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tables/table6.xml" ContentType="application/vnd.openxmlformats-officedocument.spreadsheetml.table+xml"/>
  <Override PartName="/xl/queryTables/queryTable4.xml" ContentType="application/vnd.openxmlformats-officedocument.spreadsheetml.queryTable+xml"/>
  <Override PartName="/xl/tables/table7.xml" ContentType="application/vnd.openxmlformats-officedocument.spreadsheetml.table+xml"/>
  <Override PartName="/xl/queryTables/queryTable5.xml" ContentType="application/vnd.openxmlformats-officedocument.spreadsheetml.queryTable+xml"/>
  <Override PartName="/xl/comments2.xml" ContentType="application/vnd.openxmlformats-officedocument.spreadsheetml.comment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X:\Clients\Ron\WEC\Rate Case 2022\FILED DISCOVERY\RESPONSE PSD.WEC 1.1\"/>
    </mc:Choice>
  </mc:AlternateContent>
  <xr:revisionPtr revIDLastSave="0" documentId="8_{43657A22-D2FD-4E77-BA22-3E0264BB398E}" xr6:coauthVersionLast="47" xr6:coauthVersionMax="47" xr10:uidLastSave="{00000000-0000-0000-0000-000000000000}"/>
  <bookViews>
    <workbookView xWindow="-120" yWindow="-120" windowWidth="29040" windowHeight="15840" tabRatio="888" firstSheet="1" activeTab="8" xr2:uid="{14775242-0CC9-41A9-B870-67D7121F64CA}"/>
  </bookViews>
  <sheets>
    <sheet name="README" sheetId="12" r:id="rId1"/>
    <sheet name="Cap Rates &amp; Allocations" sheetId="21" r:id="rId2"/>
    <sheet name="FCA_Results_SQL" sheetId="29" r:id="rId3"/>
    <sheet name="Annual_Peak_Times_SQL" sheetId="31" r:id="rId4"/>
    <sheet name="Coincident_Peaks_SQL" sheetId="30" r:id="rId5"/>
    <sheet name="CP_Forecast" sheetId="33" r:id="rId6"/>
    <sheet name="Lookups" sheetId="19" r:id="rId7"/>
    <sheet name="Cap_MW_Lookups" sheetId="18" r:id="rId8"/>
    <sheet name="Capacity_Charges" sheetId="16" r:id="rId9"/>
    <sheet name="Exhibit" sheetId="34" r:id="rId10"/>
    <sheet name="FCA_Capacity_Credits" sheetId="17" r:id="rId11"/>
    <sheet name="ARA_Capacity_Credits" sheetId="28" state="hidden" r:id="rId12"/>
    <sheet name="MRA_Capacity_Credits" sheetId="27" state="hidden" r:id="rId13"/>
    <sheet name="SUMMARY" sheetId="24" r:id="rId14"/>
    <sheet name="Gap_Table" sheetId="22" r:id="rId15"/>
    <sheet name="Gap_Chart" sheetId="23" r:id="rId16"/>
    <sheet name="PFP" sheetId="25" r:id="rId17"/>
  </sheets>
  <externalReferences>
    <externalReference r:id="rId18"/>
  </externalReferences>
  <definedNames>
    <definedName name="ExternalData_1" localSheetId="4" hidden="1">Coincident_Peaks_SQL!$B$37:$S$42</definedName>
    <definedName name="ExternalData_1" localSheetId="2" hidden="1">FCA_Results_SQL!$B$4:$I$51</definedName>
    <definedName name="ExternalData_2" localSheetId="3" hidden="1">Annual_Peak_Times_SQL!$B$4:$H$9</definedName>
    <definedName name="ExternalData_3" localSheetId="4" hidden="1">Coincident_Peaks_SQL!$C$53:$L$58</definedName>
    <definedName name="ExternalData_4" localSheetId="4" hidden="1">Coincident_Peaks_SQL!$C$46:$S$47</definedName>
    <definedName name="_xlnm.Print_Area" localSheetId="9">Exhibit!$B$2:$O$13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3" i="34" l="1"/>
  <c r="M13" i="34"/>
  <c r="L13" i="34"/>
  <c r="K13" i="34"/>
  <c r="J13" i="34"/>
  <c r="I13" i="34"/>
  <c r="H13" i="34"/>
  <c r="G13" i="34"/>
  <c r="F13" i="34"/>
  <c r="E13" i="34"/>
  <c r="D13" i="34"/>
  <c r="C13" i="34"/>
  <c r="O10" i="34"/>
  <c r="Z102" i="17" l="1"/>
  <c r="Y102" i="17"/>
  <c r="X102" i="17"/>
  <c r="W102" i="17"/>
  <c r="V102" i="17"/>
  <c r="U102" i="17"/>
  <c r="T102" i="17"/>
  <c r="S102" i="17"/>
  <c r="R102" i="17"/>
  <c r="Q102" i="17"/>
  <c r="P102" i="17"/>
  <c r="O102" i="17"/>
  <c r="Z88" i="17"/>
  <c r="Y88" i="17"/>
  <c r="X88" i="17"/>
  <c r="W88" i="17"/>
  <c r="V88" i="17"/>
  <c r="U88" i="17"/>
  <c r="T88" i="17"/>
  <c r="S88" i="17"/>
  <c r="R88" i="17"/>
  <c r="Q88" i="17"/>
  <c r="P88" i="17"/>
  <c r="O88" i="17"/>
  <c r="Z74" i="17"/>
  <c r="Y74" i="17"/>
  <c r="X74" i="17"/>
  <c r="W74" i="17"/>
  <c r="V74" i="17"/>
  <c r="U74" i="17"/>
  <c r="T74" i="17"/>
  <c r="S74" i="17"/>
  <c r="R74" i="17"/>
  <c r="Q74" i="17"/>
  <c r="P74" i="17"/>
  <c r="O74" i="17"/>
  <c r="Z67" i="17"/>
  <c r="Y67" i="17"/>
  <c r="X67" i="17"/>
  <c r="W67" i="17"/>
  <c r="V67" i="17"/>
  <c r="U67" i="17"/>
  <c r="T67" i="17"/>
  <c r="S67" i="17"/>
  <c r="R67" i="17"/>
  <c r="Q67" i="17"/>
  <c r="P67" i="17"/>
  <c r="O67" i="17"/>
  <c r="Z60" i="17"/>
  <c r="Y60" i="17"/>
  <c r="X60" i="17"/>
  <c r="W60" i="17"/>
  <c r="V60" i="17"/>
  <c r="U60" i="17"/>
  <c r="T60" i="17"/>
  <c r="S60" i="17"/>
  <c r="R60" i="17"/>
  <c r="Q60" i="17"/>
  <c r="P60" i="17"/>
  <c r="O60" i="17"/>
  <c r="Z16" i="17"/>
  <c r="Y16" i="17"/>
  <c r="X16" i="17"/>
  <c r="W16" i="17"/>
  <c r="V16" i="17"/>
  <c r="U16" i="17"/>
  <c r="T16" i="17"/>
  <c r="S16" i="17"/>
  <c r="R16" i="17"/>
  <c r="Q16" i="17"/>
  <c r="P16" i="17"/>
  <c r="O16" i="17"/>
  <c r="Z13" i="17"/>
  <c r="Y13" i="17"/>
  <c r="X13" i="17"/>
  <c r="W13" i="17"/>
  <c r="V13" i="17"/>
  <c r="U13" i="17"/>
  <c r="T13" i="17"/>
  <c r="S13" i="17"/>
  <c r="R13" i="17"/>
  <c r="Q13" i="17"/>
  <c r="P13" i="17"/>
  <c r="O13" i="17"/>
  <c r="AI25" i="18"/>
  <c r="AH25" i="18"/>
  <c r="AG25" i="18"/>
  <c r="AF25" i="18"/>
  <c r="AE25" i="18"/>
  <c r="AD25" i="18"/>
  <c r="AC25" i="18"/>
  <c r="AB25" i="18"/>
  <c r="AA25" i="18"/>
  <c r="Z25" i="18"/>
  <c r="Y25" i="18"/>
  <c r="X10" i="33"/>
  <c r="T47" i="30"/>
  <c r="M25" i="18" l="1"/>
  <c r="N25" i="18"/>
  <c r="O4" i="17"/>
  <c r="P4" i="17"/>
  <c r="NB104" i="17" l="1"/>
  <c r="OH103" i="17"/>
  <c r="NB103" i="17"/>
  <c r="OH102" i="17"/>
  <c r="NB102" i="17"/>
  <c r="BQ102" i="17"/>
  <c r="BP102" i="17"/>
  <c r="BO102" i="17"/>
  <c r="BN102" i="17"/>
  <c r="BM102" i="17"/>
  <c r="BL102" i="17"/>
  <c r="BK102" i="17"/>
  <c r="BJ102" i="17"/>
  <c r="BI102" i="17"/>
  <c r="BH102" i="17"/>
  <c r="BG102" i="17"/>
  <c r="BF102" i="17"/>
  <c r="BE102" i="17"/>
  <c r="BD102" i="17"/>
  <c r="BC102" i="17"/>
  <c r="BB102" i="17"/>
  <c r="BA102" i="17"/>
  <c r="AZ102" i="17"/>
  <c r="AY102" i="17"/>
  <c r="AX102" i="17"/>
  <c r="AW102" i="17"/>
  <c r="AV102" i="17"/>
  <c r="AU102" i="17"/>
  <c r="AT102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N102" i="17"/>
  <c r="M102" i="17"/>
  <c r="L102" i="17"/>
  <c r="K102" i="17"/>
  <c r="J102" i="17"/>
  <c r="I102" i="17"/>
  <c r="H102" i="17"/>
  <c r="G102" i="17"/>
  <c r="F102" i="17"/>
  <c r="E102" i="17"/>
  <c r="OH101" i="17"/>
  <c r="NB101" i="17"/>
  <c r="OH100" i="17"/>
  <c r="NB100" i="17"/>
  <c r="OH99" i="17"/>
  <c r="NB99" i="17"/>
  <c r="N99" i="17"/>
  <c r="M99" i="17"/>
  <c r="L99" i="17"/>
  <c r="K99" i="17"/>
  <c r="J99" i="17"/>
  <c r="I99" i="17"/>
  <c r="H99" i="17"/>
  <c r="G99" i="17"/>
  <c r="F99" i="17"/>
  <c r="E99" i="17"/>
  <c r="Y9" i="33" l="1"/>
  <c r="Y8" i="33"/>
  <c r="Y7" i="33"/>
  <c r="Y6" i="33"/>
  <c r="Y5" i="33"/>
  <c r="X9" i="33"/>
  <c r="W9" i="33"/>
  <c r="V9" i="33"/>
  <c r="U9" i="33"/>
  <c r="T9" i="33"/>
  <c r="S9" i="33"/>
  <c r="R9" i="33"/>
  <c r="Q9" i="33"/>
  <c r="P9" i="33"/>
  <c r="O9" i="33"/>
  <c r="N9" i="33"/>
  <c r="M9" i="33"/>
  <c r="X8" i="33"/>
  <c r="W8" i="33"/>
  <c r="V8" i="33"/>
  <c r="U8" i="33"/>
  <c r="T8" i="33"/>
  <c r="S8" i="33"/>
  <c r="R8" i="33"/>
  <c r="Q8" i="33"/>
  <c r="P8" i="33"/>
  <c r="O8" i="33"/>
  <c r="N8" i="33"/>
  <c r="M8" i="33"/>
  <c r="X7" i="33"/>
  <c r="W7" i="33"/>
  <c r="V7" i="33"/>
  <c r="U7" i="33"/>
  <c r="T7" i="33"/>
  <c r="S7" i="33"/>
  <c r="R7" i="33"/>
  <c r="Q7" i="33"/>
  <c r="P7" i="33"/>
  <c r="O7" i="33"/>
  <c r="N7" i="33"/>
  <c r="M7" i="33"/>
  <c r="X6" i="33"/>
  <c r="W6" i="33"/>
  <c r="V6" i="33"/>
  <c r="U6" i="33"/>
  <c r="T6" i="33"/>
  <c r="S6" i="33"/>
  <c r="R6" i="33"/>
  <c r="Q6" i="33"/>
  <c r="P6" i="33"/>
  <c r="O6" i="33"/>
  <c r="N6" i="33"/>
  <c r="M6" i="33"/>
  <c r="X5" i="33"/>
  <c r="W5" i="33"/>
  <c r="V5" i="33"/>
  <c r="U5" i="33"/>
  <c r="T5" i="33"/>
  <c r="S5" i="33"/>
  <c r="R5" i="33"/>
  <c r="Q5" i="33"/>
  <c r="P5" i="33"/>
  <c r="O5" i="33"/>
  <c r="N5" i="33"/>
  <c r="Z5" i="33"/>
  <c r="AA5" i="33"/>
  <c r="AB5" i="33"/>
  <c r="Z6" i="33"/>
  <c r="AA6" i="33"/>
  <c r="AB6" i="33"/>
  <c r="Z7" i="33"/>
  <c r="AA7" i="33"/>
  <c r="AB7" i="33"/>
  <c r="Z8" i="33"/>
  <c r="AA8" i="33"/>
  <c r="AB8" i="33"/>
  <c r="Z9" i="33"/>
  <c r="AA9" i="33"/>
  <c r="AB9" i="33"/>
  <c r="M5" i="33"/>
  <c r="K9" i="33"/>
  <c r="J9" i="33"/>
  <c r="I9" i="33"/>
  <c r="H9" i="33"/>
  <c r="K8" i="33"/>
  <c r="J8" i="33"/>
  <c r="I8" i="33"/>
  <c r="H8" i="33"/>
  <c r="K7" i="33"/>
  <c r="J7" i="33"/>
  <c r="I7" i="33"/>
  <c r="H7" i="33"/>
  <c r="K6" i="33"/>
  <c r="J6" i="33"/>
  <c r="I6" i="33"/>
  <c r="H6" i="33"/>
  <c r="K5" i="33"/>
  <c r="J5" i="33"/>
  <c r="I5" i="33"/>
  <c r="H5" i="33"/>
  <c r="F7" i="33"/>
  <c r="F6" i="33"/>
  <c r="F5" i="33"/>
  <c r="AD38" i="30" l="1"/>
  <c r="AE38" i="30"/>
  <c r="Z39" i="30"/>
  <c r="AA39" i="30"/>
  <c r="AB39" i="30"/>
  <c r="AH39" i="30"/>
  <c r="Y40" i="30"/>
  <c r="AG40" i="30"/>
  <c r="T38" i="30"/>
  <c r="T39" i="30"/>
  <c r="T40" i="30"/>
  <c r="T41" i="30"/>
  <c r="T42" i="30"/>
  <c r="U39" i="30"/>
  <c r="W39" i="30" s="1"/>
  <c r="U40" i="30"/>
  <c r="W40" i="30" s="1"/>
  <c r="U41" i="30"/>
  <c r="W41" i="30" s="1"/>
  <c r="U42" i="30"/>
  <c r="W42" i="30" s="1"/>
  <c r="U38" i="30"/>
  <c r="X38" i="30" s="1"/>
  <c r="AD41" i="30" l="1"/>
  <c r="AH42" i="30"/>
  <c r="X40" i="30"/>
  <c r="AC38" i="30"/>
  <c r="AA42" i="30"/>
  <c r="AC41" i="30"/>
  <c r="AF40" i="30"/>
  <c r="AF42" i="30"/>
  <c r="X42" i="30"/>
  <c r="AA41" i="30"/>
  <c r="AD40" i="30"/>
  <c r="AG39" i="30"/>
  <c r="Y39" i="30"/>
  <c r="AB38" i="30"/>
  <c r="Y42" i="30"/>
  <c r="AE40" i="30"/>
  <c r="AE42" i="30"/>
  <c r="AH41" i="30"/>
  <c r="Z41" i="30"/>
  <c r="AC40" i="30"/>
  <c r="AF39" i="30"/>
  <c r="X39" i="30"/>
  <c r="AA38" i="30"/>
  <c r="Z42" i="30"/>
  <c r="AG42" i="30"/>
  <c r="AD42" i="30"/>
  <c r="AG41" i="30"/>
  <c r="Y41" i="30"/>
  <c r="AB40" i="30"/>
  <c r="AE39" i="30"/>
  <c r="AH38" i="30"/>
  <c r="Z38" i="30"/>
  <c r="AB41" i="30"/>
  <c r="AC42" i="30"/>
  <c r="AF41" i="30"/>
  <c r="X41" i="30"/>
  <c r="AA40" i="30"/>
  <c r="AD39" i="30"/>
  <c r="AG38" i="30"/>
  <c r="Y38" i="30"/>
  <c r="AB42" i="30"/>
  <c r="AE41" i="30"/>
  <c r="AH40" i="30"/>
  <c r="Z40" i="30"/>
  <c r="AC39" i="30"/>
  <c r="AF38" i="30"/>
  <c r="I9" i="25"/>
  <c r="I8" i="25"/>
  <c r="I7" i="25"/>
  <c r="F16" i="33" l="1"/>
  <c r="F15" i="33"/>
  <c r="F14" i="33"/>
  <c r="BV102" i="17" l="1"/>
  <c r="BR102" i="17"/>
  <c r="CC102" i="17"/>
  <c r="BU102" i="17"/>
  <c r="CB102" i="17"/>
  <c r="BT102" i="17"/>
  <c r="CA102" i="17"/>
  <c r="BS102" i="17"/>
  <c r="BZ102" i="17"/>
  <c r="BX102" i="17"/>
  <c r="BW102" i="17"/>
  <c r="BY102" i="17"/>
  <c r="CL102" i="17"/>
  <c r="CD102" i="17"/>
  <c r="CK102" i="17"/>
  <c r="CJ102" i="17"/>
  <c r="CH102" i="17"/>
  <c r="CI102" i="17"/>
  <c r="CN102" i="17"/>
  <c r="CF102" i="17"/>
  <c r="CG102" i="17"/>
  <c r="CO102" i="17"/>
  <c r="CE102" i="17"/>
  <c r="CM102" i="17"/>
  <c r="F17" i="33"/>
  <c r="CT102" i="17"/>
  <c r="DA102" i="17"/>
  <c r="CS102" i="17"/>
  <c r="CX102" i="17"/>
  <c r="CZ102" i="17"/>
  <c r="CR102" i="17"/>
  <c r="CY102" i="17"/>
  <c r="CQ102" i="17"/>
  <c r="CP102" i="17"/>
  <c r="CV102" i="17"/>
  <c r="CW102" i="17"/>
  <c r="CU102" i="17"/>
  <c r="F13" i="33"/>
  <c r="E13" i="33"/>
  <c r="F18" i="33" l="1"/>
  <c r="DJ102" i="17"/>
  <c r="DB102" i="17"/>
  <c r="DF102" i="17"/>
  <c r="DI102" i="17"/>
  <c r="DH102" i="17"/>
  <c r="DG102" i="17"/>
  <c r="DL102" i="17"/>
  <c r="DD102" i="17"/>
  <c r="DC102" i="17"/>
  <c r="DM102" i="17"/>
  <c r="DK102" i="17"/>
  <c r="DE102" i="17"/>
  <c r="F9" i="21"/>
  <c r="G9" i="21" s="1"/>
  <c r="H9" i="21" s="1"/>
  <c r="I9" i="21" s="1"/>
  <c r="J9" i="21" s="1"/>
  <c r="K9" i="21" s="1"/>
  <c r="L9" i="21" s="1"/>
  <c r="M9" i="21" s="1"/>
  <c r="N9" i="21" s="1"/>
  <c r="O9" i="21" s="1"/>
  <c r="P9" i="21" s="1"/>
  <c r="Q9" i="21" s="1"/>
  <c r="R9" i="21" s="1"/>
  <c r="S9" i="21" s="1"/>
  <c r="T9" i="21" s="1"/>
  <c r="U9" i="21" s="1"/>
  <c r="V9" i="21" s="1"/>
  <c r="W9" i="21" s="1"/>
  <c r="X9" i="21" s="1"/>
  <c r="Y9" i="21" s="1"/>
  <c r="Z9" i="21" s="1"/>
  <c r="AA9" i="21" s="1"/>
  <c r="AB9" i="21" s="1"/>
  <c r="AC9" i="21" s="1"/>
  <c r="AD9" i="21" s="1"/>
  <c r="AE9" i="21" s="1"/>
  <c r="AF9" i="21" s="1"/>
  <c r="E7" i="21"/>
  <c r="F7" i="21" s="1"/>
  <c r="G7" i="21" s="1"/>
  <c r="H7" i="21" s="1"/>
  <c r="I7" i="21" s="1"/>
  <c r="J7" i="21" s="1"/>
  <c r="K7" i="21" s="1"/>
  <c r="L7" i="21" s="1"/>
  <c r="M7" i="21" s="1"/>
  <c r="N7" i="21" s="1"/>
  <c r="O7" i="21" s="1"/>
  <c r="P7" i="21" s="1"/>
  <c r="Q7" i="21" s="1"/>
  <c r="R7" i="21" s="1"/>
  <c r="S7" i="21" s="1"/>
  <c r="T7" i="21" s="1"/>
  <c r="U7" i="21" s="1"/>
  <c r="V7" i="21" s="1"/>
  <c r="W7" i="21" s="1"/>
  <c r="X7" i="21" s="1"/>
  <c r="Y7" i="21" s="1"/>
  <c r="Z7" i="21" s="1"/>
  <c r="AA7" i="21" s="1"/>
  <c r="AB7" i="21" s="1"/>
  <c r="AC7" i="21" s="1"/>
  <c r="AD7" i="21" s="1"/>
  <c r="AE7" i="21" s="1"/>
  <c r="AF7" i="21" s="1"/>
  <c r="E9" i="21"/>
  <c r="E11" i="21"/>
  <c r="F11" i="21" s="1"/>
  <c r="G11" i="21" s="1"/>
  <c r="H11" i="21" s="1"/>
  <c r="I11" i="21" s="1"/>
  <c r="J11" i="21" s="1"/>
  <c r="K11" i="21" s="1"/>
  <c r="L11" i="21" s="1"/>
  <c r="M11" i="21" s="1"/>
  <c r="N11" i="21" s="1"/>
  <c r="O11" i="21" s="1"/>
  <c r="P11" i="21" s="1"/>
  <c r="Q11" i="21" s="1"/>
  <c r="R11" i="21" s="1"/>
  <c r="S11" i="21" s="1"/>
  <c r="T11" i="21" s="1"/>
  <c r="U11" i="21" s="1"/>
  <c r="V11" i="21" s="1"/>
  <c r="W11" i="21" s="1"/>
  <c r="X11" i="21" s="1"/>
  <c r="Y11" i="21" s="1"/>
  <c r="Z11" i="21" s="1"/>
  <c r="AA11" i="21" s="1"/>
  <c r="AB11" i="21" s="1"/>
  <c r="AC11" i="21" s="1"/>
  <c r="AD11" i="21" s="1"/>
  <c r="AE11" i="21" s="1"/>
  <c r="AF11" i="21" s="1"/>
  <c r="E12" i="21"/>
  <c r="F12" i="21" s="1"/>
  <c r="G12" i="21" s="1"/>
  <c r="H12" i="21" s="1"/>
  <c r="I12" i="21" s="1"/>
  <c r="J12" i="21" s="1"/>
  <c r="K12" i="21" s="1"/>
  <c r="L12" i="21" s="1"/>
  <c r="M12" i="21" s="1"/>
  <c r="N12" i="21" s="1"/>
  <c r="O12" i="21" s="1"/>
  <c r="P12" i="21" s="1"/>
  <c r="Q12" i="21" s="1"/>
  <c r="R12" i="21" s="1"/>
  <c r="S12" i="21" s="1"/>
  <c r="T12" i="21" s="1"/>
  <c r="U12" i="21" s="1"/>
  <c r="V12" i="21" s="1"/>
  <c r="W12" i="21" s="1"/>
  <c r="X12" i="21" s="1"/>
  <c r="Y12" i="21" s="1"/>
  <c r="Z12" i="21" s="1"/>
  <c r="AA12" i="21" s="1"/>
  <c r="AB12" i="21" s="1"/>
  <c r="AC12" i="21" s="1"/>
  <c r="AD12" i="21" s="1"/>
  <c r="AE12" i="21" s="1"/>
  <c r="AF12" i="21" s="1"/>
  <c r="E6" i="21"/>
  <c r="F6" i="21" s="1"/>
  <c r="G6" i="21" s="1"/>
  <c r="H6" i="21" s="1"/>
  <c r="I6" i="21" s="1"/>
  <c r="J6" i="21" s="1"/>
  <c r="K6" i="21" s="1"/>
  <c r="L6" i="21" s="1"/>
  <c r="M6" i="21" s="1"/>
  <c r="N6" i="21" s="1"/>
  <c r="O6" i="21" s="1"/>
  <c r="P6" i="21" s="1"/>
  <c r="Q6" i="21" s="1"/>
  <c r="R6" i="21" s="1"/>
  <c r="S6" i="21" s="1"/>
  <c r="T6" i="21" s="1"/>
  <c r="U6" i="21" s="1"/>
  <c r="V6" i="21" s="1"/>
  <c r="W6" i="21" s="1"/>
  <c r="X6" i="21" s="1"/>
  <c r="Y6" i="21" s="1"/>
  <c r="Z6" i="21" s="1"/>
  <c r="AA6" i="21" s="1"/>
  <c r="AB6" i="21" s="1"/>
  <c r="AC6" i="21" s="1"/>
  <c r="AD6" i="21" s="1"/>
  <c r="AE6" i="21" s="1"/>
  <c r="AF6" i="21" s="1"/>
  <c r="F19" i="33" l="1"/>
  <c r="DR102" i="17"/>
  <c r="DY102" i="17"/>
  <c r="DQ102" i="17"/>
  <c r="DX102" i="17"/>
  <c r="DP102" i="17"/>
  <c r="DN102" i="17"/>
  <c r="DW102" i="17"/>
  <c r="DO102" i="17"/>
  <c r="DV102" i="17"/>
  <c r="DT102" i="17"/>
  <c r="DU102" i="17"/>
  <c r="DS102" i="17"/>
  <c r="B3" i="24"/>
  <c r="F20" i="33" l="1"/>
  <c r="EH102" i="17"/>
  <c r="DZ102" i="17"/>
  <c r="EG102" i="17"/>
  <c r="EF102" i="17"/>
  <c r="ED102" i="17"/>
  <c r="EE102" i="17"/>
  <c r="EJ102" i="17"/>
  <c r="EB102" i="17"/>
  <c r="EI102" i="17"/>
  <c r="EC102" i="17"/>
  <c r="EA102" i="17"/>
  <c r="EK102" i="17"/>
  <c r="D10" i="21"/>
  <c r="E10" i="21" s="1"/>
  <c r="F10" i="21" s="1"/>
  <c r="G10" i="21" s="1"/>
  <c r="H10" i="21" s="1"/>
  <c r="I10" i="21" s="1"/>
  <c r="J10" i="21" s="1"/>
  <c r="K10" i="21" s="1"/>
  <c r="L10" i="21" s="1"/>
  <c r="M10" i="21" s="1"/>
  <c r="N10" i="21" s="1"/>
  <c r="O10" i="21" s="1"/>
  <c r="P10" i="21" s="1"/>
  <c r="Q10" i="21" s="1"/>
  <c r="R10" i="21" s="1"/>
  <c r="S10" i="21" s="1"/>
  <c r="T10" i="21" s="1"/>
  <c r="U10" i="21" s="1"/>
  <c r="V10" i="21" s="1"/>
  <c r="W10" i="21" s="1"/>
  <c r="X10" i="21" s="1"/>
  <c r="Y10" i="21" s="1"/>
  <c r="Z10" i="21" s="1"/>
  <c r="AA10" i="21" s="1"/>
  <c r="AB10" i="21" s="1"/>
  <c r="AC10" i="21" s="1"/>
  <c r="AD10" i="21" s="1"/>
  <c r="AE10" i="21" s="1"/>
  <c r="AF10" i="21" s="1"/>
  <c r="F21" i="33" l="1"/>
  <c r="EP102" i="17"/>
  <c r="EL102" i="17"/>
  <c r="EW102" i="17"/>
  <c r="EO102" i="17"/>
  <c r="ET102" i="17"/>
  <c r="EV102" i="17"/>
  <c r="EN102" i="17"/>
  <c r="EU102" i="17"/>
  <c r="EM102" i="17"/>
  <c r="ER102" i="17"/>
  <c r="ES102" i="17"/>
  <c r="EQ102" i="17"/>
  <c r="NB7" i="22"/>
  <c r="F22" i="33" l="1"/>
  <c r="FF102" i="17"/>
  <c r="EX102" i="17"/>
  <c r="FE102" i="17"/>
  <c r="FD102" i="17"/>
  <c r="FB102" i="17"/>
  <c r="FC102" i="17"/>
  <c r="FH102" i="17"/>
  <c r="EZ102" i="17"/>
  <c r="FI102" i="17"/>
  <c r="FG102" i="17"/>
  <c r="EY102" i="17"/>
  <c r="FA102" i="17"/>
  <c r="BY50" i="18"/>
  <c r="CK50" i="18" s="1"/>
  <c r="CW50" i="18" s="1"/>
  <c r="DI50" i="18" s="1"/>
  <c r="DU50" i="18" s="1"/>
  <c r="EG50" i="18" s="1"/>
  <c r="ES50" i="18" s="1"/>
  <c r="FE50" i="18" s="1"/>
  <c r="FQ50" i="18" s="1"/>
  <c r="GC50" i="18" s="1"/>
  <c r="GO50" i="18" s="1"/>
  <c r="HA50" i="18" s="1"/>
  <c r="HM50" i="18" s="1"/>
  <c r="HY50" i="18" s="1"/>
  <c r="IK50" i="18" s="1"/>
  <c r="IW50" i="18" s="1"/>
  <c r="JI50" i="18" s="1"/>
  <c r="JU50" i="18" s="1"/>
  <c r="KG50" i="18" s="1"/>
  <c r="KS50" i="18" s="1"/>
  <c r="LE50" i="18" s="1"/>
  <c r="LQ50" i="18" s="1"/>
  <c r="MC50" i="18" s="1"/>
  <c r="MO50" i="18" s="1"/>
  <c r="BX50" i="18"/>
  <c r="CJ50" i="18" s="1"/>
  <c r="CV50" i="18" s="1"/>
  <c r="DH50" i="18" s="1"/>
  <c r="DT50" i="18" s="1"/>
  <c r="EF50" i="18" s="1"/>
  <c r="ER50" i="18" s="1"/>
  <c r="FD50" i="18" s="1"/>
  <c r="FP50" i="18" s="1"/>
  <c r="GB50" i="18" s="1"/>
  <c r="GN50" i="18" s="1"/>
  <c r="GZ50" i="18" s="1"/>
  <c r="HL50" i="18" s="1"/>
  <c r="HX50" i="18" s="1"/>
  <c r="IJ50" i="18" s="1"/>
  <c r="IV50" i="18" s="1"/>
  <c r="JH50" i="18" s="1"/>
  <c r="JT50" i="18" s="1"/>
  <c r="KF50" i="18" s="1"/>
  <c r="KR50" i="18" s="1"/>
  <c r="LD50" i="18" s="1"/>
  <c r="LP50" i="18" s="1"/>
  <c r="MB50" i="18" s="1"/>
  <c r="MN50" i="18" s="1"/>
  <c r="BW50" i="18"/>
  <c r="CI50" i="18" s="1"/>
  <c r="CU50" i="18" s="1"/>
  <c r="DG50" i="18" s="1"/>
  <c r="DS50" i="18" s="1"/>
  <c r="EE50" i="18" s="1"/>
  <c r="EQ50" i="18" s="1"/>
  <c r="FC50" i="18" s="1"/>
  <c r="FO50" i="18" s="1"/>
  <c r="GA50" i="18" s="1"/>
  <c r="GM50" i="18" s="1"/>
  <c r="GY50" i="18" s="1"/>
  <c r="HK50" i="18" s="1"/>
  <c r="HW50" i="18" s="1"/>
  <c r="II50" i="18" s="1"/>
  <c r="IU50" i="18" s="1"/>
  <c r="JG50" i="18" s="1"/>
  <c r="JS50" i="18" s="1"/>
  <c r="KE50" i="18" s="1"/>
  <c r="KQ50" i="18" s="1"/>
  <c r="LC50" i="18" s="1"/>
  <c r="LO50" i="18" s="1"/>
  <c r="MA50" i="18" s="1"/>
  <c r="MM50" i="18" s="1"/>
  <c r="BQ50" i="18"/>
  <c r="CC50" i="18" s="1"/>
  <c r="CO50" i="18" s="1"/>
  <c r="DA50" i="18" s="1"/>
  <c r="DM50" i="18" s="1"/>
  <c r="DY50" i="18" s="1"/>
  <c r="EK50" i="18" s="1"/>
  <c r="EW50" i="18" s="1"/>
  <c r="FI50" i="18" s="1"/>
  <c r="FU50" i="18" s="1"/>
  <c r="GG50" i="18" s="1"/>
  <c r="GS50" i="18" s="1"/>
  <c r="HE50" i="18" s="1"/>
  <c r="HQ50" i="18" s="1"/>
  <c r="IC50" i="18" s="1"/>
  <c r="IO50" i="18" s="1"/>
  <c r="JA50" i="18" s="1"/>
  <c r="JM50" i="18" s="1"/>
  <c r="JY50" i="18" s="1"/>
  <c r="KK50" i="18" s="1"/>
  <c r="KW50" i="18" s="1"/>
  <c r="LI50" i="18" s="1"/>
  <c r="LU50" i="18" s="1"/>
  <c r="MG50" i="18" s="1"/>
  <c r="MS50" i="18" s="1"/>
  <c r="BP50" i="18"/>
  <c r="CB50" i="18" s="1"/>
  <c r="CN50" i="18" s="1"/>
  <c r="CZ50" i="18" s="1"/>
  <c r="DL50" i="18" s="1"/>
  <c r="DX50" i="18" s="1"/>
  <c r="EJ50" i="18" s="1"/>
  <c r="EV50" i="18" s="1"/>
  <c r="FH50" i="18" s="1"/>
  <c r="FT50" i="18" s="1"/>
  <c r="GF50" i="18" s="1"/>
  <c r="GR50" i="18" s="1"/>
  <c r="HD50" i="18" s="1"/>
  <c r="HP50" i="18" s="1"/>
  <c r="IB50" i="18" s="1"/>
  <c r="IN50" i="18" s="1"/>
  <c r="IZ50" i="18" s="1"/>
  <c r="JL50" i="18" s="1"/>
  <c r="JX50" i="18" s="1"/>
  <c r="KJ50" i="18" s="1"/>
  <c r="KV50" i="18" s="1"/>
  <c r="LH50" i="18" s="1"/>
  <c r="LT50" i="18" s="1"/>
  <c r="MF50" i="18" s="1"/>
  <c r="MR50" i="18" s="1"/>
  <c r="BO50" i="18"/>
  <c r="CA50" i="18" s="1"/>
  <c r="CM50" i="18" s="1"/>
  <c r="CY50" i="18" s="1"/>
  <c r="DK50" i="18" s="1"/>
  <c r="DW50" i="18" s="1"/>
  <c r="EI50" i="18" s="1"/>
  <c r="EU50" i="18" s="1"/>
  <c r="FG50" i="18" s="1"/>
  <c r="FS50" i="18" s="1"/>
  <c r="GE50" i="18" s="1"/>
  <c r="GQ50" i="18" s="1"/>
  <c r="HC50" i="18" s="1"/>
  <c r="HO50" i="18" s="1"/>
  <c r="IA50" i="18" s="1"/>
  <c r="IM50" i="18" s="1"/>
  <c r="IY50" i="18" s="1"/>
  <c r="JK50" i="18" s="1"/>
  <c r="JW50" i="18" s="1"/>
  <c r="KI50" i="18" s="1"/>
  <c r="KU50" i="18" s="1"/>
  <c r="LG50" i="18" s="1"/>
  <c r="LS50" i="18" s="1"/>
  <c r="ME50" i="18" s="1"/>
  <c r="MQ50" i="18" s="1"/>
  <c r="BN50" i="18"/>
  <c r="BZ50" i="18" s="1"/>
  <c r="CL50" i="18" s="1"/>
  <c r="CX50" i="18" s="1"/>
  <c r="DJ50" i="18" s="1"/>
  <c r="DV50" i="18" s="1"/>
  <c r="EH50" i="18" s="1"/>
  <c r="ET50" i="18" s="1"/>
  <c r="FF50" i="18" s="1"/>
  <c r="FR50" i="18" s="1"/>
  <c r="GD50" i="18" s="1"/>
  <c r="GP50" i="18" s="1"/>
  <c r="HB50" i="18" s="1"/>
  <c r="HN50" i="18" s="1"/>
  <c r="HZ50" i="18" s="1"/>
  <c r="IL50" i="18" s="1"/>
  <c r="IX50" i="18" s="1"/>
  <c r="JJ50" i="18" s="1"/>
  <c r="JV50" i="18" s="1"/>
  <c r="KH50" i="18" s="1"/>
  <c r="KT50" i="18" s="1"/>
  <c r="LF50" i="18" s="1"/>
  <c r="LR50" i="18" s="1"/>
  <c r="MD50" i="18" s="1"/>
  <c r="MP50" i="18" s="1"/>
  <c r="BM50" i="18"/>
  <c r="BL50" i="18"/>
  <c r="BK50" i="18"/>
  <c r="BJ50" i="18"/>
  <c r="BV50" i="18" s="1"/>
  <c r="CH50" i="18" s="1"/>
  <c r="CT50" i="18" s="1"/>
  <c r="DF50" i="18" s="1"/>
  <c r="DR50" i="18" s="1"/>
  <c r="ED50" i="18" s="1"/>
  <c r="EP50" i="18" s="1"/>
  <c r="FB50" i="18" s="1"/>
  <c r="FN50" i="18" s="1"/>
  <c r="FZ50" i="18" s="1"/>
  <c r="GL50" i="18" s="1"/>
  <c r="GX50" i="18" s="1"/>
  <c r="HJ50" i="18" s="1"/>
  <c r="HV50" i="18" s="1"/>
  <c r="IH50" i="18" s="1"/>
  <c r="IT50" i="18" s="1"/>
  <c r="JF50" i="18" s="1"/>
  <c r="JR50" i="18" s="1"/>
  <c r="KD50" i="18" s="1"/>
  <c r="KP50" i="18" s="1"/>
  <c r="LB50" i="18" s="1"/>
  <c r="LN50" i="18" s="1"/>
  <c r="LZ50" i="18" s="1"/>
  <c r="ML50" i="18" s="1"/>
  <c r="MX50" i="18" s="1"/>
  <c r="BI50" i="18"/>
  <c r="BU50" i="18" s="1"/>
  <c r="CG50" i="18" s="1"/>
  <c r="CS50" i="18" s="1"/>
  <c r="DE50" i="18" s="1"/>
  <c r="DQ50" i="18" s="1"/>
  <c r="EC50" i="18" s="1"/>
  <c r="EO50" i="18" s="1"/>
  <c r="FA50" i="18" s="1"/>
  <c r="FM50" i="18" s="1"/>
  <c r="FY50" i="18" s="1"/>
  <c r="GK50" i="18" s="1"/>
  <c r="GW50" i="18" s="1"/>
  <c r="HI50" i="18" s="1"/>
  <c r="HU50" i="18" s="1"/>
  <c r="IG50" i="18" s="1"/>
  <c r="IS50" i="18" s="1"/>
  <c r="JE50" i="18" s="1"/>
  <c r="JQ50" i="18" s="1"/>
  <c r="KC50" i="18" s="1"/>
  <c r="KO50" i="18" s="1"/>
  <c r="LA50" i="18" s="1"/>
  <c r="LM50" i="18" s="1"/>
  <c r="LY50" i="18" s="1"/>
  <c r="MK50" i="18" s="1"/>
  <c r="MW50" i="18" s="1"/>
  <c r="BH50" i="18"/>
  <c r="BT50" i="18" s="1"/>
  <c r="CF50" i="18" s="1"/>
  <c r="CR50" i="18" s="1"/>
  <c r="DD50" i="18" s="1"/>
  <c r="DP50" i="18" s="1"/>
  <c r="EB50" i="18" s="1"/>
  <c r="EN50" i="18" s="1"/>
  <c r="EZ50" i="18" s="1"/>
  <c r="FL50" i="18" s="1"/>
  <c r="FX50" i="18" s="1"/>
  <c r="GJ50" i="18" s="1"/>
  <c r="GV50" i="18" s="1"/>
  <c r="HH50" i="18" s="1"/>
  <c r="HT50" i="18" s="1"/>
  <c r="IF50" i="18" s="1"/>
  <c r="IR50" i="18" s="1"/>
  <c r="JD50" i="18" s="1"/>
  <c r="JP50" i="18" s="1"/>
  <c r="KB50" i="18" s="1"/>
  <c r="KN50" i="18" s="1"/>
  <c r="KZ50" i="18" s="1"/>
  <c r="LL50" i="18" s="1"/>
  <c r="LX50" i="18" s="1"/>
  <c r="MJ50" i="18" s="1"/>
  <c r="MV50" i="18" s="1"/>
  <c r="BG50" i="18"/>
  <c r="BS50" i="18" s="1"/>
  <c r="CE50" i="18" s="1"/>
  <c r="CQ50" i="18" s="1"/>
  <c r="DC50" i="18" s="1"/>
  <c r="DO50" i="18" s="1"/>
  <c r="EA50" i="18" s="1"/>
  <c r="EM50" i="18" s="1"/>
  <c r="EY50" i="18" s="1"/>
  <c r="FK50" i="18" s="1"/>
  <c r="FW50" i="18" s="1"/>
  <c r="GI50" i="18" s="1"/>
  <c r="GU50" i="18" s="1"/>
  <c r="HG50" i="18" s="1"/>
  <c r="HS50" i="18" s="1"/>
  <c r="IE50" i="18" s="1"/>
  <c r="IQ50" i="18" s="1"/>
  <c r="JC50" i="18" s="1"/>
  <c r="JO50" i="18" s="1"/>
  <c r="KA50" i="18" s="1"/>
  <c r="KM50" i="18" s="1"/>
  <c r="KY50" i="18" s="1"/>
  <c r="LK50" i="18" s="1"/>
  <c r="LW50" i="18" s="1"/>
  <c r="MI50" i="18" s="1"/>
  <c r="MU50" i="18" s="1"/>
  <c r="BF50" i="18"/>
  <c r="BR50" i="18" s="1"/>
  <c r="CD50" i="18" s="1"/>
  <c r="CP50" i="18" s="1"/>
  <c r="DB50" i="18" s="1"/>
  <c r="DN50" i="18" s="1"/>
  <c r="DZ50" i="18" s="1"/>
  <c r="EL50" i="18" s="1"/>
  <c r="EX50" i="18" s="1"/>
  <c r="FJ50" i="18" s="1"/>
  <c r="FV50" i="18" s="1"/>
  <c r="GH50" i="18" s="1"/>
  <c r="GT50" i="18" s="1"/>
  <c r="HF50" i="18" s="1"/>
  <c r="HR50" i="18" s="1"/>
  <c r="ID50" i="18" s="1"/>
  <c r="IP50" i="18" s="1"/>
  <c r="JB50" i="18" s="1"/>
  <c r="JN50" i="18" s="1"/>
  <c r="JZ50" i="18" s="1"/>
  <c r="KL50" i="18" s="1"/>
  <c r="KX50" i="18" s="1"/>
  <c r="LJ50" i="18" s="1"/>
  <c r="LV50" i="18" s="1"/>
  <c r="MH50" i="18" s="1"/>
  <c r="MT50" i="18" s="1"/>
  <c r="BE50" i="18"/>
  <c r="BD50" i="18"/>
  <c r="F23" i="33" l="1"/>
  <c r="FN102" i="17"/>
  <c r="FR102" i="17"/>
  <c r="FU102" i="17"/>
  <c r="FM102" i="17"/>
  <c r="FT102" i="17"/>
  <c r="FL102" i="17"/>
  <c r="FS102" i="17"/>
  <c r="FK102" i="17"/>
  <c r="FJ102" i="17"/>
  <c r="FP102" i="17"/>
  <c r="FO102" i="17"/>
  <c r="FQ102" i="17"/>
  <c r="MZ13" i="17"/>
  <c r="MY13" i="17"/>
  <c r="MX13" i="17"/>
  <c r="MW13" i="17"/>
  <c r="MV13" i="17"/>
  <c r="MU13" i="17"/>
  <c r="MT13" i="17"/>
  <c r="MS13" i="17"/>
  <c r="MR13" i="17"/>
  <c r="MQ13" i="17"/>
  <c r="MP13" i="17"/>
  <c r="MO13" i="17"/>
  <c r="MN13" i="17"/>
  <c r="MM13" i="17"/>
  <c r="ML13" i="17"/>
  <c r="MK13" i="17"/>
  <c r="MJ13" i="17"/>
  <c r="MI13" i="17"/>
  <c r="MH13" i="17"/>
  <c r="MG13" i="17"/>
  <c r="MF13" i="17"/>
  <c r="ME13" i="17"/>
  <c r="MD13" i="17"/>
  <c r="MC13" i="17"/>
  <c r="MB13" i="17"/>
  <c r="MA13" i="17"/>
  <c r="LZ13" i="17"/>
  <c r="LY13" i="17"/>
  <c r="LX13" i="17"/>
  <c r="LW13" i="17"/>
  <c r="LV13" i="17"/>
  <c r="LU13" i="17"/>
  <c r="LT13" i="17"/>
  <c r="LS13" i="17"/>
  <c r="LR13" i="17"/>
  <c r="LQ13" i="17"/>
  <c r="LP13" i="17"/>
  <c r="LO13" i="17"/>
  <c r="LN13" i="17"/>
  <c r="LM13" i="17"/>
  <c r="LL13" i="17"/>
  <c r="LK13" i="17"/>
  <c r="LJ13" i="17"/>
  <c r="LI13" i="17"/>
  <c r="LH13" i="17"/>
  <c r="LG13" i="17"/>
  <c r="LF13" i="17"/>
  <c r="LE13" i="17"/>
  <c r="LD13" i="17"/>
  <c r="LC13" i="17"/>
  <c r="LB13" i="17"/>
  <c r="LA13" i="17"/>
  <c r="KZ13" i="17"/>
  <c r="KY13" i="17"/>
  <c r="KX13" i="17"/>
  <c r="KW13" i="17"/>
  <c r="KV13" i="17"/>
  <c r="KU13" i="17"/>
  <c r="KT13" i="17"/>
  <c r="KS13" i="17"/>
  <c r="KR13" i="17"/>
  <c r="KQ13" i="17"/>
  <c r="KP13" i="17"/>
  <c r="KO13" i="17"/>
  <c r="KN13" i="17"/>
  <c r="KM13" i="17"/>
  <c r="KL13" i="17"/>
  <c r="KK13" i="17"/>
  <c r="KJ13" i="17"/>
  <c r="KI13" i="17"/>
  <c r="KH13" i="17"/>
  <c r="KG13" i="17"/>
  <c r="KF13" i="17"/>
  <c r="KE13" i="17"/>
  <c r="KD13" i="17"/>
  <c r="KC13" i="17"/>
  <c r="KB13" i="17"/>
  <c r="KA13" i="17"/>
  <c r="JZ13" i="17"/>
  <c r="JY13" i="17"/>
  <c r="JX13" i="17"/>
  <c r="JW13" i="17"/>
  <c r="JV13" i="17"/>
  <c r="JU13" i="17"/>
  <c r="JT13" i="17"/>
  <c r="JS13" i="17"/>
  <c r="JR13" i="17"/>
  <c r="JQ13" i="17"/>
  <c r="JP13" i="17"/>
  <c r="JO13" i="17"/>
  <c r="JN13" i="17"/>
  <c r="JM13" i="17"/>
  <c r="JL13" i="17"/>
  <c r="JK13" i="17"/>
  <c r="JJ13" i="17"/>
  <c r="JI13" i="17"/>
  <c r="JH13" i="17"/>
  <c r="JG13" i="17"/>
  <c r="JF13" i="17"/>
  <c r="JE13" i="17"/>
  <c r="JD13" i="17"/>
  <c r="JC13" i="17"/>
  <c r="JB13" i="17"/>
  <c r="JA13" i="17"/>
  <c r="IZ13" i="17"/>
  <c r="IY13" i="17"/>
  <c r="IX13" i="17"/>
  <c r="IW13" i="17"/>
  <c r="IV13" i="17"/>
  <c r="IU13" i="17"/>
  <c r="IT13" i="17"/>
  <c r="IS13" i="17"/>
  <c r="IR13" i="17"/>
  <c r="IQ13" i="17"/>
  <c r="IP13" i="17"/>
  <c r="IO13" i="17"/>
  <c r="IN13" i="17"/>
  <c r="IM13" i="17"/>
  <c r="IL13" i="17"/>
  <c r="IK13" i="17"/>
  <c r="IJ13" i="17"/>
  <c r="II13" i="17"/>
  <c r="IH13" i="17"/>
  <c r="IG13" i="17"/>
  <c r="IF13" i="17"/>
  <c r="IE13" i="17"/>
  <c r="ID13" i="17"/>
  <c r="IC13" i="17"/>
  <c r="IB13" i="17"/>
  <c r="IA13" i="17"/>
  <c r="HZ13" i="17"/>
  <c r="HY13" i="17"/>
  <c r="HX13" i="17"/>
  <c r="HW13" i="17"/>
  <c r="HV13" i="17"/>
  <c r="HU13" i="17"/>
  <c r="HT13" i="17"/>
  <c r="HS13" i="17"/>
  <c r="HR13" i="17"/>
  <c r="HQ13" i="17"/>
  <c r="HP13" i="17"/>
  <c r="HO13" i="17"/>
  <c r="HN13" i="17"/>
  <c r="HM13" i="17"/>
  <c r="HL13" i="17"/>
  <c r="HK13" i="17"/>
  <c r="HJ13" i="17"/>
  <c r="HI13" i="17"/>
  <c r="HH13" i="17"/>
  <c r="HG13" i="17"/>
  <c r="HF13" i="17"/>
  <c r="HE13" i="17"/>
  <c r="HD13" i="17"/>
  <c r="HC13" i="17"/>
  <c r="HB13" i="17"/>
  <c r="HA13" i="17"/>
  <c r="GZ13" i="17"/>
  <c r="GY13" i="17"/>
  <c r="GX13" i="17"/>
  <c r="GW13" i="17"/>
  <c r="GV13" i="17"/>
  <c r="GU13" i="17"/>
  <c r="GT13" i="17"/>
  <c r="GS13" i="17"/>
  <c r="GR13" i="17"/>
  <c r="GQ13" i="17"/>
  <c r="GP13" i="17"/>
  <c r="GO13" i="17"/>
  <c r="GN13" i="17"/>
  <c r="GM13" i="17"/>
  <c r="GL13" i="17"/>
  <c r="GK13" i="17"/>
  <c r="GJ13" i="17"/>
  <c r="GI13" i="17"/>
  <c r="GH13" i="17"/>
  <c r="GG13" i="17"/>
  <c r="GF13" i="17"/>
  <c r="GE13" i="17"/>
  <c r="GD13" i="17"/>
  <c r="GC13" i="17"/>
  <c r="GB13" i="17"/>
  <c r="GA13" i="17"/>
  <c r="FZ13" i="17"/>
  <c r="FY13" i="17"/>
  <c r="FX13" i="17"/>
  <c r="FW13" i="17"/>
  <c r="FV13" i="17"/>
  <c r="FU13" i="17"/>
  <c r="FT13" i="17"/>
  <c r="FS13" i="17"/>
  <c r="FR13" i="17"/>
  <c r="FQ13" i="17"/>
  <c r="FP13" i="17"/>
  <c r="FO13" i="17"/>
  <c r="FN13" i="17"/>
  <c r="FM13" i="17"/>
  <c r="FL13" i="17"/>
  <c r="FK13" i="17"/>
  <c r="FJ13" i="17"/>
  <c r="FI13" i="17"/>
  <c r="FH13" i="17"/>
  <c r="FG13" i="17"/>
  <c r="FF13" i="17"/>
  <c r="FE13" i="17"/>
  <c r="FD13" i="17"/>
  <c r="FC13" i="17"/>
  <c r="FB13" i="17"/>
  <c r="FA13" i="17"/>
  <c r="EZ13" i="17"/>
  <c r="EY13" i="17"/>
  <c r="EX13" i="17"/>
  <c r="EW13" i="17"/>
  <c r="EV13" i="17"/>
  <c r="EU13" i="17"/>
  <c r="ET13" i="17"/>
  <c r="ES13" i="17"/>
  <c r="ER13" i="17"/>
  <c r="EQ13" i="17"/>
  <c r="EP13" i="17"/>
  <c r="EO13" i="17"/>
  <c r="EN13" i="17"/>
  <c r="EM13" i="17"/>
  <c r="EL13" i="17"/>
  <c r="EK13" i="17"/>
  <c r="EJ13" i="17"/>
  <c r="EI13" i="17"/>
  <c r="EH13" i="17"/>
  <c r="EG13" i="17"/>
  <c r="EF13" i="17"/>
  <c r="EE13" i="17"/>
  <c r="ED13" i="17"/>
  <c r="EC13" i="17"/>
  <c r="EB13" i="17"/>
  <c r="EA13" i="17"/>
  <c r="DZ13" i="17"/>
  <c r="DY13" i="17"/>
  <c r="DX13" i="17"/>
  <c r="DW13" i="17"/>
  <c r="DV13" i="17"/>
  <c r="DU13" i="17"/>
  <c r="DT13" i="17"/>
  <c r="DS13" i="17"/>
  <c r="DR13" i="17"/>
  <c r="DQ13" i="17"/>
  <c r="DP13" i="17"/>
  <c r="DO13" i="17"/>
  <c r="DN13" i="17"/>
  <c r="DM13" i="17"/>
  <c r="DL13" i="17"/>
  <c r="DK13" i="17"/>
  <c r="DJ13" i="17"/>
  <c r="DI13" i="17"/>
  <c r="DH13" i="17"/>
  <c r="DG13" i="17"/>
  <c r="DF13" i="17"/>
  <c r="DE13" i="17"/>
  <c r="DD13" i="17"/>
  <c r="DC13" i="17"/>
  <c r="DB13" i="17"/>
  <c r="DA13" i="17"/>
  <c r="CZ13" i="17"/>
  <c r="CY13" i="17"/>
  <c r="CX13" i="17"/>
  <c r="CW13" i="17"/>
  <c r="CV13" i="17"/>
  <c r="CU13" i="17"/>
  <c r="CT13" i="17"/>
  <c r="CS13" i="17"/>
  <c r="CR13" i="17"/>
  <c r="CQ13" i="17"/>
  <c r="CP13" i="17"/>
  <c r="CO13" i="17"/>
  <c r="CN13" i="17"/>
  <c r="CM13" i="17"/>
  <c r="CL13" i="17"/>
  <c r="CK13" i="17"/>
  <c r="CJ13" i="17"/>
  <c r="CI13" i="17"/>
  <c r="CH13" i="17"/>
  <c r="CG13" i="17"/>
  <c r="CF13" i="17"/>
  <c r="CE13" i="17"/>
  <c r="CD13" i="17"/>
  <c r="CC13" i="17"/>
  <c r="CB13" i="17"/>
  <c r="CA13" i="17"/>
  <c r="BZ13" i="17"/>
  <c r="BY13" i="17"/>
  <c r="BX13" i="17"/>
  <c r="BW13" i="17"/>
  <c r="BV13" i="17"/>
  <c r="BU13" i="17"/>
  <c r="BT13" i="17"/>
  <c r="BS13" i="17"/>
  <c r="BR13" i="17"/>
  <c r="BQ13" i="17"/>
  <c r="BP13" i="17"/>
  <c r="BO13" i="17"/>
  <c r="BN13" i="17"/>
  <c r="BM13" i="17"/>
  <c r="BL13" i="17"/>
  <c r="BK13" i="17"/>
  <c r="BJ13" i="17"/>
  <c r="BI13" i="17"/>
  <c r="BH13" i="17"/>
  <c r="BG13" i="17"/>
  <c r="BF13" i="17"/>
  <c r="BE13" i="17"/>
  <c r="BD13" i="17"/>
  <c r="BC13" i="17"/>
  <c r="BB13" i="17"/>
  <c r="BA13" i="17"/>
  <c r="AZ13" i="17"/>
  <c r="AY13" i="17"/>
  <c r="AX13" i="17"/>
  <c r="AW13" i="17"/>
  <c r="AV13" i="17"/>
  <c r="AU13" i="17"/>
  <c r="AT13" i="17"/>
  <c r="AL13" i="17"/>
  <c r="AK13" i="17"/>
  <c r="AJ13" i="17"/>
  <c r="AI13" i="17"/>
  <c r="AH13" i="17"/>
  <c r="AG13" i="17"/>
  <c r="AF13" i="17"/>
  <c r="AE13" i="17"/>
  <c r="AD13" i="17"/>
  <c r="AC13" i="17"/>
  <c r="AB13" i="17"/>
  <c r="AA13" i="17"/>
  <c r="P7" i="22"/>
  <c r="O7" i="22"/>
  <c r="N13" i="17"/>
  <c r="N7" i="22" s="1"/>
  <c r="M13" i="17"/>
  <c r="M7" i="22" s="1"/>
  <c r="L13" i="17"/>
  <c r="L7" i="22" s="1"/>
  <c r="K13" i="17"/>
  <c r="K7" i="22" s="1"/>
  <c r="J13" i="17"/>
  <c r="J7" i="22" s="1"/>
  <c r="I13" i="17"/>
  <c r="I7" i="22" s="1"/>
  <c r="H13" i="17"/>
  <c r="H7" i="22" s="1"/>
  <c r="G13" i="17"/>
  <c r="G7" i="22" s="1"/>
  <c r="F13" i="17"/>
  <c r="F7" i="22" s="1"/>
  <c r="E13" i="17"/>
  <c r="E7" i="22" s="1"/>
  <c r="AQ25" i="18"/>
  <c r="AS13" i="17" s="1"/>
  <c r="AP25" i="18"/>
  <c r="AR13" i="17" s="1"/>
  <c r="AO25" i="18"/>
  <c r="AQ13" i="17" s="1"/>
  <c r="AM25" i="18"/>
  <c r="AO13" i="17" s="1"/>
  <c r="AL25" i="18"/>
  <c r="AN13" i="17" s="1"/>
  <c r="AK25" i="18"/>
  <c r="AM13" i="17" s="1"/>
  <c r="AJ25" i="18"/>
  <c r="AN25" i="18"/>
  <c r="AP13" i="17" s="1"/>
  <c r="X25" i="18"/>
  <c r="W25" i="18"/>
  <c r="V25" i="18"/>
  <c r="U25" i="18"/>
  <c r="T25" i="18"/>
  <c r="S25" i="18"/>
  <c r="R25" i="18"/>
  <c r="Q25" i="18"/>
  <c r="P25" i="18"/>
  <c r="O25" i="18"/>
  <c r="BD25" i="18"/>
  <c r="BP25" i="18" s="1"/>
  <c r="CB25" i="18" s="1"/>
  <c r="CN25" i="18" s="1"/>
  <c r="CZ25" i="18" s="1"/>
  <c r="DL25" i="18" s="1"/>
  <c r="DX25" i="18" s="1"/>
  <c r="EJ25" i="18" s="1"/>
  <c r="EV25" i="18" s="1"/>
  <c r="FH25" i="18" s="1"/>
  <c r="FT25" i="18" s="1"/>
  <c r="GF25" i="18" s="1"/>
  <c r="GR25" i="18" s="1"/>
  <c r="HD25" i="18" s="1"/>
  <c r="HP25" i="18" s="1"/>
  <c r="IB25" i="18" s="1"/>
  <c r="IN25" i="18" s="1"/>
  <c r="IZ25" i="18" s="1"/>
  <c r="JL25" i="18" s="1"/>
  <c r="JX25" i="18" s="1"/>
  <c r="KJ25" i="18" s="1"/>
  <c r="KV25" i="18" s="1"/>
  <c r="LH25" i="18" s="1"/>
  <c r="LT25" i="18" s="1"/>
  <c r="MF25" i="18" s="1"/>
  <c r="MR25" i="18" s="1"/>
  <c r="F24" i="33" l="1"/>
  <c r="GD102" i="17"/>
  <c r="FV102" i="17"/>
  <c r="GC102" i="17"/>
  <c r="FZ102" i="17"/>
  <c r="GB102" i="17"/>
  <c r="GA102" i="17"/>
  <c r="GF102" i="17"/>
  <c r="FX102" i="17"/>
  <c r="GE102" i="17"/>
  <c r="FY102" i="17"/>
  <c r="GG102" i="17"/>
  <c r="FW102" i="17"/>
  <c r="NB18" i="17"/>
  <c r="OH17" i="17"/>
  <c r="NB17" i="17"/>
  <c r="OH16" i="17"/>
  <c r="NB16" i="17"/>
  <c r="OH15" i="17"/>
  <c r="NB15" i="17"/>
  <c r="OH14" i="17"/>
  <c r="NB14" i="17"/>
  <c r="OH13" i="17"/>
  <c r="NB13" i="17"/>
  <c r="Y10" i="33"/>
  <c r="Y11" i="33" s="1"/>
  <c r="Y12" i="33" s="1"/>
  <c r="Y13" i="33" s="1"/>
  <c r="Y14" i="33" s="1"/>
  <c r="Y15" i="33" s="1"/>
  <c r="Y16" i="33" s="1"/>
  <c r="Y17" i="33" s="1"/>
  <c r="Y18" i="33" s="1"/>
  <c r="Y19" i="33" s="1"/>
  <c r="Y20" i="33" s="1"/>
  <c r="Y21" i="33" s="1"/>
  <c r="Y22" i="33" s="1"/>
  <c r="Y23" i="33" s="1"/>
  <c r="Y24" i="33" s="1"/>
  <c r="Y25" i="33" s="1"/>
  <c r="Y26" i="33" s="1"/>
  <c r="Y27" i="33" s="1"/>
  <c r="Y28" i="33" s="1"/>
  <c r="Y29" i="33" s="1"/>
  <c r="Y30" i="33" s="1"/>
  <c r="Y31" i="33" s="1"/>
  <c r="Y32" i="33" s="1"/>
  <c r="Y33" i="33" s="1"/>
  <c r="Y34" i="33" s="1"/>
  <c r="Y35" i="33" s="1"/>
  <c r="Y36" i="33" s="1"/>
  <c r="Y37" i="33" s="1"/>
  <c r="Y38" i="33" s="1"/>
  <c r="H13" i="30"/>
  <c r="L6" i="33"/>
  <c r="L4" i="33"/>
  <c r="W10" i="33"/>
  <c r="E5" i="33"/>
  <c r="E6" i="33"/>
  <c r="E7" i="33"/>
  <c r="E8" i="33"/>
  <c r="E9" i="33"/>
  <c r="F9" i="33"/>
  <c r="F8" i="33"/>
  <c r="F25" i="33" l="1"/>
  <c r="GL102" i="17"/>
  <c r="GP102" i="17"/>
  <c r="GS102" i="17"/>
  <c r="GK102" i="17"/>
  <c r="GR102" i="17"/>
  <c r="GJ102" i="17"/>
  <c r="GH102" i="17"/>
  <c r="GQ102" i="17"/>
  <c r="GI102" i="17"/>
  <c r="GN102" i="17"/>
  <c r="GO102" i="17"/>
  <c r="GM102" i="17"/>
  <c r="W38" i="30"/>
  <c r="L7" i="33"/>
  <c r="L8" i="33" s="1"/>
  <c r="L9" i="33" s="1"/>
  <c r="L10" i="33" s="1"/>
  <c r="L11" i="33" s="1"/>
  <c r="L12" i="33" s="1"/>
  <c r="L13" i="33" s="1"/>
  <c r="L14" i="33" s="1"/>
  <c r="L15" i="33" s="1"/>
  <c r="L16" i="33" s="1"/>
  <c r="L17" i="33" s="1"/>
  <c r="L18" i="33" s="1"/>
  <c r="L19" i="33" s="1"/>
  <c r="L20" i="33" s="1"/>
  <c r="L21" i="33" s="1"/>
  <c r="L22" i="33" s="1"/>
  <c r="L23" i="33" s="1"/>
  <c r="L24" i="33" s="1"/>
  <c r="L25" i="33" s="1"/>
  <c r="L26" i="33" s="1"/>
  <c r="L27" i="33" s="1"/>
  <c r="L28" i="33" s="1"/>
  <c r="L29" i="33" s="1"/>
  <c r="L30" i="33" s="1"/>
  <c r="L31" i="33" s="1"/>
  <c r="L32" i="33" s="1"/>
  <c r="L33" i="33" s="1"/>
  <c r="L34" i="33" s="1"/>
  <c r="L35" i="33" s="1"/>
  <c r="L36" i="33" s="1"/>
  <c r="L37" i="33" s="1"/>
  <c r="L38" i="33" s="1"/>
  <c r="F26" i="33" l="1"/>
  <c r="HB102" i="17"/>
  <c r="GT102" i="17"/>
  <c r="HA102" i="17"/>
  <c r="GX102" i="17"/>
  <c r="GZ102" i="17"/>
  <c r="GY102" i="17"/>
  <c r="HD102" i="17"/>
  <c r="GV102" i="17"/>
  <c r="HC102" i="17"/>
  <c r="GU102" i="17"/>
  <c r="GW102" i="17"/>
  <c r="HE102" i="17"/>
  <c r="E36" i="17"/>
  <c r="F27" i="33" l="1"/>
  <c r="HJ102" i="17"/>
  <c r="HN102" i="17"/>
  <c r="HQ102" i="17"/>
  <c r="HI102" i="17"/>
  <c r="HP102" i="17"/>
  <c r="HH102" i="17"/>
  <c r="HO102" i="17"/>
  <c r="HG102" i="17"/>
  <c r="HF102" i="17"/>
  <c r="HL102" i="17"/>
  <c r="HK102" i="17"/>
  <c r="HM102" i="17"/>
  <c r="D8" i="33"/>
  <c r="D9" i="33"/>
  <c r="C10" i="33"/>
  <c r="E10" i="33" s="1"/>
  <c r="F28" i="33" l="1"/>
  <c r="HZ102" i="17"/>
  <c r="HR102" i="17"/>
  <c r="HY102" i="17"/>
  <c r="HX102" i="17"/>
  <c r="HV102" i="17"/>
  <c r="HW102" i="17"/>
  <c r="IB102" i="17"/>
  <c r="HT102" i="17"/>
  <c r="IA102" i="17"/>
  <c r="HS102" i="17"/>
  <c r="IC102" i="17"/>
  <c r="HU102" i="17"/>
  <c r="J10" i="33"/>
  <c r="J11" i="33" s="1"/>
  <c r="J12" i="33" s="1"/>
  <c r="J13" i="33" s="1"/>
  <c r="J14" i="33" s="1"/>
  <c r="J15" i="33" s="1"/>
  <c r="J16" i="33" s="1"/>
  <c r="J17" i="33" s="1"/>
  <c r="J18" i="33" s="1"/>
  <c r="J19" i="33" s="1"/>
  <c r="J20" i="33" s="1"/>
  <c r="J21" i="33" s="1"/>
  <c r="J22" i="33" s="1"/>
  <c r="J23" i="33" s="1"/>
  <c r="J24" i="33" s="1"/>
  <c r="J25" i="33" s="1"/>
  <c r="J26" i="33" s="1"/>
  <c r="J27" i="33" s="1"/>
  <c r="J28" i="33" s="1"/>
  <c r="J29" i="33" s="1"/>
  <c r="J30" i="33" s="1"/>
  <c r="J31" i="33" s="1"/>
  <c r="J32" i="33" s="1"/>
  <c r="J33" i="33" s="1"/>
  <c r="J34" i="33" s="1"/>
  <c r="J35" i="33" s="1"/>
  <c r="J36" i="33" s="1"/>
  <c r="J37" i="33" s="1"/>
  <c r="J38" i="33" s="1"/>
  <c r="Q10" i="33"/>
  <c r="Q11" i="33" s="1"/>
  <c r="Q12" i="33" s="1"/>
  <c r="Q13" i="33" s="1"/>
  <c r="Q14" i="33" s="1"/>
  <c r="Q15" i="33" s="1"/>
  <c r="Q16" i="33" s="1"/>
  <c r="Q17" i="33" s="1"/>
  <c r="Q18" i="33" s="1"/>
  <c r="Q19" i="33" s="1"/>
  <c r="Q20" i="33" s="1"/>
  <c r="Q21" i="33" s="1"/>
  <c r="Q22" i="33" s="1"/>
  <c r="Q23" i="33" s="1"/>
  <c r="Q24" i="33" s="1"/>
  <c r="Q25" i="33" s="1"/>
  <c r="Q26" i="33" s="1"/>
  <c r="Q27" i="33" s="1"/>
  <c r="Q28" i="33" s="1"/>
  <c r="Q29" i="33" s="1"/>
  <c r="Q30" i="33" s="1"/>
  <c r="Q31" i="33" s="1"/>
  <c r="Q32" i="33" s="1"/>
  <c r="Q33" i="33" s="1"/>
  <c r="Q34" i="33" s="1"/>
  <c r="Q35" i="33" s="1"/>
  <c r="Q36" i="33" s="1"/>
  <c r="Q37" i="33" s="1"/>
  <c r="Q38" i="33" s="1"/>
  <c r="W11" i="33"/>
  <c r="W12" i="33" s="1"/>
  <c r="W13" i="33" s="1"/>
  <c r="W14" i="33" s="1"/>
  <c r="W15" i="33" s="1"/>
  <c r="W16" i="33" s="1"/>
  <c r="W17" i="33" s="1"/>
  <c r="W18" i="33" s="1"/>
  <c r="W19" i="33" s="1"/>
  <c r="W20" i="33" s="1"/>
  <c r="W21" i="33" s="1"/>
  <c r="W22" i="33" s="1"/>
  <c r="W23" i="33" s="1"/>
  <c r="W24" i="33" s="1"/>
  <c r="W25" i="33" s="1"/>
  <c r="W26" i="33" s="1"/>
  <c r="W27" i="33" s="1"/>
  <c r="W28" i="33" s="1"/>
  <c r="W29" i="33" s="1"/>
  <c r="W30" i="33" s="1"/>
  <c r="W31" i="33" s="1"/>
  <c r="W32" i="33" s="1"/>
  <c r="W33" i="33" s="1"/>
  <c r="W34" i="33" s="1"/>
  <c r="W35" i="33" s="1"/>
  <c r="W36" i="33" s="1"/>
  <c r="W37" i="33" s="1"/>
  <c r="W38" i="33" s="1"/>
  <c r="R10" i="33"/>
  <c r="R11" i="33" s="1"/>
  <c r="R12" i="33" s="1"/>
  <c r="R13" i="33" s="1"/>
  <c r="R14" i="33" s="1"/>
  <c r="R15" i="33" s="1"/>
  <c r="R16" i="33" s="1"/>
  <c r="R17" i="33" s="1"/>
  <c r="R18" i="33" s="1"/>
  <c r="R19" i="33" s="1"/>
  <c r="R20" i="33" s="1"/>
  <c r="R21" i="33" s="1"/>
  <c r="R22" i="33" s="1"/>
  <c r="R23" i="33" s="1"/>
  <c r="R24" i="33" s="1"/>
  <c r="R25" i="33" s="1"/>
  <c r="R26" i="33" s="1"/>
  <c r="R27" i="33" s="1"/>
  <c r="R28" i="33" s="1"/>
  <c r="R29" i="33" s="1"/>
  <c r="R30" i="33" s="1"/>
  <c r="R31" i="33" s="1"/>
  <c r="R32" i="33" s="1"/>
  <c r="R33" i="33" s="1"/>
  <c r="R34" i="33" s="1"/>
  <c r="R35" i="33" s="1"/>
  <c r="R36" i="33" s="1"/>
  <c r="R37" i="33" s="1"/>
  <c r="R38" i="33" s="1"/>
  <c r="Z10" i="33"/>
  <c r="Z11" i="33" s="1"/>
  <c r="Z12" i="33" s="1"/>
  <c r="Z13" i="33" s="1"/>
  <c r="Z14" i="33" s="1"/>
  <c r="Z15" i="33" s="1"/>
  <c r="Z16" i="33" s="1"/>
  <c r="Z17" i="33" s="1"/>
  <c r="Z18" i="33" s="1"/>
  <c r="Z19" i="33" s="1"/>
  <c r="Z20" i="33" s="1"/>
  <c r="Z21" i="33" s="1"/>
  <c r="Z22" i="33" s="1"/>
  <c r="Z23" i="33" s="1"/>
  <c r="Z24" i="33" s="1"/>
  <c r="Z25" i="33" s="1"/>
  <c r="Z26" i="33" s="1"/>
  <c r="Z27" i="33" s="1"/>
  <c r="Z28" i="33" s="1"/>
  <c r="Z29" i="33" s="1"/>
  <c r="Z30" i="33" s="1"/>
  <c r="Z31" i="33" s="1"/>
  <c r="Z32" i="33" s="1"/>
  <c r="Z33" i="33" s="1"/>
  <c r="Z34" i="33" s="1"/>
  <c r="Z35" i="33" s="1"/>
  <c r="Z36" i="33" s="1"/>
  <c r="Z37" i="33" s="1"/>
  <c r="Z38" i="33" s="1"/>
  <c r="AA10" i="33"/>
  <c r="AA11" i="33" s="1"/>
  <c r="AA12" i="33" s="1"/>
  <c r="AA13" i="33" s="1"/>
  <c r="AA14" i="33" s="1"/>
  <c r="AA15" i="33" s="1"/>
  <c r="AA16" i="33" s="1"/>
  <c r="AA17" i="33" s="1"/>
  <c r="AA18" i="33" s="1"/>
  <c r="AA19" i="33" s="1"/>
  <c r="AA20" i="33" s="1"/>
  <c r="AA21" i="33" s="1"/>
  <c r="AA22" i="33" s="1"/>
  <c r="AA23" i="33" s="1"/>
  <c r="AA24" i="33" s="1"/>
  <c r="AA25" i="33" s="1"/>
  <c r="AA26" i="33" s="1"/>
  <c r="AA27" i="33" s="1"/>
  <c r="AA28" i="33" s="1"/>
  <c r="AA29" i="33" s="1"/>
  <c r="AA30" i="33" s="1"/>
  <c r="AA31" i="33" s="1"/>
  <c r="AA32" i="33" s="1"/>
  <c r="AA33" i="33" s="1"/>
  <c r="AA34" i="33" s="1"/>
  <c r="AA35" i="33" s="1"/>
  <c r="AA36" i="33" s="1"/>
  <c r="AA37" i="33" s="1"/>
  <c r="AA38" i="33" s="1"/>
  <c r="AB10" i="33"/>
  <c r="AB11" i="33" s="1"/>
  <c r="AB12" i="33" s="1"/>
  <c r="AB13" i="33" s="1"/>
  <c r="AB14" i="33" s="1"/>
  <c r="AB15" i="33" s="1"/>
  <c r="AB16" i="33" s="1"/>
  <c r="AB17" i="33" s="1"/>
  <c r="AB18" i="33" s="1"/>
  <c r="AB19" i="33" s="1"/>
  <c r="AB20" i="33" s="1"/>
  <c r="AB21" i="33" s="1"/>
  <c r="AB22" i="33" s="1"/>
  <c r="AB23" i="33" s="1"/>
  <c r="AB24" i="33" s="1"/>
  <c r="AB25" i="33" s="1"/>
  <c r="AB26" i="33" s="1"/>
  <c r="AB27" i="33" s="1"/>
  <c r="AB28" i="33" s="1"/>
  <c r="AB29" i="33" s="1"/>
  <c r="AB30" i="33" s="1"/>
  <c r="AB31" i="33" s="1"/>
  <c r="AB32" i="33" s="1"/>
  <c r="AB33" i="33" s="1"/>
  <c r="AB34" i="33" s="1"/>
  <c r="AB35" i="33" s="1"/>
  <c r="AB36" i="33" s="1"/>
  <c r="AB37" i="33" s="1"/>
  <c r="AB38" i="33" s="1"/>
  <c r="P10" i="33"/>
  <c r="P11" i="33" s="1"/>
  <c r="P12" i="33" s="1"/>
  <c r="P13" i="33" s="1"/>
  <c r="P14" i="33" s="1"/>
  <c r="P15" i="33" s="1"/>
  <c r="P16" i="33" s="1"/>
  <c r="P17" i="33" s="1"/>
  <c r="P18" i="33" s="1"/>
  <c r="P19" i="33" s="1"/>
  <c r="P20" i="33" s="1"/>
  <c r="P21" i="33" s="1"/>
  <c r="P22" i="33" s="1"/>
  <c r="P23" i="33" s="1"/>
  <c r="P24" i="33" s="1"/>
  <c r="P25" i="33" s="1"/>
  <c r="P26" i="33" s="1"/>
  <c r="P27" i="33" s="1"/>
  <c r="P28" i="33" s="1"/>
  <c r="P29" i="33" s="1"/>
  <c r="P30" i="33" s="1"/>
  <c r="P31" i="33" s="1"/>
  <c r="P32" i="33" s="1"/>
  <c r="P33" i="33" s="1"/>
  <c r="P34" i="33" s="1"/>
  <c r="P35" i="33" s="1"/>
  <c r="P36" i="33" s="1"/>
  <c r="P37" i="33" s="1"/>
  <c r="P38" i="33" s="1"/>
  <c r="V10" i="33"/>
  <c r="V11" i="33" s="1"/>
  <c r="V12" i="33" s="1"/>
  <c r="V13" i="33" s="1"/>
  <c r="V14" i="33" s="1"/>
  <c r="V15" i="33" s="1"/>
  <c r="V16" i="33" s="1"/>
  <c r="V17" i="33" s="1"/>
  <c r="V18" i="33" s="1"/>
  <c r="V19" i="33" s="1"/>
  <c r="V20" i="33" s="1"/>
  <c r="V21" i="33" s="1"/>
  <c r="V22" i="33" s="1"/>
  <c r="V23" i="33" s="1"/>
  <c r="V24" i="33" s="1"/>
  <c r="V25" i="33" s="1"/>
  <c r="V26" i="33" s="1"/>
  <c r="V27" i="33" s="1"/>
  <c r="V28" i="33" s="1"/>
  <c r="V29" i="33" s="1"/>
  <c r="V30" i="33" s="1"/>
  <c r="V31" i="33" s="1"/>
  <c r="V32" i="33" s="1"/>
  <c r="V33" i="33" s="1"/>
  <c r="V34" i="33" s="1"/>
  <c r="V35" i="33" s="1"/>
  <c r="V36" i="33" s="1"/>
  <c r="V37" i="33" s="1"/>
  <c r="V38" i="33" s="1"/>
  <c r="O10" i="33"/>
  <c r="O11" i="33" s="1"/>
  <c r="O12" i="33" s="1"/>
  <c r="O13" i="33" s="1"/>
  <c r="O14" i="33" s="1"/>
  <c r="O15" i="33" s="1"/>
  <c r="O16" i="33" s="1"/>
  <c r="O17" i="33" s="1"/>
  <c r="O18" i="33" s="1"/>
  <c r="O19" i="33" s="1"/>
  <c r="O20" i="33" s="1"/>
  <c r="O21" i="33" s="1"/>
  <c r="O22" i="33" s="1"/>
  <c r="O23" i="33" s="1"/>
  <c r="O24" i="33" s="1"/>
  <c r="O25" i="33" s="1"/>
  <c r="O26" i="33" s="1"/>
  <c r="O27" i="33" s="1"/>
  <c r="O28" i="33" s="1"/>
  <c r="O29" i="33" s="1"/>
  <c r="O30" i="33" s="1"/>
  <c r="O31" i="33" s="1"/>
  <c r="O32" i="33" s="1"/>
  <c r="O33" i="33" s="1"/>
  <c r="O34" i="33" s="1"/>
  <c r="O35" i="33" s="1"/>
  <c r="O36" i="33" s="1"/>
  <c r="O37" i="33" s="1"/>
  <c r="O38" i="33" s="1"/>
  <c r="U10" i="33"/>
  <c r="U11" i="33" s="1"/>
  <c r="U12" i="33" s="1"/>
  <c r="U13" i="33" s="1"/>
  <c r="U14" i="33" s="1"/>
  <c r="U15" i="33" s="1"/>
  <c r="U16" i="33" s="1"/>
  <c r="U17" i="33" s="1"/>
  <c r="U18" i="33" s="1"/>
  <c r="U19" i="33" s="1"/>
  <c r="U20" i="33" s="1"/>
  <c r="U21" i="33" s="1"/>
  <c r="U22" i="33" s="1"/>
  <c r="U23" i="33" s="1"/>
  <c r="U24" i="33" s="1"/>
  <c r="U25" i="33" s="1"/>
  <c r="U26" i="33" s="1"/>
  <c r="U27" i="33" s="1"/>
  <c r="U28" i="33" s="1"/>
  <c r="U29" i="33" s="1"/>
  <c r="U30" i="33" s="1"/>
  <c r="U31" i="33" s="1"/>
  <c r="U32" i="33" s="1"/>
  <c r="U33" i="33" s="1"/>
  <c r="U34" i="33" s="1"/>
  <c r="U35" i="33" s="1"/>
  <c r="U36" i="33" s="1"/>
  <c r="U37" i="33" s="1"/>
  <c r="U38" i="33" s="1"/>
  <c r="N10" i="33"/>
  <c r="N11" i="33" s="1"/>
  <c r="N12" i="33" s="1"/>
  <c r="N13" i="33" s="1"/>
  <c r="N14" i="33" s="1"/>
  <c r="N15" i="33" s="1"/>
  <c r="N16" i="33" s="1"/>
  <c r="N17" i="33" s="1"/>
  <c r="N18" i="33" s="1"/>
  <c r="N19" i="33" s="1"/>
  <c r="N20" i="33" s="1"/>
  <c r="N21" i="33" s="1"/>
  <c r="N22" i="33" s="1"/>
  <c r="N23" i="33" s="1"/>
  <c r="N24" i="33" s="1"/>
  <c r="N25" i="33" s="1"/>
  <c r="N26" i="33" s="1"/>
  <c r="N27" i="33" s="1"/>
  <c r="N28" i="33" s="1"/>
  <c r="N29" i="33" s="1"/>
  <c r="N30" i="33" s="1"/>
  <c r="N31" i="33" s="1"/>
  <c r="N32" i="33" s="1"/>
  <c r="N33" i="33" s="1"/>
  <c r="N34" i="33" s="1"/>
  <c r="N35" i="33" s="1"/>
  <c r="N36" i="33" s="1"/>
  <c r="N37" i="33" s="1"/>
  <c r="N38" i="33" s="1"/>
  <c r="T10" i="33"/>
  <c r="T11" i="33" s="1"/>
  <c r="T12" i="33" s="1"/>
  <c r="T13" i="33" s="1"/>
  <c r="T14" i="33" s="1"/>
  <c r="T15" i="33" s="1"/>
  <c r="T16" i="33" s="1"/>
  <c r="T17" i="33" s="1"/>
  <c r="T18" i="33" s="1"/>
  <c r="T19" i="33" s="1"/>
  <c r="T20" i="33" s="1"/>
  <c r="T21" i="33" s="1"/>
  <c r="T22" i="33" s="1"/>
  <c r="T23" i="33" s="1"/>
  <c r="T24" i="33" s="1"/>
  <c r="T25" i="33" s="1"/>
  <c r="T26" i="33" s="1"/>
  <c r="T27" i="33" s="1"/>
  <c r="T28" i="33" s="1"/>
  <c r="T29" i="33" s="1"/>
  <c r="T30" i="33" s="1"/>
  <c r="T31" i="33" s="1"/>
  <c r="T32" i="33" s="1"/>
  <c r="T33" i="33" s="1"/>
  <c r="T34" i="33" s="1"/>
  <c r="T35" i="33" s="1"/>
  <c r="T36" i="33" s="1"/>
  <c r="T37" i="33" s="1"/>
  <c r="T38" i="33" s="1"/>
  <c r="S10" i="33"/>
  <c r="S11" i="33" s="1"/>
  <c r="S12" i="33" s="1"/>
  <c r="S13" i="33" s="1"/>
  <c r="S14" i="33" s="1"/>
  <c r="S15" i="33" s="1"/>
  <c r="S16" i="33" s="1"/>
  <c r="S17" i="33" s="1"/>
  <c r="S18" i="33" s="1"/>
  <c r="S19" i="33" s="1"/>
  <c r="S20" i="33" s="1"/>
  <c r="S21" i="33" s="1"/>
  <c r="S22" i="33" s="1"/>
  <c r="S23" i="33" s="1"/>
  <c r="S24" i="33" s="1"/>
  <c r="S25" i="33" s="1"/>
  <c r="S26" i="33" s="1"/>
  <c r="S27" i="33" s="1"/>
  <c r="S28" i="33" s="1"/>
  <c r="S29" i="33" s="1"/>
  <c r="S30" i="33" s="1"/>
  <c r="S31" i="33" s="1"/>
  <c r="S32" i="33" s="1"/>
  <c r="S33" i="33" s="1"/>
  <c r="S34" i="33" s="1"/>
  <c r="S35" i="33" s="1"/>
  <c r="S36" i="33" s="1"/>
  <c r="S37" i="33" s="1"/>
  <c r="S38" i="33" s="1"/>
  <c r="M10" i="33"/>
  <c r="M11" i="33" s="1"/>
  <c r="M12" i="33" s="1"/>
  <c r="M13" i="33" s="1"/>
  <c r="M14" i="33" s="1"/>
  <c r="M15" i="33" s="1"/>
  <c r="M16" i="33" s="1"/>
  <c r="M17" i="33" s="1"/>
  <c r="M18" i="33" s="1"/>
  <c r="M19" i="33" s="1"/>
  <c r="M20" i="33" s="1"/>
  <c r="M21" i="33" s="1"/>
  <c r="M22" i="33" s="1"/>
  <c r="M23" i="33" s="1"/>
  <c r="M24" i="33" s="1"/>
  <c r="M25" i="33" s="1"/>
  <c r="M26" i="33" s="1"/>
  <c r="M27" i="33" s="1"/>
  <c r="M28" i="33" s="1"/>
  <c r="M29" i="33" s="1"/>
  <c r="M30" i="33" s="1"/>
  <c r="M31" i="33" s="1"/>
  <c r="M32" i="33" s="1"/>
  <c r="M33" i="33" s="1"/>
  <c r="M34" i="33" s="1"/>
  <c r="M35" i="33" s="1"/>
  <c r="M36" i="33" s="1"/>
  <c r="M37" i="33" s="1"/>
  <c r="M38" i="33" s="1"/>
  <c r="D10" i="33"/>
  <c r="C11" i="33"/>
  <c r="F29" i="33" l="1"/>
  <c r="IH102" i="17"/>
  <c r="IO102" i="17"/>
  <c r="IG102" i="17"/>
  <c r="IL102" i="17"/>
  <c r="IN102" i="17"/>
  <c r="IF102" i="17"/>
  <c r="IM102" i="17"/>
  <c r="IE102" i="17"/>
  <c r="ID102" i="17"/>
  <c r="IJ102" i="17"/>
  <c r="II102" i="17"/>
  <c r="IK102" i="17"/>
  <c r="X11" i="33"/>
  <c r="X12" i="33" s="1"/>
  <c r="C12" i="33"/>
  <c r="F11" i="33"/>
  <c r="E11" i="33"/>
  <c r="D11" i="33"/>
  <c r="C13" i="33"/>
  <c r="C14" i="33" s="1"/>
  <c r="D12" i="33"/>
  <c r="F30" i="33" l="1"/>
  <c r="IX102" i="17"/>
  <c r="IP102" i="17"/>
  <c r="IW102" i="17"/>
  <c r="IV102" i="17"/>
  <c r="IU102" i="17"/>
  <c r="IT102" i="17"/>
  <c r="IZ102" i="17"/>
  <c r="IR102" i="17"/>
  <c r="IY102" i="17"/>
  <c r="IQ102" i="17"/>
  <c r="JA102" i="17"/>
  <c r="IS102" i="17"/>
  <c r="F12" i="33"/>
  <c r="E12" i="33"/>
  <c r="D13" i="33"/>
  <c r="D14" i="33"/>
  <c r="C15" i="33"/>
  <c r="F31" i="33" l="1"/>
  <c r="JF102" i="17"/>
  <c r="JB102" i="17"/>
  <c r="JM102" i="17"/>
  <c r="JE102" i="17"/>
  <c r="JJ102" i="17"/>
  <c r="JL102" i="17"/>
  <c r="JD102" i="17"/>
  <c r="JK102" i="17"/>
  <c r="JC102" i="17"/>
  <c r="JH102" i="17"/>
  <c r="JG102" i="17"/>
  <c r="JI102" i="17"/>
  <c r="E14" i="33"/>
  <c r="E15" i="33" s="1"/>
  <c r="X13" i="33"/>
  <c r="D15" i="33"/>
  <c r="C16" i="33"/>
  <c r="F32" i="33" l="1"/>
  <c r="JV102" i="17"/>
  <c r="JN102" i="17"/>
  <c r="JU102" i="17"/>
  <c r="JT102" i="17"/>
  <c r="JR102" i="17"/>
  <c r="JS102" i="17"/>
  <c r="JX102" i="17"/>
  <c r="JP102" i="17"/>
  <c r="JW102" i="17"/>
  <c r="JO102" i="17"/>
  <c r="JY102" i="17"/>
  <c r="JQ102" i="17"/>
  <c r="X14" i="33"/>
  <c r="E16" i="33"/>
  <c r="C17" i="33"/>
  <c r="D16" i="33"/>
  <c r="B6" i="33"/>
  <c r="F33" i="33" l="1"/>
  <c r="KD102" i="17"/>
  <c r="KK102" i="17"/>
  <c r="KC102" i="17"/>
  <c r="KH102" i="17"/>
  <c r="KJ102" i="17"/>
  <c r="KB102" i="17"/>
  <c r="JZ102" i="17"/>
  <c r="KI102" i="17"/>
  <c r="KA102" i="17"/>
  <c r="KF102" i="17"/>
  <c r="KE102" i="17"/>
  <c r="KG102" i="17"/>
  <c r="X15" i="33"/>
  <c r="B7" i="33"/>
  <c r="D17" i="33"/>
  <c r="C18" i="33"/>
  <c r="E17" i="33"/>
  <c r="F34" i="33" l="1"/>
  <c r="KT102" i="17"/>
  <c r="KL102" i="17"/>
  <c r="KP102" i="17"/>
  <c r="KW102" i="17"/>
  <c r="KS102" i="17"/>
  <c r="KO102" i="17"/>
  <c r="KR102" i="17"/>
  <c r="KQ102" i="17"/>
  <c r="KV102" i="17"/>
  <c r="KN102" i="17"/>
  <c r="KU102" i="17"/>
  <c r="KM102" i="17"/>
  <c r="X16" i="33"/>
  <c r="E18" i="33"/>
  <c r="D18" i="33"/>
  <c r="C19" i="33"/>
  <c r="B8" i="33"/>
  <c r="F35" i="33" l="1"/>
  <c r="LB102" i="17"/>
  <c r="LF102" i="17"/>
  <c r="LE102" i="17"/>
  <c r="LI102" i="17"/>
  <c r="LA102" i="17"/>
  <c r="LH102" i="17"/>
  <c r="KZ102" i="17"/>
  <c r="LG102" i="17"/>
  <c r="KY102" i="17"/>
  <c r="KX102" i="17"/>
  <c r="LD102" i="17"/>
  <c r="LC102" i="17"/>
  <c r="X17" i="33"/>
  <c r="B9" i="33"/>
  <c r="C20" i="33"/>
  <c r="D19" i="33"/>
  <c r="E19" i="33"/>
  <c r="E20" i="33" s="1"/>
  <c r="F36" i="33" l="1"/>
  <c r="LR102" i="17"/>
  <c r="LJ102" i="17"/>
  <c r="LQ102" i="17"/>
  <c r="LU102" i="17"/>
  <c r="LP102" i="17"/>
  <c r="LM102" i="17"/>
  <c r="LO102" i="17"/>
  <c r="LN102" i="17"/>
  <c r="LT102" i="17"/>
  <c r="LL102" i="17"/>
  <c r="LS102" i="17"/>
  <c r="LK102" i="17"/>
  <c r="X18" i="33"/>
  <c r="E21" i="33"/>
  <c r="E22" i="33" s="1"/>
  <c r="D20" i="33"/>
  <c r="C21" i="33"/>
  <c r="B10" i="33"/>
  <c r="F37" i="33" l="1"/>
  <c r="MF102" i="17"/>
  <c r="ME102" i="17"/>
  <c r="MD102" i="17"/>
  <c r="MC102" i="17"/>
  <c r="LZ102" i="17"/>
  <c r="LY102" i="17"/>
  <c r="LV102" i="17"/>
  <c r="LX102" i="17"/>
  <c r="LW102" i="17"/>
  <c r="MG102" i="17"/>
  <c r="MB102" i="17"/>
  <c r="MA102" i="17"/>
  <c r="X19" i="33"/>
  <c r="E23" i="33"/>
  <c r="E24" i="33" s="1"/>
  <c r="E25" i="33" s="1"/>
  <c r="F10" i="33"/>
  <c r="B11" i="33"/>
  <c r="C22" i="33"/>
  <c r="D21" i="33"/>
  <c r="F38" i="33" l="1"/>
  <c r="MN102" i="17"/>
  <c r="MM102" i="17"/>
  <c r="ML102" i="17"/>
  <c r="MS102" i="17"/>
  <c r="MK102" i="17"/>
  <c r="MR102" i="17"/>
  <c r="MJ102" i="17"/>
  <c r="MP102" i="17"/>
  <c r="MH102" i="17"/>
  <c r="MQ102" i="17"/>
  <c r="MI102" i="17"/>
  <c r="MO102" i="17"/>
  <c r="X20" i="33"/>
  <c r="D22" i="33"/>
  <c r="C23" i="33"/>
  <c r="E26" i="33"/>
  <c r="B12" i="33"/>
  <c r="MV102" i="17" l="1"/>
  <c r="MU102" i="17"/>
  <c r="MT102" i="17"/>
  <c r="MZ102" i="17"/>
  <c r="MX102" i="17"/>
  <c r="MY102" i="17"/>
  <c r="MW102" i="17"/>
  <c r="X21" i="33"/>
  <c r="B13" i="33"/>
  <c r="B14" i="33" s="1"/>
  <c r="B15" i="33" s="1"/>
  <c r="B16" i="33" s="1"/>
  <c r="B17" i="33" s="1"/>
  <c r="B18" i="33" s="1"/>
  <c r="B19" i="33" s="1"/>
  <c r="B20" i="33" s="1"/>
  <c r="B21" i="33" s="1"/>
  <c r="B22" i="33" s="1"/>
  <c r="B23" i="33" s="1"/>
  <c r="B24" i="33" s="1"/>
  <c r="B25" i="33" s="1"/>
  <c r="B26" i="33" s="1"/>
  <c r="B27" i="33" s="1"/>
  <c r="B28" i="33" s="1"/>
  <c r="B29" i="33" s="1"/>
  <c r="B30" i="33" s="1"/>
  <c r="B31" i="33" s="1"/>
  <c r="B32" i="33" s="1"/>
  <c r="B33" i="33" s="1"/>
  <c r="B34" i="33" s="1"/>
  <c r="B35" i="33" s="1"/>
  <c r="B36" i="33" s="1"/>
  <c r="B37" i="33" s="1"/>
  <c r="B38" i="33" s="1"/>
  <c r="D23" i="33"/>
  <c r="C24" i="33"/>
  <c r="E27" i="33"/>
  <c r="E28" i="33" s="1"/>
  <c r="X22" i="33" l="1"/>
  <c r="E29" i="33"/>
  <c r="C25" i="33"/>
  <c r="D24" i="33"/>
  <c r="X23" i="33" l="1"/>
  <c r="E30" i="33"/>
  <c r="E31" i="33" s="1"/>
  <c r="D25" i="33"/>
  <c r="C26" i="33"/>
  <c r="X24" i="33" l="1"/>
  <c r="C27" i="33"/>
  <c r="D26" i="33"/>
  <c r="E32" i="33"/>
  <c r="E33" i="33" s="1"/>
  <c r="X25" i="33" l="1"/>
  <c r="C28" i="33"/>
  <c r="D27" i="33"/>
  <c r="E34" i="33"/>
  <c r="X26" i="33" l="1"/>
  <c r="D28" i="33"/>
  <c r="C29" i="33"/>
  <c r="E35" i="33"/>
  <c r="X27" i="33" l="1"/>
  <c r="C30" i="33"/>
  <c r="D29" i="33"/>
  <c r="E36" i="33"/>
  <c r="X28" i="33" l="1"/>
  <c r="C31" i="33"/>
  <c r="D30" i="33"/>
  <c r="E37" i="33"/>
  <c r="E38" i="33" s="1"/>
  <c r="X29" i="33" l="1"/>
  <c r="D31" i="33"/>
  <c r="C32" i="33"/>
  <c r="X30" i="33" l="1"/>
  <c r="C33" i="33"/>
  <c r="D32" i="33"/>
  <c r="X31" i="33" l="1"/>
  <c r="D33" i="33"/>
  <c r="C34" i="33"/>
  <c r="X32" i="33" l="1"/>
  <c r="C35" i="33"/>
  <c r="D34" i="33"/>
  <c r="X33" i="33" l="1"/>
  <c r="C36" i="33"/>
  <c r="D35" i="33"/>
  <c r="X34" i="33" l="1"/>
  <c r="D36" i="33"/>
  <c r="C37" i="33"/>
  <c r="X35" i="33" l="1"/>
  <c r="C38" i="33"/>
  <c r="D37" i="33"/>
  <c r="X36" i="33" l="1"/>
  <c r="D38" i="33"/>
  <c r="X37" i="33" l="1"/>
  <c r="NB25" i="17"/>
  <c r="NB24" i="17"/>
  <c r="C7" i="21"/>
  <c r="X38" i="33" l="1"/>
  <c r="MZ85" i="17"/>
  <c r="MY85" i="17"/>
  <c r="MX85" i="17"/>
  <c r="MW85" i="17"/>
  <c r="MV85" i="17"/>
  <c r="MU85" i="17"/>
  <c r="MT85" i="17"/>
  <c r="MS85" i="17"/>
  <c r="MR85" i="17"/>
  <c r="MQ85" i="17"/>
  <c r="MP85" i="17"/>
  <c r="MO85" i="17"/>
  <c r="MN85" i="17"/>
  <c r="MM85" i="17"/>
  <c r="ML85" i="17"/>
  <c r="MK85" i="17"/>
  <c r="MJ85" i="17"/>
  <c r="MI85" i="17"/>
  <c r="MH85" i="17"/>
  <c r="MG85" i="17"/>
  <c r="MF85" i="17"/>
  <c r="ME85" i="17"/>
  <c r="MD85" i="17"/>
  <c r="MC85" i="17"/>
  <c r="MB85" i="17"/>
  <c r="MA85" i="17"/>
  <c r="LZ85" i="17"/>
  <c r="LY85" i="17"/>
  <c r="LX85" i="17"/>
  <c r="LW85" i="17"/>
  <c r="LV85" i="17"/>
  <c r="LU85" i="17"/>
  <c r="LT85" i="17"/>
  <c r="LS85" i="17"/>
  <c r="LR85" i="17"/>
  <c r="LQ85" i="17"/>
  <c r="LP85" i="17"/>
  <c r="LO85" i="17"/>
  <c r="LN85" i="17"/>
  <c r="LM85" i="17"/>
  <c r="LL85" i="17"/>
  <c r="LK85" i="17"/>
  <c r="LJ85" i="17"/>
  <c r="LI85" i="17"/>
  <c r="LH85" i="17"/>
  <c r="LG85" i="17"/>
  <c r="LF85" i="17"/>
  <c r="LE85" i="17"/>
  <c r="LD85" i="17"/>
  <c r="LC85" i="17"/>
  <c r="LB85" i="17"/>
  <c r="LA85" i="17"/>
  <c r="KZ85" i="17"/>
  <c r="KY85" i="17"/>
  <c r="KX85" i="17"/>
  <c r="KW85" i="17"/>
  <c r="KV85" i="17"/>
  <c r="KU85" i="17"/>
  <c r="KT85" i="17"/>
  <c r="KS85" i="17"/>
  <c r="KR85" i="17"/>
  <c r="KQ85" i="17"/>
  <c r="KP85" i="17"/>
  <c r="KO85" i="17"/>
  <c r="KN85" i="17"/>
  <c r="KM85" i="17"/>
  <c r="KL85" i="17"/>
  <c r="KK85" i="17"/>
  <c r="KJ85" i="17"/>
  <c r="KI85" i="17"/>
  <c r="KH85" i="17"/>
  <c r="KG85" i="17"/>
  <c r="KF85" i="17"/>
  <c r="KE85" i="17"/>
  <c r="KD85" i="17"/>
  <c r="KC85" i="17"/>
  <c r="KB85" i="17"/>
  <c r="KA85" i="17"/>
  <c r="JZ85" i="17"/>
  <c r="JY85" i="17"/>
  <c r="JX85" i="17"/>
  <c r="JW85" i="17"/>
  <c r="JV85" i="17"/>
  <c r="JU85" i="17"/>
  <c r="JT85" i="17"/>
  <c r="JS85" i="17"/>
  <c r="JR85" i="17"/>
  <c r="JQ85" i="17"/>
  <c r="JP85" i="17"/>
  <c r="JO85" i="17"/>
  <c r="JN85" i="17"/>
  <c r="JM85" i="17"/>
  <c r="JL85" i="17"/>
  <c r="JK85" i="17"/>
  <c r="JJ85" i="17"/>
  <c r="JI85" i="17"/>
  <c r="JH85" i="17"/>
  <c r="JG85" i="17"/>
  <c r="JF85" i="17"/>
  <c r="JE85" i="17"/>
  <c r="JD85" i="17"/>
  <c r="JC85" i="17"/>
  <c r="JB85" i="17"/>
  <c r="JA85" i="17"/>
  <c r="IZ85" i="17"/>
  <c r="IY85" i="17"/>
  <c r="IX85" i="17"/>
  <c r="IW85" i="17"/>
  <c r="IV85" i="17"/>
  <c r="IU85" i="17"/>
  <c r="IT85" i="17"/>
  <c r="IS85" i="17"/>
  <c r="IR85" i="17"/>
  <c r="IQ85" i="17"/>
  <c r="IP85" i="17"/>
  <c r="IO85" i="17"/>
  <c r="IN85" i="17"/>
  <c r="IM85" i="17"/>
  <c r="IL85" i="17"/>
  <c r="IK85" i="17"/>
  <c r="IJ85" i="17"/>
  <c r="II85" i="17"/>
  <c r="IH85" i="17"/>
  <c r="IG85" i="17"/>
  <c r="IF85" i="17"/>
  <c r="IE85" i="17"/>
  <c r="ID85" i="17"/>
  <c r="IC85" i="17"/>
  <c r="IB85" i="17"/>
  <c r="IA85" i="17"/>
  <c r="HZ85" i="17"/>
  <c r="HY85" i="17"/>
  <c r="HX85" i="17"/>
  <c r="HW85" i="17"/>
  <c r="HV85" i="17"/>
  <c r="HU85" i="17"/>
  <c r="HT85" i="17"/>
  <c r="HS85" i="17"/>
  <c r="HR85" i="17"/>
  <c r="HQ85" i="17"/>
  <c r="HP85" i="17"/>
  <c r="HO85" i="17"/>
  <c r="HN85" i="17"/>
  <c r="HM85" i="17"/>
  <c r="HL85" i="17"/>
  <c r="HK85" i="17"/>
  <c r="HJ85" i="17"/>
  <c r="HI85" i="17"/>
  <c r="HH85" i="17"/>
  <c r="HG85" i="17"/>
  <c r="HF85" i="17"/>
  <c r="HE85" i="17"/>
  <c r="HD85" i="17"/>
  <c r="HC85" i="17"/>
  <c r="HB85" i="17"/>
  <c r="HA85" i="17"/>
  <c r="GZ85" i="17"/>
  <c r="GY85" i="17"/>
  <c r="GX85" i="17"/>
  <c r="GW85" i="17"/>
  <c r="GV85" i="17"/>
  <c r="GU85" i="17"/>
  <c r="GT85" i="17"/>
  <c r="GS85" i="17"/>
  <c r="GR85" i="17"/>
  <c r="GQ85" i="17"/>
  <c r="GP85" i="17"/>
  <c r="GO85" i="17"/>
  <c r="GN85" i="17"/>
  <c r="GM85" i="17"/>
  <c r="GL85" i="17"/>
  <c r="GK85" i="17"/>
  <c r="GJ85" i="17"/>
  <c r="GI85" i="17"/>
  <c r="GH85" i="17"/>
  <c r="GG85" i="17"/>
  <c r="GF85" i="17"/>
  <c r="GE85" i="17"/>
  <c r="GD85" i="17"/>
  <c r="GC85" i="17"/>
  <c r="GB85" i="17"/>
  <c r="GA85" i="17"/>
  <c r="FZ85" i="17"/>
  <c r="FY85" i="17"/>
  <c r="FX85" i="17"/>
  <c r="FW85" i="17"/>
  <c r="FV85" i="17"/>
  <c r="FU85" i="17"/>
  <c r="FT85" i="17"/>
  <c r="FS85" i="17"/>
  <c r="FR85" i="17"/>
  <c r="FQ85" i="17"/>
  <c r="FP85" i="17"/>
  <c r="FO85" i="17"/>
  <c r="FN85" i="17"/>
  <c r="FM85" i="17"/>
  <c r="FL85" i="17"/>
  <c r="FK85" i="17"/>
  <c r="FJ85" i="17"/>
  <c r="FI85" i="17"/>
  <c r="FH85" i="17"/>
  <c r="FG85" i="17"/>
  <c r="FF85" i="17"/>
  <c r="FE85" i="17"/>
  <c r="FD85" i="17"/>
  <c r="FC85" i="17"/>
  <c r="FB85" i="17"/>
  <c r="FA85" i="17"/>
  <c r="EZ85" i="17"/>
  <c r="EY85" i="17"/>
  <c r="EX85" i="17"/>
  <c r="EW85" i="17"/>
  <c r="EV85" i="17"/>
  <c r="EU85" i="17"/>
  <c r="ET85" i="17"/>
  <c r="ES85" i="17"/>
  <c r="ER85" i="17"/>
  <c r="EQ85" i="17"/>
  <c r="EP85" i="17"/>
  <c r="EO85" i="17"/>
  <c r="EN85" i="17"/>
  <c r="EM85" i="17"/>
  <c r="EL85" i="17"/>
  <c r="EK85" i="17"/>
  <c r="EJ85" i="17"/>
  <c r="EI85" i="17"/>
  <c r="EH85" i="17"/>
  <c r="EG85" i="17"/>
  <c r="EF85" i="17"/>
  <c r="EE85" i="17"/>
  <c r="ED85" i="17"/>
  <c r="EC85" i="17"/>
  <c r="EB85" i="17"/>
  <c r="EA85" i="17"/>
  <c r="DZ85" i="17"/>
  <c r="DY85" i="17"/>
  <c r="DX85" i="17"/>
  <c r="DW85" i="17"/>
  <c r="DV85" i="17"/>
  <c r="DU85" i="17"/>
  <c r="DT85" i="17"/>
  <c r="DS85" i="17"/>
  <c r="DR85" i="17"/>
  <c r="DQ85" i="17"/>
  <c r="DP85" i="17"/>
  <c r="DO85" i="17"/>
  <c r="DN85" i="17"/>
  <c r="DM85" i="17"/>
  <c r="DL85" i="17"/>
  <c r="DK85" i="17"/>
  <c r="DJ85" i="17"/>
  <c r="DI85" i="17"/>
  <c r="DH85" i="17"/>
  <c r="DG85" i="17"/>
  <c r="DF85" i="17"/>
  <c r="DE85" i="17"/>
  <c r="DD85" i="17"/>
  <c r="DC85" i="17"/>
  <c r="DB85" i="17"/>
  <c r="DA85" i="17"/>
  <c r="CZ85" i="17"/>
  <c r="CY85" i="17"/>
  <c r="CX85" i="17"/>
  <c r="CW85" i="17"/>
  <c r="CV85" i="17"/>
  <c r="CU85" i="17"/>
  <c r="CT85" i="17"/>
  <c r="CS85" i="17"/>
  <c r="CR85" i="17"/>
  <c r="CQ85" i="17"/>
  <c r="CP85" i="17"/>
  <c r="CO85" i="17"/>
  <c r="CN85" i="17"/>
  <c r="CM85" i="17"/>
  <c r="CL85" i="17"/>
  <c r="CK85" i="17"/>
  <c r="CJ85" i="17"/>
  <c r="CI85" i="17"/>
  <c r="CH85" i="17"/>
  <c r="CG85" i="17"/>
  <c r="CF85" i="17"/>
  <c r="CE85" i="17"/>
  <c r="CD85" i="17"/>
  <c r="CC85" i="17"/>
  <c r="CB85" i="17"/>
  <c r="CA85" i="17"/>
  <c r="BZ85" i="17"/>
  <c r="BY85" i="17"/>
  <c r="BX85" i="17"/>
  <c r="BW85" i="17"/>
  <c r="BV85" i="17"/>
  <c r="BU85" i="17"/>
  <c r="BT85" i="17"/>
  <c r="BS85" i="17"/>
  <c r="BR85" i="17"/>
  <c r="BQ85" i="17"/>
  <c r="BP85" i="17"/>
  <c r="BO85" i="17"/>
  <c r="BN85" i="17"/>
  <c r="BM85" i="17"/>
  <c r="BL85" i="17"/>
  <c r="BK85" i="17"/>
  <c r="BJ85" i="17"/>
  <c r="BI85" i="17"/>
  <c r="BH85" i="17"/>
  <c r="BG85" i="17"/>
  <c r="BF85" i="17"/>
  <c r="BE85" i="17"/>
  <c r="BD85" i="17"/>
  <c r="BC85" i="17"/>
  <c r="BB85" i="17"/>
  <c r="BA85" i="17"/>
  <c r="AZ85" i="17"/>
  <c r="AY85" i="17"/>
  <c r="AX85" i="17"/>
  <c r="AW85" i="17"/>
  <c r="AV85" i="17"/>
  <c r="AU85" i="17"/>
  <c r="AT85" i="17"/>
  <c r="AS85" i="17"/>
  <c r="AR85" i="17"/>
  <c r="AQ85" i="17"/>
  <c r="AP85" i="17"/>
  <c r="AO85" i="17"/>
  <c r="AN85" i="17"/>
  <c r="AM85" i="17"/>
  <c r="AL85" i="17"/>
  <c r="AK85" i="17"/>
  <c r="AJ85" i="17"/>
  <c r="AI85" i="17"/>
  <c r="AH85" i="17"/>
  <c r="AG85" i="17"/>
  <c r="AF85" i="17"/>
  <c r="AE85" i="17"/>
  <c r="AD85" i="17"/>
  <c r="AC85" i="17"/>
  <c r="AB85" i="17"/>
  <c r="AA85" i="17"/>
  <c r="Z85" i="17"/>
  <c r="Y85" i="17"/>
  <c r="X85" i="17"/>
  <c r="W85" i="17"/>
  <c r="V85" i="17"/>
  <c r="U85" i="17"/>
  <c r="T85" i="17"/>
  <c r="S85" i="17"/>
  <c r="R85" i="17"/>
  <c r="Q85" i="17"/>
  <c r="P85" i="17"/>
  <c r="O85" i="17"/>
  <c r="NB11" i="17" l="1"/>
  <c r="NB27" i="17"/>
  <c r="NB34" i="17"/>
  <c r="NB41" i="17"/>
  <c r="NB48" i="17"/>
  <c r="NB55" i="17"/>
  <c r="NB62" i="17"/>
  <c r="NB69" i="17"/>
  <c r="NB76" i="17"/>
  <c r="NB83" i="17"/>
  <c r="NB90" i="17"/>
  <c r="NB97" i="17"/>
  <c r="NB96" i="17"/>
  <c r="NB111" i="17"/>
  <c r="NB118" i="17"/>
  <c r="NB11" i="24"/>
  <c r="I11" i="24"/>
  <c r="H11" i="24"/>
  <c r="G11" i="24"/>
  <c r="F11" i="24"/>
  <c r="E11" i="24"/>
  <c r="NB21" i="22"/>
  <c r="NB20" i="22"/>
  <c r="NB19" i="22"/>
  <c r="F6" i="24"/>
  <c r="G6" i="24"/>
  <c r="H6" i="24"/>
  <c r="I6" i="24"/>
  <c r="E6" i="24"/>
  <c r="NB7" i="24"/>
  <c r="NB6" i="24"/>
  <c r="J50" i="17"/>
  <c r="K50" i="17"/>
  <c r="L50" i="17"/>
  <c r="M50" i="17"/>
  <c r="BE78" i="17"/>
  <c r="BD78" i="17"/>
  <c r="BC78" i="17"/>
  <c r="BB78" i="17"/>
  <c r="BA78" i="17"/>
  <c r="AZ78" i="17"/>
  <c r="AY78" i="17"/>
  <c r="AX78" i="17"/>
  <c r="AW78" i="17"/>
  <c r="AV78" i="17"/>
  <c r="AU78" i="17"/>
  <c r="AT78" i="17"/>
  <c r="AS78" i="17"/>
  <c r="AR78" i="17"/>
  <c r="AQ78" i="17"/>
  <c r="AP78" i="17"/>
  <c r="AO78" i="17"/>
  <c r="AN78" i="17"/>
  <c r="AM78" i="17"/>
  <c r="AL78" i="17"/>
  <c r="AK78" i="17"/>
  <c r="AJ78" i="17"/>
  <c r="AI78" i="17"/>
  <c r="AH78" i="17"/>
  <c r="AG78" i="17"/>
  <c r="AF78" i="17"/>
  <c r="AE78" i="17"/>
  <c r="AD78" i="17"/>
  <c r="AC78" i="17"/>
  <c r="AB78" i="17"/>
  <c r="AA78" i="17"/>
  <c r="Z78" i="17"/>
  <c r="Y78" i="17"/>
  <c r="X78" i="17"/>
  <c r="W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BE43" i="17"/>
  <c r="BD43" i="17"/>
  <c r="BC43" i="17"/>
  <c r="BB43" i="17"/>
  <c r="BA43" i="17"/>
  <c r="AZ43" i="17"/>
  <c r="AY43" i="17"/>
  <c r="AX43" i="17"/>
  <c r="AW43" i="17"/>
  <c r="AV43" i="17"/>
  <c r="AU43" i="17"/>
  <c r="AT43" i="17"/>
  <c r="AS43" i="17"/>
  <c r="AR43" i="17"/>
  <c r="AQ43" i="17"/>
  <c r="AP43" i="17"/>
  <c r="AO43" i="17"/>
  <c r="AN43" i="17"/>
  <c r="AM43" i="17"/>
  <c r="AL43" i="17"/>
  <c r="AK43" i="17"/>
  <c r="AJ43" i="17"/>
  <c r="AI43" i="17"/>
  <c r="AH43" i="17"/>
  <c r="AG43" i="17"/>
  <c r="AF43" i="17"/>
  <c r="AE43" i="17"/>
  <c r="AD43" i="17"/>
  <c r="AC43" i="17"/>
  <c r="AB43" i="17"/>
  <c r="AA43" i="17"/>
  <c r="Z43" i="17"/>
  <c r="Y43" i="17"/>
  <c r="X43" i="17"/>
  <c r="W43" i="17"/>
  <c r="V43" i="17"/>
  <c r="U43" i="17"/>
  <c r="T43" i="17"/>
  <c r="S43" i="17"/>
  <c r="R43" i="17"/>
  <c r="Q43" i="17"/>
  <c r="P43" i="17"/>
  <c r="O43" i="17"/>
  <c r="N43" i="17"/>
  <c r="M43" i="17"/>
  <c r="L43" i="17"/>
  <c r="K43" i="17"/>
  <c r="J43" i="17"/>
  <c r="MZ20" i="17"/>
  <c r="MY20" i="17"/>
  <c r="MX20" i="17"/>
  <c r="MW20" i="17"/>
  <c r="MV20" i="17"/>
  <c r="MU20" i="17"/>
  <c r="MT20" i="17"/>
  <c r="MS20" i="17"/>
  <c r="MR20" i="17"/>
  <c r="MQ20" i="17"/>
  <c r="MP20" i="17"/>
  <c r="MO20" i="17"/>
  <c r="MN20" i="17"/>
  <c r="MM20" i="17"/>
  <c r="ML20" i="17"/>
  <c r="MK20" i="17"/>
  <c r="MJ20" i="17"/>
  <c r="MI20" i="17"/>
  <c r="MH20" i="17"/>
  <c r="MG20" i="17"/>
  <c r="MF20" i="17"/>
  <c r="ME20" i="17"/>
  <c r="MD20" i="17"/>
  <c r="MC20" i="17"/>
  <c r="MB20" i="17"/>
  <c r="MA20" i="17"/>
  <c r="LZ20" i="17"/>
  <c r="LY20" i="17"/>
  <c r="LX20" i="17"/>
  <c r="LW20" i="17"/>
  <c r="LV20" i="17"/>
  <c r="LU20" i="17"/>
  <c r="LT20" i="17"/>
  <c r="LS20" i="17"/>
  <c r="LR20" i="17"/>
  <c r="LQ20" i="17"/>
  <c r="LP20" i="17"/>
  <c r="LO20" i="17"/>
  <c r="LN20" i="17"/>
  <c r="LM20" i="17"/>
  <c r="LL20" i="17"/>
  <c r="LK20" i="17"/>
  <c r="LJ20" i="17"/>
  <c r="LI20" i="17"/>
  <c r="LH20" i="17"/>
  <c r="LG20" i="17"/>
  <c r="LF20" i="17"/>
  <c r="LE20" i="17"/>
  <c r="LD20" i="17"/>
  <c r="LC20" i="17"/>
  <c r="LB20" i="17"/>
  <c r="LA20" i="17"/>
  <c r="KZ20" i="17"/>
  <c r="KY20" i="17"/>
  <c r="KX20" i="17"/>
  <c r="KW20" i="17"/>
  <c r="KV20" i="17"/>
  <c r="KU20" i="17"/>
  <c r="KT20" i="17"/>
  <c r="KS20" i="17"/>
  <c r="KR20" i="17"/>
  <c r="KQ20" i="17"/>
  <c r="KP20" i="17"/>
  <c r="KO20" i="17"/>
  <c r="KN20" i="17"/>
  <c r="KM20" i="17"/>
  <c r="KL20" i="17"/>
  <c r="KK20" i="17"/>
  <c r="KJ20" i="17"/>
  <c r="KI20" i="17"/>
  <c r="KH20" i="17"/>
  <c r="KG20" i="17"/>
  <c r="KF20" i="17"/>
  <c r="KE20" i="17"/>
  <c r="KD20" i="17"/>
  <c r="KC20" i="17"/>
  <c r="KB20" i="17"/>
  <c r="KA20" i="17"/>
  <c r="JZ20" i="17"/>
  <c r="JY20" i="17"/>
  <c r="JX20" i="17"/>
  <c r="JW20" i="17"/>
  <c r="JV20" i="17"/>
  <c r="JU20" i="17"/>
  <c r="JT20" i="17"/>
  <c r="JS20" i="17"/>
  <c r="JR20" i="17"/>
  <c r="JQ20" i="17"/>
  <c r="JP20" i="17"/>
  <c r="JO20" i="17"/>
  <c r="JN20" i="17"/>
  <c r="JM20" i="17"/>
  <c r="JL20" i="17"/>
  <c r="JK20" i="17"/>
  <c r="JJ20" i="17"/>
  <c r="JI20" i="17"/>
  <c r="JH20" i="17"/>
  <c r="JG20" i="17"/>
  <c r="JF20" i="17"/>
  <c r="JE20" i="17"/>
  <c r="JD20" i="17"/>
  <c r="JC20" i="17"/>
  <c r="JB20" i="17"/>
  <c r="JA20" i="17"/>
  <c r="IZ20" i="17"/>
  <c r="IY20" i="17"/>
  <c r="IX20" i="17"/>
  <c r="IW20" i="17"/>
  <c r="IV20" i="17"/>
  <c r="IU20" i="17"/>
  <c r="IT20" i="17"/>
  <c r="IS20" i="17"/>
  <c r="IR20" i="17"/>
  <c r="IQ20" i="17"/>
  <c r="IP20" i="17"/>
  <c r="IO20" i="17"/>
  <c r="IN20" i="17"/>
  <c r="IM20" i="17"/>
  <c r="IL20" i="17"/>
  <c r="IK20" i="17"/>
  <c r="IJ20" i="17"/>
  <c r="II20" i="17"/>
  <c r="IH20" i="17"/>
  <c r="IG20" i="17"/>
  <c r="IF20" i="17"/>
  <c r="IE20" i="17"/>
  <c r="ID20" i="17"/>
  <c r="IC20" i="17"/>
  <c r="IB20" i="17"/>
  <c r="IA20" i="17"/>
  <c r="HZ20" i="17"/>
  <c r="HY20" i="17"/>
  <c r="HX20" i="17"/>
  <c r="HW20" i="17"/>
  <c r="HV20" i="17"/>
  <c r="HU20" i="17"/>
  <c r="HT20" i="17"/>
  <c r="HS20" i="17"/>
  <c r="HR20" i="17"/>
  <c r="HQ20" i="17"/>
  <c r="HP20" i="17"/>
  <c r="HO20" i="17"/>
  <c r="HN20" i="17"/>
  <c r="HM20" i="17"/>
  <c r="HL20" i="17"/>
  <c r="HK20" i="17"/>
  <c r="HJ20" i="17"/>
  <c r="HI20" i="17"/>
  <c r="HH20" i="17"/>
  <c r="HG20" i="17"/>
  <c r="HF20" i="17"/>
  <c r="HE20" i="17"/>
  <c r="HD20" i="17"/>
  <c r="HC20" i="17"/>
  <c r="HB20" i="17"/>
  <c r="HA20" i="17"/>
  <c r="GZ20" i="17"/>
  <c r="GY20" i="17"/>
  <c r="GX20" i="17"/>
  <c r="GW20" i="17"/>
  <c r="GV20" i="17"/>
  <c r="GU20" i="17"/>
  <c r="GT20" i="17"/>
  <c r="GS20" i="17"/>
  <c r="GR20" i="17"/>
  <c r="GQ20" i="17"/>
  <c r="GP20" i="17"/>
  <c r="GO20" i="17"/>
  <c r="GN20" i="17"/>
  <c r="GM20" i="17"/>
  <c r="GL20" i="17"/>
  <c r="GK20" i="17"/>
  <c r="GJ20" i="17"/>
  <c r="GI20" i="17"/>
  <c r="GH20" i="17"/>
  <c r="GG20" i="17"/>
  <c r="GF20" i="17"/>
  <c r="GE20" i="17"/>
  <c r="GD20" i="17"/>
  <c r="GC20" i="17"/>
  <c r="GB20" i="17"/>
  <c r="GA20" i="17"/>
  <c r="FZ20" i="17"/>
  <c r="FY20" i="17"/>
  <c r="FX20" i="17"/>
  <c r="FW20" i="17"/>
  <c r="FV20" i="17"/>
  <c r="FU20" i="17"/>
  <c r="FT20" i="17"/>
  <c r="FS20" i="17"/>
  <c r="FR20" i="17"/>
  <c r="FQ20" i="17"/>
  <c r="FP20" i="17"/>
  <c r="FO20" i="17"/>
  <c r="FN20" i="17"/>
  <c r="FM20" i="17"/>
  <c r="FL20" i="17"/>
  <c r="FK20" i="17"/>
  <c r="FJ20" i="17"/>
  <c r="FI20" i="17"/>
  <c r="FH20" i="17"/>
  <c r="FG20" i="17"/>
  <c r="FF20" i="17"/>
  <c r="FE20" i="17"/>
  <c r="FD20" i="17"/>
  <c r="FC20" i="17"/>
  <c r="FB20" i="17"/>
  <c r="FA20" i="17"/>
  <c r="EZ20" i="17"/>
  <c r="EY20" i="17"/>
  <c r="EX20" i="17"/>
  <c r="EW20" i="17"/>
  <c r="EV20" i="17"/>
  <c r="EU20" i="17"/>
  <c r="ET20" i="17"/>
  <c r="ES20" i="17"/>
  <c r="ER20" i="17"/>
  <c r="EQ20" i="17"/>
  <c r="EP20" i="17"/>
  <c r="EO20" i="17"/>
  <c r="EN20" i="17"/>
  <c r="EM20" i="17"/>
  <c r="EL20" i="17"/>
  <c r="EK20" i="17"/>
  <c r="EJ20" i="17"/>
  <c r="EI20" i="17"/>
  <c r="EH20" i="17"/>
  <c r="EG20" i="17"/>
  <c r="EF20" i="17"/>
  <c r="EE20" i="17"/>
  <c r="ED20" i="17"/>
  <c r="EC20" i="17"/>
  <c r="EB20" i="17"/>
  <c r="EA20" i="17"/>
  <c r="DZ20" i="17"/>
  <c r="DY20" i="17"/>
  <c r="DX20" i="17"/>
  <c r="DW20" i="17"/>
  <c r="DV20" i="17"/>
  <c r="DU20" i="17"/>
  <c r="DT20" i="17"/>
  <c r="DS20" i="17"/>
  <c r="DR20" i="17"/>
  <c r="DQ20" i="17"/>
  <c r="DP20" i="17"/>
  <c r="DO20" i="17"/>
  <c r="DN20" i="17"/>
  <c r="DM20" i="17"/>
  <c r="DL20" i="17"/>
  <c r="DK20" i="17"/>
  <c r="DJ20" i="17"/>
  <c r="DI20" i="17"/>
  <c r="DH20" i="17"/>
  <c r="DG20" i="17"/>
  <c r="DF20" i="17"/>
  <c r="DE20" i="17"/>
  <c r="DD20" i="17"/>
  <c r="DC20" i="17"/>
  <c r="DB20" i="17"/>
  <c r="DA20" i="17"/>
  <c r="CZ20" i="17"/>
  <c r="CY20" i="17"/>
  <c r="CX20" i="17"/>
  <c r="CW20" i="17"/>
  <c r="CV20" i="17"/>
  <c r="CU20" i="17"/>
  <c r="CT20" i="17"/>
  <c r="CS20" i="17"/>
  <c r="CR20" i="17"/>
  <c r="CQ20" i="17"/>
  <c r="CP20" i="17"/>
  <c r="CO20" i="17"/>
  <c r="CN20" i="17"/>
  <c r="CM20" i="17"/>
  <c r="CL20" i="17"/>
  <c r="CK20" i="17"/>
  <c r="CJ20" i="17"/>
  <c r="CI20" i="17"/>
  <c r="CH20" i="17"/>
  <c r="CG20" i="17"/>
  <c r="CF20" i="17"/>
  <c r="CE20" i="17"/>
  <c r="CD20" i="17"/>
  <c r="CC20" i="17"/>
  <c r="CB20" i="17"/>
  <c r="CA20" i="17"/>
  <c r="BZ20" i="17"/>
  <c r="BY20" i="17"/>
  <c r="BX20" i="17"/>
  <c r="BW20" i="17"/>
  <c r="BV20" i="17"/>
  <c r="BU20" i="17"/>
  <c r="BT20" i="17"/>
  <c r="BS20" i="17"/>
  <c r="BR20" i="17"/>
  <c r="BQ20" i="17"/>
  <c r="BP20" i="17"/>
  <c r="BO20" i="17"/>
  <c r="BN20" i="17"/>
  <c r="BM20" i="17"/>
  <c r="BL20" i="17"/>
  <c r="BK20" i="17"/>
  <c r="BJ20" i="17"/>
  <c r="BI20" i="17"/>
  <c r="BH20" i="17"/>
  <c r="BG20" i="17"/>
  <c r="BF20" i="17"/>
  <c r="BE20" i="17"/>
  <c r="BD20" i="17"/>
  <c r="BC20" i="17"/>
  <c r="BB20" i="17"/>
  <c r="BA20" i="17"/>
  <c r="AZ20" i="17"/>
  <c r="AY20" i="17"/>
  <c r="AX20" i="17"/>
  <c r="AW20" i="17"/>
  <c r="AV20" i="17"/>
  <c r="AU20" i="17"/>
  <c r="AT20" i="17"/>
  <c r="AS20" i="17"/>
  <c r="AR20" i="17"/>
  <c r="AQ20" i="17"/>
  <c r="AP20" i="17"/>
  <c r="AO20" i="17"/>
  <c r="AN20" i="17"/>
  <c r="AM20" i="17"/>
  <c r="AL20" i="17"/>
  <c r="AK20" i="17"/>
  <c r="AJ20" i="17"/>
  <c r="AI20" i="17"/>
  <c r="AH20" i="17"/>
  <c r="AG20" i="17"/>
  <c r="AF20" i="17"/>
  <c r="AE20" i="17"/>
  <c r="AD20" i="17"/>
  <c r="AC20" i="17"/>
  <c r="AB20" i="17"/>
  <c r="AA20" i="17"/>
  <c r="Z20" i="17"/>
  <c r="Y20" i="17"/>
  <c r="X20" i="17"/>
  <c r="W20" i="17"/>
  <c r="V20" i="17"/>
  <c r="U20" i="17"/>
  <c r="T20" i="17"/>
  <c r="S20" i="17"/>
  <c r="R20" i="17"/>
  <c r="Q20" i="17"/>
  <c r="P20" i="17"/>
  <c r="O20" i="17"/>
  <c r="N20" i="17"/>
  <c r="M20" i="17"/>
  <c r="L20" i="17"/>
  <c r="K20" i="17"/>
  <c r="J20" i="17"/>
  <c r="I20" i="17"/>
  <c r="H20" i="17"/>
  <c r="G20" i="17"/>
  <c r="F20" i="17"/>
  <c r="E20" i="17"/>
  <c r="MZ6" i="17"/>
  <c r="MY6" i="17"/>
  <c r="MX6" i="17"/>
  <c r="MW6" i="17"/>
  <c r="MV6" i="17"/>
  <c r="MU6" i="17"/>
  <c r="MT6" i="17"/>
  <c r="MS6" i="17"/>
  <c r="MR6" i="17"/>
  <c r="MQ6" i="17"/>
  <c r="MP6" i="17"/>
  <c r="MO6" i="17"/>
  <c r="MN6" i="17"/>
  <c r="MM6" i="17"/>
  <c r="ML6" i="17"/>
  <c r="MK6" i="17"/>
  <c r="MJ6" i="17"/>
  <c r="MI6" i="17"/>
  <c r="MH6" i="17"/>
  <c r="MG6" i="17"/>
  <c r="MF6" i="17"/>
  <c r="ME6" i="17"/>
  <c r="MD6" i="17"/>
  <c r="MC6" i="17"/>
  <c r="MB6" i="17"/>
  <c r="MA6" i="17"/>
  <c r="LZ6" i="17"/>
  <c r="LY6" i="17"/>
  <c r="LX6" i="17"/>
  <c r="LW6" i="17"/>
  <c r="LV6" i="17"/>
  <c r="LU6" i="17"/>
  <c r="LT6" i="17"/>
  <c r="LS6" i="17"/>
  <c r="LR6" i="17"/>
  <c r="LQ6" i="17"/>
  <c r="LP6" i="17"/>
  <c r="LO6" i="17"/>
  <c r="LN6" i="17"/>
  <c r="LM6" i="17"/>
  <c r="LL6" i="17"/>
  <c r="LK6" i="17"/>
  <c r="LJ6" i="17"/>
  <c r="LI6" i="17"/>
  <c r="LH6" i="17"/>
  <c r="LG6" i="17"/>
  <c r="LF6" i="17"/>
  <c r="LE6" i="17"/>
  <c r="LD6" i="17"/>
  <c r="LC6" i="17"/>
  <c r="LB6" i="17"/>
  <c r="LA6" i="17"/>
  <c r="KZ6" i="17"/>
  <c r="KY6" i="17"/>
  <c r="KX6" i="17"/>
  <c r="KW6" i="17"/>
  <c r="KV6" i="17"/>
  <c r="KU6" i="17"/>
  <c r="KT6" i="17"/>
  <c r="KS6" i="17"/>
  <c r="KR6" i="17"/>
  <c r="KQ6" i="17"/>
  <c r="KP6" i="17"/>
  <c r="KO6" i="17"/>
  <c r="KN6" i="17"/>
  <c r="KM6" i="17"/>
  <c r="KL6" i="17"/>
  <c r="KK6" i="17"/>
  <c r="KJ6" i="17"/>
  <c r="KI6" i="17"/>
  <c r="KH6" i="17"/>
  <c r="KG6" i="17"/>
  <c r="KF6" i="17"/>
  <c r="KE6" i="17"/>
  <c r="KD6" i="17"/>
  <c r="KC6" i="17"/>
  <c r="KB6" i="17"/>
  <c r="KA6" i="17"/>
  <c r="JZ6" i="17"/>
  <c r="JY6" i="17"/>
  <c r="JX6" i="17"/>
  <c r="JW6" i="17"/>
  <c r="JV6" i="17"/>
  <c r="JU6" i="17"/>
  <c r="JT6" i="17"/>
  <c r="JS6" i="17"/>
  <c r="JR6" i="17"/>
  <c r="JQ6" i="17"/>
  <c r="JP6" i="17"/>
  <c r="JO6" i="17"/>
  <c r="JN6" i="17"/>
  <c r="JM6" i="17"/>
  <c r="JL6" i="17"/>
  <c r="JK6" i="17"/>
  <c r="JJ6" i="17"/>
  <c r="JI6" i="17"/>
  <c r="JH6" i="17"/>
  <c r="JG6" i="17"/>
  <c r="JF6" i="17"/>
  <c r="JE6" i="17"/>
  <c r="JD6" i="17"/>
  <c r="JC6" i="17"/>
  <c r="JB6" i="17"/>
  <c r="JA6" i="17"/>
  <c r="IZ6" i="17"/>
  <c r="IY6" i="17"/>
  <c r="IX6" i="17"/>
  <c r="IW6" i="17"/>
  <c r="IV6" i="17"/>
  <c r="IU6" i="17"/>
  <c r="IT6" i="17"/>
  <c r="IS6" i="17"/>
  <c r="IR6" i="17"/>
  <c r="IQ6" i="17"/>
  <c r="IP6" i="17"/>
  <c r="IO6" i="17"/>
  <c r="IN6" i="17"/>
  <c r="IM6" i="17"/>
  <c r="IL6" i="17"/>
  <c r="IK6" i="17"/>
  <c r="IJ6" i="17"/>
  <c r="II6" i="17"/>
  <c r="IH6" i="17"/>
  <c r="IG6" i="17"/>
  <c r="IF6" i="17"/>
  <c r="IE6" i="17"/>
  <c r="ID6" i="17"/>
  <c r="IC6" i="17"/>
  <c r="IB6" i="17"/>
  <c r="IA6" i="17"/>
  <c r="HZ6" i="17"/>
  <c r="HY6" i="17"/>
  <c r="HX6" i="17"/>
  <c r="HW6" i="17"/>
  <c r="HV6" i="17"/>
  <c r="HU6" i="17"/>
  <c r="HT6" i="17"/>
  <c r="HS6" i="17"/>
  <c r="HR6" i="17"/>
  <c r="BE6" i="17"/>
  <c r="BD6" i="17"/>
  <c r="BC6" i="17"/>
  <c r="BB6" i="17"/>
  <c r="BA6" i="17"/>
  <c r="AZ6" i="17"/>
  <c r="AY6" i="17"/>
  <c r="AX6" i="17"/>
  <c r="AW6" i="17"/>
  <c r="AV6" i="17"/>
  <c r="AU6" i="17"/>
  <c r="AT6" i="17"/>
  <c r="AS6" i="17"/>
  <c r="AR6" i="17"/>
  <c r="AQ6" i="17"/>
  <c r="AP6" i="17"/>
  <c r="AO6" i="17"/>
  <c r="AN6" i="17"/>
  <c r="AM6" i="17"/>
  <c r="AL6" i="17"/>
  <c r="AK6" i="17"/>
  <c r="AJ6" i="17"/>
  <c r="AI6" i="17"/>
  <c r="AH6" i="17"/>
  <c r="AG6" i="17"/>
  <c r="AF6" i="17"/>
  <c r="AE6" i="17"/>
  <c r="AD6" i="17"/>
  <c r="AC6" i="17"/>
  <c r="AB6" i="17"/>
  <c r="AA6" i="17"/>
  <c r="Z6" i="17"/>
  <c r="Y6" i="17"/>
  <c r="X6" i="17"/>
  <c r="W6" i="17"/>
  <c r="V6" i="17"/>
  <c r="U6" i="17"/>
  <c r="T6" i="17"/>
  <c r="S6" i="17"/>
  <c r="R6" i="17"/>
  <c r="Q6" i="17"/>
  <c r="P6" i="17"/>
  <c r="O6" i="17"/>
  <c r="N6" i="17"/>
  <c r="M6" i="17"/>
  <c r="L6" i="17"/>
  <c r="K6" i="17"/>
  <c r="J6" i="17"/>
  <c r="MZ113" i="17" l="1"/>
  <c r="MY113" i="17"/>
  <c r="MX113" i="17"/>
  <c r="MW113" i="17"/>
  <c r="MV113" i="17"/>
  <c r="MU113" i="17"/>
  <c r="MT113" i="17"/>
  <c r="MS113" i="17"/>
  <c r="MR113" i="17"/>
  <c r="MQ113" i="17"/>
  <c r="MP113" i="17"/>
  <c r="MO113" i="17"/>
  <c r="MN113" i="17"/>
  <c r="MM113" i="17"/>
  <c r="ML113" i="17"/>
  <c r="MK113" i="17"/>
  <c r="MJ113" i="17"/>
  <c r="MI113" i="17"/>
  <c r="MH113" i="17"/>
  <c r="MG113" i="17"/>
  <c r="MF113" i="17"/>
  <c r="ME113" i="17"/>
  <c r="MD113" i="17"/>
  <c r="MC113" i="17"/>
  <c r="MB113" i="17"/>
  <c r="MA113" i="17"/>
  <c r="LZ113" i="17"/>
  <c r="LY113" i="17"/>
  <c r="LX113" i="17"/>
  <c r="LW113" i="17"/>
  <c r="LV113" i="17"/>
  <c r="LU113" i="17"/>
  <c r="LT113" i="17"/>
  <c r="LS113" i="17"/>
  <c r="LR113" i="17"/>
  <c r="LQ113" i="17"/>
  <c r="LP113" i="17"/>
  <c r="LO113" i="17"/>
  <c r="LN113" i="17"/>
  <c r="LM113" i="17"/>
  <c r="LL113" i="17"/>
  <c r="LK113" i="17"/>
  <c r="LJ113" i="17"/>
  <c r="LI113" i="17"/>
  <c r="LH113" i="17"/>
  <c r="LG113" i="17"/>
  <c r="LF113" i="17"/>
  <c r="LE113" i="17"/>
  <c r="LD113" i="17"/>
  <c r="LC113" i="17"/>
  <c r="LB113" i="17"/>
  <c r="LA113" i="17"/>
  <c r="KZ113" i="17"/>
  <c r="KY113" i="17"/>
  <c r="KX113" i="17"/>
  <c r="KW113" i="17"/>
  <c r="KV113" i="17"/>
  <c r="KU113" i="17"/>
  <c r="KT113" i="17"/>
  <c r="KS113" i="17"/>
  <c r="KR113" i="17"/>
  <c r="KQ113" i="17"/>
  <c r="KP113" i="17"/>
  <c r="KO113" i="17"/>
  <c r="KN113" i="17"/>
  <c r="KM113" i="17"/>
  <c r="KL113" i="17"/>
  <c r="KK113" i="17"/>
  <c r="KJ113" i="17"/>
  <c r="KI113" i="17"/>
  <c r="KH113" i="17"/>
  <c r="KG113" i="17"/>
  <c r="KF113" i="17"/>
  <c r="KE113" i="17"/>
  <c r="KD113" i="17"/>
  <c r="KC113" i="17"/>
  <c r="KB113" i="17"/>
  <c r="KA113" i="17"/>
  <c r="JZ113" i="17"/>
  <c r="JY113" i="17"/>
  <c r="JX113" i="17"/>
  <c r="JW113" i="17"/>
  <c r="JV113" i="17"/>
  <c r="JU113" i="17"/>
  <c r="JT113" i="17"/>
  <c r="JS113" i="17"/>
  <c r="JR113" i="17"/>
  <c r="JQ113" i="17"/>
  <c r="JP113" i="17"/>
  <c r="JO113" i="17"/>
  <c r="JN113" i="17"/>
  <c r="JM113" i="17"/>
  <c r="JL113" i="17"/>
  <c r="JK113" i="17"/>
  <c r="JJ113" i="17"/>
  <c r="JI113" i="17"/>
  <c r="JH113" i="17"/>
  <c r="JG113" i="17"/>
  <c r="JF113" i="17"/>
  <c r="JE113" i="17"/>
  <c r="JD113" i="17"/>
  <c r="JC113" i="17"/>
  <c r="JB113" i="17"/>
  <c r="JA113" i="17"/>
  <c r="IZ113" i="17"/>
  <c r="IY113" i="17"/>
  <c r="IX113" i="17"/>
  <c r="IW113" i="17"/>
  <c r="IV113" i="17"/>
  <c r="IU113" i="17"/>
  <c r="IT113" i="17"/>
  <c r="IS113" i="17"/>
  <c r="IR113" i="17"/>
  <c r="IQ113" i="17"/>
  <c r="IP113" i="17"/>
  <c r="IO113" i="17"/>
  <c r="IN113" i="17"/>
  <c r="IM113" i="17"/>
  <c r="IL113" i="17"/>
  <c r="IK113" i="17"/>
  <c r="MZ106" i="17"/>
  <c r="MY106" i="17"/>
  <c r="MX106" i="17"/>
  <c r="MW106" i="17"/>
  <c r="MV106" i="17"/>
  <c r="MU106" i="17"/>
  <c r="MT106" i="17"/>
  <c r="MS106" i="17"/>
  <c r="MR106" i="17"/>
  <c r="MQ106" i="17"/>
  <c r="MP106" i="17"/>
  <c r="MO106" i="17"/>
  <c r="MN106" i="17"/>
  <c r="MM106" i="17"/>
  <c r="ML106" i="17"/>
  <c r="MK106" i="17"/>
  <c r="MJ106" i="17"/>
  <c r="MI106" i="17"/>
  <c r="MH106" i="17"/>
  <c r="MG106" i="17"/>
  <c r="MF106" i="17"/>
  <c r="ME106" i="17"/>
  <c r="MD106" i="17"/>
  <c r="MC106" i="17"/>
  <c r="MB106" i="17"/>
  <c r="MA106" i="17"/>
  <c r="LZ106" i="17"/>
  <c r="LY106" i="17"/>
  <c r="LX106" i="17"/>
  <c r="LW106" i="17"/>
  <c r="LV106" i="17"/>
  <c r="LU106" i="17"/>
  <c r="LT106" i="17"/>
  <c r="LS106" i="17"/>
  <c r="LR106" i="17"/>
  <c r="LQ106" i="17"/>
  <c r="LP106" i="17"/>
  <c r="LO106" i="17"/>
  <c r="LN106" i="17"/>
  <c r="LM106" i="17"/>
  <c r="LL106" i="17"/>
  <c r="LK106" i="17"/>
  <c r="LJ106" i="17"/>
  <c r="LI106" i="17"/>
  <c r="LH106" i="17"/>
  <c r="LG106" i="17"/>
  <c r="LF106" i="17"/>
  <c r="LE106" i="17"/>
  <c r="LD106" i="17"/>
  <c r="LC106" i="17"/>
  <c r="LB106" i="17"/>
  <c r="LA106" i="17"/>
  <c r="KZ106" i="17"/>
  <c r="KY106" i="17"/>
  <c r="KX106" i="17"/>
  <c r="KW106" i="17"/>
  <c r="KV106" i="17"/>
  <c r="KU106" i="17"/>
  <c r="KT106" i="17"/>
  <c r="KS106" i="17"/>
  <c r="KR106" i="17"/>
  <c r="KQ106" i="17"/>
  <c r="KP106" i="17"/>
  <c r="KO106" i="17"/>
  <c r="KN106" i="17"/>
  <c r="KM106" i="17"/>
  <c r="KL106" i="17"/>
  <c r="KK106" i="17"/>
  <c r="KJ106" i="17"/>
  <c r="KI106" i="17"/>
  <c r="KH106" i="17"/>
  <c r="KG106" i="17"/>
  <c r="KF106" i="17"/>
  <c r="KE106" i="17"/>
  <c r="KD106" i="17"/>
  <c r="KC106" i="17"/>
  <c r="KB106" i="17"/>
  <c r="KA106" i="17"/>
  <c r="JZ106" i="17"/>
  <c r="JY106" i="17"/>
  <c r="JX106" i="17"/>
  <c r="JW106" i="17"/>
  <c r="JV106" i="17"/>
  <c r="JU106" i="17"/>
  <c r="JT106" i="17"/>
  <c r="JS106" i="17"/>
  <c r="JR106" i="17"/>
  <c r="JQ106" i="17"/>
  <c r="JP106" i="17"/>
  <c r="JO106" i="17"/>
  <c r="JN106" i="17"/>
  <c r="JM106" i="17"/>
  <c r="JL106" i="17"/>
  <c r="JK106" i="17"/>
  <c r="JJ106" i="17"/>
  <c r="JI106" i="17"/>
  <c r="JH106" i="17"/>
  <c r="JG106" i="17"/>
  <c r="JF106" i="17"/>
  <c r="JE106" i="17"/>
  <c r="JD106" i="17"/>
  <c r="JC106" i="17"/>
  <c r="JB106" i="17"/>
  <c r="JA106" i="17"/>
  <c r="IZ106" i="17"/>
  <c r="IY106" i="17"/>
  <c r="IX106" i="17"/>
  <c r="IW106" i="17"/>
  <c r="IV106" i="17"/>
  <c r="IU106" i="17"/>
  <c r="IT106" i="17"/>
  <c r="IS106" i="17"/>
  <c r="IR106" i="17"/>
  <c r="IQ106" i="17"/>
  <c r="IP106" i="17"/>
  <c r="IO106" i="17"/>
  <c r="IN106" i="17"/>
  <c r="IM106" i="17"/>
  <c r="IL106" i="17"/>
  <c r="IK106" i="17"/>
  <c r="MZ92" i="17"/>
  <c r="MY92" i="17"/>
  <c r="MX92" i="17"/>
  <c r="MW92" i="17"/>
  <c r="MV92" i="17"/>
  <c r="MU92" i="17"/>
  <c r="MT92" i="17"/>
  <c r="MS92" i="17"/>
  <c r="MR92" i="17"/>
  <c r="MQ92" i="17"/>
  <c r="MP92" i="17"/>
  <c r="MO92" i="17"/>
  <c r="MN92" i="17"/>
  <c r="MM92" i="17"/>
  <c r="ML92" i="17"/>
  <c r="MK92" i="17"/>
  <c r="MJ92" i="17"/>
  <c r="MI92" i="17"/>
  <c r="MH92" i="17"/>
  <c r="MG92" i="17"/>
  <c r="MF92" i="17"/>
  <c r="ME92" i="17"/>
  <c r="MD92" i="17"/>
  <c r="MC92" i="17"/>
  <c r="MB92" i="17"/>
  <c r="MA92" i="17"/>
  <c r="LZ92" i="17"/>
  <c r="LY92" i="17"/>
  <c r="LX92" i="17"/>
  <c r="LW92" i="17"/>
  <c r="LV92" i="17"/>
  <c r="LU92" i="17"/>
  <c r="LT92" i="17"/>
  <c r="LS92" i="17"/>
  <c r="LR92" i="17"/>
  <c r="LQ92" i="17"/>
  <c r="LP92" i="17"/>
  <c r="LO92" i="17"/>
  <c r="LN92" i="17"/>
  <c r="LM92" i="17"/>
  <c r="LL92" i="17"/>
  <c r="LK92" i="17"/>
  <c r="LJ92" i="17"/>
  <c r="LI92" i="17"/>
  <c r="LH92" i="17"/>
  <c r="LG92" i="17"/>
  <c r="LF92" i="17"/>
  <c r="LE92" i="17"/>
  <c r="LD92" i="17"/>
  <c r="LC92" i="17"/>
  <c r="LB92" i="17"/>
  <c r="LA92" i="17"/>
  <c r="KZ92" i="17"/>
  <c r="KY92" i="17"/>
  <c r="KX92" i="17"/>
  <c r="KW92" i="17"/>
  <c r="KV92" i="17"/>
  <c r="KU92" i="17"/>
  <c r="KT92" i="17"/>
  <c r="KS92" i="17"/>
  <c r="KR92" i="17"/>
  <c r="KQ92" i="17"/>
  <c r="KP92" i="17"/>
  <c r="KO92" i="17"/>
  <c r="KN92" i="17"/>
  <c r="KM92" i="17"/>
  <c r="KL92" i="17"/>
  <c r="KK92" i="17"/>
  <c r="KJ92" i="17"/>
  <c r="KI92" i="17"/>
  <c r="KH92" i="17"/>
  <c r="KG92" i="17"/>
  <c r="KF92" i="17"/>
  <c r="KE92" i="17"/>
  <c r="KD92" i="17"/>
  <c r="KC92" i="17"/>
  <c r="KB92" i="17"/>
  <c r="KA92" i="17"/>
  <c r="JZ92" i="17"/>
  <c r="JY92" i="17"/>
  <c r="JX92" i="17"/>
  <c r="JW92" i="17"/>
  <c r="JV92" i="17"/>
  <c r="JU92" i="17"/>
  <c r="JT92" i="17"/>
  <c r="JS92" i="17"/>
  <c r="JR92" i="17"/>
  <c r="JQ92" i="17"/>
  <c r="JP92" i="17"/>
  <c r="JO92" i="17"/>
  <c r="JN92" i="17"/>
  <c r="JM92" i="17"/>
  <c r="JL92" i="17"/>
  <c r="JK92" i="17"/>
  <c r="JJ92" i="17"/>
  <c r="JI92" i="17"/>
  <c r="JH92" i="17"/>
  <c r="JG92" i="17"/>
  <c r="JF92" i="17"/>
  <c r="JE92" i="17"/>
  <c r="JD92" i="17"/>
  <c r="JC92" i="17"/>
  <c r="JB92" i="17"/>
  <c r="JA92" i="17"/>
  <c r="IZ92" i="17"/>
  <c r="IY92" i="17"/>
  <c r="IX92" i="17"/>
  <c r="IW92" i="17"/>
  <c r="IV92" i="17"/>
  <c r="IU92" i="17"/>
  <c r="IT92" i="17"/>
  <c r="IS92" i="17"/>
  <c r="IR92" i="17"/>
  <c r="IQ92" i="17"/>
  <c r="IP92" i="17"/>
  <c r="IO92" i="17"/>
  <c r="IN92" i="17"/>
  <c r="IM92" i="17"/>
  <c r="IL92" i="17"/>
  <c r="IK92" i="17"/>
  <c r="MZ71" i="17"/>
  <c r="MY71" i="17"/>
  <c r="MX71" i="17"/>
  <c r="MW71" i="17"/>
  <c r="MV71" i="17"/>
  <c r="MU71" i="17"/>
  <c r="MT71" i="17"/>
  <c r="MS71" i="17"/>
  <c r="MR71" i="17"/>
  <c r="MQ71" i="17"/>
  <c r="MP71" i="17"/>
  <c r="MO71" i="17"/>
  <c r="MN71" i="17"/>
  <c r="MM71" i="17"/>
  <c r="ML71" i="17"/>
  <c r="MK71" i="17"/>
  <c r="MJ71" i="17"/>
  <c r="MI71" i="17"/>
  <c r="MH71" i="17"/>
  <c r="MG71" i="17"/>
  <c r="MF71" i="17"/>
  <c r="ME71" i="17"/>
  <c r="MD71" i="17"/>
  <c r="MC71" i="17"/>
  <c r="MB71" i="17"/>
  <c r="MA71" i="17"/>
  <c r="LZ71" i="17"/>
  <c r="LY71" i="17"/>
  <c r="LX71" i="17"/>
  <c r="LW71" i="17"/>
  <c r="LV71" i="17"/>
  <c r="LU71" i="17"/>
  <c r="LT71" i="17"/>
  <c r="LS71" i="17"/>
  <c r="LR71" i="17"/>
  <c r="LQ71" i="17"/>
  <c r="LP71" i="17"/>
  <c r="LO71" i="17"/>
  <c r="LN71" i="17"/>
  <c r="LM71" i="17"/>
  <c r="LL71" i="17"/>
  <c r="LK71" i="17"/>
  <c r="LJ71" i="17"/>
  <c r="LI71" i="17"/>
  <c r="LH71" i="17"/>
  <c r="LG71" i="17"/>
  <c r="LF71" i="17"/>
  <c r="LE71" i="17"/>
  <c r="LD71" i="17"/>
  <c r="LC71" i="17"/>
  <c r="LB71" i="17"/>
  <c r="LA71" i="17"/>
  <c r="KZ71" i="17"/>
  <c r="KY71" i="17"/>
  <c r="KX71" i="17"/>
  <c r="KW71" i="17"/>
  <c r="KV71" i="17"/>
  <c r="KU71" i="17"/>
  <c r="KT71" i="17"/>
  <c r="KS71" i="17"/>
  <c r="KR71" i="17"/>
  <c r="KQ71" i="17"/>
  <c r="KP71" i="17"/>
  <c r="KO71" i="17"/>
  <c r="KN71" i="17"/>
  <c r="KM71" i="17"/>
  <c r="KL71" i="17"/>
  <c r="KK71" i="17"/>
  <c r="KJ71" i="17"/>
  <c r="KI71" i="17"/>
  <c r="KH71" i="17"/>
  <c r="KG71" i="17"/>
  <c r="KF71" i="17"/>
  <c r="KE71" i="17"/>
  <c r="KD71" i="17"/>
  <c r="KC71" i="17"/>
  <c r="KB71" i="17"/>
  <c r="KA71" i="17"/>
  <c r="JZ71" i="17"/>
  <c r="JY71" i="17"/>
  <c r="JX71" i="17"/>
  <c r="JW71" i="17"/>
  <c r="JV71" i="17"/>
  <c r="JU71" i="17"/>
  <c r="JT71" i="17"/>
  <c r="JS71" i="17"/>
  <c r="JR71" i="17"/>
  <c r="JQ71" i="17"/>
  <c r="JP71" i="17"/>
  <c r="JO71" i="17"/>
  <c r="JN71" i="17"/>
  <c r="JM71" i="17"/>
  <c r="JL71" i="17"/>
  <c r="JK71" i="17"/>
  <c r="JJ71" i="17"/>
  <c r="JI71" i="17"/>
  <c r="JH71" i="17"/>
  <c r="JG71" i="17"/>
  <c r="JF71" i="17"/>
  <c r="JE71" i="17"/>
  <c r="JD71" i="17"/>
  <c r="JC71" i="17"/>
  <c r="JB71" i="17"/>
  <c r="JA71" i="17"/>
  <c r="IZ71" i="17"/>
  <c r="IY71" i="17"/>
  <c r="IX71" i="17"/>
  <c r="IW71" i="17"/>
  <c r="IV71" i="17"/>
  <c r="IU71" i="17"/>
  <c r="IT71" i="17"/>
  <c r="IS71" i="17"/>
  <c r="IR71" i="17"/>
  <c r="IQ71" i="17"/>
  <c r="IP71" i="17"/>
  <c r="IO71" i="17"/>
  <c r="IN71" i="17"/>
  <c r="IM71" i="17"/>
  <c r="IL71" i="17"/>
  <c r="IK71" i="17"/>
  <c r="MZ64" i="17"/>
  <c r="MY64" i="17"/>
  <c r="MX64" i="17"/>
  <c r="MW64" i="17"/>
  <c r="MV64" i="17"/>
  <c r="MU64" i="17"/>
  <c r="MT64" i="17"/>
  <c r="MS64" i="17"/>
  <c r="MR64" i="17"/>
  <c r="MQ64" i="17"/>
  <c r="MP64" i="17"/>
  <c r="MO64" i="17"/>
  <c r="MN64" i="17"/>
  <c r="MM64" i="17"/>
  <c r="ML64" i="17"/>
  <c r="MK64" i="17"/>
  <c r="MJ64" i="17"/>
  <c r="MI64" i="17"/>
  <c r="MH64" i="17"/>
  <c r="MG64" i="17"/>
  <c r="MF64" i="17"/>
  <c r="ME64" i="17"/>
  <c r="MD64" i="17"/>
  <c r="MC64" i="17"/>
  <c r="MB64" i="17"/>
  <c r="MA64" i="17"/>
  <c r="LZ64" i="17"/>
  <c r="LY64" i="17"/>
  <c r="LX64" i="17"/>
  <c r="LW64" i="17"/>
  <c r="LV64" i="17"/>
  <c r="LU64" i="17"/>
  <c r="LT64" i="17"/>
  <c r="LS64" i="17"/>
  <c r="LR64" i="17"/>
  <c r="LQ64" i="17"/>
  <c r="LP64" i="17"/>
  <c r="LO64" i="17"/>
  <c r="LN64" i="17"/>
  <c r="LM64" i="17"/>
  <c r="LL64" i="17"/>
  <c r="LK64" i="17"/>
  <c r="LJ64" i="17"/>
  <c r="LI64" i="17"/>
  <c r="LH64" i="17"/>
  <c r="LG64" i="17"/>
  <c r="LF64" i="17"/>
  <c r="LE64" i="17"/>
  <c r="LD64" i="17"/>
  <c r="LC64" i="17"/>
  <c r="LB64" i="17"/>
  <c r="LA64" i="17"/>
  <c r="KZ64" i="17"/>
  <c r="KY64" i="17"/>
  <c r="KX64" i="17"/>
  <c r="KW64" i="17"/>
  <c r="KV64" i="17"/>
  <c r="KU64" i="17"/>
  <c r="KT64" i="17"/>
  <c r="KS64" i="17"/>
  <c r="KR64" i="17"/>
  <c r="KQ64" i="17"/>
  <c r="KP64" i="17"/>
  <c r="KO64" i="17"/>
  <c r="KN64" i="17"/>
  <c r="KM64" i="17"/>
  <c r="KL64" i="17"/>
  <c r="KK64" i="17"/>
  <c r="KJ64" i="17"/>
  <c r="KI64" i="17"/>
  <c r="KH64" i="17"/>
  <c r="KG64" i="17"/>
  <c r="KF64" i="17"/>
  <c r="KE64" i="17"/>
  <c r="KD64" i="17"/>
  <c r="KC64" i="17"/>
  <c r="KB64" i="17"/>
  <c r="KA64" i="17"/>
  <c r="JZ64" i="17"/>
  <c r="JY64" i="17"/>
  <c r="JX64" i="17"/>
  <c r="JW64" i="17"/>
  <c r="JV64" i="17"/>
  <c r="JU64" i="17"/>
  <c r="JT64" i="17"/>
  <c r="JS64" i="17"/>
  <c r="JR64" i="17"/>
  <c r="JQ64" i="17"/>
  <c r="JP64" i="17"/>
  <c r="JO64" i="17"/>
  <c r="JN64" i="17"/>
  <c r="JM64" i="17"/>
  <c r="JL64" i="17"/>
  <c r="JK64" i="17"/>
  <c r="JJ64" i="17"/>
  <c r="JI64" i="17"/>
  <c r="JH64" i="17"/>
  <c r="JG64" i="17"/>
  <c r="JF64" i="17"/>
  <c r="JE64" i="17"/>
  <c r="JD64" i="17"/>
  <c r="JC64" i="17"/>
  <c r="JB64" i="17"/>
  <c r="JA64" i="17"/>
  <c r="IZ64" i="17"/>
  <c r="IY64" i="17"/>
  <c r="IX64" i="17"/>
  <c r="IW64" i="17"/>
  <c r="IV64" i="17"/>
  <c r="IU64" i="17"/>
  <c r="IT64" i="17"/>
  <c r="IS64" i="17"/>
  <c r="IR64" i="17"/>
  <c r="IQ64" i="17"/>
  <c r="IP64" i="17"/>
  <c r="IO64" i="17"/>
  <c r="IN64" i="17"/>
  <c r="IM64" i="17"/>
  <c r="IL64" i="17"/>
  <c r="IK64" i="17"/>
  <c r="MZ57" i="17"/>
  <c r="MY57" i="17"/>
  <c r="MX57" i="17"/>
  <c r="MW57" i="17"/>
  <c r="MV57" i="17"/>
  <c r="MU57" i="17"/>
  <c r="MT57" i="17"/>
  <c r="MS57" i="17"/>
  <c r="MR57" i="17"/>
  <c r="MQ57" i="17"/>
  <c r="MP57" i="17"/>
  <c r="MO57" i="17"/>
  <c r="MN57" i="17"/>
  <c r="MM57" i="17"/>
  <c r="ML57" i="17"/>
  <c r="MK57" i="17"/>
  <c r="MJ57" i="17"/>
  <c r="MI57" i="17"/>
  <c r="MH57" i="17"/>
  <c r="MG57" i="17"/>
  <c r="MF57" i="17"/>
  <c r="ME57" i="17"/>
  <c r="MD57" i="17"/>
  <c r="MC57" i="17"/>
  <c r="MB57" i="17"/>
  <c r="MA57" i="17"/>
  <c r="LZ57" i="17"/>
  <c r="LY57" i="17"/>
  <c r="LX57" i="17"/>
  <c r="LW57" i="17"/>
  <c r="LV57" i="17"/>
  <c r="LU57" i="17"/>
  <c r="LT57" i="17"/>
  <c r="LS57" i="17"/>
  <c r="LR57" i="17"/>
  <c r="LQ57" i="17"/>
  <c r="LP57" i="17"/>
  <c r="LO57" i="17"/>
  <c r="LN57" i="17"/>
  <c r="LM57" i="17"/>
  <c r="LL57" i="17"/>
  <c r="LK57" i="17"/>
  <c r="LJ57" i="17"/>
  <c r="LI57" i="17"/>
  <c r="LH57" i="17"/>
  <c r="LG57" i="17"/>
  <c r="LF57" i="17"/>
  <c r="LE57" i="17"/>
  <c r="LD57" i="17"/>
  <c r="LC57" i="17"/>
  <c r="LB57" i="17"/>
  <c r="LA57" i="17"/>
  <c r="KZ57" i="17"/>
  <c r="KY57" i="17"/>
  <c r="KX57" i="17"/>
  <c r="KW57" i="17"/>
  <c r="KV57" i="17"/>
  <c r="KU57" i="17"/>
  <c r="KT57" i="17"/>
  <c r="KS57" i="17"/>
  <c r="KR57" i="17"/>
  <c r="KQ57" i="17"/>
  <c r="KP57" i="17"/>
  <c r="KO57" i="17"/>
  <c r="KN57" i="17"/>
  <c r="KM57" i="17"/>
  <c r="KL57" i="17"/>
  <c r="KK57" i="17"/>
  <c r="KJ57" i="17"/>
  <c r="KI57" i="17"/>
  <c r="KH57" i="17"/>
  <c r="KG57" i="17"/>
  <c r="KF57" i="17"/>
  <c r="KE57" i="17"/>
  <c r="KD57" i="17"/>
  <c r="KC57" i="17"/>
  <c r="KB57" i="17"/>
  <c r="KA57" i="17"/>
  <c r="JZ57" i="17"/>
  <c r="JY57" i="17"/>
  <c r="JX57" i="17"/>
  <c r="JW57" i="17"/>
  <c r="JV57" i="17"/>
  <c r="JU57" i="17"/>
  <c r="JT57" i="17"/>
  <c r="JS57" i="17"/>
  <c r="JR57" i="17"/>
  <c r="JQ57" i="17"/>
  <c r="JP57" i="17"/>
  <c r="JO57" i="17"/>
  <c r="JN57" i="17"/>
  <c r="JM57" i="17"/>
  <c r="JL57" i="17"/>
  <c r="JK57" i="17"/>
  <c r="JJ57" i="17"/>
  <c r="JI57" i="17"/>
  <c r="JH57" i="17"/>
  <c r="JG57" i="17"/>
  <c r="JF57" i="17"/>
  <c r="JE57" i="17"/>
  <c r="JD57" i="17"/>
  <c r="JC57" i="17"/>
  <c r="JB57" i="17"/>
  <c r="JA57" i="17"/>
  <c r="IZ57" i="17"/>
  <c r="IY57" i="17"/>
  <c r="IX57" i="17"/>
  <c r="IW57" i="17"/>
  <c r="IV57" i="17"/>
  <c r="IU57" i="17"/>
  <c r="IT57" i="17"/>
  <c r="IS57" i="17"/>
  <c r="IR57" i="17"/>
  <c r="IQ57" i="17"/>
  <c r="IP57" i="17"/>
  <c r="IO57" i="17"/>
  <c r="IN57" i="17"/>
  <c r="IM57" i="17"/>
  <c r="IL57" i="17"/>
  <c r="IK57" i="17"/>
  <c r="MZ50" i="17"/>
  <c r="MY50" i="17"/>
  <c r="MX50" i="17"/>
  <c r="MW50" i="17"/>
  <c r="MV50" i="17"/>
  <c r="MU50" i="17"/>
  <c r="MT50" i="17"/>
  <c r="MS50" i="17"/>
  <c r="MR50" i="17"/>
  <c r="MQ50" i="17"/>
  <c r="MP50" i="17"/>
  <c r="MO50" i="17"/>
  <c r="MN50" i="17"/>
  <c r="MM50" i="17"/>
  <c r="ML50" i="17"/>
  <c r="MK50" i="17"/>
  <c r="MJ50" i="17"/>
  <c r="MI50" i="17"/>
  <c r="MH50" i="17"/>
  <c r="MG50" i="17"/>
  <c r="MF50" i="17"/>
  <c r="ME50" i="17"/>
  <c r="MD50" i="17"/>
  <c r="MC50" i="17"/>
  <c r="MB50" i="17"/>
  <c r="MA50" i="17"/>
  <c r="LZ50" i="17"/>
  <c r="LY50" i="17"/>
  <c r="LX50" i="17"/>
  <c r="LW50" i="17"/>
  <c r="LV50" i="17"/>
  <c r="LU50" i="17"/>
  <c r="LT50" i="17"/>
  <c r="LS50" i="17"/>
  <c r="LR50" i="17"/>
  <c r="LQ50" i="17"/>
  <c r="LP50" i="17"/>
  <c r="LO50" i="17"/>
  <c r="LN50" i="17"/>
  <c r="LM50" i="17"/>
  <c r="LL50" i="17"/>
  <c r="LK50" i="17"/>
  <c r="LJ50" i="17"/>
  <c r="LI50" i="17"/>
  <c r="LH50" i="17"/>
  <c r="LG50" i="17"/>
  <c r="LF50" i="17"/>
  <c r="LE50" i="17"/>
  <c r="LD50" i="17"/>
  <c r="LC50" i="17"/>
  <c r="LB50" i="17"/>
  <c r="LA50" i="17"/>
  <c r="KZ50" i="17"/>
  <c r="KY50" i="17"/>
  <c r="KX50" i="17"/>
  <c r="KW50" i="17"/>
  <c r="KV50" i="17"/>
  <c r="KU50" i="17"/>
  <c r="KT50" i="17"/>
  <c r="KS50" i="17"/>
  <c r="KR50" i="17"/>
  <c r="KQ50" i="17"/>
  <c r="KP50" i="17"/>
  <c r="KO50" i="17"/>
  <c r="KN50" i="17"/>
  <c r="KM50" i="17"/>
  <c r="KL50" i="17"/>
  <c r="KK50" i="17"/>
  <c r="KJ50" i="17"/>
  <c r="KI50" i="17"/>
  <c r="KH50" i="17"/>
  <c r="KG50" i="17"/>
  <c r="KF50" i="17"/>
  <c r="KE50" i="17"/>
  <c r="KD50" i="17"/>
  <c r="KC50" i="17"/>
  <c r="KB50" i="17"/>
  <c r="KA50" i="17"/>
  <c r="JZ50" i="17"/>
  <c r="JY50" i="17"/>
  <c r="JX50" i="17"/>
  <c r="JW50" i="17"/>
  <c r="JV50" i="17"/>
  <c r="JU50" i="17"/>
  <c r="JT50" i="17"/>
  <c r="JS50" i="17"/>
  <c r="JR50" i="17"/>
  <c r="JQ50" i="17"/>
  <c r="JP50" i="17"/>
  <c r="JO50" i="17"/>
  <c r="JN50" i="17"/>
  <c r="JM50" i="17"/>
  <c r="JL50" i="17"/>
  <c r="JK50" i="17"/>
  <c r="JJ50" i="17"/>
  <c r="JI50" i="17"/>
  <c r="JH50" i="17"/>
  <c r="JG50" i="17"/>
  <c r="JF50" i="17"/>
  <c r="JE50" i="17"/>
  <c r="JD50" i="17"/>
  <c r="JC50" i="17"/>
  <c r="JB50" i="17"/>
  <c r="JA50" i="17"/>
  <c r="IZ50" i="17"/>
  <c r="IY50" i="17"/>
  <c r="IX50" i="17"/>
  <c r="IW50" i="17"/>
  <c r="IV50" i="17"/>
  <c r="IU50" i="17"/>
  <c r="IT50" i="17"/>
  <c r="IS50" i="17"/>
  <c r="IR50" i="17"/>
  <c r="IQ50" i="17"/>
  <c r="IP50" i="17"/>
  <c r="IO50" i="17"/>
  <c r="IN50" i="17"/>
  <c r="IM50" i="17"/>
  <c r="IL50" i="17"/>
  <c r="IK50" i="17"/>
  <c r="ND3" i="17"/>
  <c r="NB6" i="17"/>
  <c r="OH6" i="17"/>
  <c r="NB7" i="17"/>
  <c r="OH7" i="17"/>
  <c r="NB8" i="17"/>
  <c r="OH8" i="17"/>
  <c r="NB9" i="17"/>
  <c r="OH9" i="17"/>
  <c r="NB10" i="17"/>
  <c r="OH10" i="17"/>
  <c r="NB20" i="17"/>
  <c r="OH20" i="17"/>
  <c r="NB21" i="17"/>
  <c r="OH21" i="17"/>
  <c r="NB22" i="17"/>
  <c r="OH22" i="17"/>
  <c r="NB23" i="17"/>
  <c r="OH23" i="17"/>
  <c r="NB26" i="17"/>
  <c r="OH26" i="17"/>
  <c r="NB43" i="17"/>
  <c r="OH43" i="17"/>
  <c r="NB44" i="17"/>
  <c r="OH44" i="17"/>
  <c r="NB45" i="17"/>
  <c r="OH45" i="17"/>
  <c r="NB46" i="17"/>
  <c r="OH46" i="17"/>
  <c r="NB47" i="17"/>
  <c r="OH47" i="17"/>
  <c r="NB50" i="17"/>
  <c r="OH50" i="17"/>
  <c r="NB51" i="17"/>
  <c r="OH51" i="17"/>
  <c r="NB52" i="17"/>
  <c r="OH52" i="17"/>
  <c r="NB53" i="17"/>
  <c r="OH53" i="17"/>
  <c r="NB54" i="17"/>
  <c r="OH54" i="17"/>
  <c r="NB57" i="17"/>
  <c r="OH57" i="17"/>
  <c r="NB58" i="17"/>
  <c r="OH58" i="17"/>
  <c r="NB59" i="17"/>
  <c r="OH59" i="17"/>
  <c r="NB60" i="17"/>
  <c r="OH60" i="17"/>
  <c r="NB61" i="17"/>
  <c r="OH61" i="17"/>
  <c r="NB64" i="17"/>
  <c r="OH64" i="17"/>
  <c r="NB65" i="17"/>
  <c r="OH65" i="17"/>
  <c r="NB66" i="17"/>
  <c r="OH66" i="17"/>
  <c r="NB67" i="17"/>
  <c r="OH67" i="17"/>
  <c r="NB68" i="17"/>
  <c r="OH68" i="17"/>
  <c r="NB71" i="17"/>
  <c r="OH71" i="17"/>
  <c r="NB72" i="17"/>
  <c r="OH72" i="17"/>
  <c r="NB73" i="17"/>
  <c r="OH73" i="17"/>
  <c r="NB74" i="17"/>
  <c r="OH74" i="17"/>
  <c r="NB75" i="17"/>
  <c r="OH75" i="17"/>
  <c r="NB78" i="17"/>
  <c r="OH78" i="17"/>
  <c r="NB79" i="17"/>
  <c r="OH79" i="17"/>
  <c r="NB80" i="17"/>
  <c r="OH80" i="17"/>
  <c r="NB81" i="17"/>
  <c r="OH81" i="17"/>
  <c r="NB82" i="17"/>
  <c r="OH82" i="17"/>
  <c r="NB85" i="17"/>
  <c r="OH85" i="17"/>
  <c r="NB86" i="17"/>
  <c r="OH86" i="17"/>
  <c r="NB87" i="17"/>
  <c r="OH87" i="17"/>
  <c r="NB88" i="17"/>
  <c r="OH88" i="17"/>
  <c r="NB89" i="17"/>
  <c r="OH89" i="17"/>
  <c r="NB92" i="17"/>
  <c r="OH92" i="17"/>
  <c r="NB93" i="17"/>
  <c r="OH93" i="17"/>
  <c r="NB94" i="17"/>
  <c r="OH94" i="17"/>
  <c r="NB95" i="17"/>
  <c r="OH95" i="17"/>
  <c r="OH96" i="17"/>
  <c r="NB106" i="17"/>
  <c r="OH106" i="17"/>
  <c r="NB107" i="17"/>
  <c r="OH107" i="17"/>
  <c r="NB108" i="17"/>
  <c r="OH108" i="17"/>
  <c r="NB109" i="17"/>
  <c r="OH109" i="17"/>
  <c r="NB110" i="17"/>
  <c r="OH110" i="17"/>
  <c r="NB113" i="17"/>
  <c r="OH113" i="17"/>
  <c r="NB114" i="17"/>
  <c r="OH114" i="17"/>
  <c r="NB115" i="17"/>
  <c r="OH115" i="17"/>
  <c r="NB116" i="17"/>
  <c r="OH116" i="17"/>
  <c r="NB117" i="17"/>
  <c r="OH117" i="17"/>
  <c r="NB29" i="17"/>
  <c r="OH29" i="17"/>
  <c r="NB30" i="17"/>
  <c r="OH30" i="17"/>
  <c r="NB31" i="17"/>
  <c r="OH31" i="17"/>
  <c r="NB32" i="17"/>
  <c r="OH32" i="17"/>
  <c r="NB33" i="17"/>
  <c r="OH33" i="17"/>
  <c r="NB36" i="17"/>
  <c r="OH36" i="17"/>
  <c r="NB37" i="17"/>
  <c r="OH37" i="17"/>
  <c r="NB38" i="17"/>
  <c r="OH38" i="17"/>
  <c r="NB39" i="17"/>
  <c r="OH39" i="17"/>
  <c r="NB40" i="17"/>
  <c r="OH40" i="17"/>
  <c r="P54" i="16" a="1"/>
  <c r="P54" i="16" s="1"/>
  <c r="O54" i="16" a="1"/>
  <c r="O54" i="16" s="1"/>
  <c r="N54" i="16" a="1"/>
  <c r="N54" i="16" s="1"/>
  <c r="M54" i="16" a="1"/>
  <c r="M54" i="16" s="1"/>
  <c r="L54" i="16" a="1"/>
  <c r="L54" i="16" s="1"/>
  <c r="K54" i="16" a="1"/>
  <c r="K54" i="16" s="1"/>
  <c r="J54" i="16" a="1"/>
  <c r="J54" i="16" s="1"/>
  <c r="I54" i="16" a="1"/>
  <c r="I54" i="16" s="1"/>
  <c r="H54" i="16" a="1"/>
  <c r="H54" i="16" s="1"/>
  <c r="G54" i="16" a="1"/>
  <c r="G54" i="16" s="1"/>
  <c r="F54" i="16" a="1"/>
  <c r="F54" i="16" s="1"/>
  <c r="E54" i="16" a="1"/>
  <c r="E54" i="16" s="1"/>
  <c r="P48" i="16" a="1"/>
  <c r="P48" i="16" s="1"/>
  <c r="O48" i="16" a="1"/>
  <c r="O48" i="16" s="1"/>
  <c r="N48" i="16" a="1"/>
  <c r="N48" i="16" s="1"/>
  <c r="M48" i="16" a="1"/>
  <c r="M48" i="16" s="1"/>
  <c r="L48" i="16" a="1"/>
  <c r="L48" i="16" s="1"/>
  <c r="K48" i="16" a="1"/>
  <c r="K48" i="16" s="1"/>
  <c r="J48" i="16" a="1"/>
  <c r="J48" i="16" s="1"/>
  <c r="I48" i="16" a="1"/>
  <c r="I48" i="16" s="1"/>
  <c r="H48" i="16" a="1"/>
  <c r="H48" i="16" s="1"/>
  <c r="G48" i="16" a="1"/>
  <c r="G48" i="16" s="1"/>
  <c r="F48" i="16" a="1"/>
  <c r="F48" i="16" s="1"/>
  <c r="E48" i="16" a="1"/>
  <c r="E48" i="16" s="1"/>
  <c r="FP42" i="16" a="1"/>
  <c r="FP42" i="16" s="1"/>
  <c r="FO42" i="16" a="1"/>
  <c r="FO42" i="16" s="1"/>
  <c r="FN42" i="16" a="1"/>
  <c r="FN42" i="16" s="1"/>
  <c r="FM42" i="16" a="1"/>
  <c r="FM42" i="16" s="1"/>
  <c r="FL42" i="16" a="1"/>
  <c r="FL42" i="16" s="1"/>
  <c r="FK42" i="16" a="1"/>
  <c r="FK42" i="16" s="1"/>
  <c r="FJ42" i="16" a="1"/>
  <c r="FJ42" i="16" s="1"/>
  <c r="FI42" i="16" a="1"/>
  <c r="FI42" i="16" s="1"/>
  <c r="FH42" i="16" a="1"/>
  <c r="FH42" i="16" s="1"/>
  <c r="FG42" i="16" a="1"/>
  <c r="FG42" i="16" s="1"/>
  <c r="FF42" i="16" a="1"/>
  <c r="FF42" i="16" s="1"/>
  <c r="FE42" i="16" a="1"/>
  <c r="FE42" i="16" s="1"/>
  <c r="FD42" i="16" a="1"/>
  <c r="FD42" i="16" s="1"/>
  <c r="FC42" i="16" a="1"/>
  <c r="FC42" i="16" s="1"/>
  <c r="FB42" i="16" a="1"/>
  <c r="FB42" i="16" s="1"/>
  <c r="FA42" i="16" a="1"/>
  <c r="FA42" i="16" s="1"/>
  <c r="EZ42" i="16" a="1"/>
  <c r="EZ42" i="16" s="1"/>
  <c r="EY42" i="16" a="1"/>
  <c r="EY42" i="16" s="1"/>
  <c r="EX42" i="16" a="1"/>
  <c r="EX42" i="16" s="1"/>
  <c r="EW42" i="16" a="1"/>
  <c r="EW42" i="16" s="1"/>
  <c r="EV42" i="16" a="1"/>
  <c r="EV42" i="16" s="1"/>
  <c r="EU42" i="16" a="1"/>
  <c r="EU42" i="16" s="1"/>
  <c r="ET42" i="16" a="1"/>
  <c r="ET42" i="16" s="1"/>
  <c r="ES42" i="16" a="1"/>
  <c r="ES42" i="16" s="1"/>
  <c r="ER42" i="16" a="1"/>
  <c r="ER42" i="16" s="1"/>
  <c r="EQ42" i="16" a="1"/>
  <c r="EQ42" i="16" s="1"/>
  <c r="EP42" i="16" a="1"/>
  <c r="EP42" i="16" s="1"/>
  <c r="EO42" i="16" a="1"/>
  <c r="EO42" i="16" s="1"/>
  <c r="EN42" i="16" a="1"/>
  <c r="EN42" i="16" s="1"/>
  <c r="EM42" i="16" a="1"/>
  <c r="EM42" i="16" s="1"/>
  <c r="EL42" i="16" a="1"/>
  <c r="EL42" i="16" s="1"/>
  <c r="EK42" i="16" a="1"/>
  <c r="EK42" i="16" s="1"/>
  <c r="EJ42" i="16" a="1"/>
  <c r="EJ42" i="16" s="1"/>
  <c r="EI42" i="16" a="1"/>
  <c r="EI42" i="16" s="1"/>
  <c r="EH42" i="16" a="1"/>
  <c r="EH42" i="16" s="1"/>
  <c r="EG42" i="16" a="1"/>
  <c r="EG42" i="16" s="1"/>
  <c r="EF42" i="16" a="1"/>
  <c r="EF42" i="16" s="1"/>
  <c r="EE42" i="16" a="1"/>
  <c r="EE42" i="16" s="1"/>
  <c r="ED42" i="16" a="1"/>
  <c r="ED42" i="16" s="1"/>
  <c r="EC42" i="16" a="1"/>
  <c r="EC42" i="16" s="1"/>
  <c r="EB42" i="16" a="1"/>
  <c r="EB42" i="16" s="1"/>
  <c r="EA42" i="16" a="1"/>
  <c r="EA42" i="16" s="1"/>
  <c r="DZ42" i="16" a="1"/>
  <c r="DZ42" i="16" s="1"/>
  <c r="DY42" i="16" a="1"/>
  <c r="DY42" i="16" s="1"/>
  <c r="DX42" i="16" a="1"/>
  <c r="DX42" i="16" s="1"/>
  <c r="DW42" i="16" a="1"/>
  <c r="DW42" i="16" s="1"/>
  <c r="DV42" i="16" a="1"/>
  <c r="DV42" i="16" s="1"/>
  <c r="DU42" i="16" a="1"/>
  <c r="DU42" i="16" s="1"/>
  <c r="DT42" i="16" a="1"/>
  <c r="DT42" i="16" s="1"/>
  <c r="DS42" i="16" a="1"/>
  <c r="DS42" i="16" s="1"/>
  <c r="DR42" i="16" a="1"/>
  <c r="DR42" i="16" s="1"/>
  <c r="DQ42" i="16" a="1"/>
  <c r="DQ42" i="16" s="1"/>
  <c r="DP42" i="16" a="1"/>
  <c r="DP42" i="16" s="1"/>
  <c r="DO42" i="16" a="1"/>
  <c r="DO42" i="16" s="1"/>
  <c r="DN42" i="16" a="1"/>
  <c r="DN42" i="16" s="1"/>
  <c r="DM42" i="16" a="1"/>
  <c r="DM42" i="16" s="1"/>
  <c r="DL42" i="16" a="1"/>
  <c r="DL42" i="16" s="1"/>
  <c r="DK42" i="16" a="1"/>
  <c r="DK42" i="16" s="1"/>
  <c r="DJ42" i="16" a="1"/>
  <c r="DJ42" i="16" s="1"/>
  <c r="DI42" i="16" a="1"/>
  <c r="DI42" i="16" s="1"/>
  <c r="DH42" i="16" a="1"/>
  <c r="DH42" i="16" s="1"/>
  <c r="DG42" i="16" a="1"/>
  <c r="DG42" i="16" s="1"/>
  <c r="DF42" i="16" a="1"/>
  <c r="DF42" i="16" s="1"/>
  <c r="DE42" i="16" a="1"/>
  <c r="DE42" i="16" s="1"/>
  <c r="DD42" i="16" a="1"/>
  <c r="DD42" i="16" s="1"/>
  <c r="DC42" i="16" a="1"/>
  <c r="DC42" i="16" s="1"/>
  <c r="DB42" i="16" a="1"/>
  <c r="DB42" i="16" s="1"/>
  <c r="DA42" i="16" a="1"/>
  <c r="DA42" i="16" s="1"/>
  <c r="CZ42" i="16" a="1"/>
  <c r="CZ42" i="16" s="1"/>
  <c r="CY42" i="16" a="1"/>
  <c r="CY42" i="16" s="1"/>
  <c r="CX42" i="16" a="1"/>
  <c r="CX42" i="16" s="1"/>
  <c r="CW42" i="16" a="1"/>
  <c r="CW42" i="16" s="1"/>
  <c r="CV42" i="16" a="1"/>
  <c r="CV42" i="16" s="1"/>
  <c r="CU42" i="16" a="1"/>
  <c r="CU42" i="16" s="1"/>
  <c r="CT42" i="16" a="1"/>
  <c r="CT42" i="16" s="1"/>
  <c r="CS42" i="16" a="1"/>
  <c r="CS42" i="16" s="1"/>
  <c r="CR42" i="16" a="1"/>
  <c r="CR42" i="16" s="1"/>
  <c r="CQ42" i="16" a="1"/>
  <c r="CQ42" i="16" s="1"/>
  <c r="CP42" i="16" a="1"/>
  <c r="CP42" i="16" s="1"/>
  <c r="CO42" i="16" a="1"/>
  <c r="CO42" i="16" s="1"/>
  <c r="CN42" i="16" a="1"/>
  <c r="CN42" i="16" s="1"/>
  <c r="CM42" i="16" a="1"/>
  <c r="CM42" i="16" s="1"/>
  <c r="CL42" i="16" a="1"/>
  <c r="CL42" i="16" s="1"/>
  <c r="CK42" i="16" a="1"/>
  <c r="CK42" i="16" s="1"/>
  <c r="CJ42" i="16" a="1"/>
  <c r="CJ42" i="16" s="1"/>
  <c r="CI42" i="16" a="1"/>
  <c r="CI42" i="16" s="1"/>
  <c r="CH42" i="16" a="1"/>
  <c r="CH42" i="16" s="1"/>
  <c r="CG42" i="16" a="1"/>
  <c r="CG42" i="16" s="1"/>
  <c r="CF42" i="16" a="1"/>
  <c r="CF42" i="16" s="1"/>
  <c r="CE42" i="16" a="1"/>
  <c r="CE42" i="16" s="1"/>
  <c r="CD42" i="16" a="1"/>
  <c r="CD42" i="16" s="1"/>
  <c r="CC42" i="16" a="1"/>
  <c r="CC42" i="16" s="1"/>
  <c r="CB42" i="16" a="1"/>
  <c r="CB42" i="16" s="1"/>
  <c r="CA42" i="16" a="1"/>
  <c r="CA42" i="16" s="1"/>
  <c r="BZ42" i="16" a="1"/>
  <c r="BZ42" i="16" s="1"/>
  <c r="BY42" i="16" a="1"/>
  <c r="BY42" i="16" s="1"/>
  <c r="BX42" i="16" a="1"/>
  <c r="BX42" i="16" s="1"/>
  <c r="BW42" i="16" a="1"/>
  <c r="BW42" i="16" s="1"/>
  <c r="BV42" i="16" a="1"/>
  <c r="BV42" i="16" s="1"/>
  <c r="BU42" i="16" a="1"/>
  <c r="BU42" i="16" s="1"/>
  <c r="BT42" i="16" a="1"/>
  <c r="BT42" i="16" s="1"/>
  <c r="BS42" i="16" a="1"/>
  <c r="BS42" i="16" s="1"/>
  <c r="BR42" i="16" a="1"/>
  <c r="BR42" i="16" s="1"/>
  <c r="BQ42" i="16" a="1"/>
  <c r="BQ42" i="16" s="1"/>
  <c r="BP42" i="16" a="1"/>
  <c r="BP42" i="16" s="1"/>
  <c r="BO42" i="16" a="1"/>
  <c r="BO42" i="16" s="1"/>
  <c r="BN42" i="16" a="1"/>
  <c r="BN42" i="16" s="1"/>
  <c r="BM42" i="16" a="1"/>
  <c r="BM42" i="16" s="1"/>
  <c r="BL42" i="16" a="1"/>
  <c r="BL42" i="16" s="1"/>
  <c r="BK42" i="16" a="1"/>
  <c r="BK42" i="16" s="1"/>
  <c r="BJ42" i="16" a="1"/>
  <c r="BJ42" i="16" s="1"/>
  <c r="BI42" i="16" a="1"/>
  <c r="BI42" i="16" s="1"/>
  <c r="BH42" i="16" a="1"/>
  <c r="BH42" i="16" s="1"/>
  <c r="BG42" i="16" a="1"/>
  <c r="BG42" i="16" s="1"/>
  <c r="BF42" i="16" a="1"/>
  <c r="BF42" i="16" s="1"/>
  <c r="BE42" i="16" a="1"/>
  <c r="BE42" i="16" s="1"/>
  <c r="BD42" i="16" a="1"/>
  <c r="BD42" i="16" s="1"/>
  <c r="BC42" i="16" a="1"/>
  <c r="BC42" i="16" s="1"/>
  <c r="BB42" i="16" a="1"/>
  <c r="BB42" i="16" s="1"/>
  <c r="BA42" i="16" a="1"/>
  <c r="BA42" i="16" s="1"/>
  <c r="AZ42" i="16" a="1"/>
  <c r="AZ42" i="16" s="1"/>
  <c r="AY42" i="16" a="1"/>
  <c r="AY42" i="16" s="1"/>
  <c r="AX42" i="16" a="1"/>
  <c r="AX42" i="16" s="1"/>
  <c r="AW42" i="16" a="1"/>
  <c r="AW42" i="16" s="1"/>
  <c r="AV42" i="16" a="1"/>
  <c r="AV42" i="16" s="1"/>
  <c r="AU42" i="16" a="1"/>
  <c r="AU42" i="16" s="1"/>
  <c r="AT42" i="16" a="1"/>
  <c r="AT42" i="16" s="1"/>
  <c r="AS42" i="16" a="1"/>
  <c r="AS42" i="16" s="1"/>
  <c r="AR42" i="16" a="1"/>
  <c r="AR42" i="16" s="1"/>
  <c r="AQ42" i="16" a="1"/>
  <c r="AQ42" i="16" s="1"/>
  <c r="AP42" i="16" a="1"/>
  <c r="AP42" i="16" s="1"/>
  <c r="AO42" i="16" a="1"/>
  <c r="AO42" i="16" s="1"/>
  <c r="AN42" i="16" a="1"/>
  <c r="AN42" i="16" s="1"/>
  <c r="AM42" i="16" a="1"/>
  <c r="AM42" i="16" s="1"/>
  <c r="AL42" i="16" a="1"/>
  <c r="AL42" i="16" s="1"/>
  <c r="AK42" i="16" a="1"/>
  <c r="AK42" i="16" s="1"/>
  <c r="AJ42" i="16" a="1"/>
  <c r="AJ42" i="16" s="1"/>
  <c r="AI42" i="16" a="1"/>
  <c r="AI42" i="16" s="1"/>
  <c r="AH42" i="16" a="1"/>
  <c r="AH42" i="16" s="1"/>
  <c r="AG42" i="16" a="1"/>
  <c r="AG42" i="16" s="1"/>
  <c r="AF42" i="16" a="1"/>
  <c r="AF42" i="16" s="1"/>
  <c r="AE42" i="16" a="1"/>
  <c r="AE42" i="16" s="1"/>
  <c r="AD42" i="16" a="1"/>
  <c r="AD42" i="16" s="1"/>
  <c r="AC42" i="16" a="1"/>
  <c r="AC42" i="16" s="1"/>
  <c r="AB42" i="16" a="1"/>
  <c r="AB42" i="16" s="1"/>
  <c r="AA42" i="16" a="1"/>
  <c r="AA42" i="16" s="1"/>
  <c r="Z42" i="16" a="1"/>
  <c r="Z42" i="16" s="1"/>
  <c r="Y42" i="16" a="1"/>
  <c r="Y42" i="16" s="1"/>
  <c r="X42" i="16" a="1"/>
  <c r="X42" i="16" s="1"/>
  <c r="W42" i="16" a="1"/>
  <c r="W42" i="16" s="1"/>
  <c r="V42" i="16" a="1"/>
  <c r="V42" i="16" s="1"/>
  <c r="U42" i="16" a="1"/>
  <c r="U42" i="16" s="1"/>
  <c r="T42" i="16" a="1"/>
  <c r="T42" i="16" s="1"/>
  <c r="S42" i="16" a="1"/>
  <c r="S42" i="16" s="1"/>
  <c r="R42" i="16" a="1"/>
  <c r="R42" i="16" s="1"/>
  <c r="Q42" i="16" a="1"/>
  <c r="Q42" i="16" s="1"/>
  <c r="P42" i="16" a="1"/>
  <c r="P42" i="16" s="1"/>
  <c r="O42" i="16" a="1"/>
  <c r="O42" i="16" s="1"/>
  <c r="N42" i="16" a="1"/>
  <c r="N42" i="16" s="1"/>
  <c r="M42" i="16" a="1"/>
  <c r="M42" i="16" s="1"/>
  <c r="L42" i="16" a="1"/>
  <c r="L42" i="16" s="1"/>
  <c r="K42" i="16" a="1"/>
  <c r="K42" i="16" s="1"/>
  <c r="J42" i="16" a="1"/>
  <c r="J42" i="16" s="1"/>
  <c r="I42" i="16" a="1"/>
  <c r="I42" i="16" s="1"/>
  <c r="H42" i="16" a="1"/>
  <c r="H42" i="16" s="1"/>
  <c r="G42" i="16" a="1"/>
  <c r="G42" i="16" s="1"/>
  <c r="F42" i="16" a="1"/>
  <c r="F42" i="16" s="1"/>
  <c r="E42" i="16" a="1"/>
  <c r="E42" i="16" s="1"/>
  <c r="P36" i="16" a="1"/>
  <c r="P36" i="16" s="1"/>
  <c r="O36" i="16" a="1"/>
  <c r="O36" i="16" s="1"/>
  <c r="N36" i="16" a="1"/>
  <c r="N36" i="16" s="1"/>
  <c r="M36" i="16" a="1"/>
  <c r="M36" i="16" s="1"/>
  <c r="L36" i="16" a="1"/>
  <c r="L36" i="16" s="1"/>
  <c r="K36" i="16" a="1"/>
  <c r="K36" i="16" s="1"/>
  <c r="J36" i="16" a="1"/>
  <c r="J36" i="16" s="1"/>
  <c r="I36" i="16" a="1"/>
  <c r="I36" i="16" s="1"/>
  <c r="H36" i="16" a="1"/>
  <c r="H36" i="16" s="1"/>
  <c r="G36" i="16" a="1"/>
  <c r="G36" i="16" s="1"/>
  <c r="F36" i="16" a="1"/>
  <c r="F36" i="16" s="1"/>
  <c r="E36" i="16" a="1"/>
  <c r="E36" i="16" s="1"/>
  <c r="P30" i="16" a="1"/>
  <c r="P30" i="16" s="1"/>
  <c r="O30" i="16" a="1"/>
  <c r="O30" i="16" s="1"/>
  <c r="N30" i="16" a="1"/>
  <c r="N30" i="16" s="1"/>
  <c r="M30" i="16" a="1"/>
  <c r="M30" i="16" s="1"/>
  <c r="L30" i="16" a="1"/>
  <c r="L30" i="16" s="1"/>
  <c r="K30" i="16" a="1"/>
  <c r="K30" i="16" s="1"/>
  <c r="J30" i="16" a="1"/>
  <c r="J30" i="16" s="1"/>
  <c r="I30" i="16" a="1"/>
  <c r="I30" i="16" s="1"/>
  <c r="H30" i="16" a="1"/>
  <c r="H30" i="16" s="1"/>
  <c r="G30" i="16" a="1"/>
  <c r="G30" i="16" s="1"/>
  <c r="F30" i="16" a="1"/>
  <c r="F30" i="16" s="1"/>
  <c r="E30" i="16" a="1"/>
  <c r="E30" i="16" s="1"/>
  <c r="P24" i="16" a="1"/>
  <c r="P24" i="16" s="1"/>
  <c r="O24" i="16" a="1"/>
  <c r="O24" i="16" s="1"/>
  <c r="N24" i="16" a="1"/>
  <c r="N24" i="16" s="1"/>
  <c r="M24" i="16" a="1"/>
  <c r="M24" i="16" s="1"/>
  <c r="L24" i="16" a="1"/>
  <c r="L24" i="16" s="1"/>
  <c r="K24" i="16" a="1"/>
  <c r="K24" i="16" s="1"/>
  <c r="J24" i="16" a="1"/>
  <c r="J24" i="16" s="1"/>
  <c r="I24" i="16" a="1"/>
  <c r="I24" i="16" s="1"/>
  <c r="H24" i="16" a="1"/>
  <c r="H24" i="16" s="1"/>
  <c r="G24" i="16" a="1"/>
  <c r="G24" i="16" s="1"/>
  <c r="F24" i="16" a="1"/>
  <c r="F24" i="16" s="1"/>
  <c r="E24" i="16" a="1"/>
  <c r="E24" i="16" s="1"/>
  <c r="P18" i="16" a="1"/>
  <c r="P18" i="16" s="1"/>
  <c r="O18" i="16" a="1"/>
  <c r="O18" i="16" s="1"/>
  <c r="N18" i="16" a="1"/>
  <c r="N18" i="16" s="1"/>
  <c r="M18" i="16" a="1"/>
  <c r="M18" i="16" s="1"/>
  <c r="L18" i="16" a="1"/>
  <c r="L18" i="16" s="1"/>
  <c r="K18" i="16" a="1"/>
  <c r="K18" i="16" s="1"/>
  <c r="J18" i="16" a="1"/>
  <c r="J18" i="16" s="1"/>
  <c r="I18" i="16" a="1"/>
  <c r="I18" i="16" s="1"/>
  <c r="H18" i="16" a="1"/>
  <c r="H18" i="16" s="1"/>
  <c r="G18" i="16" a="1"/>
  <c r="G18" i="16" s="1"/>
  <c r="F18" i="16" a="1"/>
  <c r="F18" i="16" s="1"/>
  <c r="E18" i="16" a="1"/>
  <c r="E18" i="16" s="1"/>
  <c r="NC24" i="16" l="1"/>
  <c r="NC18" i="16"/>
  <c r="NC36" i="16"/>
  <c r="NC42" i="16"/>
  <c r="NC54" i="16"/>
  <c r="NC48" i="16"/>
  <c r="NC30" i="16"/>
  <c r="NE3" i="17"/>
  <c r="NF3" i="17" l="1"/>
  <c r="NG3" i="17" l="1"/>
  <c r="NH3" i="17" l="1"/>
  <c r="NI3" i="17" l="1"/>
  <c r="NJ3" i="17" l="1"/>
  <c r="NK3" i="17" l="1"/>
  <c r="NL3" i="17" l="1"/>
  <c r="NM3" i="17" l="1"/>
  <c r="NN3" i="17" l="1"/>
  <c r="NO3" i="17" l="1"/>
  <c r="NP3" i="17" l="1"/>
  <c r="NQ3" i="17" l="1"/>
  <c r="NR3" i="17" l="1"/>
  <c r="NS3" i="17" l="1"/>
  <c r="NT3" i="17" l="1"/>
  <c r="NU3" i="17" l="1"/>
  <c r="NV3" i="17" l="1"/>
  <c r="NW3" i="17" l="1"/>
  <c r="NX3" i="17" l="1"/>
  <c r="NY3" i="17" l="1"/>
  <c r="NZ3" i="17" l="1"/>
  <c r="OA3" i="17" l="1"/>
  <c r="OB3" i="17" l="1"/>
  <c r="OC3" i="17" l="1"/>
  <c r="OD3" i="17" l="1"/>
  <c r="OE3" i="17" l="1"/>
  <c r="OF3" i="17" l="1"/>
  <c r="MZ51" i="16" l="1"/>
  <c r="MY51" i="16"/>
  <c r="MX51" i="16"/>
  <c r="MW51" i="16"/>
  <c r="MV51" i="16"/>
  <c r="MU51" i="16"/>
  <c r="MT51" i="16"/>
  <c r="MS51" i="16"/>
  <c r="MR51" i="16"/>
  <c r="MQ51" i="16"/>
  <c r="MP51" i="16"/>
  <c r="MO51" i="16"/>
  <c r="MN51" i="16"/>
  <c r="MM51" i="16"/>
  <c r="ML51" i="16"/>
  <c r="MK51" i="16"/>
  <c r="MJ51" i="16"/>
  <c r="MI51" i="16"/>
  <c r="MH51" i="16"/>
  <c r="MG51" i="16"/>
  <c r="MF51" i="16"/>
  <c r="ME51" i="16"/>
  <c r="MD51" i="16"/>
  <c r="MC51" i="16"/>
  <c r="MB51" i="16"/>
  <c r="MA51" i="16"/>
  <c r="LZ51" i="16"/>
  <c r="LY51" i="16"/>
  <c r="LX51" i="16"/>
  <c r="LW51" i="16"/>
  <c r="LV51" i="16"/>
  <c r="LU51" i="16"/>
  <c r="LT51" i="16"/>
  <c r="LS51" i="16"/>
  <c r="LR51" i="16"/>
  <c r="LQ51" i="16"/>
  <c r="LP51" i="16"/>
  <c r="LO51" i="16"/>
  <c r="LN51" i="16"/>
  <c r="LM51" i="16"/>
  <c r="LL51" i="16"/>
  <c r="LK51" i="16"/>
  <c r="LJ51" i="16"/>
  <c r="LI51" i="16"/>
  <c r="LH51" i="16"/>
  <c r="LG51" i="16"/>
  <c r="LF51" i="16"/>
  <c r="LE51" i="16"/>
  <c r="LD51" i="16"/>
  <c r="LC51" i="16"/>
  <c r="LB51" i="16"/>
  <c r="LA51" i="16"/>
  <c r="KZ51" i="16"/>
  <c r="KY51" i="16"/>
  <c r="KX51" i="16"/>
  <c r="KW51" i="16"/>
  <c r="KV51" i="16"/>
  <c r="KU51" i="16"/>
  <c r="KT51" i="16"/>
  <c r="KS51" i="16"/>
  <c r="KR51" i="16"/>
  <c r="KQ51" i="16"/>
  <c r="KP51" i="16"/>
  <c r="KO51" i="16"/>
  <c r="KN51" i="16"/>
  <c r="KM51" i="16"/>
  <c r="KL51" i="16"/>
  <c r="KK51" i="16"/>
  <c r="KJ51" i="16"/>
  <c r="KI51" i="16"/>
  <c r="KH51" i="16"/>
  <c r="KG51" i="16"/>
  <c r="KF51" i="16"/>
  <c r="KE51" i="16"/>
  <c r="KD51" i="16"/>
  <c r="KC51" i="16"/>
  <c r="KB51" i="16"/>
  <c r="KA51" i="16"/>
  <c r="JZ51" i="16"/>
  <c r="JY51" i="16"/>
  <c r="JX51" i="16"/>
  <c r="JW51" i="16"/>
  <c r="JV51" i="16"/>
  <c r="JU51" i="16"/>
  <c r="JT51" i="16"/>
  <c r="JS51" i="16"/>
  <c r="JR51" i="16"/>
  <c r="JQ51" i="16"/>
  <c r="JP51" i="16"/>
  <c r="JO51" i="16"/>
  <c r="JN51" i="16"/>
  <c r="JM51" i="16"/>
  <c r="JL51" i="16"/>
  <c r="JK51" i="16"/>
  <c r="JJ51" i="16"/>
  <c r="JI51" i="16"/>
  <c r="JH51" i="16"/>
  <c r="JG51" i="16"/>
  <c r="JF51" i="16"/>
  <c r="JE51" i="16"/>
  <c r="JD51" i="16"/>
  <c r="JC51" i="16"/>
  <c r="JB51" i="16"/>
  <c r="JA51" i="16"/>
  <c r="IZ51" i="16"/>
  <c r="IY51" i="16"/>
  <c r="IX51" i="16"/>
  <c r="IW51" i="16"/>
  <c r="IV51" i="16"/>
  <c r="IU51" i="16"/>
  <c r="IT51" i="16"/>
  <c r="IS51" i="16"/>
  <c r="IR51" i="16"/>
  <c r="IQ51" i="16"/>
  <c r="IP51" i="16"/>
  <c r="IO51" i="16"/>
  <c r="IN51" i="16"/>
  <c r="IM51" i="16"/>
  <c r="IL51" i="16"/>
  <c r="IK51" i="16"/>
  <c r="IJ51" i="16"/>
  <c r="II51" i="16"/>
  <c r="IH51" i="16"/>
  <c r="IG51" i="16"/>
  <c r="IF51" i="16"/>
  <c r="IE51" i="16"/>
  <c r="ID51" i="16"/>
  <c r="IC51" i="16"/>
  <c r="IB51" i="16"/>
  <c r="IA51" i="16"/>
  <c r="HZ51" i="16"/>
  <c r="HY51" i="16"/>
  <c r="HX51" i="16"/>
  <c r="HW51" i="16"/>
  <c r="HV51" i="16"/>
  <c r="HU51" i="16"/>
  <c r="HT51" i="16"/>
  <c r="HS51" i="16"/>
  <c r="HR51" i="16"/>
  <c r="HQ51" i="16"/>
  <c r="HP51" i="16"/>
  <c r="HO51" i="16"/>
  <c r="HN51" i="16"/>
  <c r="HM51" i="16"/>
  <c r="HL51" i="16"/>
  <c r="HK51" i="16"/>
  <c r="HJ51" i="16"/>
  <c r="HI51" i="16"/>
  <c r="HH51" i="16"/>
  <c r="HG51" i="16"/>
  <c r="HF51" i="16"/>
  <c r="HE51" i="16"/>
  <c r="HD51" i="16"/>
  <c r="HC51" i="16"/>
  <c r="HB51" i="16"/>
  <c r="HA51" i="16"/>
  <c r="GZ51" i="16"/>
  <c r="GY51" i="16"/>
  <c r="GX51" i="16"/>
  <c r="GW51" i="16"/>
  <c r="GV51" i="16"/>
  <c r="GU51" i="16"/>
  <c r="GT51" i="16"/>
  <c r="GS51" i="16"/>
  <c r="GR51" i="16"/>
  <c r="GQ51" i="16"/>
  <c r="GP51" i="16"/>
  <c r="GO51" i="16"/>
  <c r="GN51" i="16"/>
  <c r="GM51" i="16"/>
  <c r="GL51" i="16"/>
  <c r="GK51" i="16"/>
  <c r="GJ51" i="16"/>
  <c r="GI51" i="16"/>
  <c r="GH51" i="16"/>
  <c r="GG51" i="16"/>
  <c r="GF51" i="16"/>
  <c r="GE51" i="16"/>
  <c r="GD51" i="16"/>
  <c r="GC51" i="16"/>
  <c r="GB51" i="16"/>
  <c r="GA51" i="16"/>
  <c r="FZ51" i="16"/>
  <c r="FY51" i="16"/>
  <c r="FX51" i="16"/>
  <c r="FW51" i="16"/>
  <c r="FV51" i="16"/>
  <c r="FU51" i="16"/>
  <c r="FT51" i="16"/>
  <c r="FS51" i="16"/>
  <c r="FR51" i="16"/>
  <c r="FQ51" i="16"/>
  <c r="FP51" i="16"/>
  <c r="FO51" i="16"/>
  <c r="FN51" i="16"/>
  <c r="FM51" i="16"/>
  <c r="FL51" i="16"/>
  <c r="FK51" i="16"/>
  <c r="FJ51" i="16"/>
  <c r="FI51" i="16"/>
  <c r="FH51" i="16"/>
  <c r="FG51" i="16"/>
  <c r="FF51" i="16"/>
  <c r="FE51" i="16"/>
  <c r="FD51" i="16"/>
  <c r="FC51" i="16"/>
  <c r="FB51" i="16"/>
  <c r="FA51" i="16"/>
  <c r="EZ51" i="16"/>
  <c r="EY51" i="16"/>
  <c r="EX51" i="16"/>
  <c r="EW51" i="16"/>
  <c r="EV51" i="16"/>
  <c r="EU51" i="16"/>
  <c r="ET51" i="16"/>
  <c r="ES51" i="16"/>
  <c r="ER51" i="16"/>
  <c r="EQ51" i="16"/>
  <c r="EP51" i="16"/>
  <c r="EO51" i="16"/>
  <c r="EN51" i="16"/>
  <c r="EM51" i="16"/>
  <c r="EL51" i="16"/>
  <c r="EK51" i="16"/>
  <c r="EJ51" i="16"/>
  <c r="EI51" i="16"/>
  <c r="EH51" i="16"/>
  <c r="EG51" i="16"/>
  <c r="EF51" i="16"/>
  <c r="EE51" i="16"/>
  <c r="ED51" i="16"/>
  <c r="EC51" i="16"/>
  <c r="EB51" i="16"/>
  <c r="EA51" i="16"/>
  <c r="DZ51" i="16"/>
  <c r="DY51" i="16"/>
  <c r="DX51" i="16"/>
  <c r="DW51" i="16"/>
  <c r="DV51" i="16"/>
  <c r="DU51" i="16"/>
  <c r="DT51" i="16"/>
  <c r="DS51" i="16"/>
  <c r="DR51" i="16"/>
  <c r="DQ51" i="16"/>
  <c r="DP51" i="16"/>
  <c r="DO51" i="16"/>
  <c r="DN51" i="16"/>
  <c r="DM51" i="16"/>
  <c r="DL51" i="16"/>
  <c r="DK51" i="16"/>
  <c r="DJ51" i="16"/>
  <c r="DI51" i="16"/>
  <c r="DH51" i="16"/>
  <c r="DG51" i="16"/>
  <c r="DF51" i="16"/>
  <c r="DE51" i="16"/>
  <c r="DD51" i="16"/>
  <c r="DC51" i="16"/>
  <c r="DB51" i="16"/>
  <c r="DA51" i="16"/>
  <c r="CZ51" i="16"/>
  <c r="CY51" i="16"/>
  <c r="CX51" i="16"/>
  <c r="CW51" i="16"/>
  <c r="CV51" i="16"/>
  <c r="CU51" i="16"/>
  <c r="CT51" i="16"/>
  <c r="CS51" i="16"/>
  <c r="CR51" i="16"/>
  <c r="CQ51" i="16"/>
  <c r="CP51" i="16"/>
  <c r="CO51" i="16"/>
  <c r="CN51" i="16"/>
  <c r="CM51" i="16"/>
  <c r="CL51" i="16"/>
  <c r="CK51" i="16"/>
  <c r="CJ51" i="16"/>
  <c r="CI51" i="16"/>
  <c r="CH51" i="16"/>
  <c r="CG51" i="16"/>
  <c r="CF51" i="16"/>
  <c r="CE51" i="16"/>
  <c r="CD51" i="16"/>
  <c r="CC51" i="16"/>
  <c r="CB51" i="16"/>
  <c r="CA51" i="16"/>
  <c r="BZ51" i="16"/>
  <c r="BY51" i="16"/>
  <c r="BX51" i="16"/>
  <c r="BW51" i="16"/>
  <c r="BV51" i="16"/>
  <c r="BU51" i="16"/>
  <c r="BT51" i="16"/>
  <c r="BS51" i="16"/>
  <c r="BR51" i="16"/>
  <c r="BQ51" i="16"/>
  <c r="BP51" i="16"/>
  <c r="BO51" i="16"/>
  <c r="BN51" i="16"/>
  <c r="BM51" i="16"/>
  <c r="BL51" i="16"/>
  <c r="BK51" i="16"/>
  <c r="BJ51" i="16"/>
  <c r="BI51" i="16"/>
  <c r="BH51" i="16"/>
  <c r="BG51" i="16"/>
  <c r="BF51" i="16"/>
  <c r="BE51" i="16"/>
  <c r="BD51" i="16"/>
  <c r="BC51" i="16"/>
  <c r="BB51" i="16"/>
  <c r="BA51" i="16"/>
  <c r="AZ51" i="16"/>
  <c r="AY51" i="16"/>
  <c r="AX51" i="16"/>
  <c r="AW51" i="16"/>
  <c r="AV51" i="16"/>
  <c r="AU51" i="16"/>
  <c r="AT51" i="16"/>
  <c r="AS51" i="16"/>
  <c r="AR51" i="16"/>
  <c r="AQ51" i="16"/>
  <c r="AP51" i="16"/>
  <c r="AO51" i="16"/>
  <c r="AN51" i="16"/>
  <c r="AM51" i="16"/>
  <c r="AL51" i="16"/>
  <c r="AK51" i="16"/>
  <c r="AJ51" i="16"/>
  <c r="AI51" i="16"/>
  <c r="AH51" i="16"/>
  <c r="AG51" i="16"/>
  <c r="AF51" i="16"/>
  <c r="AE51" i="16"/>
  <c r="AD51" i="16"/>
  <c r="AC51" i="16"/>
  <c r="AB51" i="16"/>
  <c r="AA51" i="16"/>
  <c r="Z51" i="16"/>
  <c r="Y51" i="16"/>
  <c r="X51" i="16"/>
  <c r="W51" i="16"/>
  <c r="V51" i="16"/>
  <c r="U51" i="16"/>
  <c r="T51" i="16"/>
  <c r="S51" i="16"/>
  <c r="R51" i="16"/>
  <c r="Q51" i="16"/>
  <c r="P51" i="16"/>
  <c r="O51" i="16"/>
  <c r="N51" i="16"/>
  <c r="M51" i="16"/>
  <c r="L51" i="16"/>
  <c r="K51" i="16"/>
  <c r="J51" i="16"/>
  <c r="I51" i="16"/>
  <c r="H51" i="16"/>
  <c r="G51" i="16"/>
  <c r="F51" i="16"/>
  <c r="E51" i="16"/>
  <c r="NC51" i="16" s="1"/>
  <c r="MZ33" i="16"/>
  <c r="MY33" i="16"/>
  <c r="MX33" i="16"/>
  <c r="MW33" i="16"/>
  <c r="MV33" i="16"/>
  <c r="MU33" i="16"/>
  <c r="MT33" i="16"/>
  <c r="MS33" i="16"/>
  <c r="MR33" i="16"/>
  <c r="MQ33" i="16"/>
  <c r="MP33" i="16"/>
  <c r="MO33" i="16"/>
  <c r="MN33" i="16"/>
  <c r="MM33" i="16"/>
  <c r="ML33" i="16"/>
  <c r="MK33" i="16"/>
  <c r="MJ33" i="16"/>
  <c r="MI33" i="16"/>
  <c r="MH33" i="16"/>
  <c r="MG33" i="16"/>
  <c r="MF33" i="16"/>
  <c r="ME33" i="16"/>
  <c r="MD33" i="16"/>
  <c r="MC33" i="16"/>
  <c r="MB33" i="16"/>
  <c r="MA33" i="16"/>
  <c r="LZ33" i="16"/>
  <c r="LY33" i="16"/>
  <c r="LX33" i="16"/>
  <c r="LW33" i="16"/>
  <c r="LV33" i="16"/>
  <c r="LU33" i="16"/>
  <c r="LT33" i="16"/>
  <c r="LS33" i="16"/>
  <c r="LR33" i="16"/>
  <c r="LQ33" i="16"/>
  <c r="LP33" i="16"/>
  <c r="LO33" i="16"/>
  <c r="LN33" i="16"/>
  <c r="LM33" i="16"/>
  <c r="LL33" i="16"/>
  <c r="LK33" i="16"/>
  <c r="LJ33" i="16"/>
  <c r="LI33" i="16"/>
  <c r="LH33" i="16"/>
  <c r="LG33" i="16"/>
  <c r="LF33" i="16"/>
  <c r="LE33" i="16"/>
  <c r="LD33" i="16"/>
  <c r="LC33" i="16"/>
  <c r="LB33" i="16"/>
  <c r="LA33" i="16"/>
  <c r="KZ33" i="16"/>
  <c r="KY33" i="16"/>
  <c r="KX33" i="16"/>
  <c r="KW33" i="16"/>
  <c r="KV33" i="16"/>
  <c r="KU33" i="16"/>
  <c r="KT33" i="16"/>
  <c r="KS33" i="16"/>
  <c r="KR33" i="16"/>
  <c r="KQ33" i="16"/>
  <c r="KP33" i="16"/>
  <c r="KO33" i="16"/>
  <c r="KN33" i="16"/>
  <c r="KM33" i="16"/>
  <c r="KL33" i="16"/>
  <c r="KK33" i="16"/>
  <c r="KJ33" i="16"/>
  <c r="KI33" i="16"/>
  <c r="KH33" i="16"/>
  <c r="KG33" i="16"/>
  <c r="KF33" i="16"/>
  <c r="KE33" i="16"/>
  <c r="KD33" i="16"/>
  <c r="KC33" i="16"/>
  <c r="KB33" i="16"/>
  <c r="KA33" i="16"/>
  <c r="JZ33" i="16"/>
  <c r="JY33" i="16"/>
  <c r="JX33" i="16"/>
  <c r="JW33" i="16"/>
  <c r="JV33" i="16"/>
  <c r="JU33" i="16"/>
  <c r="JT33" i="16"/>
  <c r="JS33" i="16"/>
  <c r="JR33" i="16"/>
  <c r="JQ33" i="16"/>
  <c r="JP33" i="16"/>
  <c r="JO33" i="16"/>
  <c r="JN33" i="16"/>
  <c r="JM33" i="16"/>
  <c r="JL33" i="16"/>
  <c r="JK33" i="16"/>
  <c r="JJ33" i="16"/>
  <c r="JI33" i="16"/>
  <c r="JH33" i="16"/>
  <c r="JG33" i="16"/>
  <c r="JF33" i="16"/>
  <c r="JE33" i="16"/>
  <c r="JD33" i="16"/>
  <c r="JC33" i="16"/>
  <c r="JB33" i="16"/>
  <c r="JA33" i="16"/>
  <c r="IZ33" i="16"/>
  <c r="IY33" i="16"/>
  <c r="IX33" i="16"/>
  <c r="IW33" i="16"/>
  <c r="IV33" i="16"/>
  <c r="IU33" i="16"/>
  <c r="IT33" i="16"/>
  <c r="IS33" i="16"/>
  <c r="IR33" i="16"/>
  <c r="IQ33" i="16"/>
  <c r="IP33" i="16"/>
  <c r="IO33" i="16"/>
  <c r="IN33" i="16"/>
  <c r="IM33" i="16"/>
  <c r="IL33" i="16"/>
  <c r="IK33" i="16"/>
  <c r="IJ33" i="16"/>
  <c r="II33" i="16"/>
  <c r="IH33" i="16"/>
  <c r="IG33" i="16"/>
  <c r="IF33" i="16"/>
  <c r="IE33" i="16"/>
  <c r="ID33" i="16"/>
  <c r="IC33" i="16"/>
  <c r="IB33" i="16"/>
  <c r="IA33" i="16"/>
  <c r="HZ33" i="16"/>
  <c r="HY33" i="16"/>
  <c r="HX33" i="16"/>
  <c r="HW33" i="16"/>
  <c r="HV33" i="16"/>
  <c r="HU33" i="16"/>
  <c r="HT33" i="16"/>
  <c r="HS33" i="16"/>
  <c r="HR33" i="16"/>
  <c r="HQ33" i="16"/>
  <c r="HP33" i="16"/>
  <c r="HO33" i="16"/>
  <c r="HN33" i="16"/>
  <c r="HM33" i="16"/>
  <c r="HL33" i="16"/>
  <c r="HK33" i="16"/>
  <c r="HJ33" i="16"/>
  <c r="HI33" i="16"/>
  <c r="HH33" i="16"/>
  <c r="HG33" i="16"/>
  <c r="HF33" i="16"/>
  <c r="HE33" i="16"/>
  <c r="HD33" i="16"/>
  <c r="HC33" i="16"/>
  <c r="HB33" i="16"/>
  <c r="HA33" i="16"/>
  <c r="GZ33" i="16"/>
  <c r="GY33" i="16"/>
  <c r="GX33" i="16"/>
  <c r="GW33" i="16"/>
  <c r="GV33" i="16"/>
  <c r="GU33" i="16"/>
  <c r="GT33" i="16"/>
  <c r="GS33" i="16"/>
  <c r="GR33" i="16"/>
  <c r="GQ33" i="16"/>
  <c r="GP33" i="16"/>
  <c r="GO33" i="16"/>
  <c r="GN33" i="16"/>
  <c r="GM33" i="16"/>
  <c r="GL33" i="16"/>
  <c r="GK33" i="16"/>
  <c r="GJ33" i="16"/>
  <c r="GI33" i="16"/>
  <c r="GH33" i="16"/>
  <c r="GG33" i="16"/>
  <c r="GF33" i="16"/>
  <c r="GE33" i="16"/>
  <c r="GD33" i="16"/>
  <c r="GC33" i="16"/>
  <c r="GB33" i="16"/>
  <c r="GA33" i="16"/>
  <c r="FZ33" i="16"/>
  <c r="FY33" i="16"/>
  <c r="FX33" i="16"/>
  <c r="FW33" i="16"/>
  <c r="FV33" i="16"/>
  <c r="FU33" i="16"/>
  <c r="FT33" i="16"/>
  <c r="FS33" i="16"/>
  <c r="FR33" i="16"/>
  <c r="FQ33" i="16"/>
  <c r="FP33" i="16"/>
  <c r="FO33" i="16"/>
  <c r="FN33" i="16"/>
  <c r="FM33" i="16"/>
  <c r="FL33" i="16"/>
  <c r="FK33" i="16"/>
  <c r="FJ33" i="16"/>
  <c r="FI33" i="16"/>
  <c r="FH33" i="16"/>
  <c r="FG33" i="16"/>
  <c r="FF33" i="16"/>
  <c r="FE33" i="16"/>
  <c r="FD33" i="16"/>
  <c r="FC33" i="16"/>
  <c r="FB33" i="16"/>
  <c r="FA33" i="16"/>
  <c r="EZ33" i="16"/>
  <c r="EY33" i="16"/>
  <c r="EX33" i="16"/>
  <c r="EW33" i="16"/>
  <c r="EV33" i="16"/>
  <c r="EU33" i="16"/>
  <c r="ET33" i="16"/>
  <c r="ES33" i="16"/>
  <c r="ER33" i="16"/>
  <c r="EQ33" i="16"/>
  <c r="EP33" i="16"/>
  <c r="EO33" i="16"/>
  <c r="EN33" i="16"/>
  <c r="EM33" i="16"/>
  <c r="EL33" i="16"/>
  <c r="EK33" i="16"/>
  <c r="EJ33" i="16"/>
  <c r="EI33" i="16"/>
  <c r="EH33" i="16"/>
  <c r="EG33" i="16"/>
  <c r="EF33" i="16"/>
  <c r="EE33" i="16"/>
  <c r="ED33" i="16"/>
  <c r="EC33" i="16"/>
  <c r="EB33" i="16"/>
  <c r="EA33" i="16"/>
  <c r="DZ33" i="16"/>
  <c r="DY33" i="16"/>
  <c r="DX33" i="16"/>
  <c r="DW33" i="16"/>
  <c r="DV33" i="16"/>
  <c r="DU33" i="16"/>
  <c r="DT33" i="16"/>
  <c r="DS33" i="16"/>
  <c r="DR33" i="16"/>
  <c r="DQ33" i="16"/>
  <c r="DP33" i="16"/>
  <c r="DO33" i="16"/>
  <c r="DN33" i="16"/>
  <c r="DM33" i="16"/>
  <c r="DL33" i="16"/>
  <c r="DK33" i="16"/>
  <c r="DJ33" i="16"/>
  <c r="DI33" i="16"/>
  <c r="DH33" i="16"/>
  <c r="DG33" i="16"/>
  <c r="DF33" i="16"/>
  <c r="DE33" i="16"/>
  <c r="DD33" i="16"/>
  <c r="DC33" i="16"/>
  <c r="DB33" i="16"/>
  <c r="DA33" i="16"/>
  <c r="CZ33" i="16"/>
  <c r="CY33" i="16"/>
  <c r="CX33" i="16"/>
  <c r="CW33" i="16"/>
  <c r="CV33" i="16"/>
  <c r="CU33" i="16"/>
  <c r="CT33" i="16"/>
  <c r="CS33" i="16"/>
  <c r="CR33" i="16"/>
  <c r="CQ33" i="16"/>
  <c r="CP33" i="16"/>
  <c r="CO33" i="16"/>
  <c r="CN33" i="16"/>
  <c r="CM33" i="16"/>
  <c r="CL33" i="16"/>
  <c r="CK33" i="16"/>
  <c r="CJ33" i="16"/>
  <c r="CI33" i="16"/>
  <c r="CH33" i="16"/>
  <c r="CG33" i="16"/>
  <c r="CF33" i="16"/>
  <c r="CE33" i="16"/>
  <c r="CD33" i="16"/>
  <c r="CC33" i="16"/>
  <c r="CB33" i="16"/>
  <c r="CA33" i="16"/>
  <c r="BZ33" i="16"/>
  <c r="BY33" i="16"/>
  <c r="BX33" i="16"/>
  <c r="BW33" i="16"/>
  <c r="BV33" i="16"/>
  <c r="BU33" i="16"/>
  <c r="BT33" i="16"/>
  <c r="BS33" i="16"/>
  <c r="BR33" i="16"/>
  <c r="BQ33" i="16"/>
  <c r="BP33" i="16"/>
  <c r="BO33" i="16"/>
  <c r="BN33" i="16"/>
  <c r="BM33" i="16"/>
  <c r="BL33" i="16"/>
  <c r="BK33" i="16"/>
  <c r="BJ33" i="16"/>
  <c r="BI33" i="16"/>
  <c r="BH33" i="16"/>
  <c r="BG33" i="16"/>
  <c r="BF33" i="16"/>
  <c r="BE33" i="16"/>
  <c r="BD33" i="16"/>
  <c r="BC33" i="16"/>
  <c r="BB33" i="16"/>
  <c r="BA33" i="16"/>
  <c r="AZ33" i="16"/>
  <c r="AY33" i="16"/>
  <c r="AX33" i="16"/>
  <c r="AW33" i="16"/>
  <c r="AV33" i="16"/>
  <c r="AU33" i="16"/>
  <c r="AT33" i="16"/>
  <c r="AS33" i="16"/>
  <c r="AR33" i="16"/>
  <c r="AQ33" i="16"/>
  <c r="AP33" i="16"/>
  <c r="AO33" i="16"/>
  <c r="AN33" i="16"/>
  <c r="AM33" i="16"/>
  <c r="AL33" i="16"/>
  <c r="AK33" i="16"/>
  <c r="AJ33" i="16"/>
  <c r="AI33" i="16"/>
  <c r="AH33" i="16"/>
  <c r="AG33" i="16"/>
  <c r="AF33" i="16"/>
  <c r="AE33" i="16"/>
  <c r="AD33" i="16"/>
  <c r="AC33" i="16"/>
  <c r="AB33" i="16"/>
  <c r="AA33" i="16"/>
  <c r="Z33" i="16"/>
  <c r="Y33" i="16"/>
  <c r="X33" i="16"/>
  <c r="W33" i="16"/>
  <c r="V33" i="16"/>
  <c r="U33" i="16"/>
  <c r="T33" i="16"/>
  <c r="S33" i="16"/>
  <c r="R33" i="16"/>
  <c r="Q33" i="16"/>
  <c r="P33" i="16"/>
  <c r="O33" i="16"/>
  <c r="N33" i="16"/>
  <c r="M33" i="16"/>
  <c r="L33" i="16"/>
  <c r="K33" i="16"/>
  <c r="J33" i="16"/>
  <c r="I33" i="16"/>
  <c r="H33" i="16"/>
  <c r="G33" i="16"/>
  <c r="F33" i="16"/>
  <c r="E33" i="16"/>
  <c r="NC33" i="16" s="1"/>
  <c r="AG2" i="16"/>
  <c r="AF2" i="16"/>
  <c r="AE2" i="16"/>
  <c r="AD2" i="16"/>
  <c r="AC2" i="16"/>
  <c r="AB2" i="16"/>
  <c r="AA2" i="16"/>
  <c r="Z2" i="16"/>
  <c r="Y2" i="16"/>
  <c r="X2" i="16"/>
  <c r="W2" i="16"/>
  <c r="V2" i="16"/>
  <c r="AH2" i="16" l="1"/>
  <c r="AP2" i="16"/>
  <c r="AI2" i="16"/>
  <c r="AQ2" i="16"/>
  <c r="AJ2" i="16"/>
  <c r="AR2" i="16"/>
  <c r="AK2" i="16"/>
  <c r="AS2" i="16"/>
  <c r="AL2" i="16"/>
  <c r="AM2" i="16"/>
  <c r="AN2" i="16"/>
  <c r="AO2" i="16"/>
  <c r="MZ45" i="16"/>
  <c r="MY45" i="16"/>
  <c r="MX45" i="16"/>
  <c r="MW45" i="16"/>
  <c r="MV45" i="16"/>
  <c r="MU45" i="16"/>
  <c r="MT45" i="16"/>
  <c r="MS45" i="16"/>
  <c r="MR45" i="16"/>
  <c r="MQ45" i="16"/>
  <c r="MP45" i="16"/>
  <c r="MO45" i="16"/>
  <c r="MN45" i="16"/>
  <c r="MM45" i="16"/>
  <c r="ML45" i="16"/>
  <c r="MK45" i="16"/>
  <c r="MJ45" i="16"/>
  <c r="MI45" i="16"/>
  <c r="MH45" i="16"/>
  <c r="MG45" i="16"/>
  <c r="MF45" i="16"/>
  <c r="ME45" i="16"/>
  <c r="MD45" i="16"/>
  <c r="MC45" i="16"/>
  <c r="MB45" i="16"/>
  <c r="MA45" i="16"/>
  <c r="LZ45" i="16"/>
  <c r="LY45" i="16"/>
  <c r="LX45" i="16"/>
  <c r="LW45" i="16"/>
  <c r="LV45" i="16"/>
  <c r="LU45" i="16"/>
  <c r="LT45" i="16"/>
  <c r="LS45" i="16"/>
  <c r="LR45" i="16"/>
  <c r="LQ45" i="16"/>
  <c r="LP45" i="16"/>
  <c r="LO45" i="16"/>
  <c r="LN45" i="16"/>
  <c r="LM45" i="16"/>
  <c r="LL45" i="16"/>
  <c r="LK45" i="16"/>
  <c r="LJ45" i="16"/>
  <c r="LI45" i="16"/>
  <c r="LH45" i="16"/>
  <c r="LG45" i="16"/>
  <c r="LF45" i="16"/>
  <c r="LE45" i="16"/>
  <c r="LD45" i="16"/>
  <c r="LC45" i="16"/>
  <c r="LB45" i="16"/>
  <c r="LA45" i="16"/>
  <c r="KZ45" i="16"/>
  <c r="KY45" i="16"/>
  <c r="KX45" i="16"/>
  <c r="KW45" i="16"/>
  <c r="KV45" i="16"/>
  <c r="KU45" i="16"/>
  <c r="KT45" i="16"/>
  <c r="KS45" i="16"/>
  <c r="KR45" i="16"/>
  <c r="KQ45" i="16"/>
  <c r="KP45" i="16"/>
  <c r="KO45" i="16"/>
  <c r="KN45" i="16"/>
  <c r="KM45" i="16"/>
  <c r="KL45" i="16"/>
  <c r="KK45" i="16"/>
  <c r="KJ45" i="16"/>
  <c r="KI45" i="16"/>
  <c r="KH45" i="16"/>
  <c r="KG45" i="16"/>
  <c r="KF45" i="16"/>
  <c r="KE45" i="16"/>
  <c r="KD45" i="16"/>
  <c r="KC45" i="16"/>
  <c r="KB45" i="16"/>
  <c r="KA45" i="16"/>
  <c r="JZ45" i="16"/>
  <c r="JY45" i="16"/>
  <c r="JX45" i="16"/>
  <c r="JW45" i="16"/>
  <c r="JV45" i="16"/>
  <c r="JU45" i="16"/>
  <c r="JT45" i="16"/>
  <c r="JS45" i="16"/>
  <c r="JR45" i="16"/>
  <c r="JQ45" i="16"/>
  <c r="JP45" i="16"/>
  <c r="JO45" i="16"/>
  <c r="JN45" i="16"/>
  <c r="JM45" i="16"/>
  <c r="JL45" i="16"/>
  <c r="JK45" i="16"/>
  <c r="JJ45" i="16"/>
  <c r="JI45" i="16"/>
  <c r="JH45" i="16"/>
  <c r="JG45" i="16"/>
  <c r="JF45" i="16"/>
  <c r="JE45" i="16"/>
  <c r="JD45" i="16"/>
  <c r="JC45" i="16"/>
  <c r="JB45" i="16"/>
  <c r="JA45" i="16"/>
  <c r="IZ45" i="16"/>
  <c r="IY45" i="16"/>
  <c r="IX45" i="16"/>
  <c r="IW45" i="16"/>
  <c r="IV45" i="16"/>
  <c r="IU45" i="16"/>
  <c r="IT45" i="16"/>
  <c r="IS45" i="16"/>
  <c r="IR45" i="16"/>
  <c r="IQ45" i="16"/>
  <c r="IP45" i="16"/>
  <c r="IO45" i="16"/>
  <c r="IN45" i="16"/>
  <c r="IM45" i="16"/>
  <c r="IL45" i="16"/>
  <c r="IK45" i="16"/>
  <c r="MZ39" i="16"/>
  <c r="MY39" i="16"/>
  <c r="MX39" i="16"/>
  <c r="MW39" i="16"/>
  <c r="MV39" i="16"/>
  <c r="MU39" i="16"/>
  <c r="MT39" i="16"/>
  <c r="MS39" i="16"/>
  <c r="MR39" i="16"/>
  <c r="MQ39" i="16"/>
  <c r="MP39" i="16"/>
  <c r="MO39" i="16"/>
  <c r="MN39" i="16"/>
  <c r="MM39" i="16"/>
  <c r="ML39" i="16"/>
  <c r="MK39" i="16"/>
  <c r="MJ39" i="16"/>
  <c r="MI39" i="16"/>
  <c r="MH39" i="16"/>
  <c r="MG39" i="16"/>
  <c r="MF39" i="16"/>
  <c r="ME39" i="16"/>
  <c r="MD39" i="16"/>
  <c r="MC39" i="16"/>
  <c r="MB39" i="16"/>
  <c r="MA39" i="16"/>
  <c r="LZ39" i="16"/>
  <c r="LY39" i="16"/>
  <c r="LX39" i="16"/>
  <c r="LW39" i="16"/>
  <c r="LV39" i="16"/>
  <c r="LU39" i="16"/>
  <c r="LT39" i="16"/>
  <c r="LS39" i="16"/>
  <c r="LR39" i="16"/>
  <c r="LQ39" i="16"/>
  <c r="LP39" i="16"/>
  <c r="LO39" i="16"/>
  <c r="LN39" i="16"/>
  <c r="LM39" i="16"/>
  <c r="LL39" i="16"/>
  <c r="LK39" i="16"/>
  <c r="LJ39" i="16"/>
  <c r="LI39" i="16"/>
  <c r="LH39" i="16"/>
  <c r="LG39" i="16"/>
  <c r="LF39" i="16"/>
  <c r="LE39" i="16"/>
  <c r="LD39" i="16"/>
  <c r="LC39" i="16"/>
  <c r="LB39" i="16"/>
  <c r="LA39" i="16"/>
  <c r="KZ39" i="16"/>
  <c r="KY39" i="16"/>
  <c r="KX39" i="16"/>
  <c r="KW39" i="16"/>
  <c r="KV39" i="16"/>
  <c r="KU39" i="16"/>
  <c r="KT39" i="16"/>
  <c r="KS39" i="16"/>
  <c r="KR39" i="16"/>
  <c r="KQ39" i="16"/>
  <c r="KP39" i="16"/>
  <c r="KO39" i="16"/>
  <c r="KN39" i="16"/>
  <c r="KM39" i="16"/>
  <c r="KL39" i="16"/>
  <c r="KK39" i="16"/>
  <c r="KJ39" i="16"/>
  <c r="KI39" i="16"/>
  <c r="KH39" i="16"/>
  <c r="KG39" i="16"/>
  <c r="KF39" i="16"/>
  <c r="KE39" i="16"/>
  <c r="KD39" i="16"/>
  <c r="KC39" i="16"/>
  <c r="KB39" i="16"/>
  <c r="KA39" i="16"/>
  <c r="JZ39" i="16"/>
  <c r="JY39" i="16"/>
  <c r="JX39" i="16"/>
  <c r="JW39" i="16"/>
  <c r="JV39" i="16"/>
  <c r="JU39" i="16"/>
  <c r="JT39" i="16"/>
  <c r="JS39" i="16"/>
  <c r="JR39" i="16"/>
  <c r="JQ39" i="16"/>
  <c r="JP39" i="16"/>
  <c r="JO39" i="16"/>
  <c r="JN39" i="16"/>
  <c r="JM39" i="16"/>
  <c r="JL39" i="16"/>
  <c r="JK39" i="16"/>
  <c r="JJ39" i="16"/>
  <c r="JI39" i="16"/>
  <c r="JH39" i="16"/>
  <c r="JG39" i="16"/>
  <c r="JF39" i="16"/>
  <c r="JE39" i="16"/>
  <c r="JD39" i="16"/>
  <c r="JC39" i="16"/>
  <c r="JB39" i="16"/>
  <c r="JA39" i="16"/>
  <c r="IZ39" i="16"/>
  <c r="IY39" i="16"/>
  <c r="IX39" i="16"/>
  <c r="IW39" i="16"/>
  <c r="IV39" i="16"/>
  <c r="IU39" i="16"/>
  <c r="IT39" i="16"/>
  <c r="IS39" i="16"/>
  <c r="IR39" i="16"/>
  <c r="IQ39" i="16"/>
  <c r="IP39" i="16"/>
  <c r="IO39" i="16"/>
  <c r="IN39" i="16"/>
  <c r="IM39" i="16"/>
  <c r="IL39" i="16"/>
  <c r="IK39" i="16"/>
  <c r="MZ27" i="16"/>
  <c r="MY27" i="16"/>
  <c r="MX27" i="16"/>
  <c r="MW27" i="16"/>
  <c r="MV27" i="16"/>
  <c r="MU27" i="16"/>
  <c r="MT27" i="16"/>
  <c r="MS27" i="16"/>
  <c r="MR27" i="16"/>
  <c r="MQ27" i="16"/>
  <c r="MP27" i="16"/>
  <c r="MO27" i="16"/>
  <c r="MN27" i="16"/>
  <c r="MM27" i="16"/>
  <c r="ML27" i="16"/>
  <c r="MK27" i="16"/>
  <c r="MJ27" i="16"/>
  <c r="MI27" i="16"/>
  <c r="MH27" i="16"/>
  <c r="MG27" i="16"/>
  <c r="MF27" i="16"/>
  <c r="ME27" i="16"/>
  <c r="MD27" i="16"/>
  <c r="MC27" i="16"/>
  <c r="MB27" i="16"/>
  <c r="MA27" i="16"/>
  <c r="LZ27" i="16"/>
  <c r="LY27" i="16"/>
  <c r="LX27" i="16"/>
  <c r="LW27" i="16"/>
  <c r="LV27" i="16"/>
  <c r="LU27" i="16"/>
  <c r="LT27" i="16"/>
  <c r="LS27" i="16"/>
  <c r="LR27" i="16"/>
  <c r="LQ27" i="16"/>
  <c r="LP27" i="16"/>
  <c r="LO27" i="16"/>
  <c r="LN27" i="16"/>
  <c r="LM27" i="16"/>
  <c r="LL27" i="16"/>
  <c r="LK27" i="16"/>
  <c r="LJ27" i="16"/>
  <c r="LI27" i="16"/>
  <c r="LH27" i="16"/>
  <c r="LG27" i="16"/>
  <c r="LF27" i="16"/>
  <c r="LE27" i="16"/>
  <c r="LD27" i="16"/>
  <c r="LC27" i="16"/>
  <c r="LB27" i="16"/>
  <c r="LA27" i="16"/>
  <c r="KZ27" i="16"/>
  <c r="KY27" i="16"/>
  <c r="KX27" i="16"/>
  <c r="KW27" i="16"/>
  <c r="KV27" i="16"/>
  <c r="KU27" i="16"/>
  <c r="KT27" i="16"/>
  <c r="KS27" i="16"/>
  <c r="KR27" i="16"/>
  <c r="KQ27" i="16"/>
  <c r="KP27" i="16"/>
  <c r="KO27" i="16"/>
  <c r="KN27" i="16"/>
  <c r="KM27" i="16"/>
  <c r="KL27" i="16"/>
  <c r="KK27" i="16"/>
  <c r="KJ27" i="16"/>
  <c r="KI27" i="16"/>
  <c r="KH27" i="16"/>
  <c r="KG27" i="16"/>
  <c r="KF27" i="16"/>
  <c r="KE27" i="16"/>
  <c r="KD27" i="16"/>
  <c r="KC27" i="16"/>
  <c r="KB27" i="16"/>
  <c r="KA27" i="16"/>
  <c r="JZ27" i="16"/>
  <c r="JY27" i="16"/>
  <c r="JX27" i="16"/>
  <c r="JW27" i="16"/>
  <c r="JV27" i="16"/>
  <c r="JU27" i="16"/>
  <c r="JT27" i="16"/>
  <c r="JS27" i="16"/>
  <c r="JR27" i="16"/>
  <c r="JQ27" i="16"/>
  <c r="JP27" i="16"/>
  <c r="JO27" i="16"/>
  <c r="JN27" i="16"/>
  <c r="JM27" i="16"/>
  <c r="JL27" i="16"/>
  <c r="JK27" i="16"/>
  <c r="JJ27" i="16"/>
  <c r="JI27" i="16"/>
  <c r="JH27" i="16"/>
  <c r="JG27" i="16"/>
  <c r="JF27" i="16"/>
  <c r="JE27" i="16"/>
  <c r="JD27" i="16"/>
  <c r="JC27" i="16"/>
  <c r="JB27" i="16"/>
  <c r="JA27" i="16"/>
  <c r="IZ27" i="16"/>
  <c r="IY27" i="16"/>
  <c r="IX27" i="16"/>
  <c r="IW27" i="16"/>
  <c r="IV27" i="16"/>
  <c r="IU27" i="16"/>
  <c r="IT27" i="16"/>
  <c r="IS27" i="16"/>
  <c r="IR27" i="16"/>
  <c r="IQ27" i="16"/>
  <c r="IP27" i="16"/>
  <c r="IO27" i="16"/>
  <c r="IN27" i="16"/>
  <c r="IM27" i="16"/>
  <c r="IL27" i="16"/>
  <c r="IK27" i="16"/>
  <c r="MZ21" i="16"/>
  <c r="MY21" i="16"/>
  <c r="MX21" i="16"/>
  <c r="MW21" i="16"/>
  <c r="MV21" i="16"/>
  <c r="MU21" i="16"/>
  <c r="MT21" i="16"/>
  <c r="MS21" i="16"/>
  <c r="MR21" i="16"/>
  <c r="MQ21" i="16"/>
  <c r="MP21" i="16"/>
  <c r="MO21" i="16"/>
  <c r="MN21" i="16"/>
  <c r="MM21" i="16"/>
  <c r="ML21" i="16"/>
  <c r="MK21" i="16"/>
  <c r="MJ21" i="16"/>
  <c r="MI21" i="16"/>
  <c r="MH21" i="16"/>
  <c r="MG21" i="16"/>
  <c r="MF21" i="16"/>
  <c r="ME21" i="16"/>
  <c r="MD21" i="16"/>
  <c r="MC21" i="16"/>
  <c r="MB21" i="16"/>
  <c r="MA21" i="16"/>
  <c r="LZ21" i="16"/>
  <c r="LY21" i="16"/>
  <c r="LX21" i="16"/>
  <c r="LW21" i="16"/>
  <c r="LV21" i="16"/>
  <c r="LU21" i="16"/>
  <c r="LT21" i="16"/>
  <c r="LS21" i="16"/>
  <c r="LR21" i="16"/>
  <c r="LQ21" i="16"/>
  <c r="LP21" i="16"/>
  <c r="LO21" i="16"/>
  <c r="LN21" i="16"/>
  <c r="LM21" i="16"/>
  <c r="LL21" i="16"/>
  <c r="LK21" i="16"/>
  <c r="LJ21" i="16"/>
  <c r="LI21" i="16"/>
  <c r="LH21" i="16"/>
  <c r="LG21" i="16"/>
  <c r="LF21" i="16"/>
  <c r="LE21" i="16"/>
  <c r="LD21" i="16"/>
  <c r="LC21" i="16"/>
  <c r="LB21" i="16"/>
  <c r="LA21" i="16"/>
  <c r="KZ21" i="16"/>
  <c r="KY21" i="16"/>
  <c r="KX21" i="16"/>
  <c r="KW21" i="16"/>
  <c r="KV21" i="16"/>
  <c r="KU21" i="16"/>
  <c r="KT21" i="16"/>
  <c r="KS21" i="16"/>
  <c r="KR21" i="16"/>
  <c r="KQ21" i="16"/>
  <c r="KP21" i="16"/>
  <c r="KO21" i="16"/>
  <c r="KN21" i="16"/>
  <c r="KM21" i="16"/>
  <c r="KL21" i="16"/>
  <c r="KK21" i="16"/>
  <c r="KJ21" i="16"/>
  <c r="KI21" i="16"/>
  <c r="KH21" i="16"/>
  <c r="KG21" i="16"/>
  <c r="KF21" i="16"/>
  <c r="KE21" i="16"/>
  <c r="KD21" i="16"/>
  <c r="KC21" i="16"/>
  <c r="KB21" i="16"/>
  <c r="KA21" i="16"/>
  <c r="JZ21" i="16"/>
  <c r="JY21" i="16"/>
  <c r="JX21" i="16"/>
  <c r="JW21" i="16"/>
  <c r="JV21" i="16"/>
  <c r="JU21" i="16"/>
  <c r="JT21" i="16"/>
  <c r="JS21" i="16"/>
  <c r="JR21" i="16"/>
  <c r="JQ21" i="16"/>
  <c r="JP21" i="16"/>
  <c r="JO21" i="16"/>
  <c r="JN21" i="16"/>
  <c r="JM21" i="16"/>
  <c r="JL21" i="16"/>
  <c r="JK21" i="16"/>
  <c r="JJ21" i="16"/>
  <c r="JI21" i="16"/>
  <c r="JH21" i="16"/>
  <c r="JG21" i="16"/>
  <c r="JF21" i="16"/>
  <c r="JE21" i="16"/>
  <c r="JD21" i="16"/>
  <c r="JC21" i="16"/>
  <c r="JB21" i="16"/>
  <c r="JA21" i="16"/>
  <c r="IZ21" i="16"/>
  <c r="IY21" i="16"/>
  <c r="IX21" i="16"/>
  <c r="IW21" i="16"/>
  <c r="IV21" i="16"/>
  <c r="IU21" i="16"/>
  <c r="IT21" i="16"/>
  <c r="IS21" i="16"/>
  <c r="IR21" i="16"/>
  <c r="IQ21" i="16"/>
  <c r="IP21" i="16"/>
  <c r="IO21" i="16"/>
  <c r="IN21" i="16"/>
  <c r="IM21" i="16"/>
  <c r="IL21" i="16"/>
  <c r="IK21" i="16"/>
  <c r="MZ15" i="16"/>
  <c r="MY15" i="16"/>
  <c r="MX15" i="16"/>
  <c r="MW15" i="16"/>
  <c r="MV15" i="16"/>
  <c r="MU15" i="16"/>
  <c r="MT15" i="16"/>
  <c r="MS15" i="16"/>
  <c r="MR15" i="16"/>
  <c r="MQ15" i="16"/>
  <c r="MP15" i="16"/>
  <c r="MO15" i="16"/>
  <c r="MN15" i="16"/>
  <c r="MM15" i="16"/>
  <c r="ML15" i="16"/>
  <c r="MK15" i="16"/>
  <c r="MJ15" i="16"/>
  <c r="MI15" i="16"/>
  <c r="MH15" i="16"/>
  <c r="MG15" i="16"/>
  <c r="MF15" i="16"/>
  <c r="ME15" i="16"/>
  <c r="MD15" i="16"/>
  <c r="MC15" i="16"/>
  <c r="MB15" i="16"/>
  <c r="MA15" i="16"/>
  <c r="LZ15" i="16"/>
  <c r="LY15" i="16"/>
  <c r="LX15" i="16"/>
  <c r="LW15" i="16"/>
  <c r="LV15" i="16"/>
  <c r="LU15" i="16"/>
  <c r="LT15" i="16"/>
  <c r="LS15" i="16"/>
  <c r="LR15" i="16"/>
  <c r="LQ15" i="16"/>
  <c r="LP15" i="16"/>
  <c r="LO15" i="16"/>
  <c r="LN15" i="16"/>
  <c r="LM15" i="16"/>
  <c r="LL15" i="16"/>
  <c r="LK15" i="16"/>
  <c r="LJ15" i="16"/>
  <c r="LI15" i="16"/>
  <c r="LH15" i="16"/>
  <c r="LG15" i="16"/>
  <c r="LF15" i="16"/>
  <c r="LE15" i="16"/>
  <c r="LD15" i="16"/>
  <c r="LC15" i="16"/>
  <c r="LB15" i="16"/>
  <c r="LA15" i="16"/>
  <c r="KZ15" i="16"/>
  <c r="KY15" i="16"/>
  <c r="KX15" i="16"/>
  <c r="KW15" i="16"/>
  <c r="KV15" i="16"/>
  <c r="KU15" i="16"/>
  <c r="KT15" i="16"/>
  <c r="KS15" i="16"/>
  <c r="KR15" i="16"/>
  <c r="KQ15" i="16"/>
  <c r="KP15" i="16"/>
  <c r="KO15" i="16"/>
  <c r="KN15" i="16"/>
  <c r="KM15" i="16"/>
  <c r="KL15" i="16"/>
  <c r="KK15" i="16"/>
  <c r="KJ15" i="16"/>
  <c r="KI15" i="16"/>
  <c r="KH15" i="16"/>
  <c r="KG15" i="16"/>
  <c r="KF15" i="16"/>
  <c r="KE15" i="16"/>
  <c r="KD15" i="16"/>
  <c r="KC15" i="16"/>
  <c r="KB15" i="16"/>
  <c r="KA15" i="16"/>
  <c r="JZ15" i="16"/>
  <c r="JY15" i="16"/>
  <c r="JX15" i="16"/>
  <c r="JW15" i="16"/>
  <c r="JV15" i="16"/>
  <c r="JU15" i="16"/>
  <c r="JT15" i="16"/>
  <c r="JS15" i="16"/>
  <c r="JR15" i="16"/>
  <c r="JQ15" i="16"/>
  <c r="JP15" i="16"/>
  <c r="JO15" i="16"/>
  <c r="JN15" i="16"/>
  <c r="JM15" i="16"/>
  <c r="JL15" i="16"/>
  <c r="JK15" i="16"/>
  <c r="JJ15" i="16"/>
  <c r="JI15" i="16"/>
  <c r="JH15" i="16"/>
  <c r="JG15" i="16"/>
  <c r="JF15" i="16"/>
  <c r="JE15" i="16"/>
  <c r="JD15" i="16"/>
  <c r="JC15" i="16"/>
  <c r="JB15" i="16"/>
  <c r="JA15" i="16"/>
  <c r="IZ15" i="16"/>
  <c r="IY15" i="16"/>
  <c r="IX15" i="16"/>
  <c r="IW15" i="16"/>
  <c r="IV15" i="16"/>
  <c r="IU15" i="16"/>
  <c r="IT15" i="16"/>
  <c r="IS15" i="16"/>
  <c r="IR15" i="16"/>
  <c r="IQ15" i="16"/>
  <c r="IP15" i="16"/>
  <c r="IO15" i="16"/>
  <c r="IN15" i="16"/>
  <c r="IM15" i="16"/>
  <c r="IL15" i="16"/>
  <c r="IK15" i="16"/>
  <c r="BO24" i="18"/>
  <c r="CA24" i="18" s="1"/>
  <c r="CM24" i="18" s="1"/>
  <c r="CY24" i="18" s="1"/>
  <c r="DK24" i="18" s="1"/>
  <c r="DW24" i="18" s="1"/>
  <c r="EI24" i="18" s="1"/>
  <c r="EU24" i="18" s="1"/>
  <c r="FG24" i="18" s="1"/>
  <c r="FS24" i="18" s="1"/>
  <c r="GE24" i="18" s="1"/>
  <c r="GQ24" i="18" s="1"/>
  <c r="HC24" i="18" s="1"/>
  <c r="HO24" i="18" s="1"/>
  <c r="IA24" i="18" s="1"/>
  <c r="IM24" i="18" s="1"/>
  <c r="IY24" i="18" s="1"/>
  <c r="JK24" i="18" s="1"/>
  <c r="JW24" i="18" s="1"/>
  <c r="KI24" i="18" s="1"/>
  <c r="KU24" i="18" s="1"/>
  <c r="LG24" i="18" s="1"/>
  <c r="LS24" i="18" s="1"/>
  <c r="ME24" i="18" s="1"/>
  <c r="MQ24" i="18" s="1"/>
  <c r="BN24" i="18"/>
  <c r="BZ24" i="18" s="1"/>
  <c r="CL24" i="18" s="1"/>
  <c r="CX24" i="18" s="1"/>
  <c r="DJ24" i="18" s="1"/>
  <c r="DV24" i="18" s="1"/>
  <c r="EH24" i="18" s="1"/>
  <c r="ET24" i="18" s="1"/>
  <c r="FF24" i="18" s="1"/>
  <c r="FR24" i="18" s="1"/>
  <c r="GD24" i="18" s="1"/>
  <c r="GP24" i="18" s="1"/>
  <c r="HB24" i="18" s="1"/>
  <c r="HN24" i="18" s="1"/>
  <c r="HZ24" i="18" s="1"/>
  <c r="IL24" i="18" s="1"/>
  <c r="IX24" i="18" s="1"/>
  <c r="JJ24" i="18" s="1"/>
  <c r="JV24" i="18" s="1"/>
  <c r="KH24" i="18" s="1"/>
  <c r="KT24" i="18" s="1"/>
  <c r="LF24" i="18" s="1"/>
  <c r="LR24" i="18" s="1"/>
  <c r="MD24" i="18" s="1"/>
  <c r="MP24" i="18" s="1"/>
  <c r="BM24" i="18"/>
  <c r="BY24" i="18" s="1"/>
  <c r="CK24" i="18" s="1"/>
  <c r="CW24" i="18" s="1"/>
  <c r="DI24" i="18" s="1"/>
  <c r="DU24" i="18" s="1"/>
  <c r="EG24" i="18" s="1"/>
  <c r="ES24" i="18" s="1"/>
  <c r="FE24" i="18" s="1"/>
  <c r="FQ24" i="18" s="1"/>
  <c r="GC24" i="18" s="1"/>
  <c r="GO24" i="18" s="1"/>
  <c r="HA24" i="18" s="1"/>
  <c r="HM24" i="18" s="1"/>
  <c r="HY24" i="18" s="1"/>
  <c r="IK24" i="18" s="1"/>
  <c r="IW24" i="18" s="1"/>
  <c r="JI24" i="18" s="1"/>
  <c r="JU24" i="18" s="1"/>
  <c r="KG24" i="18" s="1"/>
  <c r="KS24" i="18" s="1"/>
  <c r="LE24" i="18" s="1"/>
  <c r="LQ24" i="18" s="1"/>
  <c r="MC24" i="18" s="1"/>
  <c r="MO24" i="18" s="1"/>
  <c r="BL24" i="18"/>
  <c r="BX24" i="18" s="1"/>
  <c r="CJ24" i="18" s="1"/>
  <c r="CV24" i="18" s="1"/>
  <c r="DH24" i="18" s="1"/>
  <c r="DT24" i="18" s="1"/>
  <c r="EF24" i="18" s="1"/>
  <c r="ER24" i="18" s="1"/>
  <c r="FD24" i="18" s="1"/>
  <c r="FP24" i="18" s="1"/>
  <c r="GB24" i="18" s="1"/>
  <c r="GN24" i="18" s="1"/>
  <c r="GZ24" i="18" s="1"/>
  <c r="HL24" i="18" s="1"/>
  <c r="HX24" i="18" s="1"/>
  <c r="IJ24" i="18" s="1"/>
  <c r="IV24" i="18" s="1"/>
  <c r="JH24" i="18" s="1"/>
  <c r="JT24" i="18" s="1"/>
  <c r="KF24" i="18" s="1"/>
  <c r="KR24" i="18" s="1"/>
  <c r="LD24" i="18" s="1"/>
  <c r="LP24" i="18" s="1"/>
  <c r="MB24" i="18" s="1"/>
  <c r="MN24" i="18" s="1"/>
  <c r="BK24" i="18"/>
  <c r="BW24" i="18" s="1"/>
  <c r="CI24" i="18" s="1"/>
  <c r="CU24" i="18" s="1"/>
  <c r="DG24" i="18" s="1"/>
  <c r="DS24" i="18" s="1"/>
  <c r="EE24" i="18" s="1"/>
  <c r="EQ24" i="18" s="1"/>
  <c r="FC24" i="18" s="1"/>
  <c r="FO24" i="18" s="1"/>
  <c r="GA24" i="18" s="1"/>
  <c r="GM24" i="18" s="1"/>
  <c r="GY24" i="18" s="1"/>
  <c r="HK24" i="18" s="1"/>
  <c r="HW24" i="18" s="1"/>
  <c r="II24" i="18" s="1"/>
  <c r="IU24" i="18" s="1"/>
  <c r="JG24" i="18" s="1"/>
  <c r="JS24" i="18" s="1"/>
  <c r="KE24" i="18" s="1"/>
  <c r="KQ24" i="18" s="1"/>
  <c r="LC24" i="18" s="1"/>
  <c r="LO24" i="18" s="1"/>
  <c r="MA24" i="18" s="1"/>
  <c r="MM24" i="18" s="1"/>
  <c r="BJ24" i="18"/>
  <c r="BV24" i="18" s="1"/>
  <c r="CH24" i="18" s="1"/>
  <c r="CT24" i="18" s="1"/>
  <c r="DF24" i="18" s="1"/>
  <c r="DR24" i="18" s="1"/>
  <c r="ED24" i="18" s="1"/>
  <c r="EP24" i="18" s="1"/>
  <c r="FB24" i="18" s="1"/>
  <c r="FN24" i="18" s="1"/>
  <c r="FZ24" i="18" s="1"/>
  <c r="GL24" i="18" s="1"/>
  <c r="GX24" i="18" s="1"/>
  <c r="HJ24" i="18" s="1"/>
  <c r="HV24" i="18" s="1"/>
  <c r="IH24" i="18" s="1"/>
  <c r="IT24" i="18" s="1"/>
  <c r="JF24" i="18" s="1"/>
  <c r="JR24" i="18" s="1"/>
  <c r="KD24" i="18" s="1"/>
  <c r="KP24" i="18" s="1"/>
  <c r="LB24" i="18" s="1"/>
  <c r="LN24" i="18" s="1"/>
  <c r="LZ24" i="18" s="1"/>
  <c r="ML24" i="18" s="1"/>
  <c r="MX24" i="18" s="1"/>
  <c r="BI24" i="18"/>
  <c r="BU24" i="18" s="1"/>
  <c r="CG24" i="18" s="1"/>
  <c r="CS24" i="18" s="1"/>
  <c r="DE24" i="18" s="1"/>
  <c r="DQ24" i="18" s="1"/>
  <c r="EC24" i="18" s="1"/>
  <c r="EO24" i="18" s="1"/>
  <c r="FA24" i="18" s="1"/>
  <c r="FM24" i="18" s="1"/>
  <c r="FY24" i="18" s="1"/>
  <c r="GK24" i="18" s="1"/>
  <c r="GW24" i="18" s="1"/>
  <c r="HI24" i="18" s="1"/>
  <c r="HU24" i="18" s="1"/>
  <c r="IG24" i="18" s="1"/>
  <c r="IS24" i="18" s="1"/>
  <c r="JE24" i="18" s="1"/>
  <c r="JQ24" i="18" s="1"/>
  <c r="KC24" i="18" s="1"/>
  <c r="KO24" i="18" s="1"/>
  <c r="LA24" i="18" s="1"/>
  <c r="LM24" i="18" s="1"/>
  <c r="LY24" i="18" s="1"/>
  <c r="MK24" i="18" s="1"/>
  <c r="MW24" i="18" s="1"/>
  <c r="BH24" i="18"/>
  <c r="BT24" i="18" s="1"/>
  <c r="CF24" i="18" s="1"/>
  <c r="CR24" i="18" s="1"/>
  <c r="DD24" i="18" s="1"/>
  <c r="DP24" i="18" s="1"/>
  <c r="EB24" i="18" s="1"/>
  <c r="EN24" i="18" s="1"/>
  <c r="EZ24" i="18" s="1"/>
  <c r="FL24" i="18" s="1"/>
  <c r="FX24" i="18" s="1"/>
  <c r="GJ24" i="18" s="1"/>
  <c r="GV24" i="18" s="1"/>
  <c r="HH24" i="18" s="1"/>
  <c r="HT24" i="18" s="1"/>
  <c r="IF24" i="18" s="1"/>
  <c r="IR24" i="18" s="1"/>
  <c r="JD24" i="18" s="1"/>
  <c r="JP24" i="18" s="1"/>
  <c r="KB24" i="18" s="1"/>
  <c r="KN24" i="18" s="1"/>
  <c r="KZ24" i="18" s="1"/>
  <c r="LL24" i="18" s="1"/>
  <c r="LX24" i="18" s="1"/>
  <c r="MJ24" i="18" s="1"/>
  <c r="MV24" i="18" s="1"/>
  <c r="BG24" i="18"/>
  <c r="BS24" i="18" s="1"/>
  <c r="CE24" i="18" s="1"/>
  <c r="CQ24" i="18" s="1"/>
  <c r="DC24" i="18" s="1"/>
  <c r="DO24" i="18" s="1"/>
  <c r="EA24" i="18" s="1"/>
  <c r="EM24" i="18" s="1"/>
  <c r="EY24" i="18" s="1"/>
  <c r="FK24" i="18" s="1"/>
  <c r="FW24" i="18" s="1"/>
  <c r="GI24" i="18" s="1"/>
  <c r="GU24" i="18" s="1"/>
  <c r="HG24" i="18" s="1"/>
  <c r="HS24" i="18" s="1"/>
  <c r="IE24" i="18" s="1"/>
  <c r="IQ24" i="18" s="1"/>
  <c r="JC24" i="18" s="1"/>
  <c r="JO24" i="18" s="1"/>
  <c r="KA24" i="18" s="1"/>
  <c r="KM24" i="18" s="1"/>
  <c r="KY24" i="18" s="1"/>
  <c r="LK24" i="18" s="1"/>
  <c r="LW24" i="18" s="1"/>
  <c r="MI24" i="18" s="1"/>
  <c r="MU24" i="18" s="1"/>
  <c r="BF24" i="18"/>
  <c r="BR24" i="18" s="1"/>
  <c r="CD24" i="18" s="1"/>
  <c r="CP24" i="18" s="1"/>
  <c r="DB24" i="18" s="1"/>
  <c r="DN24" i="18" s="1"/>
  <c r="DZ24" i="18" s="1"/>
  <c r="EL24" i="18" s="1"/>
  <c r="EX24" i="18" s="1"/>
  <c r="FJ24" i="18" s="1"/>
  <c r="FV24" i="18" s="1"/>
  <c r="GH24" i="18" s="1"/>
  <c r="GT24" i="18" s="1"/>
  <c r="HF24" i="18" s="1"/>
  <c r="HR24" i="18" s="1"/>
  <c r="ID24" i="18" s="1"/>
  <c r="IP24" i="18" s="1"/>
  <c r="JB24" i="18" s="1"/>
  <c r="JN24" i="18" s="1"/>
  <c r="JZ24" i="18" s="1"/>
  <c r="KL24" i="18" s="1"/>
  <c r="KX24" i="18" s="1"/>
  <c r="LJ24" i="18" s="1"/>
  <c r="LV24" i="18" s="1"/>
  <c r="MH24" i="18" s="1"/>
  <c r="MT24" i="18" s="1"/>
  <c r="BE24" i="18"/>
  <c r="BQ24" i="18" s="1"/>
  <c r="CC24" i="18" s="1"/>
  <c r="CO24" i="18" s="1"/>
  <c r="DA24" i="18" s="1"/>
  <c r="DM24" i="18" s="1"/>
  <c r="DY24" i="18" s="1"/>
  <c r="EK24" i="18" s="1"/>
  <c r="EW24" i="18" s="1"/>
  <c r="FI24" i="18" s="1"/>
  <c r="FU24" i="18" s="1"/>
  <c r="GG24" i="18" s="1"/>
  <c r="GS24" i="18" s="1"/>
  <c r="HE24" i="18" s="1"/>
  <c r="HQ24" i="18" s="1"/>
  <c r="IC24" i="18" s="1"/>
  <c r="IO24" i="18" s="1"/>
  <c r="JA24" i="18" s="1"/>
  <c r="JM24" i="18" s="1"/>
  <c r="JY24" i="18" s="1"/>
  <c r="KK24" i="18" s="1"/>
  <c r="KW24" i="18" s="1"/>
  <c r="LI24" i="18" s="1"/>
  <c r="LU24" i="18" s="1"/>
  <c r="MG24" i="18" s="1"/>
  <c r="MS24" i="18" s="1"/>
  <c r="BD24" i="18"/>
  <c r="BP24" i="18" s="1"/>
  <c r="CB24" i="18" s="1"/>
  <c r="CN24" i="18" s="1"/>
  <c r="CZ24" i="18" s="1"/>
  <c r="DL24" i="18" s="1"/>
  <c r="DX24" i="18" s="1"/>
  <c r="EJ24" i="18" s="1"/>
  <c r="EV24" i="18" s="1"/>
  <c r="FH24" i="18" s="1"/>
  <c r="FT24" i="18" s="1"/>
  <c r="GF24" i="18" s="1"/>
  <c r="GR24" i="18" s="1"/>
  <c r="HD24" i="18" s="1"/>
  <c r="HP24" i="18" s="1"/>
  <c r="IB24" i="18" s="1"/>
  <c r="IN24" i="18" s="1"/>
  <c r="IZ24" i="18" s="1"/>
  <c r="JL24" i="18" s="1"/>
  <c r="JX24" i="18" s="1"/>
  <c r="KJ24" i="18" s="1"/>
  <c r="KV24" i="18" s="1"/>
  <c r="LH24" i="18" s="1"/>
  <c r="LT24" i="18" s="1"/>
  <c r="MF24" i="18" s="1"/>
  <c r="MR24" i="18" s="1"/>
  <c r="BO23" i="18"/>
  <c r="CA23" i="18" s="1"/>
  <c r="CM23" i="18" s="1"/>
  <c r="CY23" i="18" s="1"/>
  <c r="DK23" i="18" s="1"/>
  <c r="DW23" i="18" s="1"/>
  <c r="EI23" i="18" s="1"/>
  <c r="EU23" i="18" s="1"/>
  <c r="FG23" i="18" s="1"/>
  <c r="FS23" i="18" s="1"/>
  <c r="GE23" i="18" s="1"/>
  <c r="GQ23" i="18" s="1"/>
  <c r="HC23" i="18" s="1"/>
  <c r="HO23" i="18" s="1"/>
  <c r="IA23" i="18" s="1"/>
  <c r="IM23" i="18" s="1"/>
  <c r="IY23" i="18" s="1"/>
  <c r="JK23" i="18" s="1"/>
  <c r="JW23" i="18" s="1"/>
  <c r="KI23" i="18" s="1"/>
  <c r="KU23" i="18" s="1"/>
  <c r="LG23" i="18" s="1"/>
  <c r="LS23" i="18" s="1"/>
  <c r="ME23" i="18" s="1"/>
  <c r="MQ23" i="18" s="1"/>
  <c r="BN23" i="18"/>
  <c r="BZ23" i="18" s="1"/>
  <c r="CL23" i="18" s="1"/>
  <c r="CX23" i="18" s="1"/>
  <c r="DJ23" i="18" s="1"/>
  <c r="DV23" i="18" s="1"/>
  <c r="EH23" i="18" s="1"/>
  <c r="ET23" i="18" s="1"/>
  <c r="FF23" i="18" s="1"/>
  <c r="FR23" i="18" s="1"/>
  <c r="GD23" i="18" s="1"/>
  <c r="GP23" i="18" s="1"/>
  <c r="HB23" i="18" s="1"/>
  <c r="HN23" i="18" s="1"/>
  <c r="HZ23" i="18" s="1"/>
  <c r="IL23" i="18" s="1"/>
  <c r="IX23" i="18" s="1"/>
  <c r="JJ23" i="18" s="1"/>
  <c r="JV23" i="18" s="1"/>
  <c r="KH23" i="18" s="1"/>
  <c r="KT23" i="18" s="1"/>
  <c r="LF23" i="18" s="1"/>
  <c r="LR23" i="18" s="1"/>
  <c r="MD23" i="18" s="1"/>
  <c r="MP23" i="18" s="1"/>
  <c r="BM23" i="18"/>
  <c r="BY23" i="18" s="1"/>
  <c r="CK23" i="18" s="1"/>
  <c r="CW23" i="18" s="1"/>
  <c r="DI23" i="18" s="1"/>
  <c r="DU23" i="18" s="1"/>
  <c r="EG23" i="18" s="1"/>
  <c r="ES23" i="18" s="1"/>
  <c r="FE23" i="18" s="1"/>
  <c r="FQ23" i="18" s="1"/>
  <c r="GC23" i="18" s="1"/>
  <c r="GO23" i="18" s="1"/>
  <c r="HA23" i="18" s="1"/>
  <c r="HM23" i="18" s="1"/>
  <c r="HY23" i="18" s="1"/>
  <c r="IK23" i="18" s="1"/>
  <c r="IW23" i="18" s="1"/>
  <c r="JI23" i="18" s="1"/>
  <c r="JU23" i="18" s="1"/>
  <c r="KG23" i="18" s="1"/>
  <c r="KS23" i="18" s="1"/>
  <c r="LE23" i="18" s="1"/>
  <c r="LQ23" i="18" s="1"/>
  <c r="MC23" i="18" s="1"/>
  <c r="MO23" i="18" s="1"/>
  <c r="BL23" i="18"/>
  <c r="BX23" i="18" s="1"/>
  <c r="CJ23" i="18" s="1"/>
  <c r="CV23" i="18" s="1"/>
  <c r="DH23" i="18" s="1"/>
  <c r="DT23" i="18" s="1"/>
  <c r="EF23" i="18" s="1"/>
  <c r="ER23" i="18" s="1"/>
  <c r="FD23" i="18" s="1"/>
  <c r="FP23" i="18" s="1"/>
  <c r="GB23" i="18" s="1"/>
  <c r="GN23" i="18" s="1"/>
  <c r="GZ23" i="18" s="1"/>
  <c r="HL23" i="18" s="1"/>
  <c r="HX23" i="18" s="1"/>
  <c r="IJ23" i="18" s="1"/>
  <c r="IV23" i="18" s="1"/>
  <c r="JH23" i="18" s="1"/>
  <c r="JT23" i="18" s="1"/>
  <c r="KF23" i="18" s="1"/>
  <c r="KR23" i="18" s="1"/>
  <c r="LD23" i="18" s="1"/>
  <c r="LP23" i="18" s="1"/>
  <c r="MB23" i="18" s="1"/>
  <c r="MN23" i="18" s="1"/>
  <c r="BK23" i="18"/>
  <c r="BW23" i="18" s="1"/>
  <c r="CI23" i="18" s="1"/>
  <c r="CU23" i="18" s="1"/>
  <c r="DG23" i="18" s="1"/>
  <c r="DS23" i="18" s="1"/>
  <c r="EE23" i="18" s="1"/>
  <c r="EQ23" i="18" s="1"/>
  <c r="FC23" i="18" s="1"/>
  <c r="FO23" i="18" s="1"/>
  <c r="GA23" i="18" s="1"/>
  <c r="GM23" i="18" s="1"/>
  <c r="GY23" i="18" s="1"/>
  <c r="HK23" i="18" s="1"/>
  <c r="HW23" i="18" s="1"/>
  <c r="II23" i="18" s="1"/>
  <c r="IU23" i="18" s="1"/>
  <c r="JG23" i="18" s="1"/>
  <c r="JS23" i="18" s="1"/>
  <c r="KE23" i="18" s="1"/>
  <c r="KQ23" i="18" s="1"/>
  <c r="LC23" i="18" s="1"/>
  <c r="LO23" i="18" s="1"/>
  <c r="MA23" i="18" s="1"/>
  <c r="MM23" i="18" s="1"/>
  <c r="BJ23" i="18"/>
  <c r="BV23" i="18" s="1"/>
  <c r="CH23" i="18" s="1"/>
  <c r="CT23" i="18" s="1"/>
  <c r="DF23" i="18" s="1"/>
  <c r="DR23" i="18" s="1"/>
  <c r="ED23" i="18" s="1"/>
  <c r="EP23" i="18" s="1"/>
  <c r="FB23" i="18" s="1"/>
  <c r="FN23" i="18" s="1"/>
  <c r="FZ23" i="18" s="1"/>
  <c r="GL23" i="18" s="1"/>
  <c r="GX23" i="18" s="1"/>
  <c r="HJ23" i="18" s="1"/>
  <c r="HV23" i="18" s="1"/>
  <c r="IH23" i="18" s="1"/>
  <c r="IT23" i="18" s="1"/>
  <c r="JF23" i="18" s="1"/>
  <c r="JR23" i="18" s="1"/>
  <c r="KD23" i="18" s="1"/>
  <c r="KP23" i="18" s="1"/>
  <c r="LB23" i="18" s="1"/>
  <c r="LN23" i="18" s="1"/>
  <c r="LZ23" i="18" s="1"/>
  <c r="ML23" i="18" s="1"/>
  <c r="MX23" i="18" s="1"/>
  <c r="BI23" i="18"/>
  <c r="BU23" i="18" s="1"/>
  <c r="CG23" i="18" s="1"/>
  <c r="CS23" i="18" s="1"/>
  <c r="DE23" i="18" s="1"/>
  <c r="DQ23" i="18" s="1"/>
  <c r="EC23" i="18" s="1"/>
  <c r="EO23" i="18" s="1"/>
  <c r="FA23" i="18" s="1"/>
  <c r="FM23" i="18" s="1"/>
  <c r="FY23" i="18" s="1"/>
  <c r="GK23" i="18" s="1"/>
  <c r="GW23" i="18" s="1"/>
  <c r="HI23" i="18" s="1"/>
  <c r="HU23" i="18" s="1"/>
  <c r="IG23" i="18" s="1"/>
  <c r="IS23" i="18" s="1"/>
  <c r="JE23" i="18" s="1"/>
  <c r="JQ23" i="18" s="1"/>
  <c r="KC23" i="18" s="1"/>
  <c r="KO23" i="18" s="1"/>
  <c r="LA23" i="18" s="1"/>
  <c r="LM23" i="18" s="1"/>
  <c r="LY23" i="18" s="1"/>
  <c r="MK23" i="18" s="1"/>
  <c r="MW23" i="18" s="1"/>
  <c r="BH23" i="18"/>
  <c r="BT23" i="18" s="1"/>
  <c r="CF23" i="18" s="1"/>
  <c r="CR23" i="18" s="1"/>
  <c r="DD23" i="18" s="1"/>
  <c r="DP23" i="18" s="1"/>
  <c r="EB23" i="18" s="1"/>
  <c r="EN23" i="18" s="1"/>
  <c r="EZ23" i="18" s="1"/>
  <c r="FL23" i="18" s="1"/>
  <c r="FX23" i="18" s="1"/>
  <c r="GJ23" i="18" s="1"/>
  <c r="GV23" i="18" s="1"/>
  <c r="HH23" i="18" s="1"/>
  <c r="HT23" i="18" s="1"/>
  <c r="IF23" i="18" s="1"/>
  <c r="IR23" i="18" s="1"/>
  <c r="JD23" i="18" s="1"/>
  <c r="JP23" i="18" s="1"/>
  <c r="KB23" i="18" s="1"/>
  <c r="KN23" i="18" s="1"/>
  <c r="KZ23" i="18" s="1"/>
  <c r="LL23" i="18" s="1"/>
  <c r="LX23" i="18" s="1"/>
  <c r="MJ23" i="18" s="1"/>
  <c r="MV23" i="18" s="1"/>
  <c r="BG23" i="18"/>
  <c r="BS23" i="18" s="1"/>
  <c r="CE23" i="18" s="1"/>
  <c r="CQ23" i="18" s="1"/>
  <c r="DC23" i="18" s="1"/>
  <c r="DO23" i="18" s="1"/>
  <c r="EA23" i="18" s="1"/>
  <c r="EM23" i="18" s="1"/>
  <c r="EY23" i="18" s="1"/>
  <c r="FK23" i="18" s="1"/>
  <c r="FW23" i="18" s="1"/>
  <c r="GI23" i="18" s="1"/>
  <c r="GU23" i="18" s="1"/>
  <c r="HG23" i="18" s="1"/>
  <c r="HS23" i="18" s="1"/>
  <c r="IE23" i="18" s="1"/>
  <c r="IQ23" i="18" s="1"/>
  <c r="JC23" i="18" s="1"/>
  <c r="JO23" i="18" s="1"/>
  <c r="KA23" i="18" s="1"/>
  <c r="KM23" i="18" s="1"/>
  <c r="KY23" i="18" s="1"/>
  <c r="LK23" i="18" s="1"/>
  <c r="LW23" i="18" s="1"/>
  <c r="MI23" i="18" s="1"/>
  <c r="MU23" i="18" s="1"/>
  <c r="BF23" i="18"/>
  <c r="BR23" i="18" s="1"/>
  <c r="CD23" i="18" s="1"/>
  <c r="CP23" i="18" s="1"/>
  <c r="DB23" i="18" s="1"/>
  <c r="DN23" i="18" s="1"/>
  <c r="DZ23" i="18" s="1"/>
  <c r="EL23" i="18" s="1"/>
  <c r="EX23" i="18" s="1"/>
  <c r="FJ23" i="18" s="1"/>
  <c r="FV23" i="18" s="1"/>
  <c r="GH23" i="18" s="1"/>
  <c r="GT23" i="18" s="1"/>
  <c r="HF23" i="18" s="1"/>
  <c r="HR23" i="18" s="1"/>
  <c r="ID23" i="18" s="1"/>
  <c r="IP23" i="18" s="1"/>
  <c r="JB23" i="18" s="1"/>
  <c r="JN23" i="18" s="1"/>
  <c r="JZ23" i="18" s="1"/>
  <c r="KL23" i="18" s="1"/>
  <c r="KX23" i="18" s="1"/>
  <c r="LJ23" i="18" s="1"/>
  <c r="LV23" i="18" s="1"/>
  <c r="MH23" i="18" s="1"/>
  <c r="MT23" i="18" s="1"/>
  <c r="BE23" i="18"/>
  <c r="BQ23" i="18" s="1"/>
  <c r="CC23" i="18" s="1"/>
  <c r="CO23" i="18" s="1"/>
  <c r="DA23" i="18" s="1"/>
  <c r="DM23" i="18" s="1"/>
  <c r="DY23" i="18" s="1"/>
  <c r="EK23" i="18" s="1"/>
  <c r="EW23" i="18" s="1"/>
  <c r="FI23" i="18" s="1"/>
  <c r="FU23" i="18" s="1"/>
  <c r="GG23" i="18" s="1"/>
  <c r="GS23" i="18" s="1"/>
  <c r="HE23" i="18" s="1"/>
  <c r="HQ23" i="18" s="1"/>
  <c r="IC23" i="18" s="1"/>
  <c r="IO23" i="18" s="1"/>
  <c r="JA23" i="18" s="1"/>
  <c r="JM23" i="18" s="1"/>
  <c r="JY23" i="18" s="1"/>
  <c r="KK23" i="18" s="1"/>
  <c r="KW23" i="18" s="1"/>
  <c r="LI23" i="18" s="1"/>
  <c r="LU23" i="18" s="1"/>
  <c r="MG23" i="18" s="1"/>
  <c r="MS23" i="18" s="1"/>
  <c r="BD23" i="18"/>
  <c r="BP23" i="18" s="1"/>
  <c r="CB23" i="18" s="1"/>
  <c r="CN23" i="18" s="1"/>
  <c r="CZ23" i="18" s="1"/>
  <c r="DL23" i="18" s="1"/>
  <c r="DX23" i="18" s="1"/>
  <c r="EJ23" i="18" s="1"/>
  <c r="EV23" i="18" s="1"/>
  <c r="FH23" i="18" s="1"/>
  <c r="FT23" i="18" s="1"/>
  <c r="GF23" i="18" s="1"/>
  <c r="GR23" i="18" s="1"/>
  <c r="HD23" i="18" s="1"/>
  <c r="HP23" i="18" s="1"/>
  <c r="IB23" i="18" s="1"/>
  <c r="IN23" i="18" s="1"/>
  <c r="IZ23" i="18" s="1"/>
  <c r="JL23" i="18" s="1"/>
  <c r="JX23" i="18" s="1"/>
  <c r="KJ23" i="18" s="1"/>
  <c r="KV23" i="18" s="1"/>
  <c r="LH23" i="18" s="1"/>
  <c r="LT23" i="18" s="1"/>
  <c r="MF23" i="18" s="1"/>
  <c r="MR23" i="18" s="1"/>
  <c r="BO22" i="18"/>
  <c r="BN22" i="18"/>
  <c r="BM22" i="18"/>
  <c r="BL22" i="18"/>
  <c r="BK22" i="18"/>
  <c r="BJ22" i="18"/>
  <c r="BI22" i="18"/>
  <c r="BH22" i="18"/>
  <c r="BG22" i="18"/>
  <c r="BF22" i="18"/>
  <c r="BE22" i="18"/>
  <c r="BD22" i="18"/>
  <c r="BO21" i="18"/>
  <c r="CA21" i="18" s="1"/>
  <c r="CM21" i="18" s="1"/>
  <c r="CY21" i="18" s="1"/>
  <c r="DK21" i="18" s="1"/>
  <c r="DW21" i="18" s="1"/>
  <c r="EI21" i="18" s="1"/>
  <c r="EU21" i="18" s="1"/>
  <c r="FG21" i="18" s="1"/>
  <c r="FS21" i="18" s="1"/>
  <c r="GE21" i="18" s="1"/>
  <c r="GQ21" i="18" s="1"/>
  <c r="HC21" i="18" s="1"/>
  <c r="HO21" i="18" s="1"/>
  <c r="IA21" i="18" s="1"/>
  <c r="IM21" i="18" s="1"/>
  <c r="IY21" i="18" s="1"/>
  <c r="JK21" i="18" s="1"/>
  <c r="JW21" i="18" s="1"/>
  <c r="KI21" i="18" s="1"/>
  <c r="KU21" i="18" s="1"/>
  <c r="LG21" i="18" s="1"/>
  <c r="LS21" i="18" s="1"/>
  <c r="ME21" i="18" s="1"/>
  <c r="MQ21" i="18" s="1"/>
  <c r="BN21" i="18"/>
  <c r="BZ21" i="18" s="1"/>
  <c r="CL21" i="18" s="1"/>
  <c r="CX21" i="18" s="1"/>
  <c r="DJ21" i="18" s="1"/>
  <c r="DV21" i="18" s="1"/>
  <c r="EH21" i="18" s="1"/>
  <c r="ET21" i="18" s="1"/>
  <c r="FF21" i="18" s="1"/>
  <c r="FR21" i="18" s="1"/>
  <c r="GD21" i="18" s="1"/>
  <c r="GP21" i="18" s="1"/>
  <c r="HB21" i="18" s="1"/>
  <c r="HN21" i="18" s="1"/>
  <c r="HZ21" i="18" s="1"/>
  <c r="IL21" i="18" s="1"/>
  <c r="IX21" i="18" s="1"/>
  <c r="JJ21" i="18" s="1"/>
  <c r="JV21" i="18" s="1"/>
  <c r="KH21" i="18" s="1"/>
  <c r="KT21" i="18" s="1"/>
  <c r="LF21" i="18" s="1"/>
  <c r="LR21" i="18" s="1"/>
  <c r="MD21" i="18" s="1"/>
  <c r="MP21" i="18" s="1"/>
  <c r="BM21" i="18"/>
  <c r="BY21" i="18" s="1"/>
  <c r="CK21" i="18" s="1"/>
  <c r="CW21" i="18" s="1"/>
  <c r="DI21" i="18" s="1"/>
  <c r="DU21" i="18" s="1"/>
  <c r="EG21" i="18" s="1"/>
  <c r="ES21" i="18" s="1"/>
  <c r="FE21" i="18" s="1"/>
  <c r="FQ21" i="18" s="1"/>
  <c r="GC21" i="18" s="1"/>
  <c r="GO21" i="18" s="1"/>
  <c r="HA21" i="18" s="1"/>
  <c r="HM21" i="18" s="1"/>
  <c r="HY21" i="18" s="1"/>
  <c r="IK21" i="18" s="1"/>
  <c r="IW21" i="18" s="1"/>
  <c r="JI21" i="18" s="1"/>
  <c r="JU21" i="18" s="1"/>
  <c r="KG21" i="18" s="1"/>
  <c r="KS21" i="18" s="1"/>
  <c r="LE21" i="18" s="1"/>
  <c r="LQ21" i="18" s="1"/>
  <c r="MC21" i="18" s="1"/>
  <c r="MO21" i="18" s="1"/>
  <c r="BL21" i="18"/>
  <c r="BX21" i="18" s="1"/>
  <c r="CJ21" i="18" s="1"/>
  <c r="CV21" i="18" s="1"/>
  <c r="DH21" i="18" s="1"/>
  <c r="DT21" i="18" s="1"/>
  <c r="EF21" i="18" s="1"/>
  <c r="ER21" i="18" s="1"/>
  <c r="FD21" i="18" s="1"/>
  <c r="FP21" i="18" s="1"/>
  <c r="GB21" i="18" s="1"/>
  <c r="GN21" i="18" s="1"/>
  <c r="GZ21" i="18" s="1"/>
  <c r="HL21" i="18" s="1"/>
  <c r="HX21" i="18" s="1"/>
  <c r="IJ21" i="18" s="1"/>
  <c r="IV21" i="18" s="1"/>
  <c r="JH21" i="18" s="1"/>
  <c r="JT21" i="18" s="1"/>
  <c r="KF21" i="18" s="1"/>
  <c r="KR21" i="18" s="1"/>
  <c r="LD21" i="18" s="1"/>
  <c r="LP21" i="18" s="1"/>
  <c r="MB21" i="18" s="1"/>
  <c r="MN21" i="18" s="1"/>
  <c r="BK21" i="18"/>
  <c r="BW21" i="18" s="1"/>
  <c r="CI21" i="18" s="1"/>
  <c r="CU21" i="18" s="1"/>
  <c r="DG21" i="18" s="1"/>
  <c r="DS21" i="18" s="1"/>
  <c r="EE21" i="18" s="1"/>
  <c r="EQ21" i="18" s="1"/>
  <c r="FC21" i="18" s="1"/>
  <c r="FO21" i="18" s="1"/>
  <c r="GA21" i="18" s="1"/>
  <c r="GM21" i="18" s="1"/>
  <c r="GY21" i="18" s="1"/>
  <c r="HK21" i="18" s="1"/>
  <c r="HW21" i="18" s="1"/>
  <c r="II21" i="18" s="1"/>
  <c r="IU21" i="18" s="1"/>
  <c r="JG21" i="18" s="1"/>
  <c r="JS21" i="18" s="1"/>
  <c r="KE21" i="18" s="1"/>
  <c r="KQ21" i="18" s="1"/>
  <c r="LC21" i="18" s="1"/>
  <c r="LO21" i="18" s="1"/>
  <c r="MA21" i="18" s="1"/>
  <c r="MM21" i="18" s="1"/>
  <c r="BJ21" i="18"/>
  <c r="BV21" i="18" s="1"/>
  <c r="CH21" i="18" s="1"/>
  <c r="CT21" i="18" s="1"/>
  <c r="DF21" i="18" s="1"/>
  <c r="DR21" i="18" s="1"/>
  <c r="ED21" i="18" s="1"/>
  <c r="EP21" i="18" s="1"/>
  <c r="FB21" i="18" s="1"/>
  <c r="FN21" i="18" s="1"/>
  <c r="FZ21" i="18" s="1"/>
  <c r="GL21" i="18" s="1"/>
  <c r="GX21" i="18" s="1"/>
  <c r="HJ21" i="18" s="1"/>
  <c r="HV21" i="18" s="1"/>
  <c r="IH21" i="18" s="1"/>
  <c r="IT21" i="18" s="1"/>
  <c r="JF21" i="18" s="1"/>
  <c r="JR21" i="18" s="1"/>
  <c r="KD21" i="18" s="1"/>
  <c r="KP21" i="18" s="1"/>
  <c r="LB21" i="18" s="1"/>
  <c r="LN21" i="18" s="1"/>
  <c r="LZ21" i="18" s="1"/>
  <c r="ML21" i="18" s="1"/>
  <c r="MX21" i="18" s="1"/>
  <c r="BI21" i="18"/>
  <c r="BU21" i="18" s="1"/>
  <c r="CG21" i="18" s="1"/>
  <c r="CS21" i="18" s="1"/>
  <c r="DE21" i="18" s="1"/>
  <c r="DQ21" i="18" s="1"/>
  <c r="EC21" i="18" s="1"/>
  <c r="EO21" i="18" s="1"/>
  <c r="FA21" i="18" s="1"/>
  <c r="FM21" i="18" s="1"/>
  <c r="FY21" i="18" s="1"/>
  <c r="GK21" i="18" s="1"/>
  <c r="GW21" i="18" s="1"/>
  <c r="HI21" i="18" s="1"/>
  <c r="HU21" i="18" s="1"/>
  <c r="IG21" i="18" s="1"/>
  <c r="IS21" i="18" s="1"/>
  <c r="JE21" i="18" s="1"/>
  <c r="JQ21" i="18" s="1"/>
  <c r="KC21" i="18" s="1"/>
  <c r="KO21" i="18" s="1"/>
  <c r="LA21" i="18" s="1"/>
  <c r="LM21" i="18" s="1"/>
  <c r="LY21" i="18" s="1"/>
  <c r="MK21" i="18" s="1"/>
  <c r="MW21" i="18" s="1"/>
  <c r="BH21" i="18"/>
  <c r="BT21" i="18" s="1"/>
  <c r="CF21" i="18" s="1"/>
  <c r="CR21" i="18" s="1"/>
  <c r="DD21" i="18" s="1"/>
  <c r="DP21" i="18" s="1"/>
  <c r="EB21" i="18" s="1"/>
  <c r="EN21" i="18" s="1"/>
  <c r="EZ21" i="18" s="1"/>
  <c r="FL21" i="18" s="1"/>
  <c r="FX21" i="18" s="1"/>
  <c r="GJ21" i="18" s="1"/>
  <c r="GV21" i="18" s="1"/>
  <c r="HH21" i="18" s="1"/>
  <c r="HT21" i="18" s="1"/>
  <c r="IF21" i="18" s="1"/>
  <c r="IR21" i="18" s="1"/>
  <c r="JD21" i="18" s="1"/>
  <c r="JP21" i="18" s="1"/>
  <c r="KB21" i="18" s="1"/>
  <c r="KN21" i="18" s="1"/>
  <c r="KZ21" i="18" s="1"/>
  <c r="LL21" i="18" s="1"/>
  <c r="LX21" i="18" s="1"/>
  <c r="MJ21" i="18" s="1"/>
  <c r="MV21" i="18" s="1"/>
  <c r="BG21" i="18"/>
  <c r="BS21" i="18" s="1"/>
  <c r="CE21" i="18" s="1"/>
  <c r="CQ21" i="18" s="1"/>
  <c r="DC21" i="18" s="1"/>
  <c r="DO21" i="18" s="1"/>
  <c r="EA21" i="18" s="1"/>
  <c r="EM21" i="18" s="1"/>
  <c r="EY21" i="18" s="1"/>
  <c r="FK21" i="18" s="1"/>
  <c r="FW21" i="18" s="1"/>
  <c r="GI21" i="18" s="1"/>
  <c r="GU21" i="18" s="1"/>
  <c r="HG21" i="18" s="1"/>
  <c r="HS21" i="18" s="1"/>
  <c r="IE21" i="18" s="1"/>
  <c r="IQ21" i="18" s="1"/>
  <c r="JC21" i="18" s="1"/>
  <c r="JO21" i="18" s="1"/>
  <c r="KA21" i="18" s="1"/>
  <c r="KM21" i="18" s="1"/>
  <c r="KY21" i="18" s="1"/>
  <c r="LK21" i="18" s="1"/>
  <c r="LW21" i="18" s="1"/>
  <c r="MI21" i="18" s="1"/>
  <c r="MU21" i="18" s="1"/>
  <c r="BF21" i="18"/>
  <c r="BR21" i="18" s="1"/>
  <c r="CD21" i="18" s="1"/>
  <c r="CP21" i="18" s="1"/>
  <c r="DB21" i="18" s="1"/>
  <c r="DN21" i="18" s="1"/>
  <c r="DZ21" i="18" s="1"/>
  <c r="EL21" i="18" s="1"/>
  <c r="EX21" i="18" s="1"/>
  <c r="FJ21" i="18" s="1"/>
  <c r="FV21" i="18" s="1"/>
  <c r="GH21" i="18" s="1"/>
  <c r="GT21" i="18" s="1"/>
  <c r="HF21" i="18" s="1"/>
  <c r="HR21" i="18" s="1"/>
  <c r="ID21" i="18" s="1"/>
  <c r="IP21" i="18" s="1"/>
  <c r="JB21" i="18" s="1"/>
  <c r="JN21" i="18" s="1"/>
  <c r="JZ21" i="18" s="1"/>
  <c r="KL21" i="18" s="1"/>
  <c r="KX21" i="18" s="1"/>
  <c r="LJ21" i="18" s="1"/>
  <c r="LV21" i="18" s="1"/>
  <c r="MH21" i="18" s="1"/>
  <c r="MT21" i="18" s="1"/>
  <c r="BE21" i="18"/>
  <c r="BQ21" i="18" s="1"/>
  <c r="CC21" i="18" s="1"/>
  <c r="CO21" i="18" s="1"/>
  <c r="DA21" i="18" s="1"/>
  <c r="DM21" i="18" s="1"/>
  <c r="DY21" i="18" s="1"/>
  <c r="EK21" i="18" s="1"/>
  <c r="EW21" i="18" s="1"/>
  <c r="FI21" i="18" s="1"/>
  <c r="FU21" i="18" s="1"/>
  <c r="GG21" i="18" s="1"/>
  <c r="GS21" i="18" s="1"/>
  <c r="HE21" i="18" s="1"/>
  <c r="HQ21" i="18" s="1"/>
  <c r="IC21" i="18" s="1"/>
  <c r="IO21" i="18" s="1"/>
  <c r="JA21" i="18" s="1"/>
  <c r="JM21" i="18" s="1"/>
  <c r="JY21" i="18" s="1"/>
  <c r="KK21" i="18" s="1"/>
  <c r="KW21" i="18" s="1"/>
  <c r="LI21" i="18" s="1"/>
  <c r="LU21" i="18" s="1"/>
  <c r="MG21" i="18" s="1"/>
  <c r="MS21" i="18" s="1"/>
  <c r="BD21" i="18"/>
  <c r="BP21" i="18" s="1"/>
  <c r="CB21" i="18" s="1"/>
  <c r="CN21" i="18" s="1"/>
  <c r="CZ21" i="18" s="1"/>
  <c r="DL21" i="18" s="1"/>
  <c r="DX21" i="18" s="1"/>
  <c r="EJ21" i="18" s="1"/>
  <c r="EV21" i="18" s="1"/>
  <c r="FH21" i="18" s="1"/>
  <c r="FT21" i="18" s="1"/>
  <c r="GF21" i="18" s="1"/>
  <c r="GR21" i="18" s="1"/>
  <c r="HD21" i="18" s="1"/>
  <c r="HP21" i="18" s="1"/>
  <c r="IB21" i="18" s="1"/>
  <c r="IN21" i="18" s="1"/>
  <c r="IZ21" i="18" s="1"/>
  <c r="JL21" i="18" s="1"/>
  <c r="JX21" i="18" s="1"/>
  <c r="KJ21" i="18" s="1"/>
  <c r="KV21" i="18" s="1"/>
  <c r="LH21" i="18" s="1"/>
  <c r="LT21" i="18" s="1"/>
  <c r="MF21" i="18" s="1"/>
  <c r="MR21" i="18" s="1"/>
  <c r="BO20" i="18"/>
  <c r="CA20" i="18" s="1"/>
  <c r="CM20" i="18" s="1"/>
  <c r="CY20" i="18" s="1"/>
  <c r="DK20" i="18" s="1"/>
  <c r="DW20" i="18" s="1"/>
  <c r="EI20" i="18" s="1"/>
  <c r="EU20" i="18" s="1"/>
  <c r="FG20" i="18" s="1"/>
  <c r="FS20" i="18" s="1"/>
  <c r="GE20" i="18" s="1"/>
  <c r="GQ20" i="18" s="1"/>
  <c r="HC20" i="18" s="1"/>
  <c r="HO20" i="18" s="1"/>
  <c r="IA20" i="18" s="1"/>
  <c r="IM20" i="18" s="1"/>
  <c r="IY20" i="18" s="1"/>
  <c r="JK20" i="18" s="1"/>
  <c r="JW20" i="18" s="1"/>
  <c r="KI20" i="18" s="1"/>
  <c r="KU20" i="18" s="1"/>
  <c r="LG20" i="18" s="1"/>
  <c r="LS20" i="18" s="1"/>
  <c r="ME20" i="18" s="1"/>
  <c r="MQ20" i="18" s="1"/>
  <c r="BN20" i="18"/>
  <c r="BZ20" i="18" s="1"/>
  <c r="CL20" i="18" s="1"/>
  <c r="CX20" i="18" s="1"/>
  <c r="DJ20" i="18" s="1"/>
  <c r="DV20" i="18" s="1"/>
  <c r="EH20" i="18" s="1"/>
  <c r="ET20" i="18" s="1"/>
  <c r="FF20" i="18" s="1"/>
  <c r="FR20" i="18" s="1"/>
  <c r="GD20" i="18" s="1"/>
  <c r="GP20" i="18" s="1"/>
  <c r="HB20" i="18" s="1"/>
  <c r="HN20" i="18" s="1"/>
  <c r="HZ20" i="18" s="1"/>
  <c r="IL20" i="18" s="1"/>
  <c r="IX20" i="18" s="1"/>
  <c r="JJ20" i="18" s="1"/>
  <c r="JV20" i="18" s="1"/>
  <c r="KH20" i="18" s="1"/>
  <c r="KT20" i="18" s="1"/>
  <c r="LF20" i="18" s="1"/>
  <c r="LR20" i="18" s="1"/>
  <c r="MD20" i="18" s="1"/>
  <c r="MP20" i="18" s="1"/>
  <c r="BM20" i="18"/>
  <c r="BY20" i="18" s="1"/>
  <c r="CK20" i="18" s="1"/>
  <c r="CW20" i="18" s="1"/>
  <c r="DI20" i="18" s="1"/>
  <c r="DU20" i="18" s="1"/>
  <c r="EG20" i="18" s="1"/>
  <c r="ES20" i="18" s="1"/>
  <c r="FE20" i="18" s="1"/>
  <c r="FQ20" i="18" s="1"/>
  <c r="GC20" i="18" s="1"/>
  <c r="GO20" i="18" s="1"/>
  <c r="HA20" i="18" s="1"/>
  <c r="HM20" i="18" s="1"/>
  <c r="HY20" i="18" s="1"/>
  <c r="IK20" i="18" s="1"/>
  <c r="IW20" i="18" s="1"/>
  <c r="JI20" i="18" s="1"/>
  <c r="JU20" i="18" s="1"/>
  <c r="KG20" i="18" s="1"/>
  <c r="KS20" i="18" s="1"/>
  <c r="LE20" i="18" s="1"/>
  <c r="LQ20" i="18" s="1"/>
  <c r="MC20" i="18" s="1"/>
  <c r="MO20" i="18" s="1"/>
  <c r="BL20" i="18"/>
  <c r="BX20" i="18" s="1"/>
  <c r="CJ20" i="18" s="1"/>
  <c r="CV20" i="18" s="1"/>
  <c r="DH20" i="18" s="1"/>
  <c r="DT20" i="18" s="1"/>
  <c r="EF20" i="18" s="1"/>
  <c r="ER20" i="18" s="1"/>
  <c r="FD20" i="18" s="1"/>
  <c r="FP20" i="18" s="1"/>
  <c r="GB20" i="18" s="1"/>
  <c r="GN20" i="18" s="1"/>
  <c r="GZ20" i="18" s="1"/>
  <c r="HL20" i="18" s="1"/>
  <c r="HX20" i="18" s="1"/>
  <c r="IJ20" i="18" s="1"/>
  <c r="IV20" i="18" s="1"/>
  <c r="JH20" i="18" s="1"/>
  <c r="JT20" i="18" s="1"/>
  <c r="KF20" i="18" s="1"/>
  <c r="KR20" i="18" s="1"/>
  <c r="LD20" i="18" s="1"/>
  <c r="LP20" i="18" s="1"/>
  <c r="MB20" i="18" s="1"/>
  <c r="MN20" i="18" s="1"/>
  <c r="BK20" i="18"/>
  <c r="BW20" i="18" s="1"/>
  <c r="CI20" i="18" s="1"/>
  <c r="CU20" i="18" s="1"/>
  <c r="DG20" i="18" s="1"/>
  <c r="DS20" i="18" s="1"/>
  <c r="EE20" i="18" s="1"/>
  <c r="EQ20" i="18" s="1"/>
  <c r="FC20" i="18" s="1"/>
  <c r="FO20" i="18" s="1"/>
  <c r="GA20" i="18" s="1"/>
  <c r="GM20" i="18" s="1"/>
  <c r="GY20" i="18" s="1"/>
  <c r="HK20" i="18" s="1"/>
  <c r="HW20" i="18" s="1"/>
  <c r="II20" i="18" s="1"/>
  <c r="IU20" i="18" s="1"/>
  <c r="JG20" i="18" s="1"/>
  <c r="JS20" i="18" s="1"/>
  <c r="KE20" i="18" s="1"/>
  <c r="KQ20" i="18" s="1"/>
  <c r="LC20" i="18" s="1"/>
  <c r="LO20" i="18" s="1"/>
  <c r="MA20" i="18" s="1"/>
  <c r="MM20" i="18" s="1"/>
  <c r="BJ20" i="18"/>
  <c r="BV20" i="18" s="1"/>
  <c r="CH20" i="18" s="1"/>
  <c r="CT20" i="18" s="1"/>
  <c r="DF20" i="18" s="1"/>
  <c r="DR20" i="18" s="1"/>
  <c r="ED20" i="18" s="1"/>
  <c r="EP20" i="18" s="1"/>
  <c r="FB20" i="18" s="1"/>
  <c r="FN20" i="18" s="1"/>
  <c r="FZ20" i="18" s="1"/>
  <c r="GL20" i="18" s="1"/>
  <c r="GX20" i="18" s="1"/>
  <c r="HJ20" i="18" s="1"/>
  <c r="HV20" i="18" s="1"/>
  <c r="IH20" i="18" s="1"/>
  <c r="IT20" i="18" s="1"/>
  <c r="JF20" i="18" s="1"/>
  <c r="JR20" i="18" s="1"/>
  <c r="KD20" i="18" s="1"/>
  <c r="KP20" i="18" s="1"/>
  <c r="LB20" i="18" s="1"/>
  <c r="LN20" i="18" s="1"/>
  <c r="LZ20" i="18" s="1"/>
  <c r="ML20" i="18" s="1"/>
  <c r="MX20" i="18" s="1"/>
  <c r="BI20" i="18"/>
  <c r="BU20" i="18" s="1"/>
  <c r="CG20" i="18" s="1"/>
  <c r="CS20" i="18" s="1"/>
  <c r="DE20" i="18" s="1"/>
  <c r="DQ20" i="18" s="1"/>
  <c r="EC20" i="18" s="1"/>
  <c r="EO20" i="18" s="1"/>
  <c r="FA20" i="18" s="1"/>
  <c r="FM20" i="18" s="1"/>
  <c r="FY20" i="18" s="1"/>
  <c r="GK20" i="18" s="1"/>
  <c r="GW20" i="18" s="1"/>
  <c r="HI20" i="18" s="1"/>
  <c r="HU20" i="18" s="1"/>
  <c r="IG20" i="18" s="1"/>
  <c r="IS20" i="18" s="1"/>
  <c r="JE20" i="18" s="1"/>
  <c r="JQ20" i="18" s="1"/>
  <c r="KC20" i="18" s="1"/>
  <c r="KO20" i="18" s="1"/>
  <c r="LA20" i="18" s="1"/>
  <c r="LM20" i="18" s="1"/>
  <c r="LY20" i="18" s="1"/>
  <c r="MK20" i="18" s="1"/>
  <c r="MW20" i="18" s="1"/>
  <c r="BH20" i="18"/>
  <c r="BT20" i="18" s="1"/>
  <c r="CF20" i="18" s="1"/>
  <c r="CR20" i="18" s="1"/>
  <c r="DD20" i="18" s="1"/>
  <c r="DP20" i="18" s="1"/>
  <c r="EB20" i="18" s="1"/>
  <c r="EN20" i="18" s="1"/>
  <c r="EZ20" i="18" s="1"/>
  <c r="FL20" i="18" s="1"/>
  <c r="FX20" i="18" s="1"/>
  <c r="GJ20" i="18" s="1"/>
  <c r="GV20" i="18" s="1"/>
  <c r="HH20" i="18" s="1"/>
  <c r="HT20" i="18" s="1"/>
  <c r="IF20" i="18" s="1"/>
  <c r="IR20" i="18" s="1"/>
  <c r="JD20" i="18" s="1"/>
  <c r="JP20" i="18" s="1"/>
  <c r="KB20" i="18" s="1"/>
  <c r="KN20" i="18" s="1"/>
  <c r="KZ20" i="18" s="1"/>
  <c r="LL20" i="18" s="1"/>
  <c r="LX20" i="18" s="1"/>
  <c r="MJ20" i="18" s="1"/>
  <c r="MV20" i="18" s="1"/>
  <c r="BG20" i="18"/>
  <c r="BS20" i="18" s="1"/>
  <c r="CE20" i="18" s="1"/>
  <c r="CQ20" i="18" s="1"/>
  <c r="DC20" i="18" s="1"/>
  <c r="DO20" i="18" s="1"/>
  <c r="EA20" i="18" s="1"/>
  <c r="EM20" i="18" s="1"/>
  <c r="EY20" i="18" s="1"/>
  <c r="FK20" i="18" s="1"/>
  <c r="FW20" i="18" s="1"/>
  <c r="GI20" i="18" s="1"/>
  <c r="GU20" i="18" s="1"/>
  <c r="HG20" i="18" s="1"/>
  <c r="HS20" i="18" s="1"/>
  <c r="IE20" i="18" s="1"/>
  <c r="IQ20" i="18" s="1"/>
  <c r="JC20" i="18" s="1"/>
  <c r="JO20" i="18" s="1"/>
  <c r="KA20" i="18" s="1"/>
  <c r="KM20" i="18" s="1"/>
  <c r="KY20" i="18" s="1"/>
  <c r="LK20" i="18" s="1"/>
  <c r="LW20" i="18" s="1"/>
  <c r="MI20" i="18" s="1"/>
  <c r="MU20" i="18" s="1"/>
  <c r="BF20" i="18"/>
  <c r="BR20" i="18" s="1"/>
  <c r="CD20" i="18" s="1"/>
  <c r="CP20" i="18" s="1"/>
  <c r="DB20" i="18" s="1"/>
  <c r="DN20" i="18" s="1"/>
  <c r="DZ20" i="18" s="1"/>
  <c r="EL20" i="18" s="1"/>
  <c r="EX20" i="18" s="1"/>
  <c r="FJ20" i="18" s="1"/>
  <c r="FV20" i="18" s="1"/>
  <c r="GH20" i="18" s="1"/>
  <c r="GT20" i="18" s="1"/>
  <c r="HF20" i="18" s="1"/>
  <c r="HR20" i="18" s="1"/>
  <c r="ID20" i="18" s="1"/>
  <c r="IP20" i="18" s="1"/>
  <c r="JB20" i="18" s="1"/>
  <c r="JN20" i="18" s="1"/>
  <c r="JZ20" i="18" s="1"/>
  <c r="KL20" i="18" s="1"/>
  <c r="KX20" i="18" s="1"/>
  <c r="LJ20" i="18" s="1"/>
  <c r="LV20" i="18" s="1"/>
  <c r="MH20" i="18" s="1"/>
  <c r="MT20" i="18" s="1"/>
  <c r="BE20" i="18"/>
  <c r="BQ20" i="18" s="1"/>
  <c r="CC20" i="18" s="1"/>
  <c r="CO20" i="18" s="1"/>
  <c r="DA20" i="18" s="1"/>
  <c r="DM20" i="18" s="1"/>
  <c r="DY20" i="18" s="1"/>
  <c r="EK20" i="18" s="1"/>
  <c r="EW20" i="18" s="1"/>
  <c r="FI20" i="18" s="1"/>
  <c r="FU20" i="18" s="1"/>
  <c r="GG20" i="18" s="1"/>
  <c r="GS20" i="18" s="1"/>
  <c r="HE20" i="18" s="1"/>
  <c r="HQ20" i="18" s="1"/>
  <c r="IC20" i="18" s="1"/>
  <c r="IO20" i="18" s="1"/>
  <c r="JA20" i="18" s="1"/>
  <c r="JM20" i="18" s="1"/>
  <c r="JY20" i="18" s="1"/>
  <c r="KK20" i="18" s="1"/>
  <c r="KW20" i="18" s="1"/>
  <c r="LI20" i="18" s="1"/>
  <c r="LU20" i="18" s="1"/>
  <c r="MG20" i="18" s="1"/>
  <c r="MS20" i="18" s="1"/>
  <c r="BD20" i="18"/>
  <c r="BP20" i="18" s="1"/>
  <c r="CB20" i="18" s="1"/>
  <c r="CN20" i="18" s="1"/>
  <c r="CZ20" i="18" s="1"/>
  <c r="DL20" i="18" s="1"/>
  <c r="DX20" i="18" s="1"/>
  <c r="EJ20" i="18" s="1"/>
  <c r="EV20" i="18" s="1"/>
  <c r="FH20" i="18" s="1"/>
  <c r="FT20" i="18" s="1"/>
  <c r="GF20" i="18" s="1"/>
  <c r="GR20" i="18" s="1"/>
  <c r="HD20" i="18" s="1"/>
  <c r="HP20" i="18" s="1"/>
  <c r="IB20" i="18" s="1"/>
  <c r="IN20" i="18" s="1"/>
  <c r="IZ20" i="18" s="1"/>
  <c r="JL20" i="18" s="1"/>
  <c r="JX20" i="18" s="1"/>
  <c r="KJ20" i="18" s="1"/>
  <c r="KV20" i="18" s="1"/>
  <c r="LH20" i="18" s="1"/>
  <c r="LT20" i="18" s="1"/>
  <c r="MF20" i="18" s="1"/>
  <c r="MR20" i="18" s="1"/>
  <c r="BO19" i="18"/>
  <c r="CA19" i="18" s="1"/>
  <c r="CM19" i="18" s="1"/>
  <c r="CY19" i="18" s="1"/>
  <c r="DK19" i="18" s="1"/>
  <c r="DW19" i="18" s="1"/>
  <c r="EI19" i="18" s="1"/>
  <c r="EU19" i="18" s="1"/>
  <c r="FG19" i="18" s="1"/>
  <c r="FS19" i="18" s="1"/>
  <c r="GE19" i="18" s="1"/>
  <c r="GQ19" i="18" s="1"/>
  <c r="HC19" i="18" s="1"/>
  <c r="HO19" i="18" s="1"/>
  <c r="IA19" i="18" s="1"/>
  <c r="IM19" i="18" s="1"/>
  <c r="IY19" i="18" s="1"/>
  <c r="JK19" i="18" s="1"/>
  <c r="JW19" i="18" s="1"/>
  <c r="KI19" i="18" s="1"/>
  <c r="KU19" i="18" s="1"/>
  <c r="LG19" i="18" s="1"/>
  <c r="LS19" i="18" s="1"/>
  <c r="ME19" i="18" s="1"/>
  <c r="MQ19" i="18" s="1"/>
  <c r="BN19" i="18"/>
  <c r="BZ19" i="18" s="1"/>
  <c r="CL19" i="18" s="1"/>
  <c r="CX19" i="18" s="1"/>
  <c r="DJ19" i="18" s="1"/>
  <c r="DV19" i="18" s="1"/>
  <c r="EH19" i="18" s="1"/>
  <c r="ET19" i="18" s="1"/>
  <c r="FF19" i="18" s="1"/>
  <c r="FR19" i="18" s="1"/>
  <c r="GD19" i="18" s="1"/>
  <c r="GP19" i="18" s="1"/>
  <c r="HB19" i="18" s="1"/>
  <c r="HN19" i="18" s="1"/>
  <c r="HZ19" i="18" s="1"/>
  <c r="IL19" i="18" s="1"/>
  <c r="IX19" i="18" s="1"/>
  <c r="JJ19" i="18" s="1"/>
  <c r="JV19" i="18" s="1"/>
  <c r="KH19" i="18" s="1"/>
  <c r="KT19" i="18" s="1"/>
  <c r="LF19" i="18" s="1"/>
  <c r="LR19" i="18" s="1"/>
  <c r="MD19" i="18" s="1"/>
  <c r="MP19" i="18" s="1"/>
  <c r="BM19" i="18"/>
  <c r="BY19" i="18" s="1"/>
  <c r="CK19" i="18" s="1"/>
  <c r="CW19" i="18" s="1"/>
  <c r="DI19" i="18" s="1"/>
  <c r="DU19" i="18" s="1"/>
  <c r="EG19" i="18" s="1"/>
  <c r="ES19" i="18" s="1"/>
  <c r="FE19" i="18" s="1"/>
  <c r="FQ19" i="18" s="1"/>
  <c r="GC19" i="18" s="1"/>
  <c r="GO19" i="18" s="1"/>
  <c r="HA19" i="18" s="1"/>
  <c r="HM19" i="18" s="1"/>
  <c r="HY19" i="18" s="1"/>
  <c r="IK19" i="18" s="1"/>
  <c r="IW19" i="18" s="1"/>
  <c r="JI19" i="18" s="1"/>
  <c r="JU19" i="18" s="1"/>
  <c r="KG19" i="18" s="1"/>
  <c r="KS19" i="18" s="1"/>
  <c r="LE19" i="18" s="1"/>
  <c r="LQ19" i="18" s="1"/>
  <c r="MC19" i="18" s="1"/>
  <c r="MO19" i="18" s="1"/>
  <c r="BL19" i="18"/>
  <c r="BX19" i="18" s="1"/>
  <c r="CJ19" i="18" s="1"/>
  <c r="CV19" i="18" s="1"/>
  <c r="DH19" i="18" s="1"/>
  <c r="DT19" i="18" s="1"/>
  <c r="EF19" i="18" s="1"/>
  <c r="ER19" i="18" s="1"/>
  <c r="FD19" i="18" s="1"/>
  <c r="FP19" i="18" s="1"/>
  <c r="GB19" i="18" s="1"/>
  <c r="GN19" i="18" s="1"/>
  <c r="GZ19" i="18" s="1"/>
  <c r="HL19" i="18" s="1"/>
  <c r="HX19" i="18" s="1"/>
  <c r="IJ19" i="18" s="1"/>
  <c r="IV19" i="18" s="1"/>
  <c r="JH19" i="18" s="1"/>
  <c r="JT19" i="18" s="1"/>
  <c r="KF19" i="18" s="1"/>
  <c r="KR19" i="18" s="1"/>
  <c r="LD19" i="18" s="1"/>
  <c r="LP19" i="18" s="1"/>
  <c r="MB19" i="18" s="1"/>
  <c r="MN19" i="18" s="1"/>
  <c r="BK19" i="18"/>
  <c r="BW19" i="18" s="1"/>
  <c r="CI19" i="18" s="1"/>
  <c r="CU19" i="18" s="1"/>
  <c r="DG19" i="18" s="1"/>
  <c r="DS19" i="18" s="1"/>
  <c r="EE19" i="18" s="1"/>
  <c r="EQ19" i="18" s="1"/>
  <c r="FC19" i="18" s="1"/>
  <c r="FO19" i="18" s="1"/>
  <c r="GA19" i="18" s="1"/>
  <c r="GM19" i="18" s="1"/>
  <c r="GY19" i="18" s="1"/>
  <c r="HK19" i="18" s="1"/>
  <c r="HW19" i="18" s="1"/>
  <c r="II19" i="18" s="1"/>
  <c r="IU19" i="18" s="1"/>
  <c r="JG19" i="18" s="1"/>
  <c r="JS19" i="18" s="1"/>
  <c r="KE19" i="18" s="1"/>
  <c r="KQ19" i="18" s="1"/>
  <c r="LC19" i="18" s="1"/>
  <c r="LO19" i="18" s="1"/>
  <c r="MA19" i="18" s="1"/>
  <c r="MM19" i="18" s="1"/>
  <c r="BJ19" i="18"/>
  <c r="BV19" i="18" s="1"/>
  <c r="CH19" i="18" s="1"/>
  <c r="CT19" i="18" s="1"/>
  <c r="DF19" i="18" s="1"/>
  <c r="DR19" i="18" s="1"/>
  <c r="ED19" i="18" s="1"/>
  <c r="EP19" i="18" s="1"/>
  <c r="FB19" i="18" s="1"/>
  <c r="FN19" i="18" s="1"/>
  <c r="FZ19" i="18" s="1"/>
  <c r="GL19" i="18" s="1"/>
  <c r="GX19" i="18" s="1"/>
  <c r="HJ19" i="18" s="1"/>
  <c r="HV19" i="18" s="1"/>
  <c r="IH19" i="18" s="1"/>
  <c r="IT19" i="18" s="1"/>
  <c r="JF19" i="18" s="1"/>
  <c r="JR19" i="18" s="1"/>
  <c r="KD19" i="18" s="1"/>
  <c r="KP19" i="18" s="1"/>
  <c r="LB19" i="18" s="1"/>
  <c r="LN19" i="18" s="1"/>
  <c r="LZ19" i="18" s="1"/>
  <c r="ML19" i="18" s="1"/>
  <c r="MX19" i="18" s="1"/>
  <c r="BI19" i="18"/>
  <c r="BU19" i="18" s="1"/>
  <c r="CG19" i="18" s="1"/>
  <c r="CS19" i="18" s="1"/>
  <c r="DE19" i="18" s="1"/>
  <c r="DQ19" i="18" s="1"/>
  <c r="EC19" i="18" s="1"/>
  <c r="EO19" i="18" s="1"/>
  <c r="FA19" i="18" s="1"/>
  <c r="FM19" i="18" s="1"/>
  <c r="FY19" i="18" s="1"/>
  <c r="GK19" i="18" s="1"/>
  <c r="GW19" i="18" s="1"/>
  <c r="HI19" i="18" s="1"/>
  <c r="HU19" i="18" s="1"/>
  <c r="IG19" i="18" s="1"/>
  <c r="IS19" i="18" s="1"/>
  <c r="JE19" i="18" s="1"/>
  <c r="JQ19" i="18" s="1"/>
  <c r="KC19" i="18" s="1"/>
  <c r="KO19" i="18" s="1"/>
  <c r="LA19" i="18" s="1"/>
  <c r="LM19" i="18" s="1"/>
  <c r="LY19" i="18" s="1"/>
  <c r="MK19" i="18" s="1"/>
  <c r="MW19" i="18" s="1"/>
  <c r="BH19" i="18"/>
  <c r="BT19" i="18" s="1"/>
  <c r="CF19" i="18" s="1"/>
  <c r="CR19" i="18" s="1"/>
  <c r="DD19" i="18" s="1"/>
  <c r="DP19" i="18" s="1"/>
  <c r="EB19" i="18" s="1"/>
  <c r="EN19" i="18" s="1"/>
  <c r="EZ19" i="18" s="1"/>
  <c r="FL19" i="18" s="1"/>
  <c r="FX19" i="18" s="1"/>
  <c r="GJ19" i="18" s="1"/>
  <c r="GV19" i="18" s="1"/>
  <c r="HH19" i="18" s="1"/>
  <c r="HT19" i="18" s="1"/>
  <c r="IF19" i="18" s="1"/>
  <c r="IR19" i="18" s="1"/>
  <c r="JD19" i="18" s="1"/>
  <c r="JP19" i="18" s="1"/>
  <c r="KB19" i="18" s="1"/>
  <c r="KN19" i="18" s="1"/>
  <c r="KZ19" i="18" s="1"/>
  <c r="LL19" i="18" s="1"/>
  <c r="LX19" i="18" s="1"/>
  <c r="MJ19" i="18" s="1"/>
  <c r="MV19" i="18" s="1"/>
  <c r="BG19" i="18"/>
  <c r="BS19" i="18" s="1"/>
  <c r="CE19" i="18" s="1"/>
  <c r="CQ19" i="18" s="1"/>
  <c r="DC19" i="18" s="1"/>
  <c r="DO19" i="18" s="1"/>
  <c r="EA19" i="18" s="1"/>
  <c r="EM19" i="18" s="1"/>
  <c r="EY19" i="18" s="1"/>
  <c r="FK19" i="18" s="1"/>
  <c r="FW19" i="18" s="1"/>
  <c r="GI19" i="18" s="1"/>
  <c r="GU19" i="18" s="1"/>
  <c r="HG19" i="18" s="1"/>
  <c r="HS19" i="18" s="1"/>
  <c r="IE19" i="18" s="1"/>
  <c r="IQ19" i="18" s="1"/>
  <c r="JC19" i="18" s="1"/>
  <c r="JO19" i="18" s="1"/>
  <c r="KA19" i="18" s="1"/>
  <c r="KM19" i="18" s="1"/>
  <c r="KY19" i="18" s="1"/>
  <c r="LK19" i="18" s="1"/>
  <c r="LW19" i="18" s="1"/>
  <c r="MI19" i="18" s="1"/>
  <c r="MU19" i="18" s="1"/>
  <c r="BF19" i="18"/>
  <c r="BR19" i="18" s="1"/>
  <c r="CD19" i="18" s="1"/>
  <c r="CP19" i="18" s="1"/>
  <c r="DB19" i="18" s="1"/>
  <c r="DN19" i="18" s="1"/>
  <c r="DZ19" i="18" s="1"/>
  <c r="EL19" i="18" s="1"/>
  <c r="EX19" i="18" s="1"/>
  <c r="FJ19" i="18" s="1"/>
  <c r="FV19" i="18" s="1"/>
  <c r="GH19" i="18" s="1"/>
  <c r="GT19" i="18" s="1"/>
  <c r="HF19" i="18" s="1"/>
  <c r="HR19" i="18" s="1"/>
  <c r="ID19" i="18" s="1"/>
  <c r="IP19" i="18" s="1"/>
  <c r="JB19" i="18" s="1"/>
  <c r="JN19" i="18" s="1"/>
  <c r="JZ19" i="18" s="1"/>
  <c r="KL19" i="18" s="1"/>
  <c r="KX19" i="18" s="1"/>
  <c r="LJ19" i="18" s="1"/>
  <c r="LV19" i="18" s="1"/>
  <c r="MH19" i="18" s="1"/>
  <c r="MT19" i="18" s="1"/>
  <c r="BE19" i="18"/>
  <c r="BQ19" i="18" s="1"/>
  <c r="CC19" i="18" s="1"/>
  <c r="CO19" i="18" s="1"/>
  <c r="DA19" i="18" s="1"/>
  <c r="DM19" i="18" s="1"/>
  <c r="DY19" i="18" s="1"/>
  <c r="EK19" i="18" s="1"/>
  <c r="EW19" i="18" s="1"/>
  <c r="FI19" i="18" s="1"/>
  <c r="FU19" i="18" s="1"/>
  <c r="GG19" i="18" s="1"/>
  <c r="GS19" i="18" s="1"/>
  <c r="HE19" i="18" s="1"/>
  <c r="HQ19" i="18" s="1"/>
  <c r="IC19" i="18" s="1"/>
  <c r="IO19" i="18" s="1"/>
  <c r="JA19" i="18" s="1"/>
  <c r="JM19" i="18" s="1"/>
  <c r="JY19" i="18" s="1"/>
  <c r="KK19" i="18" s="1"/>
  <c r="KW19" i="18" s="1"/>
  <c r="LI19" i="18" s="1"/>
  <c r="LU19" i="18" s="1"/>
  <c r="MG19" i="18" s="1"/>
  <c r="MS19" i="18" s="1"/>
  <c r="BD19" i="18"/>
  <c r="BP19" i="18" s="1"/>
  <c r="CB19" i="18" s="1"/>
  <c r="CN19" i="18" s="1"/>
  <c r="CZ19" i="18" s="1"/>
  <c r="DL19" i="18" s="1"/>
  <c r="DX19" i="18" s="1"/>
  <c r="EJ19" i="18" s="1"/>
  <c r="EV19" i="18" s="1"/>
  <c r="FH19" i="18" s="1"/>
  <c r="FT19" i="18" s="1"/>
  <c r="GF19" i="18" s="1"/>
  <c r="GR19" i="18" s="1"/>
  <c r="HD19" i="18" s="1"/>
  <c r="HP19" i="18" s="1"/>
  <c r="IB19" i="18" s="1"/>
  <c r="IN19" i="18" s="1"/>
  <c r="IZ19" i="18" s="1"/>
  <c r="JL19" i="18" s="1"/>
  <c r="JX19" i="18" s="1"/>
  <c r="KJ19" i="18" s="1"/>
  <c r="KV19" i="18" s="1"/>
  <c r="LH19" i="18" s="1"/>
  <c r="LT19" i="18" s="1"/>
  <c r="MF19" i="18" s="1"/>
  <c r="MR19" i="18" s="1"/>
  <c r="Z29" i="18"/>
  <c r="AL29" i="18" s="1"/>
  <c r="AX29" i="18" s="1"/>
  <c r="BJ29" i="18" s="1"/>
  <c r="BV29" i="18" s="1"/>
  <c r="CH29" i="18" s="1"/>
  <c r="CT29" i="18" s="1"/>
  <c r="DF29" i="18" s="1"/>
  <c r="DR29" i="18" s="1"/>
  <c r="ED29" i="18" s="1"/>
  <c r="EP29" i="18" s="1"/>
  <c r="FB29" i="18" s="1"/>
  <c r="FN29" i="18" s="1"/>
  <c r="FZ29" i="18" s="1"/>
  <c r="GL29" i="18" s="1"/>
  <c r="GX29" i="18" s="1"/>
  <c r="HJ29" i="18" s="1"/>
  <c r="HV29" i="18" s="1"/>
  <c r="IH29" i="18" s="1"/>
  <c r="IT29" i="18" s="1"/>
  <c r="JF29" i="18" s="1"/>
  <c r="JR29" i="18" s="1"/>
  <c r="KD29" i="18" s="1"/>
  <c r="KP29" i="18" s="1"/>
  <c r="LB29" i="18" s="1"/>
  <c r="LN29" i="18" s="1"/>
  <c r="LZ29" i="18" s="1"/>
  <c r="ML29" i="18" s="1"/>
  <c r="MX29" i="18" s="1"/>
  <c r="Y29" i="18"/>
  <c r="AK29" i="18" s="1"/>
  <c r="AW29" i="18" s="1"/>
  <c r="BI29" i="18" s="1"/>
  <c r="BU29" i="18" s="1"/>
  <c r="CG29" i="18" s="1"/>
  <c r="CS29" i="18" s="1"/>
  <c r="DE29" i="18" s="1"/>
  <c r="DQ29" i="18" s="1"/>
  <c r="EC29" i="18" s="1"/>
  <c r="EO29" i="18" s="1"/>
  <c r="FA29" i="18" s="1"/>
  <c r="FM29" i="18" s="1"/>
  <c r="FY29" i="18" s="1"/>
  <c r="GK29" i="18" s="1"/>
  <c r="GW29" i="18" s="1"/>
  <c r="HI29" i="18" s="1"/>
  <c r="HU29" i="18" s="1"/>
  <c r="IG29" i="18" s="1"/>
  <c r="IS29" i="18" s="1"/>
  <c r="JE29" i="18" s="1"/>
  <c r="JQ29" i="18" s="1"/>
  <c r="KC29" i="18" s="1"/>
  <c r="KO29" i="18" s="1"/>
  <c r="LA29" i="18" s="1"/>
  <c r="LM29" i="18" s="1"/>
  <c r="LY29" i="18" s="1"/>
  <c r="MK29" i="18" s="1"/>
  <c r="MW29" i="18" s="1"/>
  <c r="X29" i="18"/>
  <c r="AJ29" i="18" s="1"/>
  <c r="AV29" i="18" s="1"/>
  <c r="BH29" i="18" s="1"/>
  <c r="BT29" i="18" s="1"/>
  <c r="CF29" i="18" s="1"/>
  <c r="CR29" i="18" s="1"/>
  <c r="DD29" i="18" s="1"/>
  <c r="DP29" i="18" s="1"/>
  <c r="EB29" i="18" s="1"/>
  <c r="EN29" i="18" s="1"/>
  <c r="EZ29" i="18" s="1"/>
  <c r="FL29" i="18" s="1"/>
  <c r="FX29" i="18" s="1"/>
  <c r="GJ29" i="18" s="1"/>
  <c r="GV29" i="18" s="1"/>
  <c r="HH29" i="18" s="1"/>
  <c r="HT29" i="18" s="1"/>
  <c r="IF29" i="18" s="1"/>
  <c r="IR29" i="18" s="1"/>
  <c r="JD29" i="18" s="1"/>
  <c r="JP29" i="18" s="1"/>
  <c r="KB29" i="18" s="1"/>
  <c r="KN29" i="18" s="1"/>
  <c r="KZ29" i="18" s="1"/>
  <c r="LL29" i="18" s="1"/>
  <c r="LX29" i="18" s="1"/>
  <c r="MJ29" i="18" s="1"/>
  <c r="MV29" i="18" s="1"/>
  <c r="W29" i="18"/>
  <c r="AI29" i="18" s="1"/>
  <c r="AU29" i="18" s="1"/>
  <c r="BG29" i="18" s="1"/>
  <c r="BS29" i="18" s="1"/>
  <c r="CE29" i="18" s="1"/>
  <c r="CQ29" i="18" s="1"/>
  <c r="DC29" i="18" s="1"/>
  <c r="DO29" i="18" s="1"/>
  <c r="EA29" i="18" s="1"/>
  <c r="EM29" i="18" s="1"/>
  <c r="EY29" i="18" s="1"/>
  <c r="FK29" i="18" s="1"/>
  <c r="FW29" i="18" s="1"/>
  <c r="GI29" i="18" s="1"/>
  <c r="GU29" i="18" s="1"/>
  <c r="HG29" i="18" s="1"/>
  <c r="HS29" i="18" s="1"/>
  <c r="IE29" i="18" s="1"/>
  <c r="IQ29" i="18" s="1"/>
  <c r="JC29" i="18" s="1"/>
  <c r="JO29" i="18" s="1"/>
  <c r="KA29" i="18" s="1"/>
  <c r="KM29" i="18" s="1"/>
  <c r="KY29" i="18" s="1"/>
  <c r="LK29" i="18" s="1"/>
  <c r="LW29" i="18" s="1"/>
  <c r="MI29" i="18" s="1"/>
  <c r="MU29" i="18" s="1"/>
  <c r="V29" i="18"/>
  <c r="AH29" i="18" s="1"/>
  <c r="AT29" i="18" s="1"/>
  <c r="BF29" i="18" s="1"/>
  <c r="BR29" i="18" s="1"/>
  <c r="CD29" i="18" s="1"/>
  <c r="CP29" i="18" s="1"/>
  <c r="DB29" i="18" s="1"/>
  <c r="DN29" i="18" s="1"/>
  <c r="DZ29" i="18" s="1"/>
  <c r="EL29" i="18" s="1"/>
  <c r="EX29" i="18" s="1"/>
  <c r="FJ29" i="18" s="1"/>
  <c r="FV29" i="18" s="1"/>
  <c r="GH29" i="18" s="1"/>
  <c r="GT29" i="18" s="1"/>
  <c r="HF29" i="18" s="1"/>
  <c r="HR29" i="18" s="1"/>
  <c r="ID29" i="18" s="1"/>
  <c r="IP29" i="18" s="1"/>
  <c r="JB29" i="18" s="1"/>
  <c r="JN29" i="18" s="1"/>
  <c r="JZ29" i="18" s="1"/>
  <c r="KL29" i="18" s="1"/>
  <c r="KX29" i="18" s="1"/>
  <c r="LJ29" i="18" s="1"/>
  <c r="LV29" i="18" s="1"/>
  <c r="MH29" i="18" s="1"/>
  <c r="MT29" i="18" s="1"/>
  <c r="U29" i="18"/>
  <c r="AG29" i="18" s="1"/>
  <c r="AS29" i="18" s="1"/>
  <c r="BE29" i="18" s="1"/>
  <c r="BQ29" i="18" s="1"/>
  <c r="CC29" i="18" s="1"/>
  <c r="CO29" i="18" s="1"/>
  <c r="DA29" i="18" s="1"/>
  <c r="DM29" i="18" s="1"/>
  <c r="DY29" i="18" s="1"/>
  <c r="EK29" i="18" s="1"/>
  <c r="EW29" i="18" s="1"/>
  <c r="FI29" i="18" s="1"/>
  <c r="FU29" i="18" s="1"/>
  <c r="GG29" i="18" s="1"/>
  <c r="GS29" i="18" s="1"/>
  <c r="HE29" i="18" s="1"/>
  <c r="HQ29" i="18" s="1"/>
  <c r="IC29" i="18" s="1"/>
  <c r="IO29" i="18" s="1"/>
  <c r="JA29" i="18" s="1"/>
  <c r="JM29" i="18" s="1"/>
  <c r="JY29" i="18" s="1"/>
  <c r="KK29" i="18" s="1"/>
  <c r="KW29" i="18" s="1"/>
  <c r="LI29" i="18" s="1"/>
  <c r="LU29" i="18" s="1"/>
  <c r="MG29" i="18" s="1"/>
  <c r="MS29" i="18" s="1"/>
  <c r="T29" i="18"/>
  <c r="AF29" i="18" s="1"/>
  <c r="AR29" i="18" s="1"/>
  <c r="BD29" i="18" s="1"/>
  <c r="BP29" i="18" s="1"/>
  <c r="CB29" i="18" s="1"/>
  <c r="CN29" i="18" s="1"/>
  <c r="CZ29" i="18" s="1"/>
  <c r="DL29" i="18" s="1"/>
  <c r="DX29" i="18" s="1"/>
  <c r="EJ29" i="18" s="1"/>
  <c r="EV29" i="18" s="1"/>
  <c r="FH29" i="18" s="1"/>
  <c r="FT29" i="18" s="1"/>
  <c r="GF29" i="18" s="1"/>
  <c r="GR29" i="18" s="1"/>
  <c r="HD29" i="18" s="1"/>
  <c r="HP29" i="18" s="1"/>
  <c r="IB29" i="18" s="1"/>
  <c r="IN29" i="18" s="1"/>
  <c r="IZ29" i="18" s="1"/>
  <c r="JL29" i="18" s="1"/>
  <c r="JX29" i="18" s="1"/>
  <c r="KJ29" i="18" s="1"/>
  <c r="KV29" i="18" s="1"/>
  <c r="LH29" i="18" s="1"/>
  <c r="LT29" i="18" s="1"/>
  <c r="MF29" i="18" s="1"/>
  <c r="MR29" i="18" s="1"/>
  <c r="S29" i="18"/>
  <c r="AE29" i="18" s="1"/>
  <c r="AQ29" i="18" s="1"/>
  <c r="BC29" i="18" s="1"/>
  <c r="BO29" i="18" s="1"/>
  <c r="CA29" i="18" s="1"/>
  <c r="CM29" i="18" s="1"/>
  <c r="CY29" i="18" s="1"/>
  <c r="DK29" i="18" s="1"/>
  <c r="DW29" i="18" s="1"/>
  <c r="EI29" i="18" s="1"/>
  <c r="EU29" i="18" s="1"/>
  <c r="FG29" i="18" s="1"/>
  <c r="FS29" i="18" s="1"/>
  <c r="GE29" i="18" s="1"/>
  <c r="GQ29" i="18" s="1"/>
  <c r="HC29" i="18" s="1"/>
  <c r="HO29" i="18" s="1"/>
  <c r="IA29" i="18" s="1"/>
  <c r="IM29" i="18" s="1"/>
  <c r="IY29" i="18" s="1"/>
  <c r="JK29" i="18" s="1"/>
  <c r="JW29" i="18" s="1"/>
  <c r="KI29" i="18" s="1"/>
  <c r="KU29" i="18" s="1"/>
  <c r="LG29" i="18" s="1"/>
  <c r="LS29" i="18" s="1"/>
  <c r="ME29" i="18" s="1"/>
  <c r="MQ29" i="18" s="1"/>
  <c r="R29" i="18"/>
  <c r="AD29" i="18" s="1"/>
  <c r="AP29" i="18" s="1"/>
  <c r="BB29" i="18" s="1"/>
  <c r="BN29" i="18" s="1"/>
  <c r="BZ29" i="18" s="1"/>
  <c r="CL29" i="18" s="1"/>
  <c r="CX29" i="18" s="1"/>
  <c r="DJ29" i="18" s="1"/>
  <c r="DV29" i="18" s="1"/>
  <c r="EH29" i="18" s="1"/>
  <c r="ET29" i="18" s="1"/>
  <c r="FF29" i="18" s="1"/>
  <c r="FR29" i="18" s="1"/>
  <c r="GD29" i="18" s="1"/>
  <c r="GP29" i="18" s="1"/>
  <c r="HB29" i="18" s="1"/>
  <c r="HN29" i="18" s="1"/>
  <c r="HZ29" i="18" s="1"/>
  <c r="IL29" i="18" s="1"/>
  <c r="IX29" i="18" s="1"/>
  <c r="JJ29" i="18" s="1"/>
  <c r="JV29" i="18" s="1"/>
  <c r="KH29" i="18" s="1"/>
  <c r="KT29" i="18" s="1"/>
  <c r="LF29" i="18" s="1"/>
  <c r="LR29" i="18" s="1"/>
  <c r="MD29" i="18" s="1"/>
  <c r="MP29" i="18" s="1"/>
  <c r="Q29" i="18"/>
  <c r="AC29" i="18" s="1"/>
  <c r="AO29" i="18" s="1"/>
  <c r="BA29" i="18" s="1"/>
  <c r="BM29" i="18" s="1"/>
  <c r="BY29" i="18" s="1"/>
  <c r="CK29" i="18" s="1"/>
  <c r="CW29" i="18" s="1"/>
  <c r="DI29" i="18" s="1"/>
  <c r="DU29" i="18" s="1"/>
  <c r="EG29" i="18" s="1"/>
  <c r="ES29" i="18" s="1"/>
  <c r="FE29" i="18" s="1"/>
  <c r="FQ29" i="18" s="1"/>
  <c r="GC29" i="18" s="1"/>
  <c r="GO29" i="18" s="1"/>
  <c r="HA29" i="18" s="1"/>
  <c r="HM29" i="18" s="1"/>
  <c r="HY29" i="18" s="1"/>
  <c r="IK29" i="18" s="1"/>
  <c r="IW29" i="18" s="1"/>
  <c r="JI29" i="18" s="1"/>
  <c r="JU29" i="18" s="1"/>
  <c r="KG29" i="18" s="1"/>
  <c r="KS29" i="18" s="1"/>
  <c r="LE29" i="18" s="1"/>
  <c r="LQ29" i="18" s="1"/>
  <c r="MC29" i="18" s="1"/>
  <c r="MO29" i="18" s="1"/>
  <c r="P29" i="18"/>
  <c r="AB29" i="18" s="1"/>
  <c r="AN29" i="18" s="1"/>
  <c r="AZ29" i="18" s="1"/>
  <c r="BL29" i="18" s="1"/>
  <c r="BX29" i="18" s="1"/>
  <c r="CJ29" i="18" s="1"/>
  <c r="CV29" i="18" s="1"/>
  <c r="DH29" i="18" s="1"/>
  <c r="DT29" i="18" s="1"/>
  <c r="EF29" i="18" s="1"/>
  <c r="ER29" i="18" s="1"/>
  <c r="FD29" i="18" s="1"/>
  <c r="FP29" i="18" s="1"/>
  <c r="GB29" i="18" s="1"/>
  <c r="GN29" i="18" s="1"/>
  <c r="GZ29" i="18" s="1"/>
  <c r="HL29" i="18" s="1"/>
  <c r="HX29" i="18" s="1"/>
  <c r="IJ29" i="18" s="1"/>
  <c r="IV29" i="18" s="1"/>
  <c r="JH29" i="18" s="1"/>
  <c r="JT29" i="18" s="1"/>
  <c r="KF29" i="18" s="1"/>
  <c r="KR29" i="18" s="1"/>
  <c r="LD29" i="18" s="1"/>
  <c r="LP29" i="18" s="1"/>
  <c r="MB29" i="18" s="1"/>
  <c r="MN29" i="18" s="1"/>
  <c r="O29" i="18"/>
  <c r="AA29" i="18" s="1"/>
  <c r="AM29" i="18" s="1"/>
  <c r="AY29" i="18" s="1"/>
  <c r="BK29" i="18" s="1"/>
  <c r="BW29" i="18" s="1"/>
  <c r="CI29" i="18" s="1"/>
  <c r="CU29" i="18" s="1"/>
  <c r="DG29" i="18" s="1"/>
  <c r="DS29" i="18" s="1"/>
  <c r="EE29" i="18" s="1"/>
  <c r="EQ29" i="18" s="1"/>
  <c r="FC29" i="18" s="1"/>
  <c r="FO29" i="18" s="1"/>
  <c r="GA29" i="18" s="1"/>
  <c r="GM29" i="18" s="1"/>
  <c r="GY29" i="18" s="1"/>
  <c r="HK29" i="18" s="1"/>
  <c r="HW29" i="18" s="1"/>
  <c r="II29" i="18" s="1"/>
  <c r="IU29" i="18" s="1"/>
  <c r="JG29" i="18" s="1"/>
  <c r="JS29" i="18" s="1"/>
  <c r="KE29" i="18" s="1"/>
  <c r="KQ29" i="18" s="1"/>
  <c r="LC29" i="18" s="1"/>
  <c r="LO29" i="18" s="1"/>
  <c r="MA29" i="18" s="1"/>
  <c r="MM29" i="18" s="1"/>
  <c r="Z28" i="18"/>
  <c r="AL28" i="18" s="1"/>
  <c r="AX28" i="18" s="1"/>
  <c r="BJ28" i="18" s="1"/>
  <c r="BV28" i="18" s="1"/>
  <c r="CH28" i="18" s="1"/>
  <c r="CT28" i="18" s="1"/>
  <c r="DF28" i="18" s="1"/>
  <c r="DR28" i="18" s="1"/>
  <c r="ED28" i="18" s="1"/>
  <c r="EP28" i="18" s="1"/>
  <c r="FB28" i="18" s="1"/>
  <c r="FN28" i="18" s="1"/>
  <c r="FZ28" i="18" s="1"/>
  <c r="GL28" i="18" s="1"/>
  <c r="GX28" i="18" s="1"/>
  <c r="HJ28" i="18" s="1"/>
  <c r="HV28" i="18" s="1"/>
  <c r="IH28" i="18" s="1"/>
  <c r="IT28" i="18" s="1"/>
  <c r="JF28" i="18" s="1"/>
  <c r="JR28" i="18" s="1"/>
  <c r="KD28" i="18" s="1"/>
  <c r="KP28" i="18" s="1"/>
  <c r="LB28" i="18" s="1"/>
  <c r="LN28" i="18" s="1"/>
  <c r="LZ28" i="18" s="1"/>
  <c r="ML28" i="18" s="1"/>
  <c r="MX28" i="18" s="1"/>
  <c r="Y28" i="18"/>
  <c r="AK28" i="18" s="1"/>
  <c r="AW28" i="18" s="1"/>
  <c r="BI28" i="18" s="1"/>
  <c r="BU28" i="18" s="1"/>
  <c r="CG28" i="18" s="1"/>
  <c r="CS28" i="18" s="1"/>
  <c r="DE28" i="18" s="1"/>
  <c r="DQ28" i="18" s="1"/>
  <c r="EC28" i="18" s="1"/>
  <c r="EO28" i="18" s="1"/>
  <c r="FA28" i="18" s="1"/>
  <c r="FM28" i="18" s="1"/>
  <c r="FY28" i="18" s="1"/>
  <c r="GK28" i="18" s="1"/>
  <c r="GW28" i="18" s="1"/>
  <c r="HI28" i="18" s="1"/>
  <c r="HU28" i="18" s="1"/>
  <c r="IG28" i="18" s="1"/>
  <c r="IS28" i="18" s="1"/>
  <c r="JE28" i="18" s="1"/>
  <c r="JQ28" i="18" s="1"/>
  <c r="KC28" i="18" s="1"/>
  <c r="KO28" i="18" s="1"/>
  <c r="LA28" i="18" s="1"/>
  <c r="LM28" i="18" s="1"/>
  <c r="LY28" i="18" s="1"/>
  <c r="MK28" i="18" s="1"/>
  <c r="MW28" i="18" s="1"/>
  <c r="X28" i="18"/>
  <c r="AJ28" i="18" s="1"/>
  <c r="AV28" i="18" s="1"/>
  <c r="BH28" i="18" s="1"/>
  <c r="BT28" i="18" s="1"/>
  <c r="CF28" i="18" s="1"/>
  <c r="CR28" i="18" s="1"/>
  <c r="DD28" i="18" s="1"/>
  <c r="DP28" i="18" s="1"/>
  <c r="EB28" i="18" s="1"/>
  <c r="EN28" i="18" s="1"/>
  <c r="EZ28" i="18" s="1"/>
  <c r="FL28" i="18" s="1"/>
  <c r="FX28" i="18" s="1"/>
  <c r="GJ28" i="18" s="1"/>
  <c r="GV28" i="18" s="1"/>
  <c r="HH28" i="18" s="1"/>
  <c r="HT28" i="18" s="1"/>
  <c r="IF28" i="18" s="1"/>
  <c r="IR28" i="18" s="1"/>
  <c r="JD28" i="18" s="1"/>
  <c r="JP28" i="18" s="1"/>
  <c r="KB28" i="18" s="1"/>
  <c r="KN28" i="18" s="1"/>
  <c r="KZ28" i="18" s="1"/>
  <c r="LL28" i="18" s="1"/>
  <c r="LX28" i="18" s="1"/>
  <c r="MJ28" i="18" s="1"/>
  <c r="MV28" i="18" s="1"/>
  <c r="W28" i="18"/>
  <c r="AI28" i="18" s="1"/>
  <c r="AU28" i="18" s="1"/>
  <c r="BG28" i="18" s="1"/>
  <c r="BS28" i="18" s="1"/>
  <c r="CE28" i="18" s="1"/>
  <c r="CQ28" i="18" s="1"/>
  <c r="DC28" i="18" s="1"/>
  <c r="DO28" i="18" s="1"/>
  <c r="EA28" i="18" s="1"/>
  <c r="EM28" i="18" s="1"/>
  <c r="EY28" i="18" s="1"/>
  <c r="FK28" i="18" s="1"/>
  <c r="FW28" i="18" s="1"/>
  <c r="GI28" i="18" s="1"/>
  <c r="GU28" i="18" s="1"/>
  <c r="HG28" i="18" s="1"/>
  <c r="HS28" i="18" s="1"/>
  <c r="IE28" i="18" s="1"/>
  <c r="IQ28" i="18" s="1"/>
  <c r="JC28" i="18" s="1"/>
  <c r="JO28" i="18" s="1"/>
  <c r="KA28" i="18" s="1"/>
  <c r="KM28" i="18" s="1"/>
  <c r="KY28" i="18" s="1"/>
  <c r="LK28" i="18" s="1"/>
  <c r="LW28" i="18" s="1"/>
  <c r="MI28" i="18" s="1"/>
  <c r="MU28" i="18" s="1"/>
  <c r="V28" i="18"/>
  <c r="AH28" i="18" s="1"/>
  <c r="AT28" i="18" s="1"/>
  <c r="BF28" i="18" s="1"/>
  <c r="BR28" i="18" s="1"/>
  <c r="CD28" i="18" s="1"/>
  <c r="CP28" i="18" s="1"/>
  <c r="DB28" i="18" s="1"/>
  <c r="DN28" i="18" s="1"/>
  <c r="DZ28" i="18" s="1"/>
  <c r="EL28" i="18" s="1"/>
  <c r="EX28" i="18" s="1"/>
  <c r="FJ28" i="18" s="1"/>
  <c r="FV28" i="18" s="1"/>
  <c r="GH28" i="18" s="1"/>
  <c r="GT28" i="18" s="1"/>
  <c r="HF28" i="18" s="1"/>
  <c r="HR28" i="18" s="1"/>
  <c r="ID28" i="18" s="1"/>
  <c r="IP28" i="18" s="1"/>
  <c r="JB28" i="18" s="1"/>
  <c r="JN28" i="18" s="1"/>
  <c r="JZ28" i="18" s="1"/>
  <c r="KL28" i="18" s="1"/>
  <c r="KX28" i="18" s="1"/>
  <c r="LJ28" i="18" s="1"/>
  <c r="LV28" i="18" s="1"/>
  <c r="MH28" i="18" s="1"/>
  <c r="MT28" i="18" s="1"/>
  <c r="U28" i="18"/>
  <c r="AG28" i="18" s="1"/>
  <c r="AS28" i="18" s="1"/>
  <c r="BE28" i="18" s="1"/>
  <c r="BQ28" i="18" s="1"/>
  <c r="CC28" i="18" s="1"/>
  <c r="CO28" i="18" s="1"/>
  <c r="DA28" i="18" s="1"/>
  <c r="DM28" i="18" s="1"/>
  <c r="DY28" i="18" s="1"/>
  <c r="EK28" i="18" s="1"/>
  <c r="EW28" i="18" s="1"/>
  <c r="FI28" i="18" s="1"/>
  <c r="FU28" i="18" s="1"/>
  <c r="GG28" i="18" s="1"/>
  <c r="GS28" i="18" s="1"/>
  <c r="HE28" i="18" s="1"/>
  <c r="HQ28" i="18" s="1"/>
  <c r="IC28" i="18" s="1"/>
  <c r="IO28" i="18" s="1"/>
  <c r="JA28" i="18" s="1"/>
  <c r="JM28" i="18" s="1"/>
  <c r="JY28" i="18" s="1"/>
  <c r="KK28" i="18" s="1"/>
  <c r="KW28" i="18" s="1"/>
  <c r="LI28" i="18" s="1"/>
  <c r="LU28" i="18" s="1"/>
  <c r="MG28" i="18" s="1"/>
  <c r="MS28" i="18" s="1"/>
  <c r="T28" i="18"/>
  <c r="AF28" i="18" s="1"/>
  <c r="AR28" i="18" s="1"/>
  <c r="BD28" i="18" s="1"/>
  <c r="BP28" i="18" s="1"/>
  <c r="CB28" i="18" s="1"/>
  <c r="CN28" i="18" s="1"/>
  <c r="CZ28" i="18" s="1"/>
  <c r="DL28" i="18" s="1"/>
  <c r="DX28" i="18" s="1"/>
  <c r="EJ28" i="18" s="1"/>
  <c r="EV28" i="18" s="1"/>
  <c r="FH28" i="18" s="1"/>
  <c r="FT28" i="18" s="1"/>
  <c r="GF28" i="18" s="1"/>
  <c r="GR28" i="18" s="1"/>
  <c r="HD28" i="18" s="1"/>
  <c r="HP28" i="18" s="1"/>
  <c r="IB28" i="18" s="1"/>
  <c r="IN28" i="18" s="1"/>
  <c r="IZ28" i="18" s="1"/>
  <c r="JL28" i="18" s="1"/>
  <c r="JX28" i="18" s="1"/>
  <c r="KJ28" i="18" s="1"/>
  <c r="KV28" i="18" s="1"/>
  <c r="LH28" i="18" s="1"/>
  <c r="LT28" i="18" s="1"/>
  <c r="MF28" i="18" s="1"/>
  <c r="MR28" i="18" s="1"/>
  <c r="S28" i="18"/>
  <c r="AE28" i="18" s="1"/>
  <c r="AQ28" i="18" s="1"/>
  <c r="BC28" i="18" s="1"/>
  <c r="BO28" i="18" s="1"/>
  <c r="CA28" i="18" s="1"/>
  <c r="CM28" i="18" s="1"/>
  <c r="CY28" i="18" s="1"/>
  <c r="DK28" i="18" s="1"/>
  <c r="DW28" i="18" s="1"/>
  <c r="EI28" i="18" s="1"/>
  <c r="EU28" i="18" s="1"/>
  <c r="FG28" i="18" s="1"/>
  <c r="FS28" i="18" s="1"/>
  <c r="GE28" i="18" s="1"/>
  <c r="GQ28" i="18" s="1"/>
  <c r="HC28" i="18" s="1"/>
  <c r="HO28" i="18" s="1"/>
  <c r="IA28" i="18" s="1"/>
  <c r="IM28" i="18" s="1"/>
  <c r="IY28" i="18" s="1"/>
  <c r="JK28" i="18" s="1"/>
  <c r="JW28" i="18" s="1"/>
  <c r="KI28" i="18" s="1"/>
  <c r="KU28" i="18" s="1"/>
  <c r="LG28" i="18" s="1"/>
  <c r="LS28" i="18" s="1"/>
  <c r="ME28" i="18" s="1"/>
  <c r="MQ28" i="18" s="1"/>
  <c r="R28" i="18"/>
  <c r="AD28" i="18" s="1"/>
  <c r="AP28" i="18" s="1"/>
  <c r="BB28" i="18" s="1"/>
  <c r="BN28" i="18" s="1"/>
  <c r="BZ28" i="18" s="1"/>
  <c r="CL28" i="18" s="1"/>
  <c r="CX28" i="18" s="1"/>
  <c r="DJ28" i="18" s="1"/>
  <c r="DV28" i="18" s="1"/>
  <c r="EH28" i="18" s="1"/>
  <c r="ET28" i="18" s="1"/>
  <c r="FF28" i="18" s="1"/>
  <c r="FR28" i="18" s="1"/>
  <c r="GD28" i="18" s="1"/>
  <c r="GP28" i="18" s="1"/>
  <c r="HB28" i="18" s="1"/>
  <c r="HN28" i="18" s="1"/>
  <c r="HZ28" i="18" s="1"/>
  <c r="IL28" i="18" s="1"/>
  <c r="IX28" i="18" s="1"/>
  <c r="JJ28" i="18" s="1"/>
  <c r="JV28" i="18" s="1"/>
  <c r="KH28" i="18" s="1"/>
  <c r="KT28" i="18" s="1"/>
  <c r="LF28" i="18" s="1"/>
  <c r="LR28" i="18" s="1"/>
  <c r="MD28" i="18" s="1"/>
  <c r="MP28" i="18" s="1"/>
  <c r="Q28" i="18"/>
  <c r="AC28" i="18" s="1"/>
  <c r="AO28" i="18" s="1"/>
  <c r="BA28" i="18" s="1"/>
  <c r="BM28" i="18" s="1"/>
  <c r="BY28" i="18" s="1"/>
  <c r="CK28" i="18" s="1"/>
  <c r="CW28" i="18" s="1"/>
  <c r="DI28" i="18" s="1"/>
  <c r="DU28" i="18" s="1"/>
  <c r="EG28" i="18" s="1"/>
  <c r="ES28" i="18" s="1"/>
  <c r="FE28" i="18" s="1"/>
  <c r="FQ28" i="18" s="1"/>
  <c r="GC28" i="18" s="1"/>
  <c r="GO28" i="18" s="1"/>
  <c r="HA28" i="18" s="1"/>
  <c r="HM28" i="18" s="1"/>
  <c r="HY28" i="18" s="1"/>
  <c r="IK28" i="18" s="1"/>
  <c r="IW28" i="18" s="1"/>
  <c r="JI28" i="18" s="1"/>
  <c r="JU28" i="18" s="1"/>
  <c r="KG28" i="18" s="1"/>
  <c r="KS28" i="18" s="1"/>
  <c r="LE28" i="18" s="1"/>
  <c r="LQ28" i="18" s="1"/>
  <c r="MC28" i="18" s="1"/>
  <c r="MO28" i="18" s="1"/>
  <c r="P28" i="18"/>
  <c r="AB28" i="18" s="1"/>
  <c r="AN28" i="18" s="1"/>
  <c r="AZ28" i="18" s="1"/>
  <c r="BL28" i="18" s="1"/>
  <c r="BX28" i="18" s="1"/>
  <c r="CJ28" i="18" s="1"/>
  <c r="CV28" i="18" s="1"/>
  <c r="DH28" i="18" s="1"/>
  <c r="DT28" i="18" s="1"/>
  <c r="EF28" i="18" s="1"/>
  <c r="ER28" i="18" s="1"/>
  <c r="FD28" i="18" s="1"/>
  <c r="FP28" i="18" s="1"/>
  <c r="GB28" i="18" s="1"/>
  <c r="GN28" i="18" s="1"/>
  <c r="GZ28" i="18" s="1"/>
  <c r="HL28" i="18" s="1"/>
  <c r="HX28" i="18" s="1"/>
  <c r="IJ28" i="18" s="1"/>
  <c r="IV28" i="18" s="1"/>
  <c r="JH28" i="18" s="1"/>
  <c r="JT28" i="18" s="1"/>
  <c r="KF28" i="18" s="1"/>
  <c r="KR28" i="18" s="1"/>
  <c r="LD28" i="18" s="1"/>
  <c r="LP28" i="18" s="1"/>
  <c r="MB28" i="18" s="1"/>
  <c r="MN28" i="18" s="1"/>
  <c r="O28" i="18"/>
  <c r="AA28" i="18" s="1"/>
  <c r="AM28" i="18" s="1"/>
  <c r="AY28" i="18" s="1"/>
  <c r="BK28" i="18" s="1"/>
  <c r="BW28" i="18" s="1"/>
  <c r="CI28" i="18" s="1"/>
  <c r="CU28" i="18" s="1"/>
  <c r="DG28" i="18" s="1"/>
  <c r="DS28" i="18" s="1"/>
  <c r="EE28" i="18" s="1"/>
  <c r="EQ28" i="18" s="1"/>
  <c r="FC28" i="18" s="1"/>
  <c r="FO28" i="18" s="1"/>
  <c r="GA28" i="18" s="1"/>
  <c r="GM28" i="18" s="1"/>
  <c r="GY28" i="18" s="1"/>
  <c r="HK28" i="18" s="1"/>
  <c r="HW28" i="18" s="1"/>
  <c r="II28" i="18" s="1"/>
  <c r="IU28" i="18" s="1"/>
  <c r="JG28" i="18" s="1"/>
  <c r="JS28" i="18" s="1"/>
  <c r="KE28" i="18" s="1"/>
  <c r="KQ28" i="18" s="1"/>
  <c r="LC28" i="18" s="1"/>
  <c r="LO28" i="18" s="1"/>
  <c r="MA28" i="18" s="1"/>
  <c r="MM28" i="18" s="1"/>
  <c r="Z27" i="18"/>
  <c r="AL27" i="18" s="1"/>
  <c r="AX27" i="18" s="1"/>
  <c r="BJ27" i="18" s="1"/>
  <c r="BV27" i="18" s="1"/>
  <c r="CH27" i="18" s="1"/>
  <c r="CT27" i="18" s="1"/>
  <c r="DF27" i="18" s="1"/>
  <c r="DR27" i="18" s="1"/>
  <c r="ED27" i="18" s="1"/>
  <c r="EP27" i="18" s="1"/>
  <c r="FB27" i="18" s="1"/>
  <c r="FN27" i="18" s="1"/>
  <c r="FZ27" i="18" s="1"/>
  <c r="GL27" i="18" s="1"/>
  <c r="GX27" i="18" s="1"/>
  <c r="HJ27" i="18" s="1"/>
  <c r="HV27" i="18" s="1"/>
  <c r="IH27" i="18" s="1"/>
  <c r="IT27" i="18" s="1"/>
  <c r="JF27" i="18" s="1"/>
  <c r="JR27" i="18" s="1"/>
  <c r="KD27" i="18" s="1"/>
  <c r="KP27" i="18" s="1"/>
  <c r="LB27" i="18" s="1"/>
  <c r="LN27" i="18" s="1"/>
  <c r="LZ27" i="18" s="1"/>
  <c r="ML27" i="18" s="1"/>
  <c r="MX27" i="18" s="1"/>
  <c r="Y27" i="18"/>
  <c r="AK27" i="18" s="1"/>
  <c r="AW27" i="18" s="1"/>
  <c r="BI27" i="18" s="1"/>
  <c r="BU27" i="18" s="1"/>
  <c r="CG27" i="18" s="1"/>
  <c r="CS27" i="18" s="1"/>
  <c r="DE27" i="18" s="1"/>
  <c r="DQ27" i="18" s="1"/>
  <c r="EC27" i="18" s="1"/>
  <c r="EO27" i="18" s="1"/>
  <c r="FA27" i="18" s="1"/>
  <c r="FM27" i="18" s="1"/>
  <c r="FY27" i="18" s="1"/>
  <c r="GK27" i="18" s="1"/>
  <c r="GW27" i="18" s="1"/>
  <c r="HI27" i="18" s="1"/>
  <c r="HU27" i="18" s="1"/>
  <c r="IG27" i="18" s="1"/>
  <c r="IS27" i="18" s="1"/>
  <c r="JE27" i="18" s="1"/>
  <c r="JQ27" i="18" s="1"/>
  <c r="KC27" i="18" s="1"/>
  <c r="KO27" i="18" s="1"/>
  <c r="LA27" i="18" s="1"/>
  <c r="LM27" i="18" s="1"/>
  <c r="LY27" i="18" s="1"/>
  <c r="MK27" i="18" s="1"/>
  <c r="MW27" i="18" s="1"/>
  <c r="X27" i="18"/>
  <c r="AJ27" i="18" s="1"/>
  <c r="AV27" i="18" s="1"/>
  <c r="BH27" i="18" s="1"/>
  <c r="BT27" i="18" s="1"/>
  <c r="CF27" i="18" s="1"/>
  <c r="CR27" i="18" s="1"/>
  <c r="DD27" i="18" s="1"/>
  <c r="DP27" i="18" s="1"/>
  <c r="EB27" i="18" s="1"/>
  <c r="EN27" i="18" s="1"/>
  <c r="EZ27" i="18" s="1"/>
  <c r="FL27" i="18" s="1"/>
  <c r="FX27" i="18" s="1"/>
  <c r="GJ27" i="18" s="1"/>
  <c r="GV27" i="18" s="1"/>
  <c r="HH27" i="18" s="1"/>
  <c r="HT27" i="18" s="1"/>
  <c r="IF27" i="18" s="1"/>
  <c r="IR27" i="18" s="1"/>
  <c r="JD27" i="18" s="1"/>
  <c r="JP27" i="18" s="1"/>
  <c r="KB27" i="18" s="1"/>
  <c r="KN27" i="18" s="1"/>
  <c r="KZ27" i="18" s="1"/>
  <c r="LL27" i="18" s="1"/>
  <c r="LX27" i="18" s="1"/>
  <c r="MJ27" i="18" s="1"/>
  <c r="MV27" i="18" s="1"/>
  <c r="W27" i="18"/>
  <c r="AI27" i="18" s="1"/>
  <c r="AU27" i="18" s="1"/>
  <c r="BG27" i="18" s="1"/>
  <c r="BS27" i="18" s="1"/>
  <c r="CE27" i="18" s="1"/>
  <c r="CQ27" i="18" s="1"/>
  <c r="DC27" i="18" s="1"/>
  <c r="DO27" i="18" s="1"/>
  <c r="EA27" i="18" s="1"/>
  <c r="EM27" i="18" s="1"/>
  <c r="EY27" i="18" s="1"/>
  <c r="FK27" i="18" s="1"/>
  <c r="FW27" i="18" s="1"/>
  <c r="GI27" i="18" s="1"/>
  <c r="GU27" i="18" s="1"/>
  <c r="HG27" i="18" s="1"/>
  <c r="HS27" i="18" s="1"/>
  <c r="IE27" i="18" s="1"/>
  <c r="IQ27" i="18" s="1"/>
  <c r="JC27" i="18" s="1"/>
  <c r="JO27" i="18" s="1"/>
  <c r="KA27" i="18" s="1"/>
  <c r="KM27" i="18" s="1"/>
  <c r="KY27" i="18" s="1"/>
  <c r="LK27" i="18" s="1"/>
  <c r="LW27" i="18" s="1"/>
  <c r="MI27" i="18" s="1"/>
  <c r="MU27" i="18" s="1"/>
  <c r="V27" i="18"/>
  <c r="AH27" i="18" s="1"/>
  <c r="AT27" i="18" s="1"/>
  <c r="BF27" i="18" s="1"/>
  <c r="BR27" i="18" s="1"/>
  <c r="CD27" i="18" s="1"/>
  <c r="CP27" i="18" s="1"/>
  <c r="DB27" i="18" s="1"/>
  <c r="DN27" i="18" s="1"/>
  <c r="DZ27" i="18" s="1"/>
  <c r="EL27" i="18" s="1"/>
  <c r="EX27" i="18" s="1"/>
  <c r="FJ27" i="18" s="1"/>
  <c r="FV27" i="18" s="1"/>
  <c r="GH27" i="18" s="1"/>
  <c r="GT27" i="18" s="1"/>
  <c r="HF27" i="18" s="1"/>
  <c r="HR27" i="18" s="1"/>
  <c r="ID27" i="18" s="1"/>
  <c r="IP27" i="18" s="1"/>
  <c r="JB27" i="18" s="1"/>
  <c r="JN27" i="18" s="1"/>
  <c r="JZ27" i="18" s="1"/>
  <c r="KL27" i="18" s="1"/>
  <c r="KX27" i="18" s="1"/>
  <c r="LJ27" i="18" s="1"/>
  <c r="LV27" i="18" s="1"/>
  <c r="MH27" i="18" s="1"/>
  <c r="MT27" i="18" s="1"/>
  <c r="U27" i="18"/>
  <c r="AG27" i="18" s="1"/>
  <c r="AS27" i="18" s="1"/>
  <c r="BE27" i="18" s="1"/>
  <c r="BQ27" i="18" s="1"/>
  <c r="CC27" i="18" s="1"/>
  <c r="CO27" i="18" s="1"/>
  <c r="DA27" i="18" s="1"/>
  <c r="DM27" i="18" s="1"/>
  <c r="DY27" i="18" s="1"/>
  <c r="EK27" i="18" s="1"/>
  <c r="EW27" i="18" s="1"/>
  <c r="FI27" i="18" s="1"/>
  <c r="FU27" i="18" s="1"/>
  <c r="GG27" i="18" s="1"/>
  <c r="GS27" i="18" s="1"/>
  <c r="HE27" i="18" s="1"/>
  <c r="HQ27" i="18" s="1"/>
  <c r="IC27" i="18" s="1"/>
  <c r="IO27" i="18" s="1"/>
  <c r="JA27" i="18" s="1"/>
  <c r="JM27" i="18" s="1"/>
  <c r="JY27" i="18" s="1"/>
  <c r="KK27" i="18" s="1"/>
  <c r="KW27" i="18" s="1"/>
  <c r="LI27" i="18" s="1"/>
  <c r="LU27" i="18" s="1"/>
  <c r="MG27" i="18" s="1"/>
  <c r="MS27" i="18" s="1"/>
  <c r="T27" i="18"/>
  <c r="AF27" i="18" s="1"/>
  <c r="AR27" i="18" s="1"/>
  <c r="BD27" i="18" s="1"/>
  <c r="BP27" i="18" s="1"/>
  <c r="CB27" i="18" s="1"/>
  <c r="CN27" i="18" s="1"/>
  <c r="CZ27" i="18" s="1"/>
  <c r="DL27" i="18" s="1"/>
  <c r="DX27" i="18" s="1"/>
  <c r="EJ27" i="18" s="1"/>
  <c r="EV27" i="18" s="1"/>
  <c r="FH27" i="18" s="1"/>
  <c r="FT27" i="18" s="1"/>
  <c r="GF27" i="18" s="1"/>
  <c r="GR27" i="18" s="1"/>
  <c r="HD27" i="18" s="1"/>
  <c r="HP27" i="18" s="1"/>
  <c r="IB27" i="18" s="1"/>
  <c r="IN27" i="18" s="1"/>
  <c r="IZ27" i="18" s="1"/>
  <c r="JL27" i="18" s="1"/>
  <c r="JX27" i="18" s="1"/>
  <c r="KJ27" i="18" s="1"/>
  <c r="KV27" i="18" s="1"/>
  <c r="LH27" i="18" s="1"/>
  <c r="LT27" i="18" s="1"/>
  <c r="MF27" i="18" s="1"/>
  <c r="MR27" i="18" s="1"/>
  <c r="S27" i="18"/>
  <c r="AE27" i="18" s="1"/>
  <c r="AQ27" i="18" s="1"/>
  <c r="BC27" i="18" s="1"/>
  <c r="BO27" i="18" s="1"/>
  <c r="CA27" i="18" s="1"/>
  <c r="CM27" i="18" s="1"/>
  <c r="CY27" i="18" s="1"/>
  <c r="DK27" i="18" s="1"/>
  <c r="DW27" i="18" s="1"/>
  <c r="EI27" i="18" s="1"/>
  <c r="EU27" i="18" s="1"/>
  <c r="FG27" i="18" s="1"/>
  <c r="FS27" i="18" s="1"/>
  <c r="GE27" i="18" s="1"/>
  <c r="GQ27" i="18" s="1"/>
  <c r="HC27" i="18" s="1"/>
  <c r="HO27" i="18" s="1"/>
  <c r="IA27" i="18" s="1"/>
  <c r="IM27" i="18" s="1"/>
  <c r="IY27" i="18" s="1"/>
  <c r="JK27" i="18" s="1"/>
  <c r="JW27" i="18" s="1"/>
  <c r="KI27" i="18" s="1"/>
  <c r="KU27" i="18" s="1"/>
  <c r="LG27" i="18" s="1"/>
  <c r="LS27" i="18" s="1"/>
  <c r="ME27" i="18" s="1"/>
  <c r="MQ27" i="18" s="1"/>
  <c r="R27" i="18"/>
  <c r="AD27" i="18" s="1"/>
  <c r="AP27" i="18" s="1"/>
  <c r="BB27" i="18" s="1"/>
  <c r="BN27" i="18" s="1"/>
  <c r="BZ27" i="18" s="1"/>
  <c r="CL27" i="18" s="1"/>
  <c r="CX27" i="18" s="1"/>
  <c r="DJ27" i="18" s="1"/>
  <c r="DV27" i="18" s="1"/>
  <c r="EH27" i="18" s="1"/>
  <c r="ET27" i="18" s="1"/>
  <c r="FF27" i="18" s="1"/>
  <c r="FR27" i="18" s="1"/>
  <c r="GD27" i="18" s="1"/>
  <c r="GP27" i="18" s="1"/>
  <c r="HB27" i="18" s="1"/>
  <c r="HN27" i="18" s="1"/>
  <c r="HZ27" i="18" s="1"/>
  <c r="IL27" i="18" s="1"/>
  <c r="IX27" i="18" s="1"/>
  <c r="JJ27" i="18" s="1"/>
  <c r="JV27" i="18" s="1"/>
  <c r="KH27" i="18" s="1"/>
  <c r="KT27" i="18" s="1"/>
  <c r="LF27" i="18" s="1"/>
  <c r="LR27" i="18" s="1"/>
  <c r="MD27" i="18" s="1"/>
  <c r="MP27" i="18" s="1"/>
  <c r="Q27" i="18"/>
  <c r="AC27" i="18" s="1"/>
  <c r="AO27" i="18" s="1"/>
  <c r="BA27" i="18" s="1"/>
  <c r="BM27" i="18" s="1"/>
  <c r="BY27" i="18" s="1"/>
  <c r="CK27" i="18" s="1"/>
  <c r="CW27" i="18" s="1"/>
  <c r="DI27" i="18" s="1"/>
  <c r="DU27" i="18" s="1"/>
  <c r="EG27" i="18" s="1"/>
  <c r="ES27" i="18" s="1"/>
  <c r="FE27" i="18" s="1"/>
  <c r="FQ27" i="18" s="1"/>
  <c r="GC27" i="18" s="1"/>
  <c r="GO27" i="18" s="1"/>
  <c r="HA27" i="18" s="1"/>
  <c r="HM27" i="18" s="1"/>
  <c r="HY27" i="18" s="1"/>
  <c r="IK27" i="18" s="1"/>
  <c r="IW27" i="18" s="1"/>
  <c r="JI27" i="18" s="1"/>
  <c r="JU27" i="18" s="1"/>
  <c r="KG27" i="18" s="1"/>
  <c r="KS27" i="18" s="1"/>
  <c r="LE27" i="18" s="1"/>
  <c r="LQ27" i="18" s="1"/>
  <c r="MC27" i="18" s="1"/>
  <c r="MO27" i="18" s="1"/>
  <c r="P27" i="18"/>
  <c r="AB27" i="18" s="1"/>
  <c r="AN27" i="18" s="1"/>
  <c r="AZ27" i="18" s="1"/>
  <c r="BL27" i="18" s="1"/>
  <c r="BX27" i="18" s="1"/>
  <c r="CJ27" i="18" s="1"/>
  <c r="CV27" i="18" s="1"/>
  <c r="DH27" i="18" s="1"/>
  <c r="DT27" i="18" s="1"/>
  <c r="EF27" i="18" s="1"/>
  <c r="ER27" i="18" s="1"/>
  <c r="FD27" i="18" s="1"/>
  <c r="FP27" i="18" s="1"/>
  <c r="GB27" i="18" s="1"/>
  <c r="GN27" i="18" s="1"/>
  <c r="GZ27" i="18" s="1"/>
  <c r="HL27" i="18" s="1"/>
  <c r="HX27" i="18" s="1"/>
  <c r="IJ27" i="18" s="1"/>
  <c r="IV27" i="18" s="1"/>
  <c r="JH27" i="18" s="1"/>
  <c r="JT27" i="18" s="1"/>
  <c r="KF27" i="18" s="1"/>
  <c r="KR27" i="18" s="1"/>
  <c r="LD27" i="18" s="1"/>
  <c r="LP27" i="18" s="1"/>
  <c r="MB27" i="18" s="1"/>
  <c r="MN27" i="18" s="1"/>
  <c r="O27" i="18"/>
  <c r="AA27" i="18" s="1"/>
  <c r="AM27" i="18" s="1"/>
  <c r="AY27" i="18" s="1"/>
  <c r="BK27" i="18" s="1"/>
  <c r="BW27" i="18" s="1"/>
  <c r="CI27" i="18" s="1"/>
  <c r="CU27" i="18" s="1"/>
  <c r="DG27" i="18" s="1"/>
  <c r="DS27" i="18" s="1"/>
  <c r="EE27" i="18" s="1"/>
  <c r="EQ27" i="18" s="1"/>
  <c r="FC27" i="18" s="1"/>
  <c r="FO27" i="18" s="1"/>
  <c r="GA27" i="18" s="1"/>
  <c r="GM27" i="18" s="1"/>
  <c r="GY27" i="18" s="1"/>
  <c r="HK27" i="18" s="1"/>
  <c r="HW27" i="18" s="1"/>
  <c r="II27" i="18" s="1"/>
  <c r="IU27" i="18" s="1"/>
  <c r="JG27" i="18" s="1"/>
  <c r="JS27" i="18" s="1"/>
  <c r="KE27" i="18" s="1"/>
  <c r="KQ27" i="18" s="1"/>
  <c r="LC27" i="18" s="1"/>
  <c r="LO27" i="18" s="1"/>
  <c r="MA27" i="18" s="1"/>
  <c r="MM27" i="18" s="1"/>
  <c r="Z26" i="18"/>
  <c r="AL26" i="18" s="1"/>
  <c r="AX26" i="18" s="1"/>
  <c r="BJ26" i="18" s="1"/>
  <c r="BV26" i="18" s="1"/>
  <c r="CH26" i="18" s="1"/>
  <c r="CT26" i="18" s="1"/>
  <c r="DF26" i="18" s="1"/>
  <c r="DR26" i="18" s="1"/>
  <c r="ED26" i="18" s="1"/>
  <c r="EP26" i="18" s="1"/>
  <c r="FB26" i="18" s="1"/>
  <c r="FN26" i="18" s="1"/>
  <c r="FZ26" i="18" s="1"/>
  <c r="GL26" i="18" s="1"/>
  <c r="GX26" i="18" s="1"/>
  <c r="HJ26" i="18" s="1"/>
  <c r="HV26" i="18" s="1"/>
  <c r="IH26" i="18" s="1"/>
  <c r="IT26" i="18" s="1"/>
  <c r="JF26" i="18" s="1"/>
  <c r="JR26" i="18" s="1"/>
  <c r="KD26" i="18" s="1"/>
  <c r="KP26" i="18" s="1"/>
  <c r="LB26" i="18" s="1"/>
  <c r="LN26" i="18" s="1"/>
  <c r="LZ26" i="18" s="1"/>
  <c r="ML26" i="18" s="1"/>
  <c r="MX26" i="18" s="1"/>
  <c r="Y26" i="18"/>
  <c r="AK26" i="18" s="1"/>
  <c r="AW26" i="18" s="1"/>
  <c r="BI26" i="18" s="1"/>
  <c r="BU26" i="18" s="1"/>
  <c r="CG26" i="18" s="1"/>
  <c r="CS26" i="18" s="1"/>
  <c r="DE26" i="18" s="1"/>
  <c r="DQ26" i="18" s="1"/>
  <c r="EC26" i="18" s="1"/>
  <c r="EO26" i="18" s="1"/>
  <c r="FA26" i="18" s="1"/>
  <c r="FM26" i="18" s="1"/>
  <c r="FY26" i="18" s="1"/>
  <c r="GK26" i="18" s="1"/>
  <c r="GW26" i="18" s="1"/>
  <c r="HI26" i="18" s="1"/>
  <c r="HU26" i="18" s="1"/>
  <c r="IG26" i="18" s="1"/>
  <c r="IS26" i="18" s="1"/>
  <c r="JE26" i="18" s="1"/>
  <c r="JQ26" i="18" s="1"/>
  <c r="KC26" i="18" s="1"/>
  <c r="KO26" i="18" s="1"/>
  <c r="LA26" i="18" s="1"/>
  <c r="LM26" i="18" s="1"/>
  <c r="LY26" i="18" s="1"/>
  <c r="MK26" i="18" s="1"/>
  <c r="MW26" i="18" s="1"/>
  <c r="X26" i="18"/>
  <c r="AJ26" i="18" s="1"/>
  <c r="AV26" i="18" s="1"/>
  <c r="BH26" i="18" s="1"/>
  <c r="BT26" i="18" s="1"/>
  <c r="CF26" i="18" s="1"/>
  <c r="CR26" i="18" s="1"/>
  <c r="DD26" i="18" s="1"/>
  <c r="DP26" i="18" s="1"/>
  <c r="EB26" i="18" s="1"/>
  <c r="EN26" i="18" s="1"/>
  <c r="EZ26" i="18" s="1"/>
  <c r="FL26" i="18" s="1"/>
  <c r="FX26" i="18" s="1"/>
  <c r="GJ26" i="18" s="1"/>
  <c r="GV26" i="18" s="1"/>
  <c r="HH26" i="18" s="1"/>
  <c r="HT26" i="18" s="1"/>
  <c r="IF26" i="18" s="1"/>
  <c r="IR26" i="18" s="1"/>
  <c r="JD26" i="18" s="1"/>
  <c r="JP26" i="18" s="1"/>
  <c r="KB26" i="18" s="1"/>
  <c r="KN26" i="18" s="1"/>
  <c r="KZ26" i="18" s="1"/>
  <c r="LL26" i="18" s="1"/>
  <c r="LX26" i="18" s="1"/>
  <c r="MJ26" i="18" s="1"/>
  <c r="MV26" i="18" s="1"/>
  <c r="W26" i="18"/>
  <c r="AI26" i="18" s="1"/>
  <c r="AU26" i="18" s="1"/>
  <c r="BG26" i="18" s="1"/>
  <c r="BS26" i="18" s="1"/>
  <c r="CE26" i="18" s="1"/>
  <c r="CQ26" i="18" s="1"/>
  <c r="DC26" i="18" s="1"/>
  <c r="DO26" i="18" s="1"/>
  <c r="EA26" i="18" s="1"/>
  <c r="EM26" i="18" s="1"/>
  <c r="EY26" i="18" s="1"/>
  <c r="FK26" i="18" s="1"/>
  <c r="FW26" i="18" s="1"/>
  <c r="GI26" i="18" s="1"/>
  <c r="GU26" i="18" s="1"/>
  <c r="HG26" i="18" s="1"/>
  <c r="HS26" i="18" s="1"/>
  <c r="IE26" i="18" s="1"/>
  <c r="IQ26" i="18" s="1"/>
  <c r="JC26" i="18" s="1"/>
  <c r="JO26" i="18" s="1"/>
  <c r="KA26" i="18" s="1"/>
  <c r="KM26" i="18" s="1"/>
  <c r="KY26" i="18" s="1"/>
  <c r="LK26" i="18" s="1"/>
  <c r="LW26" i="18" s="1"/>
  <c r="MI26" i="18" s="1"/>
  <c r="MU26" i="18" s="1"/>
  <c r="V26" i="18"/>
  <c r="AH26" i="18" s="1"/>
  <c r="AT26" i="18" s="1"/>
  <c r="BF26" i="18" s="1"/>
  <c r="BR26" i="18" s="1"/>
  <c r="CD26" i="18" s="1"/>
  <c r="CP26" i="18" s="1"/>
  <c r="DB26" i="18" s="1"/>
  <c r="DN26" i="18" s="1"/>
  <c r="DZ26" i="18" s="1"/>
  <c r="EL26" i="18" s="1"/>
  <c r="EX26" i="18" s="1"/>
  <c r="FJ26" i="18" s="1"/>
  <c r="FV26" i="18" s="1"/>
  <c r="GH26" i="18" s="1"/>
  <c r="GT26" i="18" s="1"/>
  <c r="HF26" i="18" s="1"/>
  <c r="HR26" i="18" s="1"/>
  <c r="ID26" i="18" s="1"/>
  <c r="IP26" i="18" s="1"/>
  <c r="JB26" i="18" s="1"/>
  <c r="JN26" i="18" s="1"/>
  <c r="JZ26" i="18" s="1"/>
  <c r="KL26" i="18" s="1"/>
  <c r="KX26" i="18" s="1"/>
  <c r="LJ26" i="18" s="1"/>
  <c r="LV26" i="18" s="1"/>
  <c r="MH26" i="18" s="1"/>
  <c r="MT26" i="18" s="1"/>
  <c r="U26" i="18"/>
  <c r="AG26" i="18" s="1"/>
  <c r="AS26" i="18" s="1"/>
  <c r="BE26" i="18" s="1"/>
  <c r="BQ26" i="18" s="1"/>
  <c r="CC26" i="18" s="1"/>
  <c r="CO26" i="18" s="1"/>
  <c r="DA26" i="18" s="1"/>
  <c r="DM26" i="18" s="1"/>
  <c r="DY26" i="18" s="1"/>
  <c r="EK26" i="18" s="1"/>
  <c r="EW26" i="18" s="1"/>
  <c r="FI26" i="18" s="1"/>
  <c r="FU26" i="18" s="1"/>
  <c r="GG26" i="18" s="1"/>
  <c r="GS26" i="18" s="1"/>
  <c r="HE26" i="18" s="1"/>
  <c r="HQ26" i="18" s="1"/>
  <c r="IC26" i="18" s="1"/>
  <c r="IO26" i="18" s="1"/>
  <c r="JA26" i="18" s="1"/>
  <c r="JM26" i="18" s="1"/>
  <c r="JY26" i="18" s="1"/>
  <c r="KK26" i="18" s="1"/>
  <c r="KW26" i="18" s="1"/>
  <c r="LI26" i="18" s="1"/>
  <c r="LU26" i="18" s="1"/>
  <c r="MG26" i="18" s="1"/>
  <c r="MS26" i="18" s="1"/>
  <c r="T26" i="18"/>
  <c r="AF26" i="18" s="1"/>
  <c r="AR26" i="18" s="1"/>
  <c r="BD26" i="18" s="1"/>
  <c r="BP26" i="18" s="1"/>
  <c r="CB26" i="18" s="1"/>
  <c r="CN26" i="18" s="1"/>
  <c r="CZ26" i="18" s="1"/>
  <c r="DL26" i="18" s="1"/>
  <c r="DX26" i="18" s="1"/>
  <c r="EJ26" i="18" s="1"/>
  <c r="EV26" i="18" s="1"/>
  <c r="FH26" i="18" s="1"/>
  <c r="FT26" i="18" s="1"/>
  <c r="GF26" i="18" s="1"/>
  <c r="GR26" i="18" s="1"/>
  <c r="HD26" i="18" s="1"/>
  <c r="HP26" i="18" s="1"/>
  <c r="IB26" i="18" s="1"/>
  <c r="IN26" i="18" s="1"/>
  <c r="IZ26" i="18" s="1"/>
  <c r="JL26" i="18" s="1"/>
  <c r="JX26" i="18" s="1"/>
  <c r="KJ26" i="18" s="1"/>
  <c r="KV26" i="18" s="1"/>
  <c r="LH26" i="18" s="1"/>
  <c r="LT26" i="18" s="1"/>
  <c r="MF26" i="18" s="1"/>
  <c r="MR26" i="18" s="1"/>
  <c r="S26" i="18"/>
  <c r="AE26" i="18" s="1"/>
  <c r="AQ26" i="18" s="1"/>
  <c r="BC26" i="18" s="1"/>
  <c r="BO26" i="18" s="1"/>
  <c r="CA26" i="18" s="1"/>
  <c r="CM26" i="18" s="1"/>
  <c r="CY26" i="18" s="1"/>
  <c r="DK26" i="18" s="1"/>
  <c r="DW26" i="18" s="1"/>
  <c r="EI26" i="18" s="1"/>
  <c r="EU26" i="18" s="1"/>
  <c r="FG26" i="18" s="1"/>
  <c r="FS26" i="18" s="1"/>
  <c r="GE26" i="18" s="1"/>
  <c r="GQ26" i="18" s="1"/>
  <c r="HC26" i="18" s="1"/>
  <c r="HO26" i="18" s="1"/>
  <c r="IA26" i="18" s="1"/>
  <c r="IM26" i="18" s="1"/>
  <c r="IY26" i="18" s="1"/>
  <c r="JK26" i="18" s="1"/>
  <c r="JW26" i="18" s="1"/>
  <c r="KI26" i="18" s="1"/>
  <c r="KU26" i="18" s="1"/>
  <c r="LG26" i="18" s="1"/>
  <c r="LS26" i="18" s="1"/>
  <c r="ME26" i="18" s="1"/>
  <c r="MQ26" i="18" s="1"/>
  <c r="R26" i="18"/>
  <c r="AD26" i="18" s="1"/>
  <c r="AP26" i="18" s="1"/>
  <c r="BB26" i="18" s="1"/>
  <c r="BN26" i="18" s="1"/>
  <c r="BZ26" i="18" s="1"/>
  <c r="CL26" i="18" s="1"/>
  <c r="CX26" i="18" s="1"/>
  <c r="DJ26" i="18" s="1"/>
  <c r="DV26" i="18" s="1"/>
  <c r="EH26" i="18" s="1"/>
  <c r="ET26" i="18" s="1"/>
  <c r="FF26" i="18" s="1"/>
  <c r="FR26" i="18" s="1"/>
  <c r="GD26" i="18" s="1"/>
  <c r="GP26" i="18" s="1"/>
  <c r="HB26" i="18" s="1"/>
  <c r="HN26" i="18" s="1"/>
  <c r="HZ26" i="18" s="1"/>
  <c r="IL26" i="18" s="1"/>
  <c r="IX26" i="18" s="1"/>
  <c r="JJ26" i="18" s="1"/>
  <c r="JV26" i="18" s="1"/>
  <c r="KH26" i="18" s="1"/>
  <c r="KT26" i="18" s="1"/>
  <c r="LF26" i="18" s="1"/>
  <c r="LR26" i="18" s="1"/>
  <c r="MD26" i="18" s="1"/>
  <c r="MP26" i="18" s="1"/>
  <c r="Q26" i="18"/>
  <c r="AC26" i="18" s="1"/>
  <c r="AO26" i="18" s="1"/>
  <c r="BA26" i="18" s="1"/>
  <c r="BM26" i="18" s="1"/>
  <c r="BY26" i="18" s="1"/>
  <c r="CK26" i="18" s="1"/>
  <c r="CW26" i="18" s="1"/>
  <c r="DI26" i="18" s="1"/>
  <c r="DU26" i="18" s="1"/>
  <c r="EG26" i="18" s="1"/>
  <c r="ES26" i="18" s="1"/>
  <c r="FE26" i="18" s="1"/>
  <c r="FQ26" i="18" s="1"/>
  <c r="GC26" i="18" s="1"/>
  <c r="GO26" i="18" s="1"/>
  <c r="HA26" i="18" s="1"/>
  <c r="HM26" i="18" s="1"/>
  <c r="HY26" i="18" s="1"/>
  <c r="IK26" i="18" s="1"/>
  <c r="IW26" i="18" s="1"/>
  <c r="JI26" i="18" s="1"/>
  <c r="JU26" i="18" s="1"/>
  <c r="KG26" i="18" s="1"/>
  <c r="KS26" i="18" s="1"/>
  <c r="LE26" i="18" s="1"/>
  <c r="LQ26" i="18" s="1"/>
  <c r="MC26" i="18" s="1"/>
  <c r="MO26" i="18" s="1"/>
  <c r="P26" i="18"/>
  <c r="AB26" i="18" s="1"/>
  <c r="AN26" i="18" s="1"/>
  <c r="AZ26" i="18" s="1"/>
  <c r="BL26" i="18" s="1"/>
  <c r="BX26" i="18" s="1"/>
  <c r="CJ26" i="18" s="1"/>
  <c r="CV26" i="18" s="1"/>
  <c r="DH26" i="18" s="1"/>
  <c r="DT26" i="18" s="1"/>
  <c r="EF26" i="18" s="1"/>
  <c r="ER26" i="18" s="1"/>
  <c r="FD26" i="18" s="1"/>
  <c r="FP26" i="18" s="1"/>
  <c r="GB26" i="18" s="1"/>
  <c r="GN26" i="18" s="1"/>
  <c r="GZ26" i="18" s="1"/>
  <c r="HL26" i="18" s="1"/>
  <c r="HX26" i="18" s="1"/>
  <c r="IJ26" i="18" s="1"/>
  <c r="IV26" i="18" s="1"/>
  <c r="JH26" i="18" s="1"/>
  <c r="JT26" i="18" s="1"/>
  <c r="KF26" i="18" s="1"/>
  <c r="KR26" i="18" s="1"/>
  <c r="LD26" i="18" s="1"/>
  <c r="LP26" i="18" s="1"/>
  <c r="MB26" i="18" s="1"/>
  <c r="MN26" i="18" s="1"/>
  <c r="O26" i="18"/>
  <c r="AA26" i="18" s="1"/>
  <c r="AM26" i="18" s="1"/>
  <c r="AY26" i="18" s="1"/>
  <c r="BK26" i="18" s="1"/>
  <c r="BW26" i="18" s="1"/>
  <c r="CI26" i="18" s="1"/>
  <c r="CU26" i="18" s="1"/>
  <c r="DG26" i="18" s="1"/>
  <c r="DS26" i="18" s="1"/>
  <c r="EE26" i="18" s="1"/>
  <c r="EQ26" i="18" s="1"/>
  <c r="FC26" i="18" s="1"/>
  <c r="FO26" i="18" s="1"/>
  <c r="GA26" i="18" s="1"/>
  <c r="GM26" i="18" s="1"/>
  <c r="GY26" i="18" s="1"/>
  <c r="HK26" i="18" s="1"/>
  <c r="HW26" i="18" s="1"/>
  <c r="II26" i="18" s="1"/>
  <c r="IU26" i="18" s="1"/>
  <c r="JG26" i="18" s="1"/>
  <c r="JS26" i="18" s="1"/>
  <c r="KE26" i="18" s="1"/>
  <c r="KQ26" i="18" s="1"/>
  <c r="LC26" i="18" s="1"/>
  <c r="LO26" i="18" s="1"/>
  <c r="MA26" i="18" s="1"/>
  <c r="MM26" i="18" s="1"/>
  <c r="G15" i="18"/>
  <c r="I6" i="17" s="1"/>
  <c r="F15" i="18"/>
  <c r="H6" i="17" s="1"/>
  <c r="E15" i="18"/>
  <c r="G6" i="17" s="1"/>
  <c r="D15" i="18"/>
  <c r="F6" i="17" s="1"/>
  <c r="C15" i="18"/>
  <c r="E6" i="17" s="1"/>
  <c r="G14" i="18"/>
  <c r="F14" i="18"/>
  <c r="E14" i="18"/>
  <c r="D14" i="18"/>
  <c r="C14" i="18"/>
  <c r="G13" i="18"/>
  <c r="I78" i="17" s="1"/>
  <c r="F13" i="18"/>
  <c r="H78" i="17" s="1"/>
  <c r="E13" i="18"/>
  <c r="G78" i="17" s="1"/>
  <c r="D13" i="18"/>
  <c r="C13" i="18"/>
  <c r="G12" i="18"/>
  <c r="F12" i="18"/>
  <c r="E12" i="18"/>
  <c r="D12" i="18"/>
  <c r="C12" i="18"/>
  <c r="E29" i="17" s="1"/>
  <c r="G11" i="18"/>
  <c r="F11" i="18"/>
  <c r="E11" i="18"/>
  <c r="D11" i="18"/>
  <c r="C11" i="18"/>
  <c r="G10" i="18"/>
  <c r="F10" i="18"/>
  <c r="E10" i="18"/>
  <c r="D10" i="18"/>
  <c r="C10" i="18"/>
  <c r="G9" i="18"/>
  <c r="F9" i="18"/>
  <c r="E9" i="18"/>
  <c r="D9" i="18"/>
  <c r="C9" i="18"/>
  <c r="G8" i="18"/>
  <c r="F8" i="18"/>
  <c r="E8" i="18"/>
  <c r="D8" i="18"/>
  <c r="C8" i="18"/>
  <c r="G7" i="18"/>
  <c r="F7" i="18"/>
  <c r="E7" i="18"/>
  <c r="D7" i="18"/>
  <c r="C7" i="18"/>
  <c r="G6" i="18"/>
  <c r="F6" i="18"/>
  <c r="E6" i="18"/>
  <c r="D6" i="18"/>
  <c r="F43" i="17" s="1"/>
  <c r="C6" i="18"/>
  <c r="E43" i="17" s="1"/>
  <c r="D3" i="18"/>
  <c r="E3" i="18" s="1"/>
  <c r="F3" i="18" s="1"/>
  <c r="G3" i="18" s="1"/>
  <c r="H3" i="18" s="1"/>
  <c r="I3" i="18" s="1"/>
  <c r="J3" i="18" s="1"/>
  <c r="K3" i="18" s="1"/>
  <c r="L3" i="18" s="1"/>
  <c r="M3" i="18" s="1"/>
  <c r="N3" i="18" s="1"/>
  <c r="O3" i="18" s="1"/>
  <c r="P3" i="18" s="1"/>
  <c r="Q3" i="18" s="1"/>
  <c r="R3" i="18" s="1"/>
  <c r="S3" i="18" s="1"/>
  <c r="T3" i="18" s="1"/>
  <c r="U3" i="18" s="1"/>
  <c r="V3" i="18" s="1"/>
  <c r="W3" i="18" s="1"/>
  <c r="X3" i="18" s="1"/>
  <c r="Y3" i="18" s="1"/>
  <c r="Z3" i="18" s="1"/>
  <c r="AA3" i="18" s="1"/>
  <c r="AB3" i="18" s="1"/>
  <c r="AC3" i="18" s="1"/>
  <c r="AD3" i="18" s="1"/>
  <c r="AE3" i="18" s="1"/>
  <c r="AF3" i="18" s="1"/>
  <c r="AG3" i="18" s="1"/>
  <c r="AH3" i="18" s="1"/>
  <c r="AI3" i="18" s="1"/>
  <c r="AJ3" i="18" s="1"/>
  <c r="AK3" i="18" s="1"/>
  <c r="AL3" i="18" s="1"/>
  <c r="AM3" i="18" s="1"/>
  <c r="AN3" i="18" s="1"/>
  <c r="AO3" i="18" s="1"/>
  <c r="AP3" i="18" s="1"/>
  <c r="AQ3" i="18" s="1"/>
  <c r="AR3" i="18" s="1"/>
  <c r="AS3" i="18" s="1"/>
  <c r="AT3" i="18" s="1"/>
  <c r="AU3" i="18" s="1"/>
  <c r="AV3" i="18" s="1"/>
  <c r="AW3" i="18" s="1"/>
  <c r="AX3" i="18" s="1"/>
  <c r="AY3" i="18" s="1"/>
  <c r="AZ3" i="18" s="1"/>
  <c r="BA3" i="18" s="1"/>
  <c r="BB3" i="18" s="1"/>
  <c r="BC3" i="18" s="1"/>
  <c r="BD3" i="18" s="1"/>
  <c r="BE3" i="18" s="1"/>
  <c r="BF3" i="18" s="1"/>
  <c r="BG3" i="18" s="1"/>
  <c r="BH3" i="18" s="1"/>
  <c r="BI3" i="18" s="1"/>
  <c r="BJ3" i="18" s="1"/>
  <c r="BK3" i="18" s="1"/>
  <c r="BL3" i="18" s="1"/>
  <c r="BM3" i="18" s="1"/>
  <c r="BN3" i="18" s="1"/>
  <c r="BO3" i="18" s="1"/>
  <c r="BP3" i="18" s="1"/>
  <c r="BQ3" i="18" s="1"/>
  <c r="BR3" i="18" s="1"/>
  <c r="BS3" i="18" s="1"/>
  <c r="BT3" i="18" s="1"/>
  <c r="BU3" i="18" s="1"/>
  <c r="BV3" i="18" s="1"/>
  <c r="BW3" i="18" s="1"/>
  <c r="BX3" i="18" s="1"/>
  <c r="BY3" i="18" s="1"/>
  <c r="BZ3" i="18" s="1"/>
  <c r="CA3" i="18" s="1"/>
  <c r="CB3" i="18" s="1"/>
  <c r="CC3" i="18" s="1"/>
  <c r="CD3" i="18" s="1"/>
  <c r="CE3" i="18" s="1"/>
  <c r="CF3" i="18" s="1"/>
  <c r="CG3" i="18" s="1"/>
  <c r="CH3" i="18" s="1"/>
  <c r="CI3" i="18" s="1"/>
  <c r="CJ3" i="18" s="1"/>
  <c r="CK3" i="18" s="1"/>
  <c r="CL3" i="18" s="1"/>
  <c r="CM3" i="18" s="1"/>
  <c r="CN3" i="18" s="1"/>
  <c r="CO3" i="18" s="1"/>
  <c r="CP3" i="18" s="1"/>
  <c r="CQ3" i="18" s="1"/>
  <c r="CR3" i="18" s="1"/>
  <c r="CS3" i="18" s="1"/>
  <c r="CT3" i="18" s="1"/>
  <c r="CU3" i="18" s="1"/>
  <c r="CV3" i="18" s="1"/>
  <c r="CW3" i="18" s="1"/>
  <c r="CX3" i="18" s="1"/>
  <c r="CY3" i="18" s="1"/>
  <c r="CZ3" i="18" s="1"/>
  <c r="DA3" i="18" s="1"/>
  <c r="DB3" i="18" s="1"/>
  <c r="DC3" i="18" s="1"/>
  <c r="DD3" i="18" s="1"/>
  <c r="DE3" i="18" s="1"/>
  <c r="DF3" i="18" s="1"/>
  <c r="DG3" i="18" s="1"/>
  <c r="DH3" i="18" s="1"/>
  <c r="DI3" i="18" s="1"/>
  <c r="DJ3" i="18" s="1"/>
  <c r="DK3" i="18" s="1"/>
  <c r="DL3" i="18" s="1"/>
  <c r="DM3" i="18" s="1"/>
  <c r="DN3" i="18" s="1"/>
  <c r="DO3" i="18" s="1"/>
  <c r="DP3" i="18" s="1"/>
  <c r="DQ3" i="18" s="1"/>
  <c r="DR3" i="18" s="1"/>
  <c r="DS3" i="18" s="1"/>
  <c r="DT3" i="18" s="1"/>
  <c r="DU3" i="18" s="1"/>
  <c r="DV3" i="18" s="1"/>
  <c r="DW3" i="18" s="1"/>
  <c r="DX3" i="18" s="1"/>
  <c r="DY3" i="18" s="1"/>
  <c r="DZ3" i="18" s="1"/>
  <c r="EA3" i="18" s="1"/>
  <c r="EB3" i="18" s="1"/>
  <c r="EC3" i="18" s="1"/>
  <c r="ED3" i="18" s="1"/>
  <c r="EE3" i="18" s="1"/>
  <c r="EF3" i="18" s="1"/>
  <c r="EG3" i="18" s="1"/>
  <c r="EH3" i="18" s="1"/>
  <c r="EI3" i="18" s="1"/>
  <c r="EJ3" i="18" s="1"/>
  <c r="EK3" i="18" s="1"/>
  <c r="EL3" i="18" s="1"/>
  <c r="EM3" i="18" s="1"/>
  <c r="EN3" i="18" s="1"/>
  <c r="EO3" i="18" s="1"/>
  <c r="EP3" i="18" s="1"/>
  <c r="EQ3" i="18" s="1"/>
  <c r="ER3" i="18" s="1"/>
  <c r="ES3" i="18" s="1"/>
  <c r="ET3" i="18" s="1"/>
  <c r="EU3" i="18" s="1"/>
  <c r="EV3" i="18" s="1"/>
  <c r="EW3" i="18" s="1"/>
  <c r="EX3" i="18" s="1"/>
  <c r="EY3" i="18" s="1"/>
  <c r="EZ3" i="18" s="1"/>
  <c r="FA3" i="18" s="1"/>
  <c r="FB3" i="18" s="1"/>
  <c r="FC3" i="18" s="1"/>
  <c r="FD3" i="18" s="1"/>
  <c r="FE3" i="18" s="1"/>
  <c r="FF3" i="18" s="1"/>
  <c r="FG3" i="18" s="1"/>
  <c r="FH3" i="18" s="1"/>
  <c r="FI3" i="18" s="1"/>
  <c r="FJ3" i="18" s="1"/>
  <c r="FK3" i="18" s="1"/>
  <c r="FL3" i="18" s="1"/>
  <c r="FM3" i="18" s="1"/>
  <c r="FN3" i="18" s="1"/>
  <c r="FO3" i="18" s="1"/>
  <c r="FP3" i="18" s="1"/>
  <c r="FQ3" i="18" s="1"/>
  <c r="FR3" i="18" s="1"/>
  <c r="FS3" i="18" s="1"/>
  <c r="FT3" i="18" s="1"/>
  <c r="FU3" i="18" s="1"/>
  <c r="FV3" i="18" s="1"/>
  <c r="FW3" i="18" s="1"/>
  <c r="FX3" i="18" s="1"/>
  <c r="FY3" i="18" s="1"/>
  <c r="FZ3" i="18" s="1"/>
  <c r="GA3" i="18" s="1"/>
  <c r="GB3" i="18" s="1"/>
  <c r="GC3" i="18" s="1"/>
  <c r="GD3" i="18" s="1"/>
  <c r="GE3" i="18" s="1"/>
  <c r="GF3" i="18" s="1"/>
  <c r="GG3" i="18" s="1"/>
  <c r="GH3" i="18" s="1"/>
  <c r="GI3" i="18" s="1"/>
  <c r="GJ3" i="18" s="1"/>
  <c r="GK3" i="18" s="1"/>
  <c r="GL3" i="18" s="1"/>
  <c r="GM3" i="18" s="1"/>
  <c r="GN3" i="18" s="1"/>
  <c r="GO3" i="18" s="1"/>
  <c r="GP3" i="18" s="1"/>
  <c r="GQ3" i="18" s="1"/>
  <c r="GR3" i="18" s="1"/>
  <c r="GS3" i="18" s="1"/>
  <c r="GT3" i="18" s="1"/>
  <c r="GU3" i="18" s="1"/>
  <c r="GV3" i="18" s="1"/>
  <c r="GW3" i="18" s="1"/>
  <c r="GX3" i="18" s="1"/>
  <c r="GY3" i="18" s="1"/>
  <c r="GZ3" i="18" s="1"/>
  <c r="HA3" i="18" s="1"/>
  <c r="HB3" i="18" s="1"/>
  <c r="HC3" i="18" s="1"/>
  <c r="HD3" i="18" s="1"/>
  <c r="HE3" i="18" s="1"/>
  <c r="HF3" i="18" s="1"/>
  <c r="HG3" i="18" s="1"/>
  <c r="HH3" i="18" s="1"/>
  <c r="HI3" i="18" s="1"/>
  <c r="HJ3" i="18" s="1"/>
  <c r="HK3" i="18" s="1"/>
  <c r="HL3" i="18" s="1"/>
  <c r="HM3" i="18" s="1"/>
  <c r="HN3" i="18" s="1"/>
  <c r="HO3" i="18" s="1"/>
  <c r="HP3" i="18" s="1"/>
  <c r="HQ3" i="18" s="1"/>
  <c r="HR3" i="18" s="1"/>
  <c r="HS3" i="18" s="1"/>
  <c r="HT3" i="18" s="1"/>
  <c r="HU3" i="18" s="1"/>
  <c r="HV3" i="18" s="1"/>
  <c r="HW3" i="18" s="1"/>
  <c r="HX3" i="18" s="1"/>
  <c r="HY3" i="18" s="1"/>
  <c r="HZ3" i="18" s="1"/>
  <c r="IA3" i="18" s="1"/>
  <c r="IB3" i="18" s="1"/>
  <c r="IC3" i="18" s="1"/>
  <c r="ID3" i="18" s="1"/>
  <c r="IE3" i="18" s="1"/>
  <c r="IF3" i="18" s="1"/>
  <c r="IG3" i="18" s="1"/>
  <c r="IH3" i="18" s="1"/>
  <c r="II3" i="18" s="1"/>
  <c r="IJ3" i="18" s="1"/>
  <c r="IK3" i="18" s="1"/>
  <c r="IL3" i="18" s="1"/>
  <c r="IM3" i="18" s="1"/>
  <c r="IN3" i="18" s="1"/>
  <c r="IO3" i="18" s="1"/>
  <c r="IP3" i="18" s="1"/>
  <c r="IQ3" i="18" s="1"/>
  <c r="IR3" i="18" s="1"/>
  <c r="IS3" i="18" s="1"/>
  <c r="IT3" i="18" s="1"/>
  <c r="IU3" i="18" s="1"/>
  <c r="IV3" i="18" s="1"/>
  <c r="IW3" i="18" s="1"/>
  <c r="IX3" i="18" s="1"/>
  <c r="IY3" i="18" s="1"/>
  <c r="IZ3" i="18" s="1"/>
  <c r="JA3" i="18" s="1"/>
  <c r="JB3" i="18" s="1"/>
  <c r="JC3" i="18" s="1"/>
  <c r="JD3" i="18" s="1"/>
  <c r="JE3" i="18" s="1"/>
  <c r="JF3" i="18" s="1"/>
  <c r="JG3" i="18" s="1"/>
  <c r="JH3" i="18" s="1"/>
  <c r="JI3" i="18" s="1"/>
  <c r="JJ3" i="18" s="1"/>
  <c r="JK3" i="18" s="1"/>
  <c r="JL3" i="18" s="1"/>
  <c r="JM3" i="18" s="1"/>
  <c r="JN3" i="18" s="1"/>
  <c r="JO3" i="18" s="1"/>
  <c r="JP3" i="18" s="1"/>
  <c r="JQ3" i="18" s="1"/>
  <c r="JR3" i="18" s="1"/>
  <c r="JS3" i="18" s="1"/>
  <c r="JT3" i="18" s="1"/>
  <c r="JU3" i="18" s="1"/>
  <c r="JV3" i="18" s="1"/>
  <c r="JW3" i="18" s="1"/>
  <c r="JX3" i="18" s="1"/>
  <c r="JY3" i="18" s="1"/>
  <c r="JZ3" i="18" s="1"/>
  <c r="KA3" i="18" s="1"/>
  <c r="KB3" i="18" s="1"/>
  <c r="KC3" i="18" s="1"/>
  <c r="KD3" i="18" s="1"/>
  <c r="KE3" i="18" s="1"/>
  <c r="KF3" i="18" s="1"/>
  <c r="KG3" i="18" s="1"/>
  <c r="KH3" i="18" s="1"/>
  <c r="KI3" i="18" s="1"/>
  <c r="KJ3" i="18" s="1"/>
  <c r="KK3" i="18" s="1"/>
  <c r="KL3" i="18" s="1"/>
  <c r="KM3" i="18" s="1"/>
  <c r="KN3" i="18" s="1"/>
  <c r="KO3" i="18" s="1"/>
  <c r="KP3" i="18" s="1"/>
  <c r="KQ3" i="18" s="1"/>
  <c r="KR3" i="18" s="1"/>
  <c r="KS3" i="18" s="1"/>
  <c r="KT3" i="18" s="1"/>
  <c r="KU3" i="18" s="1"/>
  <c r="KV3" i="18" s="1"/>
  <c r="KW3" i="18" s="1"/>
  <c r="KX3" i="18" s="1"/>
  <c r="KY3" i="18" s="1"/>
  <c r="KZ3" i="18" s="1"/>
  <c r="LA3" i="18" s="1"/>
  <c r="LB3" i="18" s="1"/>
  <c r="LC3" i="18" s="1"/>
  <c r="LD3" i="18" s="1"/>
  <c r="LE3" i="18" s="1"/>
  <c r="LF3" i="18" s="1"/>
  <c r="LG3" i="18" s="1"/>
  <c r="LH3" i="18" s="1"/>
  <c r="LI3" i="18" s="1"/>
  <c r="LJ3" i="18" s="1"/>
  <c r="LK3" i="18" s="1"/>
  <c r="LL3" i="18" s="1"/>
  <c r="LM3" i="18" s="1"/>
  <c r="LN3" i="18" s="1"/>
  <c r="LO3" i="18" s="1"/>
  <c r="LP3" i="18" s="1"/>
  <c r="LQ3" i="18" s="1"/>
  <c r="LR3" i="18" s="1"/>
  <c r="LS3" i="18" s="1"/>
  <c r="LT3" i="18" s="1"/>
  <c r="LU3" i="18" s="1"/>
  <c r="LV3" i="18" s="1"/>
  <c r="LW3" i="18" s="1"/>
  <c r="LX3" i="18" s="1"/>
  <c r="LY3" i="18" s="1"/>
  <c r="LZ3" i="18" s="1"/>
  <c r="MA3" i="18" s="1"/>
  <c r="MB3" i="18" s="1"/>
  <c r="MC3" i="18" s="1"/>
  <c r="MD3" i="18" s="1"/>
  <c r="ME3" i="18" s="1"/>
  <c r="MF3" i="18" s="1"/>
  <c r="MG3" i="18" s="1"/>
  <c r="MH3" i="18" s="1"/>
  <c r="MI3" i="18" s="1"/>
  <c r="MJ3" i="18" s="1"/>
  <c r="MK3" i="18" s="1"/>
  <c r="ML3" i="18" s="1"/>
  <c r="MM3" i="18" s="1"/>
  <c r="MN3" i="18" s="1"/>
  <c r="MO3" i="18" s="1"/>
  <c r="MP3" i="18" s="1"/>
  <c r="MQ3" i="18" s="1"/>
  <c r="MR3" i="18" s="1"/>
  <c r="MS3" i="18" s="1"/>
  <c r="MT3" i="18" s="1"/>
  <c r="MU3" i="18" s="1"/>
  <c r="MV3" i="18" s="1"/>
  <c r="MW3" i="18" s="1"/>
  <c r="MX3" i="18" s="1"/>
  <c r="BO15" i="18"/>
  <c r="BN15" i="18"/>
  <c r="BM15" i="18"/>
  <c r="BL15" i="18"/>
  <c r="BK15" i="18"/>
  <c r="BJ15" i="18"/>
  <c r="BI15" i="18"/>
  <c r="BH15" i="18"/>
  <c r="BG15" i="18"/>
  <c r="BF15" i="18"/>
  <c r="BE15" i="18"/>
  <c r="BD15" i="18"/>
  <c r="BO14" i="18"/>
  <c r="CA14" i="18" s="1"/>
  <c r="CM14" i="18" s="1"/>
  <c r="CY14" i="18" s="1"/>
  <c r="DK14" i="18" s="1"/>
  <c r="DW14" i="18" s="1"/>
  <c r="EI14" i="18" s="1"/>
  <c r="EU14" i="18" s="1"/>
  <c r="FG14" i="18" s="1"/>
  <c r="FS14" i="18" s="1"/>
  <c r="GE14" i="18" s="1"/>
  <c r="GQ14" i="18" s="1"/>
  <c r="HC14" i="18" s="1"/>
  <c r="HO14" i="18" s="1"/>
  <c r="IA14" i="18" s="1"/>
  <c r="IM14" i="18" s="1"/>
  <c r="IY14" i="18" s="1"/>
  <c r="JK14" i="18" s="1"/>
  <c r="JW14" i="18" s="1"/>
  <c r="KI14" i="18" s="1"/>
  <c r="KU14" i="18" s="1"/>
  <c r="LG14" i="18" s="1"/>
  <c r="LS14" i="18" s="1"/>
  <c r="ME14" i="18" s="1"/>
  <c r="MQ14" i="18" s="1"/>
  <c r="BN14" i="18"/>
  <c r="BZ14" i="18" s="1"/>
  <c r="CL14" i="18" s="1"/>
  <c r="CX14" i="18" s="1"/>
  <c r="DJ14" i="18" s="1"/>
  <c r="DV14" i="18" s="1"/>
  <c r="EH14" i="18" s="1"/>
  <c r="ET14" i="18" s="1"/>
  <c r="FF14" i="18" s="1"/>
  <c r="FR14" i="18" s="1"/>
  <c r="GD14" i="18" s="1"/>
  <c r="GP14" i="18" s="1"/>
  <c r="HB14" i="18" s="1"/>
  <c r="HN14" i="18" s="1"/>
  <c r="HZ14" i="18" s="1"/>
  <c r="IL14" i="18" s="1"/>
  <c r="IX14" i="18" s="1"/>
  <c r="JJ14" i="18" s="1"/>
  <c r="JV14" i="18" s="1"/>
  <c r="KH14" i="18" s="1"/>
  <c r="KT14" i="18" s="1"/>
  <c r="LF14" i="18" s="1"/>
  <c r="LR14" i="18" s="1"/>
  <c r="MD14" i="18" s="1"/>
  <c r="MP14" i="18" s="1"/>
  <c r="BM14" i="18"/>
  <c r="BY14" i="18" s="1"/>
  <c r="CK14" i="18" s="1"/>
  <c r="CW14" i="18" s="1"/>
  <c r="DI14" i="18" s="1"/>
  <c r="DU14" i="18" s="1"/>
  <c r="EG14" i="18" s="1"/>
  <c r="ES14" i="18" s="1"/>
  <c r="FE14" i="18" s="1"/>
  <c r="FQ14" i="18" s="1"/>
  <c r="GC14" i="18" s="1"/>
  <c r="GO14" i="18" s="1"/>
  <c r="HA14" i="18" s="1"/>
  <c r="HM14" i="18" s="1"/>
  <c r="HY14" i="18" s="1"/>
  <c r="IK14" i="18" s="1"/>
  <c r="IW14" i="18" s="1"/>
  <c r="JI14" i="18" s="1"/>
  <c r="JU14" i="18" s="1"/>
  <c r="KG14" i="18" s="1"/>
  <c r="KS14" i="18" s="1"/>
  <c r="LE14" i="18" s="1"/>
  <c r="LQ14" i="18" s="1"/>
  <c r="MC14" i="18" s="1"/>
  <c r="MO14" i="18" s="1"/>
  <c r="BL14" i="18"/>
  <c r="BX14" i="18" s="1"/>
  <c r="CJ14" i="18" s="1"/>
  <c r="CV14" i="18" s="1"/>
  <c r="DH14" i="18" s="1"/>
  <c r="DT14" i="18" s="1"/>
  <c r="EF14" i="18" s="1"/>
  <c r="ER14" i="18" s="1"/>
  <c r="FD14" i="18" s="1"/>
  <c r="FP14" i="18" s="1"/>
  <c r="GB14" i="18" s="1"/>
  <c r="GN14" i="18" s="1"/>
  <c r="GZ14" i="18" s="1"/>
  <c r="HL14" i="18" s="1"/>
  <c r="HX14" i="18" s="1"/>
  <c r="IJ14" i="18" s="1"/>
  <c r="IV14" i="18" s="1"/>
  <c r="JH14" i="18" s="1"/>
  <c r="JT14" i="18" s="1"/>
  <c r="KF14" i="18" s="1"/>
  <c r="KR14" i="18" s="1"/>
  <c r="LD14" i="18" s="1"/>
  <c r="LP14" i="18" s="1"/>
  <c r="MB14" i="18" s="1"/>
  <c r="MN14" i="18" s="1"/>
  <c r="BK14" i="18"/>
  <c r="BW14" i="18" s="1"/>
  <c r="CI14" i="18" s="1"/>
  <c r="CU14" i="18" s="1"/>
  <c r="DG14" i="18" s="1"/>
  <c r="DS14" i="18" s="1"/>
  <c r="EE14" i="18" s="1"/>
  <c r="EQ14" i="18" s="1"/>
  <c r="FC14" i="18" s="1"/>
  <c r="FO14" i="18" s="1"/>
  <c r="GA14" i="18" s="1"/>
  <c r="GM14" i="18" s="1"/>
  <c r="GY14" i="18" s="1"/>
  <c r="HK14" i="18" s="1"/>
  <c r="HW14" i="18" s="1"/>
  <c r="II14" i="18" s="1"/>
  <c r="IU14" i="18" s="1"/>
  <c r="JG14" i="18" s="1"/>
  <c r="JS14" i="18" s="1"/>
  <c r="KE14" i="18" s="1"/>
  <c r="KQ14" i="18" s="1"/>
  <c r="LC14" i="18" s="1"/>
  <c r="LO14" i="18" s="1"/>
  <c r="MA14" i="18" s="1"/>
  <c r="MM14" i="18" s="1"/>
  <c r="BJ14" i="18"/>
  <c r="BV14" i="18" s="1"/>
  <c r="CH14" i="18" s="1"/>
  <c r="CT14" i="18" s="1"/>
  <c r="DF14" i="18" s="1"/>
  <c r="DR14" i="18" s="1"/>
  <c r="ED14" i="18" s="1"/>
  <c r="EP14" i="18" s="1"/>
  <c r="FB14" i="18" s="1"/>
  <c r="FN14" i="18" s="1"/>
  <c r="FZ14" i="18" s="1"/>
  <c r="GL14" i="18" s="1"/>
  <c r="GX14" i="18" s="1"/>
  <c r="HJ14" i="18" s="1"/>
  <c r="HV14" i="18" s="1"/>
  <c r="IH14" i="18" s="1"/>
  <c r="IT14" i="18" s="1"/>
  <c r="JF14" i="18" s="1"/>
  <c r="JR14" i="18" s="1"/>
  <c r="KD14" i="18" s="1"/>
  <c r="KP14" i="18" s="1"/>
  <c r="LB14" i="18" s="1"/>
  <c r="LN14" i="18" s="1"/>
  <c r="LZ14" i="18" s="1"/>
  <c r="ML14" i="18" s="1"/>
  <c r="MX14" i="18" s="1"/>
  <c r="BI14" i="18"/>
  <c r="BU14" i="18" s="1"/>
  <c r="CG14" i="18" s="1"/>
  <c r="CS14" i="18" s="1"/>
  <c r="DE14" i="18" s="1"/>
  <c r="DQ14" i="18" s="1"/>
  <c r="EC14" i="18" s="1"/>
  <c r="EO14" i="18" s="1"/>
  <c r="FA14" i="18" s="1"/>
  <c r="FM14" i="18" s="1"/>
  <c r="FY14" i="18" s="1"/>
  <c r="GK14" i="18" s="1"/>
  <c r="GW14" i="18" s="1"/>
  <c r="HI14" i="18" s="1"/>
  <c r="HU14" i="18" s="1"/>
  <c r="IG14" i="18" s="1"/>
  <c r="IS14" i="18" s="1"/>
  <c r="JE14" i="18" s="1"/>
  <c r="JQ14" i="18" s="1"/>
  <c r="KC14" i="18" s="1"/>
  <c r="KO14" i="18" s="1"/>
  <c r="LA14" i="18" s="1"/>
  <c r="LM14" i="18" s="1"/>
  <c r="LY14" i="18" s="1"/>
  <c r="MK14" i="18" s="1"/>
  <c r="MW14" i="18" s="1"/>
  <c r="BH14" i="18"/>
  <c r="BT14" i="18" s="1"/>
  <c r="CF14" i="18" s="1"/>
  <c r="CR14" i="18" s="1"/>
  <c r="DD14" i="18" s="1"/>
  <c r="DP14" i="18" s="1"/>
  <c r="EB14" i="18" s="1"/>
  <c r="EN14" i="18" s="1"/>
  <c r="EZ14" i="18" s="1"/>
  <c r="FL14" i="18" s="1"/>
  <c r="FX14" i="18" s="1"/>
  <c r="GJ14" i="18" s="1"/>
  <c r="GV14" i="18" s="1"/>
  <c r="HH14" i="18" s="1"/>
  <c r="HT14" i="18" s="1"/>
  <c r="IF14" i="18" s="1"/>
  <c r="IR14" i="18" s="1"/>
  <c r="JD14" i="18" s="1"/>
  <c r="JP14" i="18" s="1"/>
  <c r="KB14" i="18" s="1"/>
  <c r="KN14" i="18" s="1"/>
  <c r="KZ14" i="18" s="1"/>
  <c r="LL14" i="18" s="1"/>
  <c r="LX14" i="18" s="1"/>
  <c r="MJ14" i="18" s="1"/>
  <c r="MV14" i="18" s="1"/>
  <c r="BG14" i="18"/>
  <c r="BS14" i="18" s="1"/>
  <c r="CE14" i="18" s="1"/>
  <c r="CQ14" i="18" s="1"/>
  <c r="DC14" i="18" s="1"/>
  <c r="DO14" i="18" s="1"/>
  <c r="EA14" i="18" s="1"/>
  <c r="EM14" i="18" s="1"/>
  <c r="EY14" i="18" s="1"/>
  <c r="FK14" i="18" s="1"/>
  <c r="FW14" i="18" s="1"/>
  <c r="GI14" i="18" s="1"/>
  <c r="GU14" i="18" s="1"/>
  <c r="HG14" i="18" s="1"/>
  <c r="HS14" i="18" s="1"/>
  <c r="IE14" i="18" s="1"/>
  <c r="IQ14" i="18" s="1"/>
  <c r="JC14" i="18" s="1"/>
  <c r="JO14" i="18" s="1"/>
  <c r="KA14" i="18" s="1"/>
  <c r="KM14" i="18" s="1"/>
  <c r="KY14" i="18" s="1"/>
  <c r="LK14" i="18" s="1"/>
  <c r="LW14" i="18" s="1"/>
  <c r="MI14" i="18" s="1"/>
  <c r="MU14" i="18" s="1"/>
  <c r="BF14" i="18"/>
  <c r="BR14" i="18" s="1"/>
  <c r="CD14" i="18" s="1"/>
  <c r="CP14" i="18" s="1"/>
  <c r="DB14" i="18" s="1"/>
  <c r="DN14" i="18" s="1"/>
  <c r="DZ14" i="18" s="1"/>
  <c r="EL14" i="18" s="1"/>
  <c r="EX14" i="18" s="1"/>
  <c r="FJ14" i="18" s="1"/>
  <c r="FV14" i="18" s="1"/>
  <c r="GH14" i="18" s="1"/>
  <c r="GT14" i="18" s="1"/>
  <c r="HF14" i="18" s="1"/>
  <c r="HR14" i="18" s="1"/>
  <c r="ID14" i="18" s="1"/>
  <c r="IP14" i="18" s="1"/>
  <c r="JB14" i="18" s="1"/>
  <c r="JN14" i="18" s="1"/>
  <c r="JZ14" i="18" s="1"/>
  <c r="KL14" i="18" s="1"/>
  <c r="KX14" i="18" s="1"/>
  <c r="LJ14" i="18" s="1"/>
  <c r="LV14" i="18" s="1"/>
  <c r="MH14" i="18" s="1"/>
  <c r="MT14" i="18" s="1"/>
  <c r="BE14" i="18"/>
  <c r="BQ14" i="18" s="1"/>
  <c r="CC14" i="18" s="1"/>
  <c r="CO14" i="18" s="1"/>
  <c r="DA14" i="18" s="1"/>
  <c r="DM14" i="18" s="1"/>
  <c r="DY14" i="18" s="1"/>
  <c r="EK14" i="18" s="1"/>
  <c r="EW14" i="18" s="1"/>
  <c r="FI14" i="18" s="1"/>
  <c r="FU14" i="18" s="1"/>
  <c r="GG14" i="18" s="1"/>
  <c r="GS14" i="18" s="1"/>
  <c r="HE14" i="18" s="1"/>
  <c r="HQ14" i="18" s="1"/>
  <c r="IC14" i="18" s="1"/>
  <c r="IO14" i="18" s="1"/>
  <c r="JA14" i="18" s="1"/>
  <c r="JM14" i="18" s="1"/>
  <c r="JY14" i="18" s="1"/>
  <c r="KK14" i="18" s="1"/>
  <c r="KW14" i="18" s="1"/>
  <c r="LI14" i="18" s="1"/>
  <c r="LU14" i="18" s="1"/>
  <c r="MG14" i="18" s="1"/>
  <c r="MS14" i="18" s="1"/>
  <c r="BD14" i="18"/>
  <c r="BP14" i="18" s="1"/>
  <c r="CB14" i="18" s="1"/>
  <c r="CN14" i="18" s="1"/>
  <c r="CZ14" i="18" s="1"/>
  <c r="DL14" i="18" s="1"/>
  <c r="DX14" i="18" s="1"/>
  <c r="EJ14" i="18" s="1"/>
  <c r="EV14" i="18" s="1"/>
  <c r="FH14" i="18" s="1"/>
  <c r="FT14" i="18" s="1"/>
  <c r="GF14" i="18" s="1"/>
  <c r="GR14" i="18" s="1"/>
  <c r="HD14" i="18" s="1"/>
  <c r="HP14" i="18" s="1"/>
  <c r="IB14" i="18" s="1"/>
  <c r="IN14" i="18" s="1"/>
  <c r="IZ14" i="18" s="1"/>
  <c r="JL14" i="18" s="1"/>
  <c r="JX14" i="18" s="1"/>
  <c r="KJ14" i="18" s="1"/>
  <c r="KV14" i="18" s="1"/>
  <c r="LH14" i="18" s="1"/>
  <c r="LT14" i="18" s="1"/>
  <c r="MF14" i="18" s="1"/>
  <c r="MR14" i="18" s="1"/>
  <c r="BO13" i="18"/>
  <c r="BN13" i="18"/>
  <c r="BM13" i="18"/>
  <c r="BL13" i="18"/>
  <c r="BK13" i="18"/>
  <c r="BJ13" i="18"/>
  <c r="BI13" i="18"/>
  <c r="BH13" i="18"/>
  <c r="BG13" i="18"/>
  <c r="BF13" i="18"/>
  <c r="BE13" i="18"/>
  <c r="BD13" i="18"/>
  <c r="BO12" i="18"/>
  <c r="CA12" i="18" s="1"/>
  <c r="CM12" i="18" s="1"/>
  <c r="CY12" i="18" s="1"/>
  <c r="DK12" i="18" s="1"/>
  <c r="DW12" i="18" s="1"/>
  <c r="EI12" i="18" s="1"/>
  <c r="EU12" i="18" s="1"/>
  <c r="FG12" i="18" s="1"/>
  <c r="FS12" i="18" s="1"/>
  <c r="GE12" i="18" s="1"/>
  <c r="GQ12" i="18" s="1"/>
  <c r="HC12" i="18" s="1"/>
  <c r="HO12" i="18" s="1"/>
  <c r="IA12" i="18" s="1"/>
  <c r="IM12" i="18" s="1"/>
  <c r="IY12" i="18" s="1"/>
  <c r="JK12" i="18" s="1"/>
  <c r="JW12" i="18" s="1"/>
  <c r="KI12" i="18" s="1"/>
  <c r="KU12" i="18" s="1"/>
  <c r="LG12" i="18" s="1"/>
  <c r="LS12" i="18" s="1"/>
  <c r="ME12" i="18" s="1"/>
  <c r="MQ12" i="18" s="1"/>
  <c r="BN12" i="18"/>
  <c r="BZ12" i="18" s="1"/>
  <c r="CL12" i="18" s="1"/>
  <c r="CX12" i="18" s="1"/>
  <c r="DJ12" i="18" s="1"/>
  <c r="DV12" i="18" s="1"/>
  <c r="EH12" i="18" s="1"/>
  <c r="ET12" i="18" s="1"/>
  <c r="FF12" i="18" s="1"/>
  <c r="FR12" i="18" s="1"/>
  <c r="GD12" i="18" s="1"/>
  <c r="GP12" i="18" s="1"/>
  <c r="HB12" i="18" s="1"/>
  <c r="HN12" i="18" s="1"/>
  <c r="HZ12" i="18" s="1"/>
  <c r="IL12" i="18" s="1"/>
  <c r="IX12" i="18" s="1"/>
  <c r="JJ12" i="18" s="1"/>
  <c r="JV12" i="18" s="1"/>
  <c r="KH12" i="18" s="1"/>
  <c r="KT12" i="18" s="1"/>
  <c r="LF12" i="18" s="1"/>
  <c r="LR12" i="18" s="1"/>
  <c r="MD12" i="18" s="1"/>
  <c r="MP12" i="18" s="1"/>
  <c r="BM12" i="18"/>
  <c r="BY12" i="18" s="1"/>
  <c r="CK12" i="18" s="1"/>
  <c r="CW12" i="18" s="1"/>
  <c r="DI12" i="18" s="1"/>
  <c r="DU12" i="18" s="1"/>
  <c r="EG12" i="18" s="1"/>
  <c r="ES12" i="18" s="1"/>
  <c r="FE12" i="18" s="1"/>
  <c r="FQ12" i="18" s="1"/>
  <c r="GC12" i="18" s="1"/>
  <c r="GO12" i="18" s="1"/>
  <c r="HA12" i="18" s="1"/>
  <c r="HM12" i="18" s="1"/>
  <c r="HY12" i="18" s="1"/>
  <c r="IK12" i="18" s="1"/>
  <c r="IW12" i="18" s="1"/>
  <c r="JI12" i="18" s="1"/>
  <c r="JU12" i="18" s="1"/>
  <c r="KG12" i="18" s="1"/>
  <c r="KS12" i="18" s="1"/>
  <c r="LE12" i="18" s="1"/>
  <c r="LQ12" i="18" s="1"/>
  <c r="MC12" i="18" s="1"/>
  <c r="MO12" i="18" s="1"/>
  <c r="BL12" i="18"/>
  <c r="BX12" i="18" s="1"/>
  <c r="CJ12" i="18" s="1"/>
  <c r="CV12" i="18" s="1"/>
  <c r="DH12" i="18" s="1"/>
  <c r="DT12" i="18" s="1"/>
  <c r="EF12" i="18" s="1"/>
  <c r="ER12" i="18" s="1"/>
  <c r="FD12" i="18" s="1"/>
  <c r="FP12" i="18" s="1"/>
  <c r="GB12" i="18" s="1"/>
  <c r="GN12" i="18" s="1"/>
  <c r="GZ12" i="18" s="1"/>
  <c r="HL12" i="18" s="1"/>
  <c r="HX12" i="18" s="1"/>
  <c r="IJ12" i="18" s="1"/>
  <c r="IV12" i="18" s="1"/>
  <c r="JH12" i="18" s="1"/>
  <c r="JT12" i="18" s="1"/>
  <c r="KF12" i="18" s="1"/>
  <c r="KR12" i="18" s="1"/>
  <c r="LD12" i="18" s="1"/>
  <c r="LP12" i="18" s="1"/>
  <c r="MB12" i="18" s="1"/>
  <c r="MN12" i="18" s="1"/>
  <c r="BK12" i="18"/>
  <c r="BW12" i="18" s="1"/>
  <c r="CI12" i="18" s="1"/>
  <c r="CU12" i="18" s="1"/>
  <c r="DG12" i="18" s="1"/>
  <c r="DS12" i="18" s="1"/>
  <c r="EE12" i="18" s="1"/>
  <c r="EQ12" i="18" s="1"/>
  <c r="FC12" i="18" s="1"/>
  <c r="FO12" i="18" s="1"/>
  <c r="GA12" i="18" s="1"/>
  <c r="GM12" i="18" s="1"/>
  <c r="GY12" i="18" s="1"/>
  <c r="HK12" i="18" s="1"/>
  <c r="HW12" i="18" s="1"/>
  <c r="II12" i="18" s="1"/>
  <c r="IU12" i="18" s="1"/>
  <c r="JG12" i="18" s="1"/>
  <c r="JS12" i="18" s="1"/>
  <c r="KE12" i="18" s="1"/>
  <c r="KQ12" i="18" s="1"/>
  <c r="LC12" i="18" s="1"/>
  <c r="LO12" i="18" s="1"/>
  <c r="MA12" i="18" s="1"/>
  <c r="MM12" i="18" s="1"/>
  <c r="BJ12" i="18"/>
  <c r="BV12" i="18" s="1"/>
  <c r="CH12" i="18" s="1"/>
  <c r="CT12" i="18" s="1"/>
  <c r="DF12" i="18" s="1"/>
  <c r="DR12" i="18" s="1"/>
  <c r="ED12" i="18" s="1"/>
  <c r="EP12" i="18" s="1"/>
  <c r="FB12" i="18" s="1"/>
  <c r="FN12" i="18" s="1"/>
  <c r="FZ12" i="18" s="1"/>
  <c r="GL12" i="18" s="1"/>
  <c r="GX12" i="18" s="1"/>
  <c r="HJ12" i="18" s="1"/>
  <c r="HV12" i="18" s="1"/>
  <c r="IH12" i="18" s="1"/>
  <c r="IT12" i="18" s="1"/>
  <c r="JF12" i="18" s="1"/>
  <c r="JR12" i="18" s="1"/>
  <c r="KD12" i="18" s="1"/>
  <c r="KP12" i="18" s="1"/>
  <c r="LB12" i="18" s="1"/>
  <c r="LN12" i="18" s="1"/>
  <c r="LZ12" i="18" s="1"/>
  <c r="ML12" i="18" s="1"/>
  <c r="MX12" i="18" s="1"/>
  <c r="BI12" i="18"/>
  <c r="BU12" i="18" s="1"/>
  <c r="CG12" i="18" s="1"/>
  <c r="CS12" i="18" s="1"/>
  <c r="DE12" i="18" s="1"/>
  <c r="DQ12" i="18" s="1"/>
  <c r="EC12" i="18" s="1"/>
  <c r="EO12" i="18" s="1"/>
  <c r="FA12" i="18" s="1"/>
  <c r="FM12" i="18" s="1"/>
  <c r="FY12" i="18" s="1"/>
  <c r="GK12" i="18" s="1"/>
  <c r="GW12" i="18" s="1"/>
  <c r="HI12" i="18" s="1"/>
  <c r="HU12" i="18" s="1"/>
  <c r="IG12" i="18" s="1"/>
  <c r="IS12" i="18" s="1"/>
  <c r="JE12" i="18" s="1"/>
  <c r="JQ12" i="18" s="1"/>
  <c r="KC12" i="18" s="1"/>
  <c r="KO12" i="18" s="1"/>
  <c r="LA12" i="18" s="1"/>
  <c r="LM12" i="18" s="1"/>
  <c r="LY12" i="18" s="1"/>
  <c r="MK12" i="18" s="1"/>
  <c r="MW12" i="18" s="1"/>
  <c r="BH12" i="18"/>
  <c r="BT12" i="18" s="1"/>
  <c r="CF12" i="18" s="1"/>
  <c r="CR12" i="18" s="1"/>
  <c r="DD12" i="18" s="1"/>
  <c r="DP12" i="18" s="1"/>
  <c r="EB12" i="18" s="1"/>
  <c r="EN12" i="18" s="1"/>
  <c r="EZ12" i="18" s="1"/>
  <c r="FL12" i="18" s="1"/>
  <c r="FX12" i="18" s="1"/>
  <c r="GJ12" i="18" s="1"/>
  <c r="GV12" i="18" s="1"/>
  <c r="HH12" i="18" s="1"/>
  <c r="HT12" i="18" s="1"/>
  <c r="IF12" i="18" s="1"/>
  <c r="IR12" i="18" s="1"/>
  <c r="JD12" i="18" s="1"/>
  <c r="JP12" i="18" s="1"/>
  <c r="KB12" i="18" s="1"/>
  <c r="KN12" i="18" s="1"/>
  <c r="KZ12" i="18" s="1"/>
  <c r="LL12" i="18" s="1"/>
  <c r="LX12" i="18" s="1"/>
  <c r="MJ12" i="18" s="1"/>
  <c r="MV12" i="18" s="1"/>
  <c r="BG12" i="18"/>
  <c r="BS12" i="18" s="1"/>
  <c r="CE12" i="18" s="1"/>
  <c r="CQ12" i="18" s="1"/>
  <c r="DC12" i="18" s="1"/>
  <c r="DO12" i="18" s="1"/>
  <c r="EA12" i="18" s="1"/>
  <c r="EM12" i="18" s="1"/>
  <c r="EY12" i="18" s="1"/>
  <c r="FK12" i="18" s="1"/>
  <c r="FW12" i="18" s="1"/>
  <c r="GI12" i="18" s="1"/>
  <c r="GU12" i="18" s="1"/>
  <c r="HG12" i="18" s="1"/>
  <c r="HS12" i="18" s="1"/>
  <c r="IE12" i="18" s="1"/>
  <c r="IQ12" i="18" s="1"/>
  <c r="JC12" i="18" s="1"/>
  <c r="JO12" i="18" s="1"/>
  <c r="KA12" i="18" s="1"/>
  <c r="KM12" i="18" s="1"/>
  <c r="KY12" i="18" s="1"/>
  <c r="LK12" i="18" s="1"/>
  <c r="LW12" i="18" s="1"/>
  <c r="MI12" i="18" s="1"/>
  <c r="MU12" i="18" s="1"/>
  <c r="BF12" i="18"/>
  <c r="BR12" i="18" s="1"/>
  <c r="CD12" i="18" s="1"/>
  <c r="CP12" i="18" s="1"/>
  <c r="DB12" i="18" s="1"/>
  <c r="DN12" i="18" s="1"/>
  <c r="DZ12" i="18" s="1"/>
  <c r="EL12" i="18" s="1"/>
  <c r="EX12" i="18" s="1"/>
  <c r="FJ12" i="18" s="1"/>
  <c r="FV12" i="18" s="1"/>
  <c r="GH12" i="18" s="1"/>
  <c r="GT12" i="18" s="1"/>
  <c r="HF12" i="18" s="1"/>
  <c r="HR12" i="18" s="1"/>
  <c r="ID12" i="18" s="1"/>
  <c r="IP12" i="18" s="1"/>
  <c r="JB12" i="18" s="1"/>
  <c r="JN12" i="18" s="1"/>
  <c r="JZ12" i="18" s="1"/>
  <c r="KL12" i="18" s="1"/>
  <c r="KX12" i="18" s="1"/>
  <c r="LJ12" i="18" s="1"/>
  <c r="LV12" i="18" s="1"/>
  <c r="MH12" i="18" s="1"/>
  <c r="MT12" i="18" s="1"/>
  <c r="BE12" i="18"/>
  <c r="BQ12" i="18" s="1"/>
  <c r="CC12" i="18" s="1"/>
  <c r="CO12" i="18" s="1"/>
  <c r="DA12" i="18" s="1"/>
  <c r="DM12" i="18" s="1"/>
  <c r="DY12" i="18" s="1"/>
  <c r="EK12" i="18" s="1"/>
  <c r="EW12" i="18" s="1"/>
  <c r="FI12" i="18" s="1"/>
  <c r="FU12" i="18" s="1"/>
  <c r="GG12" i="18" s="1"/>
  <c r="GS12" i="18" s="1"/>
  <c r="HE12" i="18" s="1"/>
  <c r="HQ12" i="18" s="1"/>
  <c r="IC12" i="18" s="1"/>
  <c r="IO12" i="18" s="1"/>
  <c r="JA12" i="18" s="1"/>
  <c r="JM12" i="18" s="1"/>
  <c r="JY12" i="18" s="1"/>
  <c r="KK12" i="18" s="1"/>
  <c r="KW12" i="18" s="1"/>
  <c r="LI12" i="18" s="1"/>
  <c r="LU12" i="18" s="1"/>
  <c r="MG12" i="18" s="1"/>
  <c r="MS12" i="18" s="1"/>
  <c r="BD12" i="18"/>
  <c r="BP12" i="18" s="1"/>
  <c r="CB12" i="18" s="1"/>
  <c r="CN12" i="18" s="1"/>
  <c r="CZ12" i="18" s="1"/>
  <c r="DL12" i="18" s="1"/>
  <c r="DX12" i="18" s="1"/>
  <c r="EJ12" i="18" s="1"/>
  <c r="EV12" i="18" s="1"/>
  <c r="FH12" i="18" s="1"/>
  <c r="FT12" i="18" s="1"/>
  <c r="GF12" i="18" s="1"/>
  <c r="GR12" i="18" s="1"/>
  <c r="HD12" i="18" s="1"/>
  <c r="HP12" i="18" s="1"/>
  <c r="IB12" i="18" s="1"/>
  <c r="IN12" i="18" s="1"/>
  <c r="IZ12" i="18" s="1"/>
  <c r="JL12" i="18" s="1"/>
  <c r="JX12" i="18" s="1"/>
  <c r="KJ12" i="18" s="1"/>
  <c r="KV12" i="18" s="1"/>
  <c r="LH12" i="18" s="1"/>
  <c r="LT12" i="18" s="1"/>
  <c r="MF12" i="18" s="1"/>
  <c r="MR12" i="18" s="1"/>
  <c r="BO11" i="18"/>
  <c r="CA11" i="18" s="1"/>
  <c r="CM11" i="18" s="1"/>
  <c r="CY11" i="18" s="1"/>
  <c r="DK11" i="18" s="1"/>
  <c r="DW11" i="18" s="1"/>
  <c r="EI11" i="18" s="1"/>
  <c r="EU11" i="18" s="1"/>
  <c r="FG11" i="18" s="1"/>
  <c r="FS11" i="18" s="1"/>
  <c r="GE11" i="18" s="1"/>
  <c r="GQ11" i="18" s="1"/>
  <c r="HC11" i="18" s="1"/>
  <c r="HO11" i="18" s="1"/>
  <c r="IA11" i="18" s="1"/>
  <c r="IM11" i="18" s="1"/>
  <c r="IY11" i="18" s="1"/>
  <c r="JK11" i="18" s="1"/>
  <c r="JW11" i="18" s="1"/>
  <c r="KI11" i="18" s="1"/>
  <c r="KU11" i="18" s="1"/>
  <c r="LG11" i="18" s="1"/>
  <c r="LS11" i="18" s="1"/>
  <c r="ME11" i="18" s="1"/>
  <c r="MQ11" i="18" s="1"/>
  <c r="BN11" i="18"/>
  <c r="BZ11" i="18" s="1"/>
  <c r="CL11" i="18" s="1"/>
  <c r="CX11" i="18" s="1"/>
  <c r="DJ11" i="18" s="1"/>
  <c r="DV11" i="18" s="1"/>
  <c r="EH11" i="18" s="1"/>
  <c r="ET11" i="18" s="1"/>
  <c r="FF11" i="18" s="1"/>
  <c r="FR11" i="18" s="1"/>
  <c r="GD11" i="18" s="1"/>
  <c r="GP11" i="18" s="1"/>
  <c r="HB11" i="18" s="1"/>
  <c r="HN11" i="18" s="1"/>
  <c r="HZ11" i="18" s="1"/>
  <c r="IL11" i="18" s="1"/>
  <c r="IX11" i="18" s="1"/>
  <c r="JJ11" i="18" s="1"/>
  <c r="JV11" i="18" s="1"/>
  <c r="KH11" i="18" s="1"/>
  <c r="KT11" i="18" s="1"/>
  <c r="LF11" i="18" s="1"/>
  <c r="LR11" i="18" s="1"/>
  <c r="MD11" i="18" s="1"/>
  <c r="MP11" i="18" s="1"/>
  <c r="BM11" i="18"/>
  <c r="BY11" i="18" s="1"/>
  <c r="CK11" i="18" s="1"/>
  <c r="CW11" i="18" s="1"/>
  <c r="DI11" i="18" s="1"/>
  <c r="DU11" i="18" s="1"/>
  <c r="EG11" i="18" s="1"/>
  <c r="ES11" i="18" s="1"/>
  <c r="FE11" i="18" s="1"/>
  <c r="FQ11" i="18" s="1"/>
  <c r="GC11" i="18" s="1"/>
  <c r="GO11" i="18" s="1"/>
  <c r="HA11" i="18" s="1"/>
  <c r="HM11" i="18" s="1"/>
  <c r="HY11" i="18" s="1"/>
  <c r="IK11" i="18" s="1"/>
  <c r="IW11" i="18" s="1"/>
  <c r="JI11" i="18" s="1"/>
  <c r="JU11" i="18" s="1"/>
  <c r="KG11" i="18" s="1"/>
  <c r="KS11" i="18" s="1"/>
  <c r="LE11" i="18" s="1"/>
  <c r="LQ11" i="18" s="1"/>
  <c r="MC11" i="18" s="1"/>
  <c r="MO11" i="18" s="1"/>
  <c r="BL11" i="18"/>
  <c r="BX11" i="18" s="1"/>
  <c r="CJ11" i="18" s="1"/>
  <c r="CV11" i="18" s="1"/>
  <c r="DH11" i="18" s="1"/>
  <c r="DT11" i="18" s="1"/>
  <c r="EF11" i="18" s="1"/>
  <c r="ER11" i="18" s="1"/>
  <c r="FD11" i="18" s="1"/>
  <c r="FP11" i="18" s="1"/>
  <c r="GB11" i="18" s="1"/>
  <c r="GN11" i="18" s="1"/>
  <c r="GZ11" i="18" s="1"/>
  <c r="HL11" i="18" s="1"/>
  <c r="HX11" i="18" s="1"/>
  <c r="IJ11" i="18" s="1"/>
  <c r="IV11" i="18" s="1"/>
  <c r="JH11" i="18" s="1"/>
  <c r="JT11" i="18" s="1"/>
  <c r="KF11" i="18" s="1"/>
  <c r="KR11" i="18" s="1"/>
  <c r="LD11" i="18" s="1"/>
  <c r="LP11" i="18" s="1"/>
  <c r="MB11" i="18" s="1"/>
  <c r="MN11" i="18" s="1"/>
  <c r="BK11" i="18"/>
  <c r="BW11" i="18" s="1"/>
  <c r="CI11" i="18" s="1"/>
  <c r="CU11" i="18" s="1"/>
  <c r="DG11" i="18" s="1"/>
  <c r="DS11" i="18" s="1"/>
  <c r="EE11" i="18" s="1"/>
  <c r="EQ11" i="18" s="1"/>
  <c r="FC11" i="18" s="1"/>
  <c r="FO11" i="18" s="1"/>
  <c r="GA11" i="18" s="1"/>
  <c r="GM11" i="18" s="1"/>
  <c r="GY11" i="18" s="1"/>
  <c r="HK11" i="18" s="1"/>
  <c r="HW11" i="18" s="1"/>
  <c r="II11" i="18" s="1"/>
  <c r="IU11" i="18" s="1"/>
  <c r="JG11" i="18" s="1"/>
  <c r="JS11" i="18" s="1"/>
  <c r="KE11" i="18" s="1"/>
  <c r="KQ11" i="18" s="1"/>
  <c r="LC11" i="18" s="1"/>
  <c r="LO11" i="18" s="1"/>
  <c r="MA11" i="18" s="1"/>
  <c r="MM11" i="18" s="1"/>
  <c r="BJ11" i="18"/>
  <c r="BV11" i="18" s="1"/>
  <c r="CH11" i="18" s="1"/>
  <c r="CT11" i="18" s="1"/>
  <c r="DF11" i="18" s="1"/>
  <c r="DR11" i="18" s="1"/>
  <c r="ED11" i="18" s="1"/>
  <c r="EP11" i="18" s="1"/>
  <c r="FB11" i="18" s="1"/>
  <c r="FN11" i="18" s="1"/>
  <c r="FZ11" i="18" s="1"/>
  <c r="GL11" i="18" s="1"/>
  <c r="GX11" i="18" s="1"/>
  <c r="HJ11" i="18" s="1"/>
  <c r="HV11" i="18" s="1"/>
  <c r="IH11" i="18" s="1"/>
  <c r="IT11" i="18" s="1"/>
  <c r="JF11" i="18" s="1"/>
  <c r="JR11" i="18" s="1"/>
  <c r="KD11" i="18" s="1"/>
  <c r="KP11" i="18" s="1"/>
  <c r="LB11" i="18" s="1"/>
  <c r="LN11" i="18" s="1"/>
  <c r="LZ11" i="18" s="1"/>
  <c r="ML11" i="18" s="1"/>
  <c r="MX11" i="18" s="1"/>
  <c r="BI11" i="18"/>
  <c r="BU11" i="18" s="1"/>
  <c r="CG11" i="18" s="1"/>
  <c r="CS11" i="18" s="1"/>
  <c r="DE11" i="18" s="1"/>
  <c r="DQ11" i="18" s="1"/>
  <c r="EC11" i="18" s="1"/>
  <c r="EO11" i="18" s="1"/>
  <c r="FA11" i="18" s="1"/>
  <c r="FM11" i="18" s="1"/>
  <c r="FY11" i="18" s="1"/>
  <c r="GK11" i="18" s="1"/>
  <c r="GW11" i="18" s="1"/>
  <c r="HI11" i="18" s="1"/>
  <c r="HU11" i="18" s="1"/>
  <c r="IG11" i="18" s="1"/>
  <c r="IS11" i="18" s="1"/>
  <c r="JE11" i="18" s="1"/>
  <c r="JQ11" i="18" s="1"/>
  <c r="KC11" i="18" s="1"/>
  <c r="KO11" i="18" s="1"/>
  <c r="LA11" i="18" s="1"/>
  <c r="LM11" i="18" s="1"/>
  <c r="LY11" i="18" s="1"/>
  <c r="MK11" i="18" s="1"/>
  <c r="MW11" i="18" s="1"/>
  <c r="BH11" i="18"/>
  <c r="BT11" i="18" s="1"/>
  <c r="CF11" i="18" s="1"/>
  <c r="CR11" i="18" s="1"/>
  <c r="DD11" i="18" s="1"/>
  <c r="DP11" i="18" s="1"/>
  <c r="EB11" i="18" s="1"/>
  <c r="EN11" i="18" s="1"/>
  <c r="EZ11" i="18" s="1"/>
  <c r="FL11" i="18" s="1"/>
  <c r="FX11" i="18" s="1"/>
  <c r="GJ11" i="18" s="1"/>
  <c r="GV11" i="18" s="1"/>
  <c r="HH11" i="18" s="1"/>
  <c r="HT11" i="18" s="1"/>
  <c r="IF11" i="18" s="1"/>
  <c r="IR11" i="18" s="1"/>
  <c r="JD11" i="18" s="1"/>
  <c r="JP11" i="18" s="1"/>
  <c r="KB11" i="18" s="1"/>
  <c r="KN11" i="18" s="1"/>
  <c r="KZ11" i="18" s="1"/>
  <c r="LL11" i="18" s="1"/>
  <c r="LX11" i="18" s="1"/>
  <c r="MJ11" i="18" s="1"/>
  <c r="MV11" i="18" s="1"/>
  <c r="BG11" i="18"/>
  <c r="BS11" i="18" s="1"/>
  <c r="CE11" i="18" s="1"/>
  <c r="CQ11" i="18" s="1"/>
  <c r="DC11" i="18" s="1"/>
  <c r="DO11" i="18" s="1"/>
  <c r="EA11" i="18" s="1"/>
  <c r="EM11" i="18" s="1"/>
  <c r="EY11" i="18" s="1"/>
  <c r="FK11" i="18" s="1"/>
  <c r="FW11" i="18" s="1"/>
  <c r="GI11" i="18" s="1"/>
  <c r="GU11" i="18" s="1"/>
  <c r="HG11" i="18" s="1"/>
  <c r="HS11" i="18" s="1"/>
  <c r="IE11" i="18" s="1"/>
  <c r="IQ11" i="18" s="1"/>
  <c r="JC11" i="18" s="1"/>
  <c r="JO11" i="18" s="1"/>
  <c r="KA11" i="18" s="1"/>
  <c r="KM11" i="18" s="1"/>
  <c r="KY11" i="18" s="1"/>
  <c r="LK11" i="18" s="1"/>
  <c r="LW11" i="18" s="1"/>
  <c r="MI11" i="18" s="1"/>
  <c r="MU11" i="18" s="1"/>
  <c r="BF11" i="18"/>
  <c r="BR11" i="18" s="1"/>
  <c r="CD11" i="18" s="1"/>
  <c r="CP11" i="18" s="1"/>
  <c r="DB11" i="18" s="1"/>
  <c r="DN11" i="18" s="1"/>
  <c r="DZ11" i="18" s="1"/>
  <c r="EL11" i="18" s="1"/>
  <c r="EX11" i="18" s="1"/>
  <c r="FJ11" i="18" s="1"/>
  <c r="FV11" i="18" s="1"/>
  <c r="GH11" i="18" s="1"/>
  <c r="GT11" i="18" s="1"/>
  <c r="HF11" i="18" s="1"/>
  <c r="HR11" i="18" s="1"/>
  <c r="ID11" i="18" s="1"/>
  <c r="IP11" i="18" s="1"/>
  <c r="JB11" i="18" s="1"/>
  <c r="JN11" i="18" s="1"/>
  <c r="JZ11" i="18" s="1"/>
  <c r="KL11" i="18" s="1"/>
  <c r="KX11" i="18" s="1"/>
  <c r="LJ11" i="18" s="1"/>
  <c r="LV11" i="18" s="1"/>
  <c r="MH11" i="18" s="1"/>
  <c r="MT11" i="18" s="1"/>
  <c r="BE11" i="18"/>
  <c r="BQ11" i="18" s="1"/>
  <c r="CC11" i="18" s="1"/>
  <c r="CO11" i="18" s="1"/>
  <c r="DA11" i="18" s="1"/>
  <c r="DM11" i="18" s="1"/>
  <c r="DY11" i="18" s="1"/>
  <c r="EK11" i="18" s="1"/>
  <c r="EW11" i="18" s="1"/>
  <c r="FI11" i="18" s="1"/>
  <c r="FU11" i="18" s="1"/>
  <c r="GG11" i="18" s="1"/>
  <c r="GS11" i="18" s="1"/>
  <c r="HE11" i="18" s="1"/>
  <c r="HQ11" i="18" s="1"/>
  <c r="IC11" i="18" s="1"/>
  <c r="IO11" i="18" s="1"/>
  <c r="JA11" i="18" s="1"/>
  <c r="JM11" i="18" s="1"/>
  <c r="JY11" i="18" s="1"/>
  <c r="KK11" i="18" s="1"/>
  <c r="KW11" i="18" s="1"/>
  <c r="LI11" i="18" s="1"/>
  <c r="LU11" i="18" s="1"/>
  <c r="MG11" i="18" s="1"/>
  <c r="MS11" i="18" s="1"/>
  <c r="BD11" i="18"/>
  <c r="BP11" i="18" s="1"/>
  <c r="CB11" i="18" s="1"/>
  <c r="CN11" i="18" s="1"/>
  <c r="CZ11" i="18" s="1"/>
  <c r="DL11" i="18" s="1"/>
  <c r="DX11" i="18" s="1"/>
  <c r="EJ11" i="18" s="1"/>
  <c r="EV11" i="18" s="1"/>
  <c r="FH11" i="18" s="1"/>
  <c r="FT11" i="18" s="1"/>
  <c r="GF11" i="18" s="1"/>
  <c r="GR11" i="18" s="1"/>
  <c r="HD11" i="18" s="1"/>
  <c r="HP11" i="18" s="1"/>
  <c r="IB11" i="18" s="1"/>
  <c r="IN11" i="18" s="1"/>
  <c r="IZ11" i="18" s="1"/>
  <c r="JL11" i="18" s="1"/>
  <c r="JX11" i="18" s="1"/>
  <c r="KJ11" i="18" s="1"/>
  <c r="KV11" i="18" s="1"/>
  <c r="LH11" i="18" s="1"/>
  <c r="LT11" i="18" s="1"/>
  <c r="MF11" i="18" s="1"/>
  <c r="MR11" i="18" s="1"/>
  <c r="BO10" i="18"/>
  <c r="CA10" i="18" s="1"/>
  <c r="CM10" i="18" s="1"/>
  <c r="CY10" i="18" s="1"/>
  <c r="DK10" i="18" s="1"/>
  <c r="DW10" i="18" s="1"/>
  <c r="EI10" i="18" s="1"/>
  <c r="EU10" i="18" s="1"/>
  <c r="FG10" i="18" s="1"/>
  <c r="FS10" i="18" s="1"/>
  <c r="GE10" i="18" s="1"/>
  <c r="GQ10" i="18" s="1"/>
  <c r="HC10" i="18" s="1"/>
  <c r="HO10" i="18" s="1"/>
  <c r="IA10" i="18" s="1"/>
  <c r="IM10" i="18" s="1"/>
  <c r="IY10" i="18" s="1"/>
  <c r="JK10" i="18" s="1"/>
  <c r="JW10" i="18" s="1"/>
  <c r="KI10" i="18" s="1"/>
  <c r="KU10" i="18" s="1"/>
  <c r="LG10" i="18" s="1"/>
  <c r="LS10" i="18" s="1"/>
  <c r="ME10" i="18" s="1"/>
  <c r="MQ10" i="18" s="1"/>
  <c r="BN10" i="18"/>
  <c r="BZ10" i="18" s="1"/>
  <c r="CL10" i="18" s="1"/>
  <c r="CX10" i="18" s="1"/>
  <c r="DJ10" i="18" s="1"/>
  <c r="DV10" i="18" s="1"/>
  <c r="EH10" i="18" s="1"/>
  <c r="ET10" i="18" s="1"/>
  <c r="FF10" i="18" s="1"/>
  <c r="FR10" i="18" s="1"/>
  <c r="GD10" i="18" s="1"/>
  <c r="GP10" i="18" s="1"/>
  <c r="HB10" i="18" s="1"/>
  <c r="HN10" i="18" s="1"/>
  <c r="HZ10" i="18" s="1"/>
  <c r="IL10" i="18" s="1"/>
  <c r="IX10" i="18" s="1"/>
  <c r="JJ10" i="18" s="1"/>
  <c r="JV10" i="18" s="1"/>
  <c r="KH10" i="18" s="1"/>
  <c r="KT10" i="18" s="1"/>
  <c r="LF10" i="18" s="1"/>
  <c r="LR10" i="18" s="1"/>
  <c r="MD10" i="18" s="1"/>
  <c r="MP10" i="18" s="1"/>
  <c r="BM10" i="18"/>
  <c r="BY10" i="18" s="1"/>
  <c r="CK10" i="18" s="1"/>
  <c r="CW10" i="18" s="1"/>
  <c r="DI10" i="18" s="1"/>
  <c r="DU10" i="18" s="1"/>
  <c r="EG10" i="18" s="1"/>
  <c r="ES10" i="18" s="1"/>
  <c r="FE10" i="18" s="1"/>
  <c r="FQ10" i="18" s="1"/>
  <c r="GC10" i="18" s="1"/>
  <c r="GO10" i="18" s="1"/>
  <c r="HA10" i="18" s="1"/>
  <c r="HM10" i="18" s="1"/>
  <c r="HY10" i="18" s="1"/>
  <c r="IK10" i="18" s="1"/>
  <c r="IW10" i="18" s="1"/>
  <c r="JI10" i="18" s="1"/>
  <c r="JU10" i="18" s="1"/>
  <c r="KG10" i="18" s="1"/>
  <c r="KS10" i="18" s="1"/>
  <c r="LE10" i="18" s="1"/>
  <c r="LQ10" i="18" s="1"/>
  <c r="MC10" i="18" s="1"/>
  <c r="MO10" i="18" s="1"/>
  <c r="BL10" i="18"/>
  <c r="BX10" i="18" s="1"/>
  <c r="CJ10" i="18" s="1"/>
  <c r="CV10" i="18" s="1"/>
  <c r="DH10" i="18" s="1"/>
  <c r="DT10" i="18" s="1"/>
  <c r="EF10" i="18" s="1"/>
  <c r="ER10" i="18" s="1"/>
  <c r="FD10" i="18" s="1"/>
  <c r="FP10" i="18" s="1"/>
  <c r="GB10" i="18" s="1"/>
  <c r="GN10" i="18" s="1"/>
  <c r="GZ10" i="18" s="1"/>
  <c r="HL10" i="18" s="1"/>
  <c r="HX10" i="18" s="1"/>
  <c r="IJ10" i="18" s="1"/>
  <c r="IV10" i="18" s="1"/>
  <c r="JH10" i="18" s="1"/>
  <c r="JT10" i="18" s="1"/>
  <c r="KF10" i="18" s="1"/>
  <c r="KR10" i="18" s="1"/>
  <c r="LD10" i="18" s="1"/>
  <c r="LP10" i="18" s="1"/>
  <c r="MB10" i="18" s="1"/>
  <c r="MN10" i="18" s="1"/>
  <c r="BK10" i="18"/>
  <c r="BW10" i="18" s="1"/>
  <c r="CI10" i="18" s="1"/>
  <c r="CU10" i="18" s="1"/>
  <c r="DG10" i="18" s="1"/>
  <c r="DS10" i="18" s="1"/>
  <c r="EE10" i="18" s="1"/>
  <c r="EQ10" i="18" s="1"/>
  <c r="FC10" i="18" s="1"/>
  <c r="FO10" i="18" s="1"/>
  <c r="GA10" i="18" s="1"/>
  <c r="GM10" i="18" s="1"/>
  <c r="GY10" i="18" s="1"/>
  <c r="HK10" i="18" s="1"/>
  <c r="HW10" i="18" s="1"/>
  <c r="II10" i="18" s="1"/>
  <c r="IU10" i="18" s="1"/>
  <c r="JG10" i="18" s="1"/>
  <c r="JS10" i="18" s="1"/>
  <c r="KE10" i="18" s="1"/>
  <c r="KQ10" i="18" s="1"/>
  <c r="LC10" i="18" s="1"/>
  <c r="LO10" i="18" s="1"/>
  <c r="MA10" i="18" s="1"/>
  <c r="MM10" i="18" s="1"/>
  <c r="BJ10" i="18"/>
  <c r="BV10" i="18" s="1"/>
  <c r="CH10" i="18" s="1"/>
  <c r="CT10" i="18" s="1"/>
  <c r="DF10" i="18" s="1"/>
  <c r="DR10" i="18" s="1"/>
  <c r="ED10" i="18" s="1"/>
  <c r="EP10" i="18" s="1"/>
  <c r="FB10" i="18" s="1"/>
  <c r="FN10" i="18" s="1"/>
  <c r="FZ10" i="18" s="1"/>
  <c r="GL10" i="18" s="1"/>
  <c r="GX10" i="18" s="1"/>
  <c r="HJ10" i="18" s="1"/>
  <c r="HV10" i="18" s="1"/>
  <c r="IH10" i="18" s="1"/>
  <c r="IT10" i="18" s="1"/>
  <c r="JF10" i="18" s="1"/>
  <c r="JR10" i="18" s="1"/>
  <c r="KD10" i="18" s="1"/>
  <c r="KP10" i="18" s="1"/>
  <c r="LB10" i="18" s="1"/>
  <c r="LN10" i="18" s="1"/>
  <c r="LZ10" i="18" s="1"/>
  <c r="ML10" i="18" s="1"/>
  <c r="MX10" i="18" s="1"/>
  <c r="BI10" i="18"/>
  <c r="BU10" i="18" s="1"/>
  <c r="CG10" i="18" s="1"/>
  <c r="CS10" i="18" s="1"/>
  <c r="DE10" i="18" s="1"/>
  <c r="DQ10" i="18" s="1"/>
  <c r="EC10" i="18" s="1"/>
  <c r="EO10" i="18" s="1"/>
  <c r="FA10" i="18" s="1"/>
  <c r="FM10" i="18" s="1"/>
  <c r="FY10" i="18" s="1"/>
  <c r="GK10" i="18" s="1"/>
  <c r="GW10" i="18" s="1"/>
  <c r="HI10" i="18" s="1"/>
  <c r="HU10" i="18" s="1"/>
  <c r="IG10" i="18" s="1"/>
  <c r="IS10" i="18" s="1"/>
  <c r="JE10" i="18" s="1"/>
  <c r="JQ10" i="18" s="1"/>
  <c r="KC10" i="18" s="1"/>
  <c r="KO10" i="18" s="1"/>
  <c r="LA10" i="18" s="1"/>
  <c r="LM10" i="18" s="1"/>
  <c r="LY10" i="18" s="1"/>
  <c r="MK10" i="18" s="1"/>
  <c r="MW10" i="18" s="1"/>
  <c r="BH10" i="18"/>
  <c r="BT10" i="18" s="1"/>
  <c r="CF10" i="18" s="1"/>
  <c r="CR10" i="18" s="1"/>
  <c r="DD10" i="18" s="1"/>
  <c r="DP10" i="18" s="1"/>
  <c r="EB10" i="18" s="1"/>
  <c r="EN10" i="18" s="1"/>
  <c r="EZ10" i="18" s="1"/>
  <c r="FL10" i="18" s="1"/>
  <c r="FX10" i="18" s="1"/>
  <c r="GJ10" i="18" s="1"/>
  <c r="GV10" i="18" s="1"/>
  <c r="HH10" i="18" s="1"/>
  <c r="HT10" i="18" s="1"/>
  <c r="IF10" i="18" s="1"/>
  <c r="IR10" i="18" s="1"/>
  <c r="JD10" i="18" s="1"/>
  <c r="JP10" i="18" s="1"/>
  <c r="KB10" i="18" s="1"/>
  <c r="KN10" i="18" s="1"/>
  <c r="KZ10" i="18" s="1"/>
  <c r="LL10" i="18" s="1"/>
  <c r="LX10" i="18" s="1"/>
  <c r="MJ10" i="18" s="1"/>
  <c r="MV10" i="18" s="1"/>
  <c r="BG10" i="18"/>
  <c r="BS10" i="18" s="1"/>
  <c r="CE10" i="18" s="1"/>
  <c r="CQ10" i="18" s="1"/>
  <c r="DC10" i="18" s="1"/>
  <c r="DO10" i="18" s="1"/>
  <c r="EA10" i="18" s="1"/>
  <c r="EM10" i="18" s="1"/>
  <c r="EY10" i="18" s="1"/>
  <c r="FK10" i="18" s="1"/>
  <c r="FW10" i="18" s="1"/>
  <c r="GI10" i="18" s="1"/>
  <c r="GU10" i="18" s="1"/>
  <c r="HG10" i="18" s="1"/>
  <c r="HS10" i="18" s="1"/>
  <c r="IE10" i="18" s="1"/>
  <c r="IQ10" i="18" s="1"/>
  <c r="JC10" i="18" s="1"/>
  <c r="JO10" i="18" s="1"/>
  <c r="KA10" i="18" s="1"/>
  <c r="KM10" i="18" s="1"/>
  <c r="KY10" i="18" s="1"/>
  <c r="LK10" i="18" s="1"/>
  <c r="LW10" i="18" s="1"/>
  <c r="MI10" i="18" s="1"/>
  <c r="MU10" i="18" s="1"/>
  <c r="BF10" i="18"/>
  <c r="BR10" i="18" s="1"/>
  <c r="CD10" i="18" s="1"/>
  <c r="CP10" i="18" s="1"/>
  <c r="DB10" i="18" s="1"/>
  <c r="DN10" i="18" s="1"/>
  <c r="DZ10" i="18" s="1"/>
  <c r="EL10" i="18" s="1"/>
  <c r="EX10" i="18" s="1"/>
  <c r="FJ10" i="18" s="1"/>
  <c r="FV10" i="18" s="1"/>
  <c r="GH10" i="18" s="1"/>
  <c r="GT10" i="18" s="1"/>
  <c r="HF10" i="18" s="1"/>
  <c r="HR10" i="18" s="1"/>
  <c r="ID10" i="18" s="1"/>
  <c r="IP10" i="18" s="1"/>
  <c r="JB10" i="18" s="1"/>
  <c r="JN10" i="18" s="1"/>
  <c r="JZ10" i="18" s="1"/>
  <c r="KL10" i="18" s="1"/>
  <c r="KX10" i="18" s="1"/>
  <c r="LJ10" i="18" s="1"/>
  <c r="LV10" i="18" s="1"/>
  <c r="MH10" i="18" s="1"/>
  <c r="MT10" i="18" s="1"/>
  <c r="BE10" i="18"/>
  <c r="BQ10" i="18" s="1"/>
  <c r="CC10" i="18" s="1"/>
  <c r="CO10" i="18" s="1"/>
  <c r="DA10" i="18" s="1"/>
  <c r="DM10" i="18" s="1"/>
  <c r="DY10" i="18" s="1"/>
  <c r="EK10" i="18" s="1"/>
  <c r="EW10" i="18" s="1"/>
  <c r="FI10" i="18" s="1"/>
  <c r="FU10" i="18" s="1"/>
  <c r="GG10" i="18" s="1"/>
  <c r="GS10" i="18" s="1"/>
  <c r="HE10" i="18" s="1"/>
  <c r="HQ10" i="18" s="1"/>
  <c r="IC10" i="18" s="1"/>
  <c r="IO10" i="18" s="1"/>
  <c r="JA10" i="18" s="1"/>
  <c r="JM10" i="18" s="1"/>
  <c r="JY10" i="18" s="1"/>
  <c r="KK10" i="18" s="1"/>
  <c r="KW10" i="18" s="1"/>
  <c r="LI10" i="18" s="1"/>
  <c r="LU10" i="18" s="1"/>
  <c r="MG10" i="18" s="1"/>
  <c r="MS10" i="18" s="1"/>
  <c r="BD10" i="18"/>
  <c r="BP10" i="18" s="1"/>
  <c r="CB10" i="18" s="1"/>
  <c r="CN10" i="18" s="1"/>
  <c r="CZ10" i="18" s="1"/>
  <c r="DL10" i="18" s="1"/>
  <c r="DX10" i="18" s="1"/>
  <c r="EJ10" i="18" s="1"/>
  <c r="EV10" i="18" s="1"/>
  <c r="FH10" i="18" s="1"/>
  <c r="FT10" i="18" s="1"/>
  <c r="GF10" i="18" s="1"/>
  <c r="GR10" i="18" s="1"/>
  <c r="HD10" i="18" s="1"/>
  <c r="HP10" i="18" s="1"/>
  <c r="IB10" i="18" s="1"/>
  <c r="IN10" i="18" s="1"/>
  <c r="IZ10" i="18" s="1"/>
  <c r="JL10" i="18" s="1"/>
  <c r="JX10" i="18" s="1"/>
  <c r="KJ10" i="18" s="1"/>
  <c r="KV10" i="18" s="1"/>
  <c r="LH10" i="18" s="1"/>
  <c r="LT10" i="18" s="1"/>
  <c r="MF10" i="18" s="1"/>
  <c r="MR10" i="18" s="1"/>
  <c r="BO9" i="18"/>
  <c r="CA9" i="18" s="1"/>
  <c r="CM9" i="18" s="1"/>
  <c r="CY9" i="18" s="1"/>
  <c r="DK9" i="18" s="1"/>
  <c r="DW9" i="18" s="1"/>
  <c r="EI9" i="18" s="1"/>
  <c r="EU9" i="18" s="1"/>
  <c r="FG9" i="18" s="1"/>
  <c r="FS9" i="18" s="1"/>
  <c r="GE9" i="18" s="1"/>
  <c r="GQ9" i="18" s="1"/>
  <c r="HC9" i="18" s="1"/>
  <c r="HO9" i="18" s="1"/>
  <c r="IA9" i="18" s="1"/>
  <c r="IM9" i="18" s="1"/>
  <c r="IY9" i="18" s="1"/>
  <c r="JK9" i="18" s="1"/>
  <c r="JW9" i="18" s="1"/>
  <c r="KI9" i="18" s="1"/>
  <c r="KU9" i="18" s="1"/>
  <c r="LG9" i="18" s="1"/>
  <c r="LS9" i="18" s="1"/>
  <c r="ME9" i="18" s="1"/>
  <c r="MQ9" i="18" s="1"/>
  <c r="BN9" i="18"/>
  <c r="BZ9" i="18" s="1"/>
  <c r="CL9" i="18" s="1"/>
  <c r="CX9" i="18" s="1"/>
  <c r="DJ9" i="18" s="1"/>
  <c r="DV9" i="18" s="1"/>
  <c r="EH9" i="18" s="1"/>
  <c r="ET9" i="18" s="1"/>
  <c r="FF9" i="18" s="1"/>
  <c r="FR9" i="18" s="1"/>
  <c r="GD9" i="18" s="1"/>
  <c r="GP9" i="18" s="1"/>
  <c r="HB9" i="18" s="1"/>
  <c r="HN9" i="18" s="1"/>
  <c r="HZ9" i="18" s="1"/>
  <c r="IL9" i="18" s="1"/>
  <c r="IX9" i="18" s="1"/>
  <c r="JJ9" i="18" s="1"/>
  <c r="JV9" i="18" s="1"/>
  <c r="KH9" i="18" s="1"/>
  <c r="KT9" i="18" s="1"/>
  <c r="LF9" i="18" s="1"/>
  <c r="LR9" i="18" s="1"/>
  <c r="MD9" i="18" s="1"/>
  <c r="MP9" i="18" s="1"/>
  <c r="BM9" i="18"/>
  <c r="BY9" i="18" s="1"/>
  <c r="CK9" i="18" s="1"/>
  <c r="CW9" i="18" s="1"/>
  <c r="DI9" i="18" s="1"/>
  <c r="DU9" i="18" s="1"/>
  <c r="EG9" i="18" s="1"/>
  <c r="ES9" i="18" s="1"/>
  <c r="FE9" i="18" s="1"/>
  <c r="FQ9" i="18" s="1"/>
  <c r="GC9" i="18" s="1"/>
  <c r="GO9" i="18" s="1"/>
  <c r="HA9" i="18" s="1"/>
  <c r="HM9" i="18" s="1"/>
  <c r="HY9" i="18" s="1"/>
  <c r="IK9" i="18" s="1"/>
  <c r="IW9" i="18" s="1"/>
  <c r="JI9" i="18" s="1"/>
  <c r="JU9" i="18" s="1"/>
  <c r="KG9" i="18" s="1"/>
  <c r="KS9" i="18" s="1"/>
  <c r="LE9" i="18" s="1"/>
  <c r="LQ9" i="18" s="1"/>
  <c r="MC9" i="18" s="1"/>
  <c r="MO9" i="18" s="1"/>
  <c r="BL9" i="18"/>
  <c r="BX9" i="18" s="1"/>
  <c r="CJ9" i="18" s="1"/>
  <c r="CV9" i="18" s="1"/>
  <c r="DH9" i="18" s="1"/>
  <c r="DT9" i="18" s="1"/>
  <c r="EF9" i="18" s="1"/>
  <c r="ER9" i="18" s="1"/>
  <c r="FD9" i="18" s="1"/>
  <c r="FP9" i="18" s="1"/>
  <c r="GB9" i="18" s="1"/>
  <c r="GN9" i="18" s="1"/>
  <c r="GZ9" i="18" s="1"/>
  <c r="HL9" i="18" s="1"/>
  <c r="HX9" i="18" s="1"/>
  <c r="IJ9" i="18" s="1"/>
  <c r="IV9" i="18" s="1"/>
  <c r="JH9" i="18" s="1"/>
  <c r="JT9" i="18" s="1"/>
  <c r="KF9" i="18" s="1"/>
  <c r="KR9" i="18" s="1"/>
  <c r="LD9" i="18" s="1"/>
  <c r="LP9" i="18" s="1"/>
  <c r="MB9" i="18" s="1"/>
  <c r="MN9" i="18" s="1"/>
  <c r="BK9" i="18"/>
  <c r="BW9" i="18" s="1"/>
  <c r="CI9" i="18" s="1"/>
  <c r="CU9" i="18" s="1"/>
  <c r="DG9" i="18" s="1"/>
  <c r="DS9" i="18" s="1"/>
  <c r="EE9" i="18" s="1"/>
  <c r="EQ9" i="18" s="1"/>
  <c r="FC9" i="18" s="1"/>
  <c r="FO9" i="18" s="1"/>
  <c r="GA9" i="18" s="1"/>
  <c r="GM9" i="18" s="1"/>
  <c r="GY9" i="18" s="1"/>
  <c r="HK9" i="18" s="1"/>
  <c r="HW9" i="18" s="1"/>
  <c r="II9" i="18" s="1"/>
  <c r="IU9" i="18" s="1"/>
  <c r="JG9" i="18" s="1"/>
  <c r="JS9" i="18" s="1"/>
  <c r="KE9" i="18" s="1"/>
  <c r="KQ9" i="18" s="1"/>
  <c r="LC9" i="18" s="1"/>
  <c r="LO9" i="18" s="1"/>
  <c r="MA9" i="18" s="1"/>
  <c r="MM9" i="18" s="1"/>
  <c r="BJ9" i="18"/>
  <c r="BV9" i="18" s="1"/>
  <c r="CH9" i="18" s="1"/>
  <c r="CT9" i="18" s="1"/>
  <c r="DF9" i="18" s="1"/>
  <c r="DR9" i="18" s="1"/>
  <c r="ED9" i="18" s="1"/>
  <c r="EP9" i="18" s="1"/>
  <c r="FB9" i="18" s="1"/>
  <c r="FN9" i="18" s="1"/>
  <c r="FZ9" i="18" s="1"/>
  <c r="GL9" i="18" s="1"/>
  <c r="GX9" i="18" s="1"/>
  <c r="HJ9" i="18" s="1"/>
  <c r="HV9" i="18" s="1"/>
  <c r="IH9" i="18" s="1"/>
  <c r="IT9" i="18" s="1"/>
  <c r="JF9" i="18" s="1"/>
  <c r="JR9" i="18" s="1"/>
  <c r="KD9" i="18" s="1"/>
  <c r="KP9" i="18" s="1"/>
  <c r="LB9" i="18" s="1"/>
  <c r="LN9" i="18" s="1"/>
  <c r="LZ9" i="18" s="1"/>
  <c r="ML9" i="18" s="1"/>
  <c r="MX9" i="18" s="1"/>
  <c r="BI9" i="18"/>
  <c r="BU9" i="18" s="1"/>
  <c r="CG9" i="18" s="1"/>
  <c r="CS9" i="18" s="1"/>
  <c r="DE9" i="18" s="1"/>
  <c r="DQ9" i="18" s="1"/>
  <c r="EC9" i="18" s="1"/>
  <c r="EO9" i="18" s="1"/>
  <c r="FA9" i="18" s="1"/>
  <c r="FM9" i="18" s="1"/>
  <c r="FY9" i="18" s="1"/>
  <c r="GK9" i="18" s="1"/>
  <c r="GW9" i="18" s="1"/>
  <c r="HI9" i="18" s="1"/>
  <c r="HU9" i="18" s="1"/>
  <c r="IG9" i="18" s="1"/>
  <c r="IS9" i="18" s="1"/>
  <c r="JE9" i="18" s="1"/>
  <c r="JQ9" i="18" s="1"/>
  <c r="KC9" i="18" s="1"/>
  <c r="KO9" i="18" s="1"/>
  <c r="LA9" i="18" s="1"/>
  <c r="LM9" i="18" s="1"/>
  <c r="LY9" i="18" s="1"/>
  <c r="MK9" i="18" s="1"/>
  <c r="MW9" i="18" s="1"/>
  <c r="BH9" i="18"/>
  <c r="BT9" i="18" s="1"/>
  <c r="CF9" i="18" s="1"/>
  <c r="CR9" i="18" s="1"/>
  <c r="DD9" i="18" s="1"/>
  <c r="DP9" i="18" s="1"/>
  <c r="EB9" i="18" s="1"/>
  <c r="EN9" i="18" s="1"/>
  <c r="EZ9" i="18" s="1"/>
  <c r="FL9" i="18" s="1"/>
  <c r="FX9" i="18" s="1"/>
  <c r="GJ9" i="18" s="1"/>
  <c r="GV9" i="18" s="1"/>
  <c r="HH9" i="18" s="1"/>
  <c r="HT9" i="18" s="1"/>
  <c r="IF9" i="18" s="1"/>
  <c r="IR9" i="18" s="1"/>
  <c r="JD9" i="18" s="1"/>
  <c r="JP9" i="18" s="1"/>
  <c r="KB9" i="18" s="1"/>
  <c r="KN9" i="18" s="1"/>
  <c r="KZ9" i="18" s="1"/>
  <c r="LL9" i="18" s="1"/>
  <c r="LX9" i="18" s="1"/>
  <c r="MJ9" i="18" s="1"/>
  <c r="MV9" i="18" s="1"/>
  <c r="BG9" i="18"/>
  <c r="BS9" i="18" s="1"/>
  <c r="CE9" i="18" s="1"/>
  <c r="CQ9" i="18" s="1"/>
  <c r="DC9" i="18" s="1"/>
  <c r="DO9" i="18" s="1"/>
  <c r="EA9" i="18" s="1"/>
  <c r="EM9" i="18" s="1"/>
  <c r="EY9" i="18" s="1"/>
  <c r="FK9" i="18" s="1"/>
  <c r="FW9" i="18" s="1"/>
  <c r="GI9" i="18" s="1"/>
  <c r="GU9" i="18" s="1"/>
  <c r="HG9" i="18" s="1"/>
  <c r="HS9" i="18" s="1"/>
  <c r="IE9" i="18" s="1"/>
  <c r="IQ9" i="18" s="1"/>
  <c r="JC9" i="18" s="1"/>
  <c r="JO9" i="18" s="1"/>
  <c r="KA9" i="18" s="1"/>
  <c r="KM9" i="18" s="1"/>
  <c r="KY9" i="18" s="1"/>
  <c r="LK9" i="18" s="1"/>
  <c r="LW9" i="18" s="1"/>
  <c r="MI9" i="18" s="1"/>
  <c r="MU9" i="18" s="1"/>
  <c r="BF9" i="18"/>
  <c r="BR9" i="18" s="1"/>
  <c r="CD9" i="18" s="1"/>
  <c r="CP9" i="18" s="1"/>
  <c r="DB9" i="18" s="1"/>
  <c r="DN9" i="18" s="1"/>
  <c r="DZ9" i="18" s="1"/>
  <c r="EL9" i="18" s="1"/>
  <c r="EX9" i="18" s="1"/>
  <c r="FJ9" i="18" s="1"/>
  <c r="FV9" i="18" s="1"/>
  <c r="GH9" i="18" s="1"/>
  <c r="GT9" i="18" s="1"/>
  <c r="HF9" i="18" s="1"/>
  <c r="HR9" i="18" s="1"/>
  <c r="ID9" i="18" s="1"/>
  <c r="IP9" i="18" s="1"/>
  <c r="JB9" i="18" s="1"/>
  <c r="JN9" i="18" s="1"/>
  <c r="JZ9" i="18" s="1"/>
  <c r="KL9" i="18" s="1"/>
  <c r="KX9" i="18" s="1"/>
  <c r="LJ9" i="18" s="1"/>
  <c r="LV9" i="18" s="1"/>
  <c r="MH9" i="18" s="1"/>
  <c r="MT9" i="18" s="1"/>
  <c r="BE9" i="18"/>
  <c r="BQ9" i="18" s="1"/>
  <c r="CC9" i="18" s="1"/>
  <c r="CO9" i="18" s="1"/>
  <c r="DA9" i="18" s="1"/>
  <c r="DM9" i="18" s="1"/>
  <c r="DY9" i="18" s="1"/>
  <c r="EK9" i="18" s="1"/>
  <c r="EW9" i="18" s="1"/>
  <c r="FI9" i="18" s="1"/>
  <c r="FU9" i="18" s="1"/>
  <c r="GG9" i="18" s="1"/>
  <c r="GS9" i="18" s="1"/>
  <c r="HE9" i="18" s="1"/>
  <c r="HQ9" i="18" s="1"/>
  <c r="IC9" i="18" s="1"/>
  <c r="IO9" i="18" s="1"/>
  <c r="JA9" i="18" s="1"/>
  <c r="JM9" i="18" s="1"/>
  <c r="JY9" i="18" s="1"/>
  <c r="KK9" i="18" s="1"/>
  <c r="KW9" i="18" s="1"/>
  <c r="LI9" i="18" s="1"/>
  <c r="LU9" i="18" s="1"/>
  <c r="MG9" i="18" s="1"/>
  <c r="MS9" i="18" s="1"/>
  <c r="BD9" i="18"/>
  <c r="BP9" i="18" s="1"/>
  <c r="CB9" i="18" s="1"/>
  <c r="CN9" i="18" s="1"/>
  <c r="CZ9" i="18" s="1"/>
  <c r="DL9" i="18" s="1"/>
  <c r="DX9" i="18" s="1"/>
  <c r="EJ9" i="18" s="1"/>
  <c r="EV9" i="18" s="1"/>
  <c r="FH9" i="18" s="1"/>
  <c r="FT9" i="18" s="1"/>
  <c r="GF9" i="18" s="1"/>
  <c r="GR9" i="18" s="1"/>
  <c r="HD9" i="18" s="1"/>
  <c r="HP9" i="18" s="1"/>
  <c r="IB9" i="18" s="1"/>
  <c r="IN9" i="18" s="1"/>
  <c r="IZ9" i="18" s="1"/>
  <c r="JL9" i="18" s="1"/>
  <c r="JX9" i="18" s="1"/>
  <c r="KJ9" i="18" s="1"/>
  <c r="KV9" i="18" s="1"/>
  <c r="LH9" i="18" s="1"/>
  <c r="LT9" i="18" s="1"/>
  <c r="MF9" i="18" s="1"/>
  <c r="MR9" i="18" s="1"/>
  <c r="BO8" i="18"/>
  <c r="CA8" i="18" s="1"/>
  <c r="CM8" i="18" s="1"/>
  <c r="CY8" i="18" s="1"/>
  <c r="DK8" i="18" s="1"/>
  <c r="DW8" i="18" s="1"/>
  <c r="EI8" i="18" s="1"/>
  <c r="EU8" i="18" s="1"/>
  <c r="FG8" i="18" s="1"/>
  <c r="FS8" i="18" s="1"/>
  <c r="GE8" i="18" s="1"/>
  <c r="GQ8" i="18" s="1"/>
  <c r="HC8" i="18" s="1"/>
  <c r="HO8" i="18" s="1"/>
  <c r="IA8" i="18" s="1"/>
  <c r="IM8" i="18" s="1"/>
  <c r="IY8" i="18" s="1"/>
  <c r="JK8" i="18" s="1"/>
  <c r="JW8" i="18" s="1"/>
  <c r="KI8" i="18" s="1"/>
  <c r="KU8" i="18" s="1"/>
  <c r="LG8" i="18" s="1"/>
  <c r="LS8" i="18" s="1"/>
  <c r="ME8" i="18" s="1"/>
  <c r="MQ8" i="18" s="1"/>
  <c r="BN8" i="18"/>
  <c r="BZ8" i="18" s="1"/>
  <c r="CL8" i="18" s="1"/>
  <c r="CX8" i="18" s="1"/>
  <c r="DJ8" i="18" s="1"/>
  <c r="DV8" i="18" s="1"/>
  <c r="EH8" i="18" s="1"/>
  <c r="ET8" i="18" s="1"/>
  <c r="FF8" i="18" s="1"/>
  <c r="FR8" i="18" s="1"/>
  <c r="GD8" i="18" s="1"/>
  <c r="GP8" i="18" s="1"/>
  <c r="HB8" i="18" s="1"/>
  <c r="HN8" i="18" s="1"/>
  <c r="HZ8" i="18" s="1"/>
  <c r="IL8" i="18" s="1"/>
  <c r="IX8" i="18" s="1"/>
  <c r="JJ8" i="18" s="1"/>
  <c r="JV8" i="18" s="1"/>
  <c r="KH8" i="18" s="1"/>
  <c r="KT8" i="18" s="1"/>
  <c r="LF8" i="18" s="1"/>
  <c r="LR8" i="18" s="1"/>
  <c r="MD8" i="18" s="1"/>
  <c r="MP8" i="18" s="1"/>
  <c r="BM8" i="18"/>
  <c r="BY8" i="18" s="1"/>
  <c r="CK8" i="18" s="1"/>
  <c r="CW8" i="18" s="1"/>
  <c r="DI8" i="18" s="1"/>
  <c r="DU8" i="18" s="1"/>
  <c r="EG8" i="18" s="1"/>
  <c r="ES8" i="18" s="1"/>
  <c r="FE8" i="18" s="1"/>
  <c r="FQ8" i="18" s="1"/>
  <c r="GC8" i="18" s="1"/>
  <c r="GO8" i="18" s="1"/>
  <c r="HA8" i="18" s="1"/>
  <c r="HM8" i="18" s="1"/>
  <c r="HY8" i="18" s="1"/>
  <c r="IK8" i="18" s="1"/>
  <c r="IW8" i="18" s="1"/>
  <c r="JI8" i="18" s="1"/>
  <c r="JU8" i="18" s="1"/>
  <c r="KG8" i="18" s="1"/>
  <c r="KS8" i="18" s="1"/>
  <c r="LE8" i="18" s="1"/>
  <c r="LQ8" i="18" s="1"/>
  <c r="MC8" i="18" s="1"/>
  <c r="MO8" i="18" s="1"/>
  <c r="BL8" i="18"/>
  <c r="BX8" i="18" s="1"/>
  <c r="CJ8" i="18" s="1"/>
  <c r="CV8" i="18" s="1"/>
  <c r="DH8" i="18" s="1"/>
  <c r="DT8" i="18" s="1"/>
  <c r="EF8" i="18" s="1"/>
  <c r="ER8" i="18" s="1"/>
  <c r="FD8" i="18" s="1"/>
  <c r="FP8" i="18" s="1"/>
  <c r="GB8" i="18" s="1"/>
  <c r="GN8" i="18" s="1"/>
  <c r="GZ8" i="18" s="1"/>
  <c r="HL8" i="18" s="1"/>
  <c r="HX8" i="18" s="1"/>
  <c r="IJ8" i="18" s="1"/>
  <c r="IV8" i="18" s="1"/>
  <c r="JH8" i="18" s="1"/>
  <c r="JT8" i="18" s="1"/>
  <c r="KF8" i="18" s="1"/>
  <c r="KR8" i="18" s="1"/>
  <c r="LD8" i="18" s="1"/>
  <c r="LP8" i="18" s="1"/>
  <c r="MB8" i="18" s="1"/>
  <c r="MN8" i="18" s="1"/>
  <c r="BK8" i="18"/>
  <c r="BW8" i="18" s="1"/>
  <c r="CI8" i="18" s="1"/>
  <c r="CU8" i="18" s="1"/>
  <c r="DG8" i="18" s="1"/>
  <c r="DS8" i="18" s="1"/>
  <c r="EE8" i="18" s="1"/>
  <c r="EQ8" i="18" s="1"/>
  <c r="FC8" i="18" s="1"/>
  <c r="FO8" i="18" s="1"/>
  <c r="GA8" i="18" s="1"/>
  <c r="GM8" i="18" s="1"/>
  <c r="GY8" i="18" s="1"/>
  <c r="HK8" i="18" s="1"/>
  <c r="HW8" i="18" s="1"/>
  <c r="II8" i="18" s="1"/>
  <c r="IU8" i="18" s="1"/>
  <c r="JG8" i="18" s="1"/>
  <c r="JS8" i="18" s="1"/>
  <c r="KE8" i="18" s="1"/>
  <c r="KQ8" i="18" s="1"/>
  <c r="LC8" i="18" s="1"/>
  <c r="LO8" i="18" s="1"/>
  <c r="MA8" i="18" s="1"/>
  <c r="MM8" i="18" s="1"/>
  <c r="BJ8" i="18"/>
  <c r="BV8" i="18" s="1"/>
  <c r="CH8" i="18" s="1"/>
  <c r="CT8" i="18" s="1"/>
  <c r="DF8" i="18" s="1"/>
  <c r="DR8" i="18" s="1"/>
  <c r="ED8" i="18" s="1"/>
  <c r="EP8" i="18" s="1"/>
  <c r="FB8" i="18" s="1"/>
  <c r="FN8" i="18" s="1"/>
  <c r="FZ8" i="18" s="1"/>
  <c r="GL8" i="18" s="1"/>
  <c r="GX8" i="18" s="1"/>
  <c r="HJ8" i="18" s="1"/>
  <c r="HV8" i="18" s="1"/>
  <c r="IH8" i="18" s="1"/>
  <c r="IT8" i="18" s="1"/>
  <c r="JF8" i="18" s="1"/>
  <c r="JR8" i="18" s="1"/>
  <c r="KD8" i="18" s="1"/>
  <c r="KP8" i="18" s="1"/>
  <c r="LB8" i="18" s="1"/>
  <c r="LN8" i="18" s="1"/>
  <c r="LZ8" i="18" s="1"/>
  <c r="ML8" i="18" s="1"/>
  <c r="MX8" i="18" s="1"/>
  <c r="BI8" i="18"/>
  <c r="BU8" i="18" s="1"/>
  <c r="CG8" i="18" s="1"/>
  <c r="CS8" i="18" s="1"/>
  <c r="DE8" i="18" s="1"/>
  <c r="DQ8" i="18" s="1"/>
  <c r="EC8" i="18" s="1"/>
  <c r="EO8" i="18" s="1"/>
  <c r="FA8" i="18" s="1"/>
  <c r="FM8" i="18" s="1"/>
  <c r="FY8" i="18" s="1"/>
  <c r="GK8" i="18" s="1"/>
  <c r="GW8" i="18" s="1"/>
  <c r="HI8" i="18" s="1"/>
  <c r="HU8" i="18" s="1"/>
  <c r="IG8" i="18" s="1"/>
  <c r="IS8" i="18" s="1"/>
  <c r="JE8" i="18" s="1"/>
  <c r="JQ8" i="18" s="1"/>
  <c r="KC8" i="18" s="1"/>
  <c r="KO8" i="18" s="1"/>
  <c r="LA8" i="18" s="1"/>
  <c r="LM8" i="18" s="1"/>
  <c r="LY8" i="18" s="1"/>
  <c r="MK8" i="18" s="1"/>
  <c r="MW8" i="18" s="1"/>
  <c r="BH8" i="18"/>
  <c r="BT8" i="18" s="1"/>
  <c r="CF8" i="18" s="1"/>
  <c r="CR8" i="18" s="1"/>
  <c r="DD8" i="18" s="1"/>
  <c r="DP8" i="18" s="1"/>
  <c r="EB8" i="18" s="1"/>
  <c r="EN8" i="18" s="1"/>
  <c r="EZ8" i="18" s="1"/>
  <c r="FL8" i="18" s="1"/>
  <c r="FX8" i="18" s="1"/>
  <c r="GJ8" i="18" s="1"/>
  <c r="GV8" i="18" s="1"/>
  <c r="HH8" i="18" s="1"/>
  <c r="HT8" i="18" s="1"/>
  <c r="IF8" i="18" s="1"/>
  <c r="IR8" i="18" s="1"/>
  <c r="JD8" i="18" s="1"/>
  <c r="JP8" i="18" s="1"/>
  <c r="KB8" i="18" s="1"/>
  <c r="KN8" i="18" s="1"/>
  <c r="KZ8" i="18" s="1"/>
  <c r="LL8" i="18" s="1"/>
  <c r="LX8" i="18" s="1"/>
  <c r="MJ8" i="18" s="1"/>
  <c r="MV8" i="18" s="1"/>
  <c r="BG8" i="18"/>
  <c r="BS8" i="18" s="1"/>
  <c r="CE8" i="18" s="1"/>
  <c r="CQ8" i="18" s="1"/>
  <c r="DC8" i="18" s="1"/>
  <c r="DO8" i="18" s="1"/>
  <c r="EA8" i="18" s="1"/>
  <c r="EM8" i="18" s="1"/>
  <c r="EY8" i="18" s="1"/>
  <c r="FK8" i="18" s="1"/>
  <c r="FW8" i="18" s="1"/>
  <c r="GI8" i="18" s="1"/>
  <c r="GU8" i="18" s="1"/>
  <c r="HG8" i="18" s="1"/>
  <c r="HS8" i="18" s="1"/>
  <c r="IE8" i="18" s="1"/>
  <c r="IQ8" i="18" s="1"/>
  <c r="JC8" i="18" s="1"/>
  <c r="JO8" i="18" s="1"/>
  <c r="KA8" i="18" s="1"/>
  <c r="KM8" i="18" s="1"/>
  <c r="KY8" i="18" s="1"/>
  <c r="LK8" i="18" s="1"/>
  <c r="LW8" i="18" s="1"/>
  <c r="MI8" i="18" s="1"/>
  <c r="MU8" i="18" s="1"/>
  <c r="BF8" i="18"/>
  <c r="BR8" i="18" s="1"/>
  <c r="CD8" i="18" s="1"/>
  <c r="CP8" i="18" s="1"/>
  <c r="DB8" i="18" s="1"/>
  <c r="DN8" i="18" s="1"/>
  <c r="DZ8" i="18" s="1"/>
  <c r="EL8" i="18" s="1"/>
  <c r="EX8" i="18" s="1"/>
  <c r="FJ8" i="18" s="1"/>
  <c r="FV8" i="18" s="1"/>
  <c r="GH8" i="18" s="1"/>
  <c r="GT8" i="18" s="1"/>
  <c r="HF8" i="18" s="1"/>
  <c r="HR8" i="18" s="1"/>
  <c r="ID8" i="18" s="1"/>
  <c r="IP8" i="18" s="1"/>
  <c r="JB8" i="18" s="1"/>
  <c r="JN8" i="18" s="1"/>
  <c r="JZ8" i="18" s="1"/>
  <c r="KL8" i="18" s="1"/>
  <c r="KX8" i="18" s="1"/>
  <c r="LJ8" i="18" s="1"/>
  <c r="LV8" i="18" s="1"/>
  <c r="MH8" i="18" s="1"/>
  <c r="MT8" i="18" s="1"/>
  <c r="BE8" i="18"/>
  <c r="BQ8" i="18" s="1"/>
  <c r="CC8" i="18" s="1"/>
  <c r="CO8" i="18" s="1"/>
  <c r="DA8" i="18" s="1"/>
  <c r="DM8" i="18" s="1"/>
  <c r="DY8" i="18" s="1"/>
  <c r="EK8" i="18" s="1"/>
  <c r="EW8" i="18" s="1"/>
  <c r="FI8" i="18" s="1"/>
  <c r="FU8" i="18" s="1"/>
  <c r="GG8" i="18" s="1"/>
  <c r="GS8" i="18" s="1"/>
  <c r="HE8" i="18" s="1"/>
  <c r="HQ8" i="18" s="1"/>
  <c r="IC8" i="18" s="1"/>
  <c r="IO8" i="18" s="1"/>
  <c r="JA8" i="18" s="1"/>
  <c r="JM8" i="18" s="1"/>
  <c r="JY8" i="18" s="1"/>
  <c r="KK8" i="18" s="1"/>
  <c r="KW8" i="18" s="1"/>
  <c r="LI8" i="18" s="1"/>
  <c r="LU8" i="18" s="1"/>
  <c r="MG8" i="18" s="1"/>
  <c r="MS8" i="18" s="1"/>
  <c r="BD8" i="18"/>
  <c r="BP8" i="18" s="1"/>
  <c r="CB8" i="18" s="1"/>
  <c r="CN8" i="18" s="1"/>
  <c r="CZ8" i="18" s="1"/>
  <c r="DL8" i="18" s="1"/>
  <c r="DX8" i="18" s="1"/>
  <c r="EJ8" i="18" s="1"/>
  <c r="EV8" i="18" s="1"/>
  <c r="FH8" i="18" s="1"/>
  <c r="FT8" i="18" s="1"/>
  <c r="GF8" i="18" s="1"/>
  <c r="GR8" i="18" s="1"/>
  <c r="HD8" i="18" s="1"/>
  <c r="HP8" i="18" s="1"/>
  <c r="IB8" i="18" s="1"/>
  <c r="IN8" i="18" s="1"/>
  <c r="IZ8" i="18" s="1"/>
  <c r="JL8" i="18" s="1"/>
  <c r="JX8" i="18" s="1"/>
  <c r="KJ8" i="18" s="1"/>
  <c r="KV8" i="18" s="1"/>
  <c r="LH8" i="18" s="1"/>
  <c r="LT8" i="18" s="1"/>
  <c r="MF8" i="18" s="1"/>
  <c r="MR8" i="18" s="1"/>
  <c r="BO7" i="18"/>
  <c r="CA7" i="18" s="1"/>
  <c r="CM7" i="18" s="1"/>
  <c r="CY7" i="18" s="1"/>
  <c r="DK7" i="18" s="1"/>
  <c r="DW7" i="18" s="1"/>
  <c r="EI7" i="18" s="1"/>
  <c r="EU7" i="18" s="1"/>
  <c r="FG7" i="18" s="1"/>
  <c r="FS7" i="18" s="1"/>
  <c r="GE7" i="18" s="1"/>
  <c r="GQ7" i="18" s="1"/>
  <c r="HC7" i="18" s="1"/>
  <c r="HO7" i="18" s="1"/>
  <c r="IA7" i="18" s="1"/>
  <c r="IM7" i="18" s="1"/>
  <c r="IY7" i="18" s="1"/>
  <c r="JK7" i="18" s="1"/>
  <c r="JW7" i="18" s="1"/>
  <c r="KI7" i="18" s="1"/>
  <c r="KU7" i="18" s="1"/>
  <c r="LG7" i="18" s="1"/>
  <c r="LS7" i="18" s="1"/>
  <c r="ME7" i="18" s="1"/>
  <c r="MQ7" i="18" s="1"/>
  <c r="BN7" i="18"/>
  <c r="BZ7" i="18" s="1"/>
  <c r="CL7" i="18" s="1"/>
  <c r="CX7" i="18" s="1"/>
  <c r="DJ7" i="18" s="1"/>
  <c r="DV7" i="18" s="1"/>
  <c r="EH7" i="18" s="1"/>
  <c r="ET7" i="18" s="1"/>
  <c r="FF7" i="18" s="1"/>
  <c r="FR7" i="18" s="1"/>
  <c r="GD7" i="18" s="1"/>
  <c r="GP7" i="18" s="1"/>
  <c r="HB7" i="18" s="1"/>
  <c r="HN7" i="18" s="1"/>
  <c r="HZ7" i="18" s="1"/>
  <c r="IL7" i="18" s="1"/>
  <c r="IX7" i="18" s="1"/>
  <c r="JJ7" i="18" s="1"/>
  <c r="JV7" i="18" s="1"/>
  <c r="KH7" i="18" s="1"/>
  <c r="KT7" i="18" s="1"/>
  <c r="LF7" i="18" s="1"/>
  <c r="LR7" i="18" s="1"/>
  <c r="MD7" i="18" s="1"/>
  <c r="MP7" i="18" s="1"/>
  <c r="BM7" i="18"/>
  <c r="BY7" i="18" s="1"/>
  <c r="CK7" i="18" s="1"/>
  <c r="CW7" i="18" s="1"/>
  <c r="DI7" i="18" s="1"/>
  <c r="DU7" i="18" s="1"/>
  <c r="EG7" i="18" s="1"/>
  <c r="ES7" i="18" s="1"/>
  <c r="FE7" i="18" s="1"/>
  <c r="FQ7" i="18" s="1"/>
  <c r="GC7" i="18" s="1"/>
  <c r="GO7" i="18" s="1"/>
  <c r="HA7" i="18" s="1"/>
  <c r="HM7" i="18" s="1"/>
  <c r="HY7" i="18" s="1"/>
  <c r="IK7" i="18" s="1"/>
  <c r="IW7" i="18" s="1"/>
  <c r="JI7" i="18" s="1"/>
  <c r="JU7" i="18" s="1"/>
  <c r="KG7" i="18" s="1"/>
  <c r="KS7" i="18" s="1"/>
  <c r="LE7" i="18" s="1"/>
  <c r="LQ7" i="18" s="1"/>
  <c r="MC7" i="18" s="1"/>
  <c r="MO7" i="18" s="1"/>
  <c r="BL7" i="18"/>
  <c r="BX7" i="18" s="1"/>
  <c r="CJ7" i="18" s="1"/>
  <c r="CV7" i="18" s="1"/>
  <c r="DH7" i="18" s="1"/>
  <c r="DT7" i="18" s="1"/>
  <c r="EF7" i="18" s="1"/>
  <c r="ER7" i="18" s="1"/>
  <c r="FD7" i="18" s="1"/>
  <c r="FP7" i="18" s="1"/>
  <c r="GB7" i="18" s="1"/>
  <c r="GN7" i="18" s="1"/>
  <c r="GZ7" i="18" s="1"/>
  <c r="HL7" i="18" s="1"/>
  <c r="HX7" i="18" s="1"/>
  <c r="IJ7" i="18" s="1"/>
  <c r="IV7" i="18" s="1"/>
  <c r="JH7" i="18" s="1"/>
  <c r="JT7" i="18" s="1"/>
  <c r="KF7" i="18" s="1"/>
  <c r="KR7" i="18" s="1"/>
  <c r="LD7" i="18" s="1"/>
  <c r="LP7" i="18" s="1"/>
  <c r="MB7" i="18" s="1"/>
  <c r="MN7" i="18" s="1"/>
  <c r="BK7" i="18"/>
  <c r="BW7" i="18" s="1"/>
  <c r="CI7" i="18" s="1"/>
  <c r="CU7" i="18" s="1"/>
  <c r="DG7" i="18" s="1"/>
  <c r="DS7" i="18" s="1"/>
  <c r="EE7" i="18" s="1"/>
  <c r="EQ7" i="18" s="1"/>
  <c r="FC7" i="18" s="1"/>
  <c r="FO7" i="18" s="1"/>
  <c r="GA7" i="18" s="1"/>
  <c r="GM7" i="18" s="1"/>
  <c r="GY7" i="18" s="1"/>
  <c r="HK7" i="18" s="1"/>
  <c r="HW7" i="18" s="1"/>
  <c r="II7" i="18" s="1"/>
  <c r="IU7" i="18" s="1"/>
  <c r="JG7" i="18" s="1"/>
  <c r="JS7" i="18" s="1"/>
  <c r="KE7" i="18" s="1"/>
  <c r="KQ7" i="18" s="1"/>
  <c r="LC7" i="18" s="1"/>
  <c r="LO7" i="18" s="1"/>
  <c r="MA7" i="18" s="1"/>
  <c r="MM7" i="18" s="1"/>
  <c r="BJ7" i="18"/>
  <c r="BV7" i="18" s="1"/>
  <c r="CH7" i="18" s="1"/>
  <c r="CT7" i="18" s="1"/>
  <c r="DF7" i="18" s="1"/>
  <c r="DR7" i="18" s="1"/>
  <c r="ED7" i="18" s="1"/>
  <c r="EP7" i="18" s="1"/>
  <c r="FB7" i="18" s="1"/>
  <c r="FN7" i="18" s="1"/>
  <c r="FZ7" i="18" s="1"/>
  <c r="GL7" i="18" s="1"/>
  <c r="GX7" i="18" s="1"/>
  <c r="HJ7" i="18" s="1"/>
  <c r="HV7" i="18" s="1"/>
  <c r="IH7" i="18" s="1"/>
  <c r="IT7" i="18" s="1"/>
  <c r="JF7" i="18" s="1"/>
  <c r="JR7" i="18" s="1"/>
  <c r="KD7" i="18" s="1"/>
  <c r="KP7" i="18" s="1"/>
  <c r="LB7" i="18" s="1"/>
  <c r="LN7" i="18" s="1"/>
  <c r="LZ7" i="18" s="1"/>
  <c r="ML7" i="18" s="1"/>
  <c r="MX7" i="18" s="1"/>
  <c r="BI7" i="18"/>
  <c r="BU7" i="18" s="1"/>
  <c r="CG7" i="18" s="1"/>
  <c r="CS7" i="18" s="1"/>
  <c r="DE7" i="18" s="1"/>
  <c r="DQ7" i="18" s="1"/>
  <c r="EC7" i="18" s="1"/>
  <c r="EO7" i="18" s="1"/>
  <c r="FA7" i="18" s="1"/>
  <c r="FM7" i="18" s="1"/>
  <c r="FY7" i="18" s="1"/>
  <c r="GK7" i="18" s="1"/>
  <c r="GW7" i="18" s="1"/>
  <c r="HI7" i="18" s="1"/>
  <c r="HU7" i="18" s="1"/>
  <c r="IG7" i="18" s="1"/>
  <c r="IS7" i="18" s="1"/>
  <c r="JE7" i="18" s="1"/>
  <c r="JQ7" i="18" s="1"/>
  <c r="KC7" i="18" s="1"/>
  <c r="KO7" i="18" s="1"/>
  <c r="LA7" i="18" s="1"/>
  <c r="LM7" i="18" s="1"/>
  <c r="LY7" i="18" s="1"/>
  <c r="MK7" i="18" s="1"/>
  <c r="MW7" i="18" s="1"/>
  <c r="BH7" i="18"/>
  <c r="BT7" i="18" s="1"/>
  <c r="CF7" i="18" s="1"/>
  <c r="CR7" i="18" s="1"/>
  <c r="DD7" i="18" s="1"/>
  <c r="DP7" i="18" s="1"/>
  <c r="EB7" i="18" s="1"/>
  <c r="EN7" i="18" s="1"/>
  <c r="EZ7" i="18" s="1"/>
  <c r="FL7" i="18" s="1"/>
  <c r="FX7" i="18" s="1"/>
  <c r="GJ7" i="18" s="1"/>
  <c r="GV7" i="18" s="1"/>
  <c r="HH7" i="18" s="1"/>
  <c r="HT7" i="18" s="1"/>
  <c r="IF7" i="18" s="1"/>
  <c r="IR7" i="18" s="1"/>
  <c r="JD7" i="18" s="1"/>
  <c r="JP7" i="18" s="1"/>
  <c r="KB7" i="18" s="1"/>
  <c r="KN7" i="18" s="1"/>
  <c r="KZ7" i="18" s="1"/>
  <c r="LL7" i="18" s="1"/>
  <c r="LX7" i="18" s="1"/>
  <c r="MJ7" i="18" s="1"/>
  <c r="MV7" i="18" s="1"/>
  <c r="BG7" i="18"/>
  <c r="BS7" i="18" s="1"/>
  <c r="CE7" i="18" s="1"/>
  <c r="CQ7" i="18" s="1"/>
  <c r="DC7" i="18" s="1"/>
  <c r="DO7" i="18" s="1"/>
  <c r="EA7" i="18" s="1"/>
  <c r="EM7" i="18" s="1"/>
  <c r="EY7" i="18" s="1"/>
  <c r="FK7" i="18" s="1"/>
  <c r="FW7" i="18" s="1"/>
  <c r="GI7" i="18" s="1"/>
  <c r="GU7" i="18" s="1"/>
  <c r="HG7" i="18" s="1"/>
  <c r="HS7" i="18" s="1"/>
  <c r="IE7" i="18" s="1"/>
  <c r="IQ7" i="18" s="1"/>
  <c r="JC7" i="18" s="1"/>
  <c r="JO7" i="18" s="1"/>
  <c r="KA7" i="18" s="1"/>
  <c r="KM7" i="18" s="1"/>
  <c r="KY7" i="18" s="1"/>
  <c r="LK7" i="18" s="1"/>
  <c r="LW7" i="18" s="1"/>
  <c r="MI7" i="18" s="1"/>
  <c r="MU7" i="18" s="1"/>
  <c r="BF7" i="18"/>
  <c r="BR7" i="18" s="1"/>
  <c r="CD7" i="18" s="1"/>
  <c r="CP7" i="18" s="1"/>
  <c r="DB7" i="18" s="1"/>
  <c r="DN7" i="18" s="1"/>
  <c r="DZ7" i="18" s="1"/>
  <c r="EL7" i="18" s="1"/>
  <c r="EX7" i="18" s="1"/>
  <c r="FJ7" i="18" s="1"/>
  <c r="FV7" i="18" s="1"/>
  <c r="GH7" i="18" s="1"/>
  <c r="GT7" i="18" s="1"/>
  <c r="HF7" i="18" s="1"/>
  <c r="HR7" i="18" s="1"/>
  <c r="ID7" i="18" s="1"/>
  <c r="IP7" i="18" s="1"/>
  <c r="JB7" i="18" s="1"/>
  <c r="JN7" i="18" s="1"/>
  <c r="JZ7" i="18" s="1"/>
  <c r="KL7" i="18" s="1"/>
  <c r="KX7" i="18" s="1"/>
  <c r="LJ7" i="18" s="1"/>
  <c r="LV7" i="18" s="1"/>
  <c r="MH7" i="18" s="1"/>
  <c r="MT7" i="18" s="1"/>
  <c r="BE7" i="18"/>
  <c r="BQ7" i="18" s="1"/>
  <c r="CC7" i="18" s="1"/>
  <c r="CO7" i="18" s="1"/>
  <c r="DA7" i="18" s="1"/>
  <c r="DM7" i="18" s="1"/>
  <c r="DY7" i="18" s="1"/>
  <c r="EK7" i="18" s="1"/>
  <c r="EW7" i="18" s="1"/>
  <c r="FI7" i="18" s="1"/>
  <c r="FU7" i="18" s="1"/>
  <c r="GG7" i="18" s="1"/>
  <c r="GS7" i="18" s="1"/>
  <c r="HE7" i="18" s="1"/>
  <c r="HQ7" i="18" s="1"/>
  <c r="IC7" i="18" s="1"/>
  <c r="IO7" i="18" s="1"/>
  <c r="JA7" i="18" s="1"/>
  <c r="JM7" i="18" s="1"/>
  <c r="JY7" i="18" s="1"/>
  <c r="KK7" i="18" s="1"/>
  <c r="KW7" i="18" s="1"/>
  <c r="LI7" i="18" s="1"/>
  <c r="LU7" i="18" s="1"/>
  <c r="MG7" i="18" s="1"/>
  <c r="MS7" i="18" s="1"/>
  <c r="BD7" i="18"/>
  <c r="BP7" i="18" s="1"/>
  <c r="CB7" i="18" s="1"/>
  <c r="CN7" i="18" s="1"/>
  <c r="CZ7" i="18" s="1"/>
  <c r="DL7" i="18" s="1"/>
  <c r="DX7" i="18" s="1"/>
  <c r="EJ7" i="18" s="1"/>
  <c r="EV7" i="18" s="1"/>
  <c r="FH7" i="18" s="1"/>
  <c r="FT7" i="18" s="1"/>
  <c r="GF7" i="18" s="1"/>
  <c r="GR7" i="18" s="1"/>
  <c r="HD7" i="18" s="1"/>
  <c r="HP7" i="18" s="1"/>
  <c r="IB7" i="18" s="1"/>
  <c r="IN7" i="18" s="1"/>
  <c r="IZ7" i="18" s="1"/>
  <c r="JL7" i="18" s="1"/>
  <c r="JX7" i="18" s="1"/>
  <c r="KJ7" i="18" s="1"/>
  <c r="KV7" i="18" s="1"/>
  <c r="LH7" i="18" s="1"/>
  <c r="LT7" i="18" s="1"/>
  <c r="MF7" i="18" s="1"/>
  <c r="MR7" i="18" s="1"/>
  <c r="BO6" i="18"/>
  <c r="BN6" i="18"/>
  <c r="BM6" i="18"/>
  <c r="BL6" i="18"/>
  <c r="BK6" i="18"/>
  <c r="BJ6" i="18"/>
  <c r="BI6" i="18"/>
  <c r="BH6" i="18"/>
  <c r="BG6" i="18"/>
  <c r="BF6" i="18"/>
  <c r="BE6" i="18"/>
  <c r="BD6" i="18"/>
  <c r="BT15" i="18" l="1"/>
  <c r="BJ6" i="17"/>
  <c r="BW6" i="18"/>
  <c r="BM43" i="17"/>
  <c r="BS13" i="18"/>
  <c r="BI78" i="17"/>
  <c r="CA13" i="18"/>
  <c r="BQ78" i="17"/>
  <c r="BS15" i="18"/>
  <c r="BI6" i="17"/>
  <c r="CA15" i="18"/>
  <c r="BQ6" i="17"/>
  <c r="BP22" i="18"/>
  <c r="BX22" i="18"/>
  <c r="BQ22" i="18"/>
  <c r="BY22" i="18"/>
  <c r="BU13" i="18"/>
  <c r="BK78" i="17"/>
  <c r="BU15" i="18"/>
  <c r="BK6" i="17"/>
  <c r="BR22" i="18"/>
  <c r="BZ22" i="18"/>
  <c r="BV13" i="18"/>
  <c r="BL78" i="17"/>
  <c r="BV15" i="18"/>
  <c r="BL6" i="17"/>
  <c r="BS22" i="18"/>
  <c r="CA22" i="18"/>
  <c r="BQ6" i="18"/>
  <c r="BG43" i="17"/>
  <c r="BY6" i="18"/>
  <c r="BO43" i="17"/>
  <c r="BS6" i="18"/>
  <c r="BI43" i="17"/>
  <c r="BW13" i="18"/>
  <c r="BM78" i="17"/>
  <c r="BW15" i="18"/>
  <c r="BM6" i="17"/>
  <c r="G43" i="17"/>
  <c r="BT22" i="18"/>
  <c r="BP13" i="18"/>
  <c r="BF78" i="17"/>
  <c r="BX13" i="18"/>
  <c r="BN78" i="17"/>
  <c r="BP15" i="18"/>
  <c r="BF6" i="17"/>
  <c r="BX15" i="18"/>
  <c r="BN6" i="17"/>
  <c r="H43" i="17"/>
  <c r="E78" i="17"/>
  <c r="BU22" i="18"/>
  <c r="BT13" i="18"/>
  <c r="BJ78" i="17"/>
  <c r="CA6" i="18"/>
  <c r="BQ43" i="17"/>
  <c r="BT6" i="18"/>
  <c r="BJ43" i="17"/>
  <c r="BU6" i="18"/>
  <c r="BK43" i="17"/>
  <c r="BQ13" i="18"/>
  <c r="BG78" i="17"/>
  <c r="BY13" i="18"/>
  <c r="BO78" i="17"/>
  <c r="BQ15" i="18"/>
  <c r="BG6" i="17"/>
  <c r="BY15" i="18"/>
  <c r="BO6" i="17"/>
  <c r="I43" i="17"/>
  <c r="F78" i="17"/>
  <c r="BV22" i="18"/>
  <c r="BP6" i="18"/>
  <c r="BF43" i="17"/>
  <c r="BX6" i="18"/>
  <c r="BN43" i="17"/>
  <c r="BR6" i="18"/>
  <c r="BH43" i="17"/>
  <c r="BZ6" i="18"/>
  <c r="BP43" i="17"/>
  <c r="BV6" i="18"/>
  <c r="BL43" i="17"/>
  <c r="BR13" i="18"/>
  <c r="BH78" i="17"/>
  <c r="BZ13" i="18"/>
  <c r="BP78" i="17"/>
  <c r="BR15" i="18"/>
  <c r="BH6" i="17"/>
  <c r="BZ15" i="18"/>
  <c r="BP6" i="17"/>
  <c r="BW22" i="18"/>
  <c r="BA2" i="16"/>
  <c r="BE2" i="16"/>
  <c r="BC2" i="16"/>
  <c r="AZ2" i="16"/>
  <c r="AW2" i="16"/>
  <c r="AU2" i="16"/>
  <c r="AY2" i="16"/>
  <c r="BD2" i="16"/>
  <c r="BB2" i="16"/>
  <c r="AX2" i="16"/>
  <c r="AV2" i="16"/>
  <c r="AT2" i="16"/>
  <c r="G42" i="19"/>
  <c r="F42" i="19"/>
  <c r="D8" i="21"/>
  <c r="E8" i="21" s="1"/>
  <c r="F8" i="21" s="1"/>
  <c r="G8" i="21" s="1"/>
  <c r="H8" i="21" s="1"/>
  <c r="I8" i="21" s="1"/>
  <c r="J8" i="21" s="1"/>
  <c r="K8" i="21" s="1"/>
  <c r="L8" i="21" s="1"/>
  <c r="M8" i="21" s="1"/>
  <c r="N8" i="21" s="1"/>
  <c r="O8" i="21" s="1"/>
  <c r="P8" i="21" s="1"/>
  <c r="Q8" i="21" s="1"/>
  <c r="R8" i="21" s="1"/>
  <c r="S8" i="21" s="1"/>
  <c r="T8" i="21" s="1"/>
  <c r="U8" i="21" s="1"/>
  <c r="V8" i="21" s="1"/>
  <c r="W8" i="21" s="1"/>
  <c r="X8" i="21" s="1"/>
  <c r="Y8" i="21" s="1"/>
  <c r="Z8" i="21" s="1"/>
  <c r="AA8" i="21" s="1"/>
  <c r="AB8" i="21" s="1"/>
  <c r="AC8" i="21" s="1"/>
  <c r="AD8" i="21" s="1"/>
  <c r="AE8" i="21" s="1"/>
  <c r="AF8" i="21" s="1"/>
  <c r="CH22" i="18" l="1"/>
  <c r="CK13" i="18"/>
  <c r="CA78" i="17"/>
  <c r="CM6" i="18"/>
  <c r="CC43" i="17"/>
  <c r="CJ15" i="18"/>
  <c r="BZ6" i="17"/>
  <c r="CF22" i="18"/>
  <c r="CK6" i="18"/>
  <c r="CA43" i="17"/>
  <c r="CH15" i="18"/>
  <c r="BX6" i="17"/>
  <c r="CG15" i="18"/>
  <c r="BW6" i="17"/>
  <c r="CJ22" i="18"/>
  <c r="CM13" i="18"/>
  <c r="CC78" i="17"/>
  <c r="CF13" i="18"/>
  <c r="BV78" i="17"/>
  <c r="CB15" i="18"/>
  <c r="BR6" i="17"/>
  <c r="CC13" i="18"/>
  <c r="BS78" i="17"/>
  <c r="CI15" i="18"/>
  <c r="BY6" i="17"/>
  <c r="CC6" i="18"/>
  <c r="BS43" i="17"/>
  <c r="CH13" i="18"/>
  <c r="BX78" i="17"/>
  <c r="CG13" i="18"/>
  <c r="BW78" i="17"/>
  <c r="CB22" i="18"/>
  <c r="CE13" i="18"/>
  <c r="BU78" i="17"/>
  <c r="CJ6" i="18"/>
  <c r="BZ43" i="17"/>
  <c r="CG6" i="18"/>
  <c r="BW43" i="17"/>
  <c r="CG22" i="18"/>
  <c r="CJ13" i="18"/>
  <c r="BZ78" i="17"/>
  <c r="CD15" i="18"/>
  <c r="BT6" i="17"/>
  <c r="CD6" i="18"/>
  <c r="BT43" i="17"/>
  <c r="CI22" i="18"/>
  <c r="CI13" i="18"/>
  <c r="BY78" i="17"/>
  <c r="CM22" i="18"/>
  <c r="CL22" i="18"/>
  <c r="CK22" i="18"/>
  <c r="CM15" i="18"/>
  <c r="CC6" i="17"/>
  <c r="CI6" i="18"/>
  <c r="BY43" i="17"/>
  <c r="CK15" i="18"/>
  <c r="CA6" i="17"/>
  <c r="CH6" i="18"/>
  <c r="BX43" i="17"/>
  <c r="CB6" i="18"/>
  <c r="BR43" i="17"/>
  <c r="CC15" i="18"/>
  <c r="BS6" i="17"/>
  <c r="CF6" i="18"/>
  <c r="BV43" i="17"/>
  <c r="CB13" i="18"/>
  <c r="BR78" i="17"/>
  <c r="CL6" i="18"/>
  <c r="CB43" i="17"/>
  <c r="CL13" i="18"/>
  <c r="CB78" i="17"/>
  <c r="CD13" i="18"/>
  <c r="BT78" i="17"/>
  <c r="CL15" i="18"/>
  <c r="CB6" i="17"/>
  <c r="CE6" i="18"/>
  <c r="BU43" i="17"/>
  <c r="CE22" i="18"/>
  <c r="CD22" i="18"/>
  <c r="CC22" i="18"/>
  <c r="CE15" i="18"/>
  <c r="BU6" i="17"/>
  <c r="CF15" i="18"/>
  <c r="BV6" i="17"/>
  <c r="AB18" i="16" a="1"/>
  <c r="AB18" i="16" s="1"/>
  <c r="T18" i="16" a="1"/>
  <c r="T18" i="16" s="1"/>
  <c r="AA18" i="16" a="1"/>
  <c r="AA18" i="16" s="1"/>
  <c r="S18" i="16" a="1"/>
  <c r="S18" i="16" s="1"/>
  <c r="X18" i="16" a="1"/>
  <c r="X18" i="16" s="1"/>
  <c r="Z18" i="16" a="1"/>
  <c r="Z18" i="16" s="1"/>
  <c r="R18" i="16" a="1"/>
  <c r="R18" i="16" s="1"/>
  <c r="Y18" i="16" a="1"/>
  <c r="Y18" i="16" s="1"/>
  <c r="Q18" i="16" a="1"/>
  <c r="Q18" i="16" s="1"/>
  <c r="V18" i="16" a="1"/>
  <c r="V18" i="16" s="1"/>
  <c r="W18" i="16" a="1"/>
  <c r="W18" i="16" s="1"/>
  <c r="U18" i="16" a="1"/>
  <c r="U18" i="16" s="1"/>
  <c r="X54" i="16" a="1"/>
  <c r="X54" i="16" s="1"/>
  <c r="W54" i="16" a="1"/>
  <c r="W54" i="16" s="1"/>
  <c r="V54" i="16" a="1"/>
  <c r="V54" i="16" s="1"/>
  <c r="U54" i="16" a="1"/>
  <c r="U54" i="16" s="1"/>
  <c r="AB54" i="16" a="1"/>
  <c r="AB54" i="16" s="1"/>
  <c r="T54" i="16" a="1"/>
  <c r="T54" i="16" s="1"/>
  <c r="AA54" i="16" a="1"/>
  <c r="AA54" i="16" s="1"/>
  <c r="S54" i="16" a="1"/>
  <c r="S54" i="16" s="1"/>
  <c r="Z54" i="16" a="1"/>
  <c r="Z54" i="16" s="1"/>
  <c r="R54" i="16" a="1"/>
  <c r="R54" i="16" s="1"/>
  <c r="Y54" i="16" a="1"/>
  <c r="Y54" i="16" s="1"/>
  <c r="Q54" i="16" a="1"/>
  <c r="Q54" i="16" s="1"/>
  <c r="FV42" i="16" a="1"/>
  <c r="FV42" i="16" s="1"/>
  <c r="FU42" i="16" a="1"/>
  <c r="FU42" i="16" s="1"/>
  <c r="GB42" i="16" a="1"/>
  <c r="GB42" i="16" s="1"/>
  <c r="FT42" i="16" a="1"/>
  <c r="FT42" i="16" s="1"/>
  <c r="GA42" i="16" a="1"/>
  <c r="GA42" i="16" s="1"/>
  <c r="FS42" i="16" a="1"/>
  <c r="FS42" i="16" s="1"/>
  <c r="FZ42" i="16" a="1"/>
  <c r="FZ42" i="16" s="1"/>
  <c r="FR42" i="16" a="1"/>
  <c r="FR42" i="16" s="1"/>
  <c r="FY42" i="16" a="1"/>
  <c r="FY42" i="16" s="1"/>
  <c r="FQ42" i="16" a="1"/>
  <c r="FQ42" i="16" s="1"/>
  <c r="FX42" i="16" a="1"/>
  <c r="FX42" i="16" s="1"/>
  <c r="FW42" i="16" a="1"/>
  <c r="FW42" i="16" s="1"/>
  <c r="Z36" i="16" a="1"/>
  <c r="Z36" i="16" s="1"/>
  <c r="R36" i="16" a="1"/>
  <c r="R36" i="16" s="1"/>
  <c r="Y36" i="16" a="1"/>
  <c r="Y36" i="16" s="1"/>
  <c r="Q36" i="16" a="1"/>
  <c r="Q36" i="16" s="1"/>
  <c r="X36" i="16" a="1"/>
  <c r="X36" i="16" s="1"/>
  <c r="W36" i="16" a="1"/>
  <c r="W36" i="16" s="1"/>
  <c r="V36" i="16" a="1"/>
  <c r="V36" i="16" s="1"/>
  <c r="AB36" i="16" a="1"/>
  <c r="AB36" i="16" s="1"/>
  <c r="T36" i="16" a="1"/>
  <c r="T36" i="16" s="1"/>
  <c r="AA36" i="16" a="1"/>
  <c r="AA36" i="16" s="1"/>
  <c r="U36" i="16" a="1"/>
  <c r="U36" i="16" s="1"/>
  <c r="S36" i="16" a="1"/>
  <c r="S36" i="16" s="1"/>
  <c r="Z48" i="16" a="1"/>
  <c r="Z48" i="16" s="1"/>
  <c r="R48" i="16" a="1"/>
  <c r="R48" i="16" s="1"/>
  <c r="Y48" i="16" a="1"/>
  <c r="Y48" i="16" s="1"/>
  <c r="Q48" i="16" a="1"/>
  <c r="Q48" i="16" s="1"/>
  <c r="X48" i="16" a="1"/>
  <c r="X48" i="16" s="1"/>
  <c r="W48" i="16" a="1"/>
  <c r="W48" i="16" s="1"/>
  <c r="V48" i="16" a="1"/>
  <c r="V48" i="16" s="1"/>
  <c r="U48" i="16" a="1"/>
  <c r="U48" i="16" s="1"/>
  <c r="AB48" i="16" a="1"/>
  <c r="AB48" i="16" s="1"/>
  <c r="T48" i="16" a="1"/>
  <c r="T48" i="16" s="1"/>
  <c r="S48" i="16" a="1"/>
  <c r="S48" i="16" s="1"/>
  <c r="AA48" i="16" a="1"/>
  <c r="AA48" i="16" s="1"/>
  <c r="X30" i="16" a="1"/>
  <c r="X30" i="16" s="1"/>
  <c r="Q30" i="16" a="1"/>
  <c r="Q30" i="16" s="1"/>
  <c r="W30" i="16" a="1"/>
  <c r="W30" i="16" s="1"/>
  <c r="V30" i="16" a="1"/>
  <c r="V30" i="16" s="1"/>
  <c r="U30" i="16" a="1"/>
  <c r="U30" i="16" s="1"/>
  <c r="AB30" i="16" a="1"/>
  <c r="AB30" i="16" s="1"/>
  <c r="T30" i="16" a="1"/>
  <c r="T30" i="16" s="1"/>
  <c r="Y30" i="16" a="1"/>
  <c r="Y30" i="16" s="1"/>
  <c r="AA30" i="16" a="1"/>
  <c r="AA30" i="16" s="1"/>
  <c r="S30" i="16" a="1"/>
  <c r="S30" i="16" s="1"/>
  <c r="Z30" i="16" a="1"/>
  <c r="Z30" i="16" s="1"/>
  <c r="R30" i="16" a="1"/>
  <c r="R30" i="16" s="1"/>
  <c r="Y24" i="16" a="1"/>
  <c r="Y24" i="16" s="1"/>
  <c r="Q24" i="16" a="1"/>
  <c r="Q24" i="16" s="1"/>
  <c r="X24" i="16" a="1"/>
  <c r="X24" i="16" s="1"/>
  <c r="V24" i="16" a="1"/>
  <c r="V24" i="16" s="1"/>
  <c r="W24" i="16" a="1"/>
  <c r="W24" i="16" s="1"/>
  <c r="U24" i="16" a="1"/>
  <c r="U24" i="16" s="1"/>
  <c r="AB24" i="16" a="1"/>
  <c r="AB24" i="16" s="1"/>
  <c r="T24" i="16" a="1"/>
  <c r="T24" i="16" s="1"/>
  <c r="AA24" i="16" a="1"/>
  <c r="AA24" i="16" s="1"/>
  <c r="S24" i="16" a="1"/>
  <c r="S24" i="16" s="1"/>
  <c r="Z24" i="16" a="1"/>
  <c r="Z24" i="16" s="1"/>
  <c r="R24" i="16" a="1"/>
  <c r="R24" i="16" s="1"/>
  <c r="BF2" i="16"/>
  <c r="BP2" i="16"/>
  <c r="BL2" i="16"/>
  <c r="BH2" i="16"/>
  <c r="BK2" i="16"/>
  <c r="BO2" i="16"/>
  <c r="BJ2" i="16"/>
  <c r="BG2" i="16"/>
  <c r="BQ2" i="16"/>
  <c r="BN2" i="16"/>
  <c r="BI2" i="16"/>
  <c r="BM2" i="16"/>
  <c r="CR15" i="18" l="1"/>
  <c r="CH6" i="17"/>
  <c r="CQ22" i="18"/>
  <c r="CX13" i="18"/>
  <c r="CN78" i="17"/>
  <c r="CO15" i="18"/>
  <c r="CE6" i="17"/>
  <c r="CU6" i="18"/>
  <c r="CK43" i="17"/>
  <c r="CY22" i="18"/>
  <c r="CP15" i="18"/>
  <c r="CF6" i="17"/>
  <c r="CV6" i="18"/>
  <c r="CL43" i="17"/>
  <c r="CT13" i="18"/>
  <c r="CJ78" i="17"/>
  <c r="CN15" i="18"/>
  <c r="CD6" i="17"/>
  <c r="CS15" i="18"/>
  <c r="CI6" i="17"/>
  <c r="CV15" i="18"/>
  <c r="CL6" i="17"/>
  <c r="CQ15" i="18"/>
  <c r="CG6" i="17"/>
  <c r="CQ6" i="18"/>
  <c r="CG43" i="17"/>
  <c r="CX6" i="18"/>
  <c r="CN43" i="17"/>
  <c r="CN6" i="18"/>
  <c r="CD43" i="17"/>
  <c r="CY15" i="18"/>
  <c r="CO6" i="17"/>
  <c r="CU13" i="18"/>
  <c r="CK78" i="17"/>
  <c r="CV13" i="18"/>
  <c r="CL78" i="17"/>
  <c r="CQ13" i="18"/>
  <c r="CG78" i="17"/>
  <c r="CO6" i="18"/>
  <c r="CE43" i="17"/>
  <c r="CR13" i="18"/>
  <c r="CH78" i="17"/>
  <c r="CT15" i="18"/>
  <c r="CJ6" i="17"/>
  <c r="CY6" i="18"/>
  <c r="CO43" i="17"/>
  <c r="CO22" i="18"/>
  <c r="CX15" i="18"/>
  <c r="CN6" i="17"/>
  <c r="CN13" i="18"/>
  <c r="CD78" i="17"/>
  <c r="CT6" i="18"/>
  <c r="CJ43" i="17"/>
  <c r="CW22" i="18"/>
  <c r="CU22" i="18"/>
  <c r="CS22" i="18"/>
  <c r="CN22" i="18"/>
  <c r="CU15" i="18"/>
  <c r="CK6" i="17"/>
  <c r="CY13" i="18"/>
  <c r="CO78" i="17"/>
  <c r="CW6" i="18"/>
  <c r="CM43" i="17"/>
  <c r="CW13" i="18"/>
  <c r="CM78" i="17"/>
  <c r="CP22" i="18"/>
  <c r="CP13" i="18"/>
  <c r="CF78" i="17"/>
  <c r="CR6" i="18"/>
  <c r="CH43" i="17"/>
  <c r="CW15" i="18"/>
  <c r="CM6" i="17"/>
  <c r="CX22" i="18"/>
  <c r="CP6" i="18"/>
  <c r="CF43" i="17"/>
  <c r="CS6" i="18"/>
  <c r="CI43" i="17"/>
  <c r="CS13" i="18"/>
  <c r="CI78" i="17"/>
  <c r="CO13" i="18"/>
  <c r="CE78" i="17"/>
  <c r="CV22" i="18"/>
  <c r="CR22" i="18"/>
  <c r="CT22" i="18"/>
  <c r="AN54" i="16" a="1"/>
  <c r="AN54" i="16" s="1"/>
  <c r="AF54" i="16" a="1"/>
  <c r="AF54" i="16" s="1"/>
  <c r="AM54" i="16" a="1"/>
  <c r="AM54" i="16" s="1"/>
  <c r="AE54" i="16" a="1"/>
  <c r="AE54" i="16" s="1"/>
  <c r="AL54" i="16" a="1"/>
  <c r="AL54" i="16" s="1"/>
  <c r="AD54" i="16" a="1"/>
  <c r="AD54" i="16" s="1"/>
  <c r="AK54" i="16" a="1"/>
  <c r="AK54" i="16" s="1"/>
  <c r="AC54" i="16" a="1"/>
  <c r="AC54" i="16" s="1"/>
  <c r="AJ54" i="16" a="1"/>
  <c r="AJ54" i="16" s="1"/>
  <c r="AI54" i="16" a="1"/>
  <c r="AI54" i="16" s="1"/>
  <c r="AH54" i="16" a="1"/>
  <c r="AH54" i="16" s="1"/>
  <c r="AG54" i="16" a="1"/>
  <c r="AG54" i="16" s="1"/>
  <c r="AN48" i="16" a="1"/>
  <c r="AN48" i="16" s="1"/>
  <c r="AH48" i="16" a="1"/>
  <c r="AH48" i="16" s="1"/>
  <c r="AG48" i="16" a="1"/>
  <c r="AG48" i="16" s="1"/>
  <c r="AF48" i="16" a="1"/>
  <c r="AF48" i="16" s="1"/>
  <c r="AM48" i="16" a="1"/>
  <c r="AM48" i="16" s="1"/>
  <c r="AE48" i="16" a="1"/>
  <c r="AE48" i="16" s="1"/>
  <c r="AL48" i="16" a="1"/>
  <c r="AL48" i="16" s="1"/>
  <c r="AD48" i="16" a="1"/>
  <c r="AD48" i="16" s="1"/>
  <c r="AK48" i="16" a="1"/>
  <c r="AK48" i="16" s="1"/>
  <c r="AC48" i="16" a="1"/>
  <c r="AC48" i="16" s="1"/>
  <c r="AJ48" i="16" a="1"/>
  <c r="AJ48" i="16" s="1"/>
  <c r="AI48" i="16" a="1"/>
  <c r="AI48" i="16" s="1"/>
  <c r="GL42" i="16" a="1"/>
  <c r="GL42" i="16" s="1"/>
  <c r="GD42" i="16" a="1"/>
  <c r="GD42" i="16" s="1"/>
  <c r="GK42" i="16" a="1"/>
  <c r="GK42" i="16" s="1"/>
  <c r="GC42" i="16" a="1"/>
  <c r="GC42" i="16" s="1"/>
  <c r="GJ42" i="16" a="1"/>
  <c r="GJ42" i="16" s="1"/>
  <c r="GI42" i="16" a="1"/>
  <c r="GI42" i="16" s="1"/>
  <c r="GH42" i="16" a="1"/>
  <c r="GH42" i="16" s="1"/>
  <c r="GG42" i="16" a="1"/>
  <c r="GG42" i="16" s="1"/>
  <c r="GN42" i="16" a="1"/>
  <c r="GN42" i="16" s="1"/>
  <c r="GF42" i="16" a="1"/>
  <c r="GF42" i="16" s="1"/>
  <c r="GM42" i="16" a="1"/>
  <c r="GM42" i="16" s="1"/>
  <c r="GE42" i="16" a="1"/>
  <c r="GE42" i="16" s="1"/>
  <c r="AH36" i="16" a="1"/>
  <c r="AH36" i="16" s="1"/>
  <c r="AG36" i="16" a="1"/>
  <c r="AG36" i="16" s="1"/>
  <c r="AN36" i="16" a="1"/>
  <c r="AN36" i="16" s="1"/>
  <c r="AF36" i="16" a="1"/>
  <c r="AF36" i="16" s="1"/>
  <c r="AM36" i="16" a="1"/>
  <c r="AM36" i="16" s="1"/>
  <c r="AE36" i="16" a="1"/>
  <c r="AE36" i="16" s="1"/>
  <c r="AL36" i="16" a="1"/>
  <c r="AL36" i="16" s="1"/>
  <c r="AD36" i="16" a="1"/>
  <c r="AD36" i="16" s="1"/>
  <c r="AJ36" i="16" a="1"/>
  <c r="AJ36" i="16" s="1"/>
  <c r="AC36" i="16" a="1"/>
  <c r="AC36" i="16" s="1"/>
  <c r="AI36" i="16" a="1"/>
  <c r="AI36" i="16" s="1"/>
  <c r="AK36" i="16" a="1"/>
  <c r="AK36" i="16" s="1"/>
  <c r="AJ18" i="16" a="1"/>
  <c r="AJ18" i="16" s="1"/>
  <c r="AN18" i="16" a="1"/>
  <c r="AN18" i="16" s="1"/>
  <c r="AK18" i="16" a="1"/>
  <c r="AK18" i="16" s="1"/>
  <c r="AI18" i="16" a="1"/>
  <c r="AI18" i="16" s="1"/>
  <c r="AH18" i="16" a="1"/>
  <c r="AH18" i="16" s="1"/>
  <c r="AF18" i="16" a="1"/>
  <c r="AF18" i="16" s="1"/>
  <c r="AL18" i="16" a="1"/>
  <c r="AL18" i="16" s="1"/>
  <c r="AG18" i="16" a="1"/>
  <c r="AG18" i="16" s="1"/>
  <c r="AC18" i="16" a="1"/>
  <c r="AC18" i="16" s="1"/>
  <c r="AM18" i="16" a="1"/>
  <c r="AM18" i="16" s="1"/>
  <c r="AE18" i="16" a="1"/>
  <c r="AE18" i="16" s="1"/>
  <c r="AD18" i="16" a="1"/>
  <c r="AD18" i="16" s="1"/>
  <c r="AG30" i="16" a="1"/>
  <c r="AG30" i="16" s="1"/>
  <c r="AN30" i="16" a="1"/>
  <c r="AN30" i="16" s="1"/>
  <c r="AF30" i="16" a="1"/>
  <c r="AF30" i="16" s="1"/>
  <c r="AM30" i="16" a="1"/>
  <c r="AM30" i="16" s="1"/>
  <c r="AE30" i="16" a="1"/>
  <c r="AE30" i="16" s="1"/>
  <c r="AL30" i="16" a="1"/>
  <c r="AL30" i="16" s="1"/>
  <c r="AD30" i="16" a="1"/>
  <c r="AD30" i="16" s="1"/>
  <c r="AK30" i="16" a="1"/>
  <c r="AK30" i="16" s="1"/>
  <c r="AC30" i="16" a="1"/>
  <c r="AC30" i="16" s="1"/>
  <c r="AJ30" i="16" a="1"/>
  <c r="AJ30" i="16" s="1"/>
  <c r="AI30" i="16" a="1"/>
  <c r="AI30" i="16" s="1"/>
  <c r="AH30" i="16" a="1"/>
  <c r="AH30" i="16" s="1"/>
  <c r="AG24" i="16" a="1"/>
  <c r="AG24" i="16" s="1"/>
  <c r="AN24" i="16" a="1"/>
  <c r="AN24" i="16" s="1"/>
  <c r="AF24" i="16" a="1"/>
  <c r="AF24" i="16" s="1"/>
  <c r="AM24" i="16" a="1"/>
  <c r="AM24" i="16" s="1"/>
  <c r="AE24" i="16" a="1"/>
  <c r="AE24" i="16" s="1"/>
  <c r="AD24" i="16" a="1"/>
  <c r="AD24" i="16" s="1"/>
  <c r="AL24" i="16" a="1"/>
  <c r="AL24" i="16" s="1"/>
  <c r="AK24" i="16" a="1"/>
  <c r="AK24" i="16" s="1"/>
  <c r="AC24" i="16" a="1"/>
  <c r="AC24" i="16" s="1"/>
  <c r="AJ24" i="16" a="1"/>
  <c r="AJ24" i="16" s="1"/>
  <c r="AI24" i="16" a="1"/>
  <c r="AI24" i="16" s="1"/>
  <c r="AH24" i="16" a="1"/>
  <c r="AH24" i="16" s="1"/>
  <c r="BS2" i="16"/>
  <c r="BT2" i="16"/>
  <c r="BY2" i="16"/>
  <c r="BU2" i="16"/>
  <c r="BV2" i="16"/>
  <c r="BX2" i="16"/>
  <c r="BZ2" i="16"/>
  <c r="CA2" i="16"/>
  <c r="CB2" i="16"/>
  <c r="CC2" i="16"/>
  <c r="BW2" i="16"/>
  <c r="BR2" i="16"/>
  <c r="DF22" i="18" l="1"/>
  <c r="DE13" i="18"/>
  <c r="CU78" i="17"/>
  <c r="DI15" i="18"/>
  <c r="CY6" i="17"/>
  <c r="DI13" i="18"/>
  <c r="CY78" i="17"/>
  <c r="CZ22" i="18"/>
  <c r="DF6" i="18"/>
  <c r="CV43" i="17"/>
  <c r="DK6" i="18"/>
  <c r="DA43" i="17"/>
  <c r="DC13" i="18"/>
  <c r="CS78" i="17"/>
  <c r="CZ6" i="18"/>
  <c r="CP43" i="17"/>
  <c r="DH15" i="18"/>
  <c r="CX6" i="17"/>
  <c r="DH6" i="18"/>
  <c r="CX43" i="17"/>
  <c r="DA15" i="18"/>
  <c r="CQ6" i="17"/>
  <c r="DD22" i="18"/>
  <c r="DE6" i="18"/>
  <c r="CU43" i="17"/>
  <c r="DD6" i="18"/>
  <c r="CT43" i="17"/>
  <c r="DI6" i="18"/>
  <c r="CY43" i="17"/>
  <c r="DE22" i="18"/>
  <c r="CZ13" i="18"/>
  <c r="CP78" i="17"/>
  <c r="DF15" i="18"/>
  <c r="CV6" i="17"/>
  <c r="DH13" i="18"/>
  <c r="CX78" i="17"/>
  <c r="DJ6" i="18"/>
  <c r="CZ43" i="17"/>
  <c r="DE15" i="18"/>
  <c r="CU6" i="17"/>
  <c r="DB15" i="18"/>
  <c r="CR6" i="17"/>
  <c r="DJ13" i="18"/>
  <c r="CZ78" i="17"/>
  <c r="DH22" i="18"/>
  <c r="DB6" i="18"/>
  <c r="CR43" i="17"/>
  <c r="DB13" i="18"/>
  <c r="CR78" i="17"/>
  <c r="DK13" i="18"/>
  <c r="DA78" i="17"/>
  <c r="DG22" i="18"/>
  <c r="DJ15" i="18"/>
  <c r="CZ6" i="17"/>
  <c r="DD13" i="18"/>
  <c r="CT78" i="17"/>
  <c r="DG13" i="18"/>
  <c r="CW78" i="17"/>
  <c r="DC6" i="18"/>
  <c r="CS43" i="17"/>
  <c r="CZ15" i="18"/>
  <c r="CP6" i="17"/>
  <c r="DK22" i="18"/>
  <c r="DC22" i="18"/>
  <c r="DA13" i="18"/>
  <c r="CQ78" i="17"/>
  <c r="DJ22" i="18"/>
  <c r="DB22" i="18"/>
  <c r="DG15" i="18"/>
  <c r="CW6" i="17"/>
  <c r="DI22" i="18"/>
  <c r="DA22" i="18"/>
  <c r="DA6" i="18"/>
  <c r="CQ43" i="17"/>
  <c r="DK15" i="18"/>
  <c r="DA6" i="17"/>
  <c r="DC15" i="18"/>
  <c r="CS6" i="17"/>
  <c r="DF13" i="18"/>
  <c r="CV78" i="17"/>
  <c r="DG6" i="18"/>
  <c r="CW43" i="17"/>
  <c r="DD15" i="18"/>
  <c r="CT6" i="17"/>
  <c r="AX36" i="16" a="1"/>
  <c r="AX36" i="16" s="1"/>
  <c r="AP36" i="16" a="1"/>
  <c r="AP36" i="16" s="1"/>
  <c r="AW36" i="16" a="1"/>
  <c r="AW36" i="16" s="1"/>
  <c r="AO36" i="16" a="1"/>
  <c r="AO36" i="16" s="1"/>
  <c r="AV36" i="16" a="1"/>
  <c r="AV36" i="16" s="1"/>
  <c r="AU36" i="16" a="1"/>
  <c r="AU36" i="16" s="1"/>
  <c r="AT36" i="16" a="1"/>
  <c r="AT36" i="16" s="1"/>
  <c r="AZ36" i="16" a="1"/>
  <c r="AZ36" i="16" s="1"/>
  <c r="AR36" i="16" a="1"/>
  <c r="AR36" i="16" s="1"/>
  <c r="AY36" i="16" a="1"/>
  <c r="AY36" i="16" s="1"/>
  <c r="AS36" i="16" a="1"/>
  <c r="AS36" i="16" s="1"/>
  <c r="AQ36" i="16" a="1"/>
  <c r="AQ36" i="16" s="1"/>
  <c r="AV48" i="16" a="1"/>
  <c r="AV48" i="16" s="1"/>
  <c r="AT48" i="16" a="1"/>
  <c r="AT48" i="16" s="1"/>
  <c r="AZ48" i="16" a="1"/>
  <c r="AZ48" i="16" s="1"/>
  <c r="AR48" i="16" a="1"/>
  <c r="AR48" i="16" s="1"/>
  <c r="AY48" i="16" a="1"/>
  <c r="AY48" i="16" s="1"/>
  <c r="AX48" i="16" a="1"/>
  <c r="AX48" i="16" s="1"/>
  <c r="AP48" i="16" a="1"/>
  <c r="AP48" i="16" s="1"/>
  <c r="AS48" i="16" a="1"/>
  <c r="AS48" i="16" s="1"/>
  <c r="AQ48" i="16" a="1"/>
  <c r="AQ48" i="16" s="1"/>
  <c r="AO48" i="16" a="1"/>
  <c r="AO48" i="16" s="1"/>
  <c r="AW48" i="16" a="1"/>
  <c r="AW48" i="16" s="1"/>
  <c r="AU48" i="16" a="1"/>
  <c r="AU48" i="16" s="1"/>
  <c r="AZ18" i="16" a="1"/>
  <c r="AZ18" i="16" s="1"/>
  <c r="AR18" i="16" a="1"/>
  <c r="AR18" i="16" s="1"/>
  <c r="AY18" i="16" a="1"/>
  <c r="AY18" i="16" s="1"/>
  <c r="AQ18" i="16" a="1"/>
  <c r="AQ18" i="16" s="1"/>
  <c r="AT18" i="16" a="1"/>
  <c r="AT18" i="16" s="1"/>
  <c r="AX18" i="16" a="1"/>
  <c r="AX18" i="16" s="1"/>
  <c r="AP18" i="16" a="1"/>
  <c r="AP18" i="16" s="1"/>
  <c r="AW18" i="16" a="1"/>
  <c r="AW18" i="16" s="1"/>
  <c r="AO18" i="16" a="1"/>
  <c r="AO18" i="16" s="1"/>
  <c r="AV18" i="16" a="1"/>
  <c r="AV18" i="16" s="1"/>
  <c r="AS18" i="16" a="1"/>
  <c r="AS18" i="16" s="1"/>
  <c r="AU18" i="16" a="1"/>
  <c r="AU18" i="16" s="1"/>
  <c r="GT42" i="16" a="1"/>
  <c r="GT42" i="16" s="1"/>
  <c r="GS42" i="16" a="1"/>
  <c r="GS42" i="16" s="1"/>
  <c r="GZ42" i="16" a="1"/>
  <c r="GZ42" i="16" s="1"/>
  <c r="GR42" i="16" a="1"/>
  <c r="GR42" i="16" s="1"/>
  <c r="GY42" i="16" a="1"/>
  <c r="GY42" i="16" s="1"/>
  <c r="GQ42" i="16" a="1"/>
  <c r="GQ42" i="16" s="1"/>
  <c r="GX42" i="16" a="1"/>
  <c r="GX42" i="16" s="1"/>
  <c r="GP42" i="16" a="1"/>
  <c r="GP42" i="16" s="1"/>
  <c r="GW42" i="16" a="1"/>
  <c r="GW42" i="16" s="1"/>
  <c r="GO42" i="16" a="1"/>
  <c r="GO42" i="16" s="1"/>
  <c r="GV42" i="16" a="1"/>
  <c r="GV42" i="16" s="1"/>
  <c r="GU42" i="16" a="1"/>
  <c r="GU42" i="16" s="1"/>
  <c r="AV54" i="16" a="1"/>
  <c r="AV54" i="16" s="1"/>
  <c r="AU54" i="16" a="1"/>
  <c r="AU54" i="16" s="1"/>
  <c r="AT54" i="16" a="1"/>
  <c r="AT54" i="16" s="1"/>
  <c r="AS54" i="16" a="1"/>
  <c r="AS54" i="16" s="1"/>
  <c r="AZ54" i="16" a="1"/>
  <c r="AZ54" i="16" s="1"/>
  <c r="AR54" i="16" a="1"/>
  <c r="AR54" i="16" s="1"/>
  <c r="AY54" i="16" a="1"/>
  <c r="AY54" i="16" s="1"/>
  <c r="AQ54" i="16" a="1"/>
  <c r="AQ54" i="16" s="1"/>
  <c r="AX54" i="16" a="1"/>
  <c r="AX54" i="16" s="1"/>
  <c r="AP54" i="16" a="1"/>
  <c r="AP54" i="16" s="1"/>
  <c r="AW54" i="16" a="1"/>
  <c r="AW54" i="16" s="1"/>
  <c r="AO54" i="16" a="1"/>
  <c r="AO54" i="16" s="1"/>
  <c r="AV30" i="16" a="1"/>
  <c r="AV30" i="16" s="1"/>
  <c r="AU30" i="16" a="1"/>
  <c r="AU30" i="16" s="1"/>
  <c r="AT30" i="16" a="1"/>
  <c r="AT30" i="16" s="1"/>
  <c r="AS30" i="16" a="1"/>
  <c r="AS30" i="16" s="1"/>
  <c r="AO30" i="16" a="1"/>
  <c r="AO30" i="16" s="1"/>
  <c r="AZ30" i="16" a="1"/>
  <c r="AZ30" i="16" s="1"/>
  <c r="AR30" i="16" a="1"/>
  <c r="AR30" i="16" s="1"/>
  <c r="AY30" i="16" a="1"/>
  <c r="AY30" i="16" s="1"/>
  <c r="AQ30" i="16" a="1"/>
  <c r="AQ30" i="16" s="1"/>
  <c r="AX30" i="16" a="1"/>
  <c r="AX30" i="16" s="1"/>
  <c r="AP30" i="16" a="1"/>
  <c r="AP30" i="16" s="1"/>
  <c r="AW30" i="16" a="1"/>
  <c r="AW30" i="16" s="1"/>
  <c r="AW24" i="16" a="1"/>
  <c r="AW24" i="16" s="1"/>
  <c r="AO24" i="16" a="1"/>
  <c r="AO24" i="16" s="1"/>
  <c r="AT24" i="16" a="1"/>
  <c r="AT24" i="16" s="1"/>
  <c r="AV24" i="16" a="1"/>
  <c r="AV24" i="16" s="1"/>
  <c r="AU24" i="16" a="1"/>
  <c r="AU24" i="16" s="1"/>
  <c r="AS24" i="16" a="1"/>
  <c r="AS24" i="16" s="1"/>
  <c r="AZ24" i="16" a="1"/>
  <c r="AZ24" i="16" s="1"/>
  <c r="AR24" i="16" a="1"/>
  <c r="AR24" i="16" s="1"/>
  <c r="AY24" i="16" a="1"/>
  <c r="AY24" i="16" s="1"/>
  <c r="AQ24" i="16" a="1"/>
  <c r="AQ24" i="16" s="1"/>
  <c r="AX24" i="16" a="1"/>
  <c r="AX24" i="16" s="1"/>
  <c r="AP24" i="16" a="1"/>
  <c r="AP24" i="16" s="1"/>
  <c r="E6" i="16"/>
  <c r="E16" i="17" s="1"/>
  <c r="CD2" i="16"/>
  <c r="CG2" i="16"/>
  <c r="CI2" i="16"/>
  <c r="CL2" i="16"/>
  <c r="CK2" i="16"/>
  <c r="CM2" i="16"/>
  <c r="CO2" i="16"/>
  <c r="CJ2" i="16"/>
  <c r="CF2" i="16"/>
  <c r="CN2" i="16"/>
  <c r="CH2" i="16"/>
  <c r="CE2" i="16"/>
  <c r="DS15" i="18" l="1"/>
  <c r="DI6" i="17"/>
  <c r="DO22" i="18"/>
  <c r="DS13" i="18"/>
  <c r="DI78" i="17"/>
  <c r="DW13" i="18"/>
  <c r="DM78" i="17"/>
  <c r="DV13" i="18"/>
  <c r="DL78" i="17"/>
  <c r="DT13" i="18"/>
  <c r="DJ78" i="17"/>
  <c r="DU6" i="18"/>
  <c r="DK43" i="17"/>
  <c r="DM15" i="18"/>
  <c r="DC6" i="17"/>
  <c r="DO13" i="18"/>
  <c r="DE78" i="17"/>
  <c r="DU13" i="18"/>
  <c r="DK78" i="17"/>
  <c r="DS6" i="18"/>
  <c r="DI43" i="17"/>
  <c r="DM6" i="18"/>
  <c r="DC43" i="17"/>
  <c r="DN22" i="18"/>
  <c r="DW22" i="18"/>
  <c r="DP13" i="18"/>
  <c r="DF78" i="17"/>
  <c r="DN13" i="18"/>
  <c r="DD78" i="17"/>
  <c r="DN15" i="18"/>
  <c r="DD6" i="17"/>
  <c r="DR15" i="18"/>
  <c r="DH6" i="17"/>
  <c r="DP6" i="18"/>
  <c r="DF43" i="17"/>
  <c r="DT6" i="18"/>
  <c r="DJ43" i="17"/>
  <c r="DW6" i="18"/>
  <c r="DM43" i="17"/>
  <c r="DU15" i="18"/>
  <c r="DK6" i="17"/>
  <c r="DW15" i="18"/>
  <c r="DM6" i="17"/>
  <c r="DP15" i="18"/>
  <c r="DF6" i="17"/>
  <c r="DR13" i="18"/>
  <c r="DH78" i="17"/>
  <c r="DM22" i="18"/>
  <c r="DV22" i="18"/>
  <c r="DL15" i="18"/>
  <c r="DB6" i="17"/>
  <c r="DV15" i="18"/>
  <c r="DL6" i="17"/>
  <c r="DN6" i="18"/>
  <c r="DD43" i="17"/>
  <c r="DQ15" i="18"/>
  <c r="DG6" i="17"/>
  <c r="DL13" i="18"/>
  <c r="DB78" i="17"/>
  <c r="DQ6" i="18"/>
  <c r="DG43" i="17"/>
  <c r="DT15" i="18"/>
  <c r="DJ6" i="17"/>
  <c r="DR6" i="18"/>
  <c r="DH43" i="17"/>
  <c r="DQ13" i="18"/>
  <c r="DG78" i="17"/>
  <c r="DO15" i="18"/>
  <c r="DE6" i="17"/>
  <c r="DU22" i="18"/>
  <c r="DM13" i="18"/>
  <c r="DC78" i="17"/>
  <c r="DO6" i="18"/>
  <c r="DE43" i="17"/>
  <c r="DS22" i="18"/>
  <c r="DT22" i="18"/>
  <c r="DV6" i="18"/>
  <c r="DL43" i="17"/>
  <c r="DQ22" i="18"/>
  <c r="DP22" i="18"/>
  <c r="DL6" i="18"/>
  <c r="DB43" i="17"/>
  <c r="DL22" i="18"/>
  <c r="DR22" i="18"/>
  <c r="HJ42" i="16" a="1"/>
  <c r="HJ42" i="16" s="1"/>
  <c r="HB42" i="16" a="1"/>
  <c r="HB42" i="16" s="1"/>
  <c r="HI42" i="16" a="1"/>
  <c r="HI42" i="16" s="1"/>
  <c r="HA42" i="16" a="1"/>
  <c r="HA42" i="16" s="1"/>
  <c r="HH42" i="16" a="1"/>
  <c r="HH42" i="16" s="1"/>
  <c r="HG42" i="16" a="1"/>
  <c r="HG42" i="16" s="1"/>
  <c r="HF42" i="16" a="1"/>
  <c r="HF42" i="16" s="1"/>
  <c r="HE42" i="16" a="1"/>
  <c r="HE42" i="16" s="1"/>
  <c r="HL42" i="16" a="1"/>
  <c r="HL42" i="16" s="1"/>
  <c r="HD42" i="16" a="1"/>
  <c r="HD42" i="16" s="1"/>
  <c r="HC42" i="16" a="1"/>
  <c r="HC42" i="16" s="1"/>
  <c r="HK42" i="16" a="1"/>
  <c r="HK42" i="16" s="1"/>
  <c r="BL48" i="16" a="1"/>
  <c r="BL48" i="16" s="1"/>
  <c r="BD48" i="16" a="1"/>
  <c r="BD48" i="16" s="1"/>
  <c r="BJ48" i="16" a="1"/>
  <c r="BJ48" i="16" s="1"/>
  <c r="BB48" i="16" a="1"/>
  <c r="BB48" i="16" s="1"/>
  <c r="BI48" i="16" a="1"/>
  <c r="BI48" i="16" s="1"/>
  <c r="BA48" i="16" a="1"/>
  <c r="BA48" i="16" s="1"/>
  <c r="BH48" i="16" a="1"/>
  <c r="BH48" i="16" s="1"/>
  <c r="BG48" i="16" a="1"/>
  <c r="BG48" i="16" s="1"/>
  <c r="BF48" i="16" a="1"/>
  <c r="BF48" i="16" s="1"/>
  <c r="BK48" i="16" a="1"/>
  <c r="BK48" i="16" s="1"/>
  <c r="BE48" i="16" a="1"/>
  <c r="BE48" i="16" s="1"/>
  <c r="BC48" i="16" a="1"/>
  <c r="BC48" i="16" s="1"/>
  <c r="BL54" i="16" a="1"/>
  <c r="BL54" i="16" s="1"/>
  <c r="BD54" i="16" a="1"/>
  <c r="BD54" i="16" s="1"/>
  <c r="BK54" i="16" a="1"/>
  <c r="BK54" i="16" s="1"/>
  <c r="BC54" i="16" a="1"/>
  <c r="BC54" i="16" s="1"/>
  <c r="BJ54" i="16" a="1"/>
  <c r="BJ54" i="16" s="1"/>
  <c r="BB54" i="16" a="1"/>
  <c r="BB54" i="16" s="1"/>
  <c r="BI54" i="16" a="1"/>
  <c r="BI54" i="16" s="1"/>
  <c r="BA54" i="16" a="1"/>
  <c r="BA54" i="16" s="1"/>
  <c r="BH54" i="16" a="1"/>
  <c r="BH54" i="16" s="1"/>
  <c r="BG54" i="16" a="1"/>
  <c r="BG54" i="16" s="1"/>
  <c r="BF54" i="16" a="1"/>
  <c r="BF54" i="16" s="1"/>
  <c r="BE54" i="16" a="1"/>
  <c r="BE54" i="16" s="1"/>
  <c r="BH18" i="16" a="1"/>
  <c r="BH18" i="16" s="1"/>
  <c r="BL18" i="16" a="1"/>
  <c r="BL18" i="16" s="1"/>
  <c r="BB18" i="16" a="1"/>
  <c r="BB18" i="16" s="1"/>
  <c r="BG18" i="16" a="1"/>
  <c r="BG18" i="16" s="1"/>
  <c r="BA18" i="16" a="1"/>
  <c r="BA18" i="16" s="1"/>
  <c r="BF18" i="16" a="1"/>
  <c r="BF18" i="16" s="1"/>
  <c r="BI18" i="16" a="1"/>
  <c r="BI18" i="16" s="1"/>
  <c r="BE18" i="16" a="1"/>
  <c r="BE18" i="16" s="1"/>
  <c r="BD18" i="16" a="1"/>
  <c r="BD18" i="16" s="1"/>
  <c r="BJ18" i="16" a="1"/>
  <c r="BJ18" i="16" s="1"/>
  <c r="BK18" i="16" a="1"/>
  <c r="BK18" i="16" s="1"/>
  <c r="BC18" i="16" a="1"/>
  <c r="BC18" i="16" s="1"/>
  <c r="BF36" i="16" a="1"/>
  <c r="BF36" i="16" s="1"/>
  <c r="BE36" i="16" a="1"/>
  <c r="BE36" i="16" s="1"/>
  <c r="BL36" i="16" a="1"/>
  <c r="BL36" i="16" s="1"/>
  <c r="BD36" i="16" a="1"/>
  <c r="BD36" i="16" s="1"/>
  <c r="BK36" i="16" a="1"/>
  <c r="BK36" i="16" s="1"/>
  <c r="BC36" i="16" a="1"/>
  <c r="BC36" i="16" s="1"/>
  <c r="BJ36" i="16" a="1"/>
  <c r="BJ36" i="16" s="1"/>
  <c r="BB36" i="16" a="1"/>
  <c r="BB36" i="16" s="1"/>
  <c r="BH36" i="16" a="1"/>
  <c r="BH36" i="16" s="1"/>
  <c r="BI36" i="16" a="1"/>
  <c r="BI36" i="16" s="1"/>
  <c r="BG36" i="16" a="1"/>
  <c r="BG36" i="16" s="1"/>
  <c r="BA36" i="16" a="1"/>
  <c r="BA36" i="16" s="1"/>
  <c r="BL30" i="16" a="1"/>
  <c r="BL30" i="16" s="1"/>
  <c r="BD30" i="16" a="1"/>
  <c r="BD30" i="16" s="1"/>
  <c r="BE30" i="16" a="1"/>
  <c r="BE30" i="16" s="1"/>
  <c r="BK30" i="16" a="1"/>
  <c r="BK30" i="16" s="1"/>
  <c r="BC30" i="16" a="1"/>
  <c r="BC30" i="16" s="1"/>
  <c r="BJ30" i="16" a="1"/>
  <c r="BJ30" i="16" s="1"/>
  <c r="BB30" i="16" a="1"/>
  <c r="BB30" i="16" s="1"/>
  <c r="BI30" i="16" a="1"/>
  <c r="BI30" i="16" s="1"/>
  <c r="BA30" i="16" a="1"/>
  <c r="BA30" i="16" s="1"/>
  <c r="BH30" i="16" a="1"/>
  <c r="BH30" i="16" s="1"/>
  <c r="BG30" i="16" a="1"/>
  <c r="BG30" i="16" s="1"/>
  <c r="BF30" i="16" a="1"/>
  <c r="BF30" i="16" s="1"/>
  <c r="BE24" i="16" a="1"/>
  <c r="BE24" i="16" s="1"/>
  <c r="BL24" i="16" a="1"/>
  <c r="BL24" i="16" s="1"/>
  <c r="BD24" i="16" a="1"/>
  <c r="BD24" i="16" s="1"/>
  <c r="BB24" i="16" a="1"/>
  <c r="BB24" i="16" s="1"/>
  <c r="BK24" i="16" a="1"/>
  <c r="BK24" i="16" s="1"/>
  <c r="BC24" i="16" a="1"/>
  <c r="BC24" i="16" s="1"/>
  <c r="BJ24" i="16" a="1"/>
  <c r="BJ24" i="16" s="1"/>
  <c r="BI24" i="16" a="1"/>
  <c r="BI24" i="16" s="1"/>
  <c r="BA24" i="16" a="1"/>
  <c r="BA24" i="16" s="1"/>
  <c r="BH24" i="16" a="1"/>
  <c r="BH24" i="16" s="1"/>
  <c r="BG24" i="16" a="1"/>
  <c r="BG24" i="16" s="1"/>
  <c r="BF24" i="16" a="1"/>
  <c r="BF24" i="16" s="1"/>
  <c r="CV2" i="16"/>
  <c r="CX2" i="16"/>
  <c r="CQ2" i="16"/>
  <c r="DA2" i="16"/>
  <c r="CU2" i="16"/>
  <c r="CY2" i="16"/>
  <c r="CS2" i="16"/>
  <c r="CT2" i="16"/>
  <c r="CZ2" i="16"/>
  <c r="CR2" i="16"/>
  <c r="CW2" i="16"/>
  <c r="CP2" i="16"/>
  <c r="ED22" i="18" l="1"/>
  <c r="EC22" i="18"/>
  <c r="EA6" i="18"/>
  <c r="DQ43" i="17"/>
  <c r="EC13" i="18"/>
  <c r="DS78" i="17"/>
  <c r="DX13" i="18"/>
  <c r="DN78" i="17"/>
  <c r="DX15" i="18"/>
  <c r="DN6" i="17"/>
  <c r="EB15" i="18"/>
  <c r="DR6" i="17"/>
  <c r="EF6" i="18"/>
  <c r="DV43" i="17"/>
  <c r="DZ13" i="18"/>
  <c r="DP78" i="17"/>
  <c r="DY6" i="18"/>
  <c r="DO43" i="17"/>
  <c r="DY15" i="18"/>
  <c r="DO6" i="17"/>
  <c r="EI13" i="18"/>
  <c r="DY78" i="17"/>
  <c r="DX22" i="18"/>
  <c r="EH6" i="18"/>
  <c r="DX43" i="17"/>
  <c r="DY13" i="18"/>
  <c r="DO78" i="17"/>
  <c r="ED6" i="18"/>
  <c r="DT43" i="17"/>
  <c r="EC15" i="18"/>
  <c r="DS6" i="17"/>
  <c r="EH22" i="18"/>
  <c r="EI15" i="18"/>
  <c r="DY6" i="17"/>
  <c r="EB6" i="18"/>
  <c r="DR43" i="17"/>
  <c r="EB13" i="18"/>
  <c r="DR78" i="17"/>
  <c r="EE6" i="18"/>
  <c r="DU43" i="17"/>
  <c r="EG6" i="18"/>
  <c r="DW43" i="17"/>
  <c r="EE13" i="18"/>
  <c r="DU78" i="17"/>
  <c r="DX6" i="18"/>
  <c r="DN43" i="17"/>
  <c r="EF22" i="18"/>
  <c r="EG22" i="18"/>
  <c r="EF15" i="18"/>
  <c r="DV6" i="17"/>
  <c r="DZ6" i="18"/>
  <c r="DP43" i="17"/>
  <c r="DY22" i="18"/>
  <c r="EG15" i="18"/>
  <c r="DW6" i="17"/>
  <c r="ED15" i="18"/>
  <c r="DT6" i="17"/>
  <c r="EI22" i="18"/>
  <c r="EG13" i="18"/>
  <c r="DW78" i="17"/>
  <c r="EF13" i="18"/>
  <c r="DV78" i="17"/>
  <c r="EA22" i="18"/>
  <c r="EB22" i="18"/>
  <c r="EE22" i="18"/>
  <c r="EA15" i="18"/>
  <c r="DQ6" i="17"/>
  <c r="EC6" i="18"/>
  <c r="DS43" i="17"/>
  <c r="EH15" i="18"/>
  <c r="DX6" i="17"/>
  <c r="ED13" i="18"/>
  <c r="DT78" i="17"/>
  <c r="EI6" i="18"/>
  <c r="DY43" i="17"/>
  <c r="DZ15" i="18"/>
  <c r="DP6" i="17"/>
  <c r="DZ22" i="18"/>
  <c r="EA13" i="18"/>
  <c r="DQ78" i="17"/>
  <c r="EH13" i="18"/>
  <c r="DX78" i="17"/>
  <c r="EE15" i="18"/>
  <c r="DU6" i="17"/>
  <c r="BX18" i="16" a="1"/>
  <c r="BX18" i="16" s="1"/>
  <c r="BP18" i="16" a="1"/>
  <c r="BP18" i="16" s="1"/>
  <c r="BW18" i="16" a="1"/>
  <c r="BW18" i="16" s="1"/>
  <c r="BO18" i="16" a="1"/>
  <c r="BO18" i="16" s="1"/>
  <c r="BT18" i="16" a="1"/>
  <c r="BT18" i="16" s="1"/>
  <c r="BV18" i="16" a="1"/>
  <c r="BV18" i="16" s="1"/>
  <c r="BN18" i="16" a="1"/>
  <c r="BN18" i="16" s="1"/>
  <c r="BU18" i="16" a="1"/>
  <c r="BU18" i="16" s="1"/>
  <c r="BM18" i="16" a="1"/>
  <c r="BM18" i="16" s="1"/>
  <c r="BR18" i="16" a="1"/>
  <c r="BR18" i="16" s="1"/>
  <c r="BQ18" i="16" a="1"/>
  <c r="BQ18" i="16" s="1"/>
  <c r="BS18" i="16" a="1"/>
  <c r="BS18" i="16" s="1"/>
  <c r="BT48" i="16" a="1"/>
  <c r="BT48" i="16" s="1"/>
  <c r="BR48" i="16" a="1"/>
  <c r="BR48" i="16" s="1"/>
  <c r="BQ48" i="16" a="1"/>
  <c r="BQ48" i="16" s="1"/>
  <c r="BX48" i="16" a="1"/>
  <c r="BX48" i="16" s="1"/>
  <c r="BP48" i="16" a="1"/>
  <c r="BP48" i="16" s="1"/>
  <c r="BW48" i="16" a="1"/>
  <c r="BW48" i="16" s="1"/>
  <c r="BO48" i="16" a="1"/>
  <c r="BO48" i="16" s="1"/>
  <c r="BV48" i="16" a="1"/>
  <c r="BV48" i="16" s="1"/>
  <c r="BN48" i="16" a="1"/>
  <c r="BN48" i="16" s="1"/>
  <c r="BU48" i="16" a="1"/>
  <c r="BU48" i="16" s="1"/>
  <c r="BS48" i="16" a="1"/>
  <c r="BS48" i="16" s="1"/>
  <c r="BM48" i="16" a="1"/>
  <c r="BM48" i="16" s="1"/>
  <c r="BV36" i="16" a="1"/>
  <c r="BV36" i="16" s="1"/>
  <c r="BN36" i="16" a="1"/>
  <c r="BN36" i="16" s="1"/>
  <c r="BU36" i="16" a="1"/>
  <c r="BU36" i="16" s="1"/>
  <c r="BM36" i="16" a="1"/>
  <c r="BM36" i="16" s="1"/>
  <c r="BT36" i="16" a="1"/>
  <c r="BT36" i="16" s="1"/>
  <c r="BS36" i="16" a="1"/>
  <c r="BS36" i="16" s="1"/>
  <c r="BR36" i="16" a="1"/>
  <c r="BR36" i="16" s="1"/>
  <c r="BX36" i="16" a="1"/>
  <c r="BX36" i="16" s="1"/>
  <c r="BP36" i="16" a="1"/>
  <c r="BP36" i="16" s="1"/>
  <c r="BO36" i="16" a="1"/>
  <c r="BO36" i="16" s="1"/>
  <c r="BW36" i="16" a="1"/>
  <c r="BW36" i="16" s="1"/>
  <c r="BQ36" i="16" a="1"/>
  <c r="BQ36" i="16" s="1"/>
  <c r="BT54" i="16" a="1"/>
  <c r="BT54" i="16" s="1"/>
  <c r="BS54" i="16" a="1"/>
  <c r="BS54" i="16" s="1"/>
  <c r="BR54" i="16" a="1"/>
  <c r="BR54" i="16" s="1"/>
  <c r="BQ54" i="16" a="1"/>
  <c r="BQ54" i="16" s="1"/>
  <c r="BX54" i="16" a="1"/>
  <c r="BX54" i="16" s="1"/>
  <c r="BP54" i="16" a="1"/>
  <c r="BP54" i="16" s="1"/>
  <c r="BW54" i="16" a="1"/>
  <c r="BW54" i="16" s="1"/>
  <c r="BO54" i="16" a="1"/>
  <c r="BO54" i="16" s="1"/>
  <c r="BV54" i="16" a="1"/>
  <c r="BV54" i="16" s="1"/>
  <c r="BN54" i="16" a="1"/>
  <c r="BN54" i="16" s="1"/>
  <c r="BU54" i="16" a="1"/>
  <c r="BU54" i="16" s="1"/>
  <c r="BM54" i="16" a="1"/>
  <c r="BM54" i="16" s="1"/>
  <c r="HR42" i="16" a="1"/>
  <c r="HR42" i="16" s="1"/>
  <c r="HQ42" i="16" a="1"/>
  <c r="HQ42" i="16" s="1"/>
  <c r="HX42" i="16" a="1"/>
  <c r="HX42" i="16" s="1"/>
  <c r="HP42" i="16" a="1"/>
  <c r="HP42" i="16" s="1"/>
  <c r="HW42" i="16" a="1"/>
  <c r="HW42" i="16" s="1"/>
  <c r="HO42" i="16" a="1"/>
  <c r="HO42" i="16" s="1"/>
  <c r="HV42" i="16" a="1"/>
  <c r="HV42" i="16" s="1"/>
  <c r="HN42" i="16" a="1"/>
  <c r="HN42" i="16" s="1"/>
  <c r="HU42" i="16" a="1"/>
  <c r="HU42" i="16" s="1"/>
  <c r="HM42" i="16" a="1"/>
  <c r="HM42" i="16" s="1"/>
  <c r="HT42" i="16" a="1"/>
  <c r="HT42" i="16" s="1"/>
  <c r="HS42" i="16" a="1"/>
  <c r="HS42" i="16" s="1"/>
  <c r="BT30" i="16" a="1"/>
  <c r="BT30" i="16" s="1"/>
  <c r="BS30" i="16" a="1"/>
  <c r="BS30" i="16" s="1"/>
  <c r="BR30" i="16" a="1"/>
  <c r="BR30" i="16" s="1"/>
  <c r="BM30" i="16" a="1"/>
  <c r="BM30" i="16" s="1"/>
  <c r="BQ30" i="16" a="1"/>
  <c r="BQ30" i="16" s="1"/>
  <c r="BX30" i="16" a="1"/>
  <c r="BX30" i="16" s="1"/>
  <c r="BP30" i="16" a="1"/>
  <c r="BP30" i="16" s="1"/>
  <c r="BU30" i="16" a="1"/>
  <c r="BU30" i="16" s="1"/>
  <c r="BW30" i="16" a="1"/>
  <c r="BW30" i="16" s="1"/>
  <c r="BO30" i="16" a="1"/>
  <c r="BO30" i="16" s="1"/>
  <c r="BV30" i="16" a="1"/>
  <c r="BV30" i="16" s="1"/>
  <c r="BN30" i="16" a="1"/>
  <c r="BN30" i="16" s="1"/>
  <c r="BU24" i="16" a="1"/>
  <c r="BU24" i="16" s="1"/>
  <c r="BM24" i="16" a="1"/>
  <c r="BM24" i="16" s="1"/>
  <c r="BR24" i="16" a="1"/>
  <c r="BR24" i="16" s="1"/>
  <c r="BT24" i="16" a="1"/>
  <c r="BT24" i="16" s="1"/>
  <c r="BS24" i="16" a="1"/>
  <c r="BS24" i="16" s="1"/>
  <c r="BN24" i="16" a="1"/>
  <c r="BN24" i="16" s="1"/>
  <c r="BQ24" i="16" a="1"/>
  <c r="BQ24" i="16" s="1"/>
  <c r="BV24" i="16" a="1"/>
  <c r="BV24" i="16" s="1"/>
  <c r="BX24" i="16" a="1"/>
  <c r="BX24" i="16" s="1"/>
  <c r="BP24" i="16" a="1"/>
  <c r="BP24" i="16" s="1"/>
  <c r="BW24" i="16" a="1"/>
  <c r="BW24" i="16" s="1"/>
  <c r="BO24" i="16" a="1"/>
  <c r="BO24" i="16" s="1"/>
  <c r="DF2" i="16"/>
  <c r="DM2" i="16"/>
  <c r="DI2" i="16"/>
  <c r="DE2" i="16"/>
  <c r="DC2" i="16"/>
  <c r="DK2" i="16"/>
  <c r="DJ2" i="16"/>
  <c r="DD2" i="16"/>
  <c r="DB2" i="16"/>
  <c r="DL2" i="16"/>
  <c r="DG2" i="16"/>
  <c r="DH2" i="16"/>
  <c r="EQ15" i="18" l="1"/>
  <c r="EG6" i="17"/>
  <c r="EL15" i="18"/>
  <c r="EB6" i="17"/>
  <c r="EO6" i="18"/>
  <c r="EE43" i="17"/>
  <c r="EM22" i="18"/>
  <c r="EP15" i="18"/>
  <c r="EF6" i="17"/>
  <c r="ER15" i="18"/>
  <c r="EH6" i="17"/>
  <c r="EQ13" i="18"/>
  <c r="EG78" i="17"/>
  <c r="EN6" i="18"/>
  <c r="ED43" i="17"/>
  <c r="EP6" i="18"/>
  <c r="EF43" i="17"/>
  <c r="EU13" i="18"/>
  <c r="EK78" i="17"/>
  <c r="ER6" i="18"/>
  <c r="EH43" i="17"/>
  <c r="EO13" i="18"/>
  <c r="EE78" i="17"/>
  <c r="ET13" i="18"/>
  <c r="EJ78" i="17"/>
  <c r="EU6" i="18"/>
  <c r="EK43" i="17"/>
  <c r="EM15" i="18"/>
  <c r="EC6" i="17"/>
  <c r="ER13" i="18"/>
  <c r="EH78" i="17"/>
  <c r="ES15" i="18"/>
  <c r="EI6" i="17"/>
  <c r="ES22" i="18"/>
  <c r="ES6" i="18"/>
  <c r="EI43" i="17"/>
  <c r="EU15" i="18"/>
  <c r="EK6" i="17"/>
  <c r="EK13" i="18"/>
  <c r="EA78" i="17"/>
  <c r="EK15" i="18"/>
  <c r="EA6" i="17"/>
  <c r="EN15" i="18"/>
  <c r="ED6" i="17"/>
  <c r="EM6" i="18"/>
  <c r="EC43" i="17"/>
  <c r="EM13" i="18"/>
  <c r="EC78" i="17"/>
  <c r="EP13" i="18"/>
  <c r="EF78" i="17"/>
  <c r="EQ22" i="18"/>
  <c r="ES13" i="18"/>
  <c r="EI78" i="17"/>
  <c r="EK22" i="18"/>
  <c r="ER22" i="18"/>
  <c r="EQ6" i="18"/>
  <c r="EG43" i="17"/>
  <c r="ET22" i="18"/>
  <c r="ET6" i="18"/>
  <c r="EJ43" i="17"/>
  <c r="EK6" i="18"/>
  <c r="EA43" i="17"/>
  <c r="EJ15" i="18"/>
  <c r="DZ6" i="17"/>
  <c r="EO22" i="18"/>
  <c r="EL22" i="18"/>
  <c r="ET15" i="18"/>
  <c r="EJ6" i="17"/>
  <c r="EN22" i="18"/>
  <c r="EU22" i="18"/>
  <c r="EL6" i="18"/>
  <c r="EB43" i="17"/>
  <c r="EJ6" i="18"/>
  <c r="DZ43" i="17"/>
  <c r="EN13" i="18"/>
  <c r="ED78" i="17"/>
  <c r="EO15" i="18"/>
  <c r="EE6" i="17"/>
  <c r="EJ22" i="18"/>
  <c r="EL13" i="18"/>
  <c r="EB78" i="17"/>
  <c r="EJ13" i="18"/>
  <c r="DZ78" i="17"/>
  <c r="EP22" i="18"/>
  <c r="CJ54" i="16" a="1"/>
  <c r="CJ54" i="16" s="1"/>
  <c r="CB54" i="16" a="1"/>
  <c r="CB54" i="16" s="1"/>
  <c r="CI54" i="16" a="1"/>
  <c r="CI54" i="16" s="1"/>
  <c r="CA54" i="16" a="1"/>
  <c r="CA54" i="16" s="1"/>
  <c r="CH54" i="16" a="1"/>
  <c r="CH54" i="16" s="1"/>
  <c r="BZ54" i="16" a="1"/>
  <c r="BZ54" i="16" s="1"/>
  <c r="CG54" i="16" a="1"/>
  <c r="CG54" i="16" s="1"/>
  <c r="BY54" i="16" a="1"/>
  <c r="BY54" i="16" s="1"/>
  <c r="CF54" i="16" a="1"/>
  <c r="CF54" i="16" s="1"/>
  <c r="CE54" i="16" a="1"/>
  <c r="CE54" i="16" s="1"/>
  <c r="CD54" i="16" a="1"/>
  <c r="CD54" i="16" s="1"/>
  <c r="CC54" i="16" a="1"/>
  <c r="CC54" i="16" s="1"/>
  <c r="CD36" i="16" a="1"/>
  <c r="CD36" i="16" s="1"/>
  <c r="CC36" i="16" a="1"/>
  <c r="CC36" i="16" s="1"/>
  <c r="CJ36" i="16" a="1"/>
  <c r="CJ36" i="16" s="1"/>
  <c r="CB36" i="16" a="1"/>
  <c r="CB36" i="16" s="1"/>
  <c r="CI36" i="16" a="1"/>
  <c r="CI36" i="16" s="1"/>
  <c r="CA36" i="16" a="1"/>
  <c r="CA36" i="16" s="1"/>
  <c r="CH36" i="16" a="1"/>
  <c r="CH36" i="16" s="1"/>
  <c r="BZ36" i="16" a="1"/>
  <c r="BZ36" i="16" s="1"/>
  <c r="CF36" i="16" a="1"/>
  <c r="CF36" i="16" s="1"/>
  <c r="CG36" i="16" a="1"/>
  <c r="CG36" i="16" s="1"/>
  <c r="CE36" i="16" a="1"/>
  <c r="CE36" i="16" s="1"/>
  <c r="BY36" i="16" a="1"/>
  <c r="BY36" i="16" s="1"/>
  <c r="CJ48" i="16" a="1"/>
  <c r="CJ48" i="16" s="1"/>
  <c r="CB48" i="16" a="1"/>
  <c r="CB48" i="16" s="1"/>
  <c r="CH48" i="16" a="1"/>
  <c r="CH48" i="16" s="1"/>
  <c r="BZ48" i="16" a="1"/>
  <c r="BZ48" i="16" s="1"/>
  <c r="CG48" i="16" a="1"/>
  <c r="CG48" i="16" s="1"/>
  <c r="BY48" i="16" a="1"/>
  <c r="BY48" i="16" s="1"/>
  <c r="CF48" i="16" a="1"/>
  <c r="CF48" i="16" s="1"/>
  <c r="CE48" i="16" a="1"/>
  <c r="CE48" i="16" s="1"/>
  <c r="CD48" i="16" a="1"/>
  <c r="CD48" i="16" s="1"/>
  <c r="CI48" i="16" a="1"/>
  <c r="CI48" i="16" s="1"/>
  <c r="CC48" i="16" a="1"/>
  <c r="CC48" i="16" s="1"/>
  <c r="CA48" i="16" a="1"/>
  <c r="CA48" i="16" s="1"/>
  <c r="IH42" i="16" a="1"/>
  <c r="IH42" i="16" s="1"/>
  <c r="HZ42" i="16" a="1"/>
  <c r="HZ42" i="16" s="1"/>
  <c r="IG42" i="16" a="1"/>
  <c r="IG42" i="16" s="1"/>
  <c r="HY42" i="16" a="1"/>
  <c r="HY42" i="16" s="1"/>
  <c r="IF42" i="16" a="1"/>
  <c r="IF42" i="16" s="1"/>
  <c r="IE42" i="16" a="1"/>
  <c r="IE42" i="16" s="1"/>
  <c r="ID42" i="16" a="1"/>
  <c r="ID42" i="16" s="1"/>
  <c r="IC42" i="16" a="1"/>
  <c r="IC42" i="16" s="1"/>
  <c r="IJ42" i="16" a="1"/>
  <c r="IJ42" i="16" s="1"/>
  <c r="IB42" i="16" a="1"/>
  <c r="IB42" i="16" s="1"/>
  <c r="II42" i="16" a="1"/>
  <c r="II42" i="16" s="1"/>
  <c r="IA42" i="16" a="1"/>
  <c r="IA42" i="16" s="1"/>
  <c r="CF18" i="16" a="1"/>
  <c r="CF18" i="16" s="1"/>
  <c r="CE18" i="16" a="1"/>
  <c r="CE18" i="16" s="1"/>
  <c r="CD18" i="16" a="1"/>
  <c r="CD18" i="16" s="1"/>
  <c r="CB18" i="16" a="1"/>
  <c r="CB18" i="16" s="1"/>
  <c r="CC18" i="16" a="1"/>
  <c r="CC18" i="16" s="1"/>
  <c r="CJ18" i="16" a="1"/>
  <c r="CJ18" i="16" s="1"/>
  <c r="CI18" i="16" a="1"/>
  <c r="CI18" i="16" s="1"/>
  <c r="CA18" i="16" a="1"/>
  <c r="CA18" i="16" s="1"/>
  <c r="CH18" i="16" a="1"/>
  <c r="CH18" i="16" s="1"/>
  <c r="CG18" i="16" a="1"/>
  <c r="CG18" i="16" s="1"/>
  <c r="BZ18" i="16" a="1"/>
  <c r="BZ18" i="16" s="1"/>
  <c r="BY18" i="16" a="1"/>
  <c r="BY18" i="16" s="1"/>
  <c r="CC30" i="16" a="1"/>
  <c r="CC30" i="16" s="1"/>
  <c r="CJ30" i="16" a="1"/>
  <c r="CJ30" i="16" s="1"/>
  <c r="CB30" i="16" a="1"/>
  <c r="CB30" i="16" s="1"/>
  <c r="CI30" i="16" a="1"/>
  <c r="CI30" i="16" s="1"/>
  <c r="CA30" i="16" a="1"/>
  <c r="CA30" i="16" s="1"/>
  <c r="CH30" i="16" a="1"/>
  <c r="CH30" i="16" s="1"/>
  <c r="BZ30" i="16" a="1"/>
  <c r="BZ30" i="16" s="1"/>
  <c r="CG30" i="16" a="1"/>
  <c r="CG30" i="16" s="1"/>
  <c r="BY30" i="16" a="1"/>
  <c r="BY30" i="16" s="1"/>
  <c r="CF30" i="16" a="1"/>
  <c r="CF30" i="16" s="1"/>
  <c r="CE30" i="16" a="1"/>
  <c r="CE30" i="16" s="1"/>
  <c r="CD30" i="16" a="1"/>
  <c r="CD30" i="16" s="1"/>
  <c r="CC24" i="16" a="1"/>
  <c r="CC24" i="16" s="1"/>
  <c r="CJ24" i="16" a="1"/>
  <c r="CJ24" i="16" s="1"/>
  <c r="CB24" i="16" a="1"/>
  <c r="CB24" i="16" s="1"/>
  <c r="CH24" i="16" a="1"/>
  <c r="CH24" i="16" s="1"/>
  <c r="CI24" i="16" a="1"/>
  <c r="CI24" i="16" s="1"/>
  <c r="CA24" i="16" a="1"/>
  <c r="CA24" i="16" s="1"/>
  <c r="CD24" i="16" a="1"/>
  <c r="CD24" i="16" s="1"/>
  <c r="BZ24" i="16" a="1"/>
  <c r="BZ24" i="16" s="1"/>
  <c r="CG24" i="16" a="1"/>
  <c r="CG24" i="16" s="1"/>
  <c r="BY24" i="16" a="1"/>
  <c r="BY24" i="16" s="1"/>
  <c r="CF24" i="16" a="1"/>
  <c r="CF24" i="16" s="1"/>
  <c r="CE24" i="16" a="1"/>
  <c r="CE24" i="16" s="1"/>
  <c r="DP2" i="16"/>
  <c r="DQ2" i="16"/>
  <c r="DS2" i="16"/>
  <c r="DV2" i="16"/>
  <c r="DU2" i="16"/>
  <c r="DW2" i="16"/>
  <c r="DY2" i="16"/>
  <c r="DX2" i="16"/>
  <c r="DT2" i="16"/>
  <c r="DN2" i="16"/>
  <c r="DO2" i="16"/>
  <c r="DR2" i="16"/>
  <c r="FB22" i="18" l="1"/>
  <c r="FA15" i="18"/>
  <c r="EQ6" i="17"/>
  <c r="FG22" i="18"/>
  <c r="FA22" i="18"/>
  <c r="FF22" i="18"/>
  <c r="FE13" i="18"/>
  <c r="EU78" i="17"/>
  <c r="EY6" i="18"/>
  <c r="EO43" i="17"/>
  <c r="FG15" i="18"/>
  <c r="EW6" i="17"/>
  <c r="FD13" i="18"/>
  <c r="ET78" i="17"/>
  <c r="FA13" i="18"/>
  <c r="EQ78" i="17"/>
  <c r="EZ6" i="18"/>
  <c r="EP43" i="17"/>
  <c r="EY22" i="18"/>
  <c r="EV13" i="18"/>
  <c r="EL78" i="17"/>
  <c r="EZ13" i="18"/>
  <c r="EP78" i="17"/>
  <c r="EZ22" i="18"/>
  <c r="EV15" i="18"/>
  <c r="EL6" i="17"/>
  <c r="FC6" i="18"/>
  <c r="ES43" i="17"/>
  <c r="FC22" i="18"/>
  <c r="EZ15" i="18"/>
  <c r="EP6" i="17"/>
  <c r="FE6" i="18"/>
  <c r="EU43" i="17"/>
  <c r="EY15" i="18"/>
  <c r="EO6" i="17"/>
  <c r="FD6" i="18"/>
  <c r="ET43" i="17"/>
  <c r="FC13" i="18"/>
  <c r="ES78" i="17"/>
  <c r="FA6" i="18"/>
  <c r="EQ43" i="17"/>
  <c r="EX13" i="18"/>
  <c r="EN78" i="17"/>
  <c r="EV6" i="18"/>
  <c r="EL43" i="17"/>
  <c r="FF15" i="18"/>
  <c r="EV6" i="17"/>
  <c r="EW6" i="18"/>
  <c r="EM43" i="17"/>
  <c r="FD22" i="18"/>
  <c r="FB13" i="18"/>
  <c r="ER78" i="17"/>
  <c r="EW15" i="18"/>
  <c r="EM6" i="17"/>
  <c r="FE22" i="18"/>
  <c r="FG6" i="18"/>
  <c r="EW43" i="17"/>
  <c r="FG13" i="18"/>
  <c r="EW78" i="17"/>
  <c r="FD15" i="18"/>
  <c r="ET6" i="17"/>
  <c r="EX15" i="18"/>
  <c r="EN6" i="17"/>
  <c r="EV22" i="18"/>
  <c r="EX6" i="18"/>
  <c r="EN43" i="17"/>
  <c r="EX22" i="18"/>
  <c r="FF6" i="18"/>
  <c r="EV43" i="17"/>
  <c r="EW22" i="18"/>
  <c r="EY13" i="18"/>
  <c r="EO78" i="17"/>
  <c r="EW13" i="18"/>
  <c r="EM78" i="17"/>
  <c r="FE15" i="18"/>
  <c r="EU6" i="17"/>
  <c r="FF13" i="18"/>
  <c r="EV78" i="17"/>
  <c r="FB6" i="18"/>
  <c r="ER43" i="17"/>
  <c r="FB15" i="18"/>
  <c r="ER6" i="17"/>
  <c r="FC15" i="18"/>
  <c r="ES6" i="17"/>
  <c r="IP42" i="16" a="1"/>
  <c r="IP42" i="16" s="1"/>
  <c r="IO42" i="16" a="1"/>
  <c r="IO42" i="16" s="1"/>
  <c r="IV42" i="16" a="1"/>
  <c r="IV42" i="16" s="1"/>
  <c r="IN42" i="16" a="1"/>
  <c r="IN42" i="16" s="1"/>
  <c r="IU42" i="16" a="1"/>
  <c r="IU42" i="16" s="1"/>
  <c r="IM42" i="16" a="1"/>
  <c r="IM42" i="16" s="1"/>
  <c r="IT42" i="16" a="1"/>
  <c r="IT42" i="16" s="1"/>
  <c r="IL42" i="16" a="1"/>
  <c r="IL42" i="16" s="1"/>
  <c r="IS42" i="16" a="1"/>
  <c r="IS42" i="16" s="1"/>
  <c r="IK42" i="16" a="1"/>
  <c r="IK42" i="16" s="1"/>
  <c r="IR42" i="16" a="1"/>
  <c r="IR42" i="16" s="1"/>
  <c r="IQ42" i="16" a="1"/>
  <c r="IQ42" i="16" s="1"/>
  <c r="CT36" i="16" a="1"/>
  <c r="CT36" i="16" s="1"/>
  <c r="CL36" i="16" a="1"/>
  <c r="CL36" i="16" s="1"/>
  <c r="CS36" i="16" a="1"/>
  <c r="CS36" i="16" s="1"/>
  <c r="CK36" i="16" a="1"/>
  <c r="CK36" i="16" s="1"/>
  <c r="CR36" i="16" a="1"/>
  <c r="CR36" i="16" s="1"/>
  <c r="CQ36" i="16" a="1"/>
  <c r="CQ36" i="16" s="1"/>
  <c r="CP36" i="16" a="1"/>
  <c r="CP36" i="16" s="1"/>
  <c r="CV36" i="16" a="1"/>
  <c r="CV36" i="16" s="1"/>
  <c r="CN36" i="16" a="1"/>
  <c r="CN36" i="16" s="1"/>
  <c r="CO36" i="16" a="1"/>
  <c r="CO36" i="16" s="1"/>
  <c r="CM36" i="16" a="1"/>
  <c r="CM36" i="16" s="1"/>
  <c r="CU36" i="16" a="1"/>
  <c r="CU36" i="16" s="1"/>
  <c r="CV18" i="16" a="1"/>
  <c r="CV18" i="16" s="1"/>
  <c r="CN18" i="16" a="1"/>
  <c r="CN18" i="16" s="1"/>
  <c r="CR18" i="16" a="1"/>
  <c r="CR18" i="16" s="1"/>
  <c r="CO18" i="16" a="1"/>
  <c r="CO18" i="16" s="1"/>
  <c r="CU18" i="16" a="1"/>
  <c r="CU18" i="16" s="1"/>
  <c r="CM18" i="16" a="1"/>
  <c r="CM18" i="16" s="1"/>
  <c r="CT18" i="16" a="1"/>
  <c r="CT18" i="16" s="1"/>
  <c r="CL18" i="16" a="1"/>
  <c r="CL18" i="16" s="1"/>
  <c r="CP18" i="16" a="1"/>
  <c r="CP18" i="16" s="1"/>
  <c r="CS18" i="16" a="1"/>
  <c r="CS18" i="16" s="1"/>
  <c r="CK18" i="16" a="1"/>
  <c r="CK18" i="16" s="1"/>
  <c r="CQ18" i="16" a="1"/>
  <c r="CQ18" i="16" s="1"/>
  <c r="CR48" i="16" a="1"/>
  <c r="CR48" i="16" s="1"/>
  <c r="CP48" i="16" a="1"/>
  <c r="CP48" i="16" s="1"/>
  <c r="CO48" i="16" a="1"/>
  <c r="CO48" i="16" s="1"/>
  <c r="CV48" i="16" a="1"/>
  <c r="CV48" i="16" s="1"/>
  <c r="CN48" i="16" a="1"/>
  <c r="CN48" i="16" s="1"/>
  <c r="CU48" i="16" a="1"/>
  <c r="CU48" i="16" s="1"/>
  <c r="CM48" i="16" a="1"/>
  <c r="CM48" i="16" s="1"/>
  <c r="CT48" i="16" a="1"/>
  <c r="CT48" i="16" s="1"/>
  <c r="CL48" i="16" a="1"/>
  <c r="CL48" i="16" s="1"/>
  <c r="CS48" i="16" a="1"/>
  <c r="CS48" i="16" s="1"/>
  <c r="CQ48" i="16" a="1"/>
  <c r="CQ48" i="16" s="1"/>
  <c r="CK48" i="16" a="1"/>
  <c r="CK48" i="16" s="1"/>
  <c r="CR54" i="16" a="1"/>
  <c r="CR54" i="16" s="1"/>
  <c r="CQ54" i="16" a="1"/>
  <c r="CQ54" i="16" s="1"/>
  <c r="CP54" i="16" a="1"/>
  <c r="CP54" i="16" s="1"/>
  <c r="CO54" i="16" a="1"/>
  <c r="CO54" i="16" s="1"/>
  <c r="CV54" i="16" a="1"/>
  <c r="CV54" i="16" s="1"/>
  <c r="CN54" i="16" a="1"/>
  <c r="CN54" i="16" s="1"/>
  <c r="CU54" i="16" a="1"/>
  <c r="CU54" i="16" s="1"/>
  <c r="CM54" i="16" a="1"/>
  <c r="CM54" i="16" s="1"/>
  <c r="CT54" i="16" a="1"/>
  <c r="CT54" i="16" s="1"/>
  <c r="CL54" i="16" a="1"/>
  <c r="CL54" i="16" s="1"/>
  <c r="CS54" i="16" a="1"/>
  <c r="CS54" i="16" s="1"/>
  <c r="CK54" i="16" a="1"/>
  <c r="CK54" i="16" s="1"/>
  <c r="CR30" i="16" a="1"/>
  <c r="CR30" i="16" s="1"/>
  <c r="CS30" i="16" a="1"/>
  <c r="CS30" i="16" s="1"/>
  <c r="CQ30" i="16" a="1"/>
  <c r="CQ30" i="16" s="1"/>
  <c r="CP30" i="16" a="1"/>
  <c r="CP30" i="16" s="1"/>
  <c r="CO30" i="16" a="1"/>
  <c r="CO30" i="16" s="1"/>
  <c r="CK30" i="16" a="1"/>
  <c r="CK30" i="16" s="1"/>
  <c r="CV30" i="16" a="1"/>
  <c r="CV30" i="16" s="1"/>
  <c r="CN30" i="16" a="1"/>
  <c r="CN30" i="16" s="1"/>
  <c r="CU30" i="16" a="1"/>
  <c r="CU30" i="16" s="1"/>
  <c r="CM30" i="16" a="1"/>
  <c r="CM30" i="16" s="1"/>
  <c r="CT30" i="16" a="1"/>
  <c r="CT30" i="16" s="1"/>
  <c r="CL30" i="16" a="1"/>
  <c r="CL30" i="16" s="1"/>
  <c r="CS24" i="16" a="1"/>
  <c r="CS24" i="16" s="1"/>
  <c r="CK24" i="16" a="1"/>
  <c r="CK24" i="16" s="1"/>
  <c r="CR24" i="16" a="1"/>
  <c r="CR24" i="16" s="1"/>
  <c r="CL24" i="16" a="1"/>
  <c r="CL24" i="16" s="1"/>
  <c r="CQ24" i="16" a="1"/>
  <c r="CQ24" i="16" s="1"/>
  <c r="CP24" i="16" a="1"/>
  <c r="CP24" i="16" s="1"/>
  <c r="CO24" i="16" a="1"/>
  <c r="CO24" i="16" s="1"/>
  <c r="CV24" i="16" a="1"/>
  <c r="CV24" i="16" s="1"/>
  <c r="CN24" i="16" a="1"/>
  <c r="CN24" i="16" s="1"/>
  <c r="CU24" i="16" a="1"/>
  <c r="CU24" i="16" s="1"/>
  <c r="CM24" i="16" a="1"/>
  <c r="CM24" i="16" s="1"/>
  <c r="CT24" i="16" a="1"/>
  <c r="CT24" i="16" s="1"/>
  <c r="EJ2" i="16"/>
  <c r="EH2" i="16"/>
  <c r="EA2" i="16"/>
  <c r="EK2" i="16"/>
  <c r="EE2" i="16"/>
  <c r="EI2" i="16"/>
  <c r="EC2" i="16"/>
  <c r="ED2" i="16"/>
  <c r="DZ2" i="16"/>
  <c r="EF2" i="16"/>
  <c r="EG2" i="16"/>
  <c r="EB2" i="16"/>
  <c r="FO15" i="18" l="1"/>
  <c r="FE6" i="17"/>
  <c r="FQ15" i="18"/>
  <c r="FG6" i="17"/>
  <c r="FR6" i="18"/>
  <c r="FH43" i="17"/>
  <c r="FJ15" i="18"/>
  <c r="EZ6" i="17"/>
  <c r="FQ22" i="18"/>
  <c r="FI6" i="18"/>
  <c r="EY43" i="17"/>
  <c r="FM6" i="18"/>
  <c r="FC43" i="17"/>
  <c r="FQ6" i="18"/>
  <c r="FG43" i="17"/>
  <c r="FH15" i="18"/>
  <c r="EX6" i="17"/>
  <c r="FK22" i="18"/>
  <c r="FS15" i="18"/>
  <c r="FI6" i="17"/>
  <c r="FM22" i="18"/>
  <c r="FN15" i="18"/>
  <c r="FD6" i="17"/>
  <c r="FI13" i="18"/>
  <c r="EY78" i="17"/>
  <c r="FJ22" i="18"/>
  <c r="FP15" i="18"/>
  <c r="FF6" i="17"/>
  <c r="FI15" i="18"/>
  <c r="EY6" i="17"/>
  <c r="FR15" i="18"/>
  <c r="FH6" i="17"/>
  <c r="FO13" i="18"/>
  <c r="FE78" i="17"/>
  <c r="FL15" i="18"/>
  <c r="FB6" i="17"/>
  <c r="FL22" i="18"/>
  <c r="FL6" i="18"/>
  <c r="FB43" i="17"/>
  <c r="FK6" i="18"/>
  <c r="FA43" i="17"/>
  <c r="FS22" i="18"/>
  <c r="FN6" i="18"/>
  <c r="FD43" i="17"/>
  <c r="FK13" i="18"/>
  <c r="FA78" i="17"/>
  <c r="FJ6" i="18"/>
  <c r="EZ43" i="17"/>
  <c r="FS13" i="18"/>
  <c r="FI78" i="17"/>
  <c r="FN13" i="18"/>
  <c r="FD78" i="17"/>
  <c r="FH6" i="18"/>
  <c r="EX43" i="17"/>
  <c r="FP6" i="18"/>
  <c r="FF43" i="17"/>
  <c r="FO22" i="18"/>
  <c r="FL13" i="18"/>
  <c r="FB78" i="17"/>
  <c r="FM13" i="18"/>
  <c r="FC78" i="17"/>
  <c r="FQ13" i="18"/>
  <c r="FG78" i="17"/>
  <c r="FM15" i="18"/>
  <c r="FC6" i="17"/>
  <c r="FR13" i="18"/>
  <c r="FH78" i="17"/>
  <c r="FI22" i="18"/>
  <c r="FH22" i="18"/>
  <c r="FS6" i="18"/>
  <c r="FI43" i="17"/>
  <c r="FP22" i="18"/>
  <c r="FJ13" i="18"/>
  <c r="EZ78" i="17"/>
  <c r="FK15" i="18"/>
  <c r="FA6" i="17"/>
  <c r="FO6" i="18"/>
  <c r="FE43" i="17"/>
  <c r="FH13" i="18"/>
  <c r="EX78" i="17"/>
  <c r="FP13" i="18"/>
  <c r="FF78" i="17"/>
  <c r="FR22" i="18"/>
  <c r="FN22" i="18"/>
  <c r="DH48" i="16" a="1"/>
  <c r="DH48" i="16" s="1"/>
  <c r="CZ48" i="16" a="1"/>
  <c r="CZ48" i="16" s="1"/>
  <c r="DF48" i="16" a="1"/>
  <c r="DF48" i="16" s="1"/>
  <c r="CX48" i="16" a="1"/>
  <c r="CX48" i="16" s="1"/>
  <c r="DE48" i="16" a="1"/>
  <c r="DE48" i="16" s="1"/>
  <c r="CW48" i="16" a="1"/>
  <c r="CW48" i="16" s="1"/>
  <c r="DD48" i="16" a="1"/>
  <c r="DD48" i="16" s="1"/>
  <c r="DC48" i="16" a="1"/>
  <c r="DC48" i="16" s="1"/>
  <c r="DB48" i="16" a="1"/>
  <c r="DB48" i="16" s="1"/>
  <c r="DA48" i="16" a="1"/>
  <c r="DA48" i="16" s="1"/>
  <c r="CY48" i="16" a="1"/>
  <c r="CY48" i="16" s="1"/>
  <c r="DG48" i="16" a="1"/>
  <c r="DG48" i="16" s="1"/>
  <c r="DB36" i="16" a="1"/>
  <c r="DB36" i="16" s="1"/>
  <c r="DA36" i="16" a="1"/>
  <c r="DA36" i="16" s="1"/>
  <c r="DH36" i="16" a="1"/>
  <c r="DH36" i="16" s="1"/>
  <c r="CZ36" i="16" a="1"/>
  <c r="CZ36" i="16" s="1"/>
  <c r="DG36" i="16" a="1"/>
  <c r="DG36" i="16" s="1"/>
  <c r="CY36" i="16" a="1"/>
  <c r="CY36" i="16" s="1"/>
  <c r="DF36" i="16" a="1"/>
  <c r="DF36" i="16" s="1"/>
  <c r="CX36" i="16" a="1"/>
  <c r="CX36" i="16" s="1"/>
  <c r="DD36" i="16" a="1"/>
  <c r="DD36" i="16" s="1"/>
  <c r="DE36" i="16" a="1"/>
  <c r="DE36" i="16" s="1"/>
  <c r="DC36" i="16" a="1"/>
  <c r="DC36" i="16" s="1"/>
  <c r="CW36" i="16" a="1"/>
  <c r="CW36" i="16" s="1"/>
  <c r="DH54" i="16" a="1"/>
  <c r="DH54" i="16" s="1"/>
  <c r="CZ54" i="16" a="1"/>
  <c r="CZ54" i="16" s="1"/>
  <c r="DG54" i="16" a="1"/>
  <c r="DG54" i="16" s="1"/>
  <c r="CY54" i="16" a="1"/>
  <c r="CY54" i="16" s="1"/>
  <c r="DF54" i="16" a="1"/>
  <c r="DF54" i="16" s="1"/>
  <c r="CX54" i="16" a="1"/>
  <c r="CX54" i="16" s="1"/>
  <c r="DE54" i="16" a="1"/>
  <c r="DE54" i="16" s="1"/>
  <c r="CW54" i="16" a="1"/>
  <c r="CW54" i="16" s="1"/>
  <c r="DD54" i="16" a="1"/>
  <c r="DD54" i="16" s="1"/>
  <c r="DC54" i="16" a="1"/>
  <c r="DC54" i="16" s="1"/>
  <c r="DB54" i="16" a="1"/>
  <c r="DB54" i="16" s="1"/>
  <c r="DA54" i="16" a="1"/>
  <c r="DA54" i="16" s="1"/>
  <c r="DD18" i="16" a="1"/>
  <c r="DD18" i="16" s="1"/>
  <c r="DF18" i="16" a="1"/>
  <c r="DF18" i="16" s="1"/>
  <c r="DC18" i="16" a="1"/>
  <c r="DC18" i="16" s="1"/>
  <c r="DH18" i="16" a="1"/>
  <c r="DH18" i="16" s="1"/>
  <c r="CX18" i="16" a="1"/>
  <c r="CX18" i="16" s="1"/>
  <c r="DB18" i="16" a="1"/>
  <c r="DB18" i="16" s="1"/>
  <c r="CZ18" i="16" a="1"/>
  <c r="CZ18" i="16" s="1"/>
  <c r="DE18" i="16" a="1"/>
  <c r="DE18" i="16" s="1"/>
  <c r="DA18" i="16" a="1"/>
  <c r="DA18" i="16" s="1"/>
  <c r="CW18" i="16" a="1"/>
  <c r="CW18" i="16" s="1"/>
  <c r="DG18" i="16" a="1"/>
  <c r="DG18" i="16" s="1"/>
  <c r="CY18" i="16" a="1"/>
  <c r="CY18" i="16" s="1"/>
  <c r="JF42" i="16" a="1"/>
  <c r="JF42" i="16" s="1"/>
  <c r="IX42" i="16" a="1"/>
  <c r="IX42" i="16" s="1"/>
  <c r="JE42" i="16" a="1"/>
  <c r="JE42" i="16" s="1"/>
  <c r="IW42" i="16" a="1"/>
  <c r="IW42" i="16" s="1"/>
  <c r="JD42" i="16" a="1"/>
  <c r="JD42" i="16" s="1"/>
  <c r="JC42" i="16" a="1"/>
  <c r="JC42" i="16" s="1"/>
  <c r="JB42" i="16" a="1"/>
  <c r="JB42" i="16" s="1"/>
  <c r="JA42" i="16" a="1"/>
  <c r="JA42" i="16" s="1"/>
  <c r="JH42" i="16" a="1"/>
  <c r="JH42" i="16" s="1"/>
  <c r="IZ42" i="16" a="1"/>
  <c r="IZ42" i="16" s="1"/>
  <c r="JG42" i="16" a="1"/>
  <c r="JG42" i="16" s="1"/>
  <c r="IY42" i="16" a="1"/>
  <c r="IY42" i="16" s="1"/>
  <c r="DH30" i="16" a="1"/>
  <c r="DH30" i="16" s="1"/>
  <c r="CZ30" i="16" a="1"/>
  <c r="CZ30" i="16" s="1"/>
  <c r="DG30" i="16" a="1"/>
  <c r="DG30" i="16" s="1"/>
  <c r="CY30" i="16" a="1"/>
  <c r="CY30" i="16" s="1"/>
  <c r="DF30" i="16" a="1"/>
  <c r="DF30" i="16" s="1"/>
  <c r="CX30" i="16" a="1"/>
  <c r="CX30" i="16" s="1"/>
  <c r="DE30" i="16" a="1"/>
  <c r="DE30" i="16" s="1"/>
  <c r="CW30" i="16" a="1"/>
  <c r="CW30" i="16" s="1"/>
  <c r="DD30" i="16" a="1"/>
  <c r="DD30" i="16" s="1"/>
  <c r="DA30" i="16" a="1"/>
  <c r="DA30" i="16" s="1"/>
  <c r="DC30" i="16" a="1"/>
  <c r="DC30" i="16" s="1"/>
  <c r="DB30" i="16" a="1"/>
  <c r="DB30" i="16" s="1"/>
  <c r="DA24" i="16" a="1"/>
  <c r="DA24" i="16" s="1"/>
  <c r="CX24" i="16" a="1"/>
  <c r="CX24" i="16" s="1"/>
  <c r="DH24" i="16" a="1"/>
  <c r="DH24" i="16" s="1"/>
  <c r="CZ24" i="16" a="1"/>
  <c r="CZ24" i="16" s="1"/>
  <c r="DG24" i="16" a="1"/>
  <c r="DG24" i="16" s="1"/>
  <c r="CY24" i="16" a="1"/>
  <c r="CY24" i="16" s="1"/>
  <c r="DF24" i="16" a="1"/>
  <c r="DF24" i="16" s="1"/>
  <c r="DB24" i="16" a="1"/>
  <c r="DB24" i="16" s="1"/>
  <c r="DE24" i="16" a="1"/>
  <c r="DE24" i="16" s="1"/>
  <c r="CW24" i="16" a="1"/>
  <c r="CW24" i="16" s="1"/>
  <c r="DD24" i="16" a="1"/>
  <c r="DD24" i="16" s="1"/>
  <c r="DC24" i="16" a="1"/>
  <c r="DC24" i="16" s="1"/>
  <c r="EP2" i="16"/>
  <c r="EW2" i="16"/>
  <c r="EO2" i="16"/>
  <c r="EM2" i="16"/>
  <c r="ES2" i="16"/>
  <c r="ER2" i="16"/>
  <c r="EU2" i="16"/>
  <c r="ET2" i="16"/>
  <c r="EN2" i="16"/>
  <c r="EL2" i="16"/>
  <c r="EQ2" i="16"/>
  <c r="EV2" i="16"/>
  <c r="FZ22" i="18" l="1"/>
  <c r="GA6" i="18"/>
  <c r="FQ43" i="17"/>
  <c r="GE6" i="18"/>
  <c r="FU43" i="17"/>
  <c r="FY15" i="18"/>
  <c r="FO6" i="17"/>
  <c r="GA22" i="18"/>
  <c r="GE13" i="18"/>
  <c r="FU78" i="17"/>
  <c r="GE22" i="18"/>
  <c r="FX15" i="18"/>
  <c r="FN6" i="17"/>
  <c r="GB15" i="18"/>
  <c r="FR6" i="17"/>
  <c r="FY22" i="18"/>
  <c r="GC6" i="18"/>
  <c r="FS43" i="17"/>
  <c r="FV15" i="18"/>
  <c r="FL6" i="17"/>
  <c r="GD22" i="18"/>
  <c r="FW15" i="18"/>
  <c r="FM6" i="17"/>
  <c r="FT22" i="18"/>
  <c r="GC13" i="18"/>
  <c r="FS78" i="17"/>
  <c r="GB6" i="18"/>
  <c r="FR43" i="17"/>
  <c r="FV6" i="18"/>
  <c r="FL43" i="17"/>
  <c r="FW6" i="18"/>
  <c r="FM43" i="17"/>
  <c r="GA13" i="18"/>
  <c r="FQ78" i="17"/>
  <c r="FV22" i="18"/>
  <c r="GE15" i="18"/>
  <c r="FU6" i="17"/>
  <c r="FY6" i="18"/>
  <c r="FO43" i="17"/>
  <c r="GD6" i="18"/>
  <c r="FT43" i="17"/>
  <c r="GB13" i="18"/>
  <c r="FR78" i="17"/>
  <c r="FV13" i="18"/>
  <c r="FL78" i="17"/>
  <c r="FU22" i="18"/>
  <c r="FY13" i="18"/>
  <c r="FO78" i="17"/>
  <c r="FT6" i="18"/>
  <c r="FJ43" i="17"/>
  <c r="FW13" i="18"/>
  <c r="FM78" i="17"/>
  <c r="FX6" i="18"/>
  <c r="FN43" i="17"/>
  <c r="GD15" i="18"/>
  <c r="FT6" i="17"/>
  <c r="FU13" i="18"/>
  <c r="FK78" i="17"/>
  <c r="FW22" i="18"/>
  <c r="FU6" i="18"/>
  <c r="FK43" i="17"/>
  <c r="GC15" i="18"/>
  <c r="FS6" i="17"/>
  <c r="FT13" i="18"/>
  <c r="FJ78" i="17"/>
  <c r="GB22" i="18"/>
  <c r="GD13" i="18"/>
  <c r="FT78" i="17"/>
  <c r="FX13" i="18"/>
  <c r="FN78" i="17"/>
  <c r="FZ13" i="18"/>
  <c r="FP78" i="17"/>
  <c r="FZ6" i="18"/>
  <c r="FP43" i="17"/>
  <c r="FX22" i="18"/>
  <c r="FU15" i="18"/>
  <c r="FK6" i="17"/>
  <c r="FZ15" i="18"/>
  <c r="FP6" i="17"/>
  <c r="FT15" i="18"/>
  <c r="FJ6" i="17"/>
  <c r="GC22" i="18"/>
  <c r="GA15" i="18"/>
  <c r="FQ6" i="17"/>
  <c r="DT18" i="16" a="1"/>
  <c r="DT18" i="16" s="1"/>
  <c r="DL18" i="16" a="1"/>
  <c r="DL18" i="16" s="1"/>
  <c r="DS18" i="16" a="1"/>
  <c r="DS18" i="16" s="1"/>
  <c r="DK18" i="16" a="1"/>
  <c r="DK18" i="16" s="1"/>
  <c r="DM18" i="16" a="1"/>
  <c r="DM18" i="16" s="1"/>
  <c r="DR18" i="16" a="1"/>
  <c r="DR18" i="16" s="1"/>
  <c r="DJ18" i="16" a="1"/>
  <c r="DJ18" i="16" s="1"/>
  <c r="DQ18" i="16" a="1"/>
  <c r="DQ18" i="16" s="1"/>
  <c r="DI18" i="16" a="1"/>
  <c r="DI18" i="16" s="1"/>
  <c r="DP18" i="16" a="1"/>
  <c r="DP18" i="16" s="1"/>
  <c r="DN18" i="16" a="1"/>
  <c r="DN18" i="16" s="1"/>
  <c r="DO18" i="16" a="1"/>
  <c r="DO18" i="16" s="1"/>
  <c r="DR36" i="16" a="1"/>
  <c r="DR36" i="16" s="1"/>
  <c r="DJ36" i="16" a="1"/>
  <c r="DJ36" i="16" s="1"/>
  <c r="DQ36" i="16" a="1"/>
  <c r="DQ36" i="16" s="1"/>
  <c r="DI36" i="16" a="1"/>
  <c r="DI36" i="16" s="1"/>
  <c r="DP36" i="16" a="1"/>
  <c r="DP36" i="16" s="1"/>
  <c r="DO36" i="16" a="1"/>
  <c r="DO36" i="16" s="1"/>
  <c r="DN36" i="16" a="1"/>
  <c r="DN36" i="16" s="1"/>
  <c r="DT36" i="16" a="1"/>
  <c r="DT36" i="16" s="1"/>
  <c r="DL36" i="16" a="1"/>
  <c r="DL36" i="16" s="1"/>
  <c r="DS36" i="16" a="1"/>
  <c r="DS36" i="16" s="1"/>
  <c r="DM36" i="16" a="1"/>
  <c r="DM36" i="16" s="1"/>
  <c r="DK36" i="16" a="1"/>
  <c r="DK36" i="16" s="1"/>
  <c r="JN42" i="16" a="1"/>
  <c r="JN42" i="16" s="1"/>
  <c r="JM42" i="16" a="1"/>
  <c r="JM42" i="16" s="1"/>
  <c r="JT42" i="16" a="1"/>
  <c r="JT42" i="16" s="1"/>
  <c r="JL42" i="16" a="1"/>
  <c r="JL42" i="16" s="1"/>
  <c r="JS42" i="16" a="1"/>
  <c r="JS42" i="16" s="1"/>
  <c r="JK42" i="16" a="1"/>
  <c r="JK42" i="16" s="1"/>
  <c r="JR42" i="16" a="1"/>
  <c r="JR42" i="16" s="1"/>
  <c r="JJ42" i="16" a="1"/>
  <c r="JJ42" i="16" s="1"/>
  <c r="JQ42" i="16" a="1"/>
  <c r="JQ42" i="16" s="1"/>
  <c r="JI42" i="16" a="1"/>
  <c r="JI42" i="16" s="1"/>
  <c r="JP42" i="16" a="1"/>
  <c r="JP42" i="16" s="1"/>
  <c r="JO42" i="16" a="1"/>
  <c r="JO42" i="16" s="1"/>
  <c r="DP54" i="16" a="1"/>
  <c r="DP54" i="16" s="1"/>
  <c r="DO54" i="16" a="1"/>
  <c r="DO54" i="16" s="1"/>
  <c r="DN54" i="16" a="1"/>
  <c r="DN54" i="16" s="1"/>
  <c r="DM54" i="16" a="1"/>
  <c r="DM54" i="16" s="1"/>
  <c r="DT54" i="16" a="1"/>
  <c r="DT54" i="16" s="1"/>
  <c r="DL54" i="16" a="1"/>
  <c r="DL54" i="16" s="1"/>
  <c r="DS54" i="16" a="1"/>
  <c r="DS54" i="16" s="1"/>
  <c r="DK54" i="16" a="1"/>
  <c r="DK54" i="16" s="1"/>
  <c r="DR54" i="16" a="1"/>
  <c r="DR54" i="16" s="1"/>
  <c r="DJ54" i="16" a="1"/>
  <c r="DJ54" i="16" s="1"/>
  <c r="DQ54" i="16" a="1"/>
  <c r="DQ54" i="16" s="1"/>
  <c r="DI54" i="16" a="1"/>
  <c r="DI54" i="16" s="1"/>
  <c r="DP48" i="16" a="1"/>
  <c r="DP48" i="16" s="1"/>
  <c r="DN48" i="16" a="1"/>
  <c r="DN48" i="16" s="1"/>
  <c r="DM48" i="16" a="1"/>
  <c r="DM48" i="16" s="1"/>
  <c r="DT48" i="16" a="1"/>
  <c r="DT48" i="16" s="1"/>
  <c r="DL48" i="16" a="1"/>
  <c r="DL48" i="16" s="1"/>
  <c r="DS48" i="16" a="1"/>
  <c r="DS48" i="16" s="1"/>
  <c r="DK48" i="16" a="1"/>
  <c r="DK48" i="16" s="1"/>
  <c r="DR48" i="16" a="1"/>
  <c r="DR48" i="16" s="1"/>
  <c r="DJ48" i="16" a="1"/>
  <c r="DJ48" i="16" s="1"/>
  <c r="DQ48" i="16" a="1"/>
  <c r="DQ48" i="16" s="1"/>
  <c r="DO48" i="16" a="1"/>
  <c r="DO48" i="16" s="1"/>
  <c r="DI48" i="16" a="1"/>
  <c r="DI48" i="16" s="1"/>
  <c r="DQ30" i="16" a="1"/>
  <c r="DQ30" i="16" s="1"/>
  <c r="DP30" i="16" a="1"/>
  <c r="DP30" i="16" s="1"/>
  <c r="DO30" i="16" a="1"/>
  <c r="DO30" i="16" s="1"/>
  <c r="DN30" i="16" a="1"/>
  <c r="DN30" i="16" s="1"/>
  <c r="DM30" i="16" a="1"/>
  <c r="DM30" i="16" s="1"/>
  <c r="DI30" i="16" a="1"/>
  <c r="DI30" i="16" s="1"/>
  <c r="DT30" i="16" a="1"/>
  <c r="DT30" i="16" s="1"/>
  <c r="DL30" i="16" a="1"/>
  <c r="DL30" i="16" s="1"/>
  <c r="DS30" i="16" a="1"/>
  <c r="DS30" i="16" s="1"/>
  <c r="DK30" i="16" a="1"/>
  <c r="DK30" i="16" s="1"/>
  <c r="DR30" i="16" a="1"/>
  <c r="DR30" i="16" s="1"/>
  <c r="DJ30" i="16" a="1"/>
  <c r="DJ30" i="16" s="1"/>
  <c r="DQ24" i="16" a="1"/>
  <c r="DQ24" i="16" s="1"/>
  <c r="DI24" i="16" a="1"/>
  <c r="DI24" i="16" s="1"/>
  <c r="DP24" i="16" a="1"/>
  <c r="DP24" i="16" s="1"/>
  <c r="DN24" i="16" a="1"/>
  <c r="DN24" i="16" s="1"/>
  <c r="DR24" i="16" a="1"/>
  <c r="DR24" i="16" s="1"/>
  <c r="DO24" i="16" a="1"/>
  <c r="DO24" i="16" s="1"/>
  <c r="DJ24" i="16" a="1"/>
  <c r="DJ24" i="16" s="1"/>
  <c r="DM24" i="16" a="1"/>
  <c r="DM24" i="16" s="1"/>
  <c r="DT24" i="16" a="1"/>
  <c r="DT24" i="16" s="1"/>
  <c r="DL24" i="16" a="1"/>
  <c r="DL24" i="16" s="1"/>
  <c r="DS24" i="16" a="1"/>
  <c r="DS24" i="16" s="1"/>
  <c r="DK24" i="16" a="1"/>
  <c r="DK24" i="16" s="1"/>
  <c r="FH2" i="16"/>
  <c r="FF2" i="16"/>
  <c r="EY2" i="16"/>
  <c r="FC2" i="16"/>
  <c r="FG2" i="16"/>
  <c r="FA2" i="16"/>
  <c r="EX2" i="16"/>
  <c r="FI2" i="16"/>
  <c r="FD2" i="16"/>
  <c r="EZ2" i="16"/>
  <c r="FE2" i="16"/>
  <c r="FB2" i="16"/>
  <c r="GM15" i="18" l="1"/>
  <c r="GC6" i="17"/>
  <c r="GG15" i="18"/>
  <c r="FW6" i="17"/>
  <c r="GJ13" i="18"/>
  <c r="FZ78" i="17"/>
  <c r="GO15" i="18"/>
  <c r="GE6" i="17"/>
  <c r="GP15" i="18"/>
  <c r="GF6" i="17"/>
  <c r="GK13" i="18"/>
  <c r="GA78" i="17"/>
  <c r="GP6" i="18"/>
  <c r="GF43" i="17"/>
  <c r="GM13" i="18"/>
  <c r="GC78" i="17"/>
  <c r="GO13" i="18"/>
  <c r="GE78" i="17"/>
  <c r="GH15" i="18"/>
  <c r="FX6" i="17"/>
  <c r="GJ15" i="18"/>
  <c r="FZ6" i="17"/>
  <c r="GK15" i="18"/>
  <c r="GA6" i="17"/>
  <c r="GO22" i="18"/>
  <c r="GJ22" i="18"/>
  <c r="GP13" i="18"/>
  <c r="GF78" i="17"/>
  <c r="GG6" i="18"/>
  <c r="FW43" i="17"/>
  <c r="GJ6" i="18"/>
  <c r="FZ43" i="17"/>
  <c r="GG22" i="18"/>
  <c r="GK6" i="18"/>
  <c r="GA43" i="17"/>
  <c r="GI6" i="18"/>
  <c r="FY43" i="17"/>
  <c r="GF22" i="18"/>
  <c r="GO6" i="18"/>
  <c r="GE43" i="17"/>
  <c r="GQ22" i="18"/>
  <c r="GQ6" i="18"/>
  <c r="GG43" i="17"/>
  <c r="GF15" i="18"/>
  <c r="FV6" i="17"/>
  <c r="GL6" i="18"/>
  <c r="GB43" i="17"/>
  <c r="GN22" i="18"/>
  <c r="GI22" i="18"/>
  <c r="GI13" i="18"/>
  <c r="FY78" i="17"/>
  <c r="GH13" i="18"/>
  <c r="FX78" i="17"/>
  <c r="GQ15" i="18"/>
  <c r="GG6" i="17"/>
  <c r="GH6" i="18"/>
  <c r="FX43" i="17"/>
  <c r="GI15" i="18"/>
  <c r="FY6" i="17"/>
  <c r="GK22" i="18"/>
  <c r="GQ13" i="18"/>
  <c r="GG78" i="17"/>
  <c r="GM6" i="18"/>
  <c r="GC43" i="17"/>
  <c r="GL15" i="18"/>
  <c r="GB6" i="17"/>
  <c r="GL13" i="18"/>
  <c r="GB78" i="17"/>
  <c r="GF13" i="18"/>
  <c r="FV78" i="17"/>
  <c r="GG13" i="18"/>
  <c r="FW78" i="17"/>
  <c r="GF6" i="18"/>
  <c r="FV43" i="17"/>
  <c r="GN13" i="18"/>
  <c r="GD78" i="17"/>
  <c r="GH22" i="18"/>
  <c r="GN6" i="18"/>
  <c r="GD43" i="17"/>
  <c r="GP22" i="18"/>
  <c r="GN15" i="18"/>
  <c r="GD6" i="17"/>
  <c r="GM22" i="18"/>
  <c r="GL22" i="18"/>
  <c r="EF54" i="16" a="1"/>
  <c r="EF54" i="16" s="1"/>
  <c r="DX54" i="16" a="1"/>
  <c r="DX54" i="16" s="1"/>
  <c r="EE54" i="16" a="1"/>
  <c r="EE54" i="16" s="1"/>
  <c r="DW54" i="16" a="1"/>
  <c r="DW54" i="16" s="1"/>
  <c r="ED54" i="16" a="1"/>
  <c r="ED54" i="16" s="1"/>
  <c r="DV54" i="16" a="1"/>
  <c r="DV54" i="16" s="1"/>
  <c r="EC54" i="16" a="1"/>
  <c r="EC54" i="16" s="1"/>
  <c r="DU54" i="16" a="1"/>
  <c r="DU54" i="16" s="1"/>
  <c r="EB54" i="16" a="1"/>
  <c r="EB54" i="16" s="1"/>
  <c r="EA54" i="16" a="1"/>
  <c r="EA54" i="16" s="1"/>
  <c r="DZ54" i="16" a="1"/>
  <c r="DZ54" i="16" s="1"/>
  <c r="DY54" i="16" a="1"/>
  <c r="DY54" i="16" s="1"/>
  <c r="DZ36" i="16" a="1"/>
  <c r="DZ36" i="16" s="1"/>
  <c r="DY36" i="16" a="1"/>
  <c r="DY36" i="16" s="1"/>
  <c r="EF36" i="16" a="1"/>
  <c r="EF36" i="16" s="1"/>
  <c r="DX36" i="16" a="1"/>
  <c r="DX36" i="16" s="1"/>
  <c r="EE36" i="16" a="1"/>
  <c r="EE36" i="16" s="1"/>
  <c r="DW36" i="16" a="1"/>
  <c r="DW36" i="16" s="1"/>
  <c r="ED36" i="16" a="1"/>
  <c r="ED36" i="16" s="1"/>
  <c r="DV36" i="16" a="1"/>
  <c r="DV36" i="16" s="1"/>
  <c r="EB36" i="16" a="1"/>
  <c r="EB36" i="16" s="1"/>
  <c r="DU36" i="16" a="1"/>
  <c r="DU36" i="16" s="1"/>
  <c r="EA36" i="16" a="1"/>
  <c r="EA36" i="16" s="1"/>
  <c r="EC36" i="16" a="1"/>
  <c r="EC36" i="16" s="1"/>
  <c r="EF48" i="16" a="1"/>
  <c r="EF48" i="16" s="1"/>
  <c r="DX48" i="16" a="1"/>
  <c r="DX48" i="16" s="1"/>
  <c r="ED48" i="16" a="1"/>
  <c r="ED48" i="16" s="1"/>
  <c r="DV48" i="16" a="1"/>
  <c r="DV48" i="16" s="1"/>
  <c r="EC48" i="16" a="1"/>
  <c r="EC48" i="16" s="1"/>
  <c r="DU48" i="16" a="1"/>
  <c r="DU48" i="16" s="1"/>
  <c r="EB48" i="16" a="1"/>
  <c r="EB48" i="16" s="1"/>
  <c r="EA48" i="16" a="1"/>
  <c r="EA48" i="16" s="1"/>
  <c r="DZ48" i="16" a="1"/>
  <c r="DZ48" i="16" s="1"/>
  <c r="EE48" i="16" a="1"/>
  <c r="EE48" i="16" s="1"/>
  <c r="DY48" i="16" a="1"/>
  <c r="DY48" i="16" s="1"/>
  <c r="DW48" i="16" a="1"/>
  <c r="DW48" i="16" s="1"/>
  <c r="KD42" i="16" a="1"/>
  <c r="KD42" i="16" s="1"/>
  <c r="JV42" i="16" a="1"/>
  <c r="JV42" i="16" s="1"/>
  <c r="KC42" i="16" a="1"/>
  <c r="KC42" i="16" s="1"/>
  <c r="JU42" i="16" a="1"/>
  <c r="JU42" i="16" s="1"/>
  <c r="KB42" i="16" a="1"/>
  <c r="KB42" i="16" s="1"/>
  <c r="KA42" i="16" a="1"/>
  <c r="KA42" i="16" s="1"/>
  <c r="JZ42" i="16" a="1"/>
  <c r="JZ42" i="16" s="1"/>
  <c r="JY42" i="16" a="1"/>
  <c r="JY42" i="16" s="1"/>
  <c r="KF42" i="16" a="1"/>
  <c r="KF42" i="16" s="1"/>
  <c r="JX42" i="16" a="1"/>
  <c r="JX42" i="16" s="1"/>
  <c r="JW42" i="16" a="1"/>
  <c r="JW42" i="16" s="1"/>
  <c r="KE42" i="16" a="1"/>
  <c r="KE42" i="16" s="1"/>
  <c r="EB18" i="16" a="1"/>
  <c r="EB18" i="16" s="1"/>
  <c r="EA18" i="16" a="1"/>
  <c r="EA18" i="16" s="1"/>
  <c r="DZ18" i="16" a="1"/>
  <c r="DZ18" i="16" s="1"/>
  <c r="DY18" i="16" a="1"/>
  <c r="DY18" i="16" s="1"/>
  <c r="DV18" i="16" a="1"/>
  <c r="DV18" i="16" s="1"/>
  <c r="DU18" i="16" a="1"/>
  <c r="DU18" i="16" s="1"/>
  <c r="EF18" i="16" a="1"/>
  <c r="EF18" i="16" s="1"/>
  <c r="DX18" i="16" a="1"/>
  <c r="DX18" i="16" s="1"/>
  <c r="EE18" i="16" a="1"/>
  <c r="EE18" i="16" s="1"/>
  <c r="DW18" i="16" a="1"/>
  <c r="DW18" i="16" s="1"/>
  <c r="ED18" i="16" a="1"/>
  <c r="ED18" i="16" s="1"/>
  <c r="EC18" i="16" a="1"/>
  <c r="EC18" i="16" s="1"/>
  <c r="EF30" i="16" a="1"/>
  <c r="EF30" i="16" s="1"/>
  <c r="DX30" i="16" a="1"/>
  <c r="DX30" i="16" s="1"/>
  <c r="EE30" i="16" a="1"/>
  <c r="EE30" i="16" s="1"/>
  <c r="DW30" i="16" a="1"/>
  <c r="DW30" i="16" s="1"/>
  <c r="ED30" i="16" a="1"/>
  <c r="ED30" i="16" s="1"/>
  <c r="DV30" i="16" a="1"/>
  <c r="DV30" i="16" s="1"/>
  <c r="EC30" i="16" a="1"/>
  <c r="EC30" i="16" s="1"/>
  <c r="DU30" i="16" a="1"/>
  <c r="DU30" i="16" s="1"/>
  <c r="EB30" i="16" a="1"/>
  <c r="EB30" i="16" s="1"/>
  <c r="EA30" i="16" a="1"/>
  <c r="EA30" i="16" s="1"/>
  <c r="DZ30" i="16" a="1"/>
  <c r="DZ30" i="16" s="1"/>
  <c r="DY30" i="16" a="1"/>
  <c r="DY30" i="16" s="1"/>
  <c r="DY24" i="16" a="1"/>
  <c r="DY24" i="16" s="1"/>
  <c r="ED24" i="16" a="1"/>
  <c r="ED24" i="16" s="1"/>
  <c r="EF24" i="16" a="1"/>
  <c r="EF24" i="16" s="1"/>
  <c r="DX24" i="16" a="1"/>
  <c r="DX24" i="16" s="1"/>
  <c r="EE24" i="16" a="1"/>
  <c r="EE24" i="16" s="1"/>
  <c r="DW24" i="16" a="1"/>
  <c r="DW24" i="16" s="1"/>
  <c r="DV24" i="16" a="1"/>
  <c r="DV24" i="16" s="1"/>
  <c r="EC24" i="16" a="1"/>
  <c r="EC24" i="16" s="1"/>
  <c r="DU24" i="16" a="1"/>
  <c r="DU24" i="16" s="1"/>
  <c r="EB24" i="16" a="1"/>
  <c r="EB24" i="16" s="1"/>
  <c r="EA24" i="16" a="1"/>
  <c r="EA24" i="16" s="1"/>
  <c r="DZ24" i="16" a="1"/>
  <c r="DZ24" i="16" s="1"/>
  <c r="FU2" i="16"/>
  <c r="FO2" i="16"/>
  <c r="FN2" i="16"/>
  <c r="FQ2" i="16"/>
  <c r="FL2" i="16"/>
  <c r="FM2" i="16"/>
  <c r="FR2" i="16"/>
  <c r="FK2" i="16"/>
  <c r="FJ2" i="16"/>
  <c r="FP2" i="16"/>
  <c r="FS2" i="16"/>
  <c r="FT2" i="16"/>
  <c r="GX22" i="18" l="1"/>
  <c r="GZ6" i="18"/>
  <c r="HL6" i="18" s="1"/>
  <c r="HX6" i="18" s="1"/>
  <c r="IJ6" i="18" s="1"/>
  <c r="IV6" i="18" s="1"/>
  <c r="JH6" i="18" s="1"/>
  <c r="JT6" i="18" s="1"/>
  <c r="KF6" i="18" s="1"/>
  <c r="KR6" i="18" s="1"/>
  <c r="LD6" i="18" s="1"/>
  <c r="LP6" i="18" s="1"/>
  <c r="MB6" i="18" s="1"/>
  <c r="MN6" i="18" s="1"/>
  <c r="GP43" i="17"/>
  <c r="GS13" i="18"/>
  <c r="GI78" i="17"/>
  <c r="GY6" i="18"/>
  <c r="HK6" i="18" s="1"/>
  <c r="HW6" i="18" s="1"/>
  <c r="II6" i="18" s="1"/>
  <c r="IU6" i="18" s="1"/>
  <c r="JG6" i="18" s="1"/>
  <c r="JS6" i="18" s="1"/>
  <c r="KE6" i="18" s="1"/>
  <c r="KQ6" i="18" s="1"/>
  <c r="LC6" i="18" s="1"/>
  <c r="LO6" i="18" s="1"/>
  <c r="MA6" i="18" s="1"/>
  <c r="MM6" i="18" s="1"/>
  <c r="GO43" i="17"/>
  <c r="GT6" i="18"/>
  <c r="GJ43" i="17"/>
  <c r="GU22" i="18"/>
  <c r="HC6" i="18"/>
  <c r="HO6" i="18" s="1"/>
  <c r="IA6" i="18" s="1"/>
  <c r="IM6" i="18" s="1"/>
  <c r="IY6" i="18" s="1"/>
  <c r="JK6" i="18" s="1"/>
  <c r="JW6" i="18" s="1"/>
  <c r="KI6" i="18" s="1"/>
  <c r="KU6" i="18" s="1"/>
  <c r="LG6" i="18" s="1"/>
  <c r="LS6" i="18" s="1"/>
  <c r="ME6" i="18" s="1"/>
  <c r="MQ6" i="18" s="1"/>
  <c r="GS43" i="17"/>
  <c r="GU6" i="18"/>
  <c r="GK43" i="17"/>
  <c r="GS6" i="18"/>
  <c r="GI43" i="17"/>
  <c r="GW15" i="18"/>
  <c r="GM6" i="17"/>
  <c r="GY13" i="18"/>
  <c r="GO78" i="17"/>
  <c r="HA15" i="18"/>
  <c r="GQ6" i="17"/>
  <c r="GY22" i="18"/>
  <c r="GT22" i="18"/>
  <c r="GR13" i="18"/>
  <c r="GH78" i="17"/>
  <c r="HC13" i="18"/>
  <c r="GS78" i="17"/>
  <c r="HC15" i="18"/>
  <c r="GS6" i="17"/>
  <c r="GZ22" i="18"/>
  <c r="HC22" i="18"/>
  <c r="GW6" i="18"/>
  <c r="GM43" i="17"/>
  <c r="HB13" i="18"/>
  <c r="GR78" i="17"/>
  <c r="GV15" i="18"/>
  <c r="GL6" i="17"/>
  <c r="HB6" i="18"/>
  <c r="HN6" i="18" s="1"/>
  <c r="HZ6" i="18" s="1"/>
  <c r="IL6" i="18" s="1"/>
  <c r="IX6" i="18" s="1"/>
  <c r="JJ6" i="18" s="1"/>
  <c r="JV6" i="18" s="1"/>
  <c r="KH6" i="18" s="1"/>
  <c r="KT6" i="18" s="1"/>
  <c r="LF6" i="18" s="1"/>
  <c r="LR6" i="18" s="1"/>
  <c r="MD6" i="18" s="1"/>
  <c r="MP6" i="18" s="1"/>
  <c r="GR43" i="17"/>
  <c r="GV13" i="18"/>
  <c r="GL78" i="17"/>
  <c r="GZ15" i="18"/>
  <c r="GP6" i="17"/>
  <c r="GZ13" i="18"/>
  <c r="GP78" i="17"/>
  <c r="GX13" i="18"/>
  <c r="GN78" i="17"/>
  <c r="GW22" i="18"/>
  <c r="GT13" i="18"/>
  <c r="GJ78" i="17"/>
  <c r="GX6" i="18"/>
  <c r="GN43" i="17"/>
  <c r="HA6" i="18"/>
  <c r="HM6" i="18" s="1"/>
  <c r="HY6" i="18" s="1"/>
  <c r="IK6" i="18" s="1"/>
  <c r="IW6" i="18" s="1"/>
  <c r="JI6" i="18" s="1"/>
  <c r="JU6" i="18" s="1"/>
  <c r="KG6" i="18" s="1"/>
  <c r="KS6" i="18" s="1"/>
  <c r="LE6" i="18" s="1"/>
  <c r="LQ6" i="18" s="1"/>
  <c r="MC6" i="18" s="1"/>
  <c r="MO6" i="18" s="1"/>
  <c r="GQ43" i="17"/>
  <c r="GS22" i="18"/>
  <c r="GV22" i="18"/>
  <c r="GT15" i="18"/>
  <c r="GJ6" i="17"/>
  <c r="GW13" i="18"/>
  <c r="GM78" i="17"/>
  <c r="GS15" i="18"/>
  <c r="GI6" i="17"/>
  <c r="HB22" i="18"/>
  <c r="GR6" i="18"/>
  <c r="GH43" i="17"/>
  <c r="GX15" i="18"/>
  <c r="GN6" i="17"/>
  <c r="GU15" i="18"/>
  <c r="GK6" i="17"/>
  <c r="GU13" i="18"/>
  <c r="GK78" i="17"/>
  <c r="GR15" i="18"/>
  <c r="GH6" i="17"/>
  <c r="GR22" i="18"/>
  <c r="GV6" i="18"/>
  <c r="GL43" i="17"/>
  <c r="HA22" i="18"/>
  <c r="HA13" i="18"/>
  <c r="GQ78" i="17"/>
  <c r="HB15" i="18"/>
  <c r="GR6" i="17"/>
  <c r="GY15" i="18"/>
  <c r="GO6" i="17"/>
  <c r="KL42" i="16" a="1"/>
  <c r="KL42" i="16" s="1"/>
  <c r="KK42" i="16" a="1"/>
  <c r="KK42" i="16" s="1"/>
  <c r="KR42" i="16" a="1"/>
  <c r="KR42" i="16" s="1"/>
  <c r="KJ42" i="16" a="1"/>
  <c r="KJ42" i="16" s="1"/>
  <c r="KQ42" i="16" a="1"/>
  <c r="KQ42" i="16" s="1"/>
  <c r="KI42" i="16" a="1"/>
  <c r="KI42" i="16" s="1"/>
  <c r="KP42" i="16" a="1"/>
  <c r="KP42" i="16" s="1"/>
  <c r="KH42" i="16" a="1"/>
  <c r="KH42" i="16" s="1"/>
  <c r="KO42" i="16" a="1"/>
  <c r="KO42" i="16" s="1"/>
  <c r="KG42" i="16" a="1"/>
  <c r="KG42" i="16" s="1"/>
  <c r="KN42" i="16" a="1"/>
  <c r="KN42" i="16" s="1"/>
  <c r="KM42" i="16" a="1"/>
  <c r="KM42" i="16" s="1"/>
  <c r="EP36" i="16" a="1"/>
  <c r="EP36" i="16" s="1"/>
  <c r="EH36" i="16" a="1"/>
  <c r="EH36" i="16" s="1"/>
  <c r="EO36" i="16" a="1"/>
  <c r="EO36" i="16" s="1"/>
  <c r="EG36" i="16" a="1"/>
  <c r="EG36" i="16" s="1"/>
  <c r="EN36" i="16" a="1"/>
  <c r="EN36" i="16" s="1"/>
  <c r="EM36" i="16" a="1"/>
  <c r="EM36" i="16" s="1"/>
  <c r="EL36" i="16" a="1"/>
  <c r="EL36" i="16" s="1"/>
  <c r="ER36" i="16" a="1"/>
  <c r="ER36" i="16" s="1"/>
  <c r="EJ36" i="16" a="1"/>
  <c r="EJ36" i="16" s="1"/>
  <c r="EQ36" i="16" a="1"/>
  <c r="EQ36" i="16" s="1"/>
  <c r="EK36" i="16" a="1"/>
  <c r="EK36" i="16" s="1"/>
  <c r="EI36" i="16" a="1"/>
  <c r="EI36" i="16" s="1"/>
  <c r="ER18" i="16" a="1"/>
  <c r="ER18" i="16" s="1"/>
  <c r="EJ18" i="16" a="1"/>
  <c r="EJ18" i="16" s="1"/>
  <c r="EQ18" i="16" a="1"/>
  <c r="EQ18" i="16" s="1"/>
  <c r="EI18" i="16" a="1"/>
  <c r="EI18" i="16" s="1"/>
  <c r="EP18" i="16" a="1"/>
  <c r="EP18" i="16" s="1"/>
  <c r="EH18" i="16" a="1"/>
  <c r="EH18" i="16" s="1"/>
  <c r="EO18" i="16" a="1"/>
  <c r="EO18" i="16" s="1"/>
  <c r="EG18" i="16" a="1"/>
  <c r="EG18" i="16" s="1"/>
  <c r="EN18" i="16" a="1"/>
  <c r="EN18" i="16" s="1"/>
  <c r="EM18" i="16" a="1"/>
  <c r="EM18" i="16" s="1"/>
  <c r="EL18" i="16" a="1"/>
  <c r="EL18" i="16" s="1"/>
  <c r="EK18" i="16" a="1"/>
  <c r="EK18" i="16" s="1"/>
  <c r="EN48" i="16" a="1"/>
  <c r="EN48" i="16" s="1"/>
  <c r="EL48" i="16" a="1"/>
  <c r="EL48" i="16" s="1"/>
  <c r="EK48" i="16" a="1"/>
  <c r="EK48" i="16" s="1"/>
  <c r="ER48" i="16" a="1"/>
  <c r="ER48" i="16" s="1"/>
  <c r="EJ48" i="16" a="1"/>
  <c r="EJ48" i="16" s="1"/>
  <c r="EQ48" i="16" a="1"/>
  <c r="EQ48" i="16" s="1"/>
  <c r="EI48" i="16" a="1"/>
  <c r="EI48" i="16" s="1"/>
  <c r="EP48" i="16" a="1"/>
  <c r="EP48" i="16" s="1"/>
  <c r="EH48" i="16" a="1"/>
  <c r="EH48" i="16" s="1"/>
  <c r="EG48" i="16" a="1"/>
  <c r="EG48" i="16" s="1"/>
  <c r="EO48" i="16" a="1"/>
  <c r="EO48" i="16" s="1"/>
  <c r="EM48" i="16" a="1"/>
  <c r="EM48" i="16" s="1"/>
  <c r="EN54" i="16" a="1"/>
  <c r="EN54" i="16" s="1"/>
  <c r="EM54" i="16" a="1"/>
  <c r="EM54" i="16" s="1"/>
  <c r="EL54" i="16" a="1"/>
  <c r="EL54" i="16" s="1"/>
  <c r="EK54" i="16" a="1"/>
  <c r="EK54" i="16" s="1"/>
  <c r="ER54" i="16" a="1"/>
  <c r="ER54" i="16" s="1"/>
  <c r="EJ54" i="16" a="1"/>
  <c r="EJ54" i="16" s="1"/>
  <c r="EQ54" i="16" a="1"/>
  <c r="EQ54" i="16" s="1"/>
  <c r="EI54" i="16" a="1"/>
  <c r="EI54" i="16" s="1"/>
  <c r="EP54" i="16" a="1"/>
  <c r="EP54" i="16" s="1"/>
  <c r="EH54" i="16" a="1"/>
  <c r="EH54" i="16" s="1"/>
  <c r="EG54" i="16" a="1"/>
  <c r="EG54" i="16" s="1"/>
  <c r="EO54" i="16" a="1"/>
  <c r="EO54" i="16" s="1"/>
  <c r="EN30" i="16" a="1"/>
  <c r="EN30" i="16" s="1"/>
  <c r="EG30" i="16" a="1"/>
  <c r="EG30" i="16" s="1"/>
  <c r="EM30" i="16" a="1"/>
  <c r="EM30" i="16" s="1"/>
  <c r="EL30" i="16" a="1"/>
  <c r="EL30" i="16" s="1"/>
  <c r="EK30" i="16" a="1"/>
  <c r="EK30" i="16" s="1"/>
  <c r="EO30" i="16" a="1"/>
  <c r="EO30" i="16" s="1"/>
  <c r="ER30" i="16" a="1"/>
  <c r="ER30" i="16" s="1"/>
  <c r="EJ30" i="16" a="1"/>
  <c r="EJ30" i="16" s="1"/>
  <c r="EQ30" i="16" a="1"/>
  <c r="EQ30" i="16" s="1"/>
  <c r="EI30" i="16" a="1"/>
  <c r="EI30" i="16" s="1"/>
  <c r="EP30" i="16" a="1"/>
  <c r="EP30" i="16" s="1"/>
  <c r="EH30" i="16" a="1"/>
  <c r="EH30" i="16" s="1"/>
  <c r="EO24" i="16" a="1"/>
  <c r="EO24" i="16" s="1"/>
  <c r="EG24" i="16" a="1"/>
  <c r="EG24" i="16" s="1"/>
  <c r="EN24" i="16" a="1"/>
  <c r="EN24" i="16" s="1"/>
  <c r="EL24" i="16" a="1"/>
  <c r="EL24" i="16" s="1"/>
  <c r="EM24" i="16" a="1"/>
  <c r="EM24" i="16" s="1"/>
  <c r="EH24" i="16" a="1"/>
  <c r="EH24" i="16" s="1"/>
  <c r="EK24" i="16" a="1"/>
  <c r="EK24" i="16" s="1"/>
  <c r="EP24" i="16" a="1"/>
  <c r="EP24" i="16" s="1"/>
  <c r="ER24" i="16" a="1"/>
  <c r="ER24" i="16" s="1"/>
  <c r="EJ24" i="16" a="1"/>
  <c r="EJ24" i="16" s="1"/>
  <c r="EQ24" i="16" a="1"/>
  <c r="EQ24" i="16" s="1"/>
  <c r="EI24" i="16" a="1"/>
  <c r="EI24" i="16" s="1"/>
  <c r="FW2" i="16"/>
  <c r="GC2" i="16"/>
  <c r="GF2" i="16"/>
  <c r="GE2" i="16"/>
  <c r="GD2" i="16"/>
  <c r="FZ2" i="16"/>
  <c r="GB2" i="16"/>
  <c r="FY2" i="16"/>
  <c r="GA2" i="16"/>
  <c r="FV2" i="16"/>
  <c r="FX2" i="16"/>
  <c r="GG2" i="16"/>
  <c r="HK15" i="18" l="1"/>
  <c r="HM6" i="17" s="1"/>
  <c r="HA6" i="17"/>
  <c r="HH6" i="18"/>
  <c r="HT6" i="18" s="1"/>
  <c r="IF6" i="18" s="1"/>
  <c r="IR6" i="18" s="1"/>
  <c r="JD6" i="18" s="1"/>
  <c r="JP6" i="18" s="1"/>
  <c r="KB6" i="18" s="1"/>
  <c r="KN6" i="18" s="1"/>
  <c r="KZ6" i="18" s="1"/>
  <c r="LL6" i="18" s="1"/>
  <c r="LX6" i="18" s="1"/>
  <c r="MJ6" i="18" s="1"/>
  <c r="MV6" i="18" s="1"/>
  <c r="GX43" i="17"/>
  <c r="HE15" i="18"/>
  <c r="HG6" i="17" s="1"/>
  <c r="GU6" i="17"/>
  <c r="HE22" i="18"/>
  <c r="HI22" i="18"/>
  <c r="HH13" i="18"/>
  <c r="GX78" i="17"/>
  <c r="HI6" i="18"/>
  <c r="HU6" i="18" s="1"/>
  <c r="IG6" i="18" s="1"/>
  <c r="IS6" i="18" s="1"/>
  <c r="JE6" i="18" s="1"/>
  <c r="JQ6" i="18" s="1"/>
  <c r="KC6" i="18" s="1"/>
  <c r="KO6" i="18" s="1"/>
  <c r="LA6" i="18" s="1"/>
  <c r="LM6" i="18" s="1"/>
  <c r="LY6" i="18" s="1"/>
  <c r="MK6" i="18" s="1"/>
  <c r="MW6" i="18" s="1"/>
  <c r="GY43" i="17"/>
  <c r="HO13" i="18"/>
  <c r="HE78" i="17"/>
  <c r="HM15" i="18"/>
  <c r="HO6" i="17" s="1"/>
  <c r="HC6" i="17"/>
  <c r="HG6" i="18"/>
  <c r="HS6" i="18" s="1"/>
  <c r="IE6" i="18" s="1"/>
  <c r="IQ6" i="18" s="1"/>
  <c r="JC6" i="18" s="1"/>
  <c r="JO6" i="18" s="1"/>
  <c r="KA6" i="18" s="1"/>
  <c r="KM6" i="18" s="1"/>
  <c r="KY6" i="18" s="1"/>
  <c r="LK6" i="18" s="1"/>
  <c r="LW6" i="18" s="1"/>
  <c r="MI6" i="18" s="1"/>
  <c r="MU6" i="18" s="1"/>
  <c r="GW43" i="17"/>
  <c r="HG15" i="18"/>
  <c r="HI6" i="17" s="1"/>
  <c r="GW6" i="17"/>
  <c r="HO22" i="18"/>
  <c r="HD13" i="18"/>
  <c r="GT78" i="17"/>
  <c r="HK13" i="18"/>
  <c r="HA78" i="17"/>
  <c r="HE13" i="18"/>
  <c r="GU78" i="17"/>
  <c r="HJ13" i="18"/>
  <c r="GZ78" i="17"/>
  <c r="HN15" i="18"/>
  <c r="HP6" i="17" s="1"/>
  <c r="HD6" i="17"/>
  <c r="HJ15" i="18"/>
  <c r="HL6" i="17" s="1"/>
  <c r="GZ6" i="17"/>
  <c r="HD15" i="18"/>
  <c r="HF6" i="17" s="1"/>
  <c r="GT6" i="17"/>
  <c r="HF15" i="18"/>
  <c r="HH6" i="17" s="1"/>
  <c r="GV6" i="17"/>
  <c r="HJ6" i="18"/>
  <c r="HV6" i="18" s="1"/>
  <c r="IH6" i="18" s="1"/>
  <c r="IT6" i="18" s="1"/>
  <c r="JF6" i="18" s="1"/>
  <c r="JR6" i="18" s="1"/>
  <c r="KD6" i="18" s="1"/>
  <c r="KP6" i="18" s="1"/>
  <c r="LB6" i="18" s="1"/>
  <c r="LN6" i="18" s="1"/>
  <c r="LZ6" i="18" s="1"/>
  <c r="ML6" i="18" s="1"/>
  <c r="MX6" i="18" s="1"/>
  <c r="GZ43" i="17"/>
  <c r="HH15" i="18"/>
  <c r="HJ6" i="17" s="1"/>
  <c r="GX6" i="17"/>
  <c r="HF22" i="18"/>
  <c r="HI15" i="18"/>
  <c r="HK6" i="17" s="1"/>
  <c r="GY6" i="17"/>
  <c r="HG22" i="18"/>
  <c r="HD22" i="18"/>
  <c r="HI13" i="18"/>
  <c r="GY78" i="17"/>
  <c r="HM13" i="18"/>
  <c r="HC78" i="17"/>
  <c r="HL13" i="18"/>
  <c r="HB78" i="17"/>
  <c r="HD6" i="18"/>
  <c r="HP6" i="18" s="1"/>
  <c r="IB6" i="18" s="1"/>
  <c r="IN6" i="18" s="1"/>
  <c r="IZ6" i="18" s="1"/>
  <c r="JL6" i="18" s="1"/>
  <c r="JX6" i="18" s="1"/>
  <c r="KJ6" i="18" s="1"/>
  <c r="KV6" i="18" s="1"/>
  <c r="LH6" i="18" s="1"/>
  <c r="LT6" i="18" s="1"/>
  <c r="MF6" i="18" s="1"/>
  <c r="MR6" i="18" s="1"/>
  <c r="GT43" i="17"/>
  <c r="HL22" i="18"/>
  <c r="HM22" i="18"/>
  <c r="HG13" i="18"/>
  <c r="GW78" i="17"/>
  <c r="HN22" i="18"/>
  <c r="HH22" i="18"/>
  <c r="HF13" i="18"/>
  <c r="GV78" i="17"/>
  <c r="HL15" i="18"/>
  <c r="HN6" i="17" s="1"/>
  <c r="HB6" i="17"/>
  <c r="HN13" i="18"/>
  <c r="HD78" i="17"/>
  <c r="HO15" i="18"/>
  <c r="HQ6" i="17" s="1"/>
  <c r="HE6" i="17"/>
  <c r="HK22" i="18"/>
  <c r="HE6" i="18"/>
  <c r="HQ6" i="18" s="1"/>
  <c r="IC6" i="18" s="1"/>
  <c r="IO6" i="18" s="1"/>
  <c r="JA6" i="18" s="1"/>
  <c r="JM6" i="18" s="1"/>
  <c r="JY6" i="18" s="1"/>
  <c r="KK6" i="18" s="1"/>
  <c r="KW6" i="18" s="1"/>
  <c r="LI6" i="18" s="1"/>
  <c r="LU6" i="18" s="1"/>
  <c r="MG6" i="18" s="1"/>
  <c r="MS6" i="18" s="1"/>
  <c r="GU43" i="17"/>
  <c r="HF6" i="18"/>
  <c r="HR6" i="18" s="1"/>
  <c r="ID6" i="18" s="1"/>
  <c r="IP6" i="18" s="1"/>
  <c r="JB6" i="18" s="1"/>
  <c r="JN6" i="18" s="1"/>
  <c r="JZ6" i="18" s="1"/>
  <c r="KL6" i="18" s="1"/>
  <c r="KX6" i="18" s="1"/>
  <c r="LJ6" i="18" s="1"/>
  <c r="LV6" i="18" s="1"/>
  <c r="MH6" i="18" s="1"/>
  <c r="MT6" i="18" s="1"/>
  <c r="GV43" i="17"/>
  <c r="HJ22" i="18"/>
  <c r="FD48" i="16" a="1"/>
  <c r="FD48" i="16" s="1"/>
  <c r="EV48" i="16" a="1"/>
  <c r="EV48" i="16" s="1"/>
  <c r="FB48" i="16" a="1"/>
  <c r="FB48" i="16" s="1"/>
  <c r="ET48" i="16" a="1"/>
  <c r="ET48" i="16" s="1"/>
  <c r="FA48" i="16" a="1"/>
  <c r="FA48" i="16" s="1"/>
  <c r="ES48" i="16" a="1"/>
  <c r="ES48" i="16" s="1"/>
  <c r="EZ48" i="16" a="1"/>
  <c r="EZ48" i="16" s="1"/>
  <c r="EY48" i="16" a="1"/>
  <c r="EY48" i="16" s="1"/>
  <c r="EX48" i="16" a="1"/>
  <c r="EX48" i="16" s="1"/>
  <c r="FC48" i="16" a="1"/>
  <c r="FC48" i="16" s="1"/>
  <c r="EW48" i="16" a="1"/>
  <c r="EW48" i="16" s="1"/>
  <c r="EU48" i="16" a="1"/>
  <c r="EU48" i="16" s="1"/>
  <c r="EX36" i="16" a="1"/>
  <c r="EX36" i="16" s="1"/>
  <c r="EW36" i="16" a="1"/>
  <c r="EW36" i="16" s="1"/>
  <c r="FD36" i="16" a="1"/>
  <c r="FD36" i="16" s="1"/>
  <c r="EV36" i="16" a="1"/>
  <c r="EV36" i="16" s="1"/>
  <c r="FC36" i="16" a="1"/>
  <c r="FC36" i="16" s="1"/>
  <c r="EU36" i="16" a="1"/>
  <c r="EU36" i="16" s="1"/>
  <c r="FB36" i="16" a="1"/>
  <c r="FB36" i="16" s="1"/>
  <c r="ET36" i="16" a="1"/>
  <c r="ET36" i="16" s="1"/>
  <c r="EZ36" i="16" a="1"/>
  <c r="EZ36" i="16" s="1"/>
  <c r="FA36" i="16" a="1"/>
  <c r="FA36" i="16" s="1"/>
  <c r="EY36" i="16" a="1"/>
  <c r="EY36" i="16" s="1"/>
  <c r="ES36" i="16" a="1"/>
  <c r="ES36" i="16" s="1"/>
  <c r="FD54" i="16" a="1"/>
  <c r="FD54" i="16" s="1"/>
  <c r="EV54" i="16" a="1"/>
  <c r="EV54" i="16" s="1"/>
  <c r="FC54" i="16" a="1"/>
  <c r="FC54" i="16" s="1"/>
  <c r="EU54" i="16" a="1"/>
  <c r="EU54" i="16" s="1"/>
  <c r="FB54" i="16" a="1"/>
  <c r="FB54" i="16" s="1"/>
  <c r="ET54" i="16" a="1"/>
  <c r="ET54" i="16" s="1"/>
  <c r="FA54" i="16" a="1"/>
  <c r="FA54" i="16" s="1"/>
  <c r="ES54" i="16" a="1"/>
  <c r="ES54" i="16" s="1"/>
  <c r="EZ54" i="16" a="1"/>
  <c r="EZ54" i="16" s="1"/>
  <c r="EY54" i="16" a="1"/>
  <c r="EY54" i="16" s="1"/>
  <c r="EX54" i="16" a="1"/>
  <c r="EX54" i="16" s="1"/>
  <c r="EW54" i="16" a="1"/>
  <c r="EW54" i="16" s="1"/>
  <c r="EZ18" i="16" a="1"/>
  <c r="EZ18" i="16" s="1"/>
  <c r="ES18" i="16" a="1"/>
  <c r="ES18" i="16" s="1"/>
  <c r="EY18" i="16" a="1"/>
  <c r="EY18" i="16" s="1"/>
  <c r="ET18" i="16" a="1"/>
  <c r="ET18" i="16" s="1"/>
  <c r="EX18" i="16" a="1"/>
  <c r="EX18" i="16" s="1"/>
  <c r="FB18" i="16" a="1"/>
  <c r="FB18" i="16" s="1"/>
  <c r="EW18" i="16" a="1"/>
  <c r="EW18" i="16" s="1"/>
  <c r="FD18" i="16" a="1"/>
  <c r="FD18" i="16" s="1"/>
  <c r="EV18" i="16" a="1"/>
  <c r="EV18" i="16" s="1"/>
  <c r="FA18" i="16" a="1"/>
  <c r="FA18" i="16" s="1"/>
  <c r="FC18" i="16" a="1"/>
  <c r="FC18" i="16" s="1"/>
  <c r="EU18" i="16" a="1"/>
  <c r="EU18" i="16" s="1"/>
  <c r="LB42" i="16" a="1"/>
  <c r="LB42" i="16" s="1"/>
  <c r="KT42" i="16" a="1"/>
  <c r="KT42" i="16" s="1"/>
  <c r="LA42" i="16" a="1"/>
  <c r="LA42" i="16" s="1"/>
  <c r="KS42" i="16" a="1"/>
  <c r="KS42" i="16" s="1"/>
  <c r="KZ42" i="16" a="1"/>
  <c r="KZ42" i="16" s="1"/>
  <c r="KY42" i="16" a="1"/>
  <c r="KY42" i="16" s="1"/>
  <c r="KX42" i="16" a="1"/>
  <c r="KX42" i="16" s="1"/>
  <c r="KW42" i="16" a="1"/>
  <c r="KW42" i="16" s="1"/>
  <c r="LD42" i="16" a="1"/>
  <c r="LD42" i="16" s="1"/>
  <c r="KV42" i="16" a="1"/>
  <c r="KV42" i="16" s="1"/>
  <c r="LC42" i="16" a="1"/>
  <c r="LC42" i="16" s="1"/>
  <c r="KU42" i="16" a="1"/>
  <c r="KU42" i="16" s="1"/>
  <c r="EW30" i="16" a="1"/>
  <c r="EW30" i="16" s="1"/>
  <c r="FD30" i="16" a="1"/>
  <c r="FD30" i="16" s="1"/>
  <c r="EV30" i="16" a="1"/>
  <c r="EV30" i="16" s="1"/>
  <c r="FC30" i="16" a="1"/>
  <c r="FC30" i="16" s="1"/>
  <c r="EU30" i="16" a="1"/>
  <c r="EU30" i="16" s="1"/>
  <c r="FB30" i="16" a="1"/>
  <c r="FB30" i="16" s="1"/>
  <c r="ET30" i="16" a="1"/>
  <c r="ET30" i="16" s="1"/>
  <c r="FA30" i="16" a="1"/>
  <c r="FA30" i="16" s="1"/>
  <c r="ES30" i="16" a="1"/>
  <c r="ES30" i="16" s="1"/>
  <c r="EZ30" i="16" a="1"/>
  <c r="EZ30" i="16" s="1"/>
  <c r="EY30" i="16" a="1"/>
  <c r="EY30" i="16" s="1"/>
  <c r="EX30" i="16" a="1"/>
  <c r="EX30" i="16" s="1"/>
  <c r="EW24" i="16" a="1"/>
  <c r="EW24" i="16" s="1"/>
  <c r="FD24" i="16" a="1"/>
  <c r="FD24" i="16" s="1"/>
  <c r="EV24" i="16" a="1"/>
  <c r="EV24" i="16" s="1"/>
  <c r="FC24" i="16" a="1"/>
  <c r="FC24" i="16" s="1"/>
  <c r="EU24" i="16" a="1"/>
  <c r="EU24" i="16" s="1"/>
  <c r="FB24" i="16" a="1"/>
  <c r="FB24" i="16" s="1"/>
  <c r="EX24" i="16" a="1"/>
  <c r="EX24" i="16" s="1"/>
  <c r="ET24" i="16" a="1"/>
  <c r="ET24" i="16" s="1"/>
  <c r="FA24" i="16" a="1"/>
  <c r="FA24" i="16" s="1"/>
  <c r="ES24" i="16" a="1"/>
  <c r="ES24" i="16" s="1"/>
  <c r="EZ24" i="16" a="1"/>
  <c r="EZ24" i="16" s="1"/>
  <c r="EY24" i="16" a="1"/>
  <c r="EY24" i="16" s="1"/>
  <c r="GK2" i="16"/>
  <c r="GQ2" i="16"/>
  <c r="GJ2" i="16"/>
  <c r="GN2" i="16"/>
  <c r="GR2" i="16"/>
  <c r="GH2" i="16"/>
  <c r="GL2" i="16"/>
  <c r="GO2" i="16"/>
  <c r="GS2" i="16"/>
  <c r="GM2" i="16"/>
  <c r="GP2" i="16"/>
  <c r="GI2" i="16"/>
  <c r="R9" i="25"/>
  <c r="Q9" i="25"/>
  <c r="P9" i="25"/>
  <c r="R8" i="25"/>
  <c r="Q8" i="25"/>
  <c r="P8" i="25"/>
  <c r="R7" i="25"/>
  <c r="Q7" i="25"/>
  <c r="R6" i="25"/>
  <c r="Q6" i="25"/>
  <c r="P6" i="25"/>
  <c r="P7" i="25"/>
  <c r="HW22" i="18" l="1"/>
  <c r="HR13" i="18"/>
  <c r="HH78" i="17"/>
  <c r="HY22" i="18"/>
  <c r="HY13" i="18"/>
  <c r="HO78" i="17"/>
  <c r="HV13" i="18"/>
  <c r="HL78" i="17"/>
  <c r="IA22" i="18"/>
  <c r="IA13" i="18"/>
  <c r="HQ78" i="17"/>
  <c r="HQ22" i="18"/>
  <c r="HZ13" i="18"/>
  <c r="HP78" i="17"/>
  <c r="HV22" i="18"/>
  <c r="HX22" i="18"/>
  <c r="HU13" i="18"/>
  <c r="HK78" i="17"/>
  <c r="HR22" i="18"/>
  <c r="HQ13" i="18"/>
  <c r="HG78" i="17"/>
  <c r="HT22" i="18"/>
  <c r="HP22" i="18"/>
  <c r="HW13" i="18"/>
  <c r="HM78" i="17"/>
  <c r="HT13" i="18"/>
  <c r="HJ78" i="17"/>
  <c r="HZ22" i="18"/>
  <c r="HS13" i="18"/>
  <c r="HI78" i="17"/>
  <c r="HX13" i="18"/>
  <c r="HN78" i="17"/>
  <c r="HS22" i="18"/>
  <c r="HP13" i="18"/>
  <c r="HF78" i="17"/>
  <c r="HU22" i="18"/>
  <c r="FN36" i="16" a="1"/>
  <c r="FN36" i="16" s="1"/>
  <c r="FF36" i="16" a="1"/>
  <c r="FF36" i="16" s="1"/>
  <c r="FM36" i="16" a="1"/>
  <c r="FM36" i="16" s="1"/>
  <c r="FE36" i="16" a="1"/>
  <c r="FE36" i="16" s="1"/>
  <c r="FL36" i="16" a="1"/>
  <c r="FL36" i="16" s="1"/>
  <c r="FK36" i="16" a="1"/>
  <c r="FK36" i="16" s="1"/>
  <c r="FJ36" i="16" a="1"/>
  <c r="FJ36" i="16" s="1"/>
  <c r="FP36" i="16" a="1"/>
  <c r="FP36" i="16" s="1"/>
  <c r="FH36" i="16" a="1"/>
  <c r="FH36" i="16" s="1"/>
  <c r="FG36" i="16" a="1"/>
  <c r="FG36" i="16" s="1"/>
  <c r="FO36" i="16" a="1"/>
  <c r="FO36" i="16" s="1"/>
  <c r="FI36" i="16" a="1"/>
  <c r="FI36" i="16" s="1"/>
  <c r="LJ42" i="16" a="1"/>
  <c r="LJ42" i="16" s="1"/>
  <c r="LI42" i="16" a="1"/>
  <c r="LI42" i="16" s="1"/>
  <c r="LP42" i="16" a="1"/>
  <c r="LP42" i="16" s="1"/>
  <c r="LH42" i="16" a="1"/>
  <c r="LH42" i="16" s="1"/>
  <c r="LO42" i="16" a="1"/>
  <c r="LO42" i="16" s="1"/>
  <c r="LG42" i="16" a="1"/>
  <c r="LG42" i="16" s="1"/>
  <c r="LN42" i="16" a="1"/>
  <c r="LN42" i="16" s="1"/>
  <c r="LF42" i="16" a="1"/>
  <c r="LF42" i="16" s="1"/>
  <c r="LM42" i="16" a="1"/>
  <c r="LM42" i="16" s="1"/>
  <c r="LE42" i="16" a="1"/>
  <c r="LE42" i="16" s="1"/>
  <c r="LL42" i="16" a="1"/>
  <c r="LL42" i="16" s="1"/>
  <c r="LK42" i="16" a="1"/>
  <c r="LK42" i="16" s="1"/>
  <c r="FL54" i="16" a="1"/>
  <c r="FL54" i="16" s="1"/>
  <c r="FK54" i="16" a="1"/>
  <c r="FK54" i="16" s="1"/>
  <c r="FJ54" i="16" a="1"/>
  <c r="FJ54" i="16" s="1"/>
  <c r="FI54" i="16" a="1"/>
  <c r="FI54" i="16" s="1"/>
  <c r="FP54" i="16" a="1"/>
  <c r="FP54" i="16" s="1"/>
  <c r="FH54" i="16" a="1"/>
  <c r="FH54" i="16" s="1"/>
  <c r="FO54" i="16" a="1"/>
  <c r="FO54" i="16" s="1"/>
  <c r="FG54" i="16" a="1"/>
  <c r="FG54" i="16" s="1"/>
  <c r="FN54" i="16" a="1"/>
  <c r="FN54" i="16" s="1"/>
  <c r="FF54" i="16" a="1"/>
  <c r="FF54" i="16" s="1"/>
  <c r="FM54" i="16" a="1"/>
  <c r="FM54" i="16" s="1"/>
  <c r="FE54" i="16" a="1"/>
  <c r="FE54" i="16" s="1"/>
  <c r="FP18" i="16" a="1"/>
  <c r="FP18" i="16" s="1"/>
  <c r="FH18" i="16" a="1"/>
  <c r="FH18" i="16" s="1"/>
  <c r="FJ18" i="16" a="1"/>
  <c r="FJ18" i="16" s="1"/>
  <c r="FO18" i="16" a="1"/>
  <c r="FO18" i="16" s="1"/>
  <c r="FG18" i="16" a="1"/>
  <c r="FG18" i="16" s="1"/>
  <c r="FN18" i="16" a="1"/>
  <c r="FN18" i="16" s="1"/>
  <c r="FF18" i="16" a="1"/>
  <c r="FF18" i="16" s="1"/>
  <c r="FI18" i="16" a="1"/>
  <c r="FI18" i="16" s="1"/>
  <c r="FM18" i="16" a="1"/>
  <c r="FM18" i="16" s="1"/>
  <c r="FE18" i="16" a="1"/>
  <c r="FE18" i="16" s="1"/>
  <c r="FL18" i="16" a="1"/>
  <c r="FL18" i="16" s="1"/>
  <c r="FK18" i="16" a="1"/>
  <c r="FK18" i="16" s="1"/>
  <c r="FL48" i="16" a="1"/>
  <c r="FL48" i="16" s="1"/>
  <c r="FJ48" i="16" a="1"/>
  <c r="FJ48" i="16" s="1"/>
  <c r="FI48" i="16" a="1"/>
  <c r="FI48" i="16" s="1"/>
  <c r="FP48" i="16" a="1"/>
  <c r="FP48" i="16" s="1"/>
  <c r="FH48" i="16" a="1"/>
  <c r="FH48" i="16" s="1"/>
  <c r="FO48" i="16" a="1"/>
  <c r="FO48" i="16" s="1"/>
  <c r="FG48" i="16" a="1"/>
  <c r="FG48" i="16" s="1"/>
  <c r="FN48" i="16" a="1"/>
  <c r="FN48" i="16" s="1"/>
  <c r="FF48" i="16" a="1"/>
  <c r="FF48" i="16" s="1"/>
  <c r="FM48" i="16" a="1"/>
  <c r="FM48" i="16" s="1"/>
  <c r="FK48" i="16" a="1"/>
  <c r="FK48" i="16" s="1"/>
  <c r="FE48" i="16" a="1"/>
  <c r="FE48" i="16" s="1"/>
  <c r="FL30" i="16" a="1"/>
  <c r="FL30" i="16" s="1"/>
  <c r="FE30" i="16" a="1"/>
  <c r="FE30" i="16" s="1"/>
  <c r="FK30" i="16" a="1"/>
  <c r="FK30" i="16" s="1"/>
  <c r="FJ30" i="16" a="1"/>
  <c r="FJ30" i="16" s="1"/>
  <c r="FI30" i="16" a="1"/>
  <c r="FI30" i="16" s="1"/>
  <c r="FP30" i="16" a="1"/>
  <c r="FP30" i="16" s="1"/>
  <c r="FH30" i="16" a="1"/>
  <c r="FH30" i="16" s="1"/>
  <c r="FM30" i="16" a="1"/>
  <c r="FM30" i="16" s="1"/>
  <c r="FO30" i="16" a="1"/>
  <c r="FO30" i="16" s="1"/>
  <c r="FG30" i="16" a="1"/>
  <c r="FG30" i="16" s="1"/>
  <c r="FN30" i="16" a="1"/>
  <c r="FN30" i="16" s="1"/>
  <c r="FF30" i="16" a="1"/>
  <c r="FF30" i="16" s="1"/>
  <c r="FM24" i="16" a="1"/>
  <c r="FM24" i="16" s="1"/>
  <c r="FE24" i="16" a="1"/>
  <c r="FE24" i="16" s="1"/>
  <c r="FL24" i="16" a="1"/>
  <c r="FL24" i="16" s="1"/>
  <c r="FJ24" i="16" a="1"/>
  <c r="FJ24" i="16" s="1"/>
  <c r="FF24" i="16" a="1"/>
  <c r="FF24" i="16" s="1"/>
  <c r="FK24" i="16" a="1"/>
  <c r="FK24" i="16" s="1"/>
  <c r="FN24" i="16" a="1"/>
  <c r="FN24" i="16" s="1"/>
  <c r="FI24" i="16" a="1"/>
  <c r="FI24" i="16" s="1"/>
  <c r="FP24" i="16" a="1"/>
  <c r="FP24" i="16" s="1"/>
  <c r="FH24" i="16" a="1"/>
  <c r="FH24" i="16" s="1"/>
  <c r="FO24" i="16" a="1"/>
  <c r="FO24" i="16" s="1"/>
  <c r="FG24" i="16" a="1"/>
  <c r="FG24" i="16" s="1"/>
  <c r="HA2" i="16"/>
  <c r="GZ2" i="16"/>
  <c r="HB2" i="16"/>
  <c r="GX2" i="16"/>
  <c r="GV2" i="16"/>
  <c r="GU2" i="16"/>
  <c r="GY2" i="16"/>
  <c r="GT2" i="16"/>
  <c r="HC2" i="16"/>
  <c r="HE2" i="16"/>
  <c r="HD2" i="16"/>
  <c r="GW2" i="16"/>
  <c r="IG22" i="18" l="1"/>
  <c r="IE13" i="18"/>
  <c r="HU78" i="17"/>
  <c r="IB22" i="18"/>
  <c r="IG13" i="18"/>
  <c r="HW78" i="17"/>
  <c r="IC22" i="18"/>
  <c r="IK13" i="18"/>
  <c r="IA78" i="17"/>
  <c r="IB13" i="18"/>
  <c r="HR78" i="17"/>
  <c r="IL22" i="18"/>
  <c r="IF22" i="18"/>
  <c r="IJ22" i="18"/>
  <c r="IM13" i="18"/>
  <c r="IC78" i="17"/>
  <c r="IK22" i="18"/>
  <c r="IE22" i="18"/>
  <c r="IF13" i="18"/>
  <c r="HV78" i="17"/>
  <c r="IC13" i="18"/>
  <c r="HS78" i="17"/>
  <c r="IH22" i="18"/>
  <c r="IM22" i="18"/>
  <c r="ID13" i="18"/>
  <c r="HT78" i="17"/>
  <c r="IJ13" i="18"/>
  <c r="HZ78" i="17"/>
  <c r="II13" i="18"/>
  <c r="HY78" i="17"/>
  <c r="ID22" i="18"/>
  <c r="IL13" i="18"/>
  <c r="IB78" i="17"/>
  <c r="IH13" i="18"/>
  <c r="HX78" i="17"/>
  <c r="II22" i="18"/>
  <c r="FX18" i="16" a="1"/>
  <c r="FX18" i="16" s="1"/>
  <c r="FW18" i="16" a="1"/>
  <c r="FW18" i="16" s="1"/>
  <c r="FQ18" i="16" a="1"/>
  <c r="FQ18" i="16" s="1"/>
  <c r="FV18" i="16" a="1"/>
  <c r="FV18" i="16" s="1"/>
  <c r="FU18" i="16" a="1"/>
  <c r="FU18" i="16" s="1"/>
  <c r="FY18" i="16" a="1"/>
  <c r="FY18" i="16" s="1"/>
  <c r="GB18" i="16" a="1"/>
  <c r="GB18" i="16" s="1"/>
  <c r="FT18" i="16" a="1"/>
  <c r="FT18" i="16" s="1"/>
  <c r="GA18" i="16" a="1"/>
  <c r="GA18" i="16" s="1"/>
  <c r="FS18" i="16" a="1"/>
  <c r="FS18" i="16" s="1"/>
  <c r="FZ18" i="16" a="1"/>
  <c r="FZ18" i="16" s="1"/>
  <c r="FR18" i="16" a="1"/>
  <c r="FR18" i="16" s="1"/>
  <c r="LZ42" i="16" a="1"/>
  <c r="LZ42" i="16" s="1"/>
  <c r="LR42" i="16" a="1"/>
  <c r="LR42" i="16" s="1"/>
  <c r="LY42" i="16" a="1"/>
  <c r="LY42" i="16" s="1"/>
  <c r="LQ42" i="16" a="1"/>
  <c r="LQ42" i="16" s="1"/>
  <c r="LX42" i="16" a="1"/>
  <c r="LX42" i="16" s="1"/>
  <c r="LW42" i="16" a="1"/>
  <c r="LW42" i="16" s="1"/>
  <c r="LV42" i="16" a="1"/>
  <c r="LV42" i="16" s="1"/>
  <c r="LU42" i="16" a="1"/>
  <c r="LU42" i="16" s="1"/>
  <c r="MB42" i="16" a="1"/>
  <c r="MB42" i="16" s="1"/>
  <c r="LT42" i="16" a="1"/>
  <c r="LT42" i="16" s="1"/>
  <c r="MA42" i="16" a="1"/>
  <c r="MA42" i="16" s="1"/>
  <c r="LS42" i="16" a="1"/>
  <c r="LS42" i="16" s="1"/>
  <c r="GB48" i="16" a="1"/>
  <c r="GB48" i="16" s="1"/>
  <c r="FT48" i="16" a="1"/>
  <c r="FT48" i="16" s="1"/>
  <c r="FZ48" i="16" a="1"/>
  <c r="FZ48" i="16" s="1"/>
  <c r="FR48" i="16" a="1"/>
  <c r="FR48" i="16" s="1"/>
  <c r="FY48" i="16" a="1"/>
  <c r="FY48" i="16" s="1"/>
  <c r="FQ48" i="16" a="1"/>
  <c r="FQ48" i="16" s="1"/>
  <c r="FX48" i="16" a="1"/>
  <c r="FX48" i="16" s="1"/>
  <c r="FW48" i="16" a="1"/>
  <c r="FW48" i="16" s="1"/>
  <c r="FV48" i="16" a="1"/>
  <c r="FV48" i="16" s="1"/>
  <c r="GA48" i="16" a="1"/>
  <c r="GA48" i="16" s="1"/>
  <c r="FU48" i="16" a="1"/>
  <c r="FU48" i="16" s="1"/>
  <c r="FS48" i="16" a="1"/>
  <c r="FS48" i="16" s="1"/>
  <c r="GB54" i="16" a="1"/>
  <c r="GB54" i="16" s="1"/>
  <c r="FT54" i="16" a="1"/>
  <c r="FT54" i="16" s="1"/>
  <c r="GA54" i="16" a="1"/>
  <c r="GA54" i="16" s="1"/>
  <c r="FS54" i="16" a="1"/>
  <c r="FS54" i="16" s="1"/>
  <c r="FZ54" i="16" a="1"/>
  <c r="FZ54" i="16" s="1"/>
  <c r="FR54" i="16" a="1"/>
  <c r="FR54" i="16" s="1"/>
  <c r="FY54" i="16" a="1"/>
  <c r="FY54" i="16" s="1"/>
  <c r="FQ54" i="16" a="1"/>
  <c r="FQ54" i="16" s="1"/>
  <c r="FX54" i="16" a="1"/>
  <c r="FX54" i="16" s="1"/>
  <c r="FW54" i="16" a="1"/>
  <c r="FW54" i="16" s="1"/>
  <c r="FV54" i="16" a="1"/>
  <c r="FV54" i="16" s="1"/>
  <c r="FU54" i="16" a="1"/>
  <c r="FU54" i="16" s="1"/>
  <c r="FV36" i="16" a="1"/>
  <c r="FV36" i="16" s="1"/>
  <c r="FU36" i="16" a="1"/>
  <c r="FU36" i="16" s="1"/>
  <c r="GB36" i="16" a="1"/>
  <c r="GB36" i="16" s="1"/>
  <c r="FT36" i="16" a="1"/>
  <c r="FT36" i="16" s="1"/>
  <c r="GA36" i="16" a="1"/>
  <c r="GA36" i="16" s="1"/>
  <c r="FS36" i="16" a="1"/>
  <c r="FS36" i="16" s="1"/>
  <c r="FZ36" i="16" a="1"/>
  <c r="FZ36" i="16" s="1"/>
  <c r="FR36" i="16" a="1"/>
  <c r="FR36" i="16" s="1"/>
  <c r="FX36" i="16" a="1"/>
  <c r="FX36" i="16" s="1"/>
  <c r="FY36" i="16" a="1"/>
  <c r="FY36" i="16" s="1"/>
  <c r="FW36" i="16" a="1"/>
  <c r="FW36" i="16" s="1"/>
  <c r="FQ36" i="16" a="1"/>
  <c r="FQ36" i="16" s="1"/>
  <c r="GB30" i="16" a="1"/>
  <c r="GB30" i="16" s="1"/>
  <c r="FT30" i="16" a="1"/>
  <c r="FT30" i="16" s="1"/>
  <c r="FU30" i="16" a="1"/>
  <c r="FU30" i="16" s="1"/>
  <c r="GA30" i="16" a="1"/>
  <c r="GA30" i="16" s="1"/>
  <c r="FS30" i="16" a="1"/>
  <c r="FS30" i="16" s="1"/>
  <c r="FZ30" i="16" a="1"/>
  <c r="FZ30" i="16" s="1"/>
  <c r="FR30" i="16" a="1"/>
  <c r="FR30" i="16" s="1"/>
  <c r="FY30" i="16" a="1"/>
  <c r="FY30" i="16" s="1"/>
  <c r="FQ30" i="16" a="1"/>
  <c r="FQ30" i="16" s="1"/>
  <c r="FX30" i="16" a="1"/>
  <c r="FX30" i="16" s="1"/>
  <c r="FW30" i="16" a="1"/>
  <c r="FW30" i="16" s="1"/>
  <c r="FV30" i="16" a="1"/>
  <c r="FV30" i="16" s="1"/>
  <c r="FU24" i="16" a="1"/>
  <c r="FU24" i="16" s="1"/>
  <c r="FR24" i="16" a="1"/>
  <c r="FR24" i="16" s="1"/>
  <c r="GB24" i="16" a="1"/>
  <c r="GB24" i="16" s="1"/>
  <c r="FT24" i="16" a="1"/>
  <c r="FT24" i="16" s="1"/>
  <c r="GA24" i="16" a="1"/>
  <c r="GA24" i="16" s="1"/>
  <c r="FS24" i="16" a="1"/>
  <c r="FS24" i="16" s="1"/>
  <c r="FZ24" i="16" a="1"/>
  <c r="FZ24" i="16" s="1"/>
  <c r="FY24" i="16" a="1"/>
  <c r="FY24" i="16" s="1"/>
  <c r="FQ24" i="16" a="1"/>
  <c r="FQ24" i="16" s="1"/>
  <c r="FX24" i="16" a="1"/>
  <c r="FX24" i="16" s="1"/>
  <c r="FW24" i="16" a="1"/>
  <c r="FW24" i="16" s="1"/>
  <c r="FV24" i="16" a="1"/>
  <c r="FV24" i="16" s="1"/>
  <c r="HI2" i="16"/>
  <c r="HF2" i="16"/>
  <c r="HJ2" i="16"/>
  <c r="HP2" i="16"/>
  <c r="HK2" i="16"/>
  <c r="HN2" i="16"/>
  <c r="HQ2" i="16"/>
  <c r="HG2" i="16"/>
  <c r="HL2" i="16"/>
  <c r="HO2" i="16"/>
  <c r="HH2" i="16"/>
  <c r="HM2" i="16"/>
  <c r="IU22" i="18" l="1"/>
  <c r="IU13" i="18"/>
  <c r="IK78" i="17"/>
  <c r="IT22" i="18"/>
  <c r="IW22" i="18"/>
  <c r="IX22" i="18"/>
  <c r="IS13" i="18"/>
  <c r="II78" i="17"/>
  <c r="IT13" i="18"/>
  <c r="IJ78" i="17"/>
  <c r="IV13" i="18"/>
  <c r="IL78" i="17"/>
  <c r="IO13" i="18"/>
  <c r="IE78" i="17"/>
  <c r="IY13" i="18"/>
  <c r="IO78" i="17"/>
  <c r="IN13" i="18"/>
  <c r="ID78" i="17"/>
  <c r="IN22" i="18"/>
  <c r="IX13" i="18"/>
  <c r="IN78" i="17"/>
  <c r="IP13" i="18"/>
  <c r="IF78" i="17"/>
  <c r="IR13" i="18"/>
  <c r="IH78" i="17"/>
  <c r="IV22" i="18"/>
  <c r="IW13" i="18"/>
  <c r="IM78" i="17"/>
  <c r="IQ13" i="18"/>
  <c r="IG78" i="17"/>
  <c r="IP22" i="18"/>
  <c r="IY22" i="18"/>
  <c r="IQ22" i="18"/>
  <c r="IR22" i="18"/>
  <c r="IO22" i="18"/>
  <c r="IS22" i="18"/>
  <c r="GJ54" i="16" a="1"/>
  <c r="GJ54" i="16" s="1"/>
  <c r="GI54" i="16" a="1"/>
  <c r="GI54" i="16" s="1"/>
  <c r="GH54" i="16" a="1"/>
  <c r="GH54" i="16" s="1"/>
  <c r="GG54" i="16" a="1"/>
  <c r="GG54" i="16" s="1"/>
  <c r="GN54" i="16" a="1"/>
  <c r="GN54" i="16" s="1"/>
  <c r="GF54" i="16" a="1"/>
  <c r="GF54" i="16" s="1"/>
  <c r="GM54" i="16" a="1"/>
  <c r="GM54" i="16" s="1"/>
  <c r="GE54" i="16" a="1"/>
  <c r="GE54" i="16" s="1"/>
  <c r="GL54" i="16" a="1"/>
  <c r="GL54" i="16" s="1"/>
  <c r="GD54" i="16" a="1"/>
  <c r="GD54" i="16" s="1"/>
  <c r="GK54" i="16" a="1"/>
  <c r="GK54" i="16" s="1"/>
  <c r="GC54" i="16" a="1"/>
  <c r="GC54" i="16" s="1"/>
  <c r="MH42" i="16" a="1"/>
  <c r="MH42" i="16" s="1"/>
  <c r="MG42" i="16" a="1"/>
  <c r="MG42" i="16" s="1"/>
  <c r="MN42" i="16" a="1"/>
  <c r="MN42" i="16" s="1"/>
  <c r="MF42" i="16" a="1"/>
  <c r="MF42" i="16" s="1"/>
  <c r="MM42" i="16" a="1"/>
  <c r="MM42" i="16" s="1"/>
  <c r="ME42" i="16" a="1"/>
  <c r="ME42" i="16" s="1"/>
  <c r="ML42" i="16" a="1"/>
  <c r="ML42" i="16" s="1"/>
  <c r="MD42" i="16" a="1"/>
  <c r="MD42" i="16" s="1"/>
  <c r="MK42" i="16" a="1"/>
  <c r="MK42" i="16" s="1"/>
  <c r="MC42" i="16" a="1"/>
  <c r="MC42" i="16" s="1"/>
  <c r="MJ42" i="16" a="1"/>
  <c r="MJ42" i="16" s="1"/>
  <c r="MI42" i="16" a="1"/>
  <c r="MI42" i="16" s="1"/>
  <c r="GL36" i="16" a="1"/>
  <c r="GL36" i="16" s="1"/>
  <c r="GD36" i="16" a="1"/>
  <c r="GD36" i="16" s="1"/>
  <c r="GK36" i="16" a="1"/>
  <c r="GK36" i="16" s="1"/>
  <c r="GC36" i="16" a="1"/>
  <c r="GC36" i="16" s="1"/>
  <c r="GJ36" i="16" a="1"/>
  <c r="GJ36" i="16" s="1"/>
  <c r="GI36" i="16" a="1"/>
  <c r="GI36" i="16" s="1"/>
  <c r="GH36" i="16" a="1"/>
  <c r="GH36" i="16" s="1"/>
  <c r="GN36" i="16" a="1"/>
  <c r="GN36" i="16" s="1"/>
  <c r="GF36" i="16" a="1"/>
  <c r="GF36" i="16" s="1"/>
  <c r="GG36" i="16" a="1"/>
  <c r="GG36" i="16" s="1"/>
  <c r="GE36" i="16" a="1"/>
  <c r="GE36" i="16" s="1"/>
  <c r="GM36" i="16" a="1"/>
  <c r="GM36" i="16" s="1"/>
  <c r="GJ48" i="16" a="1"/>
  <c r="GJ48" i="16" s="1"/>
  <c r="GH48" i="16" a="1"/>
  <c r="GH48" i="16" s="1"/>
  <c r="GG48" i="16" a="1"/>
  <c r="GG48" i="16" s="1"/>
  <c r="GN48" i="16" a="1"/>
  <c r="GN48" i="16" s="1"/>
  <c r="GF48" i="16" a="1"/>
  <c r="GF48" i="16" s="1"/>
  <c r="GM48" i="16" a="1"/>
  <c r="GM48" i="16" s="1"/>
  <c r="GE48" i="16" a="1"/>
  <c r="GE48" i="16" s="1"/>
  <c r="GL48" i="16" a="1"/>
  <c r="GL48" i="16" s="1"/>
  <c r="GD48" i="16" a="1"/>
  <c r="GD48" i="16" s="1"/>
  <c r="GK48" i="16" a="1"/>
  <c r="GK48" i="16" s="1"/>
  <c r="GI48" i="16" a="1"/>
  <c r="GI48" i="16" s="1"/>
  <c r="GC48" i="16" a="1"/>
  <c r="GC48" i="16" s="1"/>
  <c r="GN18" i="16" a="1"/>
  <c r="GN18" i="16" s="1"/>
  <c r="GF18" i="16" a="1"/>
  <c r="GF18" i="16" s="1"/>
  <c r="GM18" i="16" a="1"/>
  <c r="GM18" i="16" s="1"/>
  <c r="GE18" i="16" a="1"/>
  <c r="GE18" i="16" s="1"/>
  <c r="GL18" i="16" a="1"/>
  <c r="GL18" i="16" s="1"/>
  <c r="GD18" i="16" a="1"/>
  <c r="GD18" i="16" s="1"/>
  <c r="GK18" i="16" a="1"/>
  <c r="GK18" i="16" s="1"/>
  <c r="GC18" i="16" a="1"/>
  <c r="GC18" i="16" s="1"/>
  <c r="GJ18" i="16" a="1"/>
  <c r="GJ18" i="16" s="1"/>
  <c r="GI18" i="16" a="1"/>
  <c r="GI18" i="16" s="1"/>
  <c r="GH18" i="16" a="1"/>
  <c r="GH18" i="16" s="1"/>
  <c r="GG18" i="16" a="1"/>
  <c r="GG18" i="16" s="1"/>
  <c r="GC30" i="16" a="1"/>
  <c r="GC30" i="16" s="1"/>
  <c r="GJ30" i="16" a="1"/>
  <c r="GJ30" i="16" s="1"/>
  <c r="GI30" i="16" a="1"/>
  <c r="GI30" i="16" s="1"/>
  <c r="GH30" i="16" a="1"/>
  <c r="GH30" i="16" s="1"/>
  <c r="GG30" i="16" a="1"/>
  <c r="GG30" i="16" s="1"/>
  <c r="GK30" i="16" a="1"/>
  <c r="GK30" i="16" s="1"/>
  <c r="GN30" i="16" a="1"/>
  <c r="GN30" i="16" s="1"/>
  <c r="GF30" i="16" a="1"/>
  <c r="GF30" i="16" s="1"/>
  <c r="GM30" i="16" a="1"/>
  <c r="GM30" i="16" s="1"/>
  <c r="GE30" i="16" a="1"/>
  <c r="GE30" i="16" s="1"/>
  <c r="GL30" i="16" a="1"/>
  <c r="GL30" i="16" s="1"/>
  <c r="GD30" i="16" a="1"/>
  <c r="GD30" i="16" s="1"/>
  <c r="GK24" i="16" a="1"/>
  <c r="GK24" i="16" s="1"/>
  <c r="GC24" i="16" a="1"/>
  <c r="GC24" i="16" s="1"/>
  <c r="GJ24" i="16" a="1"/>
  <c r="GJ24" i="16" s="1"/>
  <c r="GL24" i="16" a="1"/>
  <c r="GL24" i="16" s="1"/>
  <c r="GI24" i="16" a="1"/>
  <c r="GI24" i="16" s="1"/>
  <c r="GH24" i="16" a="1"/>
  <c r="GH24" i="16" s="1"/>
  <c r="GD24" i="16" a="1"/>
  <c r="GD24" i="16" s="1"/>
  <c r="GG24" i="16" a="1"/>
  <c r="GG24" i="16" s="1"/>
  <c r="GN24" i="16" a="1"/>
  <c r="GN24" i="16" s="1"/>
  <c r="GF24" i="16" a="1"/>
  <c r="GF24" i="16" s="1"/>
  <c r="GM24" i="16" a="1"/>
  <c r="GM24" i="16" s="1"/>
  <c r="GE24" i="16" a="1"/>
  <c r="GE24" i="16" s="1"/>
  <c r="HS2" i="16"/>
  <c r="IB2" i="16"/>
  <c r="HT2" i="16"/>
  <c r="IC2" i="16"/>
  <c r="HV2" i="16"/>
  <c r="HZ2" i="16"/>
  <c r="HR2" i="16"/>
  <c r="HY2" i="16"/>
  <c r="IA2" i="16"/>
  <c r="HX2" i="16"/>
  <c r="HW2" i="16"/>
  <c r="HU2" i="16"/>
  <c r="JK22" i="18" l="1"/>
  <c r="JH22" i="18"/>
  <c r="IZ22" i="18"/>
  <c r="JH13" i="18"/>
  <c r="IX78" i="17"/>
  <c r="JI22" i="18"/>
  <c r="JE22" i="18"/>
  <c r="JA22" i="18"/>
  <c r="JB22" i="18"/>
  <c r="JD13" i="18"/>
  <c r="IT78" i="17"/>
  <c r="IZ13" i="18"/>
  <c r="IP78" i="17"/>
  <c r="JF13" i="18"/>
  <c r="IV78" i="17"/>
  <c r="JF22" i="18"/>
  <c r="JD22" i="18"/>
  <c r="JC13" i="18"/>
  <c r="IS78" i="17"/>
  <c r="JB13" i="18"/>
  <c r="IR78" i="17"/>
  <c r="JK13" i="18"/>
  <c r="JA78" i="17"/>
  <c r="JE13" i="18"/>
  <c r="IU78" i="17"/>
  <c r="JG13" i="18"/>
  <c r="IW78" i="17"/>
  <c r="JC22" i="18"/>
  <c r="JI13" i="18"/>
  <c r="IY78" i="17"/>
  <c r="JJ13" i="18"/>
  <c r="IZ78" i="17"/>
  <c r="JA13" i="18"/>
  <c r="IQ78" i="17"/>
  <c r="JJ22" i="18"/>
  <c r="JG22" i="18"/>
  <c r="GZ48" i="16" a="1"/>
  <c r="GZ48" i="16" s="1"/>
  <c r="GR48" i="16" a="1"/>
  <c r="GR48" i="16" s="1"/>
  <c r="GY48" i="16" a="1"/>
  <c r="GY48" i="16" s="1"/>
  <c r="GX48" i="16" a="1"/>
  <c r="GX48" i="16" s="1"/>
  <c r="GP48" i="16" a="1"/>
  <c r="GP48" i="16" s="1"/>
  <c r="GW48" i="16" a="1"/>
  <c r="GW48" i="16" s="1"/>
  <c r="GO48" i="16" a="1"/>
  <c r="GO48" i="16" s="1"/>
  <c r="GV48" i="16" a="1"/>
  <c r="GV48" i="16" s="1"/>
  <c r="GU48" i="16" a="1"/>
  <c r="GU48" i="16" s="1"/>
  <c r="GT48" i="16" a="1"/>
  <c r="GT48" i="16" s="1"/>
  <c r="GS48" i="16" a="1"/>
  <c r="GS48" i="16" s="1"/>
  <c r="GQ48" i="16" a="1"/>
  <c r="GQ48" i="16" s="1"/>
  <c r="MX42" i="16" a="1"/>
  <c r="MX42" i="16" s="1"/>
  <c r="MP42" i="16" a="1"/>
  <c r="MP42" i="16" s="1"/>
  <c r="MW42" i="16" a="1"/>
  <c r="MW42" i="16" s="1"/>
  <c r="MO42" i="16" a="1"/>
  <c r="MO42" i="16" s="1"/>
  <c r="MV42" i="16" a="1"/>
  <c r="MV42" i="16" s="1"/>
  <c r="MU42" i="16" a="1"/>
  <c r="MU42" i="16" s="1"/>
  <c r="MT42" i="16" a="1"/>
  <c r="MT42" i="16" s="1"/>
  <c r="MS42" i="16" a="1"/>
  <c r="MS42" i="16" s="1"/>
  <c r="MZ42" i="16" a="1"/>
  <c r="MZ42" i="16" s="1"/>
  <c r="MR42" i="16" a="1"/>
  <c r="MR42" i="16" s="1"/>
  <c r="MY42" i="16" a="1"/>
  <c r="MY42" i="16" s="1"/>
  <c r="MQ42" i="16" a="1"/>
  <c r="MQ42" i="16" s="1"/>
  <c r="GV18" i="16" a="1"/>
  <c r="GV18" i="16" s="1"/>
  <c r="GO18" i="16" a="1"/>
  <c r="GO18" i="16" s="1"/>
  <c r="GU18" i="16" a="1"/>
  <c r="GU18" i="16" s="1"/>
  <c r="GT18" i="16" a="1"/>
  <c r="GT18" i="16" s="1"/>
  <c r="GS18" i="16" a="1"/>
  <c r="GS18" i="16" s="1"/>
  <c r="GZ18" i="16" a="1"/>
  <c r="GZ18" i="16" s="1"/>
  <c r="GR18" i="16" a="1"/>
  <c r="GR18" i="16" s="1"/>
  <c r="GW18" i="16" a="1"/>
  <c r="GW18" i="16" s="1"/>
  <c r="GY18" i="16" a="1"/>
  <c r="GY18" i="16" s="1"/>
  <c r="GQ18" i="16" a="1"/>
  <c r="GQ18" i="16" s="1"/>
  <c r="GX18" i="16" a="1"/>
  <c r="GX18" i="16" s="1"/>
  <c r="GP18" i="16" a="1"/>
  <c r="GP18" i="16" s="1"/>
  <c r="GT36" i="16" a="1"/>
  <c r="GT36" i="16" s="1"/>
  <c r="GS36" i="16" a="1"/>
  <c r="GS36" i="16" s="1"/>
  <c r="GZ36" i="16" a="1"/>
  <c r="GZ36" i="16" s="1"/>
  <c r="GR36" i="16" a="1"/>
  <c r="GR36" i="16" s="1"/>
  <c r="GY36" i="16" a="1"/>
  <c r="GY36" i="16" s="1"/>
  <c r="GQ36" i="16" a="1"/>
  <c r="GQ36" i="16" s="1"/>
  <c r="GX36" i="16" a="1"/>
  <c r="GX36" i="16" s="1"/>
  <c r="GP36" i="16" a="1"/>
  <c r="GP36" i="16" s="1"/>
  <c r="GV36" i="16" a="1"/>
  <c r="GV36" i="16" s="1"/>
  <c r="GW36" i="16" a="1"/>
  <c r="GW36" i="16" s="1"/>
  <c r="GU36" i="16" a="1"/>
  <c r="GU36" i="16" s="1"/>
  <c r="GO36" i="16" a="1"/>
  <c r="GO36" i="16" s="1"/>
  <c r="GZ54" i="16" a="1"/>
  <c r="GZ54" i="16" s="1"/>
  <c r="GR54" i="16" a="1"/>
  <c r="GR54" i="16" s="1"/>
  <c r="GY54" i="16" a="1"/>
  <c r="GY54" i="16" s="1"/>
  <c r="GQ54" i="16" a="1"/>
  <c r="GQ54" i="16" s="1"/>
  <c r="GX54" i="16" a="1"/>
  <c r="GX54" i="16" s="1"/>
  <c r="GP54" i="16" a="1"/>
  <c r="GP54" i="16" s="1"/>
  <c r="GW54" i="16" a="1"/>
  <c r="GW54" i="16" s="1"/>
  <c r="GO54" i="16" a="1"/>
  <c r="GO54" i="16" s="1"/>
  <c r="GV54" i="16" a="1"/>
  <c r="GV54" i="16" s="1"/>
  <c r="GU54" i="16" a="1"/>
  <c r="GU54" i="16" s="1"/>
  <c r="GT54" i="16" a="1"/>
  <c r="GT54" i="16" s="1"/>
  <c r="GS54" i="16" a="1"/>
  <c r="GS54" i="16" s="1"/>
  <c r="GZ30" i="16" a="1"/>
  <c r="GZ30" i="16" s="1"/>
  <c r="GR30" i="16" a="1"/>
  <c r="GR30" i="16" s="1"/>
  <c r="GS30" i="16" a="1"/>
  <c r="GS30" i="16" s="1"/>
  <c r="GY30" i="16" a="1"/>
  <c r="GY30" i="16" s="1"/>
  <c r="GQ30" i="16" a="1"/>
  <c r="GQ30" i="16" s="1"/>
  <c r="GX30" i="16" a="1"/>
  <c r="GX30" i="16" s="1"/>
  <c r="GP30" i="16" a="1"/>
  <c r="GP30" i="16" s="1"/>
  <c r="GW30" i="16" a="1"/>
  <c r="GW30" i="16" s="1"/>
  <c r="GO30" i="16" a="1"/>
  <c r="GO30" i="16" s="1"/>
  <c r="GV30" i="16" a="1"/>
  <c r="GV30" i="16" s="1"/>
  <c r="GU30" i="16" a="1"/>
  <c r="GU30" i="16" s="1"/>
  <c r="GT30" i="16" a="1"/>
  <c r="GT30" i="16" s="1"/>
  <c r="GS24" i="16" a="1"/>
  <c r="GS24" i="16" s="1"/>
  <c r="GZ24" i="16" a="1"/>
  <c r="GZ24" i="16" s="1"/>
  <c r="GR24" i="16" a="1"/>
  <c r="GR24" i="16" s="1"/>
  <c r="GP24" i="16" a="1"/>
  <c r="GP24" i="16" s="1"/>
  <c r="GY24" i="16" a="1"/>
  <c r="GY24" i="16" s="1"/>
  <c r="GQ24" i="16" a="1"/>
  <c r="GQ24" i="16" s="1"/>
  <c r="GX24" i="16" a="1"/>
  <c r="GX24" i="16" s="1"/>
  <c r="GT24" i="16" a="1"/>
  <c r="GT24" i="16" s="1"/>
  <c r="GW24" i="16" a="1"/>
  <c r="GW24" i="16" s="1"/>
  <c r="GO24" i="16" a="1"/>
  <c r="GO24" i="16" s="1"/>
  <c r="GV24" i="16" a="1"/>
  <c r="GV24" i="16" s="1"/>
  <c r="GU24" i="16" a="1"/>
  <c r="GU24" i="16" s="1"/>
  <c r="IK2" i="16"/>
  <c r="IO2" i="16"/>
  <c r="II2" i="16"/>
  <c r="ID2" i="16"/>
  <c r="IF2" i="16"/>
  <c r="IJ2" i="16"/>
  <c r="IL2" i="16"/>
  <c r="IN2" i="16"/>
  <c r="IG2" i="16"/>
  <c r="IM2" i="16"/>
  <c r="IH2" i="16"/>
  <c r="IE2" i="16"/>
  <c r="JU13" i="18" l="1"/>
  <c r="JK78" i="17"/>
  <c r="JW13" i="18"/>
  <c r="JM78" i="17"/>
  <c r="JR22" i="18"/>
  <c r="JN22" i="18"/>
  <c r="JT13" i="18"/>
  <c r="JJ78" i="17"/>
  <c r="JS22" i="18"/>
  <c r="JV22" i="18"/>
  <c r="JO22" i="18"/>
  <c r="JN13" i="18"/>
  <c r="JD78" i="17"/>
  <c r="JR13" i="18"/>
  <c r="JH78" i="17"/>
  <c r="JM22" i="18"/>
  <c r="JL22" i="18"/>
  <c r="JM13" i="18"/>
  <c r="JC78" i="17"/>
  <c r="JS13" i="18"/>
  <c r="JI78" i="17"/>
  <c r="JO13" i="18"/>
  <c r="JE78" i="17"/>
  <c r="JL13" i="18"/>
  <c r="JB78" i="17"/>
  <c r="JQ22" i="18"/>
  <c r="JT22" i="18"/>
  <c r="JV13" i="18"/>
  <c r="JL78" i="17"/>
  <c r="JQ13" i="18"/>
  <c r="JG78" i="17"/>
  <c r="JP22" i="18"/>
  <c r="JP13" i="18"/>
  <c r="JF78" i="17"/>
  <c r="JU22" i="18"/>
  <c r="JW22" i="18"/>
  <c r="HJ36" i="16" a="1"/>
  <c r="HJ36" i="16" s="1"/>
  <c r="HB36" i="16" a="1"/>
  <c r="HB36" i="16" s="1"/>
  <c r="HI36" i="16" a="1"/>
  <c r="HI36" i="16" s="1"/>
  <c r="HA36" i="16" a="1"/>
  <c r="HA36" i="16" s="1"/>
  <c r="HH36" i="16" a="1"/>
  <c r="HH36" i="16" s="1"/>
  <c r="HG36" i="16" a="1"/>
  <c r="HG36" i="16" s="1"/>
  <c r="HF36" i="16" a="1"/>
  <c r="HF36" i="16" s="1"/>
  <c r="HL36" i="16" a="1"/>
  <c r="HL36" i="16" s="1"/>
  <c r="HD36" i="16" a="1"/>
  <c r="HD36" i="16" s="1"/>
  <c r="HK36" i="16" a="1"/>
  <c r="HK36" i="16" s="1"/>
  <c r="HE36" i="16" a="1"/>
  <c r="HE36" i="16" s="1"/>
  <c r="HC36" i="16" a="1"/>
  <c r="HC36" i="16" s="1"/>
  <c r="HH54" i="16" a="1"/>
  <c r="HH54" i="16" s="1"/>
  <c r="HG54" i="16" a="1"/>
  <c r="HG54" i="16" s="1"/>
  <c r="HF54" i="16" a="1"/>
  <c r="HF54" i="16" s="1"/>
  <c r="HE54" i="16" a="1"/>
  <c r="HE54" i="16" s="1"/>
  <c r="HL54" i="16" a="1"/>
  <c r="HL54" i="16" s="1"/>
  <c r="HD54" i="16" a="1"/>
  <c r="HD54" i="16" s="1"/>
  <c r="HK54" i="16" a="1"/>
  <c r="HK54" i="16" s="1"/>
  <c r="HC54" i="16" a="1"/>
  <c r="HC54" i="16" s="1"/>
  <c r="HJ54" i="16" a="1"/>
  <c r="HJ54" i="16" s="1"/>
  <c r="HB54" i="16" a="1"/>
  <c r="HB54" i="16" s="1"/>
  <c r="HI54" i="16" a="1"/>
  <c r="HI54" i="16" s="1"/>
  <c r="HA54" i="16" a="1"/>
  <c r="HA54" i="16" s="1"/>
  <c r="HL18" i="16" a="1"/>
  <c r="HL18" i="16" s="1"/>
  <c r="HD18" i="16" a="1"/>
  <c r="HD18" i="16" s="1"/>
  <c r="HK18" i="16" a="1"/>
  <c r="HK18" i="16" s="1"/>
  <c r="HC18" i="16" a="1"/>
  <c r="HC18" i="16" s="1"/>
  <c r="HJ18" i="16" a="1"/>
  <c r="HJ18" i="16" s="1"/>
  <c r="HB18" i="16" a="1"/>
  <c r="HB18" i="16" s="1"/>
  <c r="HI18" i="16" a="1"/>
  <c r="HI18" i="16" s="1"/>
  <c r="HA18" i="16" a="1"/>
  <c r="HA18" i="16" s="1"/>
  <c r="HH18" i="16" a="1"/>
  <c r="HH18" i="16" s="1"/>
  <c r="HG18" i="16" a="1"/>
  <c r="HG18" i="16" s="1"/>
  <c r="HE18" i="16" a="1"/>
  <c r="HE18" i="16" s="1"/>
  <c r="HF18" i="16" a="1"/>
  <c r="HF18" i="16" s="1"/>
  <c r="HH48" i="16" a="1"/>
  <c r="HH48" i="16" s="1"/>
  <c r="HG48" i="16" a="1"/>
  <c r="HG48" i="16" s="1"/>
  <c r="HF48" i="16" a="1"/>
  <c r="HF48" i="16" s="1"/>
  <c r="HE48" i="16" a="1"/>
  <c r="HE48" i="16" s="1"/>
  <c r="HL48" i="16" a="1"/>
  <c r="HL48" i="16" s="1"/>
  <c r="HD48" i="16" a="1"/>
  <c r="HD48" i="16" s="1"/>
  <c r="HK48" i="16" a="1"/>
  <c r="HK48" i="16" s="1"/>
  <c r="HC48" i="16" a="1"/>
  <c r="HC48" i="16" s="1"/>
  <c r="HJ48" i="16" a="1"/>
  <c r="HJ48" i="16" s="1"/>
  <c r="HB48" i="16" a="1"/>
  <c r="HB48" i="16" s="1"/>
  <c r="HI48" i="16" a="1"/>
  <c r="HI48" i="16" s="1"/>
  <c r="HA48" i="16" a="1"/>
  <c r="HA48" i="16" s="1"/>
  <c r="HA30" i="16" a="1"/>
  <c r="HA30" i="16" s="1"/>
  <c r="HH30" i="16" a="1"/>
  <c r="HH30" i="16" s="1"/>
  <c r="HI30" i="16" a="1"/>
  <c r="HI30" i="16" s="1"/>
  <c r="HG30" i="16" a="1"/>
  <c r="HG30" i="16" s="1"/>
  <c r="HF30" i="16" a="1"/>
  <c r="HF30" i="16" s="1"/>
  <c r="HE30" i="16" a="1"/>
  <c r="HE30" i="16" s="1"/>
  <c r="HL30" i="16" a="1"/>
  <c r="HL30" i="16" s="1"/>
  <c r="HD30" i="16" a="1"/>
  <c r="HD30" i="16" s="1"/>
  <c r="HK30" i="16" a="1"/>
  <c r="HK30" i="16" s="1"/>
  <c r="HC30" i="16" a="1"/>
  <c r="HC30" i="16" s="1"/>
  <c r="HJ30" i="16" a="1"/>
  <c r="HJ30" i="16" s="1"/>
  <c r="HB30" i="16" a="1"/>
  <c r="HB30" i="16" s="1"/>
  <c r="HI24" i="16" a="1"/>
  <c r="HI24" i="16" s="1"/>
  <c r="HA24" i="16" a="1"/>
  <c r="HA24" i="16" s="1"/>
  <c r="HF24" i="16" a="1"/>
  <c r="HF24" i="16" s="1"/>
  <c r="HH24" i="16" a="1"/>
  <c r="HH24" i="16" s="1"/>
  <c r="HJ24" i="16" a="1"/>
  <c r="HJ24" i="16" s="1"/>
  <c r="HG24" i="16" a="1"/>
  <c r="HG24" i="16" s="1"/>
  <c r="HB24" i="16" a="1"/>
  <c r="HB24" i="16" s="1"/>
  <c r="HE24" i="16" a="1"/>
  <c r="HE24" i="16" s="1"/>
  <c r="HL24" i="16" a="1"/>
  <c r="HL24" i="16" s="1"/>
  <c r="HD24" i="16" a="1"/>
  <c r="HD24" i="16" s="1"/>
  <c r="HK24" i="16" a="1"/>
  <c r="HK24" i="16" s="1"/>
  <c r="HC24" i="16" a="1"/>
  <c r="HC24" i="16" s="1"/>
  <c r="IZ2" i="16"/>
  <c r="IP2" i="16"/>
  <c r="IT2" i="16"/>
  <c r="IX2" i="16"/>
  <c r="IU2" i="16"/>
  <c r="IV2" i="16"/>
  <c r="JA2" i="16"/>
  <c r="IY2" i="16"/>
  <c r="IQ2" i="16"/>
  <c r="IS2" i="16"/>
  <c r="IR2" i="16"/>
  <c r="IW2" i="16"/>
  <c r="KC13" i="18" l="1"/>
  <c r="JS78" i="17"/>
  <c r="JX13" i="18"/>
  <c r="JN78" i="17"/>
  <c r="JX22" i="18"/>
  <c r="KA22" i="18"/>
  <c r="JZ22" i="18"/>
  <c r="KG22" i="18"/>
  <c r="KH13" i="18"/>
  <c r="JX78" i="17"/>
  <c r="KA13" i="18"/>
  <c r="JQ78" i="17"/>
  <c r="JY22" i="18"/>
  <c r="KH22" i="18"/>
  <c r="KD22" i="18"/>
  <c r="KB13" i="18"/>
  <c r="JR78" i="17"/>
  <c r="KF22" i="18"/>
  <c r="KE13" i="18"/>
  <c r="JU78" i="17"/>
  <c r="KD13" i="18"/>
  <c r="JT78" i="17"/>
  <c r="KE22" i="18"/>
  <c r="KI13" i="18"/>
  <c r="JY78" i="17"/>
  <c r="KI22" i="18"/>
  <c r="KB22" i="18"/>
  <c r="KC22" i="18"/>
  <c r="JY13" i="18"/>
  <c r="JO78" i="17"/>
  <c r="JZ13" i="18"/>
  <c r="JP78" i="17"/>
  <c r="KF13" i="18"/>
  <c r="JV78" i="17"/>
  <c r="KG13" i="18"/>
  <c r="JW78" i="17"/>
  <c r="HX54" i="16" a="1"/>
  <c r="HX54" i="16" s="1"/>
  <c r="HP54" i="16" a="1"/>
  <c r="HP54" i="16" s="1"/>
  <c r="HW54" i="16" a="1"/>
  <c r="HW54" i="16" s="1"/>
  <c r="HO54" i="16" a="1"/>
  <c r="HO54" i="16" s="1"/>
  <c r="HV54" i="16" a="1"/>
  <c r="HV54" i="16" s="1"/>
  <c r="HN54" i="16" a="1"/>
  <c r="HN54" i="16" s="1"/>
  <c r="HU54" i="16" a="1"/>
  <c r="HU54" i="16" s="1"/>
  <c r="HM54" i="16" a="1"/>
  <c r="HM54" i="16" s="1"/>
  <c r="HT54" i="16" a="1"/>
  <c r="HT54" i="16" s="1"/>
  <c r="HS54" i="16" a="1"/>
  <c r="HS54" i="16" s="1"/>
  <c r="HR54" i="16" a="1"/>
  <c r="HR54" i="16" s="1"/>
  <c r="HQ54" i="16" a="1"/>
  <c r="HQ54" i="16" s="1"/>
  <c r="HX48" i="16" a="1"/>
  <c r="HX48" i="16" s="1"/>
  <c r="HP48" i="16" a="1"/>
  <c r="HP48" i="16" s="1"/>
  <c r="HW48" i="16" a="1"/>
  <c r="HW48" i="16" s="1"/>
  <c r="HO48" i="16" a="1"/>
  <c r="HO48" i="16" s="1"/>
  <c r="HV48" i="16" a="1"/>
  <c r="HV48" i="16" s="1"/>
  <c r="HN48" i="16" a="1"/>
  <c r="HN48" i="16" s="1"/>
  <c r="HU48" i="16" a="1"/>
  <c r="HU48" i="16" s="1"/>
  <c r="HM48" i="16" a="1"/>
  <c r="HM48" i="16" s="1"/>
  <c r="HT48" i="16" a="1"/>
  <c r="HT48" i="16" s="1"/>
  <c r="HS48" i="16" a="1"/>
  <c r="HS48" i="16" s="1"/>
  <c r="HR48" i="16" a="1"/>
  <c r="HR48" i="16" s="1"/>
  <c r="HQ48" i="16" a="1"/>
  <c r="HQ48" i="16" s="1"/>
  <c r="HT18" i="16" a="1"/>
  <c r="HT18" i="16" s="1"/>
  <c r="HS18" i="16" a="1"/>
  <c r="HS18" i="16" s="1"/>
  <c r="HM18" i="16" a="1"/>
  <c r="HM18" i="16" s="1"/>
  <c r="HR18" i="16" a="1"/>
  <c r="HR18" i="16" s="1"/>
  <c r="HU18" i="16" a="1"/>
  <c r="HU18" i="16" s="1"/>
  <c r="HQ18" i="16" a="1"/>
  <c r="HQ18" i="16" s="1"/>
  <c r="HX18" i="16" a="1"/>
  <c r="HX18" i="16" s="1"/>
  <c r="HP18" i="16" a="1"/>
  <c r="HP18" i="16" s="1"/>
  <c r="HW18" i="16" a="1"/>
  <c r="HW18" i="16" s="1"/>
  <c r="HO18" i="16" a="1"/>
  <c r="HO18" i="16" s="1"/>
  <c r="HV18" i="16" a="1"/>
  <c r="HV18" i="16" s="1"/>
  <c r="HN18" i="16" a="1"/>
  <c r="HN18" i="16" s="1"/>
  <c r="HR36" i="16" a="1"/>
  <c r="HR36" i="16" s="1"/>
  <c r="HQ36" i="16" a="1"/>
  <c r="HQ36" i="16" s="1"/>
  <c r="HX36" i="16" a="1"/>
  <c r="HX36" i="16" s="1"/>
  <c r="HP36" i="16" a="1"/>
  <c r="HP36" i="16" s="1"/>
  <c r="HW36" i="16" a="1"/>
  <c r="HW36" i="16" s="1"/>
  <c r="HO36" i="16" a="1"/>
  <c r="HO36" i="16" s="1"/>
  <c r="HV36" i="16" a="1"/>
  <c r="HV36" i="16" s="1"/>
  <c r="HN36" i="16" a="1"/>
  <c r="HN36" i="16" s="1"/>
  <c r="HT36" i="16" a="1"/>
  <c r="HT36" i="16" s="1"/>
  <c r="HM36" i="16" a="1"/>
  <c r="HM36" i="16" s="1"/>
  <c r="HS36" i="16" a="1"/>
  <c r="HS36" i="16" s="1"/>
  <c r="HU36" i="16" a="1"/>
  <c r="HU36" i="16" s="1"/>
  <c r="HQ30" i="16" a="1"/>
  <c r="HQ30" i="16" s="1"/>
  <c r="HX30" i="16" a="1"/>
  <c r="HX30" i="16" s="1"/>
  <c r="HP30" i="16" a="1"/>
  <c r="HP30" i="16" s="1"/>
  <c r="HW30" i="16" a="1"/>
  <c r="HW30" i="16" s="1"/>
  <c r="HO30" i="16" a="1"/>
  <c r="HO30" i="16" s="1"/>
  <c r="HV30" i="16" a="1"/>
  <c r="HV30" i="16" s="1"/>
  <c r="HN30" i="16" a="1"/>
  <c r="HN30" i="16" s="1"/>
  <c r="HU30" i="16" a="1"/>
  <c r="HU30" i="16" s="1"/>
  <c r="HM30" i="16" a="1"/>
  <c r="HM30" i="16" s="1"/>
  <c r="HT30" i="16" a="1"/>
  <c r="HT30" i="16" s="1"/>
  <c r="HS30" i="16" a="1"/>
  <c r="HS30" i="16" s="1"/>
  <c r="HR30" i="16" a="1"/>
  <c r="HR30" i="16" s="1"/>
  <c r="HQ24" i="16" a="1"/>
  <c r="HQ24" i="16" s="1"/>
  <c r="HX24" i="16" a="1"/>
  <c r="HX24" i="16" s="1"/>
  <c r="HP24" i="16" a="1"/>
  <c r="HP24" i="16" s="1"/>
  <c r="HV24" i="16" a="1"/>
  <c r="HV24" i="16" s="1"/>
  <c r="HW24" i="16" a="1"/>
  <c r="HW24" i="16" s="1"/>
  <c r="HO24" i="16" a="1"/>
  <c r="HO24" i="16" s="1"/>
  <c r="HN24" i="16" a="1"/>
  <c r="HN24" i="16" s="1"/>
  <c r="HR24" i="16" a="1"/>
  <c r="HR24" i="16" s="1"/>
  <c r="HU24" i="16" a="1"/>
  <c r="HU24" i="16" s="1"/>
  <c r="HM24" i="16" a="1"/>
  <c r="HM24" i="16" s="1"/>
  <c r="HT24" i="16" a="1"/>
  <c r="HT24" i="16" s="1"/>
  <c r="HS24" i="16" a="1"/>
  <c r="HS24" i="16" s="1"/>
  <c r="JK2" i="16"/>
  <c r="JJ2" i="16"/>
  <c r="JD2" i="16"/>
  <c r="JM2" i="16"/>
  <c r="JF2" i="16"/>
  <c r="JI2" i="16"/>
  <c r="JE2" i="16"/>
  <c r="JH2" i="16"/>
  <c r="JB2" i="16"/>
  <c r="JC2" i="16"/>
  <c r="JG2" i="16"/>
  <c r="JL2" i="16"/>
  <c r="KQ22" i="18" l="1"/>
  <c r="KN13" i="18"/>
  <c r="KD78" i="17"/>
  <c r="KM13" i="18"/>
  <c r="KC78" i="17"/>
  <c r="KM22" i="18"/>
  <c r="KO22" i="18"/>
  <c r="KR13" i="18"/>
  <c r="KH78" i="17"/>
  <c r="KN22" i="18"/>
  <c r="KP13" i="18"/>
  <c r="KF78" i="17"/>
  <c r="KP22" i="18"/>
  <c r="KT13" i="18"/>
  <c r="KJ78" i="17"/>
  <c r="KJ22" i="18"/>
  <c r="KL13" i="18"/>
  <c r="KB78" i="17"/>
  <c r="KU22" i="18"/>
  <c r="KQ13" i="18"/>
  <c r="KG78" i="17"/>
  <c r="KT22" i="18"/>
  <c r="KS22" i="18"/>
  <c r="KJ13" i="18"/>
  <c r="JZ78" i="17"/>
  <c r="KS13" i="18"/>
  <c r="KI78" i="17"/>
  <c r="KK13" i="18"/>
  <c r="KA78" i="17"/>
  <c r="KU13" i="18"/>
  <c r="KK78" i="17"/>
  <c r="KR22" i="18"/>
  <c r="KK22" i="18"/>
  <c r="KL22" i="18"/>
  <c r="KO13" i="18"/>
  <c r="KE78" i="17"/>
  <c r="IH36" i="16" a="1"/>
  <c r="IH36" i="16" s="1"/>
  <c r="HZ36" i="16" a="1"/>
  <c r="HZ36" i="16" s="1"/>
  <c r="IG36" i="16" a="1"/>
  <c r="IG36" i="16" s="1"/>
  <c r="HY36" i="16" a="1"/>
  <c r="HY36" i="16" s="1"/>
  <c r="IF36" i="16" a="1"/>
  <c r="IF36" i="16" s="1"/>
  <c r="IE36" i="16" a="1"/>
  <c r="IE36" i="16" s="1"/>
  <c r="ID36" i="16" a="1"/>
  <c r="ID36" i="16" s="1"/>
  <c r="IJ36" i="16" a="1"/>
  <c r="IJ36" i="16" s="1"/>
  <c r="IB36" i="16" a="1"/>
  <c r="IB36" i="16" s="1"/>
  <c r="II36" i="16" a="1"/>
  <c r="II36" i="16" s="1"/>
  <c r="IC36" i="16" a="1"/>
  <c r="IC36" i="16" s="1"/>
  <c r="IA36" i="16" a="1"/>
  <c r="IA36" i="16" s="1"/>
  <c r="IF48" i="16" a="1"/>
  <c r="IF48" i="16" s="1"/>
  <c r="IE48" i="16" a="1"/>
  <c r="IE48" i="16" s="1"/>
  <c r="ID48" i="16" a="1"/>
  <c r="ID48" i="16" s="1"/>
  <c r="IC48" i="16" a="1"/>
  <c r="IC48" i="16" s="1"/>
  <c r="IJ48" i="16" a="1"/>
  <c r="IJ48" i="16" s="1"/>
  <c r="IB48" i="16" a="1"/>
  <c r="IB48" i="16" s="1"/>
  <c r="II48" i="16" a="1"/>
  <c r="II48" i="16" s="1"/>
  <c r="IA48" i="16" a="1"/>
  <c r="IA48" i="16" s="1"/>
  <c r="IH48" i="16" a="1"/>
  <c r="IH48" i="16" s="1"/>
  <c r="HZ48" i="16" a="1"/>
  <c r="HZ48" i="16" s="1"/>
  <c r="IG48" i="16" a="1"/>
  <c r="IG48" i="16" s="1"/>
  <c r="HY48" i="16" a="1"/>
  <c r="HY48" i="16" s="1"/>
  <c r="IJ18" i="16" a="1"/>
  <c r="IJ18" i="16" s="1"/>
  <c r="IB18" i="16" a="1"/>
  <c r="IB18" i="16" s="1"/>
  <c r="II18" i="16" a="1"/>
  <c r="II18" i="16" s="1"/>
  <c r="IA18" i="16" a="1"/>
  <c r="IA18" i="16" s="1"/>
  <c r="IH18" i="16" a="1"/>
  <c r="IH18" i="16" s="1"/>
  <c r="HZ18" i="16" a="1"/>
  <c r="HZ18" i="16" s="1"/>
  <c r="IG18" i="16" a="1"/>
  <c r="IG18" i="16" s="1"/>
  <c r="HY18" i="16" a="1"/>
  <c r="HY18" i="16" s="1"/>
  <c r="IC18" i="16" a="1"/>
  <c r="IC18" i="16" s="1"/>
  <c r="IF18" i="16" a="1"/>
  <c r="IF18" i="16" s="1"/>
  <c r="IE18" i="16" a="1"/>
  <c r="IE18" i="16" s="1"/>
  <c r="ID18" i="16" a="1"/>
  <c r="ID18" i="16" s="1"/>
  <c r="IF54" i="16" a="1"/>
  <c r="IF54" i="16" s="1"/>
  <c r="IE54" i="16" a="1"/>
  <c r="IE54" i="16" s="1"/>
  <c r="ID54" i="16" a="1"/>
  <c r="ID54" i="16" s="1"/>
  <c r="IC54" i="16" a="1"/>
  <c r="IC54" i="16" s="1"/>
  <c r="IJ54" i="16" a="1"/>
  <c r="IJ54" i="16" s="1"/>
  <c r="IB54" i="16" a="1"/>
  <c r="IB54" i="16" s="1"/>
  <c r="II54" i="16" a="1"/>
  <c r="II54" i="16" s="1"/>
  <c r="IA54" i="16" a="1"/>
  <c r="IA54" i="16" s="1"/>
  <c r="IH54" i="16" a="1"/>
  <c r="IH54" i="16" s="1"/>
  <c r="HZ54" i="16" a="1"/>
  <c r="HZ54" i="16" s="1"/>
  <c r="IG54" i="16" a="1"/>
  <c r="IG54" i="16" s="1"/>
  <c r="HY54" i="16" a="1"/>
  <c r="HY54" i="16" s="1"/>
  <c r="IG30" i="16" a="1"/>
  <c r="IG30" i="16" s="1"/>
  <c r="IF30" i="16" a="1"/>
  <c r="IF30" i="16" s="1"/>
  <c r="HY30" i="16" a="1"/>
  <c r="HY30" i="16" s="1"/>
  <c r="IE30" i="16" a="1"/>
  <c r="IE30" i="16" s="1"/>
  <c r="ID30" i="16" a="1"/>
  <c r="ID30" i="16" s="1"/>
  <c r="IC30" i="16" a="1"/>
  <c r="IC30" i="16" s="1"/>
  <c r="IJ30" i="16" a="1"/>
  <c r="IJ30" i="16" s="1"/>
  <c r="IB30" i="16" a="1"/>
  <c r="IB30" i="16" s="1"/>
  <c r="II30" i="16" a="1"/>
  <c r="II30" i="16" s="1"/>
  <c r="IA30" i="16" a="1"/>
  <c r="IA30" i="16" s="1"/>
  <c r="IH30" i="16" a="1"/>
  <c r="IH30" i="16" s="1"/>
  <c r="HZ30" i="16" a="1"/>
  <c r="HZ30" i="16" s="1"/>
  <c r="IG24" i="16" a="1"/>
  <c r="IG24" i="16" s="1"/>
  <c r="HY24" i="16" a="1"/>
  <c r="HY24" i="16" s="1"/>
  <c r="IF24" i="16" a="1"/>
  <c r="IF24" i="16" s="1"/>
  <c r="IE24" i="16" a="1"/>
  <c r="IE24" i="16" s="1"/>
  <c r="IH24" i="16" a="1"/>
  <c r="IH24" i="16" s="1"/>
  <c r="ID24" i="16" a="1"/>
  <c r="ID24" i="16" s="1"/>
  <c r="IC24" i="16" a="1"/>
  <c r="IC24" i="16" s="1"/>
  <c r="IJ24" i="16" a="1"/>
  <c r="IJ24" i="16" s="1"/>
  <c r="IB24" i="16" a="1"/>
  <c r="IB24" i="16" s="1"/>
  <c r="II24" i="16" a="1"/>
  <c r="II24" i="16" s="1"/>
  <c r="IA24" i="16" a="1"/>
  <c r="IA24" i="16" s="1"/>
  <c r="HZ24" i="16" a="1"/>
  <c r="HZ24" i="16" s="1"/>
  <c r="E39" i="17"/>
  <c r="E32" i="17"/>
  <c r="E109" i="17"/>
  <c r="E46" i="17"/>
  <c r="E81" i="17"/>
  <c r="E74" i="17"/>
  <c r="E67" i="17"/>
  <c r="E9" i="16"/>
  <c r="E116" i="17"/>
  <c r="E53" i="17"/>
  <c r="E23" i="17"/>
  <c r="E95" i="17"/>
  <c r="E60" i="17"/>
  <c r="E88" i="17"/>
  <c r="JT2" i="16"/>
  <c r="JY2" i="16"/>
  <c r="JS2" i="16"/>
  <c r="JQ2" i="16"/>
  <c r="JP2" i="16"/>
  <c r="JO2" i="16"/>
  <c r="JU2" i="16"/>
  <c r="JV2" i="16"/>
  <c r="JX2" i="16"/>
  <c r="JN2" i="16"/>
  <c r="JR2" i="16"/>
  <c r="JW2" i="16"/>
  <c r="LA13" i="18" l="1"/>
  <c r="KQ78" i="17"/>
  <c r="LG13" i="18"/>
  <c r="KW78" i="17"/>
  <c r="LE22" i="18"/>
  <c r="KX13" i="18"/>
  <c r="KN78" i="17"/>
  <c r="LB13" i="18"/>
  <c r="KR78" i="17"/>
  <c r="KY22" i="18"/>
  <c r="KX22" i="18"/>
  <c r="KW13" i="18"/>
  <c r="KM78" i="17"/>
  <c r="LF22" i="18"/>
  <c r="KV22" i="18"/>
  <c r="KZ22" i="18"/>
  <c r="KY13" i="18"/>
  <c r="KO78" i="17"/>
  <c r="KW22" i="18"/>
  <c r="LE13" i="18"/>
  <c r="KU78" i="17"/>
  <c r="LC13" i="18"/>
  <c r="KS78" i="17"/>
  <c r="LF13" i="18"/>
  <c r="KV78" i="17"/>
  <c r="LD13" i="18"/>
  <c r="KT78" i="17"/>
  <c r="KZ13" i="18"/>
  <c r="KP78" i="17"/>
  <c r="LD22" i="18"/>
  <c r="KV13" i="18"/>
  <c r="KL78" i="17"/>
  <c r="LG22" i="18"/>
  <c r="LB22" i="18"/>
  <c r="LA22" i="18"/>
  <c r="LC22" i="18"/>
  <c r="IV54" i="16" a="1"/>
  <c r="IV54" i="16" s="1"/>
  <c r="IN54" i="16" a="1"/>
  <c r="IN54" i="16" s="1"/>
  <c r="IU54" i="16" a="1"/>
  <c r="IU54" i="16" s="1"/>
  <c r="IM54" i="16" a="1"/>
  <c r="IM54" i="16" s="1"/>
  <c r="IT54" i="16" a="1"/>
  <c r="IT54" i="16" s="1"/>
  <c r="IL54" i="16" a="1"/>
  <c r="IL54" i="16" s="1"/>
  <c r="IS54" i="16" a="1"/>
  <c r="IS54" i="16" s="1"/>
  <c r="IK54" i="16" a="1"/>
  <c r="IK54" i="16" s="1"/>
  <c r="IR54" i="16" a="1"/>
  <c r="IR54" i="16" s="1"/>
  <c r="IQ54" i="16" a="1"/>
  <c r="IQ54" i="16" s="1"/>
  <c r="IP54" i="16" a="1"/>
  <c r="IP54" i="16" s="1"/>
  <c r="IO54" i="16" a="1"/>
  <c r="IO54" i="16" s="1"/>
  <c r="IV48" i="16" a="1"/>
  <c r="IV48" i="16" s="1"/>
  <c r="IN48" i="16" a="1"/>
  <c r="IN48" i="16" s="1"/>
  <c r="IU48" i="16" a="1"/>
  <c r="IU48" i="16" s="1"/>
  <c r="IM48" i="16" a="1"/>
  <c r="IM48" i="16" s="1"/>
  <c r="IT48" i="16" a="1"/>
  <c r="IT48" i="16" s="1"/>
  <c r="IL48" i="16" a="1"/>
  <c r="IL48" i="16" s="1"/>
  <c r="IS48" i="16" a="1"/>
  <c r="IS48" i="16" s="1"/>
  <c r="IK48" i="16" a="1"/>
  <c r="IK48" i="16" s="1"/>
  <c r="IR48" i="16" a="1"/>
  <c r="IR48" i="16" s="1"/>
  <c r="IQ48" i="16" a="1"/>
  <c r="IQ48" i="16" s="1"/>
  <c r="IP48" i="16" a="1"/>
  <c r="IP48" i="16" s="1"/>
  <c r="IO48" i="16" a="1"/>
  <c r="IO48" i="16" s="1"/>
  <c r="IR18" i="16" a="1"/>
  <c r="IR18" i="16" s="1"/>
  <c r="IQ18" i="16" a="1"/>
  <c r="IQ18" i="16" s="1"/>
  <c r="IP18" i="16" a="1"/>
  <c r="IP18" i="16" s="1"/>
  <c r="IO18" i="16" a="1"/>
  <c r="IO18" i="16" s="1"/>
  <c r="IV18" i="16" a="1"/>
  <c r="IV18" i="16" s="1"/>
  <c r="IN18" i="16" a="1"/>
  <c r="IN18" i="16" s="1"/>
  <c r="IS18" i="16" a="1"/>
  <c r="IS18" i="16" s="1"/>
  <c r="IU18" i="16" a="1"/>
  <c r="IU18" i="16" s="1"/>
  <c r="IM18" i="16" a="1"/>
  <c r="IM18" i="16" s="1"/>
  <c r="IT18" i="16" a="1"/>
  <c r="IT18" i="16" s="1"/>
  <c r="IL18" i="16" a="1"/>
  <c r="IL18" i="16" s="1"/>
  <c r="IK18" i="16" a="1"/>
  <c r="IK18" i="16" s="1"/>
  <c r="IP36" i="16" a="1"/>
  <c r="IP36" i="16" s="1"/>
  <c r="IO36" i="16" a="1"/>
  <c r="IO36" i="16" s="1"/>
  <c r="IV36" i="16" a="1"/>
  <c r="IV36" i="16" s="1"/>
  <c r="IN36" i="16" a="1"/>
  <c r="IN36" i="16" s="1"/>
  <c r="IU36" i="16" a="1"/>
  <c r="IU36" i="16" s="1"/>
  <c r="IM36" i="16" a="1"/>
  <c r="IM36" i="16" s="1"/>
  <c r="IT36" i="16" a="1"/>
  <c r="IT36" i="16" s="1"/>
  <c r="IL36" i="16" a="1"/>
  <c r="IL36" i="16" s="1"/>
  <c r="IR36" i="16" a="1"/>
  <c r="IR36" i="16" s="1"/>
  <c r="IS36" i="16" a="1"/>
  <c r="IS36" i="16" s="1"/>
  <c r="IQ36" i="16" a="1"/>
  <c r="IQ36" i="16" s="1"/>
  <c r="IK36" i="16" a="1"/>
  <c r="IK36" i="16" s="1"/>
  <c r="IV30" i="16" a="1"/>
  <c r="IV30" i="16" s="1"/>
  <c r="IN30" i="16" a="1"/>
  <c r="IN30" i="16" s="1"/>
  <c r="IO30" i="16" a="1"/>
  <c r="IO30" i="16" s="1"/>
  <c r="IU30" i="16" a="1"/>
  <c r="IU30" i="16" s="1"/>
  <c r="IM30" i="16" a="1"/>
  <c r="IM30" i="16" s="1"/>
  <c r="IT30" i="16" a="1"/>
  <c r="IT30" i="16" s="1"/>
  <c r="IL30" i="16" a="1"/>
  <c r="IL30" i="16" s="1"/>
  <c r="IS30" i="16" a="1"/>
  <c r="IS30" i="16" s="1"/>
  <c r="IK30" i="16" a="1"/>
  <c r="IK30" i="16" s="1"/>
  <c r="IR30" i="16" a="1"/>
  <c r="IR30" i="16" s="1"/>
  <c r="IQ30" i="16" a="1"/>
  <c r="IQ30" i="16" s="1"/>
  <c r="IP30" i="16" a="1"/>
  <c r="IP30" i="16" s="1"/>
  <c r="IO24" i="16" a="1"/>
  <c r="IO24" i="16" s="1"/>
  <c r="IT24" i="16" a="1"/>
  <c r="IT24" i="16" s="1"/>
  <c r="IV24" i="16" a="1"/>
  <c r="IV24" i="16" s="1"/>
  <c r="IN24" i="16" a="1"/>
  <c r="IN24" i="16" s="1"/>
  <c r="IP24" i="16" a="1"/>
  <c r="IP24" i="16" s="1"/>
  <c r="IU24" i="16" a="1"/>
  <c r="IU24" i="16" s="1"/>
  <c r="IM24" i="16" a="1"/>
  <c r="IM24" i="16" s="1"/>
  <c r="IL24" i="16" a="1"/>
  <c r="IL24" i="16" s="1"/>
  <c r="IS24" i="16" a="1"/>
  <c r="IS24" i="16" s="1"/>
  <c r="IK24" i="16" a="1"/>
  <c r="IK24" i="16" s="1"/>
  <c r="IR24" i="16" a="1"/>
  <c r="IR24" i="16" s="1"/>
  <c r="IQ24" i="16" a="1"/>
  <c r="IQ24" i="16" s="1"/>
  <c r="KC2" i="16"/>
  <c r="KH2" i="16"/>
  <c r="KD2" i="16"/>
  <c r="KG2" i="16"/>
  <c r="KE2" i="16"/>
  <c r="JZ2" i="16"/>
  <c r="KA2" i="16"/>
  <c r="KK2" i="16"/>
  <c r="KI2" i="16"/>
  <c r="KJ2" i="16"/>
  <c r="KB2" i="16"/>
  <c r="KF2" i="16"/>
  <c r="LR13" i="18" l="1"/>
  <c r="LH78" i="17"/>
  <c r="LK13" i="18"/>
  <c r="LA78" i="17"/>
  <c r="LI13" i="18"/>
  <c r="KY78" i="17"/>
  <c r="LJ13" i="18"/>
  <c r="KZ78" i="17"/>
  <c r="LM22" i="18"/>
  <c r="LP22" i="18"/>
  <c r="LO13" i="18"/>
  <c r="LE78" i="17"/>
  <c r="LL22" i="18"/>
  <c r="LJ22" i="18"/>
  <c r="LQ22" i="18"/>
  <c r="LO22" i="18"/>
  <c r="LN22" i="18"/>
  <c r="LL13" i="18"/>
  <c r="LB78" i="17"/>
  <c r="LQ13" i="18"/>
  <c r="LG78" i="17"/>
  <c r="LH22" i="18"/>
  <c r="LK22" i="18"/>
  <c r="LS13" i="18"/>
  <c r="LI78" i="17"/>
  <c r="LH13" i="18"/>
  <c r="KX78" i="17"/>
  <c r="LS22" i="18"/>
  <c r="LP13" i="18"/>
  <c r="LF78" i="17"/>
  <c r="LI22" i="18"/>
  <c r="LR22" i="18"/>
  <c r="LN13" i="18"/>
  <c r="LD78" i="17"/>
  <c r="LM13" i="18"/>
  <c r="LC78" i="17"/>
  <c r="JF36" i="16" a="1"/>
  <c r="JF36" i="16" s="1"/>
  <c r="IX36" i="16" a="1"/>
  <c r="IX36" i="16" s="1"/>
  <c r="JE36" i="16" a="1"/>
  <c r="JE36" i="16" s="1"/>
  <c r="IW36" i="16" a="1"/>
  <c r="IW36" i="16" s="1"/>
  <c r="JD36" i="16" a="1"/>
  <c r="JD36" i="16" s="1"/>
  <c r="JC36" i="16" a="1"/>
  <c r="JC36" i="16" s="1"/>
  <c r="JB36" i="16" a="1"/>
  <c r="JB36" i="16" s="1"/>
  <c r="JH36" i="16" a="1"/>
  <c r="JH36" i="16" s="1"/>
  <c r="IZ36" i="16" a="1"/>
  <c r="IZ36" i="16" s="1"/>
  <c r="IY36" i="16" a="1"/>
  <c r="IY36" i="16" s="1"/>
  <c r="JG36" i="16" a="1"/>
  <c r="JG36" i="16" s="1"/>
  <c r="JA36" i="16" a="1"/>
  <c r="JA36" i="16" s="1"/>
  <c r="JD48" i="16" a="1"/>
  <c r="JD48" i="16" s="1"/>
  <c r="JC48" i="16" a="1"/>
  <c r="JC48" i="16" s="1"/>
  <c r="JB48" i="16" a="1"/>
  <c r="JB48" i="16" s="1"/>
  <c r="JA48" i="16" a="1"/>
  <c r="JA48" i="16" s="1"/>
  <c r="JH48" i="16" a="1"/>
  <c r="JH48" i="16" s="1"/>
  <c r="IZ48" i="16" a="1"/>
  <c r="IZ48" i="16" s="1"/>
  <c r="JG48" i="16" a="1"/>
  <c r="JG48" i="16" s="1"/>
  <c r="IY48" i="16" a="1"/>
  <c r="IY48" i="16" s="1"/>
  <c r="JF48" i="16" a="1"/>
  <c r="JF48" i="16" s="1"/>
  <c r="IX48" i="16" a="1"/>
  <c r="IX48" i="16" s="1"/>
  <c r="JE48" i="16" a="1"/>
  <c r="JE48" i="16" s="1"/>
  <c r="IW48" i="16" a="1"/>
  <c r="IW48" i="16" s="1"/>
  <c r="JH18" i="16" a="1"/>
  <c r="JH18" i="16" s="1"/>
  <c r="IZ18" i="16" a="1"/>
  <c r="IZ18" i="16" s="1"/>
  <c r="JA18" i="16" a="1"/>
  <c r="JA18" i="16" s="1"/>
  <c r="JG18" i="16" a="1"/>
  <c r="JG18" i="16" s="1"/>
  <c r="IY18" i="16" a="1"/>
  <c r="IY18" i="16" s="1"/>
  <c r="JF18" i="16" a="1"/>
  <c r="JF18" i="16" s="1"/>
  <c r="IX18" i="16" a="1"/>
  <c r="IX18" i="16" s="1"/>
  <c r="JE18" i="16" a="1"/>
  <c r="JE18" i="16" s="1"/>
  <c r="IW18" i="16" a="1"/>
  <c r="IW18" i="16" s="1"/>
  <c r="JD18" i="16" a="1"/>
  <c r="JD18" i="16" s="1"/>
  <c r="JC18" i="16" a="1"/>
  <c r="JC18" i="16" s="1"/>
  <c r="JB18" i="16" a="1"/>
  <c r="JB18" i="16" s="1"/>
  <c r="JD54" i="16" a="1"/>
  <c r="JD54" i="16" s="1"/>
  <c r="JC54" i="16" a="1"/>
  <c r="JC54" i="16" s="1"/>
  <c r="JB54" i="16" a="1"/>
  <c r="JB54" i="16" s="1"/>
  <c r="JA54" i="16" a="1"/>
  <c r="JA54" i="16" s="1"/>
  <c r="JH54" i="16" a="1"/>
  <c r="JH54" i="16" s="1"/>
  <c r="IZ54" i="16" a="1"/>
  <c r="IZ54" i="16" s="1"/>
  <c r="JG54" i="16" a="1"/>
  <c r="JG54" i="16" s="1"/>
  <c r="IY54" i="16" a="1"/>
  <c r="IY54" i="16" s="1"/>
  <c r="JF54" i="16" a="1"/>
  <c r="JF54" i="16" s="1"/>
  <c r="IX54" i="16" a="1"/>
  <c r="IX54" i="16" s="1"/>
  <c r="JE54" i="16" a="1"/>
  <c r="JE54" i="16" s="1"/>
  <c r="IW54" i="16" a="1"/>
  <c r="IW54" i="16" s="1"/>
  <c r="IW30" i="16" a="1"/>
  <c r="IW30" i="16" s="1"/>
  <c r="JD30" i="16" a="1"/>
  <c r="JD30" i="16" s="1"/>
  <c r="JE30" i="16" a="1"/>
  <c r="JE30" i="16" s="1"/>
  <c r="JC30" i="16" a="1"/>
  <c r="JC30" i="16" s="1"/>
  <c r="JB30" i="16" a="1"/>
  <c r="JB30" i="16" s="1"/>
  <c r="JA30" i="16" a="1"/>
  <c r="JA30" i="16" s="1"/>
  <c r="JH30" i="16" a="1"/>
  <c r="JH30" i="16" s="1"/>
  <c r="IZ30" i="16" a="1"/>
  <c r="IZ30" i="16" s="1"/>
  <c r="JG30" i="16" a="1"/>
  <c r="JG30" i="16" s="1"/>
  <c r="IY30" i="16" a="1"/>
  <c r="IY30" i="16" s="1"/>
  <c r="JF30" i="16" a="1"/>
  <c r="JF30" i="16" s="1"/>
  <c r="IX30" i="16" a="1"/>
  <c r="IX30" i="16" s="1"/>
  <c r="JE24" i="16" a="1"/>
  <c r="JE24" i="16" s="1"/>
  <c r="IW24" i="16" a="1"/>
  <c r="IW24" i="16" s="1"/>
  <c r="JD24" i="16" a="1"/>
  <c r="JD24" i="16" s="1"/>
  <c r="JB24" i="16" a="1"/>
  <c r="JB24" i="16" s="1"/>
  <c r="JC24" i="16" a="1"/>
  <c r="JC24" i="16" s="1"/>
  <c r="JF24" i="16" a="1"/>
  <c r="JF24" i="16" s="1"/>
  <c r="IX24" i="16" a="1"/>
  <c r="IX24" i="16" s="1"/>
  <c r="JA24" i="16" a="1"/>
  <c r="JA24" i="16" s="1"/>
  <c r="JH24" i="16" a="1"/>
  <c r="JH24" i="16" s="1"/>
  <c r="IZ24" i="16" a="1"/>
  <c r="IZ24" i="16" s="1"/>
  <c r="JG24" i="16" a="1"/>
  <c r="JG24" i="16" s="1"/>
  <c r="IY24" i="16" a="1"/>
  <c r="IY24" i="16" s="1"/>
  <c r="KW2" i="16"/>
  <c r="KS2" i="16"/>
  <c r="KR2" i="16"/>
  <c r="KN2" i="16"/>
  <c r="KM2" i="16"/>
  <c r="KP2" i="16"/>
  <c r="KV2" i="16"/>
  <c r="KL2" i="16"/>
  <c r="KT2" i="16"/>
  <c r="KU2" i="16"/>
  <c r="KQ2" i="16"/>
  <c r="KO2" i="16"/>
  <c r="LW22" i="18" l="1"/>
  <c r="LZ22" i="18"/>
  <c r="LX22" i="18"/>
  <c r="LV13" i="18"/>
  <c r="LL78" i="17"/>
  <c r="MB13" i="18"/>
  <c r="LR78" i="17"/>
  <c r="LZ13" i="18"/>
  <c r="LP78" i="17"/>
  <c r="ME22" i="18"/>
  <c r="LT22" i="18"/>
  <c r="MA22" i="18"/>
  <c r="MA13" i="18"/>
  <c r="LQ78" i="17"/>
  <c r="LU13" i="18"/>
  <c r="LK78" i="17"/>
  <c r="LY13" i="18"/>
  <c r="LO78" i="17"/>
  <c r="MD22" i="18"/>
  <c r="LT13" i="18"/>
  <c r="LJ78" i="17"/>
  <c r="MC13" i="18"/>
  <c r="LS78" i="17"/>
  <c r="MC22" i="18"/>
  <c r="MB22" i="18"/>
  <c r="LW13" i="18"/>
  <c r="LM78" i="17"/>
  <c r="LU22" i="18"/>
  <c r="ME13" i="18"/>
  <c r="LU78" i="17"/>
  <c r="LX13" i="18"/>
  <c r="LN78" i="17"/>
  <c r="LV22" i="18"/>
  <c r="LY22" i="18"/>
  <c r="MD13" i="18"/>
  <c r="LT78" i="17"/>
  <c r="JT54" i="16" a="1"/>
  <c r="JT54" i="16" s="1"/>
  <c r="JL54" i="16" a="1"/>
  <c r="JL54" i="16" s="1"/>
  <c r="JS54" i="16" a="1"/>
  <c r="JS54" i="16" s="1"/>
  <c r="JK54" i="16" a="1"/>
  <c r="JK54" i="16" s="1"/>
  <c r="JR54" i="16" a="1"/>
  <c r="JR54" i="16" s="1"/>
  <c r="JJ54" i="16" a="1"/>
  <c r="JJ54" i="16" s="1"/>
  <c r="JQ54" i="16" a="1"/>
  <c r="JQ54" i="16" s="1"/>
  <c r="JI54" i="16" a="1"/>
  <c r="JI54" i="16" s="1"/>
  <c r="JP54" i="16" a="1"/>
  <c r="JP54" i="16" s="1"/>
  <c r="JO54" i="16" a="1"/>
  <c r="JO54" i="16" s="1"/>
  <c r="JN54" i="16" a="1"/>
  <c r="JN54" i="16" s="1"/>
  <c r="JM54" i="16" a="1"/>
  <c r="JM54" i="16" s="1"/>
  <c r="JT48" i="16" a="1"/>
  <c r="JT48" i="16" s="1"/>
  <c r="JL48" i="16" a="1"/>
  <c r="JL48" i="16" s="1"/>
  <c r="JS48" i="16" a="1"/>
  <c r="JS48" i="16" s="1"/>
  <c r="JK48" i="16" a="1"/>
  <c r="JK48" i="16" s="1"/>
  <c r="JR48" i="16" a="1"/>
  <c r="JR48" i="16" s="1"/>
  <c r="JJ48" i="16" a="1"/>
  <c r="JJ48" i="16" s="1"/>
  <c r="JQ48" i="16" a="1"/>
  <c r="JQ48" i="16" s="1"/>
  <c r="JI48" i="16" a="1"/>
  <c r="JI48" i="16" s="1"/>
  <c r="JP48" i="16" a="1"/>
  <c r="JP48" i="16" s="1"/>
  <c r="JO48" i="16" a="1"/>
  <c r="JO48" i="16" s="1"/>
  <c r="JN48" i="16" a="1"/>
  <c r="JN48" i="16" s="1"/>
  <c r="JM48" i="16" a="1"/>
  <c r="JM48" i="16" s="1"/>
  <c r="JP18" i="16" a="1"/>
  <c r="JP18" i="16" s="1"/>
  <c r="JO18" i="16" a="1"/>
  <c r="JO18" i="16" s="1"/>
  <c r="JQ18" i="16" a="1"/>
  <c r="JQ18" i="16" s="1"/>
  <c r="JN18" i="16" a="1"/>
  <c r="JN18" i="16" s="1"/>
  <c r="JM18" i="16" a="1"/>
  <c r="JM18" i="16" s="1"/>
  <c r="JT18" i="16" a="1"/>
  <c r="JT18" i="16" s="1"/>
  <c r="JL18" i="16" a="1"/>
  <c r="JL18" i="16" s="1"/>
  <c r="JS18" i="16" a="1"/>
  <c r="JS18" i="16" s="1"/>
  <c r="JK18" i="16" a="1"/>
  <c r="JK18" i="16" s="1"/>
  <c r="JI18" i="16" a="1"/>
  <c r="JI18" i="16" s="1"/>
  <c r="JR18" i="16" a="1"/>
  <c r="JR18" i="16" s="1"/>
  <c r="JJ18" i="16" a="1"/>
  <c r="JJ18" i="16" s="1"/>
  <c r="JN36" i="16" a="1"/>
  <c r="JN36" i="16" s="1"/>
  <c r="JM36" i="16" a="1"/>
  <c r="JM36" i="16" s="1"/>
  <c r="JT36" i="16" a="1"/>
  <c r="JT36" i="16" s="1"/>
  <c r="JL36" i="16" a="1"/>
  <c r="JL36" i="16" s="1"/>
  <c r="JS36" i="16" a="1"/>
  <c r="JS36" i="16" s="1"/>
  <c r="JK36" i="16" a="1"/>
  <c r="JK36" i="16" s="1"/>
  <c r="JR36" i="16" a="1"/>
  <c r="JR36" i="16" s="1"/>
  <c r="JJ36" i="16" a="1"/>
  <c r="JJ36" i="16" s="1"/>
  <c r="JP36" i="16" a="1"/>
  <c r="JP36" i="16" s="1"/>
  <c r="JQ36" i="16" a="1"/>
  <c r="JQ36" i="16" s="1"/>
  <c r="JO36" i="16" a="1"/>
  <c r="JO36" i="16" s="1"/>
  <c r="JI36" i="16" a="1"/>
  <c r="JI36" i="16" s="1"/>
  <c r="JM30" i="16" a="1"/>
  <c r="JM30" i="16" s="1"/>
  <c r="JT30" i="16" a="1"/>
  <c r="JT30" i="16" s="1"/>
  <c r="JL30" i="16" a="1"/>
  <c r="JL30" i="16" s="1"/>
  <c r="JS30" i="16" a="1"/>
  <c r="JS30" i="16" s="1"/>
  <c r="JK30" i="16" a="1"/>
  <c r="JK30" i="16" s="1"/>
  <c r="JR30" i="16" a="1"/>
  <c r="JR30" i="16" s="1"/>
  <c r="JJ30" i="16" a="1"/>
  <c r="JJ30" i="16" s="1"/>
  <c r="JQ30" i="16" a="1"/>
  <c r="JQ30" i="16" s="1"/>
  <c r="JI30" i="16" a="1"/>
  <c r="JI30" i="16" s="1"/>
  <c r="JP30" i="16" a="1"/>
  <c r="JP30" i="16" s="1"/>
  <c r="JO30" i="16" a="1"/>
  <c r="JO30" i="16" s="1"/>
  <c r="JN30" i="16" a="1"/>
  <c r="JN30" i="16" s="1"/>
  <c r="JM24" i="16" a="1"/>
  <c r="JM24" i="16" s="1"/>
  <c r="JT24" i="16" a="1"/>
  <c r="JT24" i="16" s="1"/>
  <c r="JL24" i="16" a="1"/>
  <c r="JL24" i="16" s="1"/>
  <c r="JN24" i="16" a="1"/>
  <c r="JN24" i="16" s="1"/>
  <c r="JS24" i="16" a="1"/>
  <c r="JS24" i="16" s="1"/>
  <c r="JK24" i="16" a="1"/>
  <c r="JK24" i="16" s="1"/>
  <c r="JR24" i="16" a="1"/>
  <c r="JR24" i="16" s="1"/>
  <c r="JJ24" i="16" a="1"/>
  <c r="JJ24" i="16" s="1"/>
  <c r="JQ24" i="16" a="1"/>
  <c r="JQ24" i="16" s="1"/>
  <c r="JI24" i="16" a="1"/>
  <c r="JI24" i="16" s="1"/>
  <c r="JP24" i="16" a="1"/>
  <c r="JP24" i="16" s="1"/>
  <c r="JO24" i="16" a="1"/>
  <c r="JO24" i="16" s="1"/>
  <c r="KX2" i="16"/>
  <c r="KZ2" i="16"/>
  <c r="LA2" i="16"/>
  <c r="LC2" i="16"/>
  <c r="LH2" i="16"/>
  <c r="LD2" i="16"/>
  <c r="LG2" i="16"/>
  <c r="LB2" i="16"/>
  <c r="LE2" i="16"/>
  <c r="LF2" i="16"/>
  <c r="KY2" i="16"/>
  <c r="LI2" i="16"/>
  <c r="MK13" i="18" l="1"/>
  <c r="MA78" i="17"/>
  <c r="MF22" i="18"/>
  <c r="MH13" i="18"/>
  <c r="LX78" i="17"/>
  <c r="MQ13" i="18"/>
  <c r="MS78" i="17" s="1"/>
  <c r="MG78" i="17"/>
  <c r="MG22" i="18"/>
  <c r="MO13" i="18"/>
  <c r="MQ78" i="17" s="1"/>
  <c r="ME78" i="17"/>
  <c r="MG13" i="18"/>
  <c r="LW78" i="17"/>
  <c r="MQ22" i="18"/>
  <c r="MJ22" i="18"/>
  <c r="MP13" i="18"/>
  <c r="MR78" i="17" s="1"/>
  <c r="MF78" i="17"/>
  <c r="MH22" i="18"/>
  <c r="MI13" i="18"/>
  <c r="LY78" i="17"/>
  <c r="MF13" i="18"/>
  <c r="LV78" i="17"/>
  <c r="MM13" i="18"/>
  <c r="MO78" i="17" s="1"/>
  <c r="MC78" i="17"/>
  <c r="ML13" i="18"/>
  <c r="MB78" i="17"/>
  <c r="ML22" i="18"/>
  <c r="MO22" i="18"/>
  <c r="MK22" i="18"/>
  <c r="MJ13" i="18"/>
  <c r="LZ78" i="17"/>
  <c r="MN22" i="18"/>
  <c r="MP22" i="18"/>
  <c r="MM22" i="18"/>
  <c r="MN13" i="18"/>
  <c r="MP78" i="17" s="1"/>
  <c r="MD78" i="17"/>
  <c r="MI22" i="18"/>
  <c r="KD36" i="16" a="1"/>
  <c r="KD36" i="16" s="1"/>
  <c r="JV36" i="16" a="1"/>
  <c r="JV36" i="16" s="1"/>
  <c r="KC36" i="16" a="1"/>
  <c r="KC36" i="16" s="1"/>
  <c r="JU36" i="16" a="1"/>
  <c r="JU36" i="16" s="1"/>
  <c r="KB36" i="16" a="1"/>
  <c r="KB36" i="16" s="1"/>
  <c r="KA36" i="16" a="1"/>
  <c r="KA36" i="16" s="1"/>
  <c r="JZ36" i="16" a="1"/>
  <c r="JZ36" i="16" s="1"/>
  <c r="KF36" i="16" a="1"/>
  <c r="KF36" i="16" s="1"/>
  <c r="JX36" i="16" a="1"/>
  <c r="JX36" i="16" s="1"/>
  <c r="JY36" i="16" a="1"/>
  <c r="JY36" i="16" s="1"/>
  <c r="JW36" i="16" a="1"/>
  <c r="JW36" i="16" s="1"/>
  <c r="KE36" i="16" a="1"/>
  <c r="KE36" i="16" s="1"/>
  <c r="KB48" i="16" a="1"/>
  <c r="KB48" i="16" s="1"/>
  <c r="KA48" i="16" a="1"/>
  <c r="KA48" i="16" s="1"/>
  <c r="JZ48" i="16" a="1"/>
  <c r="JZ48" i="16" s="1"/>
  <c r="JY48" i="16" a="1"/>
  <c r="JY48" i="16" s="1"/>
  <c r="KF48" i="16" a="1"/>
  <c r="KF48" i="16" s="1"/>
  <c r="JX48" i="16" a="1"/>
  <c r="JX48" i="16" s="1"/>
  <c r="KE48" i="16" a="1"/>
  <c r="KE48" i="16" s="1"/>
  <c r="JW48" i="16" a="1"/>
  <c r="JW48" i="16" s="1"/>
  <c r="KD48" i="16" a="1"/>
  <c r="KD48" i="16" s="1"/>
  <c r="JV48" i="16" a="1"/>
  <c r="JV48" i="16" s="1"/>
  <c r="KC48" i="16" a="1"/>
  <c r="KC48" i="16" s="1"/>
  <c r="JU48" i="16" a="1"/>
  <c r="JU48" i="16" s="1"/>
  <c r="KF18" i="16" a="1"/>
  <c r="KF18" i="16" s="1"/>
  <c r="JX18" i="16" a="1"/>
  <c r="JX18" i="16" s="1"/>
  <c r="KE18" i="16" a="1"/>
  <c r="KE18" i="16" s="1"/>
  <c r="JW18" i="16" a="1"/>
  <c r="JW18" i="16" s="1"/>
  <c r="KD18" i="16" a="1"/>
  <c r="KD18" i="16" s="1"/>
  <c r="JV18" i="16" a="1"/>
  <c r="JV18" i="16" s="1"/>
  <c r="JY18" i="16" a="1"/>
  <c r="JY18" i="16" s="1"/>
  <c r="KC18" i="16" a="1"/>
  <c r="KC18" i="16" s="1"/>
  <c r="JU18" i="16" a="1"/>
  <c r="JU18" i="16" s="1"/>
  <c r="KB18" i="16" a="1"/>
  <c r="KB18" i="16" s="1"/>
  <c r="KA18" i="16" a="1"/>
  <c r="KA18" i="16" s="1"/>
  <c r="JZ18" i="16" a="1"/>
  <c r="JZ18" i="16" s="1"/>
  <c r="KB54" i="16" a="1"/>
  <c r="KB54" i="16" s="1"/>
  <c r="KA54" i="16" a="1"/>
  <c r="KA54" i="16" s="1"/>
  <c r="JZ54" i="16" a="1"/>
  <c r="JZ54" i="16" s="1"/>
  <c r="JY54" i="16" a="1"/>
  <c r="JY54" i="16" s="1"/>
  <c r="KF54" i="16" a="1"/>
  <c r="KF54" i="16" s="1"/>
  <c r="JX54" i="16" a="1"/>
  <c r="JX54" i="16" s="1"/>
  <c r="KE54" i="16" a="1"/>
  <c r="KE54" i="16" s="1"/>
  <c r="JW54" i="16" a="1"/>
  <c r="JW54" i="16" s="1"/>
  <c r="KD54" i="16" a="1"/>
  <c r="KD54" i="16" s="1"/>
  <c r="JV54" i="16" a="1"/>
  <c r="JV54" i="16" s="1"/>
  <c r="KC54" i="16" a="1"/>
  <c r="KC54" i="16" s="1"/>
  <c r="JU54" i="16" a="1"/>
  <c r="JU54" i="16" s="1"/>
  <c r="KC30" i="16" a="1"/>
  <c r="KC30" i="16" s="1"/>
  <c r="KB30" i="16" a="1"/>
  <c r="KB30" i="16" s="1"/>
  <c r="JU30" i="16" a="1"/>
  <c r="JU30" i="16" s="1"/>
  <c r="KA30" i="16" a="1"/>
  <c r="KA30" i="16" s="1"/>
  <c r="JZ30" i="16" a="1"/>
  <c r="JZ30" i="16" s="1"/>
  <c r="JY30" i="16" a="1"/>
  <c r="JY30" i="16" s="1"/>
  <c r="KF30" i="16" a="1"/>
  <c r="KF30" i="16" s="1"/>
  <c r="JX30" i="16" a="1"/>
  <c r="JX30" i="16" s="1"/>
  <c r="KE30" i="16" a="1"/>
  <c r="KE30" i="16" s="1"/>
  <c r="JW30" i="16" a="1"/>
  <c r="JW30" i="16" s="1"/>
  <c r="KD30" i="16" a="1"/>
  <c r="KD30" i="16" s="1"/>
  <c r="JV30" i="16" a="1"/>
  <c r="JV30" i="16" s="1"/>
  <c r="KC24" i="16" a="1"/>
  <c r="KC24" i="16" s="1"/>
  <c r="JU24" i="16" a="1"/>
  <c r="JU24" i="16" s="1"/>
  <c r="JZ24" i="16" a="1"/>
  <c r="JZ24" i="16" s="1"/>
  <c r="KB24" i="16" a="1"/>
  <c r="KB24" i="16" s="1"/>
  <c r="KA24" i="16" a="1"/>
  <c r="KA24" i="16" s="1"/>
  <c r="KD24" i="16" a="1"/>
  <c r="KD24" i="16" s="1"/>
  <c r="JV24" i="16" a="1"/>
  <c r="JV24" i="16" s="1"/>
  <c r="JY24" i="16" a="1"/>
  <c r="JY24" i="16" s="1"/>
  <c r="KF24" i="16" a="1"/>
  <c r="KF24" i="16" s="1"/>
  <c r="JX24" i="16" a="1"/>
  <c r="JX24" i="16" s="1"/>
  <c r="KE24" i="16" a="1"/>
  <c r="KE24" i="16" s="1"/>
  <c r="JW24" i="16" a="1"/>
  <c r="JW24" i="16" s="1"/>
  <c r="LO2" i="16"/>
  <c r="LU2" i="16"/>
  <c r="LK2" i="16"/>
  <c r="LS2" i="16"/>
  <c r="LM2" i="16"/>
  <c r="LR2" i="16"/>
  <c r="LL2" i="16"/>
  <c r="LP2" i="16"/>
  <c r="LN2" i="16"/>
  <c r="LQ2" i="16"/>
  <c r="LT2" i="16"/>
  <c r="LJ2" i="16"/>
  <c r="MX22" i="18" l="1"/>
  <c r="MV13" i="18"/>
  <c r="MX78" i="17" s="1"/>
  <c r="ML78" i="17"/>
  <c r="MX13" i="18"/>
  <c r="MZ78" i="17" s="1"/>
  <c r="MN78" i="17"/>
  <c r="MT22" i="18"/>
  <c r="MS13" i="18"/>
  <c r="MU78" i="17" s="1"/>
  <c r="MI78" i="17"/>
  <c r="MT13" i="18"/>
  <c r="MV78" i="17" s="1"/>
  <c r="MJ78" i="17"/>
  <c r="MU13" i="18"/>
  <c r="MW78" i="17" s="1"/>
  <c r="MK78" i="17"/>
  <c r="MW22" i="18"/>
  <c r="MR22" i="18"/>
  <c r="MU22" i="18"/>
  <c r="MR13" i="18"/>
  <c r="MT78" i="17" s="1"/>
  <c r="MH78" i="17"/>
  <c r="MV22" i="18"/>
  <c r="MS22" i="18"/>
  <c r="MW13" i="18"/>
  <c r="MY78" i="17" s="1"/>
  <c r="MM78" i="17"/>
  <c r="KR48" i="16" a="1"/>
  <c r="KR48" i="16" s="1"/>
  <c r="KJ48" i="16" a="1"/>
  <c r="KJ48" i="16" s="1"/>
  <c r="KQ48" i="16" a="1"/>
  <c r="KQ48" i="16" s="1"/>
  <c r="KI48" i="16" a="1"/>
  <c r="KI48" i="16" s="1"/>
  <c r="KP48" i="16" a="1"/>
  <c r="KP48" i="16" s="1"/>
  <c r="KH48" i="16" a="1"/>
  <c r="KH48" i="16" s="1"/>
  <c r="KO48" i="16" a="1"/>
  <c r="KO48" i="16" s="1"/>
  <c r="KG48" i="16" a="1"/>
  <c r="KG48" i="16" s="1"/>
  <c r="KN48" i="16" a="1"/>
  <c r="KN48" i="16" s="1"/>
  <c r="KM48" i="16" a="1"/>
  <c r="KM48" i="16" s="1"/>
  <c r="KL48" i="16" a="1"/>
  <c r="KL48" i="16" s="1"/>
  <c r="KK48" i="16" a="1"/>
  <c r="KK48" i="16" s="1"/>
  <c r="KR54" i="16" a="1"/>
  <c r="KR54" i="16" s="1"/>
  <c r="KJ54" i="16" a="1"/>
  <c r="KJ54" i="16" s="1"/>
  <c r="KQ54" i="16" a="1"/>
  <c r="KQ54" i="16" s="1"/>
  <c r="KI54" i="16" a="1"/>
  <c r="KI54" i="16" s="1"/>
  <c r="KP54" i="16" a="1"/>
  <c r="KP54" i="16" s="1"/>
  <c r="KH54" i="16" a="1"/>
  <c r="KH54" i="16" s="1"/>
  <c r="KO54" i="16" a="1"/>
  <c r="KO54" i="16" s="1"/>
  <c r="KG54" i="16" a="1"/>
  <c r="KG54" i="16" s="1"/>
  <c r="KN54" i="16" a="1"/>
  <c r="KN54" i="16" s="1"/>
  <c r="KM54" i="16" a="1"/>
  <c r="KM54" i="16" s="1"/>
  <c r="KL54" i="16" a="1"/>
  <c r="KL54" i="16" s="1"/>
  <c r="KK54" i="16" a="1"/>
  <c r="KK54" i="16" s="1"/>
  <c r="KN18" i="16" a="1"/>
  <c r="KN18" i="16" s="1"/>
  <c r="KM18" i="16" a="1"/>
  <c r="KM18" i="16" s="1"/>
  <c r="KL18" i="16" a="1"/>
  <c r="KL18" i="16" s="1"/>
  <c r="KK18" i="16" a="1"/>
  <c r="KK18" i="16" s="1"/>
  <c r="KO18" i="16" a="1"/>
  <c r="KO18" i="16" s="1"/>
  <c r="KR18" i="16" a="1"/>
  <c r="KR18" i="16" s="1"/>
  <c r="KJ18" i="16" a="1"/>
  <c r="KJ18" i="16" s="1"/>
  <c r="KQ18" i="16" a="1"/>
  <c r="KQ18" i="16" s="1"/>
  <c r="KI18" i="16" a="1"/>
  <c r="KI18" i="16" s="1"/>
  <c r="KP18" i="16" a="1"/>
  <c r="KP18" i="16" s="1"/>
  <c r="KH18" i="16" a="1"/>
  <c r="KH18" i="16" s="1"/>
  <c r="KG18" i="16" a="1"/>
  <c r="KG18" i="16" s="1"/>
  <c r="KL36" i="16" a="1"/>
  <c r="KL36" i="16" s="1"/>
  <c r="KK36" i="16" a="1"/>
  <c r="KK36" i="16" s="1"/>
  <c r="KR36" i="16" a="1"/>
  <c r="KR36" i="16" s="1"/>
  <c r="KJ36" i="16" a="1"/>
  <c r="KJ36" i="16" s="1"/>
  <c r="KQ36" i="16" a="1"/>
  <c r="KQ36" i="16" s="1"/>
  <c r="KI36" i="16" a="1"/>
  <c r="KI36" i="16" s="1"/>
  <c r="KP36" i="16" a="1"/>
  <c r="KP36" i="16" s="1"/>
  <c r="KH36" i="16" a="1"/>
  <c r="KH36" i="16" s="1"/>
  <c r="KN36" i="16" a="1"/>
  <c r="KN36" i="16" s="1"/>
  <c r="KO36" i="16" a="1"/>
  <c r="KO36" i="16" s="1"/>
  <c r="KM36" i="16" a="1"/>
  <c r="KM36" i="16" s="1"/>
  <c r="KG36" i="16" a="1"/>
  <c r="KG36" i="16" s="1"/>
  <c r="KR30" i="16" a="1"/>
  <c r="KR30" i="16" s="1"/>
  <c r="KJ30" i="16" a="1"/>
  <c r="KJ30" i="16" s="1"/>
  <c r="KK30" i="16" a="1"/>
  <c r="KK30" i="16" s="1"/>
  <c r="KQ30" i="16" a="1"/>
  <c r="KQ30" i="16" s="1"/>
  <c r="KI30" i="16" a="1"/>
  <c r="KI30" i="16" s="1"/>
  <c r="KP30" i="16" a="1"/>
  <c r="KP30" i="16" s="1"/>
  <c r="KH30" i="16" a="1"/>
  <c r="KH30" i="16" s="1"/>
  <c r="KO30" i="16" a="1"/>
  <c r="KO30" i="16" s="1"/>
  <c r="KG30" i="16" a="1"/>
  <c r="KG30" i="16" s="1"/>
  <c r="KN30" i="16" a="1"/>
  <c r="KN30" i="16" s="1"/>
  <c r="KM30" i="16" a="1"/>
  <c r="KM30" i="16" s="1"/>
  <c r="KL30" i="16" a="1"/>
  <c r="KL30" i="16" s="1"/>
  <c r="KK24" i="16" a="1"/>
  <c r="KK24" i="16" s="1"/>
  <c r="KR24" i="16" a="1"/>
  <c r="KR24" i="16" s="1"/>
  <c r="KJ24" i="16" a="1"/>
  <c r="KJ24" i="16" s="1"/>
  <c r="KH24" i="16" a="1"/>
  <c r="KH24" i="16" s="1"/>
  <c r="KL24" i="16" a="1"/>
  <c r="KL24" i="16" s="1"/>
  <c r="KQ24" i="16" a="1"/>
  <c r="KQ24" i="16" s="1"/>
  <c r="KI24" i="16" a="1"/>
  <c r="KI24" i="16" s="1"/>
  <c r="KP24" i="16" a="1"/>
  <c r="KP24" i="16" s="1"/>
  <c r="KO24" i="16" a="1"/>
  <c r="KO24" i="16" s="1"/>
  <c r="KG24" i="16" a="1"/>
  <c r="KG24" i="16" s="1"/>
  <c r="KN24" i="16" a="1"/>
  <c r="KN24" i="16" s="1"/>
  <c r="KM24" i="16" a="1"/>
  <c r="KM24" i="16" s="1"/>
  <c r="MB2" i="16"/>
  <c r="ME2" i="16"/>
  <c r="LX2" i="16"/>
  <c r="LW2" i="16"/>
  <c r="MF2" i="16"/>
  <c r="MC2" i="16"/>
  <c r="MD2" i="16"/>
  <c r="MG2" i="16"/>
  <c r="LV2" i="16"/>
  <c r="LZ2" i="16"/>
  <c r="LY2" i="16"/>
  <c r="MA2" i="16"/>
  <c r="KZ54" i="16" l="1" a="1"/>
  <c r="KZ54" i="16" s="1"/>
  <c r="KY54" i="16" a="1"/>
  <c r="KY54" i="16" s="1"/>
  <c r="KX54" i="16" a="1"/>
  <c r="KX54" i="16" s="1"/>
  <c r="KW54" i="16" a="1"/>
  <c r="KW54" i="16" s="1"/>
  <c r="LD54" i="16" a="1"/>
  <c r="LD54" i="16" s="1"/>
  <c r="KV54" i="16" a="1"/>
  <c r="KV54" i="16" s="1"/>
  <c r="LC54" i="16" a="1"/>
  <c r="LC54" i="16" s="1"/>
  <c r="KU54" i="16" a="1"/>
  <c r="KU54" i="16" s="1"/>
  <c r="LB54" i="16" a="1"/>
  <c r="LB54" i="16" s="1"/>
  <c r="KT54" i="16" a="1"/>
  <c r="KT54" i="16" s="1"/>
  <c r="LA54" i="16" a="1"/>
  <c r="LA54" i="16" s="1"/>
  <c r="KS54" i="16" a="1"/>
  <c r="KS54" i="16" s="1"/>
  <c r="LD18" i="16" a="1"/>
  <c r="LD18" i="16" s="1"/>
  <c r="KV18" i="16" a="1"/>
  <c r="KV18" i="16" s="1"/>
  <c r="LC18" i="16" a="1"/>
  <c r="LC18" i="16" s="1"/>
  <c r="KU18" i="16" a="1"/>
  <c r="KU18" i="16" s="1"/>
  <c r="LB18" i="16" a="1"/>
  <c r="LB18" i="16" s="1"/>
  <c r="KT18" i="16" a="1"/>
  <c r="KT18" i="16" s="1"/>
  <c r="LA18" i="16" a="1"/>
  <c r="LA18" i="16" s="1"/>
  <c r="KS18" i="16" a="1"/>
  <c r="KS18" i="16" s="1"/>
  <c r="KZ18" i="16" a="1"/>
  <c r="KZ18" i="16" s="1"/>
  <c r="KW18" i="16" a="1"/>
  <c r="KW18" i="16" s="1"/>
  <c r="KY18" i="16" a="1"/>
  <c r="KY18" i="16" s="1"/>
  <c r="KX18" i="16" a="1"/>
  <c r="KX18" i="16" s="1"/>
  <c r="LB36" i="16" a="1"/>
  <c r="LB36" i="16" s="1"/>
  <c r="KT36" i="16" a="1"/>
  <c r="KT36" i="16" s="1"/>
  <c r="LA36" i="16" a="1"/>
  <c r="LA36" i="16" s="1"/>
  <c r="KS36" i="16" a="1"/>
  <c r="KS36" i="16" s="1"/>
  <c r="KZ36" i="16" a="1"/>
  <c r="KZ36" i="16" s="1"/>
  <c r="KY36" i="16" a="1"/>
  <c r="KY36" i="16" s="1"/>
  <c r="KX36" i="16" a="1"/>
  <c r="KX36" i="16" s="1"/>
  <c r="LD36" i="16" a="1"/>
  <c r="LD36" i="16" s="1"/>
  <c r="KV36" i="16" a="1"/>
  <c r="KV36" i="16" s="1"/>
  <c r="LC36" i="16" a="1"/>
  <c r="LC36" i="16" s="1"/>
  <c r="KW36" i="16" a="1"/>
  <c r="KW36" i="16" s="1"/>
  <c r="KU36" i="16" a="1"/>
  <c r="KU36" i="16" s="1"/>
  <c r="KZ48" i="16" a="1"/>
  <c r="KZ48" i="16" s="1"/>
  <c r="KY48" i="16" a="1"/>
  <c r="KY48" i="16" s="1"/>
  <c r="KX48" i="16" a="1"/>
  <c r="KX48" i="16" s="1"/>
  <c r="KW48" i="16" a="1"/>
  <c r="KW48" i="16" s="1"/>
  <c r="LD48" i="16" a="1"/>
  <c r="LD48" i="16" s="1"/>
  <c r="KV48" i="16" a="1"/>
  <c r="KV48" i="16" s="1"/>
  <c r="LC48" i="16" a="1"/>
  <c r="LC48" i="16" s="1"/>
  <c r="KU48" i="16" a="1"/>
  <c r="KU48" i="16" s="1"/>
  <c r="LB48" i="16" a="1"/>
  <c r="LB48" i="16" s="1"/>
  <c r="KT48" i="16" a="1"/>
  <c r="KT48" i="16" s="1"/>
  <c r="LA48" i="16" a="1"/>
  <c r="LA48" i="16" s="1"/>
  <c r="KS48" i="16" a="1"/>
  <c r="KS48" i="16" s="1"/>
  <c r="KS30" i="16" a="1"/>
  <c r="KS30" i="16" s="1"/>
  <c r="KZ30" i="16" a="1"/>
  <c r="KZ30" i="16" s="1"/>
  <c r="LA30" i="16" a="1"/>
  <c r="LA30" i="16" s="1"/>
  <c r="KY30" i="16" a="1"/>
  <c r="KY30" i="16" s="1"/>
  <c r="KX30" i="16" a="1"/>
  <c r="KX30" i="16" s="1"/>
  <c r="KW30" i="16" a="1"/>
  <c r="KW30" i="16" s="1"/>
  <c r="LD30" i="16" a="1"/>
  <c r="LD30" i="16" s="1"/>
  <c r="KV30" i="16" a="1"/>
  <c r="KV30" i="16" s="1"/>
  <c r="LC30" i="16" a="1"/>
  <c r="LC30" i="16" s="1"/>
  <c r="KU30" i="16" a="1"/>
  <c r="KU30" i="16" s="1"/>
  <c r="LB30" i="16" a="1"/>
  <c r="LB30" i="16" s="1"/>
  <c r="KT30" i="16" a="1"/>
  <c r="KT30" i="16" s="1"/>
  <c r="LA24" i="16" a="1"/>
  <c r="LA24" i="16" s="1"/>
  <c r="KS24" i="16" a="1"/>
  <c r="KS24" i="16" s="1"/>
  <c r="KZ24" i="16" a="1"/>
  <c r="KZ24" i="16" s="1"/>
  <c r="LB24" i="16" a="1"/>
  <c r="LB24" i="16" s="1"/>
  <c r="KY24" i="16" a="1"/>
  <c r="KY24" i="16" s="1"/>
  <c r="KX24" i="16" a="1"/>
  <c r="KX24" i="16" s="1"/>
  <c r="KT24" i="16" a="1"/>
  <c r="KT24" i="16" s="1"/>
  <c r="KW24" i="16" a="1"/>
  <c r="KW24" i="16" s="1"/>
  <c r="LD24" i="16" a="1"/>
  <c r="LD24" i="16" s="1"/>
  <c r="KV24" i="16" a="1"/>
  <c r="KV24" i="16" s="1"/>
  <c r="LC24" i="16" a="1"/>
  <c r="LC24" i="16" s="1"/>
  <c r="KU24" i="16" a="1"/>
  <c r="KU24" i="16" s="1"/>
  <c r="MS2" i="16"/>
  <c r="MI2" i="16"/>
  <c r="MP2" i="16"/>
  <c r="MJ2" i="16"/>
  <c r="MM2" i="16"/>
  <c r="MK2" i="16"/>
  <c r="ML2" i="16"/>
  <c r="MO2" i="16"/>
  <c r="MQ2" i="16"/>
  <c r="MH2" i="16"/>
  <c r="MR2" i="16"/>
  <c r="MN2" i="16"/>
  <c r="LP48" i="16" l="1" a="1"/>
  <c r="LP48" i="16" s="1"/>
  <c r="LH48" i="16" a="1"/>
  <c r="LH48" i="16" s="1"/>
  <c r="LO48" i="16" a="1"/>
  <c r="LO48" i="16" s="1"/>
  <c r="LG48" i="16" a="1"/>
  <c r="LG48" i="16" s="1"/>
  <c r="LN48" i="16" a="1"/>
  <c r="LN48" i="16" s="1"/>
  <c r="LF48" i="16" a="1"/>
  <c r="LF48" i="16" s="1"/>
  <c r="LM48" i="16" a="1"/>
  <c r="LM48" i="16" s="1"/>
  <c r="LE48" i="16" a="1"/>
  <c r="LE48" i="16" s="1"/>
  <c r="LL48" i="16" a="1"/>
  <c r="LL48" i="16" s="1"/>
  <c r="LK48" i="16" a="1"/>
  <c r="LK48" i="16" s="1"/>
  <c r="LJ48" i="16" a="1"/>
  <c r="LJ48" i="16" s="1"/>
  <c r="LI48" i="16" a="1"/>
  <c r="LI48" i="16" s="1"/>
  <c r="LL18" i="16" a="1"/>
  <c r="LL18" i="16" s="1"/>
  <c r="LE18" i="16" a="1"/>
  <c r="LE18" i="16" s="1"/>
  <c r="LK18" i="16" a="1"/>
  <c r="LK18" i="16" s="1"/>
  <c r="LJ18" i="16" a="1"/>
  <c r="LJ18" i="16" s="1"/>
  <c r="LI18" i="16" a="1"/>
  <c r="LI18" i="16" s="1"/>
  <c r="LP18" i="16" a="1"/>
  <c r="LP18" i="16" s="1"/>
  <c r="LH18" i="16" a="1"/>
  <c r="LH18" i="16" s="1"/>
  <c r="LO18" i="16" a="1"/>
  <c r="LO18" i="16" s="1"/>
  <c r="LG18" i="16" a="1"/>
  <c r="LG18" i="16" s="1"/>
  <c r="LM18" i="16" a="1"/>
  <c r="LM18" i="16" s="1"/>
  <c r="LN18" i="16" a="1"/>
  <c r="LN18" i="16" s="1"/>
  <c r="LF18" i="16" a="1"/>
  <c r="LF18" i="16" s="1"/>
  <c r="LJ36" i="16" a="1"/>
  <c r="LJ36" i="16" s="1"/>
  <c r="LI36" i="16" a="1"/>
  <c r="LI36" i="16" s="1"/>
  <c r="LP36" i="16" a="1"/>
  <c r="LP36" i="16" s="1"/>
  <c r="LH36" i="16" a="1"/>
  <c r="LH36" i="16" s="1"/>
  <c r="LO36" i="16" a="1"/>
  <c r="LO36" i="16" s="1"/>
  <c r="LG36" i="16" a="1"/>
  <c r="LG36" i="16" s="1"/>
  <c r="LN36" i="16" a="1"/>
  <c r="LN36" i="16" s="1"/>
  <c r="LF36" i="16" a="1"/>
  <c r="LF36" i="16" s="1"/>
  <c r="LL36" i="16" a="1"/>
  <c r="LL36" i="16" s="1"/>
  <c r="LE36" i="16" a="1"/>
  <c r="LE36" i="16" s="1"/>
  <c r="LK36" i="16" a="1"/>
  <c r="LK36" i="16" s="1"/>
  <c r="LM36" i="16" a="1"/>
  <c r="LM36" i="16" s="1"/>
  <c r="LP54" i="16" a="1"/>
  <c r="LP54" i="16" s="1"/>
  <c r="LH54" i="16" a="1"/>
  <c r="LH54" i="16" s="1"/>
  <c r="LO54" i="16" a="1"/>
  <c r="LO54" i="16" s="1"/>
  <c r="LG54" i="16" a="1"/>
  <c r="LG54" i="16" s="1"/>
  <c r="LN54" i="16" a="1"/>
  <c r="LN54" i="16" s="1"/>
  <c r="LF54" i="16" a="1"/>
  <c r="LF54" i="16" s="1"/>
  <c r="LM54" i="16" a="1"/>
  <c r="LM54" i="16" s="1"/>
  <c r="LE54" i="16" a="1"/>
  <c r="LE54" i="16" s="1"/>
  <c r="LL54" i="16" a="1"/>
  <c r="LL54" i="16" s="1"/>
  <c r="LK54" i="16" a="1"/>
  <c r="LK54" i="16" s="1"/>
  <c r="LJ54" i="16" a="1"/>
  <c r="LJ54" i="16" s="1"/>
  <c r="LI54" i="16" a="1"/>
  <c r="LI54" i="16" s="1"/>
  <c r="LI30" i="16" a="1"/>
  <c r="LI30" i="16" s="1"/>
  <c r="LP30" i="16" a="1"/>
  <c r="LP30" i="16" s="1"/>
  <c r="LH30" i="16" a="1"/>
  <c r="LH30" i="16" s="1"/>
  <c r="LO30" i="16" a="1"/>
  <c r="LO30" i="16" s="1"/>
  <c r="LG30" i="16" a="1"/>
  <c r="LG30" i="16" s="1"/>
  <c r="LN30" i="16" a="1"/>
  <c r="LN30" i="16" s="1"/>
  <c r="LF30" i="16" a="1"/>
  <c r="LF30" i="16" s="1"/>
  <c r="LM30" i="16" a="1"/>
  <c r="LM30" i="16" s="1"/>
  <c r="LE30" i="16" a="1"/>
  <c r="LE30" i="16" s="1"/>
  <c r="LL30" i="16" a="1"/>
  <c r="LL30" i="16" s="1"/>
  <c r="LK30" i="16" a="1"/>
  <c r="LK30" i="16" s="1"/>
  <c r="LJ30" i="16" a="1"/>
  <c r="LJ30" i="16" s="1"/>
  <c r="LP24" i="16" a="1"/>
  <c r="LP24" i="16" s="1"/>
  <c r="LF24" i="16" a="1"/>
  <c r="LF24" i="16" s="1"/>
  <c r="LO24" i="16" a="1"/>
  <c r="LO24" i="16" s="1"/>
  <c r="LH24" i="16" a="1"/>
  <c r="LH24" i="16" s="1"/>
  <c r="LM24" i="16" a="1"/>
  <c r="LM24" i="16" s="1"/>
  <c r="LN24" i="16" a="1"/>
  <c r="LN24" i="16" s="1"/>
  <c r="LG24" i="16" a="1"/>
  <c r="LG24" i="16" s="1"/>
  <c r="LI24" i="16" a="1"/>
  <c r="LI24" i="16" s="1"/>
  <c r="LL24" i="16" a="1"/>
  <c r="LL24" i="16" s="1"/>
  <c r="LE24" i="16" a="1"/>
  <c r="LE24" i="16" s="1"/>
  <c r="LK24" i="16" a="1"/>
  <c r="LK24" i="16" s="1"/>
  <c r="LJ24" i="16" a="1"/>
  <c r="LJ24" i="16" s="1"/>
  <c r="MV2" i="16"/>
  <c r="MT2" i="16"/>
  <c r="MW2" i="16"/>
  <c r="MU2" i="16"/>
  <c r="MZ2" i="16"/>
  <c r="MX2" i="16"/>
  <c r="MY2" i="16"/>
  <c r="LX54" i="16" l="1" a="1"/>
  <c r="LX54" i="16" s="1"/>
  <c r="LW54" i="16" a="1"/>
  <c r="LW54" i="16" s="1"/>
  <c r="LV54" i="16" a="1"/>
  <c r="LV54" i="16" s="1"/>
  <c r="LU54" i="16" a="1"/>
  <c r="LU54" i="16" s="1"/>
  <c r="MB54" i="16" a="1"/>
  <c r="MB54" i="16" s="1"/>
  <c r="LT54" i="16" a="1"/>
  <c r="LT54" i="16" s="1"/>
  <c r="MA54" i="16" a="1"/>
  <c r="MA54" i="16" s="1"/>
  <c r="LS54" i="16" a="1"/>
  <c r="LS54" i="16" s="1"/>
  <c r="LZ54" i="16" a="1"/>
  <c r="LZ54" i="16" s="1"/>
  <c r="LR54" i="16" a="1"/>
  <c r="LR54" i="16" s="1"/>
  <c r="LQ54" i="16" a="1"/>
  <c r="LQ54" i="16" s="1"/>
  <c r="LY54" i="16" a="1"/>
  <c r="LY54" i="16" s="1"/>
  <c r="MB18" i="16" a="1"/>
  <c r="MB18" i="16" s="1"/>
  <c r="LT18" i="16" a="1"/>
  <c r="LT18" i="16" s="1"/>
  <c r="MA18" i="16" a="1"/>
  <c r="MA18" i="16" s="1"/>
  <c r="LS18" i="16" a="1"/>
  <c r="LS18" i="16" s="1"/>
  <c r="LZ18" i="16" a="1"/>
  <c r="LZ18" i="16" s="1"/>
  <c r="LR18" i="16" a="1"/>
  <c r="LR18" i="16" s="1"/>
  <c r="LU18" i="16" a="1"/>
  <c r="LU18" i="16" s="1"/>
  <c r="LY18" i="16" a="1"/>
  <c r="LY18" i="16" s="1"/>
  <c r="LQ18" i="16" a="1"/>
  <c r="LQ18" i="16" s="1"/>
  <c r="LX18" i="16" a="1"/>
  <c r="LX18" i="16" s="1"/>
  <c r="LW18" i="16" a="1"/>
  <c r="LW18" i="16" s="1"/>
  <c r="LV18" i="16" a="1"/>
  <c r="LV18" i="16" s="1"/>
  <c r="LZ36" i="16" a="1"/>
  <c r="LZ36" i="16" s="1"/>
  <c r="LR36" i="16" a="1"/>
  <c r="LR36" i="16" s="1"/>
  <c r="LY36" i="16" a="1"/>
  <c r="LY36" i="16" s="1"/>
  <c r="LQ36" i="16" a="1"/>
  <c r="LQ36" i="16" s="1"/>
  <c r="LX36" i="16" a="1"/>
  <c r="LX36" i="16" s="1"/>
  <c r="LW36" i="16" a="1"/>
  <c r="LW36" i="16" s="1"/>
  <c r="LV36" i="16" a="1"/>
  <c r="LV36" i="16" s="1"/>
  <c r="MB36" i="16" a="1"/>
  <c r="MB36" i="16" s="1"/>
  <c r="LT36" i="16" a="1"/>
  <c r="LT36" i="16" s="1"/>
  <c r="MA36" i="16" a="1"/>
  <c r="MA36" i="16" s="1"/>
  <c r="LU36" i="16" a="1"/>
  <c r="LU36" i="16" s="1"/>
  <c r="LS36" i="16" a="1"/>
  <c r="LS36" i="16" s="1"/>
  <c r="LX48" i="16" a="1"/>
  <c r="LX48" i="16" s="1"/>
  <c r="LW48" i="16" a="1"/>
  <c r="LW48" i="16" s="1"/>
  <c r="LV48" i="16" a="1"/>
  <c r="LV48" i="16" s="1"/>
  <c r="LU48" i="16" a="1"/>
  <c r="LU48" i="16" s="1"/>
  <c r="MB48" i="16" a="1"/>
  <c r="MB48" i="16" s="1"/>
  <c r="LT48" i="16" a="1"/>
  <c r="LT48" i="16" s="1"/>
  <c r="MA48" i="16" a="1"/>
  <c r="MA48" i="16" s="1"/>
  <c r="LS48" i="16" a="1"/>
  <c r="LS48" i="16" s="1"/>
  <c r="LZ48" i="16" a="1"/>
  <c r="LZ48" i="16" s="1"/>
  <c r="LR48" i="16" a="1"/>
  <c r="LR48" i="16" s="1"/>
  <c r="LQ48" i="16" a="1"/>
  <c r="LQ48" i="16" s="1"/>
  <c r="LY48" i="16" a="1"/>
  <c r="LY48" i="16" s="1"/>
  <c r="LX30" i="16" a="1"/>
  <c r="LX30" i="16" s="1"/>
  <c r="LY30" i="16" a="1"/>
  <c r="LY30" i="16" s="1"/>
  <c r="LQ30" i="16" a="1"/>
  <c r="LQ30" i="16" s="1"/>
  <c r="LW30" i="16" a="1"/>
  <c r="LW30" i="16" s="1"/>
  <c r="LV30" i="16" a="1"/>
  <c r="LV30" i="16" s="1"/>
  <c r="LU30" i="16" a="1"/>
  <c r="LU30" i="16" s="1"/>
  <c r="MB30" i="16" a="1"/>
  <c r="MB30" i="16" s="1"/>
  <c r="LT30" i="16" a="1"/>
  <c r="LT30" i="16" s="1"/>
  <c r="MA30" i="16" a="1"/>
  <c r="MA30" i="16" s="1"/>
  <c r="LS30" i="16" a="1"/>
  <c r="LS30" i="16" s="1"/>
  <c r="LZ30" i="16" a="1"/>
  <c r="LZ30" i="16" s="1"/>
  <c r="LR30" i="16" a="1"/>
  <c r="LR30" i="16" s="1"/>
  <c r="LX24" i="16" a="1"/>
  <c r="LX24" i="16" s="1"/>
  <c r="LW24" i="16" a="1"/>
  <c r="LW24" i="16" s="1"/>
  <c r="LY24" i="16" a="1"/>
  <c r="LY24" i="16" s="1"/>
  <c r="LV24" i="16" a="1"/>
  <c r="LV24" i="16" s="1"/>
  <c r="LU24" i="16" a="1"/>
  <c r="LU24" i="16" s="1"/>
  <c r="LQ24" i="16" a="1"/>
  <c r="LQ24" i="16" s="1"/>
  <c r="MB24" i="16" a="1"/>
  <c r="MB24" i="16" s="1"/>
  <c r="LT24" i="16" a="1"/>
  <c r="LT24" i="16" s="1"/>
  <c r="MA24" i="16" a="1"/>
  <c r="MA24" i="16" s="1"/>
  <c r="LS24" i="16" a="1"/>
  <c r="LS24" i="16" s="1"/>
  <c r="LZ24" i="16" a="1"/>
  <c r="LZ24" i="16" s="1"/>
  <c r="LR24" i="16" a="1"/>
  <c r="LR24" i="16" s="1"/>
  <c r="MN48" i="16" l="1" a="1"/>
  <c r="MN48" i="16" s="1"/>
  <c r="MF48" i="16" a="1"/>
  <c r="MF48" i="16" s="1"/>
  <c r="MM48" i="16" a="1"/>
  <c r="MM48" i="16" s="1"/>
  <c r="ME48" i="16" a="1"/>
  <c r="ME48" i="16" s="1"/>
  <c r="ML48" i="16" a="1"/>
  <c r="ML48" i="16" s="1"/>
  <c r="MD48" i="16" a="1"/>
  <c r="MD48" i="16" s="1"/>
  <c r="MK48" i="16" a="1"/>
  <c r="MK48" i="16" s="1"/>
  <c r="MC48" i="16" a="1"/>
  <c r="MC48" i="16" s="1"/>
  <c r="MJ48" i="16" a="1"/>
  <c r="MJ48" i="16" s="1"/>
  <c r="MI48" i="16" a="1"/>
  <c r="MI48" i="16" s="1"/>
  <c r="MH48" i="16" a="1"/>
  <c r="MH48" i="16" s="1"/>
  <c r="MG48" i="16" a="1"/>
  <c r="MG48" i="16" s="1"/>
  <c r="MJ18" i="16" a="1"/>
  <c r="MJ18" i="16" s="1"/>
  <c r="MI18" i="16" a="1"/>
  <c r="MI18" i="16" s="1"/>
  <c r="MC18" i="16" a="1"/>
  <c r="MC18" i="16" s="1"/>
  <c r="MH18" i="16" a="1"/>
  <c r="MH18" i="16" s="1"/>
  <c r="MG18" i="16" a="1"/>
  <c r="MG18" i="16" s="1"/>
  <c r="MN18" i="16" a="1"/>
  <c r="MN18" i="16" s="1"/>
  <c r="MF18" i="16" a="1"/>
  <c r="MF18" i="16" s="1"/>
  <c r="MK18" i="16" a="1"/>
  <c r="MK18" i="16" s="1"/>
  <c r="MM18" i="16" a="1"/>
  <c r="MM18" i="16" s="1"/>
  <c r="ME18" i="16" a="1"/>
  <c r="ME18" i="16" s="1"/>
  <c r="ML18" i="16" a="1"/>
  <c r="ML18" i="16" s="1"/>
  <c r="MD18" i="16" a="1"/>
  <c r="MD18" i="16" s="1"/>
  <c r="MH36" i="16" a="1"/>
  <c r="MH36" i="16" s="1"/>
  <c r="MG36" i="16" a="1"/>
  <c r="MG36" i="16" s="1"/>
  <c r="MN36" i="16" a="1"/>
  <c r="MN36" i="16" s="1"/>
  <c r="MF36" i="16" a="1"/>
  <c r="MF36" i="16" s="1"/>
  <c r="MM36" i="16" a="1"/>
  <c r="MM36" i="16" s="1"/>
  <c r="ME36" i="16" a="1"/>
  <c r="ME36" i="16" s="1"/>
  <c r="ML36" i="16" a="1"/>
  <c r="ML36" i="16" s="1"/>
  <c r="MD36" i="16" a="1"/>
  <c r="MD36" i="16" s="1"/>
  <c r="MJ36" i="16" a="1"/>
  <c r="MJ36" i="16" s="1"/>
  <c r="MK36" i="16" a="1"/>
  <c r="MK36" i="16" s="1"/>
  <c r="MI36" i="16" a="1"/>
  <c r="MI36" i="16" s="1"/>
  <c r="MC36" i="16" a="1"/>
  <c r="MC36" i="16" s="1"/>
  <c r="MN54" i="16" a="1"/>
  <c r="MN54" i="16" s="1"/>
  <c r="MF54" i="16" a="1"/>
  <c r="MF54" i="16" s="1"/>
  <c r="MM54" i="16" a="1"/>
  <c r="MM54" i="16" s="1"/>
  <c r="ME54" i="16" a="1"/>
  <c r="ME54" i="16" s="1"/>
  <c r="ML54" i="16" a="1"/>
  <c r="ML54" i="16" s="1"/>
  <c r="MD54" i="16" a="1"/>
  <c r="MD54" i="16" s="1"/>
  <c r="MK54" i="16" a="1"/>
  <c r="MK54" i="16" s="1"/>
  <c r="MC54" i="16" a="1"/>
  <c r="MC54" i="16" s="1"/>
  <c r="MJ54" i="16" a="1"/>
  <c r="MJ54" i="16" s="1"/>
  <c r="MI54" i="16" a="1"/>
  <c r="MI54" i="16" s="1"/>
  <c r="MH54" i="16" a="1"/>
  <c r="MH54" i="16" s="1"/>
  <c r="MG54" i="16" a="1"/>
  <c r="MG54" i="16" s="1"/>
  <c r="MG30" i="16" a="1"/>
  <c r="MG30" i="16" s="1"/>
  <c r="MN30" i="16" a="1"/>
  <c r="MN30" i="16" s="1"/>
  <c r="MF30" i="16" a="1"/>
  <c r="MF30" i="16" s="1"/>
  <c r="MM30" i="16" a="1"/>
  <c r="MM30" i="16" s="1"/>
  <c r="ME30" i="16" a="1"/>
  <c r="ME30" i="16" s="1"/>
  <c r="ML30" i="16" a="1"/>
  <c r="ML30" i="16" s="1"/>
  <c r="MD30" i="16" a="1"/>
  <c r="MD30" i="16" s="1"/>
  <c r="MK30" i="16" a="1"/>
  <c r="MK30" i="16" s="1"/>
  <c r="MC30" i="16" a="1"/>
  <c r="MC30" i="16" s="1"/>
  <c r="MJ30" i="16" a="1"/>
  <c r="MJ30" i="16" s="1"/>
  <c r="MI30" i="16" a="1"/>
  <c r="MI30" i="16" s="1"/>
  <c r="MH30" i="16" a="1"/>
  <c r="MH30" i="16" s="1"/>
  <c r="MN24" i="16" a="1"/>
  <c r="MN24" i="16" s="1"/>
  <c r="MF24" i="16" a="1"/>
  <c r="MF24" i="16" s="1"/>
  <c r="MM24" i="16" a="1"/>
  <c r="MM24" i="16" s="1"/>
  <c r="ME24" i="16" a="1"/>
  <c r="ME24" i="16" s="1"/>
  <c r="MK24" i="16" a="1"/>
  <c r="MK24" i="16" s="1"/>
  <c r="ML24" i="16" a="1"/>
  <c r="ML24" i="16" s="1"/>
  <c r="MD24" i="16" a="1"/>
  <c r="MD24" i="16" s="1"/>
  <c r="MG24" i="16" a="1"/>
  <c r="MG24" i="16" s="1"/>
  <c r="MC24" i="16" a="1"/>
  <c r="MC24" i="16" s="1"/>
  <c r="MJ24" i="16" a="1"/>
  <c r="MJ24" i="16" s="1"/>
  <c r="MI24" i="16" a="1"/>
  <c r="MI24" i="16" s="1"/>
  <c r="MH24" i="16" a="1"/>
  <c r="MH24" i="16" s="1"/>
  <c r="MV54" i="16" l="1" a="1"/>
  <c r="MV54" i="16" s="1"/>
  <c r="MU54" i="16" a="1"/>
  <c r="MU54" i="16" s="1"/>
  <c r="MT54" i="16" a="1"/>
  <c r="MT54" i="16" s="1"/>
  <c r="MS54" i="16" a="1"/>
  <c r="MS54" i="16" s="1"/>
  <c r="MZ54" i="16" a="1"/>
  <c r="MZ54" i="16" s="1"/>
  <c r="MR54" i="16" a="1"/>
  <c r="MR54" i="16" s="1"/>
  <c r="MY54" i="16" a="1"/>
  <c r="MY54" i="16" s="1"/>
  <c r="MQ54" i="16" a="1"/>
  <c r="MQ54" i="16" s="1"/>
  <c r="MX54" i="16" a="1"/>
  <c r="MX54" i="16" s="1"/>
  <c r="MP54" i="16" a="1"/>
  <c r="MP54" i="16" s="1"/>
  <c r="MW54" i="16" a="1"/>
  <c r="MW54" i="16" s="1"/>
  <c r="MO54" i="16" a="1"/>
  <c r="MO54" i="16" s="1"/>
  <c r="MZ18" i="16" a="1"/>
  <c r="MZ18" i="16" s="1"/>
  <c r="MR18" i="16" a="1"/>
  <c r="MR18" i="16" s="1"/>
  <c r="MS18" i="16" a="1"/>
  <c r="MS18" i="16" s="1"/>
  <c r="MY18" i="16" a="1"/>
  <c r="MY18" i="16" s="1"/>
  <c r="MQ18" i="16" a="1"/>
  <c r="MQ18" i="16" s="1"/>
  <c r="MX18" i="16" a="1"/>
  <c r="MX18" i="16" s="1"/>
  <c r="MP18" i="16" a="1"/>
  <c r="MP18" i="16" s="1"/>
  <c r="MW18" i="16" a="1"/>
  <c r="MW18" i="16" s="1"/>
  <c r="MO18" i="16" a="1"/>
  <c r="MO18" i="16" s="1"/>
  <c r="MV18" i="16" a="1"/>
  <c r="MV18" i="16" s="1"/>
  <c r="MU18" i="16" a="1"/>
  <c r="MU18" i="16" s="1"/>
  <c r="MT18" i="16" a="1"/>
  <c r="MT18" i="16" s="1"/>
  <c r="MX36" i="16" a="1"/>
  <c r="MX36" i="16" s="1"/>
  <c r="MP36" i="16" a="1"/>
  <c r="MP36" i="16" s="1"/>
  <c r="MW36" i="16" a="1"/>
  <c r="MW36" i="16" s="1"/>
  <c r="MO36" i="16" a="1"/>
  <c r="MO36" i="16" s="1"/>
  <c r="MV36" i="16" a="1"/>
  <c r="MV36" i="16" s="1"/>
  <c r="MU36" i="16" a="1"/>
  <c r="MU36" i="16" s="1"/>
  <c r="MT36" i="16" a="1"/>
  <c r="MT36" i="16" s="1"/>
  <c r="MZ36" i="16" a="1"/>
  <c r="MZ36" i="16" s="1"/>
  <c r="MR36" i="16" a="1"/>
  <c r="MR36" i="16" s="1"/>
  <c r="MQ36" i="16" a="1"/>
  <c r="MQ36" i="16" s="1"/>
  <c r="MY36" i="16" a="1"/>
  <c r="MY36" i="16" s="1"/>
  <c r="MS36" i="16" a="1"/>
  <c r="MS36" i="16" s="1"/>
  <c r="MV48" i="16" a="1"/>
  <c r="MV48" i="16" s="1"/>
  <c r="MU48" i="16" a="1"/>
  <c r="MU48" i="16" s="1"/>
  <c r="MT48" i="16" a="1"/>
  <c r="MT48" i="16" s="1"/>
  <c r="MS48" i="16" a="1"/>
  <c r="MS48" i="16" s="1"/>
  <c r="MZ48" i="16" a="1"/>
  <c r="MZ48" i="16" s="1"/>
  <c r="MR48" i="16" a="1"/>
  <c r="MR48" i="16" s="1"/>
  <c r="MY48" i="16" a="1"/>
  <c r="MY48" i="16" s="1"/>
  <c r="MQ48" i="16" a="1"/>
  <c r="MQ48" i="16" s="1"/>
  <c r="MX48" i="16" a="1"/>
  <c r="MX48" i="16" s="1"/>
  <c r="MP48" i="16" a="1"/>
  <c r="MP48" i="16" s="1"/>
  <c r="MW48" i="16" a="1"/>
  <c r="MW48" i="16" s="1"/>
  <c r="MO48" i="16" a="1"/>
  <c r="MO48" i="16" s="1"/>
  <c r="MV30" i="16" a="1"/>
  <c r="MV30" i="16" s="1"/>
  <c r="MW30" i="16" a="1"/>
  <c r="MW30" i="16" s="1"/>
  <c r="MO30" i="16" a="1"/>
  <c r="MO30" i="16" s="1"/>
  <c r="MU30" i="16" a="1"/>
  <c r="MU30" i="16" s="1"/>
  <c r="MT30" i="16" a="1"/>
  <c r="MT30" i="16" s="1"/>
  <c r="MS30" i="16" a="1"/>
  <c r="MS30" i="16" s="1"/>
  <c r="MZ30" i="16" a="1"/>
  <c r="MZ30" i="16" s="1"/>
  <c r="MR30" i="16" a="1"/>
  <c r="MR30" i="16" s="1"/>
  <c r="MY30" i="16" a="1"/>
  <c r="MY30" i="16" s="1"/>
  <c r="MQ30" i="16" a="1"/>
  <c r="MQ30" i="16" s="1"/>
  <c r="MX30" i="16" a="1"/>
  <c r="MX30" i="16" s="1"/>
  <c r="MP30" i="16" a="1"/>
  <c r="MP30" i="16" s="1"/>
  <c r="MV24" i="16" a="1"/>
  <c r="MV24" i="16" s="1"/>
  <c r="MU24" i="16" a="1"/>
  <c r="MU24" i="16" s="1"/>
  <c r="MO24" i="16" a="1"/>
  <c r="MO24" i="16" s="1"/>
  <c r="MT24" i="16" a="1"/>
  <c r="MT24" i="16" s="1"/>
  <c r="MS24" i="16" a="1"/>
  <c r="MS24" i="16" s="1"/>
  <c r="MW24" i="16" a="1"/>
  <c r="MW24" i="16" s="1"/>
  <c r="MZ24" i="16" a="1"/>
  <c r="MZ24" i="16" s="1"/>
  <c r="MR24" i="16" a="1"/>
  <c r="MR24" i="16" s="1"/>
  <c r="MY24" i="16" a="1"/>
  <c r="MY24" i="16" s="1"/>
  <c r="MQ24" i="16" a="1"/>
  <c r="MQ24" i="16" s="1"/>
  <c r="MX24" i="16" a="1"/>
  <c r="MX24" i="16" s="1"/>
  <c r="MP24" i="16" a="1"/>
  <c r="MP24" i="16" s="1"/>
  <c r="IV7" i="28" l="1"/>
  <c r="IU7" i="28"/>
  <c r="IT7" i="28"/>
  <c r="IS7" i="28"/>
  <c r="IR7" i="28"/>
  <c r="IQ7" i="28"/>
  <c r="IP7" i="28"/>
  <c r="IO7" i="28"/>
  <c r="IN7" i="28"/>
  <c r="IM7" i="28"/>
  <c r="IL7" i="28"/>
  <c r="IK7" i="28"/>
  <c r="IJ7" i="28"/>
  <c r="II7" i="28"/>
  <c r="IH7" i="28"/>
  <c r="IG7" i="28"/>
  <c r="IF7" i="28"/>
  <c r="IE7" i="28"/>
  <c r="ID7" i="28"/>
  <c r="IC7" i="28"/>
  <c r="IB7" i="28"/>
  <c r="IA7" i="28"/>
  <c r="HZ7" i="28"/>
  <c r="HY7" i="28"/>
  <c r="HX7" i="28"/>
  <c r="HW7" i="28"/>
  <c r="HV7" i="28"/>
  <c r="HU7" i="28"/>
  <c r="HT7" i="28"/>
  <c r="HS7" i="28"/>
  <c r="HR7" i="28"/>
  <c r="HQ7" i="28"/>
  <c r="HP7" i="28"/>
  <c r="HO7" i="28"/>
  <c r="HN7" i="28"/>
  <c r="HM7" i="28"/>
  <c r="HL7" i="28"/>
  <c r="HK7" i="28"/>
  <c r="HJ7" i="28"/>
  <c r="HI7" i="28"/>
  <c r="HH7" i="28"/>
  <c r="HG7" i="28"/>
  <c r="HF7" i="28"/>
  <c r="HE7" i="28"/>
  <c r="HD7" i="28"/>
  <c r="HC7" i="28"/>
  <c r="HB7" i="28"/>
  <c r="HA7" i="28"/>
  <c r="GZ7" i="28"/>
  <c r="GY7" i="28"/>
  <c r="GX7" i="28"/>
  <c r="GW7" i="28"/>
  <c r="GV7" i="28"/>
  <c r="GU7" i="28"/>
  <c r="GT7" i="28"/>
  <c r="GS7" i="28"/>
  <c r="GR7" i="28"/>
  <c r="GQ7" i="28"/>
  <c r="GP7" i="28"/>
  <c r="GO7" i="28"/>
  <c r="GN7" i="28"/>
  <c r="GM7" i="28"/>
  <c r="GL7" i="28"/>
  <c r="GK7" i="28"/>
  <c r="GJ7" i="28"/>
  <c r="GI7" i="28"/>
  <c r="GH7" i="28"/>
  <c r="GG7" i="28"/>
  <c r="GF7" i="28"/>
  <c r="GE7" i="28"/>
  <c r="GD7" i="28"/>
  <c r="GC7" i="28"/>
  <c r="GB7" i="28"/>
  <c r="GA7" i="28"/>
  <c r="FZ7" i="28"/>
  <c r="FY7" i="28"/>
  <c r="FX7" i="28"/>
  <c r="FW7" i="28"/>
  <c r="FV7" i="28"/>
  <c r="FU7" i="28"/>
  <c r="FT7" i="28"/>
  <c r="FS7" i="28"/>
  <c r="FR7" i="28"/>
  <c r="FQ7" i="28"/>
  <c r="FP7" i="28"/>
  <c r="FO7" i="28"/>
  <c r="FN7" i="28"/>
  <c r="FM7" i="28"/>
  <c r="FL7" i="28"/>
  <c r="FK7" i="28"/>
  <c r="FJ7" i="28"/>
  <c r="FI7" i="28"/>
  <c r="FH7" i="28"/>
  <c r="FG7" i="28"/>
  <c r="FF7" i="28"/>
  <c r="FE7" i="28"/>
  <c r="FD7" i="28"/>
  <c r="FC7" i="28"/>
  <c r="FB7" i="28"/>
  <c r="FA7" i="28"/>
  <c r="EZ7" i="28"/>
  <c r="EY7" i="28"/>
  <c r="EX7" i="28"/>
  <c r="EW7" i="28"/>
  <c r="EV7" i="28"/>
  <c r="EU7" i="28"/>
  <c r="ET7" i="28"/>
  <c r="ES7" i="28"/>
  <c r="ER7" i="28"/>
  <c r="EQ7" i="28"/>
  <c r="EP7" i="28"/>
  <c r="EO7" i="28"/>
  <c r="EN7" i="28"/>
  <c r="EM7" i="28"/>
  <c r="EL7" i="28"/>
  <c r="EK7" i="28"/>
  <c r="EJ7" i="28"/>
  <c r="EI7" i="28"/>
  <c r="EH7" i="28"/>
  <c r="EG7" i="28"/>
  <c r="EF7" i="28"/>
  <c r="EE7" i="28"/>
  <c r="ED7" i="28"/>
  <c r="EC7" i="28"/>
  <c r="EB7" i="28"/>
  <c r="EA7" i="28"/>
  <c r="DZ7" i="28"/>
  <c r="DY7" i="28"/>
  <c r="DX7" i="28"/>
  <c r="DW7" i="28"/>
  <c r="DV7" i="28"/>
  <c r="DU7" i="28"/>
  <c r="DT7" i="28"/>
  <c r="DS7" i="28"/>
  <c r="DR7" i="28"/>
  <c r="DQ7" i="28"/>
  <c r="DP7" i="28"/>
  <c r="DO7" i="28"/>
  <c r="DN7" i="28"/>
  <c r="DM7" i="28"/>
  <c r="DL7" i="28"/>
  <c r="DK7" i="28"/>
  <c r="DJ7" i="28"/>
  <c r="DI7" i="28"/>
  <c r="DH7" i="28"/>
  <c r="DG7" i="28"/>
  <c r="DF7" i="28"/>
  <c r="DE7" i="28"/>
  <c r="DD7" i="28"/>
  <c r="DC7" i="28"/>
  <c r="DB7" i="28"/>
  <c r="DA7" i="28"/>
  <c r="CZ7" i="28"/>
  <c r="CY7" i="28"/>
  <c r="CX7" i="28"/>
  <c r="CW7" i="28"/>
  <c r="CV7" i="28"/>
  <c r="CU7" i="28"/>
  <c r="CT7" i="28"/>
  <c r="CS7" i="28"/>
  <c r="CR7" i="28"/>
  <c r="CQ7" i="28"/>
  <c r="CP7" i="28"/>
  <c r="CO7" i="28"/>
  <c r="CN7" i="28"/>
  <c r="CM7" i="28"/>
  <c r="CL7" i="28"/>
  <c r="CK7" i="28"/>
  <c r="CJ7" i="28"/>
  <c r="CI7" i="28"/>
  <c r="CH7" i="28"/>
  <c r="CG7" i="28"/>
  <c r="CF7" i="28"/>
  <c r="CE7" i="28"/>
  <c r="CD7" i="28"/>
  <c r="CC7" i="28"/>
  <c r="CB7" i="28"/>
  <c r="CA7" i="28"/>
  <c r="BZ7" i="28"/>
  <c r="BY7" i="28"/>
  <c r="BX7" i="28"/>
  <c r="BW7" i="28"/>
  <c r="BV7" i="28"/>
  <c r="BU7" i="28"/>
  <c r="BT7" i="28"/>
  <c r="BS7" i="28"/>
  <c r="BR7" i="28"/>
  <c r="BQ7" i="28"/>
  <c r="BP7" i="28"/>
  <c r="BO7" i="28"/>
  <c r="BN7" i="28"/>
  <c r="BM7" i="28"/>
  <c r="BL7" i="28"/>
  <c r="BK7" i="28"/>
  <c r="BJ7" i="28"/>
  <c r="BI7" i="28"/>
  <c r="BH7" i="28"/>
  <c r="BG7" i="28"/>
  <c r="BF7" i="28"/>
  <c r="BE7" i="28"/>
  <c r="BD7" i="28"/>
  <c r="BC7" i="28"/>
  <c r="BB7" i="28"/>
  <c r="BA7" i="28"/>
  <c r="AZ7" i="28"/>
  <c r="AY7" i="28"/>
  <c r="AX7" i="28"/>
  <c r="AW7" i="28"/>
  <c r="AV7" i="28"/>
  <c r="AU7" i="28"/>
  <c r="AT7" i="28"/>
  <c r="AS7" i="28"/>
  <c r="AR7" i="28"/>
  <c r="AQ7" i="28"/>
  <c r="AP7" i="28"/>
  <c r="AO7" i="28"/>
  <c r="AN7" i="28"/>
  <c r="AM7" i="28"/>
  <c r="AL7" i="28"/>
  <c r="AK7" i="28"/>
  <c r="AJ7" i="28"/>
  <c r="AI7" i="28"/>
  <c r="AH7" i="28"/>
  <c r="AG7" i="28"/>
  <c r="AF7" i="28"/>
  <c r="AE7" i="28"/>
  <c r="AD7" i="28"/>
  <c r="AC7" i="28"/>
  <c r="AB7" i="28"/>
  <c r="AA7" i="28"/>
  <c r="Z7" i="28"/>
  <c r="Y7" i="28"/>
  <c r="X7" i="28"/>
  <c r="W7" i="28"/>
  <c r="V7" i="28"/>
  <c r="U7" i="28"/>
  <c r="T7" i="28"/>
  <c r="S7" i="28"/>
  <c r="R7" i="28"/>
  <c r="Q7" i="28"/>
  <c r="P7" i="28"/>
  <c r="O7" i="28"/>
  <c r="N7" i="28"/>
  <c r="M7" i="28"/>
  <c r="L7" i="28"/>
  <c r="K7" i="28"/>
  <c r="J7" i="28"/>
  <c r="I7" i="28"/>
  <c r="H7" i="28"/>
  <c r="G7" i="28"/>
  <c r="F7" i="28"/>
  <c r="E7" i="28"/>
  <c r="JU11" i="28"/>
  <c r="IX11" i="28"/>
  <c r="JU10" i="28"/>
  <c r="IX10" i="28"/>
  <c r="JU9" i="28"/>
  <c r="IX9" i="28"/>
  <c r="JU8" i="28"/>
  <c r="IX8" i="28"/>
  <c r="JU7" i="28"/>
  <c r="IX7" i="28"/>
  <c r="F4" i="28"/>
  <c r="IZ3" i="28"/>
  <c r="JA3" i="28" s="1"/>
  <c r="E3" i="28"/>
  <c r="JB3" i="28" l="1"/>
  <c r="F3" i="28"/>
  <c r="G4" i="28"/>
  <c r="JC3" i="28" l="1"/>
  <c r="H4" i="28"/>
  <c r="G3" i="28"/>
  <c r="JD3" i="28" l="1"/>
  <c r="I4" i="28"/>
  <c r="H3" i="28"/>
  <c r="J4" i="28" l="1"/>
  <c r="I3" i="28"/>
  <c r="JE3" i="28"/>
  <c r="J3" i="28" l="1"/>
  <c r="K4" i="28"/>
  <c r="JF3" i="28"/>
  <c r="JG3" i="28" l="1"/>
  <c r="L4" i="28"/>
  <c r="K3" i="28"/>
  <c r="M4" i="28" l="1"/>
  <c r="L3" i="28"/>
  <c r="JH3" i="28"/>
  <c r="JI3" i="28" l="1"/>
  <c r="N4" i="28"/>
  <c r="M3" i="28"/>
  <c r="N3" i="28" l="1"/>
  <c r="O4" i="28"/>
  <c r="JJ3" i="28"/>
  <c r="P4" i="28" l="1"/>
  <c r="O3" i="28"/>
  <c r="JK3" i="28"/>
  <c r="JL3" i="28" l="1"/>
  <c r="Q4" i="28"/>
  <c r="P3" i="28"/>
  <c r="R4" i="28" l="1"/>
  <c r="Q3" i="28"/>
  <c r="JM3" i="28"/>
  <c r="S4" i="28" l="1"/>
  <c r="R3" i="28"/>
  <c r="JN3" i="28"/>
  <c r="T4" i="28" l="1"/>
  <c r="S3" i="28"/>
  <c r="JO3" i="28"/>
  <c r="U4" i="28" l="1"/>
  <c r="T3" i="28"/>
  <c r="JP3" i="28"/>
  <c r="JQ3" i="28" l="1"/>
  <c r="U3" i="28"/>
  <c r="V4" i="28"/>
  <c r="JR3" i="28" l="1"/>
  <c r="W4" i="28"/>
  <c r="V3" i="28"/>
  <c r="JS3" i="28" l="1"/>
  <c r="X4" i="28"/>
  <c r="W3" i="28"/>
  <c r="Y4" i="28" l="1"/>
  <c r="X3" i="28"/>
  <c r="Z4" i="28" l="1"/>
  <c r="Y3" i="28"/>
  <c r="Z3" i="28" l="1"/>
  <c r="AA4" i="28"/>
  <c r="AB4" i="28" l="1"/>
  <c r="AA3" i="28"/>
  <c r="AC4" i="28" l="1"/>
  <c r="AB3" i="28"/>
  <c r="AD4" i="28" l="1"/>
  <c r="AC3" i="28"/>
  <c r="AE4" i="28" l="1"/>
  <c r="AD3" i="28"/>
  <c r="AE3" i="28" l="1"/>
  <c r="AF4" i="28"/>
  <c r="AG4" i="28" l="1"/>
  <c r="AF3" i="28"/>
  <c r="AH4" i="28" l="1"/>
  <c r="AG3" i="28"/>
  <c r="AH3" i="28" l="1"/>
  <c r="AI4" i="28"/>
  <c r="AJ4" i="28" l="1"/>
  <c r="AI3" i="28"/>
  <c r="AK4" i="28" l="1"/>
  <c r="AJ3" i="28"/>
  <c r="AL4" i="28" l="1"/>
  <c r="AK3" i="28"/>
  <c r="AL3" i="28" l="1"/>
  <c r="AM4" i="28"/>
  <c r="AN4" i="28" l="1"/>
  <c r="AM3" i="28"/>
  <c r="AO4" i="28" l="1"/>
  <c r="AN3" i="28"/>
  <c r="AP4" i="28" l="1"/>
  <c r="AO3" i="28"/>
  <c r="AP3" i="28" l="1"/>
  <c r="AQ4" i="28"/>
  <c r="AQ3" i="28" l="1"/>
  <c r="AR4" i="28"/>
  <c r="AS4" i="28" l="1"/>
  <c r="AR3" i="28"/>
  <c r="AT4" i="28" l="1"/>
  <c r="AS3" i="28"/>
  <c r="AU4" i="28" l="1"/>
  <c r="AT3" i="28"/>
  <c r="AU3" i="28" l="1"/>
  <c r="AV4" i="28"/>
  <c r="AW4" i="28" l="1"/>
  <c r="AV3" i="28"/>
  <c r="AX4" i="28" l="1"/>
  <c r="AW3" i="28"/>
  <c r="AX3" i="28" l="1"/>
  <c r="AY4" i="28"/>
  <c r="AZ4" i="28" l="1"/>
  <c r="AY3" i="28"/>
  <c r="BA4" i="28" l="1"/>
  <c r="AZ3" i="28"/>
  <c r="BB4" i="28" l="1"/>
  <c r="BA3" i="28"/>
  <c r="BC4" i="28" l="1"/>
  <c r="BB3" i="28"/>
  <c r="BD4" i="28" l="1"/>
  <c r="BC3" i="28"/>
  <c r="BE4" i="28" l="1"/>
  <c r="BD3" i="28"/>
  <c r="BF4" i="28" l="1"/>
  <c r="BE3" i="28"/>
  <c r="BG4" i="28" l="1"/>
  <c r="BF3" i="28"/>
  <c r="BG3" i="28" l="1"/>
  <c r="BH4" i="28"/>
  <c r="BI4" i="28" l="1"/>
  <c r="BH3" i="28"/>
  <c r="BJ4" i="28" l="1"/>
  <c r="BI3" i="28"/>
  <c r="BJ3" i="28" l="1"/>
  <c r="BK4" i="28"/>
  <c r="BK3" i="28" l="1"/>
  <c r="BL4" i="28"/>
  <c r="BM4" i="28" l="1"/>
  <c r="BL3" i="28"/>
  <c r="BN4" i="28" l="1"/>
  <c r="BM3" i="28"/>
  <c r="BO4" i="28" l="1"/>
  <c r="BN3" i="28"/>
  <c r="BP4" i="28" l="1"/>
  <c r="BO3" i="28"/>
  <c r="BQ4" i="28" l="1"/>
  <c r="BP3" i="28"/>
  <c r="BR4" i="28" l="1"/>
  <c r="BQ3" i="28"/>
  <c r="BS4" i="28" l="1"/>
  <c r="BR3" i="28"/>
  <c r="BT4" i="28" l="1"/>
  <c r="BS3" i="28"/>
  <c r="BU4" i="28" l="1"/>
  <c r="BT3" i="28"/>
  <c r="BV4" i="28" l="1"/>
  <c r="BU3" i="28"/>
  <c r="BV3" i="28" l="1"/>
  <c r="BW4" i="28"/>
  <c r="BW3" i="28" l="1"/>
  <c r="BX4" i="28"/>
  <c r="BY4" i="28" l="1"/>
  <c r="BX3" i="28"/>
  <c r="BZ4" i="28" l="1"/>
  <c r="BY3" i="28"/>
  <c r="BZ3" i="28" l="1"/>
  <c r="CA4" i="28"/>
  <c r="CB4" i="28" l="1"/>
  <c r="CA3" i="28"/>
  <c r="CC4" i="28" l="1"/>
  <c r="CB3" i="28"/>
  <c r="CD4" i="28" l="1"/>
  <c r="CC3" i="28"/>
  <c r="CE4" i="28" l="1"/>
  <c r="CD3" i="28"/>
  <c r="CF4" i="28" l="1"/>
  <c r="CE3" i="28"/>
  <c r="CG4" i="28" l="1"/>
  <c r="CF3" i="28"/>
  <c r="CH4" i="28" l="1"/>
  <c r="CG3" i="28"/>
  <c r="CH3" i="28" l="1"/>
  <c r="CI4" i="28"/>
  <c r="CJ4" i="28" l="1"/>
  <c r="CI3" i="28"/>
  <c r="CK4" i="28" l="1"/>
  <c r="CJ3" i="28"/>
  <c r="CL4" i="28" l="1"/>
  <c r="CK3" i="28"/>
  <c r="CL3" i="28" l="1"/>
  <c r="CM4" i="28"/>
  <c r="CM3" i="28" l="1"/>
  <c r="CN4" i="28"/>
  <c r="CO4" i="28" l="1"/>
  <c r="CN3" i="28"/>
  <c r="CP4" i="28" l="1"/>
  <c r="CO3" i="28"/>
  <c r="CQ4" i="28" l="1"/>
  <c r="CP3" i="28"/>
  <c r="CR4" i="28" l="1"/>
  <c r="CQ3" i="28"/>
  <c r="CS4" i="28" l="1"/>
  <c r="CR3" i="28"/>
  <c r="CT4" i="28" l="1"/>
  <c r="CS3" i="28"/>
  <c r="CU4" i="28" l="1"/>
  <c r="CT3" i="28"/>
  <c r="CV4" i="28" l="1"/>
  <c r="CU3" i="28"/>
  <c r="CW4" i="28" l="1"/>
  <c r="CV3" i="28"/>
  <c r="CX4" i="28" l="1"/>
  <c r="CW3" i="28"/>
  <c r="CY4" i="28" l="1"/>
  <c r="CX3" i="28"/>
  <c r="CZ4" i="28" l="1"/>
  <c r="CY3" i="28"/>
  <c r="DA4" i="28" l="1"/>
  <c r="CZ3" i="28"/>
  <c r="DB4" i="28" l="1"/>
  <c r="DA3" i="28"/>
  <c r="DB3" i="28" l="1"/>
  <c r="DC4" i="28"/>
  <c r="DC3" i="28" l="1"/>
  <c r="DD4" i="28"/>
  <c r="DE4" i="28" l="1"/>
  <c r="DD3" i="28"/>
  <c r="DF4" i="28" l="1"/>
  <c r="DE3" i="28"/>
  <c r="DF3" i="28" l="1"/>
  <c r="DG4" i="28"/>
  <c r="DH4" i="28" l="1"/>
  <c r="DG3" i="28"/>
  <c r="DI4" i="28" l="1"/>
  <c r="DH3" i="28"/>
  <c r="DJ4" i="28" l="1"/>
  <c r="DI3" i="28"/>
  <c r="DK4" i="28" l="1"/>
  <c r="DJ3" i="28"/>
  <c r="DL4" i="28" l="1"/>
  <c r="DK3" i="28"/>
  <c r="DM4" i="28" l="1"/>
  <c r="DL3" i="28"/>
  <c r="DN4" i="28" l="1"/>
  <c r="DM3" i="28"/>
  <c r="DO4" i="28" l="1"/>
  <c r="DN3" i="28"/>
  <c r="DP4" i="28" l="1"/>
  <c r="DO3" i="28"/>
  <c r="DQ4" i="28" l="1"/>
  <c r="DP3" i="28"/>
  <c r="DR4" i="28" l="1"/>
  <c r="DQ3" i="28"/>
  <c r="DS4" i="28" l="1"/>
  <c r="DR3" i="28"/>
  <c r="DS3" i="28" l="1"/>
  <c r="DT4" i="28"/>
  <c r="DU4" i="28" l="1"/>
  <c r="DT3" i="28"/>
  <c r="DV4" i="28" l="1"/>
  <c r="DU3" i="28"/>
  <c r="DW4" i="28" l="1"/>
  <c r="DV3" i="28"/>
  <c r="DX4" i="28" l="1"/>
  <c r="DW3" i="28"/>
  <c r="DY4" i="28" l="1"/>
  <c r="DX3" i="28"/>
  <c r="DZ4" i="28" l="1"/>
  <c r="DY3" i="28"/>
  <c r="DZ3" i="28" l="1"/>
  <c r="EA4" i="28"/>
  <c r="EB4" i="28" l="1"/>
  <c r="EA3" i="28"/>
  <c r="EC4" i="28" l="1"/>
  <c r="EB3" i="28"/>
  <c r="ED4" i="28" l="1"/>
  <c r="EC3" i="28"/>
  <c r="EE4" i="28" l="1"/>
  <c r="ED3" i="28"/>
  <c r="EF4" i="28" l="1"/>
  <c r="EE3" i="28"/>
  <c r="EG4" i="28" l="1"/>
  <c r="EF3" i="28"/>
  <c r="EH4" i="28" l="1"/>
  <c r="EG3" i="28"/>
  <c r="EI4" i="28" l="1"/>
  <c r="EH3" i="28"/>
  <c r="EI3" i="28" l="1"/>
  <c r="EJ4" i="28"/>
  <c r="EK4" i="28" l="1"/>
  <c r="EJ3" i="28"/>
  <c r="EL4" i="28" l="1"/>
  <c r="EK3" i="28"/>
  <c r="EM4" i="28" l="1"/>
  <c r="EL3" i="28"/>
  <c r="EN4" i="28" l="1"/>
  <c r="EM3" i="28"/>
  <c r="EO4" i="28" l="1"/>
  <c r="EN3" i="28"/>
  <c r="EP4" i="28" l="1"/>
  <c r="EO3" i="28"/>
  <c r="EP3" i="28" l="1"/>
  <c r="EQ4" i="28"/>
  <c r="ER4" i="28" l="1"/>
  <c r="EQ3" i="28"/>
  <c r="ES4" i="28" l="1"/>
  <c r="ER3" i="28"/>
  <c r="ET4" i="28" l="1"/>
  <c r="ES3" i="28"/>
  <c r="EU4" i="28" l="1"/>
  <c r="ET3" i="28"/>
  <c r="EV4" i="28" l="1"/>
  <c r="EU3" i="28"/>
  <c r="EW4" i="28" l="1"/>
  <c r="EV3" i="28"/>
  <c r="EX4" i="28" l="1"/>
  <c r="EW3" i="28"/>
  <c r="EY4" i="28" l="1"/>
  <c r="EX3" i="28"/>
  <c r="EZ4" i="28" l="1"/>
  <c r="EY3" i="28"/>
  <c r="FA4" i="28" l="1"/>
  <c r="EZ3" i="28"/>
  <c r="FB4" i="28" l="1"/>
  <c r="FA3" i="28"/>
  <c r="FC4" i="28" l="1"/>
  <c r="FB3" i="28"/>
  <c r="FD4" i="28" l="1"/>
  <c r="FC3" i="28"/>
  <c r="FE4" i="28" l="1"/>
  <c r="FD3" i="28"/>
  <c r="FF4" i="28" l="1"/>
  <c r="FE3" i="28"/>
  <c r="FF3" i="28" l="1"/>
  <c r="FG4" i="28"/>
  <c r="FH4" i="28" l="1"/>
  <c r="FG3" i="28"/>
  <c r="FI4" i="28" l="1"/>
  <c r="FH3" i="28"/>
  <c r="FJ4" i="28" l="1"/>
  <c r="FI3" i="28"/>
  <c r="FK4" i="28" l="1"/>
  <c r="FJ3" i="28"/>
  <c r="FL4" i="28" l="1"/>
  <c r="FK3" i="28"/>
  <c r="FM4" i="28" l="1"/>
  <c r="FL3" i="28"/>
  <c r="FN4" i="28" l="1"/>
  <c r="FM3" i="28"/>
  <c r="FN3" i="28" l="1"/>
  <c r="FO4" i="28"/>
  <c r="FP4" i="28" l="1"/>
  <c r="FO3" i="28"/>
  <c r="FQ4" i="28" l="1"/>
  <c r="FP3" i="28"/>
  <c r="FR4" i="28" l="1"/>
  <c r="FQ3" i="28"/>
  <c r="FS4" i="28" l="1"/>
  <c r="FR3" i="28"/>
  <c r="FT4" i="28" l="1"/>
  <c r="FS3" i="28"/>
  <c r="FU4" i="28" l="1"/>
  <c r="FT3" i="28"/>
  <c r="FV4" i="28" l="1"/>
  <c r="FU3" i="28"/>
  <c r="FW4" i="28" l="1"/>
  <c r="FV3" i="28"/>
  <c r="FW3" i="28" l="1"/>
  <c r="FX4" i="28"/>
  <c r="FY4" i="28" l="1"/>
  <c r="FX3" i="28"/>
  <c r="FZ4" i="28" l="1"/>
  <c r="FY3" i="28"/>
  <c r="GA4" i="28" l="1"/>
  <c r="FZ3" i="28"/>
  <c r="GB4" i="28" l="1"/>
  <c r="GA3" i="28"/>
  <c r="GC4" i="28" l="1"/>
  <c r="GB3" i="28"/>
  <c r="GD4" i="28" l="1"/>
  <c r="GC3" i="28"/>
  <c r="GE4" i="28" l="1"/>
  <c r="GD3" i="28"/>
  <c r="GF4" i="28" l="1"/>
  <c r="GE3" i="28"/>
  <c r="GG4" i="28" l="1"/>
  <c r="GF3" i="28"/>
  <c r="GH4" i="28" l="1"/>
  <c r="GG3" i="28"/>
  <c r="GH3" i="28" l="1"/>
  <c r="GI4" i="28"/>
  <c r="GJ4" i="28" l="1"/>
  <c r="GI3" i="28"/>
  <c r="GK4" i="28" l="1"/>
  <c r="GJ3" i="28"/>
  <c r="GL4" i="28" l="1"/>
  <c r="GK3" i="28"/>
  <c r="GL3" i="28" l="1"/>
  <c r="GM4" i="28"/>
  <c r="GM3" i="28" l="1"/>
  <c r="GN4" i="28"/>
  <c r="GO4" i="28" l="1"/>
  <c r="GN3" i="28"/>
  <c r="GP4" i="28" l="1"/>
  <c r="GO3" i="28"/>
  <c r="GQ4" i="28" l="1"/>
  <c r="GP3" i="28"/>
  <c r="GR4" i="28" l="1"/>
  <c r="GQ3" i="28"/>
  <c r="GS4" i="28" l="1"/>
  <c r="GR3" i="28"/>
  <c r="GT4" i="28" l="1"/>
  <c r="GS3" i="28"/>
  <c r="GU4" i="28" l="1"/>
  <c r="GT3" i="28"/>
  <c r="GV4" i="28" l="1"/>
  <c r="GU3" i="28"/>
  <c r="GW4" i="28" l="1"/>
  <c r="GV3" i="28"/>
  <c r="GX4" i="28" l="1"/>
  <c r="GW3" i="28"/>
  <c r="GY4" i="28" l="1"/>
  <c r="GX3" i="28"/>
  <c r="GZ4" i="28" l="1"/>
  <c r="GY3" i="28"/>
  <c r="HA4" i="28" l="1"/>
  <c r="GZ3" i="28"/>
  <c r="HB4" i="28" l="1"/>
  <c r="HA3" i="28"/>
  <c r="HC4" i="28" l="1"/>
  <c r="HB3" i="28"/>
  <c r="HC3" i="28" l="1"/>
  <c r="HD4" i="28"/>
  <c r="HE4" i="28" l="1"/>
  <c r="HD3" i="28"/>
  <c r="HF4" i="28" l="1"/>
  <c r="HE3" i="28"/>
  <c r="HF3" i="28" l="1"/>
  <c r="HG4" i="28"/>
  <c r="HH4" i="28" l="1"/>
  <c r="HG3" i="28"/>
  <c r="HI4" i="28" l="1"/>
  <c r="HH3" i="28"/>
  <c r="HJ4" i="28" l="1"/>
  <c r="HI3" i="28"/>
  <c r="HJ3" i="28" l="1"/>
  <c r="HK4" i="28"/>
  <c r="HL4" i="28" l="1"/>
  <c r="HK3" i="28"/>
  <c r="HM4" i="28" l="1"/>
  <c r="HL3" i="28"/>
  <c r="HN4" i="28" l="1"/>
  <c r="HM3" i="28"/>
  <c r="HO4" i="28" l="1"/>
  <c r="HN3" i="28"/>
  <c r="HP4" i="28" l="1"/>
  <c r="HO3" i="28"/>
  <c r="HQ4" i="28" l="1"/>
  <c r="HP3" i="28"/>
  <c r="HR4" i="28" l="1"/>
  <c r="HQ3" i="28"/>
  <c r="HS4" i="28" l="1"/>
  <c r="HR3" i="28"/>
  <c r="HS3" i="28" l="1"/>
  <c r="HT4" i="28"/>
  <c r="HU4" i="28" l="1"/>
  <c r="HT3" i="28"/>
  <c r="HV4" i="28" l="1"/>
  <c r="HU3" i="28"/>
  <c r="HW4" i="28" l="1"/>
  <c r="HV3" i="28"/>
  <c r="HX4" i="28" l="1"/>
  <c r="HW3" i="28"/>
  <c r="HY4" i="28" l="1"/>
  <c r="HX3" i="28"/>
  <c r="HZ4" i="28" l="1"/>
  <c r="HY3" i="28"/>
  <c r="IA4" i="28" l="1"/>
  <c r="HZ3" i="28"/>
  <c r="IB4" i="28" l="1"/>
  <c r="IA3" i="28"/>
  <c r="IC4" i="28" l="1"/>
  <c r="IB3" i="28"/>
  <c r="ID4" i="28" l="1"/>
  <c r="IC3" i="28"/>
  <c r="ID3" i="28" l="1"/>
  <c r="IE4" i="28"/>
  <c r="IF4" i="28" l="1"/>
  <c r="IE3" i="28"/>
  <c r="IG4" i="28" l="1"/>
  <c r="IF3" i="28"/>
  <c r="IH4" i="28" l="1"/>
  <c r="IG3" i="28"/>
  <c r="IH3" i="28" l="1"/>
  <c r="II4" i="28"/>
  <c r="IJ4" i="28" l="1"/>
  <c r="II3" i="28"/>
  <c r="IK4" i="28" l="1"/>
  <c r="IJ3" i="28"/>
  <c r="IL4" i="28" l="1"/>
  <c r="IK3" i="28"/>
  <c r="IM4" i="28" l="1"/>
  <c r="IL3" i="28"/>
  <c r="IM3" i="28" l="1"/>
  <c r="IN4" i="28"/>
  <c r="IO4" i="28" l="1"/>
  <c r="IN3" i="28"/>
  <c r="IP4" i="28" l="1"/>
  <c r="IO3" i="28"/>
  <c r="IQ4" i="28" l="1"/>
  <c r="IP3" i="28"/>
  <c r="IR4" i="28" l="1"/>
  <c r="IQ3" i="28"/>
  <c r="IS4" i="28" l="1"/>
  <c r="IR3" i="28"/>
  <c r="IT4" i="28" l="1"/>
  <c r="IS3" i="28"/>
  <c r="IU4" i="28" l="1"/>
  <c r="IT3" i="28"/>
  <c r="IV4" i="28" l="1"/>
  <c r="IU3" i="28"/>
  <c r="IV3" i="28" l="1"/>
  <c r="IZ7" i="28" l="1"/>
  <c r="JC7" i="28"/>
  <c r="JA7" i="28"/>
  <c r="IY7" i="28"/>
  <c r="JB7" i="28"/>
  <c r="JD7" i="28"/>
  <c r="JE7" i="28"/>
  <c r="JF7" i="28"/>
  <c r="JG7" i="28"/>
  <c r="JH7" i="28"/>
  <c r="JI7" i="28"/>
  <c r="JK7" i="28"/>
  <c r="JJ7" i="28"/>
  <c r="JL7" i="28"/>
  <c r="JM7" i="28"/>
  <c r="JN7" i="28"/>
  <c r="JO7" i="28"/>
  <c r="JP7" i="28"/>
  <c r="JS7" i="28"/>
  <c r="JR7" i="28"/>
  <c r="JQ7" i="28"/>
  <c r="IV13" i="27" l="1"/>
  <c r="IV15" i="27" s="1"/>
  <c r="IU13" i="27"/>
  <c r="IU15" i="27" s="1"/>
  <c r="IT13" i="27"/>
  <c r="IT15" i="27" s="1"/>
  <c r="IS13" i="27"/>
  <c r="IS15" i="27" s="1"/>
  <c r="IR13" i="27"/>
  <c r="IR15" i="27" s="1"/>
  <c r="IQ13" i="27"/>
  <c r="IQ15" i="27" s="1"/>
  <c r="IP13" i="27"/>
  <c r="IP15" i="27" s="1"/>
  <c r="IO13" i="27"/>
  <c r="IO15" i="27" s="1"/>
  <c r="IN13" i="27"/>
  <c r="IN15" i="27" s="1"/>
  <c r="IM13" i="27"/>
  <c r="IM15" i="27" s="1"/>
  <c r="IL13" i="27"/>
  <c r="IL15" i="27" s="1"/>
  <c r="IK13" i="27"/>
  <c r="IK15" i="27" s="1"/>
  <c r="IJ13" i="27"/>
  <c r="IJ15" i="27" s="1"/>
  <c r="II13" i="27"/>
  <c r="II15" i="27" s="1"/>
  <c r="IH13" i="27"/>
  <c r="IH15" i="27" s="1"/>
  <c r="IG13" i="27"/>
  <c r="IG15" i="27" s="1"/>
  <c r="IF13" i="27"/>
  <c r="IF15" i="27" s="1"/>
  <c r="IE13" i="27"/>
  <c r="IE15" i="27" s="1"/>
  <c r="ID13" i="27"/>
  <c r="ID15" i="27" s="1"/>
  <c r="IC13" i="27"/>
  <c r="IC15" i="27" s="1"/>
  <c r="IB13" i="27"/>
  <c r="IB15" i="27" s="1"/>
  <c r="IA13" i="27"/>
  <c r="IA15" i="27" s="1"/>
  <c r="HZ13" i="27"/>
  <c r="HZ15" i="27" s="1"/>
  <c r="HY13" i="27"/>
  <c r="HY15" i="27" s="1"/>
  <c r="HX13" i="27"/>
  <c r="HX15" i="27" s="1"/>
  <c r="HW13" i="27"/>
  <c r="HW15" i="27" s="1"/>
  <c r="HV13" i="27"/>
  <c r="HV15" i="27" s="1"/>
  <c r="HU13" i="27"/>
  <c r="HU15" i="27" s="1"/>
  <c r="HT13" i="27"/>
  <c r="HT15" i="27" s="1"/>
  <c r="HS13" i="27"/>
  <c r="HS15" i="27" s="1"/>
  <c r="HR13" i="27"/>
  <c r="HR15" i="27" s="1"/>
  <c r="HQ13" i="27"/>
  <c r="HQ15" i="27" s="1"/>
  <c r="HP13" i="27"/>
  <c r="HP15" i="27" s="1"/>
  <c r="HO13" i="27"/>
  <c r="HO15" i="27" s="1"/>
  <c r="HN13" i="27"/>
  <c r="HN15" i="27" s="1"/>
  <c r="HM13" i="27"/>
  <c r="HM15" i="27" s="1"/>
  <c r="HL13" i="27"/>
  <c r="HL15" i="27" s="1"/>
  <c r="HK13" i="27"/>
  <c r="HK15" i="27" s="1"/>
  <c r="HJ13" i="27"/>
  <c r="HJ15" i="27" s="1"/>
  <c r="HI13" i="27"/>
  <c r="HI15" i="27" s="1"/>
  <c r="HH13" i="27"/>
  <c r="HH15" i="27" s="1"/>
  <c r="HG13" i="27"/>
  <c r="HG15" i="27" s="1"/>
  <c r="HF13" i="27"/>
  <c r="HF15" i="27" s="1"/>
  <c r="HE13" i="27"/>
  <c r="HE15" i="27" s="1"/>
  <c r="HD13" i="27"/>
  <c r="HD15" i="27" s="1"/>
  <c r="HC13" i="27"/>
  <c r="HC15" i="27" s="1"/>
  <c r="HB13" i="27"/>
  <c r="HB15" i="27" s="1"/>
  <c r="HA13" i="27"/>
  <c r="HA15" i="27" s="1"/>
  <c r="GZ13" i="27"/>
  <c r="GZ15" i="27" s="1"/>
  <c r="GY13" i="27"/>
  <c r="GY15" i="27" s="1"/>
  <c r="GX13" i="27"/>
  <c r="GX15" i="27" s="1"/>
  <c r="GW13" i="27"/>
  <c r="GW15" i="27" s="1"/>
  <c r="GV13" i="27"/>
  <c r="GV15" i="27" s="1"/>
  <c r="GU13" i="27"/>
  <c r="GU15" i="27" s="1"/>
  <c r="GT13" i="27"/>
  <c r="GT15" i="27" s="1"/>
  <c r="GS13" i="27"/>
  <c r="GS15" i="27" s="1"/>
  <c r="GR13" i="27"/>
  <c r="GR15" i="27" s="1"/>
  <c r="GQ13" i="27"/>
  <c r="GQ15" i="27" s="1"/>
  <c r="GP13" i="27"/>
  <c r="GP15" i="27" s="1"/>
  <c r="GO13" i="27"/>
  <c r="GO15" i="27" s="1"/>
  <c r="GN13" i="27"/>
  <c r="GN15" i="27" s="1"/>
  <c r="GM13" i="27"/>
  <c r="GM15" i="27" s="1"/>
  <c r="GL13" i="27"/>
  <c r="GL15" i="27" s="1"/>
  <c r="GK13" i="27"/>
  <c r="GK15" i="27" s="1"/>
  <c r="GJ13" i="27"/>
  <c r="GJ15" i="27" s="1"/>
  <c r="GI13" i="27"/>
  <c r="GI15" i="27" s="1"/>
  <c r="GH13" i="27"/>
  <c r="GH15" i="27" s="1"/>
  <c r="GG13" i="27"/>
  <c r="GG15" i="27" s="1"/>
  <c r="GF13" i="27"/>
  <c r="GF15" i="27" s="1"/>
  <c r="GE13" i="27"/>
  <c r="GE15" i="27" s="1"/>
  <c r="GD13" i="27"/>
  <c r="GD15" i="27" s="1"/>
  <c r="GC13" i="27"/>
  <c r="GC15" i="27" s="1"/>
  <c r="GB13" i="27"/>
  <c r="GB15" i="27" s="1"/>
  <c r="GA13" i="27"/>
  <c r="GA15" i="27" s="1"/>
  <c r="FZ13" i="27"/>
  <c r="FZ15" i="27" s="1"/>
  <c r="FY13" i="27"/>
  <c r="FY15" i="27" s="1"/>
  <c r="FX13" i="27"/>
  <c r="FX15" i="27" s="1"/>
  <c r="FW13" i="27"/>
  <c r="FW15" i="27" s="1"/>
  <c r="FV13" i="27"/>
  <c r="FV15" i="27" s="1"/>
  <c r="FU13" i="27"/>
  <c r="FU15" i="27" s="1"/>
  <c r="FT13" i="27"/>
  <c r="FT15" i="27" s="1"/>
  <c r="FS13" i="27"/>
  <c r="FS15" i="27" s="1"/>
  <c r="FR13" i="27"/>
  <c r="FR15" i="27" s="1"/>
  <c r="FQ13" i="27"/>
  <c r="FQ15" i="27" s="1"/>
  <c r="FP13" i="27"/>
  <c r="FP15" i="27" s="1"/>
  <c r="FO13" i="27"/>
  <c r="FO15" i="27" s="1"/>
  <c r="FN13" i="27"/>
  <c r="FN15" i="27" s="1"/>
  <c r="FM13" i="27"/>
  <c r="FM15" i="27" s="1"/>
  <c r="FL13" i="27"/>
  <c r="FL15" i="27" s="1"/>
  <c r="FK13" i="27"/>
  <c r="FK15" i="27" s="1"/>
  <c r="FJ13" i="27"/>
  <c r="FJ15" i="27" s="1"/>
  <c r="FI13" i="27"/>
  <c r="FI15" i="27" s="1"/>
  <c r="FH13" i="27"/>
  <c r="FH15" i="27" s="1"/>
  <c r="FG13" i="27"/>
  <c r="FG15" i="27" s="1"/>
  <c r="FF13" i="27"/>
  <c r="FF15" i="27" s="1"/>
  <c r="FE13" i="27"/>
  <c r="FE15" i="27" s="1"/>
  <c r="FD13" i="27"/>
  <c r="FD15" i="27" s="1"/>
  <c r="FC13" i="27"/>
  <c r="FC15" i="27" s="1"/>
  <c r="FB13" i="27"/>
  <c r="FB15" i="27" s="1"/>
  <c r="FA13" i="27"/>
  <c r="FA15" i="27" s="1"/>
  <c r="EZ13" i="27"/>
  <c r="EZ15" i="27" s="1"/>
  <c r="EY13" i="27"/>
  <c r="EY15" i="27" s="1"/>
  <c r="EX13" i="27"/>
  <c r="EX15" i="27" s="1"/>
  <c r="EW13" i="27"/>
  <c r="EW15" i="27" s="1"/>
  <c r="EV13" i="27"/>
  <c r="EV15" i="27" s="1"/>
  <c r="EU13" i="27"/>
  <c r="EU15" i="27" s="1"/>
  <c r="ET13" i="27"/>
  <c r="ET15" i="27" s="1"/>
  <c r="ES13" i="27"/>
  <c r="ES15" i="27" s="1"/>
  <c r="ER13" i="27"/>
  <c r="ER15" i="27" s="1"/>
  <c r="EQ13" i="27"/>
  <c r="EQ15" i="27" s="1"/>
  <c r="EP13" i="27"/>
  <c r="EP15" i="27" s="1"/>
  <c r="EO13" i="27"/>
  <c r="EO15" i="27" s="1"/>
  <c r="EN13" i="27"/>
  <c r="EN15" i="27" s="1"/>
  <c r="EM13" i="27"/>
  <c r="EM15" i="27" s="1"/>
  <c r="EL13" i="27"/>
  <c r="EL15" i="27" s="1"/>
  <c r="EK13" i="27"/>
  <c r="EK15" i="27" s="1"/>
  <c r="EJ13" i="27"/>
  <c r="EJ15" i="27" s="1"/>
  <c r="EI13" i="27"/>
  <c r="EI15" i="27" s="1"/>
  <c r="EH13" i="27"/>
  <c r="EH15" i="27" s="1"/>
  <c r="EG13" i="27"/>
  <c r="EG15" i="27" s="1"/>
  <c r="EF13" i="27"/>
  <c r="EF15" i="27" s="1"/>
  <c r="EE13" i="27"/>
  <c r="EE15" i="27" s="1"/>
  <c r="ED13" i="27"/>
  <c r="ED15" i="27" s="1"/>
  <c r="EC13" i="27"/>
  <c r="EC15" i="27" s="1"/>
  <c r="EB13" i="27"/>
  <c r="EB15" i="27" s="1"/>
  <c r="EA13" i="27"/>
  <c r="EA15" i="27" s="1"/>
  <c r="DZ13" i="27"/>
  <c r="DZ15" i="27" s="1"/>
  <c r="DY13" i="27"/>
  <c r="DY15" i="27" s="1"/>
  <c r="DX13" i="27"/>
  <c r="DX15" i="27" s="1"/>
  <c r="DW13" i="27"/>
  <c r="DW15" i="27" s="1"/>
  <c r="DV13" i="27"/>
  <c r="DV15" i="27" s="1"/>
  <c r="DU13" i="27"/>
  <c r="DU15" i="27" s="1"/>
  <c r="DT13" i="27"/>
  <c r="DT15" i="27" s="1"/>
  <c r="DS13" i="27"/>
  <c r="DS15" i="27" s="1"/>
  <c r="DR13" i="27"/>
  <c r="DR15" i="27" s="1"/>
  <c r="DQ13" i="27"/>
  <c r="DQ15" i="27" s="1"/>
  <c r="DP13" i="27"/>
  <c r="DP15" i="27" s="1"/>
  <c r="DO13" i="27"/>
  <c r="DO15" i="27" s="1"/>
  <c r="DN13" i="27"/>
  <c r="DN15" i="27" s="1"/>
  <c r="DM13" i="27"/>
  <c r="DM15" i="27" s="1"/>
  <c r="DL13" i="27"/>
  <c r="DL15" i="27" s="1"/>
  <c r="DK13" i="27"/>
  <c r="DK15" i="27" s="1"/>
  <c r="DJ13" i="27"/>
  <c r="DJ15" i="27" s="1"/>
  <c r="DI13" i="27"/>
  <c r="DI15" i="27" s="1"/>
  <c r="DH13" i="27"/>
  <c r="DH15" i="27" s="1"/>
  <c r="DG13" i="27"/>
  <c r="DG15" i="27" s="1"/>
  <c r="DF13" i="27"/>
  <c r="DF15" i="27" s="1"/>
  <c r="DE13" i="27"/>
  <c r="DE15" i="27" s="1"/>
  <c r="DD13" i="27"/>
  <c r="DD15" i="27" s="1"/>
  <c r="DC13" i="27"/>
  <c r="DC15" i="27" s="1"/>
  <c r="DB13" i="27"/>
  <c r="DB15" i="27" s="1"/>
  <c r="DA13" i="27"/>
  <c r="DA15" i="27" s="1"/>
  <c r="CZ13" i="27"/>
  <c r="CZ15" i="27" s="1"/>
  <c r="CY13" i="27"/>
  <c r="CY15" i="27" s="1"/>
  <c r="CX13" i="27"/>
  <c r="CX15" i="27" s="1"/>
  <c r="CW13" i="27"/>
  <c r="CW15" i="27" s="1"/>
  <c r="CV13" i="27"/>
  <c r="CV15" i="27" s="1"/>
  <c r="CU13" i="27"/>
  <c r="CU15" i="27" s="1"/>
  <c r="CT13" i="27"/>
  <c r="CT15" i="27" s="1"/>
  <c r="CS13" i="27"/>
  <c r="CS15" i="27" s="1"/>
  <c r="CR13" i="27"/>
  <c r="CR15" i="27" s="1"/>
  <c r="CQ13" i="27"/>
  <c r="CQ15" i="27" s="1"/>
  <c r="CP13" i="27"/>
  <c r="CP15" i="27" s="1"/>
  <c r="CO13" i="27"/>
  <c r="CO15" i="27" s="1"/>
  <c r="CN13" i="27"/>
  <c r="CN15" i="27" s="1"/>
  <c r="CM13" i="27"/>
  <c r="CM15" i="27" s="1"/>
  <c r="CL13" i="27"/>
  <c r="CL15" i="27" s="1"/>
  <c r="CK13" i="27"/>
  <c r="CK15" i="27" s="1"/>
  <c r="CJ13" i="27"/>
  <c r="CJ15" i="27" s="1"/>
  <c r="CI13" i="27"/>
  <c r="CI15" i="27" s="1"/>
  <c r="CH13" i="27"/>
  <c r="CH15" i="27" s="1"/>
  <c r="CG13" i="27"/>
  <c r="CG15" i="27" s="1"/>
  <c r="CF13" i="27"/>
  <c r="CF15" i="27" s="1"/>
  <c r="CE13" i="27"/>
  <c r="CE15" i="27" s="1"/>
  <c r="CD13" i="27"/>
  <c r="CD15" i="27" s="1"/>
  <c r="CC13" i="27"/>
  <c r="CC15" i="27" s="1"/>
  <c r="CB13" i="27"/>
  <c r="CB15" i="27" s="1"/>
  <c r="CA13" i="27"/>
  <c r="CA15" i="27" s="1"/>
  <c r="BZ13" i="27"/>
  <c r="BZ15" i="27" s="1"/>
  <c r="BY13" i="27"/>
  <c r="BY15" i="27" s="1"/>
  <c r="BX13" i="27"/>
  <c r="BX15" i="27" s="1"/>
  <c r="BW13" i="27"/>
  <c r="BW15" i="27" s="1"/>
  <c r="BV13" i="27"/>
  <c r="BV15" i="27" s="1"/>
  <c r="BU13" i="27"/>
  <c r="BU15" i="27" s="1"/>
  <c r="BT13" i="27"/>
  <c r="BT15" i="27" s="1"/>
  <c r="BS13" i="27"/>
  <c r="BS15" i="27" s="1"/>
  <c r="BR13" i="27"/>
  <c r="BR15" i="27" s="1"/>
  <c r="BQ13" i="27"/>
  <c r="BQ15" i="27" s="1"/>
  <c r="BP13" i="27"/>
  <c r="BP15" i="27" s="1"/>
  <c r="BO13" i="27"/>
  <c r="BO15" i="27" s="1"/>
  <c r="BN13" i="27"/>
  <c r="BN15" i="27" s="1"/>
  <c r="BM13" i="27"/>
  <c r="BM15" i="27" s="1"/>
  <c r="BL13" i="27"/>
  <c r="BL15" i="27" s="1"/>
  <c r="BK13" i="27"/>
  <c r="BK15" i="27" s="1"/>
  <c r="BJ13" i="27"/>
  <c r="BJ15" i="27" s="1"/>
  <c r="BI13" i="27"/>
  <c r="BI15" i="27" s="1"/>
  <c r="BH13" i="27"/>
  <c r="BH15" i="27" s="1"/>
  <c r="BG13" i="27"/>
  <c r="BG15" i="27" s="1"/>
  <c r="BF13" i="27"/>
  <c r="BF15" i="27" s="1"/>
  <c r="BE13" i="27"/>
  <c r="BE15" i="27" s="1"/>
  <c r="BD13" i="27"/>
  <c r="BD15" i="27" s="1"/>
  <c r="BC13" i="27"/>
  <c r="BC15" i="27" s="1"/>
  <c r="BB13" i="27"/>
  <c r="BB15" i="27" s="1"/>
  <c r="BA13" i="27"/>
  <c r="BA15" i="27" s="1"/>
  <c r="AZ13" i="27"/>
  <c r="AZ15" i="27" s="1"/>
  <c r="AY13" i="27"/>
  <c r="AY15" i="27" s="1"/>
  <c r="AX13" i="27"/>
  <c r="AX15" i="27" s="1"/>
  <c r="AW13" i="27"/>
  <c r="AW15" i="27" s="1"/>
  <c r="AV13" i="27"/>
  <c r="AV15" i="27" s="1"/>
  <c r="AU13" i="27"/>
  <c r="AU15" i="27" s="1"/>
  <c r="AT13" i="27"/>
  <c r="AT15" i="27" s="1"/>
  <c r="AS13" i="27"/>
  <c r="AS15" i="27" s="1"/>
  <c r="AR13" i="27"/>
  <c r="AR15" i="27" s="1"/>
  <c r="AQ13" i="27"/>
  <c r="AQ15" i="27" s="1"/>
  <c r="AP13" i="27"/>
  <c r="AP15" i="27" s="1"/>
  <c r="AO13" i="27"/>
  <c r="AO15" i="27" s="1"/>
  <c r="AN13" i="27"/>
  <c r="AN15" i="27" s="1"/>
  <c r="AM13" i="27"/>
  <c r="AM15" i="27" s="1"/>
  <c r="AL13" i="27"/>
  <c r="AL15" i="27" s="1"/>
  <c r="AK13" i="27"/>
  <c r="AK15" i="27" s="1"/>
  <c r="AJ13" i="27"/>
  <c r="AJ15" i="27" s="1"/>
  <c r="AI13" i="27"/>
  <c r="AI15" i="27" s="1"/>
  <c r="AH13" i="27"/>
  <c r="AH15" i="27" s="1"/>
  <c r="AG13" i="27"/>
  <c r="AF13" i="27"/>
  <c r="AE13" i="27"/>
  <c r="AD13" i="27"/>
  <c r="AC13" i="27"/>
  <c r="AB13" i="27"/>
  <c r="AA13" i="27"/>
  <c r="Z13" i="27"/>
  <c r="Y13" i="27"/>
  <c r="Y15" i="27" s="1"/>
  <c r="X13" i="27"/>
  <c r="X15" i="27" s="1"/>
  <c r="W13" i="27"/>
  <c r="W15" i="27" s="1"/>
  <c r="V13" i="27"/>
  <c r="V15" i="27" s="1"/>
  <c r="U13" i="27"/>
  <c r="T13" i="27"/>
  <c r="S13" i="27"/>
  <c r="R13" i="27"/>
  <c r="Q13" i="27"/>
  <c r="P13" i="27"/>
  <c r="O13" i="27"/>
  <c r="N13" i="27"/>
  <c r="M13" i="27"/>
  <c r="M15" i="27" s="1"/>
  <c r="L13" i="27"/>
  <c r="L15" i="27" s="1"/>
  <c r="K13" i="27"/>
  <c r="K15" i="27" s="1"/>
  <c r="J13" i="27"/>
  <c r="J15" i="27" s="1"/>
  <c r="I13" i="27"/>
  <c r="I15" i="27" s="1"/>
  <c r="H13" i="27"/>
  <c r="H15" i="27" s="1"/>
  <c r="G13" i="27"/>
  <c r="G15" i="27" s="1"/>
  <c r="F13" i="27"/>
  <c r="F15" i="27" s="1"/>
  <c r="E13" i="27"/>
  <c r="E15" i="27" s="1"/>
  <c r="AS7" i="27"/>
  <c r="AR7" i="27"/>
  <c r="AQ7" i="27"/>
  <c r="AP7" i="27"/>
  <c r="AO7" i="27"/>
  <c r="AN7" i="27"/>
  <c r="AM7" i="27"/>
  <c r="AL7" i="27"/>
  <c r="AK7" i="27"/>
  <c r="AK9" i="27" s="1"/>
  <c r="AJ7" i="27"/>
  <c r="AJ9" i="27" s="1"/>
  <c r="AI7" i="27"/>
  <c r="AI9" i="27" s="1"/>
  <c r="AH7" i="27"/>
  <c r="AH9" i="27" s="1"/>
  <c r="AG7" i="27"/>
  <c r="AF7" i="27"/>
  <c r="AE7" i="27"/>
  <c r="AD7" i="27"/>
  <c r="AC7" i="27"/>
  <c r="AB7" i="27"/>
  <c r="AA7" i="27"/>
  <c r="Z7" i="27"/>
  <c r="Y7" i="27"/>
  <c r="Y9" i="27" s="1"/>
  <c r="X7" i="27"/>
  <c r="X9" i="27" s="1"/>
  <c r="W7" i="27"/>
  <c r="W9" i="27" s="1"/>
  <c r="V7" i="27"/>
  <c r="V9" i="27" s="1"/>
  <c r="U7" i="27"/>
  <c r="T7" i="27"/>
  <c r="S7" i="27"/>
  <c r="R7" i="27"/>
  <c r="Q7" i="27"/>
  <c r="P7" i="27"/>
  <c r="O7" i="27"/>
  <c r="N7" i="27"/>
  <c r="M7" i="27"/>
  <c r="M9" i="27" s="1"/>
  <c r="L7" i="27"/>
  <c r="L9" i="27" s="1"/>
  <c r="K7" i="27"/>
  <c r="K9" i="27" s="1"/>
  <c r="J7" i="27"/>
  <c r="J9" i="27" s="1"/>
  <c r="I7" i="27"/>
  <c r="H7" i="27"/>
  <c r="G7" i="27"/>
  <c r="F7" i="27"/>
  <c r="E7" i="27"/>
  <c r="JU17" i="27" l="1"/>
  <c r="IX17" i="27"/>
  <c r="JU16" i="27"/>
  <c r="IX16" i="27"/>
  <c r="JU15" i="27"/>
  <c r="IX15" i="27"/>
  <c r="JU14" i="27"/>
  <c r="IX14" i="27"/>
  <c r="JU13" i="27"/>
  <c r="IX13" i="27"/>
  <c r="JU11" i="27"/>
  <c r="IX11" i="27"/>
  <c r="JU10" i="27"/>
  <c r="IX10" i="27"/>
  <c r="JU9" i="27"/>
  <c r="IX9" i="27"/>
  <c r="JU8" i="27"/>
  <c r="IX8" i="27"/>
  <c r="JU7" i="27"/>
  <c r="IX7" i="27"/>
  <c r="F4" i="27"/>
  <c r="IZ3" i="27"/>
  <c r="E3" i="27"/>
  <c r="F3" i="27" l="1"/>
  <c r="G4" i="27"/>
  <c r="JA3" i="27"/>
  <c r="H4" i="27" l="1"/>
  <c r="G3" i="27"/>
  <c r="JB3" i="27"/>
  <c r="JC3" i="27" l="1"/>
  <c r="I4" i="27"/>
  <c r="H3" i="27"/>
  <c r="JD3" i="27" l="1"/>
  <c r="J4" i="27"/>
  <c r="I3" i="27"/>
  <c r="K4" i="27" l="1"/>
  <c r="J3" i="27"/>
  <c r="JE3" i="27"/>
  <c r="JF3" i="27" l="1"/>
  <c r="L4" i="27"/>
  <c r="K3" i="27"/>
  <c r="M4" i="27" l="1"/>
  <c r="L3" i="27"/>
  <c r="JG3" i="27"/>
  <c r="N4" i="27" l="1"/>
  <c r="M3" i="27"/>
  <c r="JH3" i="27"/>
  <c r="JI3" i="27" l="1"/>
  <c r="O4" i="27"/>
  <c r="N3" i="27"/>
  <c r="P4" i="27" l="1"/>
  <c r="O3" i="27"/>
  <c r="JJ3" i="27"/>
  <c r="Q4" i="27" l="1"/>
  <c r="P3" i="27"/>
  <c r="JK3" i="27"/>
  <c r="Q3" i="27" l="1"/>
  <c r="R4" i="27"/>
  <c r="JL3" i="27"/>
  <c r="JM3" i="27" l="1"/>
  <c r="S4" i="27"/>
  <c r="R3" i="27"/>
  <c r="JN3" i="27" l="1"/>
  <c r="T4" i="27"/>
  <c r="S3" i="27"/>
  <c r="JO3" i="27" l="1"/>
  <c r="U4" i="27"/>
  <c r="T3" i="27"/>
  <c r="V4" i="27" l="1"/>
  <c r="U3" i="27"/>
  <c r="JP3" i="27"/>
  <c r="JQ3" i="27" l="1"/>
  <c r="W4" i="27"/>
  <c r="V3" i="27"/>
  <c r="X4" i="27" l="1"/>
  <c r="W3" i="27"/>
  <c r="JR3" i="27"/>
  <c r="JS3" i="27" l="1"/>
  <c r="Y4" i="27"/>
  <c r="X3" i="27"/>
  <c r="Y3" i="27" l="1"/>
  <c r="Z4" i="27"/>
  <c r="AA4" i="27" l="1"/>
  <c r="Z3" i="27"/>
  <c r="AB4" i="27" l="1"/>
  <c r="AA3" i="27"/>
  <c r="AC4" i="27" l="1"/>
  <c r="AB3" i="27"/>
  <c r="AD4" i="27" l="1"/>
  <c r="AC3" i="27"/>
  <c r="AE4" i="27" l="1"/>
  <c r="AD3" i="27"/>
  <c r="AF4" i="27" l="1"/>
  <c r="AE3" i="27"/>
  <c r="AG4" i="27" l="1"/>
  <c r="AF3" i="27"/>
  <c r="AH4" i="27" l="1"/>
  <c r="AG3" i="27"/>
  <c r="AI4" i="27" l="1"/>
  <c r="AH3" i="27"/>
  <c r="AI3" i="27" l="1"/>
  <c r="AJ4" i="27"/>
  <c r="AK4" i="27" l="1"/>
  <c r="AJ3" i="27"/>
  <c r="AL4" i="27" l="1"/>
  <c r="AK3" i="27"/>
  <c r="AM4" i="27" l="1"/>
  <c r="AL3" i="27"/>
  <c r="AN4" i="27" l="1"/>
  <c r="AM3" i="27"/>
  <c r="AO4" i="27" l="1"/>
  <c r="AN3" i="27"/>
  <c r="AP4" i="27" l="1"/>
  <c r="AO3" i="27"/>
  <c r="AQ4" i="27" l="1"/>
  <c r="AP3" i="27"/>
  <c r="AR4" i="27" l="1"/>
  <c r="AQ3" i="27"/>
  <c r="AS4" i="27" l="1"/>
  <c r="AR3" i="27"/>
  <c r="AS3" i="27" l="1"/>
  <c r="AT4" i="27"/>
  <c r="AU4" i="27" l="1"/>
  <c r="AT3" i="27"/>
  <c r="AV4" i="27" l="1"/>
  <c r="AU3" i="27"/>
  <c r="AW4" i="27" l="1"/>
  <c r="AV3" i="27"/>
  <c r="AX4" i="27" l="1"/>
  <c r="AW3" i="27"/>
  <c r="AY4" i="27" l="1"/>
  <c r="AX3" i="27"/>
  <c r="AY3" i="27" l="1"/>
  <c r="AZ4" i="27"/>
  <c r="BA4" i="27" l="1"/>
  <c r="AZ3" i="27"/>
  <c r="BA3" i="27" l="1"/>
  <c r="BB4" i="27"/>
  <c r="BC4" i="27" l="1"/>
  <c r="BB3" i="27"/>
  <c r="BD4" i="27" l="1"/>
  <c r="BC3" i="27"/>
  <c r="BE4" i="27" l="1"/>
  <c r="BD3" i="27"/>
  <c r="BF4" i="27" l="1"/>
  <c r="BE3" i="27"/>
  <c r="BG4" i="27" l="1"/>
  <c r="BF3" i="27"/>
  <c r="BH4" i="27" l="1"/>
  <c r="BG3" i="27"/>
  <c r="BI4" i="27" l="1"/>
  <c r="BH3" i="27"/>
  <c r="BJ4" i="27" l="1"/>
  <c r="BI3" i="27"/>
  <c r="BK4" i="27" l="1"/>
  <c r="BJ3" i="27"/>
  <c r="BL4" i="27" l="1"/>
  <c r="BK3" i="27"/>
  <c r="BM4" i="27" l="1"/>
  <c r="BL3" i="27"/>
  <c r="BN4" i="27" l="1"/>
  <c r="BM3" i="27"/>
  <c r="BO4" i="27" l="1"/>
  <c r="BN3" i="27"/>
  <c r="BO3" i="27" l="1"/>
  <c r="BP4" i="27"/>
  <c r="BQ4" i="27" l="1"/>
  <c r="BP3" i="27"/>
  <c r="BR4" i="27" l="1"/>
  <c r="BQ3" i="27"/>
  <c r="BS4" i="27" l="1"/>
  <c r="BR3" i="27"/>
  <c r="BT4" i="27" l="1"/>
  <c r="BS3" i="27"/>
  <c r="BU4" i="27" l="1"/>
  <c r="BT3" i="27"/>
  <c r="BV4" i="27" l="1"/>
  <c r="BU3" i="27"/>
  <c r="BW4" i="27" l="1"/>
  <c r="BV3" i="27"/>
  <c r="BX4" i="27" l="1"/>
  <c r="BW3" i="27"/>
  <c r="BY4" i="27" l="1"/>
  <c r="BX3" i="27"/>
  <c r="BY3" i="27" l="1"/>
  <c r="BZ4" i="27"/>
  <c r="CA4" i="27" l="1"/>
  <c r="BZ3" i="27"/>
  <c r="CB4" i="27" l="1"/>
  <c r="CA3" i="27"/>
  <c r="CC4" i="27" l="1"/>
  <c r="CB3" i="27"/>
  <c r="CD4" i="27" l="1"/>
  <c r="CC3" i="27"/>
  <c r="CE4" i="27" l="1"/>
  <c r="CD3" i="27"/>
  <c r="CF4" i="27" l="1"/>
  <c r="CE3" i="27"/>
  <c r="CG4" i="27" l="1"/>
  <c r="CF3" i="27"/>
  <c r="CH4" i="27" l="1"/>
  <c r="CG3" i="27"/>
  <c r="CI4" i="27" l="1"/>
  <c r="CH3" i="27"/>
  <c r="CJ4" i="27" l="1"/>
  <c r="CI3" i="27"/>
  <c r="CK4" i="27" l="1"/>
  <c r="CJ3" i="27"/>
  <c r="CL4" i="27" l="1"/>
  <c r="CK3" i="27"/>
  <c r="CM4" i="27" l="1"/>
  <c r="CL3" i="27"/>
  <c r="CM3" i="27" l="1"/>
  <c r="CN4" i="27"/>
  <c r="CO4" i="27" l="1"/>
  <c r="CN3" i="27"/>
  <c r="CP4" i="27" l="1"/>
  <c r="CO3" i="27"/>
  <c r="CQ4" i="27" l="1"/>
  <c r="CP3" i="27"/>
  <c r="CR4" i="27" l="1"/>
  <c r="CQ3" i="27"/>
  <c r="CS4" i="27" l="1"/>
  <c r="CR3" i="27"/>
  <c r="CS3" i="27" l="1"/>
  <c r="CT4" i="27"/>
  <c r="CU4" i="27" l="1"/>
  <c r="CT3" i="27"/>
  <c r="CV4" i="27" l="1"/>
  <c r="CU3" i="27"/>
  <c r="CW4" i="27" l="1"/>
  <c r="CV3" i="27"/>
  <c r="CW3" i="27" l="1"/>
  <c r="CX4" i="27"/>
  <c r="CY4" i="27" l="1"/>
  <c r="CX3" i="27"/>
  <c r="CZ4" i="27" l="1"/>
  <c r="CY3" i="27"/>
  <c r="DA4" i="27" l="1"/>
  <c r="CZ3" i="27"/>
  <c r="DB4" i="27" l="1"/>
  <c r="DA3" i="27"/>
  <c r="DC4" i="27" l="1"/>
  <c r="DB3" i="27"/>
  <c r="DD4" i="27" l="1"/>
  <c r="DC3" i="27"/>
  <c r="DE4" i="27" l="1"/>
  <c r="DD3" i="27"/>
  <c r="DF4" i="27" l="1"/>
  <c r="DE3" i="27"/>
  <c r="DG4" i="27" l="1"/>
  <c r="DF3" i="27"/>
  <c r="DH4" i="27" l="1"/>
  <c r="DG3" i="27"/>
  <c r="DI4" i="27" l="1"/>
  <c r="DH3" i="27"/>
  <c r="DJ4" i="27" l="1"/>
  <c r="DI3" i="27"/>
  <c r="DK4" i="27" l="1"/>
  <c r="DJ3" i="27"/>
  <c r="DL4" i="27" l="1"/>
  <c r="DK3" i="27"/>
  <c r="DM4" i="27" l="1"/>
  <c r="DL3" i="27"/>
  <c r="DN4" i="27" l="1"/>
  <c r="DM3" i="27"/>
  <c r="DO4" i="27" l="1"/>
  <c r="DN3" i="27"/>
  <c r="DP4" i="27" l="1"/>
  <c r="DO3" i="27"/>
  <c r="DQ4" i="27" l="1"/>
  <c r="DP3" i="27"/>
  <c r="DR4" i="27" l="1"/>
  <c r="DQ3" i="27"/>
  <c r="DS4" i="27" l="1"/>
  <c r="DR3" i="27"/>
  <c r="DT4" i="27" l="1"/>
  <c r="DS3" i="27"/>
  <c r="DU4" i="27" l="1"/>
  <c r="DT3" i="27"/>
  <c r="DV4" i="27" l="1"/>
  <c r="DU3" i="27"/>
  <c r="DW4" i="27" l="1"/>
  <c r="DV3" i="27"/>
  <c r="DX4" i="27" l="1"/>
  <c r="DW3" i="27"/>
  <c r="DY4" i="27" l="1"/>
  <c r="DX3" i="27"/>
  <c r="DZ4" i="27" l="1"/>
  <c r="DY3" i="27"/>
  <c r="EA4" i="27" l="1"/>
  <c r="DZ3" i="27"/>
  <c r="EB4" i="27" l="1"/>
  <c r="EA3" i="27"/>
  <c r="EC4" i="27" l="1"/>
  <c r="EB3" i="27"/>
  <c r="EC3" i="27" l="1"/>
  <c r="ED4" i="27"/>
  <c r="EE4" i="27" l="1"/>
  <c r="ED3" i="27"/>
  <c r="EF4" i="27" l="1"/>
  <c r="EE3" i="27"/>
  <c r="EG4" i="27" l="1"/>
  <c r="EF3" i="27"/>
  <c r="EH4" i="27" l="1"/>
  <c r="EG3" i="27"/>
  <c r="EI4" i="27" l="1"/>
  <c r="EH3" i="27"/>
  <c r="EJ4" i="27" l="1"/>
  <c r="EI3" i="27"/>
  <c r="EK4" i="27" l="1"/>
  <c r="EJ3" i="27"/>
  <c r="EL4" i="27" l="1"/>
  <c r="EK3" i="27"/>
  <c r="EM4" i="27" l="1"/>
  <c r="EL3" i="27"/>
  <c r="EN4" i="27" l="1"/>
  <c r="EM3" i="27"/>
  <c r="EO4" i="27" l="1"/>
  <c r="EN3" i="27"/>
  <c r="EP4" i="27" l="1"/>
  <c r="EO3" i="27"/>
  <c r="EQ4" i="27" l="1"/>
  <c r="EP3" i="27"/>
  <c r="EQ3" i="27" l="1"/>
  <c r="ER4" i="27"/>
  <c r="ES4" i="27" l="1"/>
  <c r="ER3" i="27"/>
  <c r="ET4" i="27" l="1"/>
  <c r="ES3" i="27"/>
  <c r="EU4" i="27" l="1"/>
  <c r="ET3" i="27"/>
  <c r="EV4" i="27" l="1"/>
  <c r="EU3" i="27"/>
  <c r="EW4" i="27" l="1"/>
  <c r="EV3" i="27"/>
  <c r="EX4" i="27" l="1"/>
  <c r="EW3" i="27"/>
  <c r="EY4" i="27" l="1"/>
  <c r="EX3" i="27"/>
  <c r="EZ4" i="27" l="1"/>
  <c r="EY3" i="27"/>
  <c r="FA4" i="27" l="1"/>
  <c r="EZ3" i="27"/>
  <c r="FA3" i="27" l="1"/>
  <c r="FB4" i="27"/>
  <c r="FC4" i="27" l="1"/>
  <c r="FB3" i="27"/>
  <c r="FD4" i="27" l="1"/>
  <c r="FC3" i="27"/>
  <c r="FE4" i="27" l="1"/>
  <c r="FD3" i="27"/>
  <c r="FF4" i="27" l="1"/>
  <c r="FE3" i="27"/>
  <c r="FG4" i="27" l="1"/>
  <c r="FF3" i="27"/>
  <c r="FH4" i="27" l="1"/>
  <c r="FG3" i="27"/>
  <c r="FI4" i="27" l="1"/>
  <c r="FH3" i="27"/>
  <c r="FJ4" i="27" l="1"/>
  <c r="FI3" i="27"/>
  <c r="FK4" i="27" l="1"/>
  <c r="FJ3" i="27"/>
  <c r="FL4" i="27" l="1"/>
  <c r="FK3" i="27"/>
  <c r="FM4" i="27" l="1"/>
  <c r="FL3" i="27"/>
  <c r="FM3" i="27" l="1"/>
  <c r="FN4" i="27"/>
  <c r="FO4" i="27" l="1"/>
  <c r="FN3" i="27"/>
  <c r="FP4" i="27" l="1"/>
  <c r="FO3" i="27"/>
  <c r="FQ4" i="27" l="1"/>
  <c r="FP3" i="27"/>
  <c r="FR4" i="27" l="1"/>
  <c r="FQ3" i="27"/>
  <c r="FS4" i="27" l="1"/>
  <c r="FR3" i="27"/>
  <c r="FT4" i="27" l="1"/>
  <c r="FS3" i="27"/>
  <c r="FU4" i="27" l="1"/>
  <c r="FT3" i="27"/>
  <c r="FV4" i="27" l="1"/>
  <c r="FU3" i="27"/>
  <c r="FW4" i="27" l="1"/>
  <c r="FV3" i="27"/>
  <c r="FW3" i="27" l="1"/>
  <c r="FX4" i="27"/>
  <c r="FY4" i="27" l="1"/>
  <c r="FX3" i="27"/>
  <c r="FY3" i="27" l="1"/>
  <c r="FZ4" i="27"/>
  <c r="GA4" i="27" l="1"/>
  <c r="FZ3" i="27"/>
  <c r="GB4" i="27" l="1"/>
  <c r="GA3" i="27"/>
  <c r="GC4" i="27" l="1"/>
  <c r="GB3" i="27"/>
  <c r="GC3" i="27" l="1"/>
  <c r="GD4" i="27"/>
  <c r="GE4" i="27" l="1"/>
  <c r="GD3" i="27"/>
  <c r="GF4" i="27" l="1"/>
  <c r="GE3" i="27"/>
  <c r="GG4" i="27" l="1"/>
  <c r="GF3" i="27"/>
  <c r="GH4" i="27" l="1"/>
  <c r="GG3" i="27"/>
  <c r="GI4" i="27" l="1"/>
  <c r="GH3" i="27"/>
  <c r="GJ4" i="27" l="1"/>
  <c r="GI3" i="27"/>
  <c r="GK4" i="27" l="1"/>
  <c r="GJ3" i="27"/>
  <c r="GL4" i="27" l="1"/>
  <c r="GK3" i="27"/>
  <c r="GM4" i="27" l="1"/>
  <c r="GL3" i="27"/>
  <c r="GN4" i="27" l="1"/>
  <c r="GM3" i="27"/>
  <c r="GO4" i="27" l="1"/>
  <c r="GN3" i="27"/>
  <c r="GP4" i="27" l="1"/>
  <c r="GO3" i="27"/>
  <c r="GQ4" i="27" l="1"/>
  <c r="GP3" i="27"/>
  <c r="GR4" i="27" l="1"/>
  <c r="GQ3" i="27"/>
  <c r="GS4" i="27" l="1"/>
  <c r="GR3" i="27"/>
  <c r="GT4" i="27" l="1"/>
  <c r="GS3" i="27"/>
  <c r="GU4" i="27" l="1"/>
  <c r="GT3" i="27"/>
  <c r="GV4" i="27" l="1"/>
  <c r="GU3" i="27"/>
  <c r="GW4" i="27" l="1"/>
  <c r="GV3" i="27"/>
  <c r="GW3" i="27" l="1"/>
  <c r="GX4" i="27"/>
  <c r="GY4" i="27" l="1"/>
  <c r="GX3" i="27"/>
  <c r="GZ4" i="27" l="1"/>
  <c r="GY3" i="27"/>
  <c r="HA4" i="27" l="1"/>
  <c r="GZ3" i="27"/>
  <c r="HB4" i="27" l="1"/>
  <c r="HA3" i="27"/>
  <c r="HC4" i="27" l="1"/>
  <c r="HB3" i="27"/>
  <c r="HD4" i="27" l="1"/>
  <c r="HC3" i="27"/>
  <c r="HE4" i="27" l="1"/>
  <c r="HD3" i="27"/>
  <c r="HE3" i="27" l="1"/>
  <c r="HF4" i="27"/>
  <c r="HG4" i="27" l="1"/>
  <c r="HF3" i="27"/>
  <c r="HH4" i="27" l="1"/>
  <c r="HG3" i="27"/>
  <c r="HI4" i="27" l="1"/>
  <c r="HH3" i="27"/>
  <c r="HJ4" i="27" l="1"/>
  <c r="HI3" i="27"/>
  <c r="HK4" i="27" l="1"/>
  <c r="HJ3" i="27"/>
  <c r="HL4" i="27" l="1"/>
  <c r="HK3" i="27"/>
  <c r="HM4" i="27" l="1"/>
  <c r="HL3" i="27"/>
  <c r="HN4" i="27" l="1"/>
  <c r="HM3" i="27"/>
  <c r="HO4" i="27" l="1"/>
  <c r="HN3" i="27"/>
  <c r="HP4" i="27" l="1"/>
  <c r="HO3" i="27"/>
  <c r="HQ4" i="27" l="1"/>
  <c r="HP3" i="27"/>
  <c r="HR4" i="27" l="1"/>
  <c r="HQ3" i="27"/>
  <c r="HS4" i="27" l="1"/>
  <c r="HR3" i="27"/>
  <c r="HT4" i="27" l="1"/>
  <c r="HS3" i="27"/>
  <c r="HU4" i="27" l="1"/>
  <c r="HT3" i="27"/>
  <c r="HU3" i="27" l="1"/>
  <c r="HV4" i="27"/>
  <c r="HW4" i="27" l="1"/>
  <c r="HV3" i="27"/>
  <c r="HX4" i="27" l="1"/>
  <c r="HW3" i="27"/>
  <c r="HY4" i="27" l="1"/>
  <c r="HX3" i="27"/>
  <c r="HY3" i="27" l="1"/>
  <c r="HZ4" i="27"/>
  <c r="IA4" i="27" l="1"/>
  <c r="HZ3" i="27"/>
  <c r="IB4" i="27" l="1"/>
  <c r="IA3" i="27"/>
  <c r="IC4" i="27" l="1"/>
  <c r="IB3" i="27"/>
  <c r="ID4" i="27" l="1"/>
  <c r="IC3" i="27"/>
  <c r="IE4" i="27" l="1"/>
  <c r="ID3" i="27"/>
  <c r="IF4" i="27" l="1"/>
  <c r="IE3" i="27"/>
  <c r="IG4" i="27" l="1"/>
  <c r="IF3" i="27"/>
  <c r="IH4" i="27" l="1"/>
  <c r="IG3" i="27"/>
  <c r="II4" i="27" l="1"/>
  <c r="IH3" i="27"/>
  <c r="IJ4" i="27" l="1"/>
  <c r="II3" i="27"/>
  <c r="IK4" i="27" l="1"/>
  <c r="IJ3" i="27"/>
  <c r="IL4" i="27" l="1"/>
  <c r="IK3" i="27"/>
  <c r="IM4" i="27" l="1"/>
  <c r="IL3" i="27"/>
  <c r="IN4" i="27" l="1"/>
  <c r="IM3" i="27"/>
  <c r="IO4" i="27" l="1"/>
  <c r="IN3" i="27"/>
  <c r="IP4" i="27" l="1"/>
  <c r="IO3" i="27"/>
  <c r="IQ4" i="27" l="1"/>
  <c r="IP3" i="27"/>
  <c r="IQ3" i="27" l="1"/>
  <c r="IR4" i="27"/>
  <c r="IS4" i="27" l="1"/>
  <c r="IR3" i="27"/>
  <c r="IT4" i="27" l="1"/>
  <c r="IS3" i="27"/>
  <c r="IU4" i="27" l="1"/>
  <c r="IT3" i="27"/>
  <c r="IV4" i="27" l="1"/>
  <c r="IU3" i="27"/>
  <c r="IV3" i="27" l="1"/>
  <c r="IZ13" i="27" l="1"/>
  <c r="IY13" i="27"/>
  <c r="IY7" i="27"/>
  <c r="OH55" i="16" l="1"/>
  <c r="NB55" i="16"/>
  <c r="OH54" i="16"/>
  <c r="NB54" i="16"/>
  <c r="OH53" i="16"/>
  <c r="NB53" i="16"/>
  <c r="OH52" i="16"/>
  <c r="NB52" i="16"/>
  <c r="OH51" i="16"/>
  <c r="NB51" i="16"/>
  <c r="IZ7" i="27" l="1"/>
  <c r="JA13" i="27"/>
  <c r="JA7" i="27" l="1"/>
  <c r="JB13" i="27"/>
  <c r="JC13" i="27" l="1"/>
  <c r="JD13" i="27" l="1"/>
  <c r="JE13" i="27" l="1"/>
  <c r="JF13" i="27" l="1"/>
  <c r="JG13" i="27" l="1"/>
  <c r="JH13" i="27" l="1"/>
  <c r="E6" i="25"/>
  <c r="JJ13" i="27" l="1"/>
  <c r="JI13" i="27"/>
  <c r="E7" i="25"/>
  <c r="B8" i="25"/>
  <c r="E8" i="25" s="1"/>
  <c r="JK13" i="27" l="1"/>
  <c r="B9" i="25"/>
  <c r="E9" i="25" l="1"/>
  <c r="JL13" i="27" l="1"/>
  <c r="JM13" i="27" l="1"/>
  <c r="JN13" i="27"/>
  <c r="JO13" i="27" l="1"/>
  <c r="JP13" i="27" l="1"/>
  <c r="JQ13" i="27"/>
  <c r="JR13" i="27" l="1"/>
  <c r="JS13" i="27" l="1"/>
  <c r="OH49" i="16" l="1"/>
  <c r="OH48" i="16"/>
  <c r="OH47" i="16"/>
  <c r="OH46" i="16"/>
  <c r="OH45" i="16"/>
  <c r="OH43" i="16"/>
  <c r="OH42" i="16"/>
  <c r="OH41" i="16"/>
  <c r="OH40" i="16"/>
  <c r="OH39" i="16"/>
  <c r="OH37" i="16"/>
  <c r="OH36" i="16"/>
  <c r="OH35" i="16"/>
  <c r="OH34" i="16"/>
  <c r="OH33" i="16"/>
  <c r="OH31" i="16"/>
  <c r="OH30" i="16"/>
  <c r="OH29" i="16"/>
  <c r="OH28" i="16"/>
  <c r="OH27" i="16"/>
  <c r="OH25" i="16"/>
  <c r="OH24" i="16"/>
  <c r="OH23" i="16"/>
  <c r="OH22" i="16"/>
  <c r="OH21" i="16"/>
  <c r="OH19" i="16"/>
  <c r="OH18" i="16"/>
  <c r="OH17" i="16"/>
  <c r="OH16" i="16"/>
  <c r="OH15" i="16"/>
  <c r="OH10" i="16"/>
  <c r="OH9" i="16"/>
  <c r="OH8" i="16"/>
  <c r="OH7" i="16"/>
  <c r="OH6" i="16"/>
  <c r="NB5" i="24" l="1"/>
  <c r="NB12" i="24" l="1"/>
  <c r="NB10" i="24"/>
  <c r="NB9" i="24"/>
  <c r="NB17" i="22"/>
  <c r="NB5" i="22"/>
  <c r="NB47" i="16"/>
  <c r="NB41" i="16"/>
  <c r="NB35" i="16"/>
  <c r="NB29" i="16"/>
  <c r="NB23" i="16"/>
  <c r="NB17" i="16"/>
  <c r="D18" i="22"/>
  <c r="NB18" i="22" s="1"/>
  <c r="D16" i="22"/>
  <c r="NB16" i="22" s="1"/>
  <c r="D15" i="22"/>
  <c r="NB15" i="22" s="1"/>
  <c r="D14" i="22"/>
  <c r="NB14" i="22" s="1"/>
  <c r="D13" i="22"/>
  <c r="NB13" i="22" s="1"/>
  <c r="D12" i="22"/>
  <c r="NB12" i="22" s="1"/>
  <c r="D11" i="22"/>
  <c r="NB11" i="22" s="1"/>
  <c r="D10" i="22"/>
  <c r="NB10" i="22" s="1"/>
  <c r="D9" i="22"/>
  <c r="NB9" i="22" s="1"/>
  <c r="D8" i="22"/>
  <c r="NB8" i="22" s="1"/>
  <c r="D6" i="22"/>
  <c r="NB6" i="22" s="1"/>
  <c r="ND3" i="22" l="1"/>
  <c r="ND3" i="24"/>
  <c r="NE3" i="24" s="1"/>
  <c r="NF3" i="24" s="1"/>
  <c r="NG3" i="24" s="1"/>
  <c r="NH3" i="24" s="1"/>
  <c r="NI3" i="24" s="1"/>
  <c r="NJ3" i="24" s="1"/>
  <c r="NK3" i="24" s="1"/>
  <c r="NL3" i="24" s="1"/>
  <c r="NM3" i="24" s="1"/>
  <c r="NN3" i="24" s="1"/>
  <c r="NO3" i="24" s="1"/>
  <c r="NP3" i="24" s="1"/>
  <c r="NQ3" i="24" s="1"/>
  <c r="NR3" i="24" s="1"/>
  <c r="NS3" i="24" s="1"/>
  <c r="NT3" i="24" s="1"/>
  <c r="NU3" i="24" s="1"/>
  <c r="NV3" i="24" s="1"/>
  <c r="NW3" i="24" s="1"/>
  <c r="NX3" i="24" l="1"/>
  <c r="NE3" i="22"/>
  <c r="NY3" i="24"/>
  <c r="NF3" i="22" l="1"/>
  <c r="NZ3" i="24"/>
  <c r="JS15" i="27"/>
  <c r="JN15" i="27"/>
  <c r="JJ15" i="27"/>
  <c r="JK15" i="27"/>
  <c r="JM15" i="27"/>
  <c r="JR15" i="27"/>
  <c r="JB15" i="27"/>
  <c r="JL15" i="27"/>
  <c r="JD15" i="27"/>
  <c r="JG15" i="27"/>
  <c r="JO15" i="27"/>
  <c r="JQ15" i="27"/>
  <c r="JP15" i="27"/>
  <c r="JC15" i="27"/>
  <c r="JI15" i="27"/>
  <c r="JF15" i="27"/>
  <c r="JH15" i="27"/>
  <c r="JE15" i="27"/>
  <c r="IJ106" i="17"/>
  <c r="II106" i="17"/>
  <c r="IH106" i="17"/>
  <c r="IG106" i="17"/>
  <c r="IF106" i="17"/>
  <c r="IE106" i="17"/>
  <c r="ID106" i="17"/>
  <c r="IC106" i="17"/>
  <c r="IB106" i="17"/>
  <c r="IA106" i="17"/>
  <c r="HZ106" i="17"/>
  <c r="HY106" i="17"/>
  <c r="HX106" i="17"/>
  <c r="HW106" i="17"/>
  <c r="HV106" i="17"/>
  <c r="HU106" i="17"/>
  <c r="HT106" i="17"/>
  <c r="HS106" i="17"/>
  <c r="HR106" i="17"/>
  <c r="HQ106" i="17"/>
  <c r="HP106" i="17"/>
  <c r="HO106" i="17"/>
  <c r="HN106" i="17"/>
  <c r="HM106" i="17"/>
  <c r="HL106" i="17"/>
  <c r="HK106" i="17"/>
  <c r="HJ106" i="17"/>
  <c r="HI106" i="17"/>
  <c r="HH106" i="17"/>
  <c r="HG106" i="17"/>
  <c r="HF106" i="17"/>
  <c r="HE106" i="17"/>
  <c r="HD106" i="17"/>
  <c r="HC106" i="17"/>
  <c r="HB106" i="17"/>
  <c r="HA106" i="17"/>
  <c r="GZ106" i="17"/>
  <c r="GY106" i="17"/>
  <c r="GX106" i="17"/>
  <c r="GW106" i="17"/>
  <c r="GV106" i="17"/>
  <c r="GU106" i="17"/>
  <c r="GT106" i="17"/>
  <c r="GS106" i="17"/>
  <c r="GR106" i="17"/>
  <c r="GQ106" i="17"/>
  <c r="GP106" i="17"/>
  <c r="GO106" i="17"/>
  <c r="GN106" i="17"/>
  <c r="GM106" i="17"/>
  <c r="GL106" i="17"/>
  <c r="GK106" i="17"/>
  <c r="GJ106" i="17"/>
  <c r="GI106" i="17"/>
  <c r="GH106" i="17"/>
  <c r="GG106" i="17"/>
  <c r="GF106" i="17"/>
  <c r="GE106" i="17"/>
  <c r="GD106" i="17"/>
  <c r="GC106" i="17"/>
  <c r="GB106" i="17"/>
  <c r="GA106" i="17"/>
  <c r="FZ106" i="17"/>
  <c r="FY106" i="17"/>
  <c r="FX106" i="17"/>
  <c r="FW106" i="17"/>
  <c r="FV106" i="17"/>
  <c r="FU106" i="17"/>
  <c r="FT106" i="17"/>
  <c r="FS106" i="17"/>
  <c r="FR106" i="17"/>
  <c r="FQ106" i="17"/>
  <c r="FP106" i="17"/>
  <c r="FO106" i="17"/>
  <c r="FN106" i="17"/>
  <c r="FM106" i="17"/>
  <c r="FL106" i="17"/>
  <c r="FK106" i="17"/>
  <c r="FJ106" i="17"/>
  <c r="FI106" i="17"/>
  <c r="FH106" i="17"/>
  <c r="FG106" i="17"/>
  <c r="FF106" i="17"/>
  <c r="FE106" i="17"/>
  <c r="FD106" i="17"/>
  <c r="FC106" i="17"/>
  <c r="FB106" i="17"/>
  <c r="FA106" i="17"/>
  <c r="EZ106" i="17"/>
  <c r="EY106" i="17"/>
  <c r="EX106" i="17"/>
  <c r="EW106" i="17"/>
  <c r="EV106" i="17"/>
  <c r="EU106" i="17"/>
  <c r="ET106" i="17"/>
  <c r="ES106" i="17"/>
  <c r="ER106" i="17"/>
  <c r="EQ106" i="17"/>
  <c r="EP106" i="17"/>
  <c r="EO106" i="17"/>
  <c r="EN106" i="17"/>
  <c r="EM106" i="17"/>
  <c r="EL106" i="17"/>
  <c r="EK106" i="17"/>
  <c r="EJ106" i="17"/>
  <c r="EI106" i="17"/>
  <c r="EH106" i="17"/>
  <c r="EG106" i="17"/>
  <c r="EF106" i="17"/>
  <c r="EE106" i="17"/>
  <c r="ED106" i="17"/>
  <c r="EC106" i="17"/>
  <c r="EB106" i="17"/>
  <c r="EA106" i="17"/>
  <c r="DZ106" i="17"/>
  <c r="DY106" i="17"/>
  <c r="DX106" i="17"/>
  <c r="DW106" i="17"/>
  <c r="DV106" i="17"/>
  <c r="DU106" i="17"/>
  <c r="DT106" i="17"/>
  <c r="DS106" i="17"/>
  <c r="DR106" i="17"/>
  <c r="DQ106" i="17"/>
  <c r="DP106" i="17"/>
  <c r="DO106" i="17"/>
  <c r="DN106" i="17"/>
  <c r="DM106" i="17"/>
  <c r="DL106" i="17"/>
  <c r="DK106" i="17"/>
  <c r="DJ106" i="17"/>
  <c r="DI106" i="17"/>
  <c r="DH106" i="17"/>
  <c r="DG106" i="17"/>
  <c r="DF106" i="17"/>
  <c r="DE106" i="17"/>
  <c r="DD106" i="17"/>
  <c r="DC106" i="17"/>
  <c r="DB106" i="17"/>
  <c r="DA106" i="17"/>
  <c r="CZ106" i="17"/>
  <c r="CY106" i="17"/>
  <c r="CX106" i="17"/>
  <c r="CW106" i="17"/>
  <c r="CV106" i="17"/>
  <c r="CU106" i="17"/>
  <c r="CT106" i="17"/>
  <c r="CS106" i="17"/>
  <c r="CR106" i="17"/>
  <c r="CQ106" i="17"/>
  <c r="CP106" i="17"/>
  <c r="CO106" i="17"/>
  <c r="CN106" i="17"/>
  <c r="CM106" i="17"/>
  <c r="CL106" i="17"/>
  <c r="CK106" i="17"/>
  <c r="CJ106" i="17"/>
  <c r="CI106" i="17"/>
  <c r="CH106" i="17"/>
  <c r="CG106" i="17"/>
  <c r="CF106" i="17"/>
  <c r="CE106" i="17"/>
  <c r="CD106" i="17"/>
  <c r="CC106" i="17"/>
  <c r="CB106" i="17"/>
  <c r="CA106" i="17"/>
  <c r="BZ106" i="17"/>
  <c r="BY106" i="17"/>
  <c r="BX106" i="17"/>
  <c r="BW106" i="17"/>
  <c r="BV106" i="17"/>
  <c r="BU106" i="17"/>
  <c r="BT106" i="17"/>
  <c r="BS106" i="17"/>
  <c r="BR106" i="17"/>
  <c r="BQ106" i="17"/>
  <c r="BP106" i="17"/>
  <c r="BO106" i="17"/>
  <c r="BN106" i="17"/>
  <c r="BM106" i="17"/>
  <c r="BL106" i="17"/>
  <c r="BK106" i="17"/>
  <c r="BJ106" i="17"/>
  <c r="BI106" i="17"/>
  <c r="BH106" i="17"/>
  <c r="BG106" i="17"/>
  <c r="BF106" i="17"/>
  <c r="BE106" i="17"/>
  <c r="BD106" i="17"/>
  <c r="BC106" i="17"/>
  <c r="BB106" i="17"/>
  <c r="BA106" i="17"/>
  <c r="AZ106" i="17"/>
  <c r="AY106" i="17"/>
  <c r="AX106" i="17"/>
  <c r="AW106" i="17"/>
  <c r="AV106" i="17"/>
  <c r="AU106" i="17"/>
  <c r="AT106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IJ92" i="17"/>
  <c r="II92" i="17"/>
  <c r="IH92" i="17"/>
  <c r="IG92" i="17"/>
  <c r="IF92" i="17"/>
  <c r="IE92" i="17"/>
  <c r="ID92" i="17"/>
  <c r="IC92" i="17"/>
  <c r="IB92" i="17"/>
  <c r="IA92" i="17"/>
  <c r="HZ92" i="17"/>
  <c r="HY92" i="17"/>
  <c r="HX92" i="17"/>
  <c r="HW92" i="17"/>
  <c r="HV92" i="17"/>
  <c r="HU92" i="17"/>
  <c r="HT92" i="17"/>
  <c r="HS92" i="17"/>
  <c r="HR92" i="17"/>
  <c r="HQ92" i="17"/>
  <c r="HP92" i="17"/>
  <c r="HO92" i="17"/>
  <c r="HN92" i="17"/>
  <c r="HM92" i="17"/>
  <c r="HL92" i="17"/>
  <c r="HK92" i="17"/>
  <c r="HJ92" i="17"/>
  <c r="HI92" i="17"/>
  <c r="HH92" i="17"/>
  <c r="HG92" i="17"/>
  <c r="HF92" i="17"/>
  <c r="HE92" i="17"/>
  <c r="HD92" i="17"/>
  <c r="HC92" i="17"/>
  <c r="HB92" i="17"/>
  <c r="HA92" i="17"/>
  <c r="GZ92" i="17"/>
  <c r="GY92" i="17"/>
  <c r="GX92" i="17"/>
  <c r="GW92" i="17"/>
  <c r="GV92" i="17"/>
  <c r="GU92" i="17"/>
  <c r="GT92" i="17"/>
  <c r="GS92" i="17"/>
  <c r="GR92" i="17"/>
  <c r="GQ92" i="17"/>
  <c r="GP92" i="17"/>
  <c r="GO92" i="17"/>
  <c r="GN92" i="17"/>
  <c r="GM92" i="17"/>
  <c r="GL92" i="17"/>
  <c r="GK92" i="17"/>
  <c r="GJ92" i="17"/>
  <c r="GI92" i="17"/>
  <c r="GH92" i="17"/>
  <c r="GG92" i="17"/>
  <c r="GF92" i="17"/>
  <c r="GE92" i="17"/>
  <c r="GD92" i="17"/>
  <c r="GC92" i="17"/>
  <c r="GB92" i="17"/>
  <c r="GA92" i="17"/>
  <c r="FZ92" i="17"/>
  <c r="FY92" i="17"/>
  <c r="FX92" i="17"/>
  <c r="FW92" i="17"/>
  <c r="FV92" i="17"/>
  <c r="FU92" i="17"/>
  <c r="FT92" i="17"/>
  <c r="FS92" i="17"/>
  <c r="FR92" i="17"/>
  <c r="FQ92" i="17"/>
  <c r="FP92" i="17"/>
  <c r="FO92" i="17"/>
  <c r="FN92" i="17"/>
  <c r="FM92" i="17"/>
  <c r="FL92" i="17"/>
  <c r="FK92" i="17"/>
  <c r="FJ92" i="17"/>
  <c r="FI92" i="17"/>
  <c r="FH92" i="17"/>
  <c r="FG92" i="17"/>
  <c r="FF92" i="17"/>
  <c r="FE92" i="17"/>
  <c r="FD92" i="17"/>
  <c r="FC92" i="17"/>
  <c r="FB92" i="17"/>
  <c r="FA92" i="17"/>
  <c r="EZ92" i="17"/>
  <c r="EY92" i="17"/>
  <c r="EX92" i="17"/>
  <c r="EW92" i="17"/>
  <c r="EV92" i="17"/>
  <c r="EU92" i="17"/>
  <c r="ET92" i="17"/>
  <c r="ES92" i="17"/>
  <c r="ER92" i="17"/>
  <c r="EQ92" i="17"/>
  <c r="EP92" i="17"/>
  <c r="EO92" i="17"/>
  <c r="EN92" i="17"/>
  <c r="EM92" i="17"/>
  <c r="EL92" i="17"/>
  <c r="EK92" i="17"/>
  <c r="EJ92" i="17"/>
  <c r="EI92" i="17"/>
  <c r="EH92" i="17"/>
  <c r="EG92" i="17"/>
  <c r="EF92" i="17"/>
  <c r="EE92" i="17"/>
  <c r="ED92" i="17"/>
  <c r="EC92" i="17"/>
  <c r="EB92" i="17"/>
  <c r="EA92" i="17"/>
  <c r="DZ92" i="17"/>
  <c r="DY92" i="17"/>
  <c r="DX92" i="17"/>
  <c r="DW92" i="17"/>
  <c r="DV92" i="17"/>
  <c r="DU92" i="17"/>
  <c r="DT92" i="17"/>
  <c r="DS92" i="17"/>
  <c r="DR92" i="17"/>
  <c r="DQ92" i="17"/>
  <c r="DP92" i="17"/>
  <c r="DO92" i="17"/>
  <c r="DN92" i="17"/>
  <c r="DM92" i="17"/>
  <c r="DL92" i="17"/>
  <c r="DK92" i="17"/>
  <c r="DJ92" i="17"/>
  <c r="DI92" i="17"/>
  <c r="DH92" i="17"/>
  <c r="DG92" i="17"/>
  <c r="DF92" i="17"/>
  <c r="DE92" i="17"/>
  <c r="DD92" i="17"/>
  <c r="DC92" i="17"/>
  <c r="DB92" i="17"/>
  <c r="DA92" i="17"/>
  <c r="CZ92" i="17"/>
  <c r="CY92" i="17"/>
  <c r="CX92" i="17"/>
  <c r="CW92" i="17"/>
  <c r="CV92" i="17"/>
  <c r="CU92" i="17"/>
  <c r="CT92" i="17"/>
  <c r="CS92" i="17"/>
  <c r="CR92" i="17"/>
  <c r="CQ92" i="17"/>
  <c r="CP92" i="17"/>
  <c r="CO92" i="17"/>
  <c r="CN92" i="17"/>
  <c r="CM92" i="17"/>
  <c r="CL92" i="17"/>
  <c r="CK92" i="17"/>
  <c r="CJ92" i="17"/>
  <c r="CI92" i="17"/>
  <c r="CH92" i="17"/>
  <c r="CG92" i="17"/>
  <c r="CF92" i="17"/>
  <c r="CE92" i="17"/>
  <c r="CD92" i="17"/>
  <c r="CC92" i="17"/>
  <c r="CB92" i="17"/>
  <c r="CA92" i="17"/>
  <c r="BZ92" i="17"/>
  <c r="BY92" i="17"/>
  <c r="BX92" i="17"/>
  <c r="BW92" i="17"/>
  <c r="BV92" i="17"/>
  <c r="BU92" i="17"/>
  <c r="BT92" i="17"/>
  <c r="BS92" i="17"/>
  <c r="BR92" i="17"/>
  <c r="BQ92" i="17"/>
  <c r="BP92" i="17"/>
  <c r="BO92" i="17"/>
  <c r="BN92" i="17"/>
  <c r="BM92" i="17"/>
  <c r="BL92" i="17"/>
  <c r="BK92" i="17"/>
  <c r="BJ92" i="17"/>
  <c r="BI92" i="17"/>
  <c r="BH92" i="17"/>
  <c r="BG92" i="17"/>
  <c r="BF92" i="17"/>
  <c r="BE92" i="17"/>
  <c r="BD92" i="17"/>
  <c r="BC92" i="17"/>
  <c r="BB92" i="17"/>
  <c r="BA92" i="17"/>
  <c r="AZ92" i="17"/>
  <c r="AY92" i="17"/>
  <c r="AX92" i="17"/>
  <c r="AW92" i="17"/>
  <c r="AV92" i="17"/>
  <c r="AU92" i="17"/>
  <c r="AT92" i="17"/>
  <c r="AS92" i="17"/>
  <c r="AR92" i="17"/>
  <c r="AQ92" i="17"/>
  <c r="AP92" i="17"/>
  <c r="AO92" i="17"/>
  <c r="AN92" i="17"/>
  <c r="AM92" i="17"/>
  <c r="AL92" i="17"/>
  <c r="AK92" i="17"/>
  <c r="AJ92" i="17"/>
  <c r="AI92" i="17"/>
  <c r="AH92" i="17"/>
  <c r="AG92" i="17"/>
  <c r="AF92" i="17"/>
  <c r="AE92" i="17"/>
  <c r="AD92" i="17"/>
  <c r="AC92" i="17"/>
  <c r="AB92" i="17"/>
  <c r="AA92" i="17"/>
  <c r="Z92" i="17"/>
  <c r="Y92" i="17"/>
  <c r="X92" i="17"/>
  <c r="W92" i="17"/>
  <c r="V92" i="17"/>
  <c r="U92" i="17"/>
  <c r="T92" i="17"/>
  <c r="S92" i="17"/>
  <c r="R92" i="17"/>
  <c r="Q92" i="17"/>
  <c r="P92" i="17"/>
  <c r="O92" i="17"/>
  <c r="N92" i="17"/>
  <c r="M92" i="17"/>
  <c r="L92" i="17"/>
  <c r="K92" i="17"/>
  <c r="J92" i="17"/>
  <c r="I92" i="17"/>
  <c r="H92" i="17"/>
  <c r="G92" i="17"/>
  <c r="F92" i="17"/>
  <c r="E92" i="17"/>
  <c r="NG3" i="22" l="1"/>
  <c r="OA3" i="24"/>
  <c r="NH3" i="22" l="1"/>
  <c r="OB3" i="24"/>
  <c r="NI3" i="22" l="1"/>
  <c r="OC3" i="24"/>
  <c r="NJ3" i="22" l="1"/>
  <c r="OD3" i="24"/>
  <c r="NK3" i="22" l="1"/>
  <c r="OE3" i="24"/>
  <c r="NB49" i="16"/>
  <c r="NB48" i="16"/>
  <c r="NB46" i="16"/>
  <c r="NB45" i="16"/>
  <c r="IJ39" i="16"/>
  <c r="II39" i="16"/>
  <c r="IH39" i="16"/>
  <c r="IG39" i="16"/>
  <c r="IF39" i="16"/>
  <c r="IE39" i="16"/>
  <c r="ID39" i="16"/>
  <c r="IC39" i="16"/>
  <c r="IB39" i="16"/>
  <c r="IA39" i="16"/>
  <c r="HZ39" i="16"/>
  <c r="HY39" i="16"/>
  <c r="HX39" i="16"/>
  <c r="HW39" i="16"/>
  <c r="HV39" i="16"/>
  <c r="HU39" i="16"/>
  <c r="HT39" i="16"/>
  <c r="HS39" i="16"/>
  <c r="HR39" i="16"/>
  <c r="HQ39" i="16"/>
  <c r="HP39" i="16"/>
  <c r="HO39" i="16"/>
  <c r="HN39" i="16"/>
  <c r="HM39" i="16"/>
  <c r="HL39" i="16"/>
  <c r="HK39" i="16"/>
  <c r="HJ39" i="16"/>
  <c r="HI39" i="16"/>
  <c r="HH39" i="16"/>
  <c r="HG39" i="16"/>
  <c r="HF39" i="16"/>
  <c r="HE39" i="16"/>
  <c r="HD39" i="16"/>
  <c r="HC39" i="16"/>
  <c r="HB39" i="16"/>
  <c r="HA39" i="16"/>
  <c r="GZ39" i="16"/>
  <c r="GY39" i="16"/>
  <c r="GX39" i="16"/>
  <c r="GW39" i="16"/>
  <c r="GV39" i="16"/>
  <c r="GU39" i="16"/>
  <c r="GT39" i="16"/>
  <c r="GS39" i="16"/>
  <c r="GR39" i="16"/>
  <c r="GQ39" i="16"/>
  <c r="GP39" i="16"/>
  <c r="GO39" i="16"/>
  <c r="GN39" i="16"/>
  <c r="GM39" i="16"/>
  <c r="GL39" i="16"/>
  <c r="GK39" i="16"/>
  <c r="GJ39" i="16"/>
  <c r="GI39" i="16"/>
  <c r="GH39" i="16"/>
  <c r="GG39" i="16"/>
  <c r="GF39" i="16"/>
  <c r="GE39" i="16"/>
  <c r="GD39" i="16"/>
  <c r="GC39" i="16"/>
  <c r="GB39" i="16"/>
  <c r="GA39" i="16"/>
  <c r="FZ39" i="16"/>
  <c r="FY39" i="16"/>
  <c r="FX39" i="16"/>
  <c r="FW39" i="16"/>
  <c r="FV39" i="16"/>
  <c r="FU39" i="16"/>
  <c r="FT39" i="16"/>
  <c r="FS39" i="16"/>
  <c r="FR39" i="16"/>
  <c r="FQ39" i="16"/>
  <c r="FP39" i="16"/>
  <c r="FO39" i="16"/>
  <c r="FN39" i="16"/>
  <c r="FM39" i="16"/>
  <c r="FL39" i="16"/>
  <c r="FK39" i="16"/>
  <c r="FJ39" i="16"/>
  <c r="FI39" i="16"/>
  <c r="FH39" i="16"/>
  <c r="FG39" i="16"/>
  <c r="FF39" i="16"/>
  <c r="FE39" i="16"/>
  <c r="FD39" i="16"/>
  <c r="FC39" i="16"/>
  <c r="FB39" i="16"/>
  <c r="FA39" i="16"/>
  <c r="EZ39" i="16"/>
  <c r="EY39" i="16"/>
  <c r="EX39" i="16"/>
  <c r="EW39" i="16"/>
  <c r="EV39" i="16"/>
  <c r="EU39" i="16"/>
  <c r="ET39" i="16"/>
  <c r="ES39" i="16"/>
  <c r="ER39" i="16"/>
  <c r="EQ39" i="16"/>
  <c r="EP39" i="16"/>
  <c r="EO39" i="16"/>
  <c r="EN39" i="16"/>
  <c r="EM39" i="16"/>
  <c r="EL39" i="16"/>
  <c r="EK39" i="16"/>
  <c r="EJ39" i="16"/>
  <c r="EI39" i="16"/>
  <c r="EH39" i="16"/>
  <c r="EG39" i="16"/>
  <c r="EF39" i="16"/>
  <c r="EE39" i="16"/>
  <c r="ED39" i="16"/>
  <c r="EC39" i="16"/>
  <c r="EB39" i="16"/>
  <c r="EA39" i="16"/>
  <c r="DZ39" i="16"/>
  <c r="DY39" i="16"/>
  <c r="DX39" i="16"/>
  <c r="DW39" i="16"/>
  <c r="DV39" i="16"/>
  <c r="DU39" i="16"/>
  <c r="DT39" i="16"/>
  <c r="DS39" i="16"/>
  <c r="DR39" i="16"/>
  <c r="DQ39" i="16"/>
  <c r="DP39" i="16"/>
  <c r="DO39" i="16"/>
  <c r="DN39" i="16"/>
  <c r="DM39" i="16"/>
  <c r="DL39" i="16"/>
  <c r="DK39" i="16"/>
  <c r="DJ39" i="16"/>
  <c r="DI39" i="16"/>
  <c r="DH39" i="16"/>
  <c r="DG39" i="16"/>
  <c r="DF39" i="16"/>
  <c r="DE39" i="16"/>
  <c r="DD39" i="16"/>
  <c r="DC39" i="16"/>
  <c r="DB39" i="16"/>
  <c r="DA39" i="16"/>
  <c r="CZ39" i="16"/>
  <c r="CY39" i="16"/>
  <c r="CX39" i="16"/>
  <c r="CW39" i="16"/>
  <c r="CV39" i="16"/>
  <c r="CU39" i="16"/>
  <c r="CT39" i="16"/>
  <c r="CS39" i="16"/>
  <c r="CR39" i="16"/>
  <c r="CQ39" i="16"/>
  <c r="CP39" i="16"/>
  <c r="CO39" i="16"/>
  <c r="CN39" i="16"/>
  <c r="CM39" i="16"/>
  <c r="CL39" i="16"/>
  <c r="CK39" i="16"/>
  <c r="CJ39" i="16"/>
  <c r="CI39" i="16"/>
  <c r="CH39" i="16"/>
  <c r="CG39" i="16"/>
  <c r="CF39" i="16"/>
  <c r="CE39" i="16"/>
  <c r="CD39" i="16"/>
  <c r="CC39" i="16"/>
  <c r="CB39" i="16"/>
  <c r="CA39" i="16"/>
  <c r="BZ39" i="16"/>
  <c r="BY39" i="16"/>
  <c r="BX39" i="16"/>
  <c r="BW39" i="16"/>
  <c r="BV39" i="16"/>
  <c r="BU39" i="16"/>
  <c r="BT39" i="16"/>
  <c r="BS39" i="16"/>
  <c r="BR39" i="16"/>
  <c r="BQ39" i="16"/>
  <c r="BP39" i="16"/>
  <c r="BO39" i="16"/>
  <c r="BN39" i="16"/>
  <c r="BM39" i="16"/>
  <c r="BL39" i="16"/>
  <c r="BK39" i="16"/>
  <c r="BJ39" i="16"/>
  <c r="BI39" i="16"/>
  <c r="BH39" i="16"/>
  <c r="BG39" i="16"/>
  <c r="BF39" i="16"/>
  <c r="BE39" i="16"/>
  <c r="BD39" i="16"/>
  <c r="BC39" i="16"/>
  <c r="BB39" i="16"/>
  <c r="BA39" i="16"/>
  <c r="AZ39" i="16"/>
  <c r="AY39" i="16"/>
  <c r="AX39" i="16"/>
  <c r="AW39" i="16"/>
  <c r="AV39" i="16"/>
  <c r="AU39" i="16"/>
  <c r="AT39" i="16"/>
  <c r="AS39" i="16"/>
  <c r="AR39" i="16"/>
  <c r="AQ39" i="16"/>
  <c r="AP39" i="16"/>
  <c r="AO39" i="16"/>
  <c r="AN39" i="16"/>
  <c r="AM39" i="16"/>
  <c r="AL39" i="16"/>
  <c r="AK39" i="16"/>
  <c r="AJ39" i="16"/>
  <c r="AI39" i="16"/>
  <c r="AH39" i="16"/>
  <c r="AG39" i="16"/>
  <c r="AF39" i="16"/>
  <c r="AE39" i="16"/>
  <c r="AD39" i="16"/>
  <c r="AC39" i="16"/>
  <c r="AB39" i="16"/>
  <c r="AA39" i="16"/>
  <c r="Z39" i="16"/>
  <c r="Y39" i="16"/>
  <c r="X39" i="16"/>
  <c r="W39" i="16"/>
  <c r="V39" i="16"/>
  <c r="U39" i="16"/>
  <c r="T39" i="16"/>
  <c r="S39" i="16"/>
  <c r="R39" i="16"/>
  <c r="Q39" i="16"/>
  <c r="P39" i="16"/>
  <c r="O39" i="16"/>
  <c r="N39" i="16"/>
  <c r="M39" i="16"/>
  <c r="L39" i="16"/>
  <c r="K39" i="16"/>
  <c r="J39" i="16"/>
  <c r="I39" i="16"/>
  <c r="H39" i="16"/>
  <c r="G39" i="16"/>
  <c r="F39" i="16"/>
  <c r="E39" i="16"/>
  <c r="NC39" i="16" s="1"/>
  <c r="NB43" i="16"/>
  <c r="NB42" i="16"/>
  <c r="NB40" i="16"/>
  <c r="NB39" i="16"/>
  <c r="NB37" i="16"/>
  <c r="NB36" i="16"/>
  <c r="NB34" i="16"/>
  <c r="NB33" i="16"/>
  <c r="NB31" i="16"/>
  <c r="NB30" i="16"/>
  <c r="NB28" i="16"/>
  <c r="NB27" i="16"/>
  <c r="NB25" i="16"/>
  <c r="NB24" i="16"/>
  <c r="NB22" i="16"/>
  <c r="NB21" i="16"/>
  <c r="NB19" i="16"/>
  <c r="NB18" i="16"/>
  <c r="NB16" i="16"/>
  <c r="NB15" i="16"/>
  <c r="NL3" i="22" l="1"/>
  <c r="OF3" i="24"/>
  <c r="NM3" i="22" l="1"/>
  <c r="F4" i="24"/>
  <c r="E3" i="24"/>
  <c r="NN3" i="22" l="1"/>
  <c r="F3" i="24"/>
  <c r="G4" i="24"/>
  <c r="F4" i="22"/>
  <c r="E3" i="22"/>
  <c r="NO3" i="22" l="1"/>
  <c r="H4" i="24"/>
  <c r="G3" i="24"/>
  <c r="G4" i="22"/>
  <c r="F3" i="22"/>
  <c r="NP3" i="22" l="1"/>
  <c r="I4" i="24"/>
  <c r="H3" i="24"/>
  <c r="H4" i="22"/>
  <c r="G3" i="22"/>
  <c r="NQ3" i="22" l="1"/>
  <c r="J4" i="24"/>
  <c r="I3" i="24"/>
  <c r="I4" i="22"/>
  <c r="H3" i="22"/>
  <c r="N17" i="19"/>
  <c r="NR3" i="22" l="1"/>
  <c r="K4" i="24"/>
  <c r="J3" i="24"/>
  <c r="J4" i="22"/>
  <c r="I3" i="22"/>
  <c r="NS3" i="22" l="1"/>
  <c r="L4" i="24"/>
  <c r="K3" i="24"/>
  <c r="K4" i="22"/>
  <c r="J3" i="22"/>
  <c r="NT3" i="22" l="1"/>
  <c r="E64" i="17"/>
  <c r="E27" i="16"/>
  <c r="M4" i="24"/>
  <c r="L3" i="24"/>
  <c r="L4" i="22"/>
  <c r="K3" i="22"/>
  <c r="BE7" i="27"/>
  <c r="BD7" i="27"/>
  <c r="BC7" i="27"/>
  <c r="BB7" i="27"/>
  <c r="BA7" i="27"/>
  <c r="AZ7" i="27"/>
  <c r="AY7" i="27"/>
  <c r="AX7" i="27"/>
  <c r="AW7" i="27"/>
  <c r="AW9" i="27" s="1"/>
  <c r="AV7" i="27"/>
  <c r="AV9" i="27" s="1"/>
  <c r="AU7" i="27"/>
  <c r="AU9" i="27" s="1"/>
  <c r="AT7" i="27"/>
  <c r="NU3" i="22" l="1"/>
  <c r="AT9" i="27"/>
  <c r="JB7" i="27"/>
  <c r="BF7" i="27"/>
  <c r="BM7" i="27"/>
  <c r="BG7" i="27"/>
  <c r="BG9" i="27" s="1"/>
  <c r="BO7" i="27"/>
  <c r="BH7" i="27"/>
  <c r="BH9" i="27" s="1"/>
  <c r="BP7" i="27"/>
  <c r="BI7" i="27"/>
  <c r="BI9" i="27" s="1"/>
  <c r="BQ7" i="27"/>
  <c r="BJ7" i="27"/>
  <c r="BK7" i="27"/>
  <c r="BN7" i="27"/>
  <c r="BL7" i="27"/>
  <c r="F64" i="17"/>
  <c r="F27" i="16"/>
  <c r="M3" i="24"/>
  <c r="N4" i="24"/>
  <c r="M4" i="22"/>
  <c r="L3" i="22"/>
  <c r="NV3" i="22" l="1"/>
  <c r="BF9" i="27"/>
  <c r="JC7" i="27"/>
  <c r="BR7" i="27"/>
  <c r="BZ7" i="27"/>
  <c r="BU7" i="27"/>
  <c r="BU9" i="27" s="1"/>
  <c r="BV7" i="27"/>
  <c r="CA7" i="27"/>
  <c r="BX7" i="27"/>
  <c r="CB7" i="27"/>
  <c r="BS7" i="27"/>
  <c r="BS9" i="27" s="1"/>
  <c r="BY7" i="27"/>
  <c r="BW7" i="27"/>
  <c r="CC7" i="27"/>
  <c r="BT7" i="27"/>
  <c r="BT9" i="27" s="1"/>
  <c r="G64" i="17"/>
  <c r="G27" i="16"/>
  <c r="O4" i="24"/>
  <c r="N3" i="24"/>
  <c r="N4" i="22"/>
  <c r="M3" i="22"/>
  <c r="NW3" i="22" l="1"/>
  <c r="BR9" i="27"/>
  <c r="JD7" i="27"/>
  <c r="CN7" i="27"/>
  <c r="CH7" i="27"/>
  <c r="CG7" i="27"/>
  <c r="CG9" i="27" s="1"/>
  <c r="CF7" i="27"/>
  <c r="CF9" i="27" s="1"/>
  <c r="CI7" i="27"/>
  <c r="CE7" i="27"/>
  <c r="CE9" i="27" s="1"/>
  <c r="CD7" i="27"/>
  <c r="CO7" i="27"/>
  <c r="CM7" i="27"/>
  <c r="CK7" i="27"/>
  <c r="CJ7" i="27"/>
  <c r="CL7" i="27"/>
  <c r="H64" i="17"/>
  <c r="H27" i="16"/>
  <c r="P4" i="24"/>
  <c r="O3" i="24"/>
  <c r="O4" i="22"/>
  <c r="N3" i="22"/>
  <c r="NX3" i="22" l="1"/>
  <c r="CD9" i="27"/>
  <c r="JE7" i="27"/>
  <c r="CX7" i="27"/>
  <c r="CV7" i="27"/>
  <c r="CS7" i="27"/>
  <c r="CS9" i="27" s="1"/>
  <c r="CY7" i="27"/>
  <c r="CZ7" i="27"/>
  <c r="CT7" i="27"/>
  <c r="CW7" i="27"/>
  <c r="CP7" i="27"/>
  <c r="CQ7" i="27"/>
  <c r="CQ9" i="27" s="1"/>
  <c r="CR7" i="27"/>
  <c r="CR9" i="27" s="1"/>
  <c r="CU7" i="27"/>
  <c r="DA7" i="27"/>
  <c r="I64" i="17"/>
  <c r="I27" i="16"/>
  <c r="Q4" i="24"/>
  <c r="P3" i="24"/>
  <c r="P4" i="22"/>
  <c r="O3" i="22"/>
  <c r="NB10" i="16"/>
  <c r="NB9" i="16"/>
  <c r="NB8" i="16"/>
  <c r="NB7" i="16"/>
  <c r="NB6" i="16"/>
  <c r="NY3" i="22" l="1"/>
  <c r="CP9" i="27"/>
  <c r="JF7" i="27"/>
  <c r="DB7" i="27"/>
  <c r="DK7" i="27"/>
  <c r="DE7" i="27"/>
  <c r="DE9" i="27" s="1"/>
  <c r="DH7" i="27"/>
  <c r="DG7" i="27"/>
  <c r="DD7" i="27"/>
  <c r="DD9" i="27" s="1"/>
  <c r="DI7" i="27"/>
  <c r="DJ7" i="27"/>
  <c r="DF7" i="27"/>
  <c r="DM7" i="27"/>
  <c r="DC7" i="27"/>
  <c r="DC9" i="27" s="1"/>
  <c r="DL7" i="27"/>
  <c r="J64" i="17"/>
  <c r="J27" i="16"/>
  <c r="R4" i="24"/>
  <c r="Q3" i="24"/>
  <c r="Q4" i="22"/>
  <c r="P3" i="22"/>
  <c r="NZ3" i="22" l="1"/>
  <c r="DB9" i="27"/>
  <c r="JG7" i="27"/>
  <c r="DY7" i="27"/>
  <c r="DR7" i="27"/>
  <c r="DN7" i="27"/>
  <c r="DT7" i="27"/>
  <c r="DX7" i="27"/>
  <c r="DP7" i="27"/>
  <c r="DP9" i="27" s="1"/>
  <c r="DO7" i="27"/>
  <c r="DO9" i="27" s="1"/>
  <c r="DV7" i="27"/>
  <c r="DU7" i="27"/>
  <c r="DS7" i="27"/>
  <c r="DW7" i="27"/>
  <c r="DQ7" i="27"/>
  <c r="DQ9" i="27" s="1"/>
  <c r="K64" i="17"/>
  <c r="K27" i="16"/>
  <c r="S4" i="24"/>
  <c r="R3" i="24"/>
  <c r="R4" i="22"/>
  <c r="Q3" i="22"/>
  <c r="OA3" i="22" l="1"/>
  <c r="DN9" i="27"/>
  <c r="JH7" i="27"/>
  <c r="EG7" i="27"/>
  <c r="EF7" i="27"/>
  <c r="DZ7" i="27"/>
  <c r="EE7" i="27"/>
  <c r="ED7" i="27"/>
  <c r="EI7" i="27"/>
  <c r="EB7" i="27"/>
  <c r="EB9" i="27" s="1"/>
  <c r="EK7" i="27"/>
  <c r="EC7" i="27"/>
  <c r="EC9" i="27" s="1"/>
  <c r="EA7" i="27"/>
  <c r="EA9" i="27" s="1"/>
  <c r="EH7" i="27"/>
  <c r="EJ7" i="27"/>
  <c r="L64" i="17"/>
  <c r="L27" i="16"/>
  <c r="T4" i="24"/>
  <c r="S3" i="24"/>
  <c r="S4" i="22"/>
  <c r="R3" i="22"/>
  <c r="OB3" i="22" l="1"/>
  <c r="DZ9" i="27"/>
  <c r="JI7" i="27"/>
  <c r="EL7" i="27"/>
  <c r="EV7" i="27"/>
  <c r="EW7" i="27"/>
  <c r="EU7" i="27"/>
  <c r="ER7" i="27"/>
  <c r="ES7" i="27"/>
  <c r="EM7" i="27"/>
  <c r="EM9" i="27" s="1"/>
  <c r="ET7" i="27"/>
  <c r="EO7" i="27"/>
  <c r="EO9" i="27" s="1"/>
  <c r="EN7" i="27"/>
  <c r="EN9" i="27" s="1"/>
  <c r="EP7" i="27"/>
  <c r="EQ7" i="27"/>
  <c r="M64" i="17"/>
  <c r="M27" i="16"/>
  <c r="U4" i="24"/>
  <c r="T3" i="24"/>
  <c r="T4" i="22"/>
  <c r="S3" i="22"/>
  <c r="OC3" i="22" l="1"/>
  <c r="EL9" i="27"/>
  <c r="JJ7" i="27"/>
  <c r="FB7" i="27"/>
  <c r="EY7" i="27"/>
  <c r="EY9" i="27" s="1"/>
  <c r="FD7" i="27"/>
  <c r="FA7" i="27"/>
  <c r="FA9" i="27" s="1"/>
  <c r="EX7" i="27"/>
  <c r="EZ7" i="27"/>
  <c r="EZ9" i="27" s="1"/>
  <c r="FE7" i="27"/>
  <c r="FG7" i="27"/>
  <c r="FI7" i="27"/>
  <c r="FH7" i="27"/>
  <c r="FC7" i="27"/>
  <c r="FF7" i="27"/>
  <c r="N64" i="17"/>
  <c r="N27" i="16"/>
  <c r="V4" i="24"/>
  <c r="U3" i="24"/>
  <c r="U4" i="22"/>
  <c r="T3" i="22"/>
  <c r="OD3" i="22" l="1"/>
  <c r="EX9" i="27"/>
  <c r="JK7" i="27"/>
  <c r="FR7" i="27"/>
  <c r="FS7" i="27"/>
  <c r="FJ7" i="27"/>
  <c r="FM7" i="27"/>
  <c r="FM9" i="27" s="1"/>
  <c r="FL7" i="27"/>
  <c r="FL9" i="27" s="1"/>
  <c r="FP7" i="27"/>
  <c r="FN7" i="27"/>
  <c r="FO7" i="27"/>
  <c r="FT7" i="27"/>
  <c r="FQ7" i="27"/>
  <c r="FU7" i="27"/>
  <c r="FK7" i="27"/>
  <c r="FK9" i="27" s="1"/>
  <c r="E71" i="17"/>
  <c r="O64" i="17"/>
  <c r="O27" i="16"/>
  <c r="W4" i="24"/>
  <c r="V3" i="24"/>
  <c r="V4" i="22"/>
  <c r="U3" i="22"/>
  <c r="E113" i="17"/>
  <c r="ND3" i="16"/>
  <c r="ND39" i="16" l="1"/>
  <c r="ND51" i="16"/>
  <c r="ND33" i="16"/>
  <c r="ND36" i="16"/>
  <c r="ND54" i="16"/>
  <c r="ND48" i="16"/>
  <c r="ND18" i="16"/>
  <c r="ND42" i="16"/>
  <c r="ND24" i="16"/>
  <c r="ND30" i="16"/>
  <c r="OE3" i="22"/>
  <c r="FJ9" i="27"/>
  <c r="JL7" i="27"/>
  <c r="GE7" i="27"/>
  <c r="GG7" i="27"/>
  <c r="GB7" i="27"/>
  <c r="FY7" i="27"/>
  <c r="FY9" i="27" s="1"/>
  <c r="GA7" i="27"/>
  <c r="FV7" i="27"/>
  <c r="FW7" i="27"/>
  <c r="FW9" i="27" s="1"/>
  <c r="GC7" i="27"/>
  <c r="FZ7" i="27"/>
  <c r="GF7" i="27"/>
  <c r="FX7" i="27"/>
  <c r="FX9" i="27" s="1"/>
  <c r="GD7" i="27"/>
  <c r="F71" i="17"/>
  <c r="E50" i="17"/>
  <c r="E15" i="16"/>
  <c r="P64" i="17"/>
  <c r="P27" i="16"/>
  <c r="E57" i="17"/>
  <c r="E21" i="16"/>
  <c r="X4" i="24"/>
  <c r="W3" i="24"/>
  <c r="W4" i="22"/>
  <c r="V3" i="22"/>
  <c r="F113" i="17"/>
  <c r="E45" i="16"/>
  <c r="NE3" i="16"/>
  <c r="NE51" i="16" l="1"/>
  <c r="NE33" i="16"/>
  <c r="NE39" i="16"/>
  <c r="NE54" i="16"/>
  <c r="NE18" i="16"/>
  <c r="NE48" i="16"/>
  <c r="NE42" i="16"/>
  <c r="NE36" i="16"/>
  <c r="NE24" i="16"/>
  <c r="NE30" i="16"/>
  <c r="OF3" i="22"/>
  <c r="FV9" i="27"/>
  <c r="JM7" i="27"/>
  <c r="GL7" i="27"/>
  <c r="GH7" i="27"/>
  <c r="GM7" i="27"/>
  <c r="GN7" i="27"/>
  <c r="GP7" i="27"/>
  <c r="GI7" i="27"/>
  <c r="GI9" i="27" s="1"/>
  <c r="GO7" i="27"/>
  <c r="GQ7" i="27"/>
  <c r="GJ7" i="27"/>
  <c r="GJ9" i="27" s="1"/>
  <c r="GR7" i="27"/>
  <c r="GK7" i="27"/>
  <c r="GK9" i="27" s="1"/>
  <c r="GS7" i="27"/>
  <c r="Q64" i="17"/>
  <c r="Q27" i="16"/>
  <c r="G71" i="17"/>
  <c r="F50" i="17"/>
  <c r="F15" i="16"/>
  <c r="F57" i="17"/>
  <c r="F21" i="16"/>
  <c r="E85" i="17"/>
  <c r="Y4" i="24"/>
  <c r="X3" i="24"/>
  <c r="X4" i="22"/>
  <c r="W3" i="22"/>
  <c r="G113" i="17"/>
  <c r="F45" i="16"/>
  <c r="NF3" i="16"/>
  <c r="NF51" i="16" l="1"/>
  <c r="NF33" i="16"/>
  <c r="NF39" i="16"/>
  <c r="NF42" i="16"/>
  <c r="NF36" i="16"/>
  <c r="NF18" i="16"/>
  <c r="NF54" i="16"/>
  <c r="NF48" i="16"/>
  <c r="NF24" i="16"/>
  <c r="NF30" i="16"/>
  <c r="GH9" i="27"/>
  <c r="JN7" i="27"/>
  <c r="HD7" i="27"/>
  <c r="HB7" i="27"/>
  <c r="HE7" i="27"/>
  <c r="GV7" i="27"/>
  <c r="GV9" i="27" s="1"/>
  <c r="GT7" i="27"/>
  <c r="GW7" i="27"/>
  <c r="GW9" i="27" s="1"/>
  <c r="GX7" i="27"/>
  <c r="HA7" i="27"/>
  <c r="HC7" i="27"/>
  <c r="GU7" i="27"/>
  <c r="GU9" i="27" s="1"/>
  <c r="GZ7" i="27"/>
  <c r="GY7" i="27"/>
  <c r="H71" i="17"/>
  <c r="G50" i="17"/>
  <c r="G15" i="16"/>
  <c r="R64" i="17"/>
  <c r="R27" i="16"/>
  <c r="G57" i="17"/>
  <c r="G21" i="16"/>
  <c r="F85" i="17"/>
  <c r="Z4" i="24"/>
  <c r="Y3" i="24"/>
  <c r="Y4" i="22"/>
  <c r="X3" i="22"/>
  <c r="H113" i="17"/>
  <c r="G45" i="16"/>
  <c r="NG3" i="16"/>
  <c r="NG51" i="16" l="1"/>
  <c r="NG33" i="16"/>
  <c r="NG39" i="16"/>
  <c r="NG42" i="16"/>
  <c r="NG18" i="16"/>
  <c r="NG54" i="16"/>
  <c r="NG36" i="16"/>
  <c r="NG48" i="16"/>
  <c r="NG24" i="16"/>
  <c r="NG30" i="16"/>
  <c r="GT9" i="27"/>
  <c r="JO7" i="27"/>
  <c r="HK7" i="27"/>
  <c r="HG7" i="27"/>
  <c r="HG9" i="27" s="1"/>
  <c r="HI7" i="27"/>
  <c r="HI9" i="27" s="1"/>
  <c r="HP7" i="27"/>
  <c r="HL7" i="27"/>
  <c r="HJ7" i="27"/>
  <c r="HO7" i="27"/>
  <c r="HM7" i="27"/>
  <c r="HF7" i="27"/>
  <c r="HH7" i="27"/>
  <c r="HH9" i="27" s="1"/>
  <c r="HQ7" i="27"/>
  <c r="HN7" i="27"/>
  <c r="I71" i="17"/>
  <c r="H50" i="17"/>
  <c r="H15" i="16"/>
  <c r="S64" i="17"/>
  <c r="S27" i="16"/>
  <c r="H57" i="17"/>
  <c r="H21" i="16"/>
  <c r="G85" i="17"/>
  <c r="AA4" i="24"/>
  <c r="Z3" i="24"/>
  <c r="Z4" i="22"/>
  <c r="Y3" i="22"/>
  <c r="I113" i="17"/>
  <c r="H45" i="16"/>
  <c r="NH3" i="16"/>
  <c r="NH51" i="16" l="1"/>
  <c r="NH33" i="16"/>
  <c r="NH39" i="16"/>
  <c r="NH48" i="16"/>
  <c r="NH42" i="16"/>
  <c r="NH36" i="16"/>
  <c r="NH54" i="16"/>
  <c r="NH18" i="16"/>
  <c r="NH30" i="16"/>
  <c r="NH24" i="16"/>
  <c r="HF9" i="27"/>
  <c r="JP7" i="27"/>
  <c r="HZ7" i="27"/>
  <c r="HY7" i="27"/>
  <c r="IA7" i="27"/>
  <c r="HX7" i="27"/>
  <c r="IC7" i="27"/>
  <c r="HR7" i="27"/>
  <c r="HV7" i="27"/>
  <c r="HT7" i="27"/>
  <c r="HT9" i="27" s="1"/>
  <c r="IB7" i="27"/>
  <c r="HU7" i="27"/>
  <c r="HU9" i="27" s="1"/>
  <c r="HS7" i="27"/>
  <c r="HS9" i="27" s="1"/>
  <c r="HW7" i="27"/>
  <c r="J71" i="17"/>
  <c r="T64" i="17"/>
  <c r="T27" i="16"/>
  <c r="I50" i="17"/>
  <c r="I15" i="16"/>
  <c r="I57" i="17"/>
  <c r="I21" i="16"/>
  <c r="H85" i="17"/>
  <c r="AB4" i="24"/>
  <c r="AA3" i="24"/>
  <c r="AA4" i="22"/>
  <c r="Z3" i="22"/>
  <c r="J113" i="17"/>
  <c r="I45" i="16"/>
  <c r="NI3" i="16"/>
  <c r="NI33" i="16" l="1"/>
  <c r="NI39" i="16"/>
  <c r="NI51" i="16"/>
  <c r="NI18" i="16"/>
  <c r="NI42" i="16"/>
  <c r="NI54" i="16"/>
  <c r="NI36" i="16"/>
  <c r="NI48" i="16"/>
  <c r="NI30" i="16"/>
  <c r="NI24" i="16"/>
  <c r="HR9" i="27"/>
  <c r="JQ7" i="27"/>
  <c r="IE7" i="27"/>
  <c r="IE9" i="27" s="1"/>
  <c r="IN7" i="27"/>
  <c r="IO7" i="27"/>
  <c r="IM7" i="27"/>
  <c r="II7" i="27"/>
  <c r="IG7" i="27"/>
  <c r="IG9" i="27" s="1"/>
  <c r="IF7" i="27"/>
  <c r="IF9" i="27" s="1"/>
  <c r="IK7" i="27"/>
  <c r="IH7" i="27"/>
  <c r="IJ7" i="27"/>
  <c r="ID7" i="27"/>
  <c r="IL7" i="27"/>
  <c r="U64" i="17"/>
  <c r="U27" i="16"/>
  <c r="J15" i="16"/>
  <c r="K71" i="17"/>
  <c r="J57" i="17"/>
  <c r="J21" i="16"/>
  <c r="I85" i="17"/>
  <c r="AC4" i="24"/>
  <c r="AB3" i="24"/>
  <c r="E3" i="17"/>
  <c r="F4" i="17"/>
  <c r="AB4" i="22"/>
  <c r="AA3" i="22"/>
  <c r="K113" i="17"/>
  <c r="J45" i="16"/>
  <c r="NJ3" i="16"/>
  <c r="F36" i="17" l="1"/>
  <c r="F29" i="17"/>
  <c r="NJ33" i="16"/>
  <c r="NJ39" i="16"/>
  <c r="NJ51" i="16"/>
  <c r="NJ54" i="16"/>
  <c r="NJ48" i="16"/>
  <c r="NJ42" i="16"/>
  <c r="NJ36" i="16"/>
  <c r="NJ18" i="16"/>
  <c r="NJ24" i="16"/>
  <c r="NJ30" i="16"/>
  <c r="ID9" i="27"/>
  <c r="JR7" i="27"/>
  <c r="IU7" i="27"/>
  <c r="IR7" i="27"/>
  <c r="IR9" i="27" s="1"/>
  <c r="IS7" i="27"/>
  <c r="IS9" i="27" s="1"/>
  <c r="IP7" i="27"/>
  <c r="IT7" i="27"/>
  <c r="IV7" i="27"/>
  <c r="IQ7" i="27"/>
  <c r="IQ9" i="27" s="1"/>
  <c r="L71" i="17"/>
  <c r="K15" i="16"/>
  <c r="V64" i="17"/>
  <c r="V27" i="16"/>
  <c r="K57" i="17"/>
  <c r="K21" i="16"/>
  <c r="J85" i="17"/>
  <c r="AD4" i="24"/>
  <c r="AC3" i="24"/>
  <c r="G4" i="17"/>
  <c r="F3" i="17"/>
  <c r="AC4" i="22"/>
  <c r="AB3" i="22"/>
  <c r="L113" i="17"/>
  <c r="K45" i="16"/>
  <c r="NK3" i="16"/>
  <c r="G36" i="17" l="1"/>
  <c r="G29" i="17"/>
  <c r="NK39" i="16"/>
  <c r="NK51" i="16"/>
  <c r="NK33" i="16"/>
  <c r="NK54" i="16"/>
  <c r="NK36" i="16"/>
  <c r="NK18" i="16"/>
  <c r="NK48" i="16"/>
  <c r="NK42" i="16"/>
  <c r="NK30" i="16"/>
  <c r="NK24" i="16"/>
  <c r="IP9" i="27"/>
  <c r="JS7" i="27"/>
  <c r="W64" i="17"/>
  <c r="W27" i="16"/>
  <c r="L15" i="16"/>
  <c r="M71" i="17"/>
  <c r="L57" i="17"/>
  <c r="L21" i="16"/>
  <c r="K85" i="17"/>
  <c r="AE4" i="24"/>
  <c r="AD3" i="24"/>
  <c r="G3" i="17"/>
  <c r="H4" i="17"/>
  <c r="AD4" i="22"/>
  <c r="AC3" i="22"/>
  <c r="M113" i="17"/>
  <c r="L45" i="16"/>
  <c r="NL3" i="16"/>
  <c r="H36" i="17" l="1"/>
  <c r="H29" i="17"/>
  <c r="NL39" i="16"/>
  <c r="NL51" i="16"/>
  <c r="NL33" i="16"/>
  <c r="NL54" i="16"/>
  <c r="NL48" i="16"/>
  <c r="NL42" i="16"/>
  <c r="NL36" i="16"/>
  <c r="NL18" i="16"/>
  <c r="NL24" i="16"/>
  <c r="NL30" i="16"/>
  <c r="N71" i="17"/>
  <c r="X64" i="17"/>
  <c r="X27" i="16"/>
  <c r="M15" i="16"/>
  <c r="M57" i="17"/>
  <c r="M21" i="16"/>
  <c r="L85" i="17"/>
  <c r="AF4" i="24"/>
  <c r="AE3" i="24"/>
  <c r="I4" i="17"/>
  <c r="H3" i="17"/>
  <c r="AE4" i="22"/>
  <c r="AD3" i="22"/>
  <c r="N113" i="17"/>
  <c r="M45" i="16"/>
  <c r="NM3" i="16"/>
  <c r="I36" i="17" l="1"/>
  <c r="I29" i="17"/>
  <c r="NM51" i="16"/>
  <c r="NM33" i="16"/>
  <c r="NM39" i="16"/>
  <c r="NM48" i="16"/>
  <c r="NM18" i="16"/>
  <c r="NM36" i="16"/>
  <c r="NM42" i="16"/>
  <c r="NM54" i="16"/>
  <c r="NM30" i="16"/>
  <c r="NM24" i="16"/>
  <c r="Y64" i="17"/>
  <c r="Y27" i="16"/>
  <c r="N50" i="17"/>
  <c r="N15" i="16"/>
  <c r="O71" i="17"/>
  <c r="N57" i="17"/>
  <c r="N21" i="16"/>
  <c r="M85" i="17"/>
  <c r="AG4" i="24"/>
  <c r="AF3" i="24"/>
  <c r="I3" i="17"/>
  <c r="J4" i="17"/>
  <c r="AF4" i="22"/>
  <c r="AE3" i="22"/>
  <c r="O113" i="17"/>
  <c r="N45" i="16"/>
  <c r="NN3" i="16"/>
  <c r="J29" i="17" l="1"/>
  <c r="J36" i="17"/>
  <c r="NN51" i="16"/>
  <c r="NN33" i="16"/>
  <c r="NN39" i="16"/>
  <c r="NN54" i="16"/>
  <c r="NN48" i="16"/>
  <c r="NN42" i="16"/>
  <c r="NN36" i="16"/>
  <c r="NN18" i="16"/>
  <c r="NN24" i="16"/>
  <c r="NN30" i="16"/>
  <c r="P71" i="17"/>
  <c r="O50" i="17"/>
  <c r="O15" i="16"/>
  <c r="Z64" i="17"/>
  <c r="Z27" i="16"/>
  <c r="O57" i="17"/>
  <c r="O21" i="16"/>
  <c r="N85" i="17"/>
  <c r="AH4" i="24"/>
  <c r="AG3" i="24"/>
  <c r="K4" i="17"/>
  <c r="J3" i="17"/>
  <c r="AG4" i="22"/>
  <c r="AF3" i="22"/>
  <c r="P113" i="17"/>
  <c r="O45" i="16"/>
  <c r="NO3" i="16"/>
  <c r="F4" i="16"/>
  <c r="K29" i="17" l="1"/>
  <c r="K36" i="17"/>
  <c r="NO51" i="16"/>
  <c r="NO33" i="16"/>
  <c r="NO39" i="16"/>
  <c r="NO18" i="16"/>
  <c r="NO48" i="16"/>
  <c r="NO36" i="16"/>
  <c r="NO42" i="16"/>
  <c r="NO54" i="16"/>
  <c r="NO30" i="16"/>
  <c r="NO24" i="16"/>
  <c r="F6" i="16"/>
  <c r="F16" i="17" s="1"/>
  <c r="P50" i="17"/>
  <c r="P15" i="16"/>
  <c r="Q71" i="17"/>
  <c r="AA64" i="17"/>
  <c r="AA27" i="16"/>
  <c r="P57" i="17"/>
  <c r="P21" i="16"/>
  <c r="AI4" i="24"/>
  <c r="AH3" i="24"/>
  <c r="K3" i="17"/>
  <c r="L4" i="17"/>
  <c r="AH4" i="22"/>
  <c r="AG3" i="22"/>
  <c r="Q113" i="17"/>
  <c r="P45" i="16"/>
  <c r="NP3" i="16"/>
  <c r="G4" i="16"/>
  <c r="L36" i="17" l="1"/>
  <c r="L29" i="17"/>
  <c r="NP51" i="16"/>
  <c r="NP33" i="16"/>
  <c r="NP39" i="16"/>
  <c r="NP54" i="16"/>
  <c r="NP48" i="16"/>
  <c r="NP42" i="16"/>
  <c r="NP36" i="16"/>
  <c r="NP18" i="16"/>
  <c r="NP24" i="16"/>
  <c r="NP30" i="16"/>
  <c r="F9" i="16"/>
  <c r="F116" i="17"/>
  <c r="F109" i="17"/>
  <c r="F95" i="17"/>
  <c r="F81" i="17"/>
  <c r="F74" i="17"/>
  <c r="F67" i="17"/>
  <c r="F88" i="17"/>
  <c r="F60" i="17"/>
  <c r="F53" i="17"/>
  <c r="F39" i="17"/>
  <c r="F46" i="17"/>
  <c r="F32" i="17"/>
  <c r="F23" i="17"/>
  <c r="G6" i="16"/>
  <c r="G16" i="17" s="1"/>
  <c r="Q50" i="17"/>
  <c r="Q15" i="16"/>
  <c r="AB64" i="17"/>
  <c r="AB27" i="16"/>
  <c r="R71" i="17"/>
  <c r="Q57" i="17"/>
  <c r="Q21" i="16"/>
  <c r="AJ4" i="24"/>
  <c r="AI3" i="24"/>
  <c r="M4" i="17"/>
  <c r="L3" i="17"/>
  <c r="AI4" i="22"/>
  <c r="AH3" i="22"/>
  <c r="R113" i="17"/>
  <c r="Q45" i="16"/>
  <c r="NQ3" i="16"/>
  <c r="H4" i="16"/>
  <c r="M29" i="17" l="1"/>
  <c r="M36" i="17"/>
  <c r="NQ33" i="16"/>
  <c r="NQ39" i="16"/>
  <c r="NQ51" i="16"/>
  <c r="NQ18" i="16"/>
  <c r="NQ54" i="16"/>
  <c r="NQ48" i="16"/>
  <c r="NQ36" i="16"/>
  <c r="NQ42" i="16"/>
  <c r="NQ30" i="16"/>
  <c r="NQ24" i="16"/>
  <c r="G9" i="16"/>
  <c r="G116" i="17"/>
  <c r="G109" i="17"/>
  <c r="G95" i="17"/>
  <c r="G81" i="17"/>
  <c r="G88" i="17"/>
  <c r="G74" i="17"/>
  <c r="G60" i="17"/>
  <c r="G53" i="17"/>
  <c r="G67" i="17"/>
  <c r="G46" i="17"/>
  <c r="G39" i="17"/>
  <c r="G32" i="17"/>
  <c r="G23" i="17"/>
  <c r="H6" i="16"/>
  <c r="H16" i="17" s="1"/>
  <c r="S71" i="17"/>
  <c r="R50" i="17"/>
  <c r="R15" i="16"/>
  <c r="AC64" i="17"/>
  <c r="AC27" i="16"/>
  <c r="R57" i="17"/>
  <c r="R21" i="16"/>
  <c r="AK4" i="24"/>
  <c r="AJ3" i="24"/>
  <c r="N4" i="17"/>
  <c r="M3" i="17"/>
  <c r="AJ4" i="22"/>
  <c r="AI3" i="22"/>
  <c r="S113" i="17"/>
  <c r="R45" i="16"/>
  <c r="NR3" i="16"/>
  <c r="I4" i="16"/>
  <c r="N36" i="17" l="1"/>
  <c r="N29" i="17"/>
  <c r="NR33" i="16"/>
  <c r="NR39" i="16"/>
  <c r="NR51" i="16"/>
  <c r="NR54" i="16"/>
  <c r="NR48" i="16"/>
  <c r="NR42" i="16"/>
  <c r="NR18" i="16"/>
  <c r="NR36" i="16"/>
  <c r="NR30" i="16"/>
  <c r="NR24" i="16"/>
  <c r="H9" i="16"/>
  <c r="H109" i="17"/>
  <c r="H81" i="17"/>
  <c r="H74" i="17"/>
  <c r="H67" i="17"/>
  <c r="H95" i="17"/>
  <c r="H88" i="17"/>
  <c r="H116" i="17"/>
  <c r="H60" i="17"/>
  <c r="H53" i="17"/>
  <c r="H46" i="17"/>
  <c r="H32" i="17"/>
  <c r="H39" i="17"/>
  <c r="H23" i="17"/>
  <c r="I6" i="16"/>
  <c r="I16" i="17" s="1"/>
  <c r="AD64" i="17"/>
  <c r="AD27" i="16"/>
  <c r="T71" i="17"/>
  <c r="S50" i="17"/>
  <c r="S15" i="16"/>
  <c r="S57" i="17"/>
  <c r="S21" i="16"/>
  <c r="AK3" i="24"/>
  <c r="AL4" i="24"/>
  <c r="N3" i="17"/>
  <c r="AK4" i="22"/>
  <c r="AJ3" i="22"/>
  <c r="T113" i="17"/>
  <c r="S45" i="16"/>
  <c r="NS3" i="16"/>
  <c r="J4" i="16"/>
  <c r="O36" i="17" l="1"/>
  <c r="O29" i="17"/>
  <c r="NS39" i="16"/>
  <c r="NS51" i="16"/>
  <c r="NS33" i="16"/>
  <c r="NS48" i="16"/>
  <c r="NS42" i="16"/>
  <c r="NS36" i="16"/>
  <c r="NS18" i="16"/>
  <c r="NS54" i="16"/>
  <c r="NS30" i="16"/>
  <c r="NS24" i="16"/>
  <c r="I9" i="16"/>
  <c r="I116" i="17"/>
  <c r="I109" i="17"/>
  <c r="I95" i="17"/>
  <c r="I88" i="17"/>
  <c r="I81" i="17"/>
  <c r="I74" i="17"/>
  <c r="I67" i="17"/>
  <c r="I60" i="17"/>
  <c r="I53" i="17"/>
  <c r="I32" i="17"/>
  <c r="I23" i="17"/>
  <c r="I46" i="17"/>
  <c r="I39" i="17"/>
  <c r="J6" i="16"/>
  <c r="J16" i="17" s="1"/>
  <c r="U71" i="17"/>
  <c r="T50" i="17"/>
  <c r="T15" i="16"/>
  <c r="AE64" i="17"/>
  <c r="AE27" i="16"/>
  <c r="T57" i="17"/>
  <c r="T21" i="16"/>
  <c r="AM4" i="24"/>
  <c r="AL3" i="24"/>
  <c r="O3" i="17"/>
  <c r="AL4" i="22"/>
  <c r="AK3" i="22"/>
  <c r="U113" i="17"/>
  <c r="T45" i="16"/>
  <c r="NT3" i="16"/>
  <c r="K4" i="16"/>
  <c r="P36" i="17" l="1"/>
  <c r="P29" i="17"/>
  <c r="NT39" i="16"/>
  <c r="NT51" i="16"/>
  <c r="NT33" i="16"/>
  <c r="NT36" i="16"/>
  <c r="NT54" i="16"/>
  <c r="NT48" i="16"/>
  <c r="NT18" i="16"/>
  <c r="NT42" i="16"/>
  <c r="NT30" i="16"/>
  <c r="NT24" i="16"/>
  <c r="J9" i="16"/>
  <c r="J116" i="17"/>
  <c r="J95" i="17"/>
  <c r="J88" i="17"/>
  <c r="J81" i="17"/>
  <c r="J74" i="17"/>
  <c r="J67" i="17"/>
  <c r="J109" i="17"/>
  <c r="J60" i="17"/>
  <c r="J39" i="17"/>
  <c r="J46" i="17"/>
  <c r="J53" i="17"/>
  <c r="J32" i="17"/>
  <c r="J23" i="17"/>
  <c r="K6" i="16"/>
  <c r="K16" i="17" s="1"/>
  <c r="AF64" i="17"/>
  <c r="AF27" i="16"/>
  <c r="V71" i="17"/>
  <c r="U50" i="17"/>
  <c r="U15" i="16"/>
  <c r="U57" i="17"/>
  <c r="U21" i="16"/>
  <c r="AN4" i="24"/>
  <c r="AM3" i="24"/>
  <c r="P3" i="17"/>
  <c r="AM4" i="22"/>
  <c r="AL3" i="22"/>
  <c r="V113" i="17"/>
  <c r="U45" i="16"/>
  <c r="NU3" i="16"/>
  <c r="L4" i="16"/>
  <c r="Q36" i="17" l="1"/>
  <c r="Q29" i="17"/>
  <c r="NU51" i="16"/>
  <c r="NU33" i="16"/>
  <c r="NU39" i="16"/>
  <c r="NU18" i="16"/>
  <c r="NU42" i="16"/>
  <c r="NU54" i="16"/>
  <c r="NU36" i="16"/>
  <c r="NU48" i="16"/>
  <c r="NU30" i="16"/>
  <c r="NU24" i="16"/>
  <c r="K9" i="16"/>
  <c r="K116" i="17"/>
  <c r="K109" i="17"/>
  <c r="K95" i="17"/>
  <c r="K88" i="17"/>
  <c r="K81" i="17"/>
  <c r="K74" i="17"/>
  <c r="K67" i="17"/>
  <c r="K53" i="17"/>
  <c r="K60" i="17"/>
  <c r="K46" i="17"/>
  <c r="K39" i="17"/>
  <c r="K32" i="17"/>
  <c r="K23" i="17"/>
  <c r="L6" i="16"/>
  <c r="L16" i="17" s="1"/>
  <c r="V50" i="17"/>
  <c r="V15" i="16"/>
  <c r="AG64" i="17"/>
  <c r="AG27" i="16"/>
  <c r="W71" i="17"/>
  <c r="V57" i="17"/>
  <c r="V21" i="16"/>
  <c r="AO4" i="24"/>
  <c r="AN3" i="24"/>
  <c r="Q3" i="17"/>
  <c r="R4" i="17"/>
  <c r="AN4" i="22"/>
  <c r="AM3" i="22"/>
  <c r="W113" i="17"/>
  <c r="V45" i="16"/>
  <c r="NV3" i="16"/>
  <c r="M4" i="16"/>
  <c r="R36" i="17" l="1"/>
  <c r="R29" i="17"/>
  <c r="NV51" i="16"/>
  <c r="NV33" i="16"/>
  <c r="NV39" i="16"/>
  <c r="NV42" i="16"/>
  <c r="NV36" i="16"/>
  <c r="NV54" i="16"/>
  <c r="NV18" i="16"/>
  <c r="NV48" i="16"/>
  <c r="NV30" i="16"/>
  <c r="NV24" i="16"/>
  <c r="L9" i="16"/>
  <c r="L116" i="17"/>
  <c r="L109" i="17"/>
  <c r="L95" i="17"/>
  <c r="L88" i="17"/>
  <c r="L74" i="17"/>
  <c r="L81" i="17"/>
  <c r="L67" i="17"/>
  <c r="L60" i="17"/>
  <c r="L46" i="17"/>
  <c r="L39" i="17"/>
  <c r="L53" i="17"/>
  <c r="L23" i="17"/>
  <c r="L32" i="17"/>
  <c r="NW3" i="16"/>
  <c r="NX3" i="16"/>
  <c r="M6" i="16"/>
  <c r="M16" i="17" s="1"/>
  <c r="X71" i="17"/>
  <c r="W50" i="17"/>
  <c r="W15" i="16"/>
  <c r="AH64" i="17"/>
  <c r="AH27" i="16"/>
  <c r="W57" i="17"/>
  <c r="W21" i="16"/>
  <c r="AP4" i="24"/>
  <c r="AO3" i="24"/>
  <c r="S4" i="17"/>
  <c r="R3" i="17"/>
  <c r="AO4" i="22"/>
  <c r="AN3" i="22"/>
  <c r="X113" i="17"/>
  <c r="W45" i="16"/>
  <c r="N4" i="16"/>
  <c r="S36" i="17" l="1"/>
  <c r="S29" i="17"/>
  <c r="NW51" i="16"/>
  <c r="NW27" i="16"/>
  <c r="NW33" i="16"/>
  <c r="NW39" i="16"/>
  <c r="NW15" i="16"/>
  <c r="NW45" i="16"/>
  <c r="NW21" i="16"/>
  <c r="NW18" i="16"/>
  <c r="NW36" i="16"/>
  <c r="NW42" i="16"/>
  <c r="NW54" i="16"/>
  <c r="NW48" i="16"/>
  <c r="NW30" i="16"/>
  <c r="NW24" i="16"/>
  <c r="NX51" i="16"/>
  <c r="NX27" i="16"/>
  <c r="NX33" i="16"/>
  <c r="NX39" i="16"/>
  <c r="NX15" i="16"/>
  <c r="NX45" i="16"/>
  <c r="NX21" i="16"/>
  <c r="NX48" i="16"/>
  <c r="NX42" i="16"/>
  <c r="NX36" i="16"/>
  <c r="NX54" i="16"/>
  <c r="NX18" i="16"/>
  <c r="NX30" i="16"/>
  <c r="NX24" i="16"/>
  <c r="M9" i="16"/>
  <c r="M116" i="17"/>
  <c r="M109" i="17"/>
  <c r="M88" i="17"/>
  <c r="M95" i="17"/>
  <c r="M81" i="17"/>
  <c r="M74" i="17"/>
  <c r="M67" i="17"/>
  <c r="M60" i="17"/>
  <c r="M53" i="17"/>
  <c r="M46" i="17"/>
  <c r="M39" i="17"/>
  <c r="M32" i="17"/>
  <c r="M23" i="17"/>
  <c r="NY3" i="16"/>
  <c r="N6" i="16"/>
  <c r="N16" i="17" s="1"/>
  <c r="X50" i="17"/>
  <c r="X15" i="16"/>
  <c r="AI64" i="17"/>
  <c r="AI27" i="16"/>
  <c r="Y71" i="17"/>
  <c r="X57" i="17"/>
  <c r="X21" i="16"/>
  <c r="AQ4" i="24"/>
  <c r="AP3" i="24"/>
  <c r="T4" i="17"/>
  <c r="S3" i="17"/>
  <c r="AP4" i="22"/>
  <c r="AO3" i="22"/>
  <c r="Y113" i="17"/>
  <c r="X45" i="16"/>
  <c r="O4" i="16"/>
  <c r="T29" i="17" l="1"/>
  <c r="T36" i="17"/>
  <c r="NY33" i="16"/>
  <c r="NY39" i="16"/>
  <c r="NY15" i="16"/>
  <c r="NY45" i="16"/>
  <c r="NY21" i="16"/>
  <c r="NY51" i="16"/>
  <c r="NY27" i="16"/>
  <c r="NY18" i="16"/>
  <c r="NY48" i="16"/>
  <c r="NY42" i="16"/>
  <c r="NY54" i="16"/>
  <c r="NY36" i="16"/>
  <c r="NY30" i="16"/>
  <c r="NY24" i="16"/>
  <c r="N9" i="16"/>
  <c r="N116" i="17"/>
  <c r="N88" i="17"/>
  <c r="N95" i="17"/>
  <c r="N109" i="17"/>
  <c r="N81" i="17"/>
  <c r="N74" i="17"/>
  <c r="N67" i="17"/>
  <c r="N60" i="17"/>
  <c r="N53" i="17"/>
  <c r="N39" i="17"/>
  <c r="N46" i="17"/>
  <c r="N32" i="17"/>
  <c r="N23" i="17"/>
  <c r="NZ3" i="16"/>
  <c r="O6" i="16"/>
  <c r="Z71" i="17"/>
  <c r="AJ64" i="17"/>
  <c r="AJ27" i="16"/>
  <c r="Y50" i="17"/>
  <c r="Y15" i="16"/>
  <c r="Y57" i="17"/>
  <c r="Y21" i="16"/>
  <c r="AR4" i="24"/>
  <c r="AQ3" i="24"/>
  <c r="T3" i="17"/>
  <c r="U4" i="17"/>
  <c r="AQ4" i="22"/>
  <c r="AP3" i="22"/>
  <c r="Z113" i="17"/>
  <c r="Y45" i="16"/>
  <c r="P4" i="16"/>
  <c r="U36" i="17" l="1"/>
  <c r="U29" i="17"/>
  <c r="NZ33" i="16"/>
  <c r="NZ39" i="16"/>
  <c r="NZ15" i="16"/>
  <c r="NZ45" i="16"/>
  <c r="NZ21" i="16"/>
  <c r="NZ51" i="16"/>
  <c r="NZ27" i="16"/>
  <c r="NZ54" i="16"/>
  <c r="NZ48" i="16"/>
  <c r="NZ42" i="16"/>
  <c r="NZ36" i="16"/>
  <c r="NZ18" i="16"/>
  <c r="NZ24" i="16"/>
  <c r="NZ30" i="16"/>
  <c r="O9" i="16"/>
  <c r="O116" i="17"/>
  <c r="O109" i="17"/>
  <c r="O95" i="17"/>
  <c r="O81" i="17"/>
  <c r="O53" i="17"/>
  <c r="O46" i="17"/>
  <c r="O39" i="17"/>
  <c r="O32" i="17"/>
  <c r="O23" i="17"/>
  <c r="OA3" i="16"/>
  <c r="P6" i="16"/>
  <c r="AA71" i="17"/>
  <c r="AK64" i="17"/>
  <c r="AK27" i="16"/>
  <c r="Z50" i="17"/>
  <c r="Z15" i="16"/>
  <c r="Z57" i="17"/>
  <c r="Z21" i="16"/>
  <c r="AS4" i="24"/>
  <c r="AR3" i="24"/>
  <c r="V4" i="17"/>
  <c r="U3" i="17"/>
  <c r="AR4" i="22"/>
  <c r="AQ3" i="22"/>
  <c r="AA113" i="17"/>
  <c r="Z45" i="16"/>
  <c r="Q4" i="16"/>
  <c r="V36" i="17" l="1"/>
  <c r="V29" i="17"/>
  <c r="OA39" i="16"/>
  <c r="OA15" i="16"/>
  <c r="OA45" i="16"/>
  <c r="OA21" i="16"/>
  <c r="OA51" i="16"/>
  <c r="OA27" i="16"/>
  <c r="OA33" i="16"/>
  <c r="OA18" i="16"/>
  <c r="OA54" i="16"/>
  <c r="OA36" i="16"/>
  <c r="OA48" i="16"/>
  <c r="OA42" i="16"/>
  <c r="OA30" i="16"/>
  <c r="OA24" i="16"/>
  <c r="P9" i="16"/>
  <c r="P95" i="17"/>
  <c r="P116" i="17"/>
  <c r="P109" i="17"/>
  <c r="P81" i="17"/>
  <c r="P53" i="17"/>
  <c r="P46" i="17"/>
  <c r="P32" i="17"/>
  <c r="P39" i="17"/>
  <c r="P23" i="17"/>
  <c r="OB3" i="16"/>
  <c r="Q6" i="16"/>
  <c r="AA50" i="17"/>
  <c r="AA15" i="16"/>
  <c r="AL64" i="17"/>
  <c r="AL27" i="16"/>
  <c r="AB71" i="17"/>
  <c r="AA57" i="17"/>
  <c r="AA21" i="16"/>
  <c r="AT4" i="24"/>
  <c r="AS3" i="24"/>
  <c r="W4" i="17"/>
  <c r="V3" i="17"/>
  <c r="AS4" i="22"/>
  <c r="AR3" i="22"/>
  <c r="AB113" i="17"/>
  <c r="AA45" i="16"/>
  <c r="R4" i="16"/>
  <c r="W36" i="17" l="1"/>
  <c r="W29" i="17"/>
  <c r="OB39" i="16"/>
  <c r="OB15" i="16"/>
  <c r="OB45" i="16"/>
  <c r="OB21" i="16"/>
  <c r="OB51" i="16"/>
  <c r="OB27" i="16"/>
  <c r="OB33" i="16"/>
  <c r="OB54" i="16"/>
  <c r="OB48" i="16"/>
  <c r="OB42" i="16"/>
  <c r="OB36" i="16"/>
  <c r="OB18" i="16"/>
  <c r="OB30" i="16"/>
  <c r="OB24" i="16"/>
  <c r="Q9" i="16"/>
  <c r="Q116" i="17"/>
  <c r="Q109" i="17"/>
  <c r="Q95" i="17"/>
  <c r="Q81" i="17"/>
  <c r="Q53" i="17"/>
  <c r="Q32" i="17"/>
  <c r="Q23" i="17"/>
  <c r="Q25" i="17" s="1"/>
  <c r="Q39" i="17"/>
  <c r="Q46" i="17"/>
  <c r="OC3" i="16"/>
  <c r="R6" i="16"/>
  <c r="AM64" i="17"/>
  <c r="AM27" i="16"/>
  <c r="AB50" i="17"/>
  <c r="AB15" i="16"/>
  <c r="AC71" i="17"/>
  <c r="AB57" i="17"/>
  <c r="AB21" i="16"/>
  <c r="AU4" i="24"/>
  <c r="AT3" i="24"/>
  <c r="W3" i="17"/>
  <c r="X4" i="17"/>
  <c r="AT4" i="22"/>
  <c r="AS3" i="22"/>
  <c r="AC113" i="17"/>
  <c r="AB45" i="16"/>
  <c r="S4" i="16"/>
  <c r="X29" i="17" l="1"/>
  <c r="X36" i="17"/>
  <c r="OC45" i="16"/>
  <c r="OC21" i="16"/>
  <c r="OC51" i="16"/>
  <c r="OC27" i="16"/>
  <c r="OC33" i="16"/>
  <c r="OC39" i="16"/>
  <c r="OC15" i="16"/>
  <c r="OC18" i="16"/>
  <c r="OC36" i="16"/>
  <c r="OC48" i="16"/>
  <c r="OC42" i="16"/>
  <c r="OC54" i="16"/>
  <c r="OC30" i="16"/>
  <c r="OC24" i="16"/>
  <c r="R9" i="16"/>
  <c r="R116" i="17"/>
  <c r="R109" i="17"/>
  <c r="R81" i="17"/>
  <c r="R95" i="17"/>
  <c r="R39" i="17"/>
  <c r="R46" i="17"/>
  <c r="R32" i="17"/>
  <c r="R53" i="17"/>
  <c r="R23" i="17"/>
  <c r="R25" i="17" s="1"/>
  <c r="OD3" i="16"/>
  <c r="S6" i="16"/>
  <c r="AD71" i="17"/>
  <c r="AN64" i="17"/>
  <c r="AN27" i="16"/>
  <c r="AC50" i="17"/>
  <c r="AC15" i="16"/>
  <c r="AC57" i="17"/>
  <c r="AC21" i="16"/>
  <c r="AV4" i="24"/>
  <c r="AU3" i="24"/>
  <c r="Y4" i="17"/>
  <c r="X3" i="17"/>
  <c r="AU4" i="22"/>
  <c r="AT3" i="22"/>
  <c r="AD113" i="17"/>
  <c r="AC45" i="16"/>
  <c r="T4" i="16"/>
  <c r="Y36" i="17" l="1"/>
  <c r="Y29" i="17"/>
  <c r="OD45" i="16"/>
  <c r="OD21" i="16"/>
  <c r="OD51" i="16"/>
  <c r="OD27" i="16"/>
  <c r="OD33" i="16"/>
  <c r="OD39" i="16"/>
  <c r="OD15" i="16"/>
  <c r="OD54" i="16"/>
  <c r="OD48" i="16"/>
  <c r="OD42" i="16"/>
  <c r="OD36" i="16"/>
  <c r="OD18" i="16"/>
  <c r="OD24" i="16"/>
  <c r="OD30" i="16"/>
  <c r="S9" i="16"/>
  <c r="S116" i="17"/>
  <c r="S109" i="17"/>
  <c r="S95" i="17"/>
  <c r="S81" i="17"/>
  <c r="S53" i="17"/>
  <c r="S39" i="17"/>
  <c r="S46" i="17"/>
  <c r="S32" i="17"/>
  <c r="S23" i="17"/>
  <c r="S25" i="17" s="1"/>
  <c r="OE3" i="16"/>
  <c r="T6" i="16"/>
  <c r="AO64" i="17"/>
  <c r="AO27" i="16"/>
  <c r="AD50" i="17"/>
  <c r="AD15" i="16"/>
  <c r="AE71" i="17"/>
  <c r="AD57" i="17"/>
  <c r="AD21" i="16"/>
  <c r="AW4" i="24"/>
  <c r="AV3" i="24"/>
  <c r="Y3" i="17"/>
  <c r="Z4" i="17"/>
  <c r="AV4" i="22"/>
  <c r="AU3" i="22"/>
  <c r="AE113" i="17"/>
  <c r="AD45" i="16"/>
  <c r="U4" i="16"/>
  <c r="Z36" i="17" l="1"/>
  <c r="Z29" i="17"/>
  <c r="OE51" i="16"/>
  <c r="OE27" i="16"/>
  <c r="OE33" i="16"/>
  <c r="OE39" i="16"/>
  <c r="OE15" i="16"/>
  <c r="OE45" i="16"/>
  <c r="OE21" i="16"/>
  <c r="OE48" i="16"/>
  <c r="OE18" i="16"/>
  <c r="OE42" i="16"/>
  <c r="OE36" i="16"/>
  <c r="OE54" i="16"/>
  <c r="OE30" i="16"/>
  <c r="OE24" i="16"/>
  <c r="T9" i="16"/>
  <c r="T116" i="17"/>
  <c r="T109" i="17"/>
  <c r="T95" i="17"/>
  <c r="T81" i="17"/>
  <c r="T53" i="17"/>
  <c r="T39" i="17"/>
  <c r="T46" i="17"/>
  <c r="T32" i="17"/>
  <c r="T23" i="17"/>
  <c r="T25" i="17" s="1"/>
  <c r="OF3" i="16"/>
  <c r="U6" i="16"/>
  <c r="AP64" i="17"/>
  <c r="AP27" i="16"/>
  <c r="AF71" i="17"/>
  <c r="AE50" i="17"/>
  <c r="AE15" i="16"/>
  <c r="AE57" i="17"/>
  <c r="AE21" i="16"/>
  <c r="AX4" i="24"/>
  <c r="AW3" i="24"/>
  <c r="Z3" i="17"/>
  <c r="AA4" i="17"/>
  <c r="AW4" i="22"/>
  <c r="AV3" i="22"/>
  <c r="AF113" i="17"/>
  <c r="AE45" i="16"/>
  <c r="V4" i="16"/>
  <c r="AA29" i="17" l="1"/>
  <c r="AA36" i="17"/>
  <c r="OF51" i="16"/>
  <c r="OF27" i="16"/>
  <c r="OF33" i="16"/>
  <c r="OF39" i="16"/>
  <c r="OF15" i="16"/>
  <c r="OF45" i="16"/>
  <c r="OF21" i="16"/>
  <c r="OF54" i="16"/>
  <c r="OF48" i="16"/>
  <c r="OF42" i="16"/>
  <c r="OF36" i="16"/>
  <c r="OF18" i="16"/>
  <c r="OF30" i="16"/>
  <c r="OF24" i="16"/>
  <c r="U9" i="16"/>
  <c r="U116" i="17"/>
  <c r="U109" i="17"/>
  <c r="U95" i="17"/>
  <c r="U81" i="17"/>
  <c r="U53" i="17"/>
  <c r="U46" i="17"/>
  <c r="U39" i="17"/>
  <c r="U32" i="17"/>
  <c r="U23" i="17"/>
  <c r="U25" i="17" s="1"/>
  <c r="V6" i="16"/>
  <c r="AF50" i="17"/>
  <c r="AF15" i="16"/>
  <c r="AG71" i="17"/>
  <c r="AQ64" i="17"/>
  <c r="AQ27" i="16"/>
  <c r="AF57" i="17"/>
  <c r="AF21" i="16"/>
  <c r="AY4" i="24"/>
  <c r="AX3" i="24"/>
  <c r="AA3" i="17"/>
  <c r="AB4" i="17"/>
  <c r="AX4" i="22"/>
  <c r="AW3" i="22"/>
  <c r="AG113" i="17"/>
  <c r="AF45" i="16"/>
  <c r="W4" i="16"/>
  <c r="AB36" i="17" l="1"/>
  <c r="AB29" i="17"/>
  <c r="V9" i="16"/>
  <c r="V116" i="17"/>
  <c r="V109" i="17"/>
  <c r="V95" i="17"/>
  <c r="V81" i="17"/>
  <c r="V53" i="17"/>
  <c r="V39" i="17"/>
  <c r="V46" i="17"/>
  <c r="V32" i="17"/>
  <c r="V23" i="17"/>
  <c r="V25" i="17" s="1"/>
  <c r="W6" i="16"/>
  <c r="AH71" i="17"/>
  <c r="AR64" i="17"/>
  <c r="AR27" i="16"/>
  <c r="AG50" i="17"/>
  <c r="AG15" i="16"/>
  <c r="AG57" i="17"/>
  <c r="AG21" i="16"/>
  <c r="AZ4" i="24"/>
  <c r="AY3" i="24"/>
  <c r="AB3" i="17"/>
  <c r="AC4" i="17"/>
  <c r="AY4" i="22"/>
  <c r="AX3" i="22"/>
  <c r="AH113" i="17"/>
  <c r="AG45" i="16"/>
  <c r="X4" i="16"/>
  <c r="AC29" i="17" l="1"/>
  <c r="AC36" i="17"/>
  <c r="W9" i="16"/>
  <c r="W116" i="17"/>
  <c r="W109" i="17"/>
  <c r="W95" i="17"/>
  <c r="W81" i="17"/>
  <c r="W53" i="17"/>
  <c r="W46" i="17"/>
  <c r="W39" i="17"/>
  <c r="W23" i="17"/>
  <c r="W25" i="17" s="1"/>
  <c r="W32" i="17"/>
  <c r="X6" i="16"/>
  <c r="AS64" i="17"/>
  <c r="AS27" i="16"/>
  <c r="AH50" i="17"/>
  <c r="AH15" i="16"/>
  <c r="AI71" i="17"/>
  <c r="AH57" i="17"/>
  <c r="AH21" i="16"/>
  <c r="BA4" i="24"/>
  <c r="AZ3" i="24"/>
  <c r="AC3" i="17"/>
  <c r="AD4" i="17"/>
  <c r="AZ4" i="22"/>
  <c r="AY3" i="22"/>
  <c r="AI113" i="17"/>
  <c r="AH45" i="16"/>
  <c r="Y4" i="16"/>
  <c r="AD36" i="17" l="1"/>
  <c r="AD29" i="17"/>
  <c r="X9" i="16"/>
  <c r="X116" i="17"/>
  <c r="X109" i="17"/>
  <c r="X95" i="17"/>
  <c r="X81" i="17"/>
  <c r="X53" i="17"/>
  <c r="X46" i="17"/>
  <c r="X39" i="17"/>
  <c r="X32" i="17"/>
  <c r="X23" i="17"/>
  <c r="X25" i="17" s="1"/>
  <c r="Y6" i="16"/>
  <c r="AI50" i="17"/>
  <c r="AI15" i="16"/>
  <c r="AJ71" i="17"/>
  <c r="AT64" i="17"/>
  <c r="AT27" i="16"/>
  <c r="AI57" i="17"/>
  <c r="AI21" i="16"/>
  <c r="BA3" i="24"/>
  <c r="BB4" i="24"/>
  <c r="AE4" i="17"/>
  <c r="AD3" i="17"/>
  <c r="BA4" i="22"/>
  <c r="AZ3" i="22"/>
  <c r="AJ113" i="17"/>
  <c r="AI45" i="16"/>
  <c r="Z4" i="16"/>
  <c r="AE36" i="17" l="1"/>
  <c r="AE29" i="17"/>
  <c r="Y9" i="16"/>
  <c r="Y116" i="17"/>
  <c r="Y109" i="17"/>
  <c r="Y95" i="17"/>
  <c r="Y81" i="17"/>
  <c r="Y53" i="17"/>
  <c r="Y32" i="17"/>
  <c r="Y23" i="17"/>
  <c r="Y25" i="17" s="1"/>
  <c r="Y46" i="17"/>
  <c r="Y39" i="17"/>
  <c r="Z6" i="16"/>
  <c r="AJ50" i="17"/>
  <c r="AJ15" i="16"/>
  <c r="AK71" i="17"/>
  <c r="AU64" i="17"/>
  <c r="AU27" i="16"/>
  <c r="AJ57" i="17"/>
  <c r="AJ21" i="16"/>
  <c r="BC4" i="24"/>
  <c r="BB3" i="24"/>
  <c r="AF4" i="17"/>
  <c r="AE3" i="17"/>
  <c r="BB4" i="22"/>
  <c r="BA3" i="22"/>
  <c r="AK113" i="17"/>
  <c r="AJ45" i="16"/>
  <c r="AA4" i="16"/>
  <c r="AF29" i="17" l="1"/>
  <c r="AF36" i="17"/>
  <c r="Z9" i="16"/>
  <c r="Z116" i="17"/>
  <c r="Z109" i="17"/>
  <c r="Z95" i="17"/>
  <c r="Z81" i="17"/>
  <c r="Z39" i="17"/>
  <c r="Z53" i="17"/>
  <c r="Z46" i="17"/>
  <c r="Z32" i="17"/>
  <c r="Z23" i="17"/>
  <c r="Z25" i="17" s="1"/>
  <c r="AA6" i="16"/>
  <c r="AA16" i="17" s="1"/>
  <c r="AL71" i="17"/>
  <c r="AK50" i="17"/>
  <c r="AK15" i="16"/>
  <c r="AV64" i="17"/>
  <c r="AV27" i="16"/>
  <c r="AK57" i="17"/>
  <c r="AK21" i="16"/>
  <c r="BD4" i="24"/>
  <c r="BC3" i="24"/>
  <c r="AG4" i="17"/>
  <c r="AF3" i="17"/>
  <c r="BC4" i="22"/>
  <c r="BB3" i="22"/>
  <c r="AL113" i="17"/>
  <c r="AK45" i="16"/>
  <c r="AB4" i="16"/>
  <c r="AG36" i="17" l="1"/>
  <c r="AG29" i="17"/>
  <c r="AA9" i="16"/>
  <c r="AA116" i="17"/>
  <c r="AA109" i="17"/>
  <c r="AA95" i="17"/>
  <c r="AA81" i="17"/>
  <c r="AA74" i="17"/>
  <c r="AA88" i="17"/>
  <c r="AA67" i="17"/>
  <c r="AA60" i="17"/>
  <c r="AA53" i="17"/>
  <c r="AA46" i="17"/>
  <c r="AA39" i="17"/>
  <c r="AA32" i="17"/>
  <c r="AA23" i="17"/>
  <c r="AA25" i="17" s="1"/>
  <c r="AB6" i="16"/>
  <c r="AB16" i="17" s="1"/>
  <c r="AW64" i="17"/>
  <c r="AW27" i="16"/>
  <c r="AL50" i="17"/>
  <c r="AL15" i="16"/>
  <c r="AM71" i="17"/>
  <c r="AL57" i="17"/>
  <c r="AL21" i="16"/>
  <c r="BE4" i="24"/>
  <c r="BD3" i="24"/>
  <c r="AG3" i="17"/>
  <c r="AH4" i="17"/>
  <c r="BD4" i="22"/>
  <c r="BC3" i="22"/>
  <c r="AM113" i="17"/>
  <c r="AL45" i="16"/>
  <c r="AC4" i="16"/>
  <c r="AH29" i="17" l="1"/>
  <c r="AH36" i="17"/>
  <c r="AB9" i="16"/>
  <c r="AB116" i="17"/>
  <c r="AB109" i="17"/>
  <c r="AB95" i="17"/>
  <c r="AB88" i="17"/>
  <c r="AB81" i="17"/>
  <c r="AB74" i="17"/>
  <c r="AB60" i="17"/>
  <c r="AB46" i="17"/>
  <c r="AB67" i="17"/>
  <c r="AB39" i="17"/>
  <c r="AB23" i="17"/>
  <c r="AB25" i="17" s="1"/>
  <c r="AB32" i="17"/>
  <c r="AB53" i="17"/>
  <c r="AC6" i="16"/>
  <c r="AC16" i="17" s="1"/>
  <c r="AM50" i="17"/>
  <c r="AM15" i="16"/>
  <c r="AN71" i="17"/>
  <c r="AX64" i="17"/>
  <c r="AX27" i="16"/>
  <c r="AM57" i="17"/>
  <c r="AM21" i="16"/>
  <c r="BF4" i="24"/>
  <c r="BE3" i="24"/>
  <c r="AI4" i="17"/>
  <c r="AH3" i="17"/>
  <c r="BE4" i="22"/>
  <c r="BD3" i="22"/>
  <c r="AN113" i="17"/>
  <c r="AM45" i="16"/>
  <c r="AD4" i="16"/>
  <c r="AI29" i="17" l="1"/>
  <c r="AI36" i="17"/>
  <c r="AC9" i="16"/>
  <c r="AC116" i="17"/>
  <c r="AC109" i="17"/>
  <c r="AC95" i="17"/>
  <c r="AC88" i="17"/>
  <c r="AC81" i="17"/>
  <c r="AC74" i="17"/>
  <c r="AC67" i="17"/>
  <c r="AC60" i="17"/>
  <c r="AC53" i="17"/>
  <c r="AC46" i="17"/>
  <c r="AC39" i="17"/>
  <c r="AC32" i="17"/>
  <c r="AC23" i="17"/>
  <c r="AC25" i="17" s="1"/>
  <c r="AD6" i="16"/>
  <c r="AD16" i="17" s="1"/>
  <c r="AY64" i="17"/>
  <c r="AY27" i="16"/>
  <c r="AO71" i="17"/>
  <c r="AN50" i="17"/>
  <c r="AN15" i="16"/>
  <c r="AN57" i="17"/>
  <c r="AN21" i="16"/>
  <c r="BG4" i="24"/>
  <c r="BF3" i="24"/>
  <c r="AI3" i="17"/>
  <c r="AJ4" i="17"/>
  <c r="BF4" i="22"/>
  <c r="BE3" i="22"/>
  <c r="AO113" i="17"/>
  <c r="AN45" i="16"/>
  <c r="AE4" i="16"/>
  <c r="AJ36" i="17" l="1"/>
  <c r="AJ29" i="17"/>
  <c r="AD9" i="16"/>
  <c r="AD116" i="17"/>
  <c r="AD109" i="17"/>
  <c r="AD95" i="17"/>
  <c r="AD88" i="17"/>
  <c r="AD81" i="17"/>
  <c r="AD74" i="17"/>
  <c r="AD67" i="17"/>
  <c r="AD60" i="17"/>
  <c r="AD53" i="17"/>
  <c r="AD39" i="17"/>
  <c r="AD32" i="17"/>
  <c r="AD46" i="17"/>
  <c r="AD23" i="17"/>
  <c r="AD25" i="17" s="1"/>
  <c r="AE6" i="16"/>
  <c r="AE16" i="17" s="1"/>
  <c r="AO50" i="17"/>
  <c r="AO15" i="16"/>
  <c r="AZ64" i="17"/>
  <c r="AZ27" i="16"/>
  <c r="AP71" i="17"/>
  <c r="AO57" i="17"/>
  <c r="AO21" i="16"/>
  <c r="BH4" i="24"/>
  <c r="BG3" i="24"/>
  <c r="AJ3" i="17"/>
  <c r="AK4" i="17"/>
  <c r="BG4" i="22"/>
  <c r="BF3" i="22"/>
  <c r="AP113" i="17"/>
  <c r="AO45" i="16"/>
  <c r="AF4" i="16"/>
  <c r="AK36" i="17" l="1"/>
  <c r="AK29" i="17"/>
  <c r="AE9" i="16"/>
  <c r="AE116" i="17"/>
  <c r="AE109" i="17"/>
  <c r="AE95" i="17"/>
  <c r="AE88" i="17"/>
  <c r="AE81" i="17"/>
  <c r="AE74" i="17"/>
  <c r="AE60" i="17"/>
  <c r="AE53" i="17"/>
  <c r="AE67" i="17"/>
  <c r="AE39" i="17"/>
  <c r="AE46" i="17"/>
  <c r="AE23" i="17"/>
  <c r="AE25" i="17" s="1"/>
  <c r="AE32" i="17"/>
  <c r="AF6" i="16"/>
  <c r="AF16" i="17" s="1"/>
  <c r="AQ71" i="17"/>
  <c r="AP50" i="17"/>
  <c r="AP15" i="16"/>
  <c r="BA64" i="17"/>
  <c r="BA27" i="16"/>
  <c r="AP57" i="17"/>
  <c r="AP21" i="16"/>
  <c r="BI4" i="24"/>
  <c r="BH3" i="24"/>
  <c r="AL4" i="17"/>
  <c r="AK3" i="17"/>
  <c r="BH4" i="22"/>
  <c r="BG3" i="22"/>
  <c r="AQ113" i="17"/>
  <c r="AP45" i="16"/>
  <c r="AG4" i="16"/>
  <c r="AL36" i="17" l="1"/>
  <c r="AL29" i="17"/>
  <c r="AF9" i="16"/>
  <c r="AF116" i="17"/>
  <c r="AF95" i="17"/>
  <c r="AF88" i="17"/>
  <c r="AF81" i="17"/>
  <c r="AF74" i="17"/>
  <c r="AF67" i="17"/>
  <c r="AF109" i="17"/>
  <c r="AF60" i="17"/>
  <c r="AF53" i="17"/>
  <c r="AF46" i="17"/>
  <c r="AF39" i="17"/>
  <c r="AF32" i="17"/>
  <c r="AF23" i="17"/>
  <c r="AF25" i="17" s="1"/>
  <c r="AG6" i="16"/>
  <c r="AG16" i="17" s="1"/>
  <c r="BB64" i="17"/>
  <c r="BB27" i="16"/>
  <c r="AQ50" i="17"/>
  <c r="AQ15" i="16"/>
  <c r="AR71" i="17"/>
  <c r="AQ57" i="17"/>
  <c r="AQ21" i="16"/>
  <c r="BI3" i="24"/>
  <c r="BJ4" i="24"/>
  <c r="AM4" i="17"/>
  <c r="AL3" i="17"/>
  <c r="BI4" i="22"/>
  <c r="BH3" i="22"/>
  <c r="AR113" i="17"/>
  <c r="AQ45" i="16"/>
  <c r="AH4" i="16"/>
  <c r="AM36" i="17" l="1"/>
  <c r="AM29" i="17"/>
  <c r="AG9" i="16"/>
  <c r="AG116" i="17"/>
  <c r="AG109" i="17"/>
  <c r="AG95" i="17"/>
  <c r="AG88" i="17"/>
  <c r="AG81" i="17"/>
  <c r="AG74" i="17"/>
  <c r="AG67" i="17"/>
  <c r="AG60" i="17"/>
  <c r="AG53" i="17"/>
  <c r="AG39" i="17"/>
  <c r="AG32" i="17"/>
  <c r="AG23" i="17"/>
  <c r="AG25" i="17" s="1"/>
  <c r="AG46" i="17"/>
  <c r="AH6" i="16"/>
  <c r="AH16" i="17" s="1"/>
  <c r="AR50" i="17"/>
  <c r="AR15" i="16"/>
  <c r="AS71" i="17"/>
  <c r="BC64" i="17"/>
  <c r="BC27" i="16"/>
  <c r="AR57" i="17"/>
  <c r="AR21" i="16"/>
  <c r="BK4" i="24"/>
  <c r="BJ3" i="24"/>
  <c r="AM3" i="17"/>
  <c r="AN4" i="17"/>
  <c r="BJ4" i="22"/>
  <c r="BI3" i="22"/>
  <c r="AS113" i="17"/>
  <c r="AR45" i="16"/>
  <c r="AI4" i="16"/>
  <c r="AN36" i="17" l="1"/>
  <c r="AN29" i="17"/>
  <c r="AH9" i="16"/>
  <c r="AH116" i="17"/>
  <c r="AH88" i="17"/>
  <c r="AH81" i="17"/>
  <c r="AH74" i="17"/>
  <c r="AH67" i="17"/>
  <c r="AH109" i="17"/>
  <c r="AH60" i="17"/>
  <c r="AH95" i="17"/>
  <c r="AH53" i="17"/>
  <c r="AH46" i="17"/>
  <c r="AH39" i="17"/>
  <c r="AH32" i="17"/>
  <c r="AH23" i="17"/>
  <c r="AH25" i="17" s="1"/>
  <c r="AI6" i="16"/>
  <c r="AI16" i="17" s="1"/>
  <c r="AS50" i="17"/>
  <c r="AS15" i="16"/>
  <c r="AT71" i="17"/>
  <c r="BD64" i="17"/>
  <c r="BD27" i="16"/>
  <c r="AS57" i="17"/>
  <c r="AS21" i="16"/>
  <c r="BL4" i="24"/>
  <c r="BK3" i="24"/>
  <c r="AO4" i="17"/>
  <c r="AN3" i="17"/>
  <c r="BK4" i="22"/>
  <c r="BJ3" i="22"/>
  <c r="AT113" i="17"/>
  <c r="AS45" i="16"/>
  <c r="AJ4" i="16"/>
  <c r="AO36" i="17" l="1"/>
  <c r="AO29" i="17"/>
  <c r="AI9" i="16"/>
  <c r="AI109" i="17"/>
  <c r="AI95" i="17"/>
  <c r="AI88" i="17"/>
  <c r="AI81" i="17"/>
  <c r="AI74" i="17"/>
  <c r="AI116" i="17"/>
  <c r="AI67" i="17"/>
  <c r="AI39" i="17"/>
  <c r="AI46" i="17"/>
  <c r="AI53" i="17"/>
  <c r="AI60" i="17"/>
  <c r="AI32" i="17"/>
  <c r="AI23" i="17"/>
  <c r="AI25" i="17" s="1"/>
  <c r="AJ6" i="16"/>
  <c r="AJ16" i="17" s="1"/>
  <c r="BE64" i="17"/>
  <c r="BE27" i="16"/>
  <c r="AT50" i="17"/>
  <c r="AT15" i="16"/>
  <c r="AU71" i="17"/>
  <c r="AT57" i="17"/>
  <c r="AT21" i="16"/>
  <c r="BM4" i="24"/>
  <c r="BL3" i="24"/>
  <c r="AP4" i="17"/>
  <c r="AO3" i="17"/>
  <c r="BL4" i="22"/>
  <c r="BK3" i="22"/>
  <c r="AU113" i="17"/>
  <c r="AT45" i="16"/>
  <c r="AK4" i="16"/>
  <c r="AP36" i="17" l="1"/>
  <c r="AP29" i="17"/>
  <c r="AJ9" i="16"/>
  <c r="AJ109" i="17"/>
  <c r="AJ95" i="17"/>
  <c r="AJ88" i="17"/>
  <c r="AJ116" i="17"/>
  <c r="AJ81" i="17"/>
  <c r="AJ67" i="17"/>
  <c r="AJ74" i="17"/>
  <c r="AJ60" i="17"/>
  <c r="AJ46" i="17"/>
  <c r="AJ53" i="17"/>
  <c r="AJ32" i="17"/>
  <c r="AJ23" i="17"/>
  <c r="AJ25" i="17" s="1"/>
  <c r="AJ39" i="17"/>
  <c r="AK6" i="16"/>
  <c r="AK16" i="17" s="1"/>
  <c r="AV71" i="17"/>
  <c r="AU50" i="17"/>
  <c r="AU15" i="16"/>
  <c r="BF64" i="17"/>
  <c r="BF27" i="16"/>
  <c r="AU57" i="17"/>
  <c r="AU21" i="16"/>
  <c r="BN4" i="24"/>
  <c r="BM3" i="24"/>
  <c r="AQ4" i="17"/>
  <c r="AP3" i="17"/>
  <c r="BM4" i="22"/>
  <c r="BL3" i="22"/>
  <c r="AV113" i="17"/>
  <c r="AU45" i="16"/>
  <c r="AL4" i="16"/>
  <c r="AQ29" i="17" l="1"/>
  <c r="AQ36" i="17"/>
  <c r="AK9" i="16"/>
  <c r="AK109" i="17"/>
  <c r="AK116" i="17"/>
  <c r="AK88" i="17"/>
  <c r="AK95" i="17"/>
  <c r="AK81" i="17"/>
  <c r="AK74" i="17"/>
  <c r="AK67" i="17"/>
  <c r="AK60" i="17"/>
  <c r="AK53" i="17"/>
  <c r="AK46" i="17"/>
  <c r="AK32" i="17"/>
  <c r="AK23" i="17"/>
  <c r="AK25" i="17" s="1"/>
  <c r="AK39" i="17"/>
  <c r="AL6" i="16"/>
  <c r="AL16" i="17" s="1"/>
  <c r="AV50" i="17"/>
  <c r="AV15" i="16"/>
  <c r="AW71" i="17"/>
  <c r="BG64" i="17"/>
  <c r="BG27" i="16"/>
  <c r="AV57" i="17"/>
  <c r="AV21" i="16"/>
  <c r="BO4" i="24"/>
  <c r="BN3" i="24"/>
  <c r="AR4" i="17"/>
  <c r="AQ3" i="17"/>
  <c r="BN4" i="22"/>
  <c r="BM3" i="22"/>
  <c r="AW113" i="17"/>
  <c r="AV45" i="16"/>
  <c r="AM4" i="16"/>
  <c r="AR36" i="17" l="1"/>
  <c r="AR29" i="17"/>
  <c r="AL9" i="16"/>
  <c r="AL116" i="17"/>
  <c r="AL109" i="17"/>
  <c r="AL88" i="17"/>
  <c r="AL95" i="17"/>
  <c r="AL81" i="17"/>
  <c r="AL74" i="17"/>
  <c r="AL67" i="17"/>
  <c r="AL60" i="17"/>
  <c r="AL53" i="17"/>
  <c r="AL39" i="17"/>
  <c r="AL46" i="17"/>
  <c r="AL32" i="17"/>
  <c r="AL23" i="17"/>
  <c r="AL25" i="17" s="1"/>
  <c r="AM6" i="16"/>
  <c r="AM16" i="17" s="1"/>
  <c r="AW50" i="17"/>
  <c r="AW15" i="16"/>
  <c r="AX71" i="17"/>
  <c r="BH64" i="17"/>
  <c r="BH27" i="16"/>
  <c r="AW57" i="17"/>
  <c r="AW21" i="16"/>
  <c r="BP4" i="24"/>
  <c r="BO3" i="24"/>
  <c r="AS4" i="17"/>
  <c r="AR3" i="17"/>
  <c r="BO4" i="22"/>
  <c r="BN3" i="22"/>
  <c r="AX113" i="17"/>
  <c r="AW45" i="16"/>
  <c r="AN4" i="16"/>
  <c r="AS36" i="17" l="1"/>
  <c r="AS29" i="17"/>
  <c r="AM9" i="16"/>
  <c r="AM109" i="17"/>
  <c r="AM95" i="17"/>
  <c r="AM88" i="17"/>
  <c r="AM116" i="17"/>
  <c r="AM81" i="17"/>
  <c r="AM74" i="17"/>
  <c r="AM67" i="17"/>
  <c r="AM60" i="17"/>
  <c r="AM53" i="17"/>
  <c r="AM46" i="17"/>
  <c r="AM39" i="17"/>
  <c r="AM32" i="17"/>
  <c r="AM23" i="17"/>
  <c r="AM25" i="17" s="1"/>
  <c r="AN6" i="16"/>
  <c r="AN16" i="17" s="1"/>
  <c r="AX50" i="17"/>
  <c r="AX15" i="16"/>
  <c r="BI64" i="17"/>
  <c r="BI27" i="16"/>
  <c r="AY71" i="17"/>
  <c r="AX57" i="17"/>
  <c r="AX21" i="16"/>
  <c r="BQ4" i="24"/>
  <c r="BP3" i="24"/>
  <c r="AS3" i="17"/>
  <c r="AT4" i="17"/>
  <c r="BP4" i="22"/>
  <c r="BO3" i="22"/>
  <c r="AY113" i="17"/>
  <c r="AX45" i="16"/>
  <c r="AO4" i="16"/>
  <c r="AT36" i="17" l="1"/>
  <c r="AT29" i="17"/>
  <c r="AN9" i="16"/>
  <c r="AN116" i="17"/>
  <c r="AN109" i="17"/>
  <c r="AN88" i="17"/>
  <c r="AN81" i="17"/>
  <c r="AN74" i="17"/>
  <c r="AN67" i="17"/>
  <c r="AN95" i="17"/>
  <c r="AN60" i="17"/>
  <c r="AN53" i="17"/>
  <c r="AN46" i="17"/>
  <c r="AN32" i="17"/>
  <c r="AN39" i="17"/>
  <c r="AN23" i="17"/>
  <c r="AN25" i="17" s="1"/>
  <c r="AO6" i="16"/>
  <c r="AO16" i="17" s="1"/>
  <c r="AY50" i="17"/>
  <c r="AY15" i="16"/>
  <c r="AZ71" i="17"/>
  <c r="BJ64" i="17"/>
  <c r="BJ27" i="16"/>
  <c r="AY57" i="17"/>
  <c r="AY21" i="16"/>
  <c r="BR4" i="24"/>
  <c r="BQ3" i="24"/>
  <c r="AU4" i="17"/>
  <c r="AT3" i="17"/>
  <c r="BQ4" i="22"/>
  <c r="BP3" i="22"/>
  <c r="AZ113" i="17"/>
  <c r="AY45" i="16"/>
  <c r="AP4" i="16"/>
  <c r="AU36" i="17" l="1"/>
  <c r="AU29" i="17"/>
  <c r="AO9" i="16"/>
  <c r="AO116" i="17"/>
  <c r="AO109" i="17"/>
  <c r="AO95" i="17"/>
  <c r="AO88" i="17"/>
  <c r="AO81" i="17"/>
  <c r="AO74" i="17"/>
  <c r="AO67" i="17"/>
  <c r="AO60" i="17"/>
  <c r="AO53" i="17"/>
  <c r="AO46" i="17"/>
  <c r="AO32" i="17"/>
  <c r="AO23" i="17"/>
  <c r="AO25" i="17" s="1"/>
  <c r="AO39" i="17"/>
  <c r="AP6" i="16"/>
  <c r="AP16" i="17" s="1"/>
  <c r="BA71" i="17"/>
  <c r="BK64" i="17"/>
  <c r="BK27" i="16"/>
  <c r="AZ50" i="17"/>
  <c r="AZ15" i="16"/>
  <c r="AZ57" i="17"/>
  <c r="AZ21" i="16"/>
  <c r="BS4" i="24"/>
  <c r="BR3" i="24"/>
  <c r="AV4" i="17"/>
  <c r="AU3" i="17"/>
  <c r="BR4" i="22"/>
  <c r="BQ3" i="22"/>
  <c r="BA113" i="17"/>
  <c r="AZ45" i="16"/>
  <c r="AQ4" i="16"/>
  <c r="AV36" i="17" l="1"/>
  <c r="AV29" i="17"/>
  <c r="AP9" i="16"/>
  <c r="AP109" i="17"/>
  <c r="AP95" i="17"/>
  <c r="AP88" i="17"/>
  <c r="AP81" i="17"/>
  <c r="AP74" i="17"/>
  <c r="AP67" i="17"/>
  <c r="AP116" i="17"/>
  <c r="AP60" i="17"/>
  <c r="AP53" i="17"/>
  <c r="AP39" i="17"/>
  <c r="AP46" i="17"/>
  <c r="AP32" i="17"/>
  <c r="AP23" i="17"/>
  <c r="AP25" i="17" s="1"/>
  <c r="AQ6" i="16"/>
  <c r="AQ16" i="17" s="1"/>
  <c r="BB71" i="17"/>
  <c r="BA50" i="17"/>
  <c r="BA15" i="16"/>
  <c r="BL64" i="17"/>
  <c r="BL27" i="16"/>
  <c r="BA57" i="17"/>
  <c r="BA21" i="16"/>
  <c r="BT4" i="24"/>
  <c r="BS3" i="24"/>
  <c r="AV3" i="17"/>
  <c r="AW4" i="17"/>
  <c r="BS4" i="22"/>
  <c r="BR3" i="22"/>
  <c r="BB113" i="17"/>
  <c r="BA45" i="16"/>
  <c r="AR4" i="16"/>
  <c r="AW36" i="17" l="1"/>
  <c r="AW29" i="17"/>
  <c r="AQ9" i="16"/>
  <c r="AQ109" i="17"/>
  <c r="AQ95" i="17"/>
  <c r="AQ116" i="17"/>
  <c r="AQ88" i="17"/>
  <c r="AQ81" i="17"/>
  <c r="AQ74" i="17"/>
  <c r="AQ67" i="17"/>
  <c r="AQ60" i="17"/>
  <c r="AQ53" i="17"/>
  <c r="AQ46" i="17"/>
  <c r="AQ39" i="17"/>
  <c r="AQ32" i="17"/>
  <c r="AQ23" i="17"/>
  <c r="AQ25" i="17" s="1"/>
  <c r="AR6" i="16"/>
  <c r="AR16" i="17" s="1"/>
  <c r="BC71" i="17"/>
  <c r="BM64" i="17"/>
  <c r="BM27" i="16"/>
  <c r="BB50" i="17"/>
  <c r="BB15" i="16"/>
  <c r="BB57" i="17"/>
  <c r="BB21" i="16"/>
  <c r="BU4" i="24"/>
  <c r="BT3" i="24"/>
  <c r="AX4" i="17"/>
  <c r="AW3" i="17"/>
  <c r="BT4" i="22"/>
  <c r="BS3" i="22"/>
  <c r="BC113" i="17"/>
  <c r="BB45" i="16"/>
  <c r="AS4" i="16"/>
  <c r="AX36" i="17" l="1"/>
  <c r="AX29" i="17"/>
  <c r="AR9" i="16"/>
  <c r="AR109" i="17"/>
  <c r="AR95" i="17"/>
  <c r="AR88" i="17"/>
  <c r="AR116" i="17"/>
  <c r="AR67" i="17"/>
  <c r="AR74" i="17"/>
  <c r="AR60" i="17"/>
  <c r="AR81" i="17"/>
  <c r="AR53" i="17"/>
  <c r="AR39" i="17"/>
  <c r="AR23" i="17"/>
  <c r="AR25" i="17" s="1"/>
  <c r="AR32" i="17"/>
  <c r="AR46" i="17"/>
  <c r="AS6" i="16"/>
  <c r="AS16" i="17" s="1"/>
  <c r="BC50" i="17"/>
  <c r="BC15" i="16"/>
  <c r="BD71" i="17"/>
  <c r="BN64" i="17"/>
  <c r="BN27" i="16"/>
  <c r="BC57" i="17"/>
  <c r="BC21" i="16"/>
  <c r="BV4" i="24"/>
  <c r="BU3" i="24"/>
  <c r="AY4" i="17"/>
  <c r="AX3" i="17"/>
  <c r="BU4" i="22"/>
  <c r="BT3" i="22"/>
  <c r="BD113" i="17"/>
  <c r="BC45" i="16"/>
  <c r="AT4" i="16"/>
  <c r="AY29" i="17" l="1"/>
  <c r="AY36" i="17"/>
  <c r="AS9" i="16"/>
  <c r="AS109" i="17"/>
  <c r="AS116" i="17"/>
  <c r="AS95" i="17"/>
  <c r="AS88" i="17"/>
  <c r="AS81" i="17"/>
  <c r="AS74" i="17"/>
  <c r="AS67" i="17"/>
  <c r="AS60" i="17"/>
  <c r="AS53" i="17"/>
  <c r="AS46" i="17"/>
  <c r="AS39" i="17"/>
  <c r="AS32" i="17"/>
  <c r="AS23" i="17"/>
  <c r="AS25" i="17" s="1"/>
  <c r="AT6" i="16"/>
  <c r="AT16" i="17" s="1"/>
  <c r="BD50" i="17"/>
  <c r="BD15" i="16"/>
  <c r="BO64" i="17"/>
  <c r="BO27" i="16"/>
  <c r="BE71" i="17"/>
  <c r="BD57" i="17"/>
  <c r="BD21" i="16"/>
  <c r="BW4" i="24"/>
  <c r="BV3" i="24"/>
  <c r="AZ4" i="17"/>
  <c r="AY3" i="17"/>
  <c r="BV4" i="22"/>
  <c r="BU3" i="22"/>
  <c r="BE113" i="17"/>
  <c r="BD45" i="16"/>
  <c r="AU4" i="16"/>
  <c r="AZ29" i="17" l="1"/>
  <c r="AZ36" i="17"/>
  <c r="AT9" i="16"/>
  <c r="AT116" i="17"/>
  <c r="AT109" i="17"/>
  <c r="AT95" i="17"/>
  <c r="AT88" i="17"/>
  <c r="AT81" i="17"/>
  <c r="AT74" i="17"/>
  <c r="AT67" i="17"/>
  <c r="AT60" i="17"/>
  <c r="AT53" i="17"/>
  <c r="AT46" i="17"/>
  <c r="AT39" i="17"/>
  <c r="AT32" i="17"/>
  <c r="AT23" i="17"/>
  <c r="AT25" i="17" s="1"/>
  <c r="AU6" i="16"/>
  <c r="AU16" i="17" s="1"/>
  <c r="BF71" i="17"/>
  <c r="BP64" i="17"/>
  <c r="BP27" i="16"/>
  <c r="BE50" i="17"/>
  <c r="BE15" i="16"/>
  <c r="BE57" i="17"/>
  <c r="BE21" i="16"/>
  <c r="BX4" i="24"/>
  <c r="BW3" i="24"/>
  <c r="BA4" i="17"/>
  <c r="AZ3" i="17"/>
  <c r="BW4" i="22"/>
  <c r="BV3" i="22"/>
  <c r="BF113" i="17"/>
  <c r="BE45" i="16"/>
  <c r="AV4" i="16"/>
  <c r="BA29" i="17" l="1"/>
  <c r="BA36" i="17"/>
  <c r="AU9" i="16"/>
  <c r="AU109" i="17"/>
  <c r="AU95" i="17"/>
  <c r="AU88" i="17"/>
  <c r="AU116" i="17"/>
  <c r="AU81" i="17"/>
  <c r="AU74" i="17"/>
  <c r="AU67" i="17"/>
  <c r="AU60" i="17"/>
  <c r="AU53" i="17"/>
  <c r="AU46" i="17"/>
  <c r="AU39" i="17"/>
  <c r="AU32" i="17"/>
  <c r="AU23" i="17"/>
  <c r="AU25" i="17" s="1"/>
  <c r="AV6" i="16"/>
  <c r="AV16" i="17" s="1"/>
  <c r="BF50" i="17"/>
  <c r="BF15" i="16"/>
  <c r="BQ64" i="17"/>
  <c r="BQ27" i="16"/>
  <c r="BG71" i="17"/>
  <c r="BF57" i="17"/>
  <c r="BF21" i="16"/>
  <c r="BY4" i="24"/>
  <c r="BX3" i="24"/>
  <c r="BB4" i="17"/>
  <c r="BA3" i="17"/>
  <c r="BX4" i="22"/>
  <c r="BW3" i="22"/>
  <c r="BG113" i="17"/>
  <c r="BF45" i="16"/>
  <c r="AW4" i="16"/>
  <c r="BB36" i="17" l="1"/>
  <c r="BB29" i="17"/>
  <c r="AV9" i="16"/>
  <c r="AV116" i="17"/>
  <c r="AV109" i="17"/>
  <c r="AV95" i="17"/>
  <c r="AV88" i="17"/>
  <c r="AV81" i="17"/>
  <c r="AV74" i="17"/>
  <c r="AV67" i="17"/>
  <c r="AV60" i="17"/>
  <c r="AV53" i="17"/>
  <c r="AV46" i="17"/>
  <c r="AV32" i="17"/>
  <c r="AV39" i="17"/>
  <c r="AV23" i="17"/>
  <c r="AV25" i="17" s="1"/>
  <c r="AW6" i="16"/>
  <c r="AW16" i="17" s="1"/>
  <c r="BR64" i="17"/>
  <c r="BR27" i="16"/>
  <c r="BG50" i="17"/>
  <c r="BG15" i="16"/>
  <c r="BH71" i="17"/>
  <c r="BG57" i="17"/>
  <c r="BG21" i="16"/>
  <c r="BZ4" i="24"/>
  <c r="BY3" i="24"/>
  <c r="BB3" i="17"/>
  <c r="BC4" i="17"/>
  <c r="BY4" i="22"/>
  <c r="BX3" i="22"/>
  <c r="BH113" i="17"/>
  <c r="BG45" i="16"/>
  <c r="AX4" i="16"/>
  <c r="BC36" i="17" l="1"/>
  <c r="BC29" i="17"/>
  <c r="AW9" i="16"/>
  <c r="AW116" i="17"/>
  <c r="AW109" i="17"/>
  <c r="AW95" i="17"/>
  <c r="AW88" i="17"/>
  <c r="AW81" i="17"/>
  <c r="AW74" i="17"/>
  <c r="AW67" i="17"/>
  <c r="AW60" i="17"/>
  <c r="AW53" i="17"/>
  <c r="AW32" i="17"/>
  <c r="AW23" i="17"/>
  <c r="AW25" i="17" s="1"/>
  <c r="AW39" i="17"/>
  <c r="AW46" i="17"/>
  <c r="AX6" i="16"/>
  <c r="AX16" i="17" s="1"/>
  <c r="BH50" i="17"/>
  <c r="BH15" i="16"/>
  <c r="BS64" i="17"/>
  <c r="BS27" i="16"/>
  <c r="BI71" i="17"/>
  <c r="BH57" i="17"/>
  <c r="BH21" i="16"/>
  <c r="CA4" i="24"/>
  <c r="BZ3" i="24"/>
  <c r="BD4" i="17"/>
  <c r="BC3" i="17"/>
  <c r="BZ4" i="22"/>
  <c r="BY3" i="22"/>
  <c r="BI113" i="17"/>
  <c r="BH45" i="16"/>
  <c r="AY4" i="16"/>
  <c r="BD36" i="17" l="1"/>
  <c r="BD29" i="17"/>
  <c r="AX9" i="16"/>
  <c r="AX116" i="17"/>
  <c r="AX109" i="17"/>
  <c r="AX88" i="17"/>
  <c r="AX81" i="17"/>
  <c r="AX74" i="17"/>
  <c r="AX67" i="17"/>
  <c r="AX95" i="17"/>
  <c r="AX60" i="17"/>
  <c r="AX39" i="17"/>
  <c r="AX32" i="17"/>
  <c r="AX53" i="17"/>
  <c r="AX46" i="17"/>
  <c r="AX23" i="17"/>
  <c r="AX25" i="17" s="1"/>
  <c r="AY6" i="16"/>
  <c r="AY16" i="17" s="1"/>
  <c r="BJ71" i="17"/>
  <c r="BT64" i="17"/>
  <c r="BT27" i="16"/>
  <c r="BI50" i="17"/>
  <c r="BI15" i="16"/>
  <c r="BI57" i="17"/>
  <c r="BI21" i="16"/>
  <c r="CB4" i="24"/>
  <c r="CA3" i="24"/>
  <c r="BE4" i="17"/>
  <c r="BD3" i="17"/>
  <c r="CA4" i="22"/>
  <c r="BZ3" i="22"/>
  <c r="BJ113" i="17"/>
  <c r="BI45" i="16"/>
  <c r="AZ4" i="16"/>
  <c r="BE36" i="17" l="1"/>
  <c r="BE29" i="17"/>
  <c r="AY9" i="16"/>
  <c r="AY109" i="17"/>
  <c r="AY95" i="17"/>
  <c r="AY116" i="17"/>
  <c r="AY81" i="17"/>
  <c r="AY74" i="17"/>
  <c r="AY88" i="17"/>
  <c r="AY53" i="17"/>
  <c r="AY46" i="17"/>
  <c r="AY39" i="17"/>
  <c r="AY60" i="17"/>
  <c r="AY67" i="17"/>
  <c r="AY32" i="17"/>
  <c r="AY23" i="17"/>
  <c r="AY25" i="17" s="1"/>
  <c r="AZ6" i="16"/>
  <c r="AZ16" i="17" s="1"/>
  <c r="BK71" i="17"/>
  <c r="BJ50" i="17"/>
  <c r="BJ15" i="16"/>
  <c r="BU64" i="17"/>
  <c r="BU27" i="16"/>
  <c r="BJ57" i="17"/>
  <c r="BJ21" i="16"/>
  <c r="CC4" i="24"/>
  <c r="CB3" i="24"/>
  <c r="BE3" i="17"/>
  <c r="BF4" i="17"/>
  <c r="CB4" i="22"/>
  <c r="CA3" i="22"/>
  <c r="BK113" i="17"/>
  <c r="BJ45" i="16"/>
  <c r="BA4" i="16"/>
  <c r="BF29" i="17" l="1"/>
  <c r="BF36" i="17"/>
  <c r="AZ9" i="16"/>
  <c r="AZ109" i="17"/>
  <c r="AZ95" i="17"/>
  <c r="AZ88" i="17"/>
  <c r="AZ116" i="17"/>
  <c r="AZ74" i="17"/>
  <c r="AZ81" i="17"/>
  <c r="AZ67" i="17"/>
  <c r="AZ60" i="17"/>
  <c r="AZ53" i="17"/>
  <c r="AZ46" i="17"/>
  <c r="AZ39" i="17"/>
  <c r="AZ32" i="17"/>
  <c r="AZ23" i="17"/>
  <c r="AZ25" i="17" s="1"/>
  <c r="BA6" i="16"/>
  <c r="BA16" i="17" s="1"/>
  <c r="BL71" i="17"/>
  <c r="BV64" i="17"/>
  <c r="BV27" i="16"/>
  <c r="BK50" i="17"/>
  <c r="BK15" i="16"/>
  <c r="BK57" i="17"/>
  <c r="BK21" i="16"/>
  <c r="CD4" i="24"/>
  <c r="CC3" i="24"/>
  <c r="BG4" i="17"/>
  <c r="BF3" i="17"/>
  <c r="CC4" i="22"/>
  <c r="CB3" i="22"/>
  <c r="BL113" i="17"/>
  <c r="BK45" i="16"/>
  <c r="BB4" i="16"/>
  <c r="BG36" i="17" l="1"/>
  <c r="BG29" i="17"/>
  <c r="BA9" i="16"/>
  <c r="BA109" i="17"/>
  <c r="BA116" i="17"/>
  <c r="BA95" i="17"/>
  <c r="BA88" i="17"/>
  <c r="BA81" i="17"/>
  <c r="BA74" i="17"/>
  <c r="BA67" i="17"/>
  <c r="BA60" i="17"/>
  <c r="BA53" i="17"/>
  <c r="BA46" i="17"/>
  <c r="BA39" i="17"/>
  <c r="BA32" i="17"/>
  <c r="BA23" i="17"/>
  <c r="BA25" i="17" s="1"/>
  <c r="BB6" i="16"/>
  <c r="BB16" i="17" s="1"/>
  <c r="BL50" i="17"/>
  <c r="BL15" i="16"/>
  <c r="BW64" i="17"/>
  <c r="BW27" i="16"/>
  <c r="BM71" i="17"/>
  <c r="BL57" i="17"/>
  <c r="BL21" i="16"/>
  <c r="CE4" i="24"/>
  <c r="CD3" i="24"/>
  <c r="BH4" i="17"/>
  <c r="BG3" i="17"/>
  <c r="CD4" i="22"/>
  <c r="CC3" i="22"/>
  <c r="BM113" i="17"/>
  <c r="BL45" i="16"/>
  <c r="BC4" i="16"/>
  <c r="BH36" i="17" l="1"/>
  <c r="BH29" i="17"/>
  <c r="BB9" i="16"/>
  <c r="BB116" i="17"/>
  <c r="BB95" i="17"/>
  <c r="BB109" i="17"/>
  <c r="BB88" i="17"/>
  <c r="BB81" i="17"/>
  <c r="BB74" i="17"/>
  <c r="BB67" i="17"/>
  <c r="BB60" i="17"/>
  <c r="BB53" i="17"/>
  <c r="BB39" i="17"/>
  <c r="BB46" i="17"/>
  <c r="BB32" i="17"/>
  <c r="BB23" i="17"/>
  <c r="BB25" i="17" s="1"/>
  <c r="BC6" i="16"/>
  <c r="BC16" i="17" s="1"/>
  <c r="BN71" i="17"/>
  <c r="BX64" i="17"/>
  <c r="BX27" i="16"/>
  <c r="BM50" i="17"/>
  <c r="BM15" i="16"/>
  <c r="BM57" i="17"/>
  <c r="BM21" i="16"/>
  <c r="CF4" i="24"/>
  <c r="CE3" i="24"/>
  <c r="BI4" i="17"/>
  <c r="BH3" i="17"/>
  <c r="CE4" i="22"/>
  <c r="CD3" i="22"/>
  <c r="BN113" i="17"/>
  <c r="BM45" i="16"/>
  <c r="BD4" i="16"/>
  <c r="BI36" i="17" l="1"/>
  <c r="BI29" i="17"/>
  <c r="BC9" i="16"/>
  <c r="BC116" i="17"/>
  <c r="BC109" i="17"/>
  <c r="BC95" i="17"/>
  <c r="BC88" i="17"/>
  <c r="BC81" i="17"/>
  <c r="BC74" i="17"/>
  <c r="BC60" i="17"/>
  <c r="BC53" i="17"/>
  <c r="BC46" i="17"/>
  <c r="BC67" i="17"/>
  <c r="BC39" i="17"/>
  <c r="BC32" i="17"/>
  <c r="BC23" i="17"/>
  <c r="BC25" i="17" s="1"/>
  <c r="BD6" i="16"/>
  <c r="BD16" i="17" s="1"/>
  <c r="BY64" i="17"/>
  <c r="BY27" i="16"/>
  <c r="BN50" i="17"/>
  <c r="BN15" i="16"/>
  <c r="BO71" i="17"/>
  <c r="BN57" i="17"/>
  <c r="BN21" i="16"/>
  <c r="CG4" i="24"/>
  <c r="CF3" i="24"/>
  <c r="BJ4" i="17"/>
  <c r="BI3" i="17"/>
  <c r="CF4" i="22"/>
  <c r="CE3" i="22"/>
  <c r="BO113" i="17"/>
  <c r="BN45" i="16"/>
  <c r="BE4" i="16"/>
  <c r="BJ36" i="17" l="1"/>
  <c r="BJ29" i="17"/>
  <c r="BD9" i="16"/>
  <c r="BD116" i="17"/>
  <c r="BD95" i="17"/>
  <c r="BD109" i="17"/>
  <c r="BD81" i="17"/>
  <c r="BD74" i="17"/>
  <c r="BD67" i="17"/>
  <c r="BD88" i="17"/>
  <c r="BD60" i="17"/>
  <c r="BD53" i="17"/>
  <c r="BD46" i="17"/>
  <c r="BD39" i="17"/>
  <c r="BD32" i="17"/>
  <c r="BD23" i="17"/>
  <c r="BD25" i="17" s="1"/>
  <c r="BE6" i="16"/>
  <c r="BE16" i="17" s="1"/>
  <c r="BP71" i="17"/>
  <c r="BZ64" i="17"/>
  <c r="BZ27" i="16"/>
  <c r="BO50" i="17"/>
  <c r="BO15" i="16"/>
  <c r="BO57" i="17"/>
  <c r="BO21" i="16"/>
  <c r="CG3" i="24"/>
  <c r="CH4" i="24"/>
  <c r="BK4" i="17"/>
  <c r="BJ3" i="17"/>
  <c r="CG4" i="22"/>
  <c r="CF3" i="22"/>
  <c r="BP113" i="17"/>
  <c r="BO45" i="16"/>
  <c r="BF4" i="16"/>
  <c r="BK36" i="17" l="1"/>
  <c r="BK29" i="17"/>
  <c r="BE9" i="16"/>
  <c r="BE116" i="17"/>
  <c r="BE109" i="17"/>
  <c r="BE95" i="17"/>
  <c r="BE88" i="17"/>
  <c r="BE81" i="17"/>
  <c r="BE74" i="17"/>
  <c r="BE67" i="17"/>
  <c r="BE60" i="17"/>
  <c r="BE53" i="17"/>
  <c r="BE32" i="17"/>
  <c r="BE23" i="17"/>
  <c r="BE25" i="17" s="1"/>
  <c r="BE46" i="17"/>
  <c r="BE39" i="17"/>
  <c r="BF6" i="16"/>
  <c r="BF16" i="17" s="1"/>
  <c r="BP50" i="17"/>
  <c r="BP15" i="16"/>
  <c r="CA64" i="17"/>
  <c r="CA27" i="16"/>
  <c r="BQ71" i="17"/>
  <c r="BP57" i="17"/>
  <c r="BP21" i="16"/>
  <c r="CI4" i="24"/>
  <c r="CH3" i="24"/>
  <c r="BL4" i="17"/>
  <c r="BK3" i="17"/>
  <c r="CH4" i="22"/>
  <c r="CG3" i="22"/>
  <c r="BQ113" i="17"/>
  <c r="BP45" i="16"/>
  <c r="BG4" i="16"/>
  <c r="BL29" i="17" l="1"/>
  <c r="BL36" i="17"/>
  <c r="BF9" i="17"/>
  <c r="BF9" i="16"/>
  <c r="BF116" i="17"/>
  <c r="BF109" i="17"/>
  <c r="BF95" i="17"/>
  <c r="BF88" i="17"/>
  <c r="BF81" i="17"/>
  <c r="BF74" i="17"/>
  <c r="BF67" i="17"/>
  <c r="BF60" i="17"/>
  <c r="BF39" i="17"/>
  <c r="BF46" i="17"/>
  <c r="BF53" i="17"/>
  <c r="BF32" i="17"/>
  <c r="BF23" i="17"/>
  <c r="BF25" i="17" s="1"/>
  <c r="BG6" i="16"/>
  <c r="BG16" i="17" s="1"/>
  <c r="CB64" i="17"/>
  <c r="CB27" i="16"/>
  <c r="BQ50" i="17"/>
  <c r="BQ15" i="16"/>
  <c r="BR71" i="17"/>
  <c r="BQ57" i="17"/>
  <c r="BQ21" i="16"/>
  <c r="CJ4" i="24"/>
  <c r="CI3" i="24"/>
  <c r="BM4" i="17"/>
  <c r="BL3" i="17"/>
  <c r="CI4" i="22"/>
  <c r="CH3" i="22"/>
  <c r="BR113" i="17"/>
  <c r="BQ45" i="16"/>
  <c r="BH4" i="16"/>
  <c r="BM36" i="17" l="1"/>
  <c r="BM29" i="17"/>
  <c r="BG9" i="17"/>
  <c r="BG9" i="16"/>
  <c r="BG116" i="17"/>
  <c r="BG109" i="17"/>
  <c r="BG95" i="17"/>
  <c r="BG88" i="17"/>
  <c r="BG81" i="17"/>
  <c r="BG74" i="17"/>
  <c r="BG67" i="17"/>
  <c r="BG46" i="17"/>
  <c r="BG53" i="17"/>
  <c r="BG60" i="17"/>
  <c r="BG39" i="17"/>
  <c r="BG32" i="17"/>
  <c r="BG23" i="17"/>
  <c r="BG25" i="17" s="1"/>
  <c r="BH6" i="16"/>
  <c r="BH16" i="17" s="1"/>
  <c r="BS71" i="17"/>
  <c r="BR50" i="17"/>
  <c r="BR15" i="16"/>
  <c r="CC64" i="17"/>
  <c r="CC27" i="16"/>
  <c r="BR57" i="17"/>
  <c r="BR21" i="16"/>
  <c r="CK4" i="24"/>
  <c r="CJ3" i="24"/>
  <c r="BN4" i="17"/>
  <c r="BM3" i="17"/>
  <c r="CJ4" i="22"/>
  <c r="CI3" i="22"/>
  <c r="BS113" i="17"/>
  <c r="BR45" i="16"/>
  <c r="BI4" i="16"/>
  <c r="BN36" i="17" l="1"/>
  <c r="BN29" i="17"/>
  <c r="BH9" i="17"/>
  <c r="BH9" i="16"/>
  <c r="BH116" i="17"/>
  <c r="BH109" i="17"/>
  <c r="BH95" i="17"/>
  <c r="BH88" i="17"/>
  <c r="BH74" i="17"/>
  <c r="BH67" i="17"/>
  <c r="BH81" i="17"/>
  <c r="BH60" i="17"/>
  <c r="BH53" i="17"/>
  <c r="BH46" i="17"/>
  <c r="BH39" i="17"/>
  <c r="BH23" i="17"/>
  <c r="BH25" i="17" s="1"/>
  <c r="BH32" i="17"/>
  <c r="BI6" i="16"/>
  <c r="BI16" i="17" s="1"/>
  <c r="CD64" i="17"/>
  <c r="CD27" i="16"/>
  <c r="BS50" i="17"/>
  <c r="BS15" i="16"/>
  <c r="BT71" i="17"/>
  <c r="BS57" i="17"/>
  <c r="BS21" i="16"/>
  <c r="CL4" i="24"/>
  <c r="CK3" i="24"/>
  <c r="BO4" i="17"/>
  <c r="BN3" i="17"/>
  <c r="CK4" i="22"/>
  <c r="CJ3" i="22"/>
  <c r="BT113" i="17"/>
  <c r="BS45" i="16"/>
  <c r="BJ4" i="16"/>
  <c r="BO29" i="17" l="1"/>
  <c r="BO36" i="17"/>
  <c r="BI9" i="17"/>
  <c r="BI9" i="16"/>
  <c r="BI116" i="17"/>
  <c r="BI109" i="17"/>
  <c r="BI88" i="17"/>
  <c r="BI95" i="17"/>
  <c r="BI81" i="17"/>
  <c r="BI74" i="17"/>
  <c r="BI67" i="17"/>
  <c r="BI60" i="17"/>
  <c r="BI53" i="17"/>
  <c r="BI46" i="17"/>
  <c r="BI39" i="17"/>
  <c r="BI32" i="17"/>
  <c r="BI23" i="17"/>
  <c r="BI25" i="17" s="1"/>
  <c r="BJ6" i="16"/>
  <c r="BJ16" i="17" s="1"/>
  <c r="BU71" i="17"/>
  <c r="CE64" i="17"/>
  <c r="CE27" i="16"/>
  <c r="BT50" i="17"/>
  <c r="BT15" i="16"/>
  <c r="BT57" i="17"/>
  <c r="BT21" i="16"/>
  <c r="CM4" i="24"/>
  <c r="CL3" i="24"/>
  <c r="BO3" i="17"/>
  <c r="BP4" i="17"/>
  <c r="CL4" i="22"/>
  <c r="CK3" i="22"/>
  <c r="BU113" i="17"/>
  <c r="BT45" i="16"/>
  <c r="BK4" i="16"/>
  <c r="BP36" i="17" l="1"/>
  <c r="BP29" i="17"/>
  <c r="BJ9" i="17"/>
  <c r="BJ9" i="16"/>
  <c r="BJ116" i="17"/>
  <c r="BJ88" i="17"/>
  <c r="BJ95" i="17"/>
  <c r="BJ109" i="17"/>
  <c r="BJ81" i="17"/>
  <c r="BJ74" i="17"/>
  <c r="BJ67" i="17"/>
  <c r="BJ60" i="17"/>
  <c r="BJ53" i="17"/>
  <c r="BJ39" i="17"/>
  <c r="BJ32" i="17"/>
  <c r="BJ46" i="17"/>
  <c r="BJ23" i="17"/>
  <c r="BJ25" i="17" s="1"/>
  <c r="BK6" i="16"/>
  <c r="BK16" i="17" s="1"/>
  <c r="BV71" i="17"/>
  <c r="BU50" i="17"/>
  <c r="BU15" i="16"/>
  <c r="CF64" i="17"/>
  <c r="CF27" i="16"/>
  <c r="BU57" i="17"/>
  <c r="BU21" i="16"/>
  <c r="CN4" i="24"/>
  <c r="CM3" i="24"/>
  <c r="BQ4" i="17"/>
  <c r="BP3" i="17"/>
  <c r="CM4" i="22"/>
  <c r="CL3" i="22"/>
  <c r="BV113" i="17"/>
  <c r="BU45" i="16"/>
  <c r="BL4" i="16"/>
  <c r="BQ29" i="17" l="1"/>
  <c r="BQ36" i="17"/>
  <c r="BK9" i="17"/>
  <c r="BK9" i="16"/>
  <c r="BK116" i="17"/>
  <c r="BK109" i="17"/>
  <c r="BK95" i="17"/>
  <c r="BK88" i="17"/>
  <c r="BK81" i="17"/>
  <c r="BK74" i="17"/>
  <c r="BK67" i="17"/>
  <c r="BK60" i="17"/>
  <c r="BK53" i="17"/>
  <c r="BK46" i="17"/>
  <c r="BK39" i="17"/>
  <c r="BK23" i="17"/>
  <c r="BK25" i="17" s="1"/>
  <c r="BK32" i="17"/>
  <c r="BL6" i="16"/>
  <c r="BL16" i="17" s="1"/>
  <c r="BV50" i="17"/>
  <c r="BV15" i="16"/>
  <c r="CG64" i="17"/>
  <c r="CG27" i="16"/>
  <c r="BW71" i="17"/>
  <c r="BV57" i="17"/>
  <c r="BV21" i="16"/>
  <c r="CO4" i="24"/>
  <c r="CN3" i="24"/>
  <c r="BQ3" i="17"/>
  <c r="BR4" i="17"/>
  <c r="CN4" i="22"/>
  <c r="CM3" i="22"/>
  <c r="BW113" i="17"/>
  <c r="BV45" i="16"/>
  <c r="BM4" i="16"/>
  <c r="BR36" i="17" l="1"/>
  <c r="BR29" i="17"/>
  <c r="BL9" i="17"/>
  <c r="BL9" i="16"/>
  <c r="BL116" i="17"/>
  <c r="BL95" i="17"/>
  <c r="BL109" i="17"/>
  <c r="BL88" i="17"/>
  <c r="BL81" i="17"/>
  <c r="BL74" i="17"/>
  <c r="BL67" i="17"/>
  <c r="BL60" i="17"/>
  <c r="BL53" i="17"/>
  <c r="BL46" i="17"/>
  <c r="BL39" i="17"/>
  <c r="BL32" i="17"/>
  <c r="BL23" i="17"/>
  <c r="BL25" i="17" s="1"/>
  <c r="BM6" i="16"/>
  <c r="BM16" i="17" s="1"/>
  <c r="BX71" i="17"/>
  <c r="CH64" i="17"/>
  <c r="CH27" i="16"/>
  <c r="BW50" i="17"/>
  <c r="BW15" i="16"/>
  <c r="BW57" i="17"/>
  <c r="BW21" i="16"/>
  <c r="CP4" i="24"/>
  <c r="CO3" i="24"/>
  <c r="BS4" i="17"/>
  <c r="BR3" i="17"/>
  <c r="CO4" i="22"/>
  <c r="CN3" i="22"/>
  <c r="BX113" i="17"/>
  <c r="BW45" i="16"/>
  <c r="BN4" i="16"/>
  <c r="BS36" i="17" l="1"/>
  <c r="BS29" i="17"/>
  <c r="BM9" i="17"/>
  <c r="BM9" i="16"/>
  <c r="BM116" i="17"/>
  <c r="BM109" i="17"/>
  <c r="BM95" i="17"/>
  <c r="BM88" i="17"/>
  <c r="BM81" i="17"/>
  <c r="BM74" i="17"/>
  <c r="BM67" i="17"/>
  <c r="BM60" i="17"/>
  <c r="BM53" i="17"/>
  <c r="BM39" i="17"/>
  <c r="BM32" i="17"/>
  <c r="BM23" i="17"/>
  <c r="BM25" i="17" s="1"/>
  <c r="BM46" i="17"/>
  <c r="BN6" i="16"/>
  <c r="BN16" i="17" s="1"/>
  <c r="BX50" i="17"/>
  <c r="BX15" i="16"/>
  <c r="CI64" i="17"/>
  <c r="CI27" i="16"/>
  <c r="BY71" i="17"/>
  <c r="BX57" i="17"/>
  <c r="BX21" i="16"/>
  <c r="CQ4" i="24"/>
  <c r="CP3" i="24"/>
  <c r="BT4" i="17"/>
  <c r="BS3" i="17"/>
  <c r="CP4" i="22"/>
  <c r="CO3" i="22"/>
  <c r="BY113" i="17"/>
  <c r="BX45" i="16"/>
  <c r="BO4" i="16"/>
  <c r="BT36" i="17" l="1"/>
  <c r="BT29" i="17"/>
  <c r="BN9" i="17"/>
  <c r="BN9" i="16"/>
  <c r="BN116" i="17"/>
  <c r="BN109" i="17"/>
  <c r="BN81" i="17"/>
  <c r="BN74" i="17"/>
  <c r="BN67" i="17"/>
  <c r="BN88" i="17"/>
  <c r="BN60" i="17"/>
  <c r="BN95" i="17"/>
  <c r="BN39" i="17"/>
  <c r="BN53" i="17"/>
  <c r="BN46" i="17"/>
  <c r="BN32" i="17"/>
  <c r="BN23" i="17"/>
  <c r="BN25" i="17" s="1"/>
  <c r="BO6" i="16"/>
  <c r="BO16" i="17" s="1"/>
  <c r="BY50" i="17"/>
  <c r="BY15" i="16"/>
  <c r="BZ71" i="17"/>
  <c r="CJ64" i="17"/>
  <c r="CJ27" i="16"/>
  <c r="BY57" i="17"/>
  <c r="BY21" i="16"/>
  <c r="CR4" i="24"/>
  <c r="CQ3" i="24"/>
  <c r="BT3" i="17"/>
  <c r="BU4" i="17"/>
  <c r="CQ4" i="22"/>
  <c r="CP3" i="22"/>
  <c r="BZ113" i="17"/>
  <c r="BY45" i="16"/>
  <c r="BP4" i="16"/>
  <c r="BU36" i="17" l="1"/>
  <c r="BU29" i="17"/>
  <c r="BO9" i="17"/>
  <c r="BO9" i="16"/>
  <c r="BO116" i="17"/>
  <c r="BO109" i="17"/>
  <c r="BO95" i="17"/>
  <c r="BO81" i="17"/>
  <c r="BO74" i="17"/>
  <c r="BO88" i="17"/>
  <c r="BO67" i="17"/>
  <c r="BO60" i="17"/>
  <c r="BO53" i="17"/>
  <c r="BO39" i="17"/>
  <c r="BO46" i="17"/>
  <c r="BO32" i="17"/>
  <c r="BO23" i="17"/>
  <c r="BO25" i="17" s="1"/>
  <c r="BP6" i="16"/>
  <c r="BP16" i="17" s="1"/>
  <c r="CK64" i="17"/>
  <c r="CK27" i="16"/>
  <c r="BZ50" i="17"/>
  <c r="BZ15" i="16"/>
  <c r="CA71" i="17"/>
  <c r="BZ57" i="17"/>
  <c r="BZ21" i="16"/>
  <c r="CS4" i="24"/>
  <c r="CR3" i="24"/>
  <c r="BU3" i="17"/>
  <c r="BV4" i="17"/>
  <c r="CR4" i="22"/>
  <c r="CQ3" i="22"/>
  <c r="CA113" i="17"/>
  <c r="BZ45" i="16"/>
  <c r="BQ4" i="16"/>
  <c r="BV29" i="17" l="1"/>
  <c r="BV36" i="17"/>
  <c r="BP9" i="17"/>
  <c r="BP9" i="16"/>
  <c r="BP116" i="17"/>
  <c r="BP109" i="17"/>
  <c r="BP95" i="17"/>
  <c r="BP88" i="17"/>
  <c r="BP67" i="17"/>
  <c r="BP74" i="17"/>
  <c r="BP81" i="17"/>
  <c r="BP60" i="17"/>
  <c r="BP53" i="17"/>
  <c r="BP46" i="17"/>
  <c r="BP23" i="17"/>
  <c r="BP25" i="17" s="1"/>
  <c r="BP32" i="17"/>
  <c r="BP39" i="17"/>
  <c r="BQ6" i="16"/>
  <c r="BQ16" i="17" s="1"/>
  <c r="CL64" i="17"/>
  <c r="CL27" i="16"/>
  <c r="CB71" i="17"/>
  <c r="CA50" i="17"/>
  <c r="CA15" i="16"/>
  <c r="CA57" i="17"/>
  <c r="CA21" i="16"/>
  <c r="CT4" i="24"/>
  <c r="CS3" i="24"/>
  <c r="BV3" i="17"/>
  <c r="BW4" i="17"/>
  <c r="CS4" i="22"/>
  <c r="CR3" i="22"/>
  <c r="CB113" i="17"/>
  <c r="CA45" i="16"/>
  <c r="BR4" i="16"/>
  <c r="BW29" i="17" l="1"/>
  <c r="BW36" i="17"/>
  <c r="BQ9" i="17"/>
  <c r="BQ9" i="16"/>
  <c r="BQ116" i="17"/>
  <c r="BQ109" i="17"/>
  <c r="BQ88" i="17"/>
  <c r="BQ95" i="17"/>
  <c r="BQ81" i="17"/>
  <c r="BQ74" i="17"/>
  <c r="BQ67" i="17"/>
  <c r="BQ60" i="17"/>
  <c r="BQ53" i="17"/>
  <c r="BQ46" i="17"/>
  <c r="BQ32" i="17"/>
  <c r="BQ23" i="17"/>
  <c r="BQ25" i="17" s="1"/>
  <c r="BQ39" i="17"/>
  <c r="BR6" i="16"/>
  <c r="BR16" i="17" s="1"/>
  <c r="CM64" i="17"/>
  <c r="CM27" i="16"/>
  <c r="CB50" i="17"/>
  <c r="CB15" i="16"/>
  <c r="CC71" i="17"/>
  <c r="CB57" i="17"/>
  <c r="CB21" i="16"/>
  <c r="CU4" i="24"/>
  <c r="CT3" i="24"/>
  <c r="BW3" i="17"/>
  <c r="BX4" i="17"/>
  <c r="CT4" i="22"/>
  <c r="CS3" i="22"/>
  <c r="CC113" i="17"/>
  <c r="CB45" i="16"/>
  <c r="BS4" i="16"/>
  <c r="BX36" i="17" l="1"/>
  <c r="BX29" i="17"/>
  <c r="BR9" i="17"/>
  <c r="BR9" i="16"/>
  <c r="BR116" i="17"/>
  <c r="BR109" i="17"/>
  <c r="BR88" i="17"/>
  <c r="BR95" i="17"/>
  <c r="BR81" i="17"/>
  <c r="BR74" i="17"/>
  <c r="BR67" i="17"/>
  <c r="BR60" i="17"/>
  <c r="BR53" i="17"/>
  <c r="BR39" i="17"/>
  <c r="BR46" i="17"/>
  <c r="BR32" i="17"/>
  <c r="BR23" i="17"/>
  <c r="BR25" i="17" s="1"/>
  <c r="BS6" i="16"/>
  <c r="BS16" i="17" s="1"/>
  <c r="CD71" i="17"/>
  <c r="CC50" i="17"/>
  <c r="CC15" i="16"/>
  <c r="CN64" i="17"/>
  <c r="CN27" i="16"/>
  <c r="CC57" i="17"/>
  <c r="CC21" i="16"/>
  <c r="CV4" i="24"/>
  <c r="CU3" i="24"/>
  <c r="BY4" i="17"/>
  <c r="BX3" i="17"/>
  <c r="CU4" i="22"/>
  <c r="CT3" i="22"/>
  <c r="CD113" i="17"/>
  <c r="CC45" i="16"/>
  <c r="BT4" i="16"/>
  <c r="BY36" i="17" l="1"/>
  <c r="BY29" i="17"/>
  <c r="BS9" i="17"/>
  <c r="BS9" i="16"/>
  <c r="BS116" i="17"/>
  <c r="BS109" i="17"/>
  <c r="BS95" i="17"/>
  <c r="BS88" i="17"/>
  <c r="BS81" i="17"/>
  <c r="BS74" i="17"/>
  <c r="BS60" i="17"/>
  <c r="BS53" i="17"/>
  <c r="BS46" i="17"/>
  <c r="BS67" i="17"/>
  <c r="BS39" i="17"/>
  <c r="BS23" i="17"/>
  <c r="BS25" i="17" s="1"/>
  <c r="BS32" i="17"/>
  <c r="BT6" i="16"/>
  <c r="BT16" i="17" s="1"/>
  <c r="CD50" i="17"/>
  <c r="CD15" i="16"/>
  <c r="CE71" i="17"/>
  <c r="CO64" i="17"/>
  <c r="CO27" i="16"/>
  <c r="CD57" i="17"/>
  <c r="CD21" i="16"/>
  <c r="CW4" i="24"/>
  <c r="CV3" i="24"/>
  <c r="BY3" i="17"/>
  <c r="BZ4" i="17"/>
  <c r="CV4" i="22"/>
  <c r="CU3" i="22"/>
  <c r="CE113" i="17"/>
  <c r="CD45" i="16"/>
  <c r="BU4" i="16"/>
  <c r="BZ36" i="17" l="1"/>
  <c r="BZ29" i="17"/>
  <c r="BT9" i="17"/>
  <c r="BT9" i="16"/>
  <c r="BT116" i="17"/>
  <c r="BT109" i="17"/>
  <c r="BT88" i="17"/>
  <c r="BT81" i="17"/>
  <c r="BT74" i="17"/>
  <c r="BT67" i="17"/>
  <c r="BT95" i="17"/>
  <c r="BT60" i="17"/>
  <c r="BT53" i="17"/>
  <c r="BT46" i="17"/>
  <c r="BT32" i="17"/>
  <c r="BT39" i="17"/>
  <c r="BT23" i="17"/>
  <c r="BT25" i="17" s="1"/>
  <c r="BU6" i="16"/>
  <c r="BU16" i="17" s="1"/>
  <c r="CP64" i="17"/>
  <c r="CP27" i="16"/>
  <c r="CF71" i="17"/>
  <c r="CE50" i="17"/>
  <c r="CE15" i="16"/>
  <c r="CE57" i="17"/>
  <c r="CE21" i="16"/>
  <c r="CW3" i="24"/>
  <c r="CX4" i="24"/>
  <c r="CA4" i="17"/>
  <c r="BZ3" i="17"/>
  <c r="CW4" i="22"/>
  <c r="CV3" i="22"/>
  <c r="CF113" i="17"/>
  <c r="CE45" i="16"/>
  <c r="BV4" i="16"/>
  <c r="CA36" i="17" l="1"/>
  <c r="CA29" i="17"/>
  <c r="BU9" i="17"/>
  <c r="BU9" i="16"/>
  <c r="BU116" i="17"/>
  <c r="BU109" i="17"/>
  <c r="BU95" i="17"/>
  <c r="BU88" i="17"/>
  <c r="BU81" i="17"/>
  <c r="BU74" i="17"/>
  <c r="BU67" i="17"/>
  <c r="BU60" i="17"/>
  <c r="BU53" i="17"/>
  <c r="BU46" i="17"/>
  <c r="BU32" i="17"/>
  <c r="BU23" i="17"/>
  <c r="BU25" i="17" s="1"/>
  <c r="BU39" i="17"/>
  <c r="BV6" i="16"/>
  <c r="BV16" i="17" s="1"/>
  <c r="CF50" i="17"/>
  <c r="CF15" i="16"/>
  <c r="CG71" i="17"/>
  <c r="CQ64" i="17"/>
  <c r="CQ27" i="16"/>
  <c r="CF57" i="17"/>
  <c r="CF21" i="16"/>
  <c r="CY4" i="24"/>
  <c r="CX3" i="24"/>
  <c r="CA3" i="17"/>
  <c r="CB4" i="17"/>
  <c r="CX4" i="22"/>
  <c r="CW3" i="22"/>
  <c r="CG113" i="17"/>
  <c r="CF45" i="16"/>
  <c r="BW4" i="16"/>
  <c r="CB36" i="17" l="1"/>
  <c r="CB29" i="17"/>
  <c r="BV9" i="17"/>
  <c r="BV9" i="16"/>
  <c r="BV116" i="17"/>
  <c r="BV88" i="17"/>
  <c r="BV95" i="17"/>
  <c r="BV109" i="17"/>
  <c r="BV81" i="17"/>
  <c r="BV74" i="17"/>
  <c r="BV67" i="17"/>
  <c r="BV60" i="17"/>
  <c r="BV39" i="17"/>
  <c r="BV46" i="17"/>
  <c r="BV53" i="17"/>
  <c r="BV32" i="17"/>
  <c r="BV23" i="17"/>
  <c r="BV25" i="17" s="1"/>
  <c r="BW6" i="16"/>
  <c r="BW16" i="17" s="1"/>
  <c r="CR64" i="17"/>
  <c r="CR27" i="16"/>
  <c r="CG50" i="17"/>
  <c r="CG15" i="16"/>
  <c r="CH71" i="17"/>
  <c r="CG57" i="17"/>
  <c r="CG21" i="16"/>
  <c r="CZ4" i="24"/>
  <c r="CY3" i="24"/>
  <c r="CB3" i="17"/>
  <c r="CC4" i="17"/>
  <c r="CY4" i="22"/>
  <c r="CX3" i="22"/>
  <c r="CH113" i="17"/>
  <c r="CG45" i="16"/>
  <c r="BX4" i="16"/>
  <c r="CC36" i="17" l="1"/>
  <c r="CC29" i="17"/>
  <c r="BW9" i="17"/>
  <c r="BW9" i="16"/>
  <c r="BW116" i="17"/>
  <c r="BW109" i="17"/>
  <c r="BW95" i="17"/>
  <c r="BW88" i="17"/>
  <c r="BW81" i="17"/>
  <c r="BW74" i="17"/>
  <c r="BW67" i="17"/>
  <c r="BW53" i="17"/>
  <c r="BW60" i="17"/>
  <c r="BW46" i="17"/>
  <c r="BW39" i="17"/>
  <c r="BW32" i="17"/>
  <c r="BW23" i="17"/>
  <c r="BW25" i="17" s="1"/>
  <c r="BX6" i="16"/>
  <c r="BX16" i="17" s="1"/>
  <c r="CH50" i="17"/>
  <c r="CH15" i="16"/>
  <c r="CI71" i="17"/>
  <c r="CS64" i="17"/>
  <c r="CS27" i="16"/>
  <c r="CH57" i="17"/>
  <c r="CH21" i="16"/>
  <c r="DA4" i="24"/>
  <c r="CZ3" i="24"/>
  <c r="CC3" i="17"/>
  <c r="CD4" i="17"/>
  <c r="CZ4" i="22"/>
  <c r="CY3" i="22"/>
  <c r="CI113" i="17"/>
  <c r="CH45" i="16"/>
  <c r="BY4" i="16"/>
  <c r="CD29" i="17" l="1"/>
  <c r="CD36" i="17"/>
  <c r="BX9" i="17"/>
  <c r="BX9" i="16"/>
  <c r="BX109" i="17"/>
  <c r="BX95" i="17"/>
  <c r="BX88" i="17"/>
  <c r="BX116" i="17"/>
  <c r="BX74" i="17"/>
  <c r="BX81" i="17"/>
  <c r="BX67" i="17"/>
  <c r="BX60" i="17"/>
  <c r="BX46" i="17"/>
  <c r="BX39" i="17"/>
  <c r="BX53" i="17"/>
  <c r="BX32" i="17"/>
  <c r="BX23" i="17"/>
  <c r="BX25" i="17" s="1"/>
  <c r="BY6" i="16"/>
  <c r="BY16" i="17" s="1"/>
  <c r="CI50" i="17"/>
  <c r="CI15" i="16"/>
  <c r="CJ71" i="17"/>
  <c r="CT64" i="17"/>
  <c r="CT27" i="16"/>
  <c r="CI57" i="17"/>
  <c r="CI21" i="16"/>
  <c r="DB4" i="24"/>
  <c r="DA3" i="24"/>
  <c r="CD3" i="17"/>
  <c r="CE4" i="17"/>
  <c r="DA4" i="22"/>
  <c r="CZ3" i="22"/>
  <c r="CJ113" i="17"/>
  <c r="CI45" i="16"/>
  <c r="BZ4" i="16"/>
  <c r="CE29" i="17" l="1"/>
  <c r="CE36" i="17"/>
  <c r="BY9" i="17"/>
  <c r="BY9" i="16"/>
  <c r="BY116" i="17"/>
  <c r="BY109" i="17"/>
  <c r="BY95" i="17"/>
  <c r="BY81" i="17"/>
  <c r="BY74" i="17"/>
  <c r="BY67" i="17"/>
  <c r="BY88" i="17"/>
  <c r="BY60" i="17"/>
  <c r="BY53" i="17"/>
  <c r="BY46" i="17"/>
  <c r="BY39" i="17"/>
  <c r="BY32" i="17"/>
  <c r="BY23" i="17"/>
  <c r="BY25" i="17" s="1"/>
  <c r="BZ6" i="16"/>
  <c r="BZ16" i="17" s="1"/>
  <c r="CU64" i="17"/>
  <c r="CU27" i="16"/>
  <c r="CJ50" i="17"/>
  <c r="CJ15" i="16"/>
  <c r="CK71" i="17"/>
  <c r="CJ57" i="17"/>
  <c r="CJ21" i="16"/>
  <c r="DC4" i="24"/>
  <c r="DB3" i="24"/>
  <c r="CE3" i="17"/>
  <c r="CF4" i="17"/>
  <c r="DB4" i="22"/>
  <c r="DA3" i="22"/>
  <c r="CK113" i="17"/>
  <c r="CJ45" i="16"/>
  <c r="CA4" i="16"/>
  <c r="CF36" i="17" l="1"/>
  <c r="CF29" i="17"/>
  <c r="BZ9" i="17"/>
  <c r="BZ9" i="16"/>
  <c r="BZ116" i="17"/>
  <c r="BZ95" i="17"/>
  <c r="BZ81" i="17"/>
  <c r="BZ74" i="17"/>
  <c r="BZ67" i="17"/>
  <c r="BZ88" i="17"/>
  <c r="BZ60" i="17"/>
  <c r="BZ53" i="17"/>
  <c r="BZ109" i="17"/>
  <c r="BZ46" i="17"/>
  <c r="BZ39" i="17"/>
  <c r="BZ32" i="17"/>
  <c r="BZ23" i="17"/>
  <c r="BZ25" i="17" s="1"/>
  <c r="CA6" i="16"/>
  <c r="CA16" i="17" s="1"/>
  <c r="CL71" i="17"/>
  <c r="CK50" i="17"/>
  <c r="CK15" i="16"/>
  <c r="CV64" i="17"/>
  <c r="CV27" i="16"/>
  <c r="CK57" i="17"/>
  <c r="CK21" i="16"/>
  <c r="DD4" i="24"/>
  <c r="DC3" i="24"/>
  <c r="CF3" i="17"/>
  <c r="CG4" i="17"/>
  <c r="DC4" i="22"/>
  <c r="DB3" i="22"/>
  <c r="CL113" i="17"/>
  <c r="CK45" i="16"/>
  <c r="CB4" i="16"/>
  <c r="CG29" i="17" l="1"/>
  <c r="CG36" i="17"/>
  <c r="CA9" i="17"/>
  <c r="CA9" i="16"/>
  <c r="CA116" i="17"/>
  <c r="CA109" i="17"/>
  <c r="CA95" i="17"/>
  <c r="CA88" i="17"/>
  <c r="CA81" i="17"/>
  <c r="CA74" i="17"/>
  <c r="CA60" i="17"/>
  <c r="CA53" i="17"/>
  <c r="CA46" i="17"/>
  <c r="CA67" i="17"/>
  <c r="CA39" i="17"/>
  <c r="CA32" i="17"/>
  <c r="CA23" i="17"/>
  <c r="CA25" i="17" s="1"/>
  <c r="CB6" i="16"/>
  <c r="CB16" i="17" s="1"/>
  <c r="CW64" i="17"/>
  <c r="CW27" i="16"/>
  <c r="CL50" i="17"/>
  <c r="CL15" i="16"/>
  <c r="CM71" i="17"/>
  <c r="CL57" i="17"/>
  <c r="CL21" i="16"/>
  <c r="DE4" i="24"/>
  <c r="DD3" i="24"/>
  <c r="CH4" i="17"/>
  <c r="CG3" i="17"/>
  <c r="DD4" i="22"/>
  <c r="DC3" i="22"/>
  <c r="CM113" i="17"/>
  <c r="CL45" i="16"/>
  <c r="CC4" i="16"/>
  <c r="CH36" i="17" l="1"/>
  <c r="CH29" i="17"/>
  <c r="CB9" i="17"/>
  <c r="CB9" i="16"/>
  <c r="CB95" i="17"/>
  <c r="CB109" i="17"/>
  <c r="CB116" i="17"/>
  <c r="CB81" i="17"/>
  <c r="CB74" i="17"/>
  <c r="CB67" i="17"/>
  <c r="CB88" i="17"/>
  <c r="CB60" i="17"/>
  <c r="CB53" i="17"/>
  <c r="CB46" i="17"/>
  <c r="CB32" i="17"/>
  <c r="CB39" i="17"/>
  <c r="CB23" i="17"/>
  <c r="CB25" i="17" s="1"/>
  <c r="CC6" i="16"/>
  <c r="CC16" i="17" s="1"/>
  <c r="CN71" i="17"/>
  <c r="CX64" i="17"/>
  <c r="CX27" i="16"/>
  <c r="CM50" i="17"/>
  <c r="CM15" i="16"/>
  <c r="CM57" i="17"/>
  <c r="CM21" i="16"/>
  <c r="DF4" i="24"/>
  <c r="DE3" i="24"/>
  <c r="CH3" i="17"/>
  <c r="CI4" i="17"/>
  <c r="DE4" i="22"/>
  <c r="DD3" i="22"/>
  <c r="CN113" i="17"/>
  <c r="CM45" i="16"/>
  <c r="CD4" i="16"/>
  <c r="CI36" i="17" l="1"/>
  <c r="CI29" i="17"/>
  <c r="CC9" i="17"/>
  <c r="CC9" i="16"/>
  <c r="CC116" i="17"/>
  <c r="CC109" i="17"/>
  <c r="CC95" i="17"/>
  <c r="CC88" i="17"/>
  <c r="CC81" i="17"/>
  <c r="CC74" i="17"/>
  <c r="CC67" i="17"/>
  <c r="CC60" i="17"/>
  <c r="CC53" i="17"/>
  <c r="CC32" i="17"/>
  <c r="CC23" i="17"/>
  <c r="CC25" i="17" s="1"/>
  <c r="CC39" i="17"/>
  <c r="CC46" i="17"/>
  <c r="CD6" i="16"/>
  <c r="CD16" i="17" s="1"/>
  <c r="CN50" i="17"/>
  <c r="CN15" i="16"/>
  <c r="CY64" i="17"/>
  <c r="CY27" i="16"/>
  <c r="CO71" i="17"/>
  <c r="CN57" i="17"/>
  <c r="CN21" i="16"/>
  <c r="DG4" i="24"/>
  <c r="DF3" i="24"/>
  <c r="CJ4" i="17"/>
  <c r="CI3" i="17"/>
  <c r="DF4" i="22"/>
  <c r="DE3" i="22"/>
  <c r="CO113" i="17"/>
  <c r="CN45" i="16"/>
  <c r="CE4" i="16"/>
  <c r="CJ36" i="17" l="1"/>
  <c r="CJ29" i="17"/>
  <c r="CD9" i="17"/>
  <c r="CD9" i="16"/>
  <c r="CD116" i="17"/>
  <c r="CD109" i="17"/>
  <c r="CD81" i="17"/>
  <c r="CD74" i="17"/>
  <c r="CD67" i="17"/>
  <c r="CD95" i="17"/>
  <c r="CD88" i="17"/>
  <c r="CD60" i="17"/>
  <c r="CD39" i="17"/>
  <c r="CD32" i="17"/>
  <c r="CD53" i="17"/>
  <c r="CD46" i="17"/>
  <c r="CD23" i="17"/>
  <c r="CD25" i="17" s="1"/>
  <c r="CE6" i="16"/>
  <c r="CE16" i="17" s="1"/>
  <c r="CP71" i="17"/>
  <c r="CO50" i="17"/>
  <c r="CO15" i="16"/>
  <c r="CZ64" i="17"/>
  <c r="CZ27" i="16"/>
  <c r="CO57" i="17"/>
  <c r="CO21" i="16"/>
  <c r="DH4" i="24"/>
  <c r="DG3" i="24"/>
  <c r="CJ3" i="17"/>
  <c r="CK4" i="17"/>
  <c r="DG4" i="22"/>
  <c r="DF3" i="22"/>
  <c r="CP113" i="17"/>
  <c r="CO45" i="16"/>
  <c r="CF4" i="16"/>
  <c r="CK36" i="17" l="1"/>
  <c r="CK29" i="17"/>
  <c r="CE9" i="17"/>
  <c r="CE9" i="16"/>
  <c r="CE116" i="17"/>
  <c r="CE109" i="17"/>
  <c r="CE95" i="17"/>
  <c r="CE88" i="17"/>
  <c r="CE81" i="17"/>
  <c r="CE74" i="17"/>
  <c r="CE67" i="17"/>
  <c r="CE53" i="17"/>
  <c r="CE60" i="17"/>
  <c r="CE39" i="17"/>
  <c r="CE46" i="17"/>
  <c r="CE32" i="17"/>
  <c r="CE23" i="17"/>
  <c r="CE25" i="17" s="1"/>
  <c r="CF6" i="16"/>
  <c r="CF16" i="17" s="1"/>
  <c r="DA64" i="17"/>
  <c r="DA27" i="16"/>
  <c r="CQ71" i="17"/>
  <c r="CP50" i="17"/>
  <c r="CP15" i="16"/>
  <c r="CP57" i="17"/>
  <c r="CP21" i="16"/>
  <c r="DI4" i="24"/>
  <c r="DH3" i="24"/>
  <c r="CK3" i="17"/>
  <c r="CL4" i="17"/>
  <c r="DH4" i="22"/>
  <c r="DG3" i="22"/>
  <c r="CQ113" i="17"/>
  <c r="CP45" i="16"/>
  <c r="CG4" i="16"/>
  <c r="CL36" i="17" l="1"/>
  <c r="CL29" i="17"/>
  <c r="CF9" i="17"/>
  <c r="CF9" i="16"/>
  <c r="CF116" i="17"/>
  <c r="CF109" i="17"/>
  <c r="CF95" i="17"/>
  <c r="CF88" i="17"/>
  <c r="CF81" i="17"/>
  <c r="CF67" i="17"/>
  <c r="CF60" i="17"/>
  <c r="CF46" i="17"/>
  <c r="CF53" i="17"/>
  <c r="CF74" i="17"/>
  <c r="CF39" i="17"/>
  <c r="CF23" i="17"/>
  <c r="CF25" i="17" s="1"/>
  <c r="CF32" i="17"/>
  <c r="CG6" i="16"/>
  <c r="CG16" i="17" s="1"/>
  <c r="CQ50" i="17"/>
  <c r="CQ15" i="16"/>
  <c r="CR71" i="17"/>
  <c r="DB64" i="17"/>
  <c r="DB27" i="16"/>
  <c r="CQ57" i="17"/>
  <c r="CQ21" i="16"/>
  <c r="DJ4" i="24"/>
  <c r="DI3" i="24"/>
  <c r="CL3" i="17"/>
  <c r="CM4" i="17"/>
  <c r="DI4" i="22"/>
  <c r="DH3" i="22"/>
  <c r="CR113" i="17"/>
  <c r="CQ45" i="16"/>
  <c r="CH4" i="16"/>
  <c r="CM29" i="17" l="1"/>
  <c r="CM36" i="17"/>
  <c r="CG9" i="17"/>
  <c r="CG9" i="16"/>
  <c r="CG116" i="17"/>
  <c r="CG109" i="17"/>
  <c r="CG88" i="17"/>
  <c r="CG95" i="17"/>
  <c r="CG81" i="17"/>
  <c r="CG74" i="17"/>
  <c r="CG67" i="17"/>
  <c r="CG60" i="17"/>
  <c r="CG53" i="17"/>
  <c r="CG46" i="17"/>
  <c r="CG39" i="17"/>
  <c r="CG32" i="17"/>
  <c r="CG23" i="17"/>
  <c r="CG25" i="17" s="1"/>
  <c r="CH6" i="16"/>
  <c r="CH16" i="17" s="1"/>
  <c r="DC64" i="17"/>
  <c r="DC27" i="16"/>
  <c r="CR50" i="17"/>
  <c r="CR15" i="16"/>
  <c r="CS71" i="17"/>
  <c r="CR57" i="17"/>
  <c r="CR21" i="16"/>
  <c r="DK4" i="24"/>
  <c r="DJ3" i="24"/>
  <c r="CM3" i="17"/>
  <c r="CN4" i="17"/>
  <c r="DJ4" i="22"/>
  <c r="DI3" i="22"/>
  <c r="CS113" i="17"/>
  <c r="CR45" i="16"/>
  <c r="CI4" i="16"/>
  <c r="CN36" i="17" l="1"/>
  <c r="CN29" i="17"/>
  <c r="CH9" i="17"/>
  <c r="CH9" i="16"/>
  <c r="CH116" i="17"/>
  <c r="CH109" i="17"/>
  <c r="CH88" i="17"/>
  <c r="CH95" i="17"/>
  <c r="CH81" i="17"/>
  <c r="CH74" i="17"/>
  <c r="CH67" i="17"/>
  <c r="CH60" i="17"/>
  <c r="CH53" i="17"/>
  <c r="CH39" i="17"/>
  <c r="CH46" i="17"/>
  <c r="CH32" i="17"/>
  <c r="CH23" i="17"/>
  <c r="CH25" i="17" s="1"/>
  <c r="CI6" i="16"/>
  <c r="CI16" i="17" s="1"/>
  <c r="CS50" i="17"/>
  <c r="CS15" i="16"/>
  <c r="CT71" i="17"/>
  <c r="DD64" i="17"/>
  <c r="DD27" i="16"/>
  <c r="CS57" i="17"/>
  <c r="CS21" i="16"/>
  <c r="DL4" i="24"/>
  <c r="DK3" i="24"/>
  <c r="CN3" i="17"/>
  <c r="CO4" i="17"/>
  <c r="DK4" i="22"/>
  <c r="DJ3" i="22"/>
  <c r="CT113" i="17"/>
  <c r="CS45" i="16"/>
  <c r="CJ4" i="16"/>
  <c r="CO36" i="17" l="1"/>
  <c r="CO29" i="17"/>
  <c r="CI9" i="17"/>
  <c r="CI9" i="16"/>
  <c r="CI116" i="17"/>
  <c r="CI109" i="17"/>
  <c r="CI95" i="17"/>
  <c r="CI88" i="17"/>
  <c r="CI81" i="17"/>
  <c r="CI74" i="17"/>
  <c r="CI67" i="17"/>
  <c r="CI60" i="17"/>
  <c r="CI53" i="17"/>
  <c r="CI46" i="17"/>
  <c r="CI39" i="17"/>
  <c r="CI23" i="17"/>
  <c r="CI25" i="17" s="1"/>
  <c r="CI32" i="17"/>
  <c r="CJ6" i="16"/>
  <c r="CJ16" i="17" s="1"/>
  <c r="CU71" i="17"/>
  <c r="DE64" i="17"/>
  <c r="DE27" i="16"/>
  <c r="CT50" i="17"/>
  <c r="CT15" i="16"/>
  <c r="CT57" i="17"/>
  <c r="CT21" i="16"/>
  <c r="DM4" i="24"/>
  <c r="DL3" i="24"/>
  <c r="CO3" i="17"/>
  <c r="CP4" i="17"/>
  <c r="DL4" i="22"/>
  <c r="DK3" i="22"/>
  <c r="CU113" i="17"/>
  <c r="CT45" i="16"/>
  <c r="CK4" i="16"/>
  <c r="CP36" i="17" l="1"/>
  <c r="CP29" i="17"/>
  <c r="CJ9" i="17"/>
  <c r="CJ9" i="16"/>
  <c r="CJ116" i="17"/>
  <c r="CJ109" i="17"/>
  <c r="CJ88" i="17"/>
  <c r="CJ95" i="17"/>
  <c r="CJ81" i="17"/>
  <c r="CJ74" i="17"/>
  <c r="CJ67" i="17"/>
  <c r="CJ60" i="17"/>
  <c r="CJ53" i="17"/>
  <c r="CJ46" i="17"/>
  <c r="CJ39" i="17"/>
  <c r="CJ32" i="17"/>
  <c r="CJ23" i="17"/>
  <c r="CJ25" i="17" s="1"/>
  <c r="CK6" i="16"/>
  <c r="CK16" i="17" s="1"/>
  <c r="CU50" i="17"/>
  <c r="CU15" i="16"/>
  <c r="CV71" i="17"/>
  <c r="DF64" i="17"/>
  <c r="DF27" i="16"/>
  <c r="CU57" i="17"/>
  <c r="CU21" i="16"/>
  <c r="DN4" i="24"/>
  <c r="DM3" i="24"/>
  <c r="CQ4" i="17"/>
  <c r="CP3" i="17"/>
  <c r="DM4" i="22"/>
  <c r="DL3" i="22"/>
  <c r="CV113" i="17"/>
  <c r="CU45" i="16"/>
  <c r="CL4" i="16"/>
  <c r="CQ36" i="17" l="1"/>
  <c r="CQ29" i="17"/>
  <c r="CK9" i="17"/>
  <c r="CK9" i="16"/>
  <c r="CK116" i="17"/>
  <c r="CK109" i="17"/>
  <c r="CK95" i="17"/>
  <c r="CK88" i="17"/>
  <c r="CK81" i="17"/>
  <c r="CK74" i="17"/>
  <c r="CK67" i="17"/>
  <c r="CK60" i="17"/>
  <c r="CK53" i="17"/>
  <c r="CK32" i="17"/>
  <c r="CK23" i="17"/>
  <c r="CK25" i="17" s="1"/>
  <c r="CK46" i="17"/>
  <c r="CK39" i="17"/>
  <c r="CL6" i="16"/>
  <c r="CL16" i="17" s="1"/>
  <c r="DG64" i="17"/>
  <c r="DG27" i="16"/>
  <c r="CW71" i="17"/>
  <c r="CV50" i="17"/>
  <c r="CV15" i="16"/>
  <c r="CV57" i="17"/>
  <c r="CV21" i="16"/>
  <c r="DO4" i="24"/>
  <c r="DN3" i="24"/>
  <c r="CR4" i="17"/>
  <c r="CQ3" i="17"/>
  <c r="DN4" i="22"/>
  <c r="DM3" i="22"/>
  <c r="CW113" i="17"/>
  <c r="CV45" i="16"/>
  <c r="CM4" i="16"/>
  <c r="CR29" i="17" l="1"/>
  <c r="CR36" i="17"/>
  <c r="CL9" i="17"/>
  <c r="CL9" i="16"/>
  <c r="CL116" i="17"/>
  <c r="CL109" i="17"/>
  <c r="CL95" i="17"/>
  <c r="CL81" i="17"/>
  <c r="CL74" i="17"/>
  <c r="CL67" i="17"/>
  <c r="CL88" i="17"/>
  <c r="CL60" i="17"/>
  <c r="CL39" i="17"/>
  <c r="CL53" i="17"/>
  <c r="CL32" i="17"/>
  <c r="CL46" i="17"/>
  <c r="CL23" i="17"/>
  <c r="CL25" i="17" s="1"/>
  <c r="CM6" i="16"/>
  <c r="CM16" i="17" s="1"/>
  <c r="CX71" i="17"/>
  <c r="CW50" i="17"/>
  <c r="CW15" i="16"/>
  <c r="DH64" i="17"/>
  <c r="DH27" i="16"/>
  <c r="CW57" i="17"/>
  <c r="CW21" i="16"/>
  <c r="DP4" i="24"/>
  <c r="DO3" i="24"/>
  <c r="CS4" i="17"/>
  <c r="CR3" i="17"/>
  <c r="DO4" i="22"/>
  <c r="DN3" i="22"/>
  <c r="CX113" i="17"/>
  <c r="CW45" i="16"/>
  <c r="CN4" i="16"/>
  <c r="CS36" i="17" l="1"/>
  <c r="CS29" i="17"/>
  <c r="CM9" i="17"/>
  <c r="CM9" i="16"/>
  <c r="CM116" i="17"/>
  <c r="CM109" i="17"/>
  <c r="CM95" i="17"/>
  <c r="CM88" i="17"/>
  <c r="CM81" i="17"/>
  <c r="CM74" i="17"/>
  <c r="CM67" i="17"/>
  <c r="CM46" i="17"/>
  <c r="CM60" i="17"/>
  <c r="CM53" i="17"/>
  <c r="CM39" i="17"/>
  <c r="CM32" i="17"/>
  <c r="CM23" i="17"/>
  <c r="CM25" i="17" s="1"/>
  <c r="CN6" i="16"/>
  <c r="CN16" i="17" s="1"/>
  <c r="CX50" i="17"/>
  <c r="CX15" i="16"/>
  <c r="DI64" i="17"/>
  <c r="DI27" i="16"/>
  <c r="CY71" i="17"/>
  <c r="CX57" i="17"/>
  <c r="CX21" i="16"/>
  <c r="DQ4" i="24"/>
  <c r="DP3" i="24"/>
  <c r="CT4" i="17"/>
  <c r="CS3" i="17"/>
  <c r="DP4" i="22"/>
  <c r="DO3" i="22"/>
  <c r="CY113" i="17"/>
  <c r="CX45" i="16"/>
  <c r="CO4" i="16"/>
  <c r="CT29" i="17" l="1"/>
  <c r="CT36" i="17"/>
  <c r="CN9" i="17"/>
  <c r="CN9" i="16"/>
  <c r="CN109" i="17"/>
  <c r="CN95" i="17"/>
  <c r="CN88" i="17"/>
  <c r="CN116" i="17"/>
  <c r="CN81" i="17"/>
  <c r="CN74" i="17"/>
  <c r="CN60" i="17"/>
  <c r="CN46" i="17"/>
  <c r="CN53" i="17"/>
  <c r="CN39" i="17"/>
  <c r="CN67" i="17"/>
  <c r="CN32" i="17"/>
  <c r="CN23" i="17"/>
  <c r="CN25" i="17" s="1"/>
  <c r="CO6" i="16"/>
  <c r="CO16" i="17" s="1"/>
  <c r="CY50" i="17"/>
  <c r="CY15" i="16"/>
  <c r="DJ64" i="17"/>
  <c r="DJ27" i="16"/>
  <c r="CZ71" i="17"/>
  <c r="CY57" i="17"/>
  <c r="CY21" i="16"/>
  <c r="DR4" i="24"/>
  <c r="DQ3" i="24"/>
  <c r="CU4" i="17"/>
  <c r="CT3" i="17"/>
  <c r="DQ4" i="22"/>
  <c r="DP3" i="22"/>
  <c r="CZ113" i="17"/>
  <c r="CY45" i="16"/>
  <c r="CP4" i="16"/>
  <c r="CU36" i="17" l="1"/>
  <c r="CU29" i="17"/>
  <c r="CO9" i="17"/>
  <c r="CO9" i="16"/>
  <c r="CO116" i="17"/>
  <c r="CO109" i="17"/>
  <c r="CO95" i="17"/>
  <c r="CO88" i="17"/>
  <c r="CO81" i="17"/>
  <c r="CO74" i="17"/>
  <c r="CO67" i="17"/>
  <c r="CO60" i="17"/>
  <c r="CO53" i="17"/>
  <c r="CO46" i="17"/>
  <c r="CO39" i="17"/>
  <c r="CO32" i="17"/>
  <c r="CO23" i="17"/>
  <c r="CO25" i="17" s="1"/>
  <c r="CP6" i="16"/>
  <c r="CP16" i="17" s="1"/>
  <c r="DK64" i="17"/>
  <c r="DK27" i="16"/>
  <c r="DA71" i="17"/>
  <c r="CZ50" i="17"/>
  <c r="CZ15" i="16"/>
  <c r="CZ57" i="17"/>
  <c r="CZ21" i="16"/>
  <c r="DS4" i="24"/>
  <c r="DR3" i="24"/>
  <c r="CU3" i="17"/>
  <c r="CV4" i="17"/>
  <c r="DR4" i="22"/>
  <c r="DQ3" i="22"/>
  <c r="DA113" i="17"/>
  <c r="CZ45" i="16"/>
  <c r="CQ4" i="16"/>
  <c r="CV36" i="17" l="1"/>
  <c r="CV29" i="17"/>
  <c r="CP9" i="17"/>
  <c r="CP9" i="16"/>
  <c r="CP116" i="17"/>
  <c r="CP109" i="17"/>
  <c r="CP95" i="17"/>
  <c r="CP88" i="17"/>
  <c r="CP81" i="17"/>
  <c r="CP74" i="17"/>
  <c r="CP67" i="17"/>
  <c r="CP60" i="17"/>
  <c r="CP53" i="17"/>
  <c r="CP39" i="17"/>
  <c r="CP46" i="17"/>
  <c r="CP32" i="17"/>
  <c r="CP23" i="17"/>
  <c r="CP25" i="17" s="1"/>
  <c r="CQ6" i="16"/>
  <c r="CQ16" i="17" s="1"/>
  <c r="DL64" i="17"/>
  <c r="DL27" i="16"/>
  <c r="DA50" i="17"/>
  <c r="DA15" i="16"/>
  <c r="DB71" i="17"/>
  <c r="DA57" i="17"/>
  <c r="DA21" i="16"/>
  <c r="DT4" i="24"/>
  <c r="DS3" i="24"/>
  <c r="CV3" i="17"/>
  <c r="CW4" i="17"/>
  <c r="DS4" i="22"/>
  <c r="DR3" i="22"/>
  <c r="DB113" i="17"/>
  <c r="DA45" i="16"/>
  <c r="CR4" i="16"/>
  <c r="CW29" i="17" l="1"/>
  <c r="CW36" i="17"/>
  <c r="CQ9" i="17"/>
  <c r="CQ9" i="16"/>
  <c r="CQ116" i="17"/>
  <c r="CQ109" i="17"/>
  <c r="CQ95" i="17"/>
  <c r="CQ88" i="17"/>
  <c r="CQ81" i="17"/>
  <c r="CQ74" i="17"/>
  <c r="CQ60" i="17"/>
  <c r="CQ53" i="17"/>
  <c r="CQ46" i="17"/>
  <c r="CQ67" i="17"/>
  <c r="CQ39" i="17"/>
  <c r="CQ23" i="17"/>
  <c r="CQ25" i="17" s="1"/>
  <c r="CQ32" i="17"/>
  <c r="CR6" i="16"/>
  <c r="CR16" i="17" s="1"/>
  <c r="DM64" i="17"/>
  <c r="DM27" i="16"/>
  <c r="DC71" i="17"/>
  <c r="DB50" i="17"/>
  <c r="DB15" i="16"/>
  <c r="DB57" i="17"/>
  <c r="DB21" i="16"/>
  <c r="DU4" i="24"/>
  <c r="DT3" i="24"/>
  <c r="CW3" i="17"/>
  <c r="CX4" i="17"/>
  <c r="DT4" i="22"/>
  <c r="DS3" i="22"/>
  <c r="DC113" i="17"/>
  <c r="DB45" i="16"/>
  <c r="CS4" i="16"/>
  <c r="CX36" i="17" l="1"/>
  <c r="CX29" i="17"/>
  <c r="CR9" i="17"/>
  <c r="CR9" i="16"/>
  <c r="CR95" i="17"/>
  <c r="CR116" i="17"/>
  <c r="CR88" i="17"/>
  <c r="CR81" i="17"/>
  <c r="CR74" i="17"/>
  <c r="CR67" i="17"/>
  <c r="CR109" i="17"/>
  <c r="CR60" i="17"/>
  <c r="CR53" i="17"/>
  <c r="CR46" i="17"/>
  <c r="CR39" i="17"/>
  <c r="CR32" i="17"/>
  <c r="CR23" i="17"/>
  <c r="CR25" i="17" s="1"/>
  <c r="CS6" i="16"/>
  <c r="CS16" i="17" s="1"/>
  <c r="DC50" i="17"/>
  <c r="DC15" i="16"/>
  <c r="DN64" i="17"/>
  <c r="DN27" i="16"/>
  <c r="DD71" i="17"/>
  <c r="DC57" i="17"/>
  <c r="DC21" i="16"/>
  <c r="DU3" i="24"/>
  <c r="DV4" i="24"/>
  <c r="CY4" i="17"/>
  <c r="CX3" i="17"/>
  <c r="DU4" i="22"/>
  <c r="DT3" i="22"/>
  <c r="DD113" i="17"/>
  <c r="DC45" i="16"/>
  <c r="CT4" i="16"/>
  <c r="CY36" i="17" l="1"/>
  <c r="CY29" i="17"/>
  <c r="CS9" i="17"/>
  <c r="CS9" i="16"/>
  <c r="CS116" i="17"/>
  <c r="CS109" i="17"/>
  <c r="CS95" i="17"/>
  <c r="CS88" i="17"/>
  <c r="CS81" i="17"/>
  <c r="CS74" i="17"/>
  <c r="CS67" i="17"/>
  <c r="CS60" i="17"/>
  <c r="CS53" i="17"/>
  <c r="CS39" i="17"/>
  <c r="CS32" i="17"/>
  <c r="CS23" i="17"/>
  <c r="CS25" i="17" s="1"/>
  <c r="CS46" i="17"/>
  <c r="CT6" i="16"/>
  <c r="CT16" i="17" s="1"/>
  <c r="DD50" i="17"/>
  <c r="DD15" i="16"/>
  <c r="DE71" i="17"/>
  <c r="DO64" i="17"/>
  <c r="DO27" i="16"/>
  <c r="DD57" i="17"/>
  <c r="DD21" i="16"/>
  <c r="DW4" i="24"/>
  <c r="DV3" i="24"/>
  <c r="CZ4" i="17"/>
  <c r="CY3" i="17"/>
  <c r="DV4" i="22"/>
  <c r="DU3" i="22"/>
  <c r="DE113" i="17"/>
  <c r="DD45" i="16"/>
  <c r="CU4" i="16"/>
  <c r="CZ36" i="17" l="1"/>
  <c r="CZ29" i="17"/>
  <c r="CT9" i="17"/>
  <c r="CT9" i="16"/>
  <c r="CT116" i="17"/>
  <c r="CT88" i="17"/>
  <c r="CT81" i="17"/>
  <c r="CT74" i="17"/>
  <c r="CT67" i="17"/>
  <c r="CT109" i="17"/>
  <c r="CT60" i="17"/>
  <c r="CT95" i="17"/>
  <c r="CT53" i="17"/>
  <c r="CT46" i="17"/>
  <c r="CT39" i="17"/>
  <c r="CT32" i="17"/>
  <c r="CT23" i="17"/>
  <c r="CT25" i="17" s="1"/>
  <c r="CU6" i="16"/>
  <c r="CU16" i="17" s="1"/>
  <c r="DE50" i="17"/>
  <c r="DE15" i="16"/>
  <c r="DP64" i="17"/>
  <c r="DP27" i="16"/>
  <c r="DF71" i="17"/>
  <c r="DE57" i="17"/>
  <c r="DE21" i="16"/>
  <c r="DX4" i="24"/>
  <c r="DW3" i="24"/>
  <c r="CZ3" i="17"/>
  <c r="DA4" i="17"/>
  <c r="DW4" i="22"/>
  <c r="DV3" i="22"/>
  <c r="DF113" i="17"/>
  <c r="DE45" i="16"/>
  <c r="CV4" i="16"/>
  <c r="DA36" i="17" l="1"/>
  <c r="DA29" i="17"/>
  <c r="CU9" i="17"/>
  <c r="CU9" i="16"/>
  <c r="CU116" i="17"/>
  <c r="CU109" i="17"/>
  <c r="CU95" i="17"/>
  <c r="CU88" i="17"/>
  <c r="CU81" i="17"/>
  <c r="CU74" i="17"/>
  <c r="CU67" i="17"/>
  <c r="CU39" i="17"/>
  <c r="CU53" i="17"/>
  <c r="CU60" i="17"/>
  <c r="CU46" i="17"/>
  <c r="CU32" i="17"/>
  <c r="CU23" i="17"/>
  <c r="CU25" i="17" s="1"/>
  <c r="CV6" i="16"/>
  <c r="CV16" i="17" s="1"/>
  <c r="DQ64" i="17"/>
  <c r="DQ27" i="16"/>
  <c r="DG71" i="17"/>
  <c r="DF50" i="17"/>
  <c r="DF15" i="16"/>
  <c r="DF57" i="17"/>
  <c r="DF21" i="16"/>
  <c r="DY4" i="24"/>
  <c r="DX3" i="24"/>
  <c r="DB4" i="17"/>
  <c r="DA3" i="17"/>
  <c r="DX4" i="22"/>
  <c r="DW3" i="22"/>
  <c r="DG113" i="17"/>
  <c r="DF45" i="16"/>
  <c r="CW4" i="16"/>
  <c r="DB36" i="17" l="1"/>
  <c r="DB29" i="17"/>
  <c r="CV9" i="17"/>
  <c r="CV9" i="16"/>
  <c r="CV116" i="17"/>
  <c r="CV109" i="17"/>
  <c r="CV95" i="17"/>
  <c r="CV88" i="17"/>
  <c r="CV81" i="17"/>
  <c r="CV67" i="17"/>
  <c r="CV74" i="17"/>
  <c r="CV60" i="17"/>
  <c r="CV53" i="17"/>
  <c r="CV46" i="17"/>
  <c r="CV23" i="17"/>
  <c r="CV25" i="17" s="1"/>
  <c r="CV32" i="17"/>
  <c r="CV39" i="17"/>
  <c r="CW6" i="16"/>
  <c r="CW16" i="17" s="1"/>
  <c r="DH71" i="17"/>
  <c r="DG50" i="17"/>
  <c r="DG15" i="16"/>
  <c r="DR64" i="17"/>
  <c r="DR27" i="16"/>
  <c r="DG57" i="17"/>
  <c r="DG21" i="16"/>
  <c r="DZ4" i="24"/>
  <c r="DY3" i="24"/>
  <c r="DC4" i="17"/>
  <c r="DB3" i="17"/>
  <c r="DY4" i="22"/>
  <c r="DX3" i="22"/>
  <c r="DH113" i="17"/>
  <c r="DG45" i="16"/>
  <c r="CX4" i="16"/>
  <c r="DC36" i="17" l="1"/>
  <c r="DC29" i="17"/>
  <c r="CW9" i="17"/>
  <c r="CW9" i="16"/>
  <c r="CW116" i="17"/>
  <c r="CW109" i="17"/>
  <c r="CW88" i="17"/>
  <c r="CW95" i="17"/>
  <c r="CW81" i="17"/>
  <c r="CW74" i="17"/>
  <c r="CW67" i="17"/>
  <c r="CW60" i="17"/>
  <c r="CW53" i="17"/>
  <c r="CW46" i="17"/>
  <c r="CW32" i="17"/>
  <c r="CW23" i="17"/>
  <c r="CW25" i="17" s="1"/>
  <c r="CW39" i="17"/>
  <c r="CX6" i="16"/>
  <c r="CX16" i="17" s="1"/>
  <c r="DH50" i="17"/>
  <c r="DH15" i="16"/>
  <c r="DS64" i="17"/>
  <c r="DS27" i="16"/>
  <c r="DI71" i="17"/>
  <c r="DH57" i="17"/>
  <c r="DH21" i="16"/>
  <c r="EA4" i="24"/>
  <c r="DZ3" i="24"/>
  <c r="DD4" i="17"/>
  <c r="DC3" i="17"/>
  <c r="DZ4" i="22"/>
  <c r="DY3" i="22"/>
  <c r="DI113" i="17"/>
  <c r="DH45" i="16"/>
  <c r="CY4" i="16"/>
  <c r="DD36" i="17" l="1"/>
  <c r="DD29" i="17"/>
  <c r="CX9" i="17"/>
  <c r="CX9" i="16"/>
  <c r="CX116" i="17"/>
  <c r="CX88" i="17"/>
  <c r="CX109" i="17"/>
  <c r="CX95" i="17"/>
  <c r="CX81" i="17"/>
  <c r="CX74" i="17"/>
  <c r="CX67" i="17"/>
  <c r="CX60" i="17"/>
  <c r="CX53" i="17"/>
  <c r="CX39" i="17"/>
  <c r="CX46" i="17"/>
  <c r="CX32" i="17"/>
  <c r="CX23" i="17"/>
  <c r="CX25" i="17" s="1"/>
  <c r="CY6" i="16"/>
  <c r="CY16" i="17" s="1"/>
  <c r="DT64" i="17"/>
  <c r="DT27" i="16"/>
  <c r="DJ71" i="17"/>
  <c r="DI50" i="17"/>
  <c r="DI15" i="16"/>
  <c r="DI57" i="17"/>
  <c r="DI21" i="16"/>
  <c r="EB4" i="24"/>
  <c r="EA3" i="24"/>
  <c r="DD3" i="17"/>
  <c r="DE4" i="17"/>
  <c r="EA4" i="22"/>
  <c r="DZ3" i="22"/>
  <c r="DJ113" i="17"/>
  <c r="DI45" i="16"/>
  <c r="CZ4" i="16"/>
  <c r="DE36" i="17" l="1"/>
  <c r="DE29" i="17"/>
  <c r="CY9" i="17"/>
  <c r="CY9" i="16"/>
  <c r="CY116" i="17"/>
  <c r="CY109" i="17"/>
  <c r="CY95" i="17"/>
  <c r="CY88" i="17"/>
  <c r="CY81" i="17"/>
  <c r="CY74" i="17"/>
  <c r="CY67" i="17"/>
  <c r="CY60" i="17"/>
  <c r="CY53" i="17"/>
  <c r="CY46" i="17"/>
  <c r="CY39" i="17"/>
  <c r="CY32" i="17"/>
  <c r="CY23" i="17"/>
  <c r="CY25" i="17" s="1"/>
  <c r="CZ6" i="16"/>
  <c r="CZ16" i="17" s="1"/>
  <c r="DJ50" i="17"/>
  <c r="DJ15" i="16"/>
  <c r="DK71" i="17"/>
  <c r="DU64" i="17"/>
  <c r="DU27" i="16"/>
  <c r="DJ57" i="17"/>
  <c r="DJ21" i="16"/>
  <c r="EC4" i="24"/>
  <c r="EB3" i="24"/>
  <c r="DE3" i="17"/>
  <c r="DF4" i="17"/>
  <c r="EB4" i="22"/>
  <c r="EA3" i="22"/>
  <c r="DK113" i="17"/>
  <c r="DJ45" i="16"/>
  <c r="DA4" i="16"/>
  <c r="DF36" i="17" l="1"/>
  <c r="DF29" i="17"/>
  <c r="CZ9" i="17"/>
  <c r="CZ9" i="16"/>
  <c r="CZ116" i="17"/>
  <c r="CZ88" i="17"/>
  <c r="CZ109" i="17"/>
  <c r="CZ81" i="17"/>
  <c r="CZ74" i="17"/>
  <c r="CZ67" i="17"/>
  <c r="CZ95" i="17"/>
  <c r="CZ60" i="17"/>
  <c r="CZ53" i="17"/>
  <c r="CZ46" i="17"/>
  <c r="CZ32" i="17"/>
  <c r="CZ39" i="17"/>
  <c r="CZ23" i="17"/>
  <c r="CZ25" i="17" s="1"/>
  <c r="DA6" i="16"/>
  <c r="DA16" i="17" s="1"/>
  <c r="DL71" i="17"/>
  <c r="DK50" i="17"/>
  <c r="DK15" i="16"/>
  <c r="DV64" i="17"/>
  <c r="DV27" i="16"/>
  <c r="DK57" i="17"/>
  <c r="DK21" i="16"/>
  <c r="EC3" i="24"/>
  <c r="ED4" i="24"/>
  <c r="DF3" i="17"/>
  <c r="DG4" i="17"/>
  <c r="EC4" i="22"/>
  <c r="EB3" i="22"/>
  <c r="DL113" i="17"/>
  <c r="DK45" i="16"/>
  <c r="DB4" i="16"/>
  <c r="DG36" i="17" l="1"/>
  <c r="DG29" i="17"/>
  <c r="DA9" i="17"/>
  <c r="DA9" i="16"/>
  <c r="DA116" i="17"/>
  <c r="DA109" i="17"/>
  <c r="DA95" i="17"/>
  <c r="DA88" i="17"/>
  <c r="DA81" i="17"/>
  <c r="DA74" i="17"/>
  <c r="DA67" i="17"/>
  <c r="DA60" i="17"/>
  <c r="DA53" i="17"/>
  <c r="DA46" i="17"/>
  <c r="DA32" i="17"/>
  <c r="DA23" i="17"/>
  <c r="DA25" i="17" s="1"/>
  <c r="DA39" i="17"/>
  <c r="DB6" i="16"/>
  <c r="DB16" i="17" s="1"/>
  <c r="DM71" i="17"/>
  <c r="DW64" i="17"/>
  <c r="DW27" i="16"/>
  <c r="DL50" i="17"/>
  <c r="DL15" i="16"/>
  <c r="DL57" i="17"/>
  <c r="DL21" i="16"/>
  <c r="EE4" i="24"/>
  <c r="ED3" i="24"/>
  <c r="DH4" i="17"/>
  <c r="DG3" i="17"/>
  <c r="ED4" i="22"/>
  <c r="EC3" i="22"/>
  <c r="DM113" i="17"/>
  <c r="DL45" i="16"/>
  <c r="DC4" i="16"/>
  <c r="DH36" i="17" l="1"/>
  <c r="DH29" i="17"/>
  <c r="DB9" i="17"/>
  <c r="DB9" i="16"/>
  <c r="DB116" i="17"/>
  <c r="DB109" i="17"/>
  <c r="DB95" i="17"/>
  <c r="DB81" i="17"/>
  <c r="DB74" i="17"/>
  <c r="DB67" i="17"/>
  <c r="DB60" i="17"/>
  <c r="DB39" i="17"/>
  <c r="DB32" i="17"/>
  <c r="DB53" i="17"/>
  <c r="DB88" i="17"/>
  <c r="DB46" i="17"/>
  <c r="DB23" i="17"/>
  <c r="DB25" i="17" s="1"/>
  <c r="DC6" i="16"/>
  <c r="DC16" i="17" s="1"/>
  <c r="DM50" i="17"/>
  <c r="DM15" i="16"/>
  <c r="DX64" i="17"/>
  <c r="DX27" i="16"/>
  <c r="DN71" i="17"/>
  <c r="DM57" i="17"/>
  <c r="DM21" i="16"/>
  <c r="EF4" i="24"/>
  <c r="EE3" i="24"/>
  <c r="DH3" i="17"/>
  <c r="DI4" i="17"/>
  <c r="EE4" i="22"/>
  <c r="ED3" i="22"/>
  <c r="DN113" i="17"/>
  <c r="DM45" i="16"/>
  <c r="DD4" i="16"/>
  <c r="DI36" i="17" l="1"/>
  <c r="DI29" i="17"/>
  <c r="DC9" i="17"/>
  <c r="DC9" i="16"/>
  <c r="DC116" i="17"/>
  <c r="DC109" i="17"/>
  <c r="DC95" i="17"/>
  <c r="DC88" i="17"/>
  <c r="DC81" i="17"/>
  <c r="DC74" i="17"/>
  <c r="DC67" i="17"/>
  <c r="DC53" i="17"/>
  <c r="DC60" i="17"/>
  <c r="DC46" i="17"/>
  <c r="DC39" i="17"/>
  <c r="DC32" i="17"/>
  <c r="DC23" i="17"/>
  <c r="DC25" i="17" s="1"/>
  <c r="DD6" i="16"/>
  <c r="DD16" i="17" s="1"/>
  <c r="DN50" i="17"/>
  <c r="DN15" i="16"/>
  <c r="DY64" i="17"/>
  <c r="DY27" i="16"/>
  <c r="DO71" i="17"/>
  <c r="DN57" i="17"/>
  <c r="DN21" i="16"/>
  <c r="EG4" i="24"/>
  <c r="EF3" i="24"/>
  <c r="DI3" i="17"/>
  <c r="DJ4" i="17"/>
  <c r="EF4" i="22"/>
  <c r="EE3" i="22"/>
  <c r="DO113" i="17"/>
  <c r="DN45" i="16"/>
  <c r="DE4" i="16"/>
  <c r="DJ36" i="17" l="1"/>
  <c r="DJ29" i="17"/>
  <c r="DD9" i="17"/>
  <c r="DD9" i="16"/>
  <c r="DD109" i="17"/>
  <c r="DD95" i="17"/>
  <c r="DD88" i="17"/>
  <c r="DD116" i="17"/>
  <c r="DD67" i="17"/>
  <c r="DD74" i="17"/>
  <c r="DD60" i="17"/>
  <c r="DD53" i="17"/>
  <c r="DD81" i="17"/>
  <c r="DD46" i="17"/>
  <c r="DD39" i="17"/>
  <c r="DD32" i="17"/>
  <c r="DD23" i="17"/>
  <c r="DD25" i="17" s="1"/>
  <c r="DE6" i="16"/>
  <c r="DE16" i="17" s="1"/>
  <c r="DO50" i="17"/>
  <c r="DO15" i="16"/>
  <c r="DP71" i="17"/>
  <c r="DZ64" i="17"/>
  <c r="DZ27" i="16"/>
  <c r="DO57" i="17"/>
  <c r="DO21" i="16"/>
  <c r="EH4" i="24"/>
  <c r="EG3" i="24"/>
  <c r="DJ3" i="17"/>
  <c r="DK4" i="17"/>
  <c r="EG4" i="22"/>
  <c r="EF3" i="22"/>
  <c r="DP113" i="17"/>
  <c r="DO45" i="16"/>
  <c r="DF4" i="16"/>
  <c r="DK36" i="17" l="1"/>
  <c r="DK29" i="17"/>
  <c r="DE9" i="17"/>
  <c r="DE9" i="16"/>
  <c r="DE116" i="17"/>
  <c r="DE109" i="17"/>
  <c r="DE95" i="17"/>
  <c r="DE88" i="17"/>
  <c r="DE81" i="17"/>
  <c r="DE74" i="17"/>
  <c r="DE67" i="17"/>
  <c r="DE60" i="17"/>
  <c r="DE53" i="17"/>
  <c r="DE46" i="17"/>
  <c r="DE39" i="17"/>
  <c r="DE32" i="17"/>
  <c r="DE23" i="17"/>
  <c r="DE25" i="17" s="1"/>
  <c r="DF6" i="16"/>
  <c r="DF16" i="17" s="1"/>
  <c r="DQ71" i="17"/>
  <c r="EA64" i="17"/>
  <c r="EA27" i="16"/>
  <c r="DP50" i="17"/>
  <c r="DP15" i="16"/>
  <c r="DP57" i="17"/>
  <c r="DP21" i="16"/>
  <c r="EI4" i="24"/>
  <c r="EH3" i="24"/>
  <c r="DL4" i="17"/>
  <c r="DK3" i="17"/>
  <c r="EH4" i="22"/>
  <c r="EG3" i="22"/>
  <c r="DQ113" i="17"/>
  <c r="DP45" i="16"/>
  <c r="DG4" i="16"/>
  <c r="DL36" i="17" l="1"/>
  <c r="DL29" i="17"/>
  <c r="DF9" i="17"/>
  <c r="DF9" i="16"/>
  <c r="DF116" i="17"/>
  <c r="DF109" i="17"/>
  <c r="DF95" i="17"/>
  <c r="DF88" i="17"/>
  <c r="DF81" i="17"/>
  <c r="DF74" i="17"/>
  <c r="DF67" i="17"/>
  <c r="DF60" i="17"/>
  <c r="DF53" i="17"/>
  <c r="DF46" i="17"/>
  <c r="DF39" i="17"/>
  <c r="DF32" i="17"/>
  <c r="DF23" i="17"/>
  <c r="DF25" i="17" s="1"/>
  <c r="DG6" i="16"/>
  <c r="DG16" i="17" s="1"/>
  <c r="EB64" i="17"/>
  <c r="EB27" i="16"/>
  <c r="DQ50" i="17"/>
  <c r="DQ15" i="16"/>
  <c r="DR71" i="17"/>
  <c r="DQ57" i="17"/>
  <c r="DQ21" i="16"/>
  <c r="EJ4" i="24"/>
  <c r="EI3" i="24"/>
  <c r="DM4" i="17"/>
  <c r="DL3" i="17"/>
  <c r="EI4" i="22"/>
  <c r="EH3" i="22"/>
  <c r="DR113" i="17"/>
  <c r="DQ45" i="16"/>
  <c r="DH4" i="16"/>
  <c r="DM29" i="17" l="1"/>
  <c r="DM36" i="17"/>
  <c r="DG9" i="17"/>
  <c r="DG9" i="16"/>
  <c r="DG116" i="17"/>
  <c r="DG109" i="17"/>
  <c r="DG95" i="17"/>
  <c r="DG88" i="17"/>
  <c r="DG81" i="17"/>
  <c r="DG74" i="17"/>
  <c r="DG67" i="17"/>
  <c r="DG60" i="17"/>
  <c r="DG53" i="17"/>
  <c r="DG46" i="17"/>
  <c r="DG39" i="17"/>
  <c r="DG32" i="17"/>
  <c r="DG23" i="17"/>
  <c r="DG25" i="17" s="1"/>
  <c r="DH6" i="16"/>
  <c r="DH16" i="17" s="1"/>
  <c r="DR50" i="17"/>
  <c r="DR15" i="16"/>
  <c r="DS71" i="17"/>
  <c r="EC64" i="17"/>
  <c r="EC27" i="16"/>
  <c r="DR57" i="17"/>
  <c r="DR21" i="16"/>
  <c r="EK4" i="24"/>
  <c r="EJ3" i="24"/>
  <c r="DN4" i="17"/>
  <c r="DM3" i="17"/>
  <c r="EJ4" i="22"/>
  <c r="EI3" i="22"/>
  <c r="DS113" i="17"/>
  <c r="DR45" i="16"/>
  <c r="DI4" i="16"/>
  <c r="DN36" i="17" l="1"/>
  <c r="DN29" i="17"/>
  <c r="DH9" i="17"/>
  <c r="DH9" i="16"/>
  <c r="DH109" i="17"/>
  <c r="DH95" i="17"/>
  <c r="DH116" i="17"/>
  <c r="DH81" i="17"/>
  <c r="DH74" i="17"/>
  <c r="DH67" i="17"/>
  <c r="DH88" i="17"/>
  <c r="DH60" i="17"/>
  <c r="DH53" i="17"/>
  <c r="DH46" i="17"/>
  <c r="DH32" i="17"/>
  <c r="DH39" i="17"/>
  <c r="DH23" i="17"/>
  <c r="DH25" i="17" s="1"/>
  <c r="DI6" i="16"/>
  <c r="DI16" i="17" s="1"/>
  <c r="ED64" i="17"/>
  <c r="ED27" i="16"/>
  <c r="DT71" i="17"/>
  <c r="DS50" i="17"/>
  <c r="DS15" i="16"/>
  <c r="DS57" i="17"/>
  <c r="DS21" i="16"/>
  <c r="EL4" i="24"/>
  <c r="EK3" i="24"/>
  <c r="DO4" i="17"/>
  <c r="DN3" i="17"/>
  <c r="EK4" i="22"/>
  <c r="EJ3" i="22"/>
  <c r="DT113" i="17"/>
  <c r="DS45" i="16"/>
  <c r="DJ4" i="16"/>
  <c r="DO36" i="17" l="1"/>
  <c r="DO29" i="17"/>
  <c r="DI9" i="17"/>
  <c r="DI9" i="16"/>
  <c r="DI116" i="17"/>
  <c r="DI109" i="17"/>
  <c r="DI95" i="17"/>
  <c r="DI88" i="17"/>
  <c r="DI81" i="17"/>
  <c r="DI74" i="17"/>
  <c r="DI67" i="17"/>
  <c r="DI60" i="17"/>
  <c r="DI53" i="17"/>
  <c r="DI46" i="17"/>
  <c r="DI32" i="17"/>
  <c r="DI23" i="17"/>
  <c r="DI25" i="17" s="1"/>
  <c r="DI39" i="17"/>
  <c r="DJ6" i="16"/>
  <c r="DJ16" i="17" s="1"/>
  <c r="DT50" i="17"/>
  <c r="DT15" i="16"/>
  <c r="DU71" i="17"/>
  <c r="EE64" i="17"/>
  <c r="EE27" i="16"/>
  <c r="DT57" i="17"/>
  <c r="DT21" i="16"/>
  <c r="EM4" i="24"/>
  <c r="EL3" i="24"/>
  <c r="DO3" i="17"/>
  <c r="DP4" i="17"/>
  <c r="EL4" i="22"/>
  <c r="EK3" i="22"/>
  <c r="DU113" i="17"/>
  <c r="DT45" i="16"/>
  <c r="DK4" i="16"/>
  <c r="DP36" i="17" l="1"/>
  <c r="DP29" i="17"/>
  <c r="DJ9" i="17"/>
  <c r="DJ9" i="16"/>
  <c r="DJ116" i="17"/>
  <c r="DJ109" i="17"/>
  <c r="DJ88" i="17"/>
  <c r="DJ81" i="17"/>
  <c r="DJ74" i="17"/>
  <c r="DJ67" i="17"/>
  <c r="DJ95" i="17"/>
  <c r="DJ60" i="17"/>
  <c r="DJ53" i="17"/>
  <c r="DJ39" i="17"/>
  <c r="DJ46" i="17"/>
  <c r="DJ32" i="17"/>
  <c r="DJ23" i="17"/>
  <c r="DJ25" i="17" s="1"/>
  <c r="DK6" i="16"/>
  <c r="DK16" i="17" s="1"/>
  <c r="EF64" i="17"/>
  <c r="EF27" i="16"/>
  <c r="DU50" i="17"/>
  <c r="DU15" i="16"/>
  <c r="DV71" i="17"/>
  <c r="DU57" i="17"/>
  <c r="DU21" i="16"/>
  <c r="EN4" i="24"/>
  <c r="EM3" i="24"/>
  <c r="DQ4" i="17"/>
  <c r="DP3" i="17"/>
  <c r="EM4" i="22"/>
  <c r="EL3" i="22"/>
  <c r="DV113" i="17"/>
  <c r="DU45" i="16"/>
  <c r="DL4" i="16"/>
  <c r="DQ36" i="17" l="1"/>
  <c r="DQ29" i="17"/>
  <c r="DK9" i="17"/>
  <c r="DK9" i="16"/>
  <c r="DK116" i="17"/>
  <c r="DK109" i="17"/>
  <c r="DK95" i="17"/>
  <c r="DK88" i="17"/>
  <c r="DK81" i="17"/>
  <c r="DK74" i="17"/>
  <c r="DK53" i="17"/>
  <c r="DK60" i="17"/>
  <c r="DK39" i="17"/>
  <c r="DK67" i="17"/>
  <c r="DK46" i="17"/>
  <c r="DK32" i="17"/>
  <c r="DK23" i="17"/>
  <c r="DK25" i="17" s="1"/>
  <c r="DL6" i="16"/>
  <c r="DL16" i="17" s="1"/>
  <c r="DV50" i="17"/>
  <c r="DV15" i="16"/>
  <c r="DW71" i="17"/>
  <c r="EG64" i="17"/>
  <c r="EG27" i="16"/>
  <c r="DV57" i="17"/>
  <c r="DV21" i="16"/>
  <c r="EO4" i="24"/>
  <c r="EN3" i="24"/>
  <c r="DQ3" i="17"/>
  <c r="DR4" i="17"/>
  <c r="EN4" i="22"/>
  <c r="EM3" i="22"/>
  <c r="DW113" i="17"/>
  <c r="DV45" i="16"/>
  <c r="DM4" i="16"/>
  <c r="DR29" i="17" l="1"/>
  <c r="DR36" i="17"/>
  <c r="DL9" i="17"/>
  <c r="DL9" i="16"/>
  <c r="DL116" i="17"/>
  <c r="DL109" i="17"/>
  <c r="DL95" i="17"/>
  <c r="DL88" i="17"/>
  <c r="DL74" i="17"/>
  <c r="DL81" i="17"/>
  <c r="DL67" i="17"/>
  <c r="DL60" i="17"/>
  <c r="DL53" i="17"/>
  <c r="DL46" i="17"/>
  <c r="DL39" i="17"/>
  <c r="DL23" i="17"/>
  <c r="DL25" i="17" s="1"/>
  <c r="DL32" i="17"/>
  <c r="DM6" i="16"/>
  <c r="DM16" i="17" s="1"/>
  <c r="DW50" i="17"/>
  <c r="DW15" i="16"/>
  <c r="DX71" i="17"/>
  <c r="EH64" i="17"/>
  <c r="EH27" i="16"/>
  <c r="DW57" i="17"/>
  <c r="DW21" i="16"/>
  <c r="EP4" i="24"/>
  <c r="EO3" i="24"/>
  <c r="DR3" i="17"/>
  <c r="DS4" i="17"/>
  <c r="EO4" i="22"/>
  <c r="EN3" i="22"/>
  <c r="DX113" i="17"/>
  <c r="DW45" i="16"/>
  <c r="DN4" i="16"/>
  <c r="DS36" i="17" l="1"/>
  <c r="DS29" i="17"/>
  <c r="DM9" i="17"/>
  <c r="DM9" i="16"/>
  <c r="DM116" i="17"/>
  <c r="DM109" i="17"/>
  <c r="DM88" i="17"/>
  <c r="DM95" i="17"/>
  <c r="DM81" i="17"/>
  <c r="DM74" i="17"/>
  <c r="DM67" i="17"/>
  <c r="DM60" i="17"/>
  <c r="DM53" i="17"/>
  <c r="DM46" i="17"/>
  <c r="DM39" i="17"/>
  <c r="DM32" i="17"/>
  <c r="DM23" i="17"/>
  <c r="DM25" i="17" s="1"/>
  <c r="DN6" i="16"/>
  <c r="DN16" i="17" s="1"/>
  <c r="EI64" i="17"/>
  <c r="EI27" i="16"/>
  <c r="DY71" i="17"/>
  <c r="DX50" i="17"/>
  <c r="DX15" i="16"/>
  <c r="DX57" i="17"/>
  <c r="DX21" i="16"/>
  <c r="EQ4" i="24"/>
  <c r="EP3" i="24"/>
  <c r="DS3" i="17"/>
  <c r="DT4" i="17"/>
  <c r="EP4" i="22"/>
  <c r="EO3" i="22"/>
  <c r="DY113" i="17"/>
  <c r="DX45" i="16"/>
  <c r="DO4" i="16"/>
  <c r="DT36" i="17" l="1"/>
  <c r="DT29" i="17"/>
  <c r="DN9" i="17"/>
  <c r="DN9" i="16"/>
  <c r="DN116" i="17"/>
  <c r="DN88" i="17"/>
  <c r="DN95" i="17"/>
  <c r="DN109" i="17"/>
  <c r="DN81" i="17"/>
  <c r="DN74" i="17"/>
  <c r="DN67" i="17"/>
  <c r="DN60" i="17"/>
  <c r="DN53" i="17"/>
  <c r="DN39" i="17"/>
  <c r="DN32" i="17"/>
  <c r="DN46" i="17"/>
  <c r="DN23" i="17"/>
  <c r="DN25" i="17" s="1"/>
  <c r="DO6" i="16"/>
  <c r="DO16" i="17" s="1"/>
  <c r="EJ64" i="17"/>
  <c r="EJ27" i="16"/>
  <c r="DY50" i="17"/>
  <c r="DY15" i="16"/>
  <c r="DZ71" i="17"/>
  <c r="DY57" i="17"/>
  <c r="DY21" i="16"/>
  <c r="ER4" i="24"/>
  <c r="EQ3" i="24"/>
  <c r="DT3" i="17"/>
  <c r="DU4" i="17"/>
  <c r="EQ4" i="22"/>
  <c r="EP3" i="22"/>
  <c r="DZ113" i="17"/>
  <c r="DY45" i="16"/>
  <c r="DP4" i="16"/>
  <c r="DU36" i="17" l="1"/>
  <c r="DU29" i="17"/>
  <c r="DO9" i="17"/>
  <c r="DO9" i="16"/>
  <c r="DO116" i="17"/>
  <c r="DO109" i="17"/>
  <c r="DO95" i="17"/>
  <c r="DO88" i="17"/>
  <c r="DO81" i="17"/>
  <c r="DO74" i="17"/>
  <c r="DO60" i="17"/>
  <c r="DO53" i="17"/>
  <c r="DO46" i="17"/>
  <c r="DO67" i="17"/>
  <c r="DO39" i="17"/>
  <c r="DO32" i="17"/>
  <c r="DO23" i="17"/>
  <c r="DO25" i="17" s="1"/>
  <c r="DP6" i="16"/>
  <c r="DP16" i="17" s="1"/>
  <c r="EA71" i="17"/>
  <c r="DZ50" i="17"/>
  <c r="DZ15" i="16"/>
  <c r="EK64" i="17"/>
  <c r="EK27" i="16"/>
  <c r="DZ57" i="17"/>
  <c r="DZ21" i="16"/>
  <c r="ES4" i="24"/>
  <c r="ER3" i="24"/>
  <c r="DV4" i="17"/>
  <c r="DU3" i="17"/>
  <c r="ER4" i="22"/>
  <c r="EQ3" i="22"/>
  <c r="EA113" i="17"/>
  <c r="DZ45" i="16"/>
  <c r="DQ4" i="16"/>
  <c r="DV36" i="17" l="1"/>
  <c r="DV29" i="17"/>
  <c r="DP9" i="17"/>
  <c r="DP9" i="16"/>
  <c r="DP116" i="17"/>
  <c r="DP88" i="17"/>
  <c r="DP95" i="17"/>
  <c r="DP109" i="17"/>
  <c r="DP81" i="17"/>
  <c r="DP74" i="17"/>
  <c r="DP67" i="17"/>
  <c r="DP60" i="17"/>
  <c r="DP53" i="17"/>
  <c r="DP46" i="17"/>
  <c r="DP39" i="17"/>
  <c r="DP32" i="17"/>
  <c r="DP23" i="17"/>
  <c r="DP25" i="17" s="1"/>
  <c r="DQ6" i="16"/>
  <c r="DQ16" i="17" s="1"/>
  <c r="EL64" i="17"/>
  <c r="EL27" i="16"/>
  <c r="EA50" i="17"/>
  <c r="EA15" i="16"/>
  <c r="EB71" i="17"/>
  <c r="EA57" i="17"/>
  <c r="EA21" i="16"/>
  <c r="ES3" i="24"/>
  <c r="ET4" i="24"/>
  <c r="DV3" i="17"/>
  <c r="DW4" i="17"/>
  <c r="ES4" i="22"/>
  <c r="ER3" i="22"/>
  <c r="EB113" i="17"/>
  <c r="EA45" i="16"/>
  <c r="DR4" i="16"/>
  <c r="DW36" i="17" l="1"/>
  <c r="DW29" i="17"/>
  <c r="DQ9" i="17"/>
  <c r="DQ9" i="16"/>
  <c r="DQ116" i="17"/>
  <c r="DQ109" i="17"/>
  <c r="DQ95" i="17"/>
  <c r="DQ88" i="17"/>
  <c r="DQ81" i="17"/>
  <c r="DQ74" i="17"/>
  <c r="DQ67" i="17"/>
  <c r="DQ60" i="17"/>
  <c r="DQ53" i="17"/>
  <c r="DQ32" i="17"/>
  <c r="DQ23" i="17"/>
  <c r="DQ25" i="17" s="1"/>
  <c r="DQ46" i="17"/>
  <c r="DQ39" i="17"/>
  <c r="DR6" i="16"/>
  <c r="DR16" i="17" s="1"/>
  <c r="EC71" i="17"/>
  <c r="EB50" i="17"/>
  <c r="EB15" i="16"/>
  <c r="EM64" i="17"/>
  <c r="EM27" i="16"/>
  <c r="EB57" i="17"/>
  <c r="EB21" i="16"/>
  <c r="EU4" i="24"/>
  <c r="ET3" i="24"/>
  <c r="DX4" i="17"/>
  <c r="DW3" i="17"/>
  <c r="ET4" i="22"/>
  <c r="ES3" i="22"/>
  <c r="EC113" i="17"/>
  <c r="EB45" i="16"/>
  <c r="DS4" i="16"/>
  <c r="DX29" i="17" l="1"/>
  <c r="DX36" i="17"/>
  <c r="DR9" i="17"/>
  <c r="DR9" i="16"/>
  <c r="DR116" i="17"/>
  <c r="DR109" i="17"/>
  <c r="DR95" i="17"/>
  <c r="DR81" i="17"/>
  <c r="DR74" i="17"/>
  <c r="DR67" i="17"/>
  <c r="DR88" i="17"/>
  <c r="DR60" i="17"/>
  <c r="DR53" i="17"/>
  <c r="DR39" i="17"/>
  <c r="DR32" i="17"/>
  <c r="DR46" i="17"/>
  <c r="DR23" i="17"/>
  <c r="DR25" i="17" s="1"/>
  <c r="DS6" i="16"/>
  <c r="DS16" i="17" s="1"/>
  <c r="EN64" i="17"/>
  <c r="EN27" i="16"/>
  <c r="ED71" i="17"/>
  <c r="EC50" i="17"/>
  <c r="EC15" i="16"/>
  <c r="EC57" i="17"/>
  <c r="EC21" i="16"/>
  <c r="EV4" i="24"/>
  <c r="EU3" i="24"/>
  <c r="DY4" i="17"/>
  <c r="DX3" i="17"/>
  <c r="EU4" i="22"/>
  <c r="ET3" i="22"/>
  <c r="ED113" i="17"/>
  <c r="EC45" i="16"/>
  <c r="DT4" i="16"/>
  <c r="DY36" i="17" l="1"/>
  <c r="DY29" i="17"/>
  <c r="DS9" i="17"/>
  <c r="DS9" i="16"/>
  <c r="DS116" i="17"/>
  <c r="DS109" i="17"/>
  <c r="DS95" i="17"/>
  <c r="DS88" i="17"/>
  <c r="DS81" i="17"/>
  <c r="DS74" i="17"/>
  <c r="DS67" i="17"/>
  <c r="DS46" i="17"/>
  <c r="DS53" i="17"/>
  <c r="DS60" i="17"/>
  <c r="DS39" i="17"/>
  <c r="DS32" i="17"/>
  <c r="DS23" i="17"/>
  <c r="DS25" i="17" s="1"/>
  <c r="DT6" i="16"/>
  <c r="DT16" i="17" s="1"/>
  <c r="ED50" i="17"/>
  <c r="ED15" i="16"/>
  <c r="EE71" i="17"/>
  <c r="EO64" i="17"/>
  <c r="EO27" i="16"/>
  <c r="ED57" i="17"/>
  <c r="ED21" i="16"/>
  <c r="EW4" i="24"/>
  <c r="EV3" i="24"/>
  <c r="DZ4" i="17"/>
  <c r="DY3" i="17"/>
  <c r="EV4" i="22"/>
  <c r="EU3" i="22"/>
  <c r="EE113" i="17"/>
  <c r="ED45" i="16"/>
  <c r="DU4" i="16"/>
  <c r="DZ29" i="17" l="1"/>
  <c r="DZ36" i="17"/>
  <c r="DT9" i="17"/>
  <c r="DT9" i="16"/>
  <c r="DT109" i="17"/>
  <c r="DT95" i="17"/>
  <c r="DT88" i="17"/>
  <c r="DT116" i="17"/>
  <c r="DT74" i="17"/>
  <c r="DT67" i="17"/>
  <c r="DT81" i="17"/>
  <c r="DT60" i="17"/>
  <c r="DT53" i="17"/>
  <c r="DT46" i="17"/>
  <c r="DT39" i="17"/>
  <c r="DT32" i="17"/>
  <c r="DT23" i="17"/>
  <c r="DT25" i="17" s="1"/>
  <c r="DU6" i="16"/>
  <c r="DU16" i="17" s="1"/>
  <c r="EP64" i="17"/>
  <c r="EP27" i="16"/>
  <c r="EE50" i="17"/>
  <c r="EE15" i="16"/>
  <c r="EF71" i="17"/>
  <c r="EE57" i="17"/>
  <c r="EE21" i="16"/>
  <c r="EX4" i="24"/>
  <c r="EW3" i="24"/>
  <c r="EA4" i="17"/>
  <c r="DZ3" i="17"/>
  <c r="EW4" i="22"/>
  <c r="EV3" i="22"/>
  <c r="EF113" i="17"/>
  <c r="EE45" i="16"/>
  <c r="DV4" i="16"/>
  <c r="EA36" i="17" l="1"/>
  <c r="EA29" i="17"/>
  <c r="DU9" i="17"/>
  <c r="DU9" i="16"/>
  <c r="DU116" i="17"/>
  <c r="DU109" i="17"/>
  <c r="DU95" i="17"/>
  <c r="DU88" i="17"/>
  <c r="DU81" i="17"/>
  <c r="DU74" i="17"/>
  <c r="DU67" i="17"/>
  <c r="DU60" i="17"/>
  <c r="DU53" i="17"/>
  <c r="DU46" i="17"/>
  <c r="DU39" i="17"/>
  <c r="DU32" i="17"/>
  <c r="DU23" i="17"/>
  <c r="DU25" i="17" s="1"/>
  <c r="DV6" i="16"/>
  <c r="DV16" i="17" s="1"/>
  <c r="EF50" i="17"/>
  <c r="EF15" i="16"/>
  <c r="EG71" i="17"/>
  <c r="EQ64" i="17"/>
  <c r="EQ27" i="16"/>
  <c r="EF57" i="17"/>
  <c r="EF21" i="16"/>
  <c r="EY4" i="24"/>
  <c r="EX3" i="24"/>
  <c r="EA3" i="17"/>
  <c r="EB4" i="17"/>
  <c r="EX4" i="22"/>
  <c r="EW3" i="22"/>
  <c r="EG113" i="17"/>
  <c r="EF45" i="16"/>
  <c r="DW4" i="16"/>
  <c r="EB36" i="17" l="1"/>
  <c r="EB29" i="17"/>
  <c r="DV9" i="17"/>
  <c r="DV9" i="16"/>
  <c r="DV116" i="17"/>
  <c r="DV95" i="17"/>
  <c r="DV109" i="17"/>
  <c r="DV88" i="17"/>
  <c r="DV81" i="17"/>
  <c r="DV74" i="17"/>
  <c r="DV67" i="17"/>
  <c r="DV60" i="17"/>
  <c r="DV53" i="17"/>
  <c r="DV46" i="17"/>
  <c r="DV39" i="17"/>
  <c r="DV32" i="17"/>
  <c r="DV23" i="17"/>
  <c r="DV25" i="17" s="1"/>
  <c r="DW6" i="16"/>
  <c r="DW16" i="17" s="1"/>
  <c r="EG50" i="17"/>
  <c r="EG15" i="16"/>
  <c r="ER64" i="17"/>
  <c r="ER27" i="16"/>
  <c r="EH71" i="17"/>
  <c r="EG57" i="17"/>
  <c r="EG21" i="16"/>
  <c r="EZ4" i="24"/>
  <c r="EY3" i="24"/>
  <c r="EB3" i="17"/>
  <c r="EC4" i="17"/>
  <c r="EY4" i="22"/>
  <c r="EX3" i="22"/>
  <c r="EH113" i="17"/>
  <c r="EG45" i="16"/>
  <c r="DX4" i="16"/>
  <c r="EC29" i="17" l="1"/>
  <c r="EC36" i="17"/>
  <c r="DW9" i="17"/>
  <c r="DW9" i="16"/>
  <c r="DW116" i="17"/>
  <c r="DW109" i="17"/>
  <c r="DW95" i="17"/>
  <c r="DW88" i="17"/>
  <c r="DW81" i="17"/>
  <c r="DW74" i="17"/>
  <c r="DW67" i="17"/>
  <c r="DW60" i="17"/>
  <c r="DW53" i="17"/>
  <c r="DW46" i="17"/>
  <c r="DW39" i="17"/>
  <c r="DW32" i="17"/>
  <c r="DW23" i="17"/>
  <c r="DW25" i="17" s="1"/>
  <c r="DX6" i="16"/>
  <c r="DX16" i="17" s="1"/>
  <c r="EI71" i="17"/>
  <c r="ES64" i="17"/>
  <c r="ES27" i="16"/>
  <c r="EH50" i="17"/>
  <c r="EH15" i="16"/>
  <c r="EH57" i="17"/>
  <c r="EH21" i="16"/>
  <c r="FA4" i="24"/>
  <c r="EZ3" i="24"/>
  <c r="EC3" i="17"/>
  <c r="ED4" i="17"/>
  <c r="EZ4" i="22"/>
  <c r="EY3" i="22"/>
  <c r="EI113" i="17"/>
  <c r="EH45" i="16"/>
  <c r="DY4" i="16"/>
  <c r="ED36" i="17" l="1"/>
  <c r="ED29" i="17"/>
  <c r="DX9" i="17"/>
  <c r="DX9" i="16"/>
  <c r="DX116" i="17"/>
  <c r="DX95" i="17"/>
  <c r="DX109" i="17"/>
  <c r="DX88" i="17"/>
  <c r="DX74" i="17"/>
  <c r="DX67" i="17"/>
  <c r="DX81" i="17"/>
  <c r="DX60" i="17"/>
  <c r="DX53" i="17"/>
  <c r="DX46" i="17"/>
  <c r="DX39" i="17"/>
  <c r="DX32" i="17"/>
  <c r="DX23" i="17"/>
  <c r="DX25" i="17" s="1"/>
  <c r="DY6" i="16"/>
  <c r="DY16" i="17" s="1"/>
  <c r="ET64" i="17"/>
  <c r="ET27" i="16"/>
  <c r="EJ71" i="17"/>
  <c r="EI50" i="17"/>
  <c r="EI15" i="16"/>
  <c r="EI57" i="17"/>
  <c r="EI21" i="16"/>
  <c r="FA3" i="24"/>
  <c r="FB4" i="24"/>
  <c r="EE4" i="17"/>
  <c r="ED3" i="17"/>
  <c r="FA4" i="22"/>
  <c r="EZ3" i="22"/>
  <c r="EJ113" i="17"/>
  <c r="EI45" i="16"/>
  <c r="DZ4" i="16"/>
  <c r="EE36" i="17" l="1"/>
  <c r="EE29" i="17"/>
  <c r="DY9" i="17"/>
  <c r="DY9" i="16"/>
  <c r="DY116" i="17"/>
  <c r="DY109" i="17"/>
  <c r="DY95" i="17"/>
  <c r="DY88" i="17"/>
  <c r="DY74" i="17"/>
  <c r="DY67" i="17"/>
  <c r="DY81" i="17"/>
  <c r="DY60" i="17"/>
  <c r="DY53" i="17"/>
  <c r="DY46" i="17"/>
  <c r="DY39" i="17"/>
  <c r="DY32" i="17"/>
  <c r="DY23" i="17"/>
  <c r="DY25" i="17" s="1"/>
  <c r="DZ6" i="16"/>
  <c r="DZ16" i="17" s="1"/>
  <c r="EJ50" i="17"/>
  <c r="EJ15" i="16"/>
  <c r="EU64" i="17"/>
  <c r="EU27" i="16"/>
  <c r="EK71" i="17"/>
  <c r="EJ57" i="17"/>
  <c r="EJ21" i="16"/>
  <c r="FC4" i="24"/>
  <c r="FB3" i="24"/>
  <c r="EF4" i="17"/>
  <c r="EE3" i="17"/>
  <c r="FB4" i="22"/>
  <c r="FA3" i="22"/>
  <c r="EK113" i="17"/>
  <c r="EJ45" i="16"/>
  <c r="EA4" i="16"/>
  <c r="EF36" i="17" l="1"/>
  <c r="EF29" i="17"/>
  <c r="DZ9" i="17"/>
  <c r="DZ9" i="16"/>
  <c r="DZ116" i="17"/>
  <c r="DZ109" i="17"/>
  <c r="DZ88" i="17"/>
  <c r="DZ74" i="17"/>
  <c r="DZ67" i="17"/>
  <c r="DZ81" i="17"/>
  <c r="DZ60" i="17"/>
  <c r="DZ53" i="17"/>
  <c r="DZ95" i="17"/>
  <c r="DZ39" i="17"/>
  <c r="DZ46" i="17"/>
  <c r="DZ32" i="17"/>
  <c r="DZ23" i="17"/>
  <c r="DZ25" i="17" s="1"/>
  <c r="EA6" i="16"/>
  <c r="EA16" i="17" s="1"/>
  <c r="EK50" i="17"/>
  <c r="EK15" i="16"/>
  <c r="EL71" i="17"/>
  <c r="EV64" i="17"/>
  <c r="EV27" i="16"/>
  <c r="EK57" i="17"/>
  <c r="EK21" i="16"/>
  <c r="FD4" i="24"/>
  <c r="FC3" i="24"/>
  <c r="EF3" i="17"/>
  <c r="EG4" i="17"/>
  <c r="FC4" i="22"/>
  <c r="FB3" i="22"/>
  <c r="EL113" i="17"/>
  <c r="EK45" i="16"/>
  <c r="EB4" i="16"/>
  <c r="EG36" i="17" l="1"/>
  <c r="EG29" i="17"/>
  <c r="EA9" i="17"/>
  <c r="EA9" i="16"/>
  <c r="EA116" i="17"/>
  <c r="EA109" i="17"/>
  <c r="EA95" i="17"/>
  <c r="EA88" i="17"/>
  <c r="EA74" i="17"/>
  <c r="EA81" i="17"/>
  <c r="EA67" i="17"/>
  <c r="EA60" i="17"/>
  <c r="EA46" i="17"/>
  <c r="EA53" i="17"/>
  <c r="EA39" i="17"/>
  <c r="EA32" i="17"/>
  <c r="EA23" i="17"/>
  <c r="EA25" i="17" s="1"/>
  <c r="EB6" i="16"/>
  <c r="EB16" i="17" s="1"/>
  <c r="EM71" i="17"/>
  <c r="EW64" i="17"/>
  <c r="EW27" i="16"/>
  <c r="EL50" i="17"/>
  <c r="EL15" i="16"/>
  <c r="EL57" i="17"/>
  <c r="EL21" i="16"/>
  <c r="FE4" i="24"/>
  <c r="FD3" i="24"/>
  <c r="EH4" i="17"/>
  <c r="EG3" i="17"/>
  <c r="FD4" i="22"/>
  <c r="FC3" i="22"/>
  <c r="EM113" i="17"/>
  <c r="EL45" i="16"/>
  <c r="EC4" i="16"/>
  <c r="EH36" i="17" l="1"/>
  <c r="EH29" i="17"/>
  <c r="EB9" i="17"/>
  <c r="EB9" i="16"/>
  <c r="EB116" i="17"/>
  <c r="EB109" i="17"/>
  <c r="EB95" i="17"/>
  <c r="EB88" i="17"/>
  <c r="EB81" i="17"/>
  <c r="EB67" i="17"/>
  <c r="EB74" i="17"/>
  <c r="EB60" i="17"/>
  <c r="EB53" i="17"/>
  <c r="EB23" i="17"/>
  <c r="EB25" i="17" s="1"/>
  <c r="EB32" i="17"/>
  <c r="EB46" i="17"/>
  <c r="EB39" i="17"/>
  <c r="EC6" i="16"/>
  <c r="EC16" i="17" s="1"/>
  <c r="EX64" i="17"/>
  <c r="EX27" i="16"/>
  <c r="EM50" i="17"/>
  <c r="EM15" i="16"/>
  <c r="EN71" i="17"/>
  <c r="EM57" i="17"/>
  <c r="EM21" i="16"/>
  <c r="FF4" i="24"/>
  <c r="FE3" i="24"/>
  <c r="EI4" i="17"/>
  <c r="EH3" i="17"/>
  <c r="FE4" i="22"/>
  <c r="FD3" i="22"/>
  <c r="EN113" i="17"/>
  <c r="EM45" i="16"/>
  <c r="ED4" i="16"/>
  <c r="EI36" i="17" l="1"/>
  <c r="EI29" i="17"/>
  <c r="EC9" i="17"/>
  <c r="EC9" i="16"/>
  <c r="EC116" i="17"/>
  <c r="EC109" i="17"/>
  <c r="EC95" i="17"/>
  <c r="EC88" i="17"/>
  <c r="EC74" i="17"/>
  <c r="EC67" i="17"/>
  <c r="EC81" i="17"/>
  <c r="EC60" i="17"/>
  <c r="EC53" i="17"/>
  <c r="EC46" i="17"/>
  <c r="EC32" i="17"/>
  <c r="EC23" i="17"/>
  <c r="EC25" i="17" s="1"/>
  <c r="EC39" i="17"/>
  <c r="ED6" i="16"/>
  <c r="ED16" i="17" s="1"/>
  <c r="EN50" i="17"/>
  <c r="EN15" i="16"/>
  <c r="EY64" i="17"/>
  <c r="EY27" i="16"/>
  <c r="EO71" i="17"/>
  <c r="EN57" i="17"/>
  <c r="EN21" i="16"/>
  <c r="FG4" i="24"/>
  <c r="FF3" i="24"/>
  <c r="EJ4" i="17"/>
  <c r="EI3" i="17"/>
  <c r="FF4" i="22"/>
  <c r="FE3" i="22"/>
  <c r="EO113" i="17"/>
  <c r="EN45" i="16"/>
  <c r="EE4" i="16"/>
  <c r="EJ36" i="17" l="1"/>
  <c r="EJ29" i="17"/>
  <c r="ED9" i="17"/>
  <c r="ED9" i="16"/>
  <c r="ED116" i="17"/>
  <c r="ED109" i="17"/>
  <c r="ED88" i="17"/>
  <c r="ED74" i="17"/>
  <c r="ED67" i="17"/>
  <c r="ED95" i="17"/>
  <c r="ED81" i="17"/>
  <c r="ED60" i="17"/>
  <c r="ED53" i="17"/>
  <c r="ED46" i="17"/>
  <c r="ED39" i="17"/>
  <c r="ED32" i="17"/>
  <c r="ED23" i="17"/>
  <c r="ED25" i="17" s="1"/>
  <c r="EE6" i="16"/>
  <c r="EE16" i="17" s="1"/>
  <c r="EZ64" i="17"/>
  <c r="EZ27" i="16"/>
  <c r="EP71" i="17"/>
  <c r="EO50" i="17"/>
  <c r="EO15" i="16"/>
  <c r="EO57" i="17"/>
  <c r="EO21" i="16"/>
  <c r="FH4" i="24"/>
  <c r="FG3" i="24"/>
  <c r="EK4" i="17"/>
  <c r="EJ3" i="17"/>
  <c r="FG4" i="22"/>
  <c r="FF3" i="22"/>
  <c r="EP113" i="17"/>
  <c r="EO45" i="16"/>
  <c r="EF4" i="16"/>
  <c r="EK36" i="17" l="1"/>
  <c r="EK29" i="17"/>
  <c r="EE9" i="17"/>
  <c r="EE9" i="16"/>
  <c r="EE116" i="17"/>
  <c r="EE109" i="17"/>
  <c r="EE95" i="17"/>
  <c r="EE88" i="17"/>
  <c r="EE81" i="17"/>
  <c r="EE74" i="17"/>
  <c r="EE60" i="17"/>
  <c r="EE53" i="17"/>
  <c r="EE46" i="17"/>
  <c r="EE67" i="17"/>
  <c r="EE32" i="17"/>
  <c r="EE39" i="17"/>
  <c r="EE23" i="17"/>
  <c r="EE25" i="17" s="1"/>
  <c r="EF6" i="16"/>
  <c r="EF16" i="17" s="1"/>
  <c r="EP50" i="17"/>
  <c r="EP15" i="16"/>
  <c r="EQ71" i="17"/>
  <c r="FA64" i="17"/>
  <c r="FA27" i="16"/>
  <c r="EP57" i="17"/>
  <c r="EP21" i="16"/>
  <c r="FI4" i="24"/>
  <c r="FH3" i="24"/>
  <c r="EK3" i="17"/>
  <c r="EL4" i="17"/>
  <c r="FH4" i="22"/>
  <c r="FG3" i="22"/>
  <c r="EQ113" i="17"/>
  <c r="EP45" i="16"/>
  <c r="EG4" i="16"/>
  <c r="EL36" i="17" l="1"/>
  <c r="EL29" i="17"/>
  <c r="EF9" i="17"/>
  <c r="EF9" i="16"/>
  <c r="EF116" i="17"/>
  <c r="EF109" i="17"/>
  <c r="EF88" i="17"/>
  <c r="EF74" i="17"/>
  <c r="EF67" i="17"/>
  <c r="EF95" i="17"/>
  <c r="EF81" i="17"/>
  <c r="EF60" i="17"/>
  <c r="EF53" i="17"/>
  <c r="EF46" i="17"/>
  <c r="EF32" i="17"/>
  <c r="EF39" i="17"/>
  <c r="EF23" i="17"/>
  <c r="EF25" i="17" s="1"/>
  <c r="EG6" i="16"/>
  <c r="EG16" i="17" s="1"/>
  <c r="ER71" i="17"/>
  <c r="FB64" i="17"/>
  <c r="FB27" i="16"/>
  <c r="EQ50" i="17"/>
  <c r="EQ15" i="16"/>
  <c r="EQ57" i="17"/>
  <c r="EQ21" i="16"/>
  <c r="FJ4" i="24"/>
  <c r="FI3" i="24"/>
  <c r="EL3" i="17"/>
  <c r="EM4" i="17"/>
  <c r="FI4" i="22"/>
  <c r="FH3" i="22"/>
  <c r="ER113" i="17"/>
  <c r="EQ45" i="16"/>
  <c r="EH4" i="16"/>
  <c r="EM36" i="17" l="1"/>
  <c r="EM29" i="17"/>
  <c r="EG9" i="17"/>
  <c r="EG9" i="16"/>
  <c r="EG116" i="17"/>
  <c r="EG109" i="17"/>
  <c r="EG95" i="17"/>
  <c r="EG88" i="17"/>
  <c r="EG74" i="17"/>
  <c r="EG67" i="17"/>
  <c r="EG81" i="17"/>
  <c r="EG60" i="17"/>
  <c r="EG53" i="17"/>
  <c r="EG32" i="17"/>
  <c r="EG23" i="17"/>
  <c r="EG39" i="17"/>
  <c r="EG46" i="17"/>
  <c r="EH6" i="16"/>
  <c r="EH16" i="17" s="1"/>
  <c r="ER50" i="17"/>
  <c r="ER15" i="16"/>
  <c r="FC64" i="17"/>
  <c r="FC27" i="16"/>
  <c r="ES71" i="17"/>
  <c r="ER57" i="17"/>
  <c r="ER21" i="16"/>
  <c r="FK4" i="24"/>
  <c r="FJ3" i="24"/>
  <c r="EN4" i="17"/>
  <c r="EM3" i="17"/>
  <c r="FJ4" i="22"/>
  <c r="FI3" i="22"/>
  <c r="ES113" i="17"/>
  <c r="ER45" i="16"/>
  <c r="EI4" i="16"/>
  <c r="EN29" i="17" l="1"/>
  <c r="EN36" i="17"/>
  <c r="EH9" i="17"/>
  <c r="EH9" i="16"/>
  <c r="EH116" i="17"/>
  <c r="EH74" i="17"/>
  <c r="EH67" i="17"/>
  <c r="EH109" i="17"/>
  <c r="EH81" i="17"/>
  <c r="EH95" i="17"/>
  <c r="EH60" i="17"/>
  <c r="EH53" i="17"/>
  <c r="EH88" i="17"/>
  <c r="EH39" i="17"/>
  <c r="EH32" i="17"/>
  <c r="EH46" i="17"/>
  <c r="EH23" i="17"/>
  <c r="EI6" i="16"/>
  <c r="EI16" i="17" s="1"/>
  <c r="FD64" i="17"/>
  <c r="FD27" i="16"/>
  <c r="ES50" i="17"/>
  <c r="ES15" i="16"/>
  <c r="ET71" i="17"/>
  <c r="ES57" i="17"/>
  <c r="ES21" i="16"/>
  <c r="FL4" i="24"/>
  <c r="FK3" i="24"/>
  <c r="EN3" i="17"/>
  <c r="EO4" i="17"/>
  <c r="FK4" i="22"/>
  <c r="FJ3" i="22"/>
  <c r="ET113" i="17"/>
  <c r="ES45" i="16"/>
  <c r="EJ4" i="16"/>
  <c r="EO36" i="17" l="1"/>
  <c r="EO29" i="17"/>
  <c r="EI9" i="17"/>
  <c r="EI9" i="16"/>
  <c r="EI116" i="17"/>
  <c r="EI109" i="17"/>
  <c r="EI95" i="17"/>
  <c r="EI88" i="17"/>
  <c r="EI74" i="17"/>
  <c r="EI81" i="17"/>
  <c r="EI67" i="17"/>
  <c r="EI46" i="17"/>
  <c r="EI60" i="17"/>
  <c r="EI39" i="17"/>
  <c r="EI53" i="17"/>
  <c r="EI32" i="17"/>
  <c r="EI23" i="17"/>
  <c r="EJ6" i="16"/>
  <c r="EJ16" i="17" s="1"/>
  <c r="FE64" i="17"/>
  <c r="FE27" i="16"/>
  <c r="ET50" i="17"/>
  <c r="ET15" i="16"/>
  <c r="EU71" i="17"/>
  <c r="ET57" i="17"/>
  <c r="ET21" i="16"/>
  <c r="FM4" i="24"/>
  <c r="FL3" i="24"/>
  <c r="EO3" i="17"/>
  <c r="EP4" i="17"/>
  <c r="FL4" i="22"/>
  <c r="FK3" i="22"/>
  <c r="EU113" i="17"/>
  <c r="ET45" i="16"/>
  <c r="EK4" i="16"/>
  <c r="EP29" i="17" l="1"/>
  <c r="EP36" i="17"/>
  <c r="EJ9" i="17"/>
  <c r="EJ9" i="16"/>
  <c r="EJ109" i="17"/>
  <c r="EJ95" i="17"/>
  <c r="EJ88" i="17"/>
  <c r="EJ116" i="17"/>
  <c r="EJ81" i="17"/>
  <c r="EJ74" i="17"/>
  <c r="EJ67" i="17"/>
  <c r="EJ60" i="17"/>
  <c r="EJ53" i="17"/>
  <c r="EJ39" i="17"/>
  <c r="EJ46" i="17"/>
  <c r="EJ32" i="17"/>
  <c r="EJ23" i="17"/>
  <c r="EK6" i="16"/>
  <c r="EK16" i="17" s="1"/>
  <c r="EV71" i="17"/>
  <c r="FF64" i="17"/>
  <c r="FF27" i="16"/>
  <c r="EU50" i="17"/>
  <c r="EU15" i="16"/>
  <c r="EU57" i="17"/>
  <c r="EU21" i="16"/>
  <c r="FN4" i="24"/>
  <c r="FM3" i="24"/>
  <c r="EP3" i="17"/>
  <c r="EQ4" i="17"/>
  <c r="FM4" i="22"/>
  <c r="FL3" i="22"/>
  <c r="EV113" i="17"/>
  <c r="EU45" i="16"/>
  <c r="EL4" i="16"/>
  <c r="EQ36" i="17" l="1"/>
  <c r="EQ29" i="17"/>
  <c r="EK9" i="17"/>
  <c r="EK9" i="16"/>
  <c r="EK116" i="17"/>
  <c r="EK109" i="17"/>
  <c r="EK95" i="17"/>
  <c r="EK81" i="17"/>
  <c r="EK88" i="17"/>
  <c r="EK74" i="17"/>
  <c r="EK67" i="17"/>
  <c r="EK60" i="17"/>
  <c r="EK53" i="17"/>
  <c r="EK46" i="17"/>
  <c r="EK39" i="17"/>
  <c r="EK32" i="17"/>
  <c r="EK23" i="17"/>
  <c r="EL6" i="16"/>
  <c r="EL16" i="17" s="1"/>
  <c r="EW71" i="17"/>
  <c r="FG64" i="17"/>
  <c r="FG27" i="16"/>
  <c r="EV50" i="17"/>
  <c r="EV15" i="16"/>
  <c r="EV57" i="17"/>
  <c r="EV21" i="16"/>
  <c r="FO4" i="24"/>
  <c r="FN3" i="24"/>
  <c r="ER4" i="17"/>
  <c r="EQ3" i="17"/>
  <c r="FN4" i="22"/>
  <c r="FM3" i="22"/>
  <c r="EW113" i="17"/>
  <c r="EV45" i="16"/>
  <c r="EM4" i="16"/>
  <c r="ER36" i="17" l="1"/>
  <c r="ER29" i="17"/>
  <c r="EL9" i="17"/>
  <c r="EL9" i="16"/>
  <c r="EL116" i="17"/>
  <c r="EL95" i="17"/>
  <c r="EL109" i="17"/>
  <c r="EL88" i="17"/>
  <c r="EL74" i="17"/>
  <c r="EL67" i="17"/>
  <c r="EL81" i="17"/>
  <c r="EL60" i="17"/>
  <c r="EL53" i="17"/>
  <c r="EL46" i="17"/>
  <c r="EL39" i="17"/>
  <c r="EL32" i="17"/>
  <c r="EL23" i="17"/>
  <c r="EM6" i="16"/>
  <c r="EM16" i="17" s="1"/>
  <c r="FH64" i="17"/>
  <c r="FH27" i="16"/>
  <c r="EX71" i="17"/>
  <c r="EW50" i="17"/>
  <c r="EW15" i="16"/>
  <c r="EW57" i="17"/>
  <c r="EW21" i="16"/>
  <c r="FP4" i="24"/>
  <c r="FO3" i="24"/>
  <c r="ES4" i="17"/>
  <c r="ER3" i="17"/>
  <c r="FO4" i="22"/>
  <c r="FN3" i="22"/>
  <c r="EX113" i="17"/>
  <c r="EW45" i="16"/>
  <c r="EN4" i="16"/>
  <c r="ES36" i="17" l="1"/>
  <c r="ES29" i="17"/>
  <c r="EM9" i="17"/>
  <c r="EM9" i="16"/>
  <c r="EM116" i="17"/>
  <c r="EM109" i="17"/>
  <c r="EM95" i="17"/>
  <c r="EM88" i="17"/>
  <c r="EM81" i="17"/>
  <c r="EM74" i="17"/>
  <c r="EM60" i="17"/>
  <c r="EM53" i="17"/>
  <c r="EM46" i="17"/>
  <c r="EM67" i="17"/>
  <c r="EM32" i="17"/>
  <c r="EM39" i="17"/>
  <c r="EM23" i="17"/>
  <c r="EN6" i="16"/>
  <c r="EN16" i="17" s="1"/>
  <c r="EY71" i="17"/>
  <c r="FI64" i="17"/>
  <c r="FI27" i="16"/>
  <c r="EX50" i="17"/>
  <c r="EX15" i="16"/>
  <c r="EX57" i="17"/>
  <c r="EX21" i="16"/>
  <c r="FQ4" i="24"/>
  <c r="FP3" i="24"/>
  <c r="ET4" i="17"/>
  <c r="ES3" i="17"/>
  <c r="FP4" i="22"/>
  <c r="FO3" i="22"/>
  <c r="EY113" i="17"/>
  <c r="EX45" i="16"/>
  <c r="EO4" i="16"/>
  <c r="ET36" i="17" l="1"/>
  <c r="ET29" i="17"/>
  <c r="EN9" i="17"/>
  <c r="EN9" i="16"/>
  <c r="EN116" i="17"/>
  <c r="EN95" i="17"/>
  <c r="EN109" i="17"/>
  <c r="EN74" i="17"/>
  <c r="EN67" i="17"/>
  <c r="EN88" i="17"/>
  <c r="EN81" i="17"/>
  <c r="EN60" i="17"/>
  <c r="EN53" i="17"/>
  <c r="EN46" i="17"/>
  <c r="EN32" i="17"/>
  <c r="EN39" i="17"/>
  <c r="EN23" i="17"/>
  <c r="EO6" i="16"/>
  <c r="EO16" i="17" s="1"/>
  <c r="FJ64" i="17"/>
  <c r="FJ27" i="16"/>
  <c r="EY50" i="17"/>
  <c r="EY15" i="16"/>
  <c r="EZ71" i="17"/>
  <c r="EY57" i="17"/>
  <c r="EY21" i="16"/>
  <c r="FQ3" i="24"/>
  <c r="FR4" i="24"/>
  <c r="EU4" i="17"/>
  <c r="ET3" i="17"/>
  <c r="FQ4" i="22"/>
  <c r="FP3" i="22"/>
  <c r="EZ113" i="17"/>
  <c r="EY45" i="16"/>
  <c r="EP4" i="16"/>
  <c r="EU36" i="17" l="1"/>
  <c r="EU29" i="17"/>
  <c r="EO9" i="17"/>
  <c r="EO9" i="16"/>
  <c r="EO116" i="17"/>
  <c r="EO109" i="17"/>
  <c r="EO95" i="17"/>
  <c r="EO88" i="17"/>
  <c r="EO74" i="17"/>
  <c r="EO67" i="17"/>
  <c r="EO81" i="17"/>
  <c r="EO60" i="17"/>
  <c r="EO53" i="17"/>
  <c r="EO32" i="17"/>
  <c r="EO23" i="17"/>
  <c r="EO46" i="17"/>
  <c r="EO39" i="17"/>
  <c r="EP6" i="16"/>
  <c r="EP16" i="17" s="1"/>
  <c r="FA71" i="17"/>
  <c r="EZ50" i="17"/>
  <c r="EZ15" i="16"/>
  <c r="FK64" i="17"/>
  <c r="FK27" i="16"/>
  <c r="EZ57" i="17"/>
  <c r="EZ21" i="16"/>
  <c r="FS4" i="24"/>
  <c r="FR3" i="24"/>
  <c r="EV4" i="17"/>
  <c r="EU3" i="17"/>
  <c r="FR4" i="22"/>
  <c r="FQ3" i="22"/>
  <c r="FA113" i="17"/>
  <c r="EZ45" i="16"/>
  <c r="EQ4" i="16"/>
  <c r="EV29" i="17" l="1"/>
  <c r="EV36" i="17"/>
  <c r="EP9" i="17"/>
  <c r="EP9" i="16"/>
  <c r="EP116" i="17"/>
  <c r="EP95" i="17"/>
  <c r="EP109" i="17"/>
  <c r="EP88" i="17"/>
  <c r="EP74" i="17"/>
  <c r="EP67" i="17"/>
  <c r="EP81" i="17"/>
  <c r="EP60" i="17"/>
  <c r="EP53" i="17"/>
  <c r="EP39" i="17"/>
  <c r="EP46" i="17"/>
  <c r="EP32" i="17"/>
  <c r="EP23" i="17"/>
  <c r="EQ6" i="16"/>
  <c r="EQ16" i="17" s="1"/>
  <c r="FA50" i="17"/>
  <c r="FA15" i="16"/>
  <c r="FL64" i="17"/>
  <c r="FL27" i="16"/>
  <c r="FB71" i="17"/>
  <c r="FA57" i="17"/>
  <c r="FA21" i="16"/>
  <c r="FT4" i="24"/>
  <c r="FS3" i="24"/>
  <c r="EW4" i="17"/>
  <c r="EV3" i="17"/>
  <c r="FS4" i="22"/>
  <c r="FR3" i="22"/>
  <c r="FB113" i="17"/>
  <c r="FA45" i="16"/>
  <c r="ER4" i="16"/>
  <c r="EW36" i="17" l="1"/>
  <c r="EW29" i="17"/>
  <c r="EQ9" i="17"/>
  <c r="EQ9" i="16"/>
  <c r="EQ116" i="17"/>
  <c r="EQ109" i="17"/>
  <c r="EQ95" i="17"/>
  <c r="EQ88" i="17"/>
  <c r="EQ74" i="17"/>
  <c r="EQ81" i="17"/>
  <c r="EQ67" i="17"/>
  <c r="EQ53" i="17"/>
  <c r="EQ60" i="17"/>
  <c r="EQ46" i="17"/>
  <c r="EQ39" i="17"/>
  <c r="EQ32" i="17"/>
  <c r="EQ23" i="17"/>
  <c r="ER6" i="16"/>
  <c r="ER16" i="17" s="1"/>
  <c r="FM64" i="17"/>
  <c r="FM27" i="16"/>
  <c r="FC71" i="17"/>
  <c r="FB50" i="17"/>
  <c r="FB15" i="16"/>
  <c r="FB57" i="17"/>
  <c r="FB21" i="16"/>
  <c r="FU4" i="24"/>
  <c r="FT3" i="24"/>
  <c r="EW3" i="17"/>
  <c r="EX4" i="17"/>
  <c r="FT4" i="22"/>
  <c r="FS3" i="22"/>
  <c r="FC113" i="17"/>
  <c r="FB45" i="16"/>
  <c r="ES4" i="16"/>
  <c r="EX36" i="17" l="1"/>
  <c r="EX29" i="17"/>
  <c r="ER9" i="17"/>
  <c r="ER9" i="16"/>
  <c r="ER116" i="17"/>
  <c r="ER109" i="17"/>
  <c r="ER95" i="17"/>
  <c r="ER88" i="17"/>
  <c r="ER81" i="17"/>
  <c r="ER67" i="17"/>
  <c r="ER60" i="17"/>
  <c r="ER53" i="17"/>
  <c r="ER46" i="17"/>
  <c r="ER39" i="17"/>
  <c r="ER23" i="17"/>
  <c r="ER32" i="17"/>
  <c r="ER74" i="17"/>
  <c r="ES6" i="16"/>
  <c r="ES16" i="17" s="1"/>
  <c r="FN64" i="17"/>
  <c r="FN27" i="16"/>
  <c r="FC50" i="17"/>
  <c r="FC15" i="16"/>
  <c r="FD71" i="17"/>
  <c r="FC57" i="17"/>
  <c r="FC21" i="16"/>
  <c r="FV4" i="24"/>
  <c r="FU3" i="24"/>
  <c r="EX3" i="17"/>
  <c r="EY4" i="17"/>
  <c r="FU4" i="22"/>
  <c r="FT3" i="22"/>
  <c r="FD113" i="17"/>
  <c r="FC45" i="16"/>
  <c r="ET4" i="16"/>
  <c r="EY36" i="17" l="1"/>
  <c r="EY29" i="17"/>
  <c r="ES9" i="17"/>
  <c r="ES9" i="16"/>
  <c r="ES116" i="17"/>
  <c r="ES109" i="17"/>
  <c r="ES95" i="17"/>
  <c r="ES88" i="17"/>
  <c r="ES81" i="17"/>
  <c r="ES74" i="17"/>
  <c r="ES67" i="17"/>
  <c r="ES60" i="17"/>
  <c r="ES53" i="17"/>
  <c r="ES46" i="17"/>
  <c r="ES39" i="17"/>
  <c r="ES32" i="17"/>
  <c r="ES23" i="17"/>
  <c r="ET6" i="16"/>
  <c r="ET16" i="17" s="1"/>
  <c r="FE71" i="17"/>
  <c r="FD50" i="17"/>
  <c r="FD15" i="16"/>
  <c r="FO64" i="17"/>
  <c r="FO27" i="16"/>
  <c r="FD57" i="17"/>
  <c r="FD21" i="16"/>
  <c r="FW4" i="24"/>
  <c r="FV3" i="24"/>
  <c r="EY3" i="17"/>
  <c r="EZ4" i="17"/>
  <c r="FV4" i="22"/>
  <c r="FU3" i="22"/>
  <c r="FE113" i="17"/>
  <c r="FD45" i="16"/>
  <c r="EU4" i="16"/>
  <c r="EZ36" i="17" l="1"/>
  <c r="EZ29" i="17"/>
  <c r="ET9" i="17"/>
  <c r="ET9" i="16"/>
  <c r="ET116" i="17"/>
  <c r="ET95" i="17"/>
  <c r="ET109" i="17"/>
  <c r="ET88" i="17"/>
  <c r="ET81" i="17"/>
  <c r="ET74" i="17"/>
  <c r="ET67" i="17"/>
  <c r="ET60" i="17"/>
  <c r="ET53" i="17"/>
  <c r="ET46" i="17"/>
  <c r="ET39" i="17"/>
  <c r="ET32" i="17"/>
  <c r="ET23" i="17"/>
  <c r="EU6" i="16"/>
  <c r="EU16" i="17" s="1"/>
  <c r="FF71" i="17"/>
  <c r="FE50" i="17"/>
  <c r="FE15" i="16"/>
  <c r="FP64" i="17"/>
  <c r="FP27" i="16"/>
  <c r="FE57" i="17"/>
  <c r="FE21" i="16"/>
  <c r="FX4" i="24"/>
  <c r="FW3" i="24"/>
  <c r="EZ3" i="17"/>
  <c r="FA4" i="17"/>
  <c r="FW4" i="22"/>
  <c r="FV3" i="22"/>
  <c r="FF113" i="17"/>
  <c r="FE45" i="16"/>
  <c r="EV4" i="16"/>
  <c r="FA29" i="17" l="1"/>
  <c r="FA36" i="17"/>
  <c r="EU9" i="17"/>
  <c r="EU9" i="16"/>
  <c r="EU116" i="17"/>
  <c r="EU109" i="17"/>
  <c r="EU95" i="17"/>
  <c r="EU88" i="17"/>
  <c r="EU81" i="17"/>
  <c r="EU74" i="17"/>
  <c r="EU67" i="17"/>
  <c r="EU60" i="17"/>
  <c r="EU53" i="17"/>
  <c r="EU46" i="17"/>
  <c r="EU39" i="17"/>
  <c r="EU32" i="17"/>
  <c r="EU23" i="17"/>
  <c r="EV6" i="16"/>
  <c r="EV16" i="17" s="1"/>
  <c r="FF50" i="17"/>
  <c r="FF15" i="16"/>
  <c r="FQ64" i="17"/>
  <c r="FQ27" i="16"/>
  <c r="FG71" i="17"/>
  <c r="FF57" i="17"/>
  <c r="FF21" i="16"/>
  <c r="FY4" i="24"/>
  <c r="FX3" i="24"/>
  <c r="FB4" i="17"/>
  <c r="FA3" i="17"/>
  <c r="FX4" i="22"/>
  <c r="FW3" i="22"/>
  <c r="FG113" i="17"/>
  <c r="FF45" i="16"/>
  <c r="EW4" i="16"/>
  <c r="FB36" i="17" l="1"/>
  <c r="FB29" i="17"/>
  <c r="EV9" i="17"/>
  <c r="EV9" i="16"/>
  <c r="EV116" i="17"/>
  <c r="EV109" i="17"/>
  <c r="EV88" i="17"/>
  <c r="EV95" i="17"/>
  <c r="EV74" i="17"/>
  <c r="EV67" i="17"/>
  <c r="EV81" i="17"/>
  <c r="EV60" i="17"/>
  <c r="EV53" i="17"/>
  <c r="EV46" i="17"/>
  <c r="EV39" i="17"/>
  <c r="EV32" i="17"/>
  <c r="EV23" i="17"/>
  <c r="EW6" i="16"/>
  <c r="EW16" i="17" s="1"/>
  <c r="FH71" i="17"/>
  <c r="FR64" i="17"/>
  <c r="FR27" i="16"/>
  <c r="FG50" i="17"/>
  <c r="FG15" i="16"/>
  <c r="FG57" i="17"/>
  <c r="FG21" i="16"/>
  <c r="FZ4" i="24"/>
  <c r="FY3" i="24"/>
  <c r="FB3" i="17"/>
  <c r="FC4" i="17"/>
  <c r="FY4" i="22"/>
  <c r="FX3" i="22"/>
  <c r="FH113" i="17"/>
  <c r="FG45" i="16"/>
  <c r="EX4" i="16"/>
  <c r="FC36" i="17" l="1"/>
  <c r="FC29" i="17"/>
  <c r="EW9" i="17"/>
  <c r="EW9" i="16"/>
  <c r="EW116" i="17"/>
  <c r="EW109" i="17"/>
  <c r="EW95" i="17"/>
  <c r="EW88" i="17"/>
  <c r="EW74" i="17"/>
  <c r="EW67" i="17"/>
  <c r="EW81" i="17"/>
  <c r="EW60" i="17"/>
  <c r="EW53" i="17"/>
  <c r="EW46" i="17"/>
  <c r="EW32" i="17"/>
  <c r="EW23" i="17"/>
  <c r="EW39" i="17"/>
  <c r="EX6" i="16"/>
  <c r="EX16" i="17" s="1"/>
  <c r="FS64" i="17"/>
  <c r="FS27" i="16"/>
  <c r="FH50" i="17"/>
  <c r="FH15" i="16"/>
  <c r="FI71" i="17"/>
  <c r="FH57" i="17"/>
  <c r="FH21" i="16"/>
  <c r="GA4" i="24"/>
  <c r="FZ3" i="24"/>
  <c r="FD4" i="17"/>
  <c r="FC3" i="17"/>
  <c r="FZ4" i="22"/>
  <c r="FY3" i="22"/>
  <c r="FI113" i="17"/>
  <c r="FH45" i="16"/>
  <c r="EY4" i="16"/>
  <c r="FD29" i="17" l="1"/>
  <c r="FD36" i="17"/>
  <c r="EX9" i="17"/>
  <c r="EX9" i="16"/>
  <c r="EX116" i="17"/>
  <c r="EX109" i="17"/>
  <c r="EX74" i="17"/>
  <c r="EX67" i="17"/>
  <c r="EX95" i="17"/>
  <c r="EX88" i="17"/>
  <c r="EX81" i="17"/>
  <c r="EX60" i="17"/>
  <c r="EX53" i="17"/>
  <c r="EX39" i="17"/>
  <c r="EX32" i="17"/>
  <c r="EX46" i="17"/>
  <c r="EX23" i="17"/>
  <c r="EY6" i="16"/>
  <c r="EY16" i="17" s="1"/>
  <c r="FJ71" i="17"/>
  <c r="FI50" i="17"/>
  <c r="FI15" i="16"/>
  <c r="FT64" i="17"/>
  <c r="FT27" i="16"/>
  <c r="FI57" i="17"/>
  <c r="FI21" i="16"/>
  <c r="GB4" i="24"/>
  <c r="GA3" i="24"/>
  <c r="FE4" i="17"/>
  <c r="FD3" i="17"/>
  <c r="GA4" i="22"/>
  <c r="FZ3" i="22"/>
  <c r="FJ113" i="17"/>
  <c r="FI45" i="16"/>
  <c r="EZ4" i="16"/>
  <c r="FE36" i="17" l="1"/>
  <c r="FE29" i="17"/>
  <c r="EY9" i="17"/>
  <c r="EY9" i="16"/>
  <c r="EY116" i="17"/>
  <c r="EY109" i="17"/>
  <c r="EY95" i="17"/>
  <c r="EY88" i="17"/>
  <c r="EY74" i="17"/>
  <c r="EY81" i="17"/>
  <c r="EY67" i="17"/>
  <c r="EY46" i="17"/>
  <c r="EY60" i="17"/>
  <c r="EY53" i="17"/>
  <c r="EY39" i="17"/>
  <c r="EY32" i="17"/>
  <c r="EY23" i="17"/>
  <c r="EZ6" i="16"/>
  <c r="EZ16" i="17" s="1"/>
  <c r="FJ50" i="17"/>
  <c r="FJ15" i="16"/>
  <c r="FU64" i="17"/>
  <c r="FU27" i="16"/>
  <c r="FK71" i="17"/>
  <c r="FJ57" i="17"/>
  <c r="FJ21" i="16"/>
  <c r="GC4" i="24"/>
  <c r="GB3" i="24"/>
  <c r="FF4" i="17"/>
  <c r="FE3" i="17"/>
  <c r="GB4" i="22"/>
  <c r="GA3" i="22"/>
  <c r="FK113" i="17"/>
  <c r="FJ45" i="16"/>
  <c r="FA4" i="16"/>
  <c r="FF36" i="17" l="1"/>
  <c r="FF29" i="17"/>
  <c r="EZ9" i="17"/>
  <c r="EZ9" i="16"/>
  <c r="EZ109" i="17"/>
  <c r="EZ95" i="17"/>
  <c r="EZ88" i="17"/>
  <c r="EZ116" i="17"/>
  <c r="EZ81" i="17"/>
  <c r="EZ74" i="17"/>
  <c r="EZ60" i="17"/>
  <c r="EZ53" i="17"/>
  <c r="EZ67" i="17"/>
  <c r="EZ39" i="17"/>
  <c r="EZ23" i="17"/>
  <c r="EZ46" i="17"/>
  <c r="EZ32" i="17"/>
  <c r="FA6" i="16"/>
  <c r="FA16" i="17" s="1"/>
  <c r="FL71" i="17"/>
  <c r="FV64" i="17"/>
  <c r="FV27" i="16"/>
  <c r="FK50" i="17"/>
  <c r="FK15" i="16"/>
  <c r="FK57" i="17"/>
  <c r="FK21" i="16"/>
  <c r="GD4" i="24"/>
  <c r="GC3" i="24"/>
  <c r="FG4" i="17"/>
  <c r="FF3" i="17"/>
  <c r="GC4" i="22"/>
  <c r="GB3" i="22"/>
  <c r="FL113" i="17"/>
  <c r="FK45" i="16"/>
  <c r="FB4" i="16"/>
  <c r="FG36" i="17" l="1"/>
  <c r="FG29" i="17"/>
  <c r="FA9" i="17"/>
  <c r="FA9" i="16"/>
  <c r="FA116" i="17"/>
  <c r="FA109" i="17"/>
  <c r="FA95" i="17"/>
  <c r="FA88" i="17"/>
  <c r="FA81" i="17"/>
  <c r="FA74" i="17"/>
  <c r="FA67" i="17"/>
  <c r="FA60" i="17"/>
  <c r="FA53" i="17"/>
  <c r="FA46" i="17"/>
  <c r="FA39" i="17"/>
  <c r="FA32" i="17"/>
  <c r="FA23" i="17"/>
  <c r="FB6" i="16"/>
  <c r="FB16" i="17" s="1"/>
  <c r="FM71" i="17"/>
  <c r="FL50" i="17"/>
  <c r="FL15" i="16"/>
  <c r="FW64" i="17"/>
  <c r="FW27" i="16"/>
  <c r="FL57" i="17"/>
  <c r="FL21" i="16"/>
  <c r="GE4" i="24"/>
  <c r="GD3" i="24"/>
  <c r="FG3" i="17"/>
  <c r="FH4" i="17"/>
  <c r="GD4" i="22"/>
  <c r="GC3" i="22"/>
  <c r="FM113" i="17"/>
  <c r="FL45" i="16"/>
  <c r="FC4" i="16"/>
  <c r="FH36" i="17" l="1"/>
  <c r="FH29" i="17"/>
  <c r="FB9" i="17"/>
  <c r="FB9" i="16"/>
  <c r="FB116" i="17"/>
  <c r="FB109" i="17"/>
  <c r="FB95" i="17"/>
  <c r="FB88" i="17"/>
  <c r="FB81" i="17"/>
  <c r="FB74" i="17"/>
  <c r="FB67" i="17"/>
  <c r="FB60" i="17"/>
  <c r="FB53" i="17"/>
  <c r="FB46" i="17"/>
  <c r="FB39" i="17"/>
  <c r="FB32" i="17"/>
  <c r="FB23" i="17"/>
  <c r="FC6" i="16"/>
  <c r="FC16" i="17" s="1"/>
  <c r="FX64" i="17"/>
  <c r="FX27" i="16"/>
  <c r="FM50" i="17"/>
  <c r="FM15" i="16"/>
  <c r="FN71" i="17"/>
  <c r="FM57" i="17"/>
  <c r="FM21" i="16"/>
  <c r="GF4" i="24"/>
  <c r="GE3" i="24"/>
  <c r="FH3" i="17"/>
  <c r="FI4" i="17"/>
  <c r="GE4" i="22"/>
  <c r="GD3" i="22"/>
  <c r="FN113" i="17"/>
  <c r="FM45" i="16"/>
  <c r="FD4" i="16"/>
  <c r="FI36" i="17" l="1"/>
  <c r="FI29" i="17"/>
  <c r="FC9" i="17"/>
  <c r="FC9" i="16"/>
  <c r="FC116" i="17"/>
  <c r="FC109" i="17"/>
  <c r="FC95" i="17"/>
  <c r="FC88" i="17"/>
  <c r="FC81" i="17"/>
  <c r="FC74" i="17"/>
  <c r="FC60" i="17"/>
  <c r="FC53" i="17"/>
  <c r="FC46" i="17"/>
  <c r="FC67" i="17"/>
  <c r="FC39" i="17"/>
  <c r="FC32" i="17"/>
  <c r="FC23" i="17"/>
  <c r="FD6" i="16"/>
  <c r="FD16" i="17" s="1"/>
  <c r="FY64" i="17"/>
  <c r="FY27" i="16"/>
  <c r="FN50" i="17"/>
  <c r="FN15" i="16"/>
  <c r="FO71" i="17"/>
  <c r="FN57" i="17"/>
  <c r="FN21" i="16"/>
  <c r="GG4" i="24"/>
  <c r="GF3" i="24"/>
  <c r="FI3" i="17"/>
  <c r="FJ4" i="17"/>
  <c r="GF4" i="22"/>
  <c r="GE3" i="22"/>
  <c r="FO113" i="17"/>
  <c r="FN45" i="16"/>
  <c r="FE4" i="16"/>
  <c r="FJ36" i="17" l="1"/>
  <c r="FJ29" i="17"/>
  <c r="FD9" i="17"/>
  <c r="FD9" i="16"/>
  <c r="FD116" i="17"/>
  <c r="FD109" i="17"/>
  <c r="FD95" i="17"/>
  <c r="FD88" i="17"/>
  <c r="FD81" i="17"/>
  <c r="FD74" i="17"/>
  <c r="FD67" i="17"/>
  <c r="FD60" i="17"/>
  <c r="FD53" i="17"/>
  <c r="FD46" i="17"/>
  <c r="FD39" i="17"/>
  <c r="FD32" i="17"/>
  <c r="FD23" i="17"/>
  <c r="FE6" i="16"/>
  <c r="FE16" i="17" s="1"/>
  <c r="FO50" i="17"/>
  <c r="FO15" i="16"/>
  <c r="FP71" i="17"/>
  <c r="FZ64" i="17"/>
  <c r="FZ27" i="16"/>
  <c r="FO57" i="17"/>
  <c r="FO21" i="16"/>
  <c r="GG3" i="24"/>
  <c r="GH4" i="24"/>
  <c r="FJ3" i="17"/>
  <c r="FK4" i="17"/>
  <c r="GG4" i="22"/>
  <c r="GF3" i="22"/>
  <c r="FP113" i="17"/>
  <c r="FO45" i="16"/>
  <c r="FF4" i="16"/>
  <c r="FK36" i="17" l="1"/>
  <c r="FK29" i="17"/>
  <c r="FE9" i="17"/>
  <c r="FE9" i="16"/>
  <c r="FE116" i="17"/>
  <c r="FE109" i="17"/>
  <c r="FE95" i="17"/>
  <c r="FE88" i="17"/>
  <c r="FE74" i="17"/>
  <c r="FE67" i="17"/>
  <c r="FE81" i="17"/>
  <c r="FE60" i="17"/>
  <c r="FE53" i="17"/>
  <c r="FE39" i="17"/>
  <c r="FE32" i="17"/>
  <c r="FE23" i="17"/>
  <c r="FE46" i="17"/>
  <c r="FF6" i="16"/>
  <c r="FF16" i="17" s="1"/>
  <c r="GA64" i="17"/>
  <c r="GA27" i="16"/>
  <c r="FP50" i="17"/>
  <c r="FP15" i="16"/>
  <c r="FQ71" i="17"/>
  <c r="FP57" i="17"/>
  <c r="FP21" i="16"/>
  <c r="GI4" i="24"/>
  <c r="GH3" i="24"/>
  <c r="FK3" i="17"/>
  <c r="FL4" i="17"/>
  <c r="GH4" i="22"/>
  <c r="GG3" i="22"/>
  <c r="FQ113" i="17"/>
  <c r="FP45" i="16"/>
  <c r="FG4" i="16"/>
  <c r="FL36" i="17" l="1"/>
  <c r="FL29" i="17"/>
  <c r="FF9" i="17"/>
  <c r="FF9" i="16"/>
  <c r="FF116" i="17"/>
  <c r="FF95" i="17"/>
  <c r="FF88" i="17"/>
  <c r="FF74" i="17"/>
  <c r="FF67" i="17"/>
  <c r="FF81" i="17"/>
  <c r="FF60" i="17"/>
  <c r="FF53" i="17"/>
  <c r="FF109" i="17"/>
  <c r="FF39" i="17"/>
  <c r="FF46" i="17"/>
  <c r="FF32" i="17"/>
  <c r="FF23" i="17"/>
  <c r="FG6" i="16"/>
  <c r="FG16" i="17" s="1"/>
  <c r="FQ50" i="17"/>
  <c r="FQ15" i="16"/>
  <c r="FR71" i="17"/>
  <c r="GB64" i="17"/>
  <c r="GB27" i="16"/>
  <c r="FQ57" i="17"/>
  <c r="FQ21" i="16"/>
  <c r="GJ4" i="24"/>
  <c r="GI3" i="24"/>
  <c r="FL3" i="17"/>
  <c r="FM4" i="17"/>
  <c r="GI4" i="22"/>
  <c r="GH3" i="22"/>
  <c r="FR113" i="17"/>
  <c r="FQ45" i="16"/>
  <c r="FH4" i="16"/>
  <c r="FM36" i="17" l="1"/>
  <c r="FM29" i="17"/>
  <c r="FG9" i="17"/>
  <c r="FG9" i="16"/>
  <c r="FG116" i="17"/>
  <c r="FG109" i="17"/>
  <c r="FG95" i="17"/>
  <c r="FG88" i="17"/>
  <c r="FG74" i="17"/>
  <c r="FG81" i="17"/>
  <c r="FG67" i="17"/>
  <c r="FG46" i="17"/>
  <c r="FG39" i="17"/>
  <c r="FG53" i="17"/>
  <c r="FG60" i="17"/>
  <c r="FG32" i="17"/>
  <c r="FG23" i="17"/>
  <c r="FH6" i="16"/>
  <c r="FH16" i="17" s="1"/>
  <c r="GC64" i="17"/>
  <c r="GC27" i="16"/>
  <c r="FS71" i="17"/>
  <c r="FR50" i="17"/>
  <c r="FR15" i="16"/>
  <c r="FR57" i="17"/>
  <c r="FR21" i="16"/>
  <c r="GK4" i="24"/>
  <c r="GJ3" i="24"/>
  <c r="FM3" i="17"/>
  <c r="FN4" i="17"/>
  <c r="GJ4" i="22"/>
  <c r="GI3" i="22"/>
  <c r="FS113" i="17"/>
  <c r="FR45" i="16"/>
  <c r="FI4" i="16"/>
  <c r="FN29" i="17" l="1"/>
  <c r="FN36" i="17"/>
  <c r="FH9" i="17"/>
  <c r="FH9" i="16"/>
  <c r="FH116" i="17"/>
  <c r="FH109" i="17"/>
  <c r="FH95" i="17"/>
  <c r="FH88" i="17"/>
  <c r="FH81" i="17"/>
  <c r="FH67" i="17"/>
  <c r="FH74" i="17"/>
  <c r="FH60" i="17"/>
  <c r="FH53" i="17"/>
  <c r="FH46" i="17"/>
  <c r="FH32" i="17"/>
  <c r="FH23" i="17"/>
  <c r="FH39" i="17"/>
  <c r="FI6" i="16"/>
  <c r="FI16" i="17" s="1"/>
  <c r="GD64" i="17"/>
  <c r="GD27" i="16"/>
  <c r="FT71" i="17"/>
  <c r="FS50" i="17"/>
  <c r="FS15" i="16"/>
  <c r="FS57" i="17"/>
  <c r="FS21" i="16"/>
  <c r="GL4" i="24"/>
  <c r="GK3" i="24"/>
  <c r="FO4" i="17"/>
  <c r="FN3" i="17"/>
  <c r="GK4" i="22"/>
  <c r="GJ3" i="22"/>
  <c r="FT113" i="17"/>
  <c r="FS45" i="16"/>
  <c r="FJ4" i="16"/>
  <c r="FO36" i="17" l="1"/>
  <c r="FO29" i="17"/>
  <c r="FI9" i="17"/>
  <c r="FI9" i="16"/>
  <c r="FI116" i="17"/>
  <c r="FI109" i="17"/>
  <c r="FI95" i="17"/>
  <c r="FI88" i="17"/>
  <c r="FI81" i="17"/>
  <c r="FI74" i="17"/>
  <c r="FI67" i="17"/>
  <c r="FI60" i="17"/>
  <c r="FI53" i="17"/>
  <c r="FI46" i="17"/>
  <c r="FI32" i="17"/>
  <c r="FI23" i="17"/>
  <c r="FI39" i="17"/>
  <c r="FJ6" i="16"/>
  <c r="FJ16" i="17" s="1"/>
  <c r="FU71" i="17"/>
  <c r="GE64" i="17"/>
  <c r="GE27" i="16"/>
  <c r="FT50" i="17"/>
  <c r="FT15" i="16"/>
  <c r="FT57" i="17"/>
  <c r="FT21" i="16"/>
  <c r="GM4" i="24"/>
  <c r="GL3" i="24"/>
  <c r="FP4" i="17"/>
  <c r="FO3" i="17"/>
  <c r="GL4" i="22"/>
  <c r="GK3" i="22"/>
  <c r="FU113" i="17"/>
  <c r="FT45" i="16"/>
  <c r="FK4" i="16"/>
  <c r="FP36" i="17" l="1"/>
  <c r="FP29" i="17"/>
  <c r="FJ9" i="17"/>
  <c r="FJ9" i="16"/>
  <c r="FJ116" i="17"/>
  <c r="FJ88" i="17"/>
  <c r="FJ95" i="17"/>
  <c r="FJ109" i="17"/>
  <c r="FJ81" i="17"/>
  <c r="FJ74" i="17"/>
  <c r="FJ67" i="17"/>
  <c r="FJ60" i="17"/>
  <c r="FJ53" i="17"/>
  <c r="FJ46" i="17"/>
  <c r="FJ39" i="17"/>
  <c r="FJ32" i="17"/>
  <c r="FJ23" i="17"/>
  <c r="FK6" i="16"/>
  <c r="FK16" i="17" s="1"/>
  <c r="GF64" i="17"/>
  <c r="GF27" i="16"/>
  <c r="FV71" i="17"/>
  <c r="FU50" i="17"/>
  <c r="FU15" i="16"/>
  <c r="FU57" i="17"/>
  <c r="FU21" i="16"/>
  <c r="GN4" i="24"/>
  <c r="GM3" i="24"/>
  <c r="FQ4" i="17"/>
  <c r="FP3" i="17"/>
  <c r="GM4" i="22"/>
  <c r="GL3" i="22"/>
  <c r="FV113" i="17"/>
  <c r="FU45" i="16"/>
  <c r="FL4" i="16"/>
  <c r="FQ29" i="17" l="1"/>
  <c r="FQ36" i="17"/>
  <c r="FK9" i="17"/>
  <c r="FK9" i="16"/>
  <c r="FK116" i="17"/>
  <c r="FK109" i="17"/>
  <c r="FK95" i="17"/>
  <c r="FK88" i="17"/>
  <c r="FK81" i="17"/>
  <c r="FK74" i="17"/>
  <c r="FK67" i="17"/>
  <c r="FK60" i="17"/>
  <c r="FK53" i="17"/>
  <c r="FK46" i="17"/>
  <c r="FK32" i="17"/>
  <c r="FK39" i="17"/>
  <c r="FK23" i="17"/>
  <c r="FL6" i="16"/>
  <c r="FL16" i="17" s="1"/>
  <c r="FW71" i="17"/>
  <c r="FV50" i="17"/>
  <c r="FV15" i="16"/>
  <c r="GG64" i="17"/>
  <c r="GG27" i="16"/>
  <c r="FV57" i="17"/>
  <c r="FV21" i="16"/>
  <c r="GO4" i="24"/>
  <c r="GN3" i="24"/>
  <c r="FQ3" i="17"/>
  <c r="FR4" i="17"/>
  <c r="GN4" i="22"/>
  <c r="GM3" i="22"/>
  <c r="FW113" i="17"/>
  <c r="FV45" i="16"/>
  <c r="FM4" i="16"/>
  <c r="FR36" i="17" l="1"/>
  <c r="FR29" i="17"/>
  <c r="FL9" i="17"/>
  <c r="FL9" i="16"/>
  <c r="FL116" i="17"/>
  <c r="FL88" i="17"/>
  <c r="FL95" i="17"/>
  <c r="FL109" i="17"/>
  <c r="FL81" i="17"/>
  <c r="FL74" i="17"/>
  <c r="FL67" i="17"/>
  <c r="FL60" i="17"/>
  <c r="FL53" i="17"/>
  <c r="FL46" i="17"/>
  <c r="FL32" i="17"/>
  <c r="FL39" i="17"/>
  <c r="FL23" i="17"/>
  <c r="FM6" i="16"/>
  <c r="FM16" i="17" s="1"/>
  <c r="GH64" i="17"/>
  <c r="GH27" i="16"/>
  <c r="FW50" i="17"/>
  <c r="FW15" i="16"/>
  <c r="FX71" i="17"/>
  <c r="FW57" i="17"/>
  <c r="FW21" i="16"/>
  <c r="GO3" i="24"/>
  <c r="GP4" i="24"/>
  <c r="FS4" i="17"/>
  <c r="FR3" i="17"/>
  <c r="GO4" i="22"/>
  <c r="GN3" i="22"/>
  <c r="FX113" i="17"/>
  <c r="FW45" i="16"/>
  <c r="FN4" i="16"/>
  <c r="FS36" i="17" l="1"/>
  <c r="FS29" i="17"/>
  <c r="FM9" i="17"/>
  <c r="FM9" i="16"/>
  <c r="FM116" i="17"/>
  <c r="FM109" i="17"/>
  <c r="FM95" i="17"/>
  <c r="FM88" i="17"/>
  <c r="FM81" i="17"/>
  <c r="FM74" i="17"/>
  <c r="FM67" i="17"/>
  <c r="FM60" i="17"/>
  <c r="FM53" i="17"/>
  <c r="FM32" i="17"/>
  <c r="FM23" i="17"/>
  <c r="FM46" i="17"/>
  <c r="FM39" i="17"/>
  <c r="FN6" i="16"/>
  <c r="FN16" i="17" s="1"/>
  <c r="FY71" i="17"/>
  <c r="FX50" i="17"/>
  <c r="FX15" i="16"/>
  <c r="GI64" i="17"/>
  <c r="GI27" i="16"/>
  <c r="FX57" i="17"/>
  <c r="FX21" i="16"/>
  <c r="GQ4" i="24"/>
  <c r="GP3" i="24"/>
  <c r="FT4" i="17"/>
  <c r="FS3" i="17"/>
  <c r="GP4" i="22"/>
  <c r="GO3" i="22"/>
  <c r="FY113" i="17"/>
  <c r="FX45" i="16"/>
  <c r="FO4" i="16"/>
  <c r="FT36" i="17" l="1"/>
  <c r="FT29" i="17"/>
  <c r="FN9" i="17"/>
  <c r="FN9" i="16"/>
  <c r="FN116" i="17"/>
  <c r="FN95" i="17"/>
  <c r="FN109" i="17"/>
  <c r="FN74" i="17"/>
  <c r="FN67" i="17"/>
  <c r="FN81" i="17"/>
  <c r="FN60" i="17"/>
  <c r="FN53" i="17"/>
  <c r="FN88" i="17"/>
  <c r="FN39" i="17"/>
  <c r="FN32" i="17"/>
  <c r="FN46" i="17"/>
  <c r="FN23" i="17"/>
  <c r="FO6" i="16"/>
  <c r="FO16" i="17" s="1"/>
  <c r="FZ71" i="17"/>
  <c r="GJ64" i="17"/>
  <c r="GJ27" i="16"/>
  <c r="FY50" i="17"/>
  <c r="FY15" i="16"/>
  <c r="FY57" i="17"/>
  <c r="FY21" i="16"/>
  <c r="GR4" i="24"/>
  <c r="GQ3" i="24"/>
  <c r="FT3" i="17"/>
  <c r="FU4" i="17"/>
  <c r="GQ4" i="22"/>
  <c r="GP3" i="22"/>
  <c r="FZ113" i="17"/>
  <c r="FY45" i="16"/>
  <c r="FP4" i="16"/>
  <c r="FU36" i="17" l="1"/>
  <c r="FU29" i="17"/>
  <c r="FO9" i="17"/>
  <c r="FO9" i="16"/>
  <c r="FO116" i="17"/>
  <c r="FO109" i="17"/>
  <c r="FO95" i="17"/>
  <c r="FO88" i="17"/>
  <c r="FO74" i="17"/>
  <c r="FO81" i="17"/>
  <c r="FO67" i="17"/>
  <c r="FO53" i="17"/>
  <c r="FO60" i="17"/>
  <c r="FO46" i="17"/>
  <c r="FO39" i="17"/>
  <c r="FO32" i="17"/>
  <c r="FO23" i="17"/>
  <c r="FP6" i="16"/>
  <c r="FP16" i="17" s="1"/>
  <c r="FZ50" i="17"/>
  <c r="FZ15" i="16"/>
  <c r="GK64" i="17"/>
  <c r="GK27" i="16"/>
  <c r="GA71" i="17"/>
  <c r="FZ57" i="17"/>
  <c r="FZ21" i="16"/>
  <c r="GS4" i="24"/>
  <c r="GR3" i="24"/>
  <c r="FU3" i="17"/>
  <c r="FV4" i="17"/>
  <c r="GR4" i="22"/>
  <c r="GQ3" i="22"/>
  <c r="GA113" i="17"/>
  <c r="FZ45" i="16"/>
  <c r="FQ4" i="16"/>
  <c r="FV36" i="17" l="1"/>
  <c r="FV29" i="17"/>
  <c r="FP9" i="17"/>
  <c r="FP9" i="16"/>
  <c r="FP109" i="17"/>
  <c r="FP95" i="17"/>
  <c r="FP88" i="17"/>
  <c r="FP81" i="17"/>
  <c r="FP67" i="17"/>
  <c r="FP116" i="17"/>
  <c r="FP74" i="17"/>
  <c r="FP60" i="17"/>
  <c r="FP53" i="17"/>
  <c r="FP46" i="17"/>
  <c r="FP39" i="17"/>
  <c r="FP23" i="17"/>
  <c r="FP32" i="17"/>
  <c r="FQ6" i="16"/>
  <c r="FQ16" i="17" s="1"/>
  <c r="GL64" i="17"/>
  <c r="GL27" i="16"/>
  <c r="GB71" i="17"/>
  <c r="GA50" i="17"/>
  <c r="GA15" i="16"/>
  <c r="GA57" i="17"/>
  <c r="GA21" i="16"/>
  <c r="GT4" i="24"/>
  <c r="GS3" i="24"/>
  <c r="FW4" i="17"/>
  <c r="FV3" i="17"/>
  <c r="GS4" i="22"/>
  <c r="GR3" i="22"/>
  <c r="GB113" i="17"/>
  <c r="GA45" i="16"/>
  <c r="FR4" i="16"/>
  <c r="FW36" i="17" l="1"/>
  <c r="FW29" i="17"/>
  <c r="FQ9" i="17"/>
  <c r="FQ9" i="16"/>
  <c r="FQ116" i="17"/>
  <c r="FQ109" i="17"/>
  <c r="FQ95" i="17"/>
  <c r="FQ81" i="17"/>
  <c r="FQ88" i="17"/>
  <c r="FQ74" i="17"/>
  <c r="FQ67" i="17"/>
  <c r="FQ60" i="17"/>
  <c r="FQ53" i="17"/>
  <c r="FQ46" i="17"/>
  <c r="FQ39" i="17"/>
  <c r="FQ32" i="17"/>
  <c r="FQ23" i="17"/>
  <c r="FR6" i="16"/>
  <c r="FR16" i="17" s="1"/>
  <c r="GM64" i="17"/>
  <c r="GM27" i="16"/>
  <c r="GB50" i="17"/>
  <c r="GB15" i="16"/>
  <c r="GC71" i="17"/>
  <c r="GB57" i="17"/>
  <c r="GB21" i="16"/>
  <c r="GU4" i="24"/>
  <c r="GT3" i="24"/>
  <c r="FW3" i="17"/>
  <c r="FX4" i="17"/>
  <c r="GT4" i="22"/>
  <c r="GS3" i="22"/>
  <c r="GC113" i="17"/>
  <c r="GB45" i="16"/>
  <c r="FS4" i="16"/>
  <c r="FX36" i="17" l="1"/>
  <c r="FX29" i="17"/>
  <c r="FR9" i="17"/>
  <c r="FR9" i="16"/>
  <c r="FR116" i="17"/>
  <c r="FR109" i="17"/>
  <c r="FR81" i="17"/>
  <c r="FR88" i="17"/>
  <c r="FR74" i="17"/>
  <c r="FR67" i="17"/>
  <c r="FR95" i="17"/>
  <c r="FR60" i="17"/>
  <c r="FR53" i="17"/>
  <c r="FR46" i="17"/>
  <c r="FR39" i="17"/>
  <c r="FR32" i="17"/>
  <c r="FR23" i="17"/>
  <c r="FS6" i="16"/>
  <c r="FS16" i="17" s="1"/>
  <c r="GC50" i="17"/>
  <c r="GC15" i="16"/>
  <c r="GN64" i="17"/>
  <c r="GN27" i="16"/>
  <c r="GD71" i="17"/>
  <c r="GC57" i="17"/>
  <c r="GC21" i="16"/>
  <c r="GV4" i="24"/>
  <c r="GU3" i="24"/>
  <c r="FY4" i="17"/>
  <c r="FX3" i="17"/>
  <c r="GU4" i="22"/>
  <c r="GT3" i="22"/>
  <c r="GD113" i="17"/>
  <c r="GC45" i="16"/>
  <c r="FT4" i="16"/>
  <c r="FY36" i="17" l="1"/>
  <c r="FY29" i="17"/>
  <c r="FS9" i="17"/>
  <c r="FS9" i="16"/>
  <c r="FS116" i="17"/>
  <c r="FS109" i="17"/>
  <c r="FS95" i="17"/>
  <c r="FS88" i="17"/>
  <c r="FS81" i="17"/>
  <c r="FS74" i="17"/>
  <c r="FS67" i="17"/>
  <c r="FS60" i="17"/>
  <c r="FS53" i="17"/>
  <c r="FS46" i="17"/>
  <c r="FS32" i="17"/>
  <c r="FS39" i="17"/>
  <c r="FS23" i="17"/>
  <c r="FT6" i="16"/>
  <c r="FT16" i="17" s="1"/>
  <c r="GE71" i="17"/>
  <c r="GO64" i="17"/>
  <c r="GO27" i="16"/>
  <c r="GD50" i="17"/>
  <c r="GD15" i="16"/>
  <c r="GD57" i="17"/>
  <c r="GD21" i="16"/>
  <c r="GW4" i="24"/>
  <c r="GV3" i="24"/>
  <c r="FZ4" i="17"/>
  <c r="FY3" i="17"/>
  <c r="GV4" i="22"/>
  <c r="GU3" i="22"/>
  <c r="GE113" i="17"/>
  <c r="GD45" i="16"/>
  <c r="FU4" i="16"/>
  <c r="FZ36" i="17" l="1"/>
  <c r="FZ29" i="17"/>
  <c r="FT9" i="17"/>
  <c r="FT9" i="16"/>
  <c r="FT116" i="17"/>
  <c r="FT109" i="17"/>
  <c r="FT81" i="17"/>
  <c r="FT74" i="17"/>
  <c r="FT67" i="17"/>
  <c r="FT88" i="17"/>
  <c r="FT95" i="17"/>
  <c r="FT60" i="17"/>
  <c r="FT53" i="17"/>
  <c r="FT46" i="17"/>
  <c r="FT32" i="17"/>
  <c r="FT39" i="17"/>
  <c r="FT23" i="17"/>
  <c r="FU6" i="16"/>
  <c r="FU16" i="17" s="1"/>
  <c r="GE50" i="17"/>
  <c r="GE15" i="16"/>
  <c r="GP64" i="17"/>
  <c r="GP27" i="16"/>
  <c r="GF71" i="17"/>
  <c r="GE57" i="17"/>
  <c r="GE21" i="16"/>
  <c r="GW3" i="24"/>
  <c r="GX4" i="24"/>
  <c r="FZ3" i="17"/>
  <c r="GA4" i="17"/>
  <c r="GW4" i="22"/>
  <c r="GV3" i="22"/>
  <c r="GF113" i="17"/>
  <c r="GE45" i="16"/>
  <c r="FV4" i="16"/>
  <c r="GA36" i="17" l="1"/>
  <c r="GA29" i="17"/>
  <c r="FU9" i="17"/>
  <c r="FU9" i="16"/>
  <c r="FU116" i="17"/>
  <c r="FU109" i="17"/>
  <c r="FU95" i="17"/>
  <c r="FU88" i="17"/>
  <c r="FU81" i="17"/>
  <c r="FU74" i="17"/>
  <c r="FU67" i="17"/>
  <c r="FU60" i="17"/>
  <c r="FU53" i="17"/>
  <c r="FU32" i="17"/>
  <c r="FU23" i="17"/>
  <c r="FU39" i="17"/>
  <c r="FU46" i="17"/>
  <c r="FV6" i="16"/>
  <c r="FV16" i="17" s="1"/>
  <c r="GG71" i="17"/>
  <c r="GF50" i="17"/>
  <c r="GF15" i="16"/>
  <c r="GQ64" i="17"/>
  <c r="GQ27" i="16"/>
  <c r="GF57" i="17"/>
  <c r="GF21" i="16"/>
  <c r="GY4" i="24"/>
  <c r="GX3" i="24"/>
  <c r="GA3" i="17"/>
  <c r="GB4" i="17"/>
  <c r="GX4" i="22"/>
  <c r="GW3" i="22"/>
  <c r="GG113" i="17"/>
  <c r="GF45" i="16"/>
  <c r="FW4" i="16"/>
  <c r="GB29" i="17" l="1"/>
  <c r="GB36" i="17"/>
  <c r="FV9" i="17"/>
  <c r="FV9" i="16"/>
  <c r="FV116" i="17"/>
  <c r="FV109" i="17"/>
  <c r="FV88" i="17"/>
  <c r="FV81" i="17"/>
  <c r="FV74" i="17"/>
  <c r="FV67" i="17"/>
  <c r="FV95" i="17"/>
  <c r="FV60" i="17"/>
  <c r="FV53" i="17"/>
  <c r="FV39" i="17"/>
  <c r="FV46" i="17"/>
  <c r="FV32" i="17"/>
  <c r="FV23" i="17"/>
  <c r="FW6" i="16"/>
  <c r="FW16" i="17" s="1"/>
  <c r="GR64" i="17"/>
  <c r="GR27" i="16"/>
  <c r="GH71" i="17"/>
  <c r="GG50" i="17"/>
  <c r="GG15" i="16"/>
  <c r="GG57" i="17"/>
  <c r="GG21" i="16"/>
  <c r="GZ4" i="24"/>
  <c r="GY3" i="24"/>
  <c r="GC4" i="17"/>
  <c r="GB3" i="17"/>
  <c r="GY4" i="22"/>
  <c r="GX3" i="22"/>
  <c r="GH113" i="17"/>
  <c r="GG45" i="16"/>
  <c r="FX4" i="16"/>
  <c r="GC36" i="17" l="1"/>
  <c r="GC29" i="17"/>
  <c r="FW9" i="17"/>
  <c r="FW9" i="16"/>
  <c r="FW116" i="17"/>
  <c r="FW109" i="17"/>
  <c r="FW95" i="17"/>
  <c r="FW88" i="17"/>
  <c r="FW74" i="17"/>
  <c r="FW81" i="17"/>
  <c r="FW67" i="17"/>
  <c r="FW53" i="17"/>
  <c r="FW46" i="17"/>
  <c r="FW39" i="17"/>
  <c r="FW60" i="17"/>
  <c r="FW32" i="17"/>
  <c r="FW23" i="17"/>
  <c r="FX6" i="16"/>
  <c r="FX16" i="17" s="1"/>
  <c r="GH50" i="17"/>
  <c r="GH15" i="16"/>
  <c r="GS64" i="17"/>
  <c r="GS27" i="16"/>
  <c r="GI71" i="17"/>
  <c r="GH57" i="17"/>
  <c r="GH21" i="16"/>
  <c r="HA4" i="24"/>
  <c r="GZ3" i="24"/>
  <c r="GD4" i="17"/>
  <c r="GC3" i="17"/>
  <c r="GZ4" i="22"/>
  <c r="GY3" i="22"/>
  <c r="GI113" i="17"/>
  <c r="GH45" i="16"/>
  <c r="FY4" i="16"/>
  <c r="GD29" i="17" l="1"/>
  <c r="GD36" i="17"/>
  <c r="FX9" i="17"/>
  <c r="FX9" i="16"/>
  <c r="FX116" i="17"/>
  <c r="FX109" i="17"/>
  <c r="FX95" i="17"/>
  <c r="FX88" i="17"/>
  <c r="FX81" i="17"/>
  <c r="FX74" i="17"/>
  <c r="FX67" i="17"/>
  <c r="FX60" i="17"/>
  <c r="FX53" i="17"/>
  <c r="FX39" i="17"/>
  <c r="FX46" i="17"/>
  <c r="FX32" i="17"/>
  <c r="FX23" i="17"/>
  <c r="FY6" i="16"/>
  <c r="FY16" i="17" s="1"/>
  <c r="GJ71" i="17"/>
  <c r="GT64" i="17"/>
  <c r="GT27" i="16"/>
  <c r="GI50" i="17"/>
  <c r="GI15" i="16"/>
  <c r="GI57" i="17"/>
  <c r="GI21" i="16"/>
  <c r="HB4" i="24"/>
  <c r="HA3" i="24"/>
  <c r="GE4" i="17"/>
  <c r="GD3" i="17"/>
  <c r="HA4" i="22"/>
  <c r="GZ3" i="22"/>
  <c r="GJ113" i="17"/>
  <c r="GI45" i="16"/>
  <c r="FZ4" i="16"/>
  <c r="GE36" i="17" l="1"/>
  <c r="GE29" i="17"/>
  <c r="FY9" i="17"/>
  <c r="FY9" i="16"/>
  <c r="FY116" i="17"/>
  <c r="FY109" i="17"/>
  <c r="FY95" i="17"/>
  <c r="FY88" i="17"/>
  <c r="FY81" i="17"/>
  <c r="FY74" i="17"/>
  <c r="FY67" i="17"/>
  <c r="FY60" i="17"/>
  <c r="FY53" i="17"/>
  <c r="FY46" i="17"/>
  <c r="FY39" i="17"/>
  <c r="FY32" i="17"/>
  <c r="FY23" i="17"/>
  <c r="FZ6" i="16"/>
  <c r="FZ16" i="17" s="1"/>
  <c r="GU64" i="17"/>
  <c r="GU27" i="16"/>
  <c r="GJ50" i="17"/>
  <c r="GJ15" i="16"/>
  <c r="GK71" i="17"/>
  <c r="GJ57" i="17"/>
  <c r="GJ21" i="16"/>
  <c r="HC4" i="24"/>
  <c r="HB3" i="24"/>
  <c r="GE3" i="17"/>
  <c r="GF4" i="17"/>
  <c r="HB4" i="22"/>
  <c r="HA3" i="22"/>
  <c r="GK113" i="17"/>
  <c r="GJ45" i="16"/>
  <c r="GA4" i="16"/>
  <c r="GF29" i="17" l="1"/>
  <c r="GF36" i="17"/>
  <c r="FZ9" i="17"/>
  <c r="FZ9" i="16"/>
  <c r="FZ116" i="17"/>
  <c r="FZ88" i="17"/>
  <c r="FZ95" i="17"/>
  <c r="FZ81" i="17"/>
  <c r="FZ74" i="17"/>
  <c r="FZ67" i="17"/>
  <c r="FZ109" i="17"/>
  <c r="FZ60" i="17"/>
  <c r="FZ53" i="17"/>
  <c r="FZ46" i="17"/>
  <c r="FZ39" i="17"/>
  <c r="FZ32" i="17"/>
  <c r="FZ23" i="17"/>
  <c r="GA6" i="16"/>
  <c r="GA16" i="17" s="1"/>
  <c r="GK50" i="17"/>
  <c r="GK15" i="16"/>
  <c r="GL71" i="17"/>
  <c r="GV64" i="17"/>
  <c r="GV27" i="16"/>
  <c r="GK57" i="17"/>
  <c r="GK21" i="16"/>
  <c r="HD4" i="24"/>
  <c r="HC3" i="24"/>
  <c r="GF3" i="17"/>
  <c r="GG4" i="17"/>
  <c r="HC4" i="22"/>
  <c r="HB3" i="22"/>
  <c r="GL113" i="17"/>
  <c r="GK45" i="16"/>
  <c r="GB4" i="16"/>
  <c r="GG36" i="17" l="1"/>
  <c r="GG29" i="17"/>
  <c r="GA9" i="17"/>
  <c r="GA9" i="16"/>
  <c r="GA116" i="17"/>
  <c r="GA109" i="17"/>
  <c r="GA95" i="17"/>
  <c r="GA88" i="17"/>
  <c r="GA81" i="17"/>
  <c r="GA74" i="17"/>
  <c r="GA60" i="17"/>
  <c r="GA53" i="17"/>
  <c r="GA46" i="17"/>
  <c r="GA67" i="17"/>
  <c r="GA39" i="17"/>
  <c r="GA32" i="17"/>
  <c r="GA23" i="17"/>
  <c r="GB6" i="16"/>
  <c r="GB16" i="17" s="1"/>
  <c r="GM71" i="17"/>
  <c r="GL50" i="17"/>
  <c r="GL15" i="16"/>
  <c r="GW64" i="17"/>
  <c r="GW27" i="16"/>
  <c r="GL57" i="17"/>
  <c r="GL21" i="16"/>
  <c r="HE4" i="24"/>
  <c r="HD3" i="24"/>
  <c r="GH4" i="17"/>
  <c r="GG3" i="17"/>
  <c r="HD4" i="22"/>
  <c r="HC3" i="22"/>
  <c r="GM113" i="17"/>
  <c r="GL45" i="16"/>
  <c r="GC4" i="16"/>
  <c r="GH36" i="17" l="1"/>
  <c r="GH29" i="17"/>
  <c r="GB9" i="17"/>
  <c r="GB9" i="16"/>
  <c r="GB116" i="17"/>
  <c r="GB88" i="17"/>
  <c r="GB95" i="17"/>
  <c r="GB81" i="17"/>
  <c r="GB74" i="17"/>
  <c r="GB67" i="17"/>
  <c r="GB109" i="17"/>
  <c r="GB60" i="17"/>
  <c r="GB53" i="17"/>
  <c r="GB46" i="17"/>
  <c r="GB39" i="17"/>
  <c r="GB32" i="17"/>
  <c r="GB23" i="17"/>
  <c r="GC6" i="16"/>
  <c r="GC16" i="17" s="1"/>
  <c r="GM50" i="17"/>
  <c r="GM15" i="16"/>
  <c r="GN71" i="17"/>
  <c r="GX64" i="17"/>
  <c r="GX27" i="16"/>
  <c r="GM57" i="17"/>
  <c r="GM21" i="16"/>
  <c r="HE3" i="24"/>
  <c r="HF4" i="24"/>
  <c r="GH3" i="17"/>
  <c r="GI4" i="17"/>
  <c r="HE4" i="22"/>
  <c r="HD3" i="22"/>
  <c r="GN113" i="17"/>
  <c r="GM45" i="16"/>
  <c r="GD4" i="16"/>
  <c r="GI36" i="17" l="1"/>
  <c r="GI29" i="17"/>
  <c r="GC9" i="17"/>
  <c r="GC9" i="16"/>
  <c r="GC116" i="17"/>
  <c r="GC109" i="17"/>
  <c r="GC95" i="17"/>
  <c r="GC88" i="17"/>
  <c r="GC81" i="17"/>
  <c r="GC74" i="17"/>
  <c r="GC67" i="17"/>
  <c r="GC60" i="17"/>
  <c r="GC53" i="17"/>
  <c r="GC32" i="17"/>
  <c r="GC23" i="17"/>
  <c r="GC46" i="17"/>
  <c r="GC39" i="17"/>
  <c r="GD6" i="16"/>
  <c r="GD16" i="17" s="1"/>
  <c r="GY64" i="17"/>
  <c r="GY27" i="16"/>
  <c r="GO71" i="17"/>
  <c r="GN50" i="17"/>
  <c r="GN15" i="16"/>
  <c r="GN57" i="17"/>
  <c r="GN21" i="16"/>
  <c r="HG4" i="24"/>
  <c r="HF3" i="24"/>
  <c r="GI3" i="17"/>
  <c r="GJ4" i="17"/>
  <c r="HF4" i="22"/>
  <c r="HE3" i="22"/>
  <c r="GO113" i="17"/>
  <c r="GN45" i="16"/>
  <c r="GE4" i="16"/>
  <c r="GJ36" i="17" l="1"/>
  <c r="GJ29" i="17"/>
  <c r="GD9" i="17"/>
  <c r="GD9" i="16"/>
  <c r="GD116" i="17"/>
  <c r="GD95" i="17"/>
  <c r="GD109" i="17"/>
  <c r="GD81" i="17"/>
  <c r="GD74" i="17"/>
  <c r="GD67" i="17"/>
  <c r="GD88" i="17"/>
  <c r="GD60" i="17"/>
  <c r="GD53" i="17"/>
  <c r="GD39" i="17"/>
  <c r="GD32" i="17"/>
  <c r="GD46" i="17"/>
  <c r="GD23" i="17"/>
  <c r="GE6" i="16"/>
  <c r="GE16" i="17" s="1"/>
  <c r="GO50" i="17"/>
  <c r="GO15" i="16"/>
  <c r="GZ64" i="17"/>
  <c r="GZ27" i="16"/>
  <c r="GP71" i="17"/>
  <c r="GO57" i="17"/>
  <c r="GO21" i="16"/>
  <c r="HH4" i="24"/>
  <c r="HG3" i="24"/>
  <c r="GJ3" i="17"/>
  <c r="GK4" i="17"/>
  <c r="HG4" i="22"/>
  <c r="HF3" i="22"/>
  <c r="GP113" i="17"/>
  <c r="GO45" i="16"/>
  <c r="GF4" i="16"/>
  <c r="GK36" i="17" l="1"/>
  <c r="GK29" i="17"/>
  <c r="GE9" i="17"/>
  <c r="GE9" i="16"/>
  <c r="GE116" i="17"/>
  <c r="GE109" i="17"/>
  <c r="GE95" i="17"/>
  <c r="GE88" i="17"/>
  <c r="GE81" i="17"/>
  <c r="GE74" i="17"/>
  <c r="GE67" i="17"/>
  <c r="GE46" i="17"/>
  <c r="GE53" i="17"/>
  <c r="GE60" i="17"/>
  <c r="GE39" i="17"/>
  <c r="GE32" i="17"/>
  <c r="GE23" i="17"/>
  <c r="GF6" i="16"/>
  <c r="GF16" i="17" s="1"/>
  <c r="GP50" i="17"/>
  <c r="GP15" i="16"/>
  <c r="GQ71" i="17"/>
  <c r="HA64" i="17"/>
  <c r="HA27" i="16"/>
  <c r="GP57" i="17"/>
  <c r="GP21" i="16"/>
  <c r="HI4" i="24"/>
  <c r="HH3" i="24"/>
  <c r="GL4" i="17"/>
  <c r="GK3" i="17"/>
  <c r="HH4" i="22"/>
  <c r="HG3" i="22"/>
  <c r="GQ113" i="17"/>
  <c r="GP45" i="16"/>
  <c r="GG4" i="16"/>
  <c r="GL29" i="17" l="1"/>
  <c r="GL36" i="17"/>
  <c r="GF9" i="17"/>
  <c r="GF9" i="16"/>
  <c r="GF116" i="17"/>
  <c r="GF109" i="17"/>
  <c r="GF95" i="17"/>
  <c r="GF88" i="17"/>
  <c r="GF74" i="17"/>
  <c r="GF67" i="17"/>
  <c r="GF81" i="17"/>
  <c r="GF60" i="17"/>
  <c r="GF53" i="17"/>
  <c r="GF46" i="17"/>
  <c r="GF39" i="17"/>
  <c r="GF23" i="17"/>
  <c r="GF32" i="17"/>
  <c r="GG6" i="16"/>
  <c r="GG16" i="17" s="1"/>
  <c r="GR71" i="17"/>
  <c r="GQ50" i="17"/>
  <c r="GQ15" i="16"/>
  <c r="HB64" i="17"/>
  <c r="HB27" i="16"/>
  <c r="GQ57" i="17"/>
  <c r="GQ21" i="16"/>
  <c r="HJ4" i="24"/>
  <c r="HI3" i="24"/>
  <c r="GM4" i="17"/>
  <c r="GL3" i="17"/>
  <c r="HI4" i="22"/>
  <c r="HH3" i="22"/>
  <c r="GR113" i="17"/>
  <c r="GQ45" i="16"/>
  <c r="GH4" i="16"/>
  <c r="GM36" i="17" l="1"/>
  <c r="GM29" i="17"/>
  <c r="GG9" i="17"/>
  <c r="GG9" i="16"/>
  <c r="GG116" i="17"/>
  <c r="GG109" i="17"/>
  <c r="GG95" i="17"/>
  <c r="GG88" i="17"/>
  <c r="GG81" i="17"/>
  <c r="GG74" i="17"/>
  <c r="GG67" i="17"/>
  <c r="GG60" i="17"/>
  <c r="GG53" i="17"/>
  <c r="GG46" i="17"/>
  <c r="GG39" i="17"/>
  <c r="GG32" i="17"/>
  <c r="GG23" i="17"/>
  <c r="GH6" i="16"/>
  <c r="GH16" i="17" s="1"/>
  <c r="GS71" i="17"/>
  <c r="GR50" i="17"/>
  <c r="GR15" i="16"/>
  <c r="HC64" i="17"/>
  <c r="HC27" i="16"/>
  <c r="GR57" i="17"/>
  <c r="GR21" i="16"/>
  <c r="HK4" i="24"/>
  <c r="HJ3" i="24"/>
  <c r="GN4" i="17"/>
  <c r="GM3" i="17"/>
  <c r="HJ4" i="22"/>
  <c r="HI3" i="22"/>
  <c r="GS113" i="17"/>
  <c r="GR45" i="16"/>
  <c r="GI4" i="16"/>
  <c r="GN36" i="17" l="1"/>
  <c r="GN29" i="17"/>
  <c r="GH9" i="17"/>
  <c r="GH9" i="16"/>
  <c r="GH95" i="17"/>
  <c r="GH109" i="17"/>
  <c r="GH116" i="17"/>
  <c r="GH88" i="17"/>
  <c r="GH81" i="17"/>
  <c r="GH74" i="17"/>
  <c r="GH67" i="17"/>
  <c r="GH60" i="17"/>
  <c r="GH53" i="17"/>
  <c r="GH46" i="17"/>
  <c r="GH39" i="17"/>
  <c r="GH32" i="17"/>
  <c r="GH23" i="17"/>
  <c r="GI6" i="16"/>
  <c r="GI16" i="17" s="1"/>
  <c r="HD64" i="17"/>
  <c r="HD27" i="16"/>
  <c r="GS50" i="17"/>
  <c r="GS15" i="16"/>
  <c r="GT71" i="17"/>
  <c r="GS57" i="17"/>
  <c r="GS21" i="16"/>
  <c r="HL4" i="24"/>
  <c r="HK3" i="24"/>
  <c r="GO4" i="17"/>
  <c r="GN3" i="17"/>
  <c r="HK4" i="22"/>
  <c r="HJ3" i="22"/>
  <c r="GT113" i="17"/>
  <c r="GS45" i="16"/>
  <c r="GJ4" i="16"/>
  <c r="GO29" i="17" l="1"/>
  <c r="GO36" i="17"/>
  <c r="GI9" i="17"/>
  <c r="GI9" i="16"/>
  <c r="GI116" i="17"/>
  <c r="GI109" i="17"/>
  <c r="GI95" i="17"/>
  <c r="GI88" i="17"/>
  <c r="GI81" i="17"/>
  <c r="GI74" i="17"/>
  <c r="GI67" i="17"/>
  <c r="GI60" i="17"/>
  <c r="GI53" i="17"/>
  <c r="GI46" i="17"/>
  <c r="GI39" i="17"/>
  <c r="GI32" i="17"/>
  <c r="GI23" i="17"/>
  <c r="GJ6" i="16"/>
  <c r="GJ16" i="17" s="1"/>
  <c r="GU71" i="17"/>
  <c r="GT50" i="17"/>
  <c r="GT15" i="16"/>
  <c r="HE64" i="17"/>
  <c r="HE27" i="16"/>
  <c r="GT57" i="17"/>
  <c r="GT21" i="16"/>
  <c r="HM4" i="24"/>
  <c r="HL3" i="24"/>
  <c r="GO3" i="17"/>
  <c r="GP4" i="17"/>
  <c r="HL4" i="22"/>
  <c r="HK3" i="22"/>
  <c r="GU113" i="17"/>
  <c r="GT45" i="16"/>
  <c r="GK4" i="16"/>
  <c r="GP36" i="17" l="1"/>
  <c r="GP29" i="17"/>
  <c r="GJ9" i="17"/>
  <c r="GJ9" i="16"/>
  <c r="GJ116" i="17"/>
  <c r="GJ95" i="17"/>
  <c r="GJ109" i="17"/>
  <c r="GJ88" i="17"/>
  <c r="GJ74" i="17"/>
  <c r="GJ67" i="17"/>
  <c r="GJ81" i="17"/>
  <c r="GJ60" i="17"/>
  <c r="GJ53" i="17"/>
  <c r="GJ46" i="17"/>
  <c r="GJ39" i="17"/>
  <c r="GJ32" i="17"/>
  <c r="GJ23" i="17"/>
  <c r="GK6" i="16"/>
  <c r="GK16" i="17" s="1"/>
  <c r="GU50" i="17"/>
  <c r="GU15" i="16"/>
  <c r="HF64" i="17"/>
  <c r="HF27" i="16"/>
  <c r="GV71" i="17"/>
  <c r="GU57" i="17"/>
  <c r="GU21" i="16"/>
  <c r="HN4" i="24"/>
  <c r="HM3" i="24"/>
  <c r="GP3" i="17"/>
  <c r="GQ4" i="17"/>
  <c r="HM4" i="22"/>
  <c r="HL3" i="22"/>
  <c r="GV113" i="17"/>
  <c r="GU45" i="16"/>
  <c r="GL4" i="16"/>
  <c r="GQ36" i="17" l="1"/>
  <c r="GQ29" i="17"/>
  <c r="GK9" i="17"/>
  <c r="GK9" i="16"/>
  <c r="GK116" i="17"/>
  <c r="GK109" i="17"/>
  <c r="GK95" i="17"/>
  <c r="GK88" i="17"/>
  <c r="GK74" i="17"/>
  <c r="GK67" i="17"/>
  <c r="GK60" i="17"/>
  <c r="GK81" i="17"/>
  <c r="GK53" i="17"/>
  <c r="GK46" i="17"/>
  <c r="GK39" i="17"/>
  <c r="GK32" i="17"/>
  <c r="GK23" i="17"/>
  <c r="GL6" i="16"/>
  <c r="GL16" i="17" s="1"/>
  <c r="HG64" i="17"/>
  <c r="HG27" i="16"/>
  <c r="GW71" i="17"/>
  <c r="GV50" i="17"/>
  <c r="GV15" i="16"/>
  <c r="GV57" i="17"/>
  <c r="GV21" i="16"/>
  <c r="HO4" i="24"/>
  <c r="HN3" i="24"/>
  <c r="GQ3" i="17"/>
  <c r="GR4" i="17"/>
  <c r="HN4" i="22"/>
  <c r="HM3" i="22"/>
  <c r="GW113" i="17"/>
  <c r="GV45" i="16"/>
  <c r="GM4" i="16"/>
  <c r="GR36" i="17" l="1"/>
  <c r="GR29" i="17"/>
  <c r="GL9" i="17"/>
  <c r="GL9" i="16"/>
  <c r="GL116" i="17"/>
  <c r="GL109" i="17"/>
  <c r="GL88" i="17"/>
  <c r="GL74" i="17"/>
  <c r="GL67" i="17"/>
  <c r="GL60" i="17"/>
  <c r="GL81" i="17"/>
  <c r="GL95" i="17"/>
  <c r="GL53" i="17"/>
  <c r="GL39" i="17"/>
  <c r="GL46" i="17"/>
  <c r="GL32" i="17"/>
  <c r="GL23" i="17"/>
  <c r="GM6" i="16"/>
  <c r="GM16" i="17" s="1"/>
  <c r="GX71" i="17"/>
  <c r="HH64" i="17"/>
  <c r="HH27" i="16"/>
  <c r="GW50" i="17"/>
  <c r="GW15" i="16"/>
  <c r="GW57" i="17"/>
  <c r="GW21" i="16"/>
  <c r="HP4" i="24"/>
  <c r="HO3" i="24"/>
  <c r="GR3" i="17"/>
  <c r="GS4" i="17"/>
  <c r="HO4" i="22"/>
  <c r="HN3" i="22"/>
  <c r="GX113" i="17"/>
  <c r="GW45" i="16"/>
  <c r="GN4" i="16"/>
  <c r="GS36" i="17" l="1"/>
  <c r="GS29" i="17"/>
  <c r="GM9" i="17"/>
  <c r="GM9" i="16"/>
  <c r="GM116" i="17"/>
  <c r="GM109" i="17"/>
  <c r="GM95" i="17"/>
  <c r="GM88" i="17"/>
  <c r="GM74" i="17"/>
  <c r="GM81" i="17"/>
  <c r="GM67" i="17"/>
  <c r="GM60" i="17"/>
  <c r="GM46" i="17"/>
  <c r="GM39" i="17"/>
  <c r="GM53" i="17"/>
  <c r="GM32" i="17"/>
  <c r="GM23" i="17"/>
  <c r="GN6" i="16"/>
  <c r="GN16" i="17" s="1"/>
  <c r="GY71" i="17"/>
  <c r="GX50" i="17"/>
  <c r="GX15" i="16"/>
  <c r="HI64" i="17"/>
  <c r="HI27" i="16"/>
  <c r="GX57" i="17"/>
  <c r="GX21" i="16"/>
  <c r="HQ4" i="24"/>
  <c r="HP3" i="24"/>
  <c r="GS3" i="17"/>
  <c r="GT4" i="17"/>
  <c r="HP4" i="22"/>
  <c r="HO3" i="22"/>
  <c r="GY113" i="17"/>
  <c r="GX45" i="16"/>
  <c r="GO4" i="16"/>
  <c r="GT29" i="17" l="1"/>
  <c r="GT36" i="17"/>
  <c r="GN9" i="17"/>
  <c r="GN9" i="16"/>
  <c r="GN109" i="17"/>
  <c r="GN95" i="17"/>
  <c r="GN88" i="17"/>
  <c r="GN116" i="17"/>
  <c r="GN81" i="17"/>
  <c r="GN67" i="17"/>
  <c r="GN60" i="17"/>
  <c r="GN74" i="17"/>
  <c r="GN53" i="17"/>
  <c r="GN32" i="17"/>
  <c r="GN23" i="17"/>
  <c r="GN46" i="17"/>
  <c r="GN39" i="17"/>
  <c r="GO6" i="16"/>
  <c r="GO16" i="17" s="1"/>
  <c r="GZ71" i="17"/>
  <c r="HJ64" i="17"/>
  <c r="HJ27" i="16"/>
  <c r="GY50" i="17"/>
  <c r="GY15" i="16"/>
  <c r="GY57" i="17"/>
  <c r="GY21" i="16"/>
  <c r="HR4" i="24"/>
  <c r="HQ3" i="24"/>
  <c r="GU4" i="17"/>
  <c r="GT3" i="17"/>
  <c r="HQ4" i="22"/>
  <c r="HP3" i="22"/>
  <c r="GZ113" i="17"/>
  <c r="GY45" i="16"/>
  <c r="GP4" i="16"/>
  <c r="GU36" i="17" l="1"/>
  <c r="GU29" i="17"/>
  <c r="GO9" i="17"/>
  <c r="GO9" i="16"/>
  <c r="GO116" i="17"/>
  <c r="GO109" i="17"/>
  <c r="GO95" i="17"/>
  <c r="GO88" i="17"/>
  <c r="GO81" i="17"/>
  <c r="GO74" i="17"/>
  <c r="GO67" i="17"/>
  <c r="GO60" i="17"/>
  <c r="GO53" i="17"/>
  <c r="GO46" i="17"/>
  <c r="GO32" i="17"/>
  <c r="GO23" i="17"/>
  <c r="GO39" i="17"/>
  <c r="GP6" i="16"/>
  <c r="GP16" i="17" s="1"/>
  <c r="HK64" i="17"/>
  <c r="HK27" i="16"/>
  <c r="GZ50" i="17"/>
  <c r="GZ15" i="16"/>
  <c r="HA71" i="17"/>
  <c r="GZ57" i="17"/>
  <c r="GZ21" i="16"/>
  <c r="HS4" i="24"/>
  <c r="HR3" i="24"/>
  <c r="GV4" i="17"/>
  <c r="GU3" i="17"/>
  <c r="HR4" i="22"/>
  <c r="HQ3" i="22"/>
  <c r="HA113" i="17"/>
  <c r="GZ45" i="16"/>
  <c r="GQ4" i="16"/>
  <c r="GV29" i="17" l="1"/>
  <c r="GV36" i="17"/>
  <c r="GP9" i="17"/>
  <c r="GP9" i="16"/>
  <c r="GP116" i="17"/>
  <c r="GP109" i="17"/>
  <c r="GP88" i="17"/>
  <c r="GP81" i="17"/>
  <c r="GP95" i="17"/>
  <c r="GP74" i="17"/>
  <c r="GP67" i="17"/>
  <c r="GP53" i="17"/>
  <c r="GP46" i="17"/>
  <c r="GP60" i="17"/>
  <c r="GP39" i="17"/>
  <c r="GP32" i="17"/>
  <c r="GP23" i="17"/>
  <c r="GQ6" i="16"/>
  <c r="GQ16" i="17" s="1"/>
  <c r="HL64" i="17"/>
  <c r="HL27" i="16"/>
  <c r="HB71" i="17"/>
  <c r="HA50" i="17"/>
  <c r="HA15" i="16"/>
  <c r="HA57" i="17"/>
  <c r="HA21" i="16"/>
  <c r="HT4" i="24"/>
  <c r="HS3" i="24"/>
  <c r="GW4" i="17"/>
  <c r="GV3" i="17"/>
  <c r="HS4" i="22"/>
  <c r="HR3" i="22"/>
  <c r="HB113" i="17"/>
  <c r="HA45" i="16"/>
  <c r="GR4" i="16"/>
  <c r="GW36" i="17" l="1"/>
  <c r="GW29" i="17"/>
  <c r="GQ9" i="17"/>
  <c r="GQ9" i="16"/>
  <c r="GQ116" i="17"/>
  <c r="GQ109" i="17"/>
  <c r="GQ95" i="17"/>
  <c r="GQ88" i="17"/>
  <c r="GQ81" i="17"/>
  <c r="GQ74" i="17"/>
  <c r="GQ53" i="17"/>
  <c r="GQ46" i="17"/>
  <c r="GQ60" i="17"/>
  <c r="GQ32" i="17"/>
  <c r="GQ67" i="17"/>
  <c r="GQ39" i="17"/>
  <c r="GQ23" i="17"/>
  <c r="GR6" i="16"/>
  <c r="GR16" i="17" s="1"/>
  <c r="HC71" i="17"/>
  <c r="HB50" i="17"/>
  <c r="HB15" i="16"/>
  <c r="HM64" i="17"/>
  <c r="HM27" i="16"/>
  <c r="HB57" i="17"/>
  <c r="HB21" i="16"/>
  <c r="HU4" i="24"/>
  <c r="HT3" i="24"/>
  <c r="GX4" i="17"/>
  <c r="GW3" i="17"/>
  <c r="HT4" i="22"/>
  <c r="HS3" i="22"/>
  <c r="HC113" i="17"/>
  <c r="HB45" i="16"/>
  <c r="GS4" i="16"/>
  <c r="GX36" i="17" l="1"/>
  <c r="GX29" i="17"/>
  <c r="GR9" i="17"/>
  <c r="GR9" i="16"/>
  <c r="GR116" i="17"/>
  <c r="GR109" i="17"/>
  <c r="GR88" i="17"/>
  <c r="GR95" i="17"/>
  <c r="GR74" i="17"/>
  <c r="GR67" i="17"/>
  <c r="GR53" i="17"/>
  <c r="GR46" i="17"/>
  <c r="GR81" i="17"/>
  <c r="GR60" i="17"/>
  <c r="GR32" i="17"/>
  <c r="GR39" i="17"/>
  <c r="GR23" i="17"/>
  <c r="GS6" i="16"/>
  <c r="GS16" i="17" s="1"/>
  <c r="HC50" i="17"/>
  <c r="HC15" i="16"/>
  <c r="HN64" i="17"/>
  <c r="HN27" i="16"/>
  <c r="HD71" i="17"/>
  <c r="HC57" i="17"/>
  <c r="HC21" i="16"/>
  <c r="HV4" i="24"/>
  <c r="HU3" i="24"/>
  <c r="GY4" i="17"/>
  <c r="GX3" i="17"/>
  <c r="HU4" i="22"/>
  <c r="HT3" i="22"/>
  <c r="HD113" i="17"/>
  <c r="HC45" i="16"/>
  <c r="GT4" i="16"/>
  <c r="GY36" i="17" l="1"/>
  <c r="GY29" i="17"/>
  <c r="GS9" i="17"/>
  <c r="GS9" i="16"/>
  <c r="GS116" i="17"/>
  <c r="GS109" i="17"/>
  <c r="GS95" i="17"/>
  <c r="GS88" i="17"/>
  <c r="GS74" i="17"/>
  <c r="GS67" i="17"/>
  <c r="GS60" i="17"/>
  <c r="GS81" i="17"/>
  <c r="GS53" i="17"/>
  <c r="GS32" i="17"/>
  <c r="GS23" i="17"/>
  <c r="GS39" i="17"/>
  <c r="GS46" i="17"/>
  <c r="GT6" i="16"/>
  <c r="GT16" i="17" s="1"/>
  <c r="HD50" i="17"/>
  <c r="HD15" i="16"/>
  <c r="HE71" i="17"/>
  <c r="HO64" i="17"/>
  <c r="HO27" i="16"/>
  <c r="HD57" i="17"/>
  <c r="HD21" i="16"/>
  <c r="HW4" i="24"/>
  <c r="HV3" i="24"/>
  <c r="GY3" i="17"/>
  <c r="GZ4" i="17"/>
  <c r="HV4" i="22"/>
  <c r="HU3" i="22"/>
  <c r="HE113" i="17"/>
  <c r="HD45" i="16"/>
  <c r="GU4" i="16"/>
  <c r="GZ36" i="17" l="1"/>
  <c r="GZ29" i="17"/>
  <c r="GT9" i="17"/>
  <c r="GT9" i="16"/>
  <c r="GT116" i="17"/>
  <c r="GT95" i="17"/>
  <c r="GT74" i="17"/>
  <c r="GT67" i="17"/>
  <c r="GT60" i="17"/>
  <c r="GT109" i="17"/>
  <c r="GT81" i="17"/>
  <c r="GT53" i="17"/>
  <c r="GT88" i="17"/>
  <c r="GT39" i="17"/>
  <c r="GT46" i="17"/>
  <c r="GT32" i="17"/>
  <c r="GT23" i="17"/>
  <c r="GU6" i="16"/>
  <c r="GU16" i="17" s="1"/>
  <c r="HF71" i="17"/>
  <c r="HP64" i="17"/>
  <c r="HP27" i="16"/>
  <c r="HE50" i="17"/>
  <c r="HE15" i="16"/>
  <c r="HE57" i="17"/>
  <c r="HE21" i="16"/>
  <c r="HX4" i="24"/>
  <c r="HW3" i="24"/>
  <c r="HA4" i="17"/>
  <c r="GZ3" i="17"/>
  <c r="HW4" i="22"/>
  <c r="HV3" i="22"/>
  <c r="HF113" i="17"/>
  <c r="HE45" i="16"/>
  <c r="GV4" i="16"/>
  <c r="HA36" i="17" l="1"/>
  <c r="HA29" i="17"/>
  <c r="GU9" i="17"/>
  <c r="GU9" i="16"/>
  <c r="GU116" i="17"/>
  <c r="GU109" i="17"/>
  <c r="GU95" i="17"/>
  <c r="GU88" i="17"/>
  <c r="GU74" i="17"/>
  <c r="GU81" i="17"/>
  <c r="GU60" i="17"/>
  <c r="GU67" i="17"/>
  <c r="GU46" i="17"/>
  <c r="GU39" i="17"/>
  <c r="GU53" i="17"/>
  <c r="GU32" i="17"/>
  <c r="GU23" i="17"/>
  <c r="GV6" i="16"/>
  <c r="GV16" i="17" s="1"/>
  <c r="HQ64" i="17"/>
  <c r="HQ27" i="16"/>
  <c r="HG71" i="17"/>
  <c r="HF50" i="17"/>
  <c r="HF15" i="16"/>
  <c r="HF57" i="17"/>
  <c r="HF21" i="16"/>
  <c r="HY4" i="24"/>
  <c r="HX3" i="24"/>
  <c r="HB4" i="17"/>
  <c r="HA3" i="17"/>
  <c r="HX4" i="22"/>
  <c r="HW3" i="22"/>
  <c r="HG113" i="17"/>
  <c r="HF45" i="16"/>
  <c r="GW4" i="16"/>
  <c r="HB36" i="17" l="1"/>
  <c r="HB29" i="17"/>
  <c r="GV9" i="17"/>
  <c r="GV9" i="16"/>
  <c r="GV116" i="17"/>
  <c r="GV109" i="17"/>
  <c r="GV95" i="17"/>
  <c r="GV88" i="17"/>
  <c r="GV81" i="17"/>
  <c r="GV74" i="17"/>
  <c r="GV60" i="17"/>
  <c r="GV67" i="17"/>
  <c r="GV53" i="17"/>
  <c r="GV39" i="17"/>
  <c r="GV46" i="17"/>
  <c r="GV23" i="17"/>
  <c r="GV32" i="17"/>
  <c r="GW6" i="16"/>
  <c r="GW16" i="17" s="1"/>
  <c r="HG50" i="17"/>
  <c r="HG15" i="16"/>
  <c r="HH71" i="17"/>
  <c r="HR64" i="17"/>
  <c r="HR27" i="16"/>
  <c r="HG57" i="17"/>
  <c r="HG21" i="16"/>
  <c r="HZ4" i="24"/>
  <c r="HY3" i="24"/>
  <c r="HC4" i="17"/>
  <c r="HB3" i="17"/>
  <c r="HY4" i="22"/>
  <c r="HX3" i="22"/>
  <c r="HH113" i="17"/>
  <c r="HG45" i="16"/>
  <c r="GX4" i="16"/>
  <c r="HC36" i="17" l="1"/>
  <c r="HC29" i="17"/>
  <c r="GW9" i="17"/>
  <c r="GW9" i="16"/>
  <c r="GW116" i="17"/>
  <c r="GW109" i="17"/>
  <c r="GW95" i="17"/>
  <c r="GW81" i="17"/>
  <c r="GW88" i="17"/>
  <c r="GW74" i="17"/>
  <c r="GW67" i="17"/>
  <c r="GW60" i="17"/>
  <c r="GW53" i="17"/>
  <c r="GW46" i="17"/>
  <c r="GW39" i="17"/>
  <c r="GW32" i="17"/>
  <c r="GW23" i="17"/>
  <c r="GX6" i="16"/>
  <c r="GX16" i="17" s="1"/>
  <c r="HI71" i="17"/>
  <c r="HS64" i="17"/>
  <c r="HS27" i="16"/>
  <c r="HH50" i="17"/>
  <c r="HH15" i="16"/>
  <c r="HH57" i="17"/>
  <c r="HH21" i="16"/>
  <c r="IA4" i="24"/>
  <c r="HZ3" i="24"/>
  <c r="HC3" i="17"/>
  <c r="HD4" i="17"/>
  <c r="HZ4" i="22"/>
  <c r="HY3" i="22"/>
  <c r="HI113" i="17"/>
  <c r="HH45" i="16"/>
  <c r="GY4" i="16"/>
  <c r="HD36" i="17" l="1"/>
  <c r="HD29" i="17"/>
  <c r="GX9" i="17"/>
  <c r="GX9" i="16"/>
  <c r="GX116" i="17"/>
  <c r="GX81" i="17"/>
  <c r="GX95" i="17"/>
  <c r="GX109" i="17"/>
  <c r="GX88" i="17"/>
  <c r="GX74" i="17"/>
  <c r="GX67" i="17"/>
  <c r="GX60" i="17"/>
  <c r="GX53" i="17"/>
  <c r="GX46" i="17"/>
  <c r="GX39" i="17"/>
  <c r="GX32" i="17"/>
  <c r="GX23" i="17"/>
  <c r="GY6" i="16"/>
  <c r="GY16" i="17" s="1"/>
  <c r="HI50" i="17"/>
  <c r="HI15" i="16"/>
  <c r="HT64" i="17"/>
  <c r="HT27" i="16"/>
  <c r="HJ71" i="17"/>
  <c r="HI57" i="17"/>
  <c r="HI21" i="16"/>
  <c r="IB4" i="24"/>
  <c r="IA3" i="24"/>
  <c r="HD3" i="17"/>
  <c r="HE4" i="17"/>
  <c r="IA4" i="22"/>
  <c r="HZ3" i="22"/>
  <c r="HJ113" i="17"/>
  <c r="HI45" i="16"/>
  <c r="GZ4" i="16"/>
  <c r="HE29" i="17" l="1"/>
  <c r="HE36" i="17"/>
  <c r="GY9" i="17"/>
  <c r="GY9" i="16"/>
  <c r="GY116" i="17"/>
  <c r="GY109" i="17"/>
  <c r="GY95" i="17"/>
  <c r="GY88" i="17"/>
  <c r="GY81" i="17"/>
  <c r="GY74" i="17"/>
  <c r="GY60" i="17"/>
  <c r="GY53" i="17"/>
  <c r="GY46" i="17"/>
  <c r="GY67" i="17"/>
  <c r="GY32" i="17"/>
  <c r="GY39" i="17"/>
  <c r="GY23" i="17"/>
  <c r="GZ6" i="16"/>
  <c r="GZ16" i="17" s="1"/>
  <c r="HU64" i="17"/>
  <c r="HU27" i="16"/>
  <c r="HJ50" i="17"/>
  <c r="HJ15" i="16"/>
  <c r="HK71" i="17"/>
  <c r="HJ57" i="17"/>
  <c r="HJ21" i="16"/>
  <c r="IC4" i="24"/>
  <c r="IB3" i="24"/>
  <c r="HF4" i="17"/>
  <c r="HE3" i="17"/>
  <c r="IB4" i="22"/>
  <c r="IA3" i="22"/>
  <c r="HK113" i="17"/>
  <c r="HJ45" i="16"/>
  <c r="HA4" i="16"/>
  <c r="HF36" i="17" l="1"/>
  <c r="HF29" i="17"/>
  <c r="GZ9" i="17"/>
  <c r="GZ9" i="16"/>
  <c r="GZ116" i="17"/>
  <c r="GZ95" i="17"/>
  <c r="GZ109" i="17"/>
  <c r="GZ81" i="17"/>
  <c r="GZ74" i="17"/>
  <c r="GZ67" i="17"/>
  <c r="GZ88" i="17"/>
  <c r="GZ60" i="17"/>
  <c r="GZ53" i="17"/>
  <c r="GZ46" i="17"/>
  <c r="GZ32" i="17"/>
  <c r="GZ39" i="17"/>
  <c r="GZ23" i="17"/>
  <c r="HA6" i="16"/>
  <c r="HA16" i="17" s="1"/>
  <c r="HK50" i="17"/>
  <c r="HK15" i="16"/>
  <c r="HV64" i="17"/>
  <c r="HV27" i="16"/>
  <c r="HL71" i="17"/>
  <c r="HK57" i="17"/>
  <c r="HK21" i="16"/>
  <c r="IC3" i="24"/>
  <c r="ID4" i="24"/>
  <c r="HF3" i="17"/>
  <c r="HG4" i="17"/>
  <c r="IC4" i="22"/>
  <c r="IB3" i="22"/>
  <c r="HL113" i="17"/>
  <c r="HK45" i="16"/>
  <c r="HB4" i="16"/>
  <c r="HG36" i="17" l="1"/>
  <c r="HG29" i="17"/>
  <c r="HA9" i="17"/>
  <c r="HA9" i="16"/>
  <c r="HA116" i="17"/>
  <c r="HA109" i="17"/>
  <c r="HA95" i="17"/>
  <c r="HA88" i="17"/>
  <c r="HA81" i="17"/>
  <c r="HA74" i="17"/>
  <c r="HA67" i="17"/>
  <c r="HA60" i="17"/>
  <c r="HA53" i="17"/>
  <c r="HA32" i="17"/>
  <c r="HA23" i="17"/>
  <c r="HA46" i="17"/>
  <c r="HA39" i="17"/>
  <c r="HB6" i="16"/>
  <c r="HB16" i="17" s="1"/>
  <c r="HM71" i="17"/>
  <c r="HW64" i="17"/>
  <c r="HW27" i="16"/>
  <c r="HL50" i="17"/>
  <c r="HL15" i="16"/>
  <c r="HL57" i="17"/>
  <c r="HL21" i="16"/>
  <c r="IE4" i="24"/>
  <c r="ID3" i="24"/>
  <c r="HG3" i="17"/>
  <c r="HH4" i="17"/>
  <c r="ID4" i="22"/>
  <c r="IC3" i="22"/>
  <c r="HM113" i="17"/>
  <c r="HL45" i="16"/>
  <c r="HC4" i="16"/>
  <c r="HH29" i="17" l="1"/>
  <c r="HH36" i="17"/>
  <c r="HB9" i="17"/>
  <c r="HB9" i="16"/>
  <c r="HB116" i="17"/>
  <c r="HB95" i="17"/>
  <c r="HB109" i="17"/>
  <c r="HB88" i="17"/>
  <c r="HB81" i="17"/>
  <c r="HB74" i="17"/>
  <c r="HB67" i="17"/>
  <c r="HB60" i="17"/>
  <c r="HB53" i="17"/>
  <c r="HB39" i="17"/>
  <c r="HB32" i="17"/>
  <c r="HB23" i="17"/>
  <c r="HB46" i="17"/>
  <c r="HC6" i="16"/>
  <c r="HC16" i="17" s="1"/>
  <c r="HM50" i="17"/>
  <c r="HM15" i="16"/>
  <c r="HX64" i="17"/>
  <c r="HX27" i="16"/>
  <c r="HN71" i="17"/>
  <c r="HM57" i="17"/>
  <c r="HM21" i="16"/>
  <c r="IF4" i="24"/>
  <c r="IE3" i="24"/>
  <c r="HI4" i="17"/>
  <c r="HH3" i="17"/>
  <c r="IE4" i="22"/>
  <c r="ID3" i="22"/>
  <c r="HN113" i="17"/>
  <c r="HM45" i="16"/>
  <c r="HD4" i="16"/>
  <c r="HI36" i="17" l="1"/>
  <c r="HI29" i="17"/>
  <c r="HC9" i="17"/>
  <c r="HC9" i="16"/>
  <c r="HC116" i="17"/>
  <c r="HC109" i="17"/>
  <c r="HC95" i="17"/>
  <c r="HC88" i="17"/>
  <c r="HC81" i="17"/>
  <c r="HC74" i="17"/>
  <c r="HC67" i="17"/>
  <c r="HC53" i="17"/>
  <c r="HC60" i="17"/>
  <c r="HC46" i="17"/>
  <c r="HC39" i="17"/>
  <c r="HC32" i="17"/>
  <c r="HC23" i="17"/>
  <c r="HD6" i="16"/>
  <c r="HD16" i="17" s="1"/>
  <c r="HO71" i="17"/>
  <c r="HN50" i="17"/>
  <c r="HN15" i="16"/>
  <c r="HY64" i="17"/>
  <c r="HY27" i="16"/>
  <c r="HN57" i="17"/>
  <c r="HN21" i="16"/>
  <c r="IG4" i="24"/>
  <c r="IF3" i="24"/>
  <c r="HJ4" i="17"/>
  <c r="HI3" i="17"/>
  <c r="IF4" i="22"/>
  <c r="IE3" i="22"/>
  <c r="HO113" i="17"/>
  <c r="HN45" i="16"/>
  <c r="HE4" i="16"/>
  <c r="HJ29" i="17" l="1"/>
  <c r="HJ36" i="17"/>
  <c r="HD9" i="17"/>
  <c r="HD9" i="16"/>
  <c r="HD109" i="17"/>
  <c r="HD95" i="17"/>
  <c r="HD88" i="17"/>
  <c r="HD116" i="17"/>
  <c r="HD81" i="17"/>
  <c r="HD67" i="17"/>
  <c r="HD60" i="17"/>
  <c r="HD53" i="17"/>
  <c r="HD74" i="17"/>
  <c r="HD46" i="17"/>
  <c r="HD39" i="17"/>
  <c r="HD32" i="17"/>
  <c r="HD23" i="17"/>
  <c r="HE6" i="16"/>
  <c r="HE16" i="17" s="1"/>
  <c r="HO50" i="17"/>
  <c r="HO15" i="16"/>
  <c r="HZ64" i="17"/>
  <c r="HZ27" i="16"/>
  <c r="HP71" i="17"/>
  <c r="HO57" i="17"/>
  <c r="HO21" i="16"/>
  <c r="IH4" i="24"/>
  <c r="IG3" i="24"/>
  <c r="HK4" i="17"/>
  <c r="HJ3" i="17"/>
  <c r="IG4" i="22"/>
  <c r="IF3" i="22"/>
  <c r="HP113" i="17"/>
  <c r="HO45" i="16"/>
  <c r="HF4" i="16"/>
  <c r="HK36" i="17" l="1"/>
  <c r="HK29" i="17"/>
  <c r="HE9" i="17"/>
  <c r="HE9" i="16"/>
  <c r="HE116" i="17"/>
  <c r="HE109" i="17"/>
  <c r="HE95" i="17"/>
  <c r="HE88" i="17"/>
  <c r="HE81" i="17"/>
  <c r="HE74" i="17"/>
  <c r="HE67" i="17"/>
  <c r="HE60" i="17"/>
  <c r="HE53" i="17"/>
  <c r="HE46" i="17"/>
  <c r="HE39" i="17"/>
  <c r="HE32" i="17"/>
  <c r="HE23" i="17"/>
  <c r="HF6" i="16"/>
  <c r="HF16" i="17" s="1"/>
  <c r="HQ71" i="17"/>
  <c r="IA64" i="17"/>
  <c r="IA27" i="16"/>
  <c r="HP50" i="17"/>
  <c r="HP15" i="16"/>
  <c r="HP57" i="17"/>
  <c r="HP21" i="16"/>
  <c r="II4" i="24"/>
  <c r="IH3" i="24"/>
  <c r="HK3" i="17"/>
  <c r="HL4" i="17"/>
  <c r="IH4" i="22"/>
  <c r="IG3" i="22"/>
  <c r="HQ113" i="17"/>
  <c r="HP45" i="16"/>
  <c r="HG4" i="16"/>
  <c r="HL36" i="17" l="1"/>
  <c r="HL29" i="17"/>
  <c r="HF9" i="17"/>
  <c r="HF9" i="16"/>
  <c r="HF116" i="17"/>
  <c r="HF95" i="17"/>
  <c r="HF109" i="17"/>
  <c r="HF88" i="17"/>
  <c r="HF81" i="17"/>
  <c r="HF74" i="17"/>
  <c r="HF67" i="17"/>
  <c r="HF53" i="17"/>
  <c r="HF46" i="17"/>
  <c r="HF60" i="17"/>
  <c r="HF39" i="17"/>
  <c r="HF32" i="17"/>
  <c r="HF23" i="17"/>
  <c r="HG6" i="16"/>
  <c r="HG16" i="17" s="1"/>
  <c r="HR71" i="17"/>
  <c r="HQ50" i="17"/>
  <c r="HQ15" i="16"/>
  <c r="IB64" i="17"/>
  <c r="IB27" i="16"/>
  <c r="HQ57" i="17"/>
  <c r="HQ21" i="16"/>
  <c r="IJ4" i="24"/>
  <c r="II3" i="24"/>
  <c r="HL3" i="17"/>
  <c r="HM4" i="17"/>
  <c r="II4" i="22"/>
  <c r="IH3" i="22"/>
  <c r="HR113" i="17"/>
  <c r="HQ45" i="16"/>
  <c r="HH4" i="16"/>
  <c r="HM36" i="17" l="1"/>
  <c r="HM29" i="17"/>
  <c r="HG9" i="17"/>
  <c r="HG9" i="16"/>
  <c r="HG116" i="17"/>
  <c r="HG109" i="17"/>
  <c r="HG95" i="17"/>
  <c r="HG88" i="17"/>
  <c r="HG81" i="17"/>
  <c r="HG74" i="17"/>
  <c r="HG67" i="17"/>
  <c r="HG53" i="17"/>
  <c r="HG46" i="17"/>
  <c r="HG60" i="17"/>
  <c r="HG39" i="17"/>
  <c r="HG32" i="17"/>
  <c r="HG23" i="17"/>
  <c r="IJ3" i="24"/>
  <c r="IK4" i="24"/>
  <c r="HH6" i="16"/>
  <c r="HH16" i="17" s="1"/>
  <c r="HS71" i="17"/>
  <c r="HR50" i="17"/>
  <c r="HR15" i="16"/>
  <c r="IC64" i="17"/>
  <c r="IC27" i="16"/>
  <c r="HR57" i="17"/>
  <c r="HR21" i="16"/>
  <c r="HN4" i="17"/>
  <c r="HM3" i="17"/>
  <c r="IJ4" i="22"/>
  <c r="II3" i="22"/>
  <c r="HS113" i="17"/>
  <c r="HR45" i="16"/>
  <c r="HI4" i="16"/>
  <c r="HN36" i="17" l="1"/>
  <c r="HN29" i="17"/>
  <c r="HH9" i="17"/>
  <c r="NW11" i="24"/>
  <c r="NX11" i="24"/>
  <c r="NZ11" i="24"/>
  <c r="OC11" i="24"/>
  <c r="OE11" i="24"/>
  <c r="OD11" i="24"/>
  <c r="OF11" i="24"/>
  <c r="NY11" i="24"/>
  <c r="OB11" i="24"/>
  <c r="OA11" i="24"/>
  <c r="OF6" i="24"/>
  <c r="OE6" i="24"/>
  <c r="NZ6" i="24"/>
  <c r="NZ7" i="24"/>
  <c r="OF7" i="24"/>
  <c r="OC6" i="24"/>
  <c r="OE7" i="24"/>
  <c r="NY6" i="24"/>
  <c r="OB6" i="24"/>
  <c r="NW6" i="24"/>
  <c r="OA6" i="24"/>
  <c r="NW7" i="24"/>
  <c r="OD7" i="24"/>
  <c r="NX6" i="24"/>
  <c r="NY7" i="24"/>
  <c r="OB7" i="24"/>
  <c r="NX7" i="24"/>
  <c r="OD6" i="24"/>
  <c r="OC7" i="24"/>
  <c r="OA7" i="24"/>
  <c r="IJ3" i="22"/>
  <c r="IK4" i="22"/>
  <c r="HH9" i="16"/>
  <c r="HH116" i="17"/>
  <c r="HH95" i="17"/>
  <c r="HH109" i="17"/>
  <c r="HH88" i="17"/>
  <c r="HH74" i="17"/>
  <c r="HH67" i="17"/>
  <c r="HH53" i="17"/>
  <c r="HH46" i="17"/>
  <c r="HH60" i="17"/>
  <c r="HH81" i="17"/>
  <c r="HH39" i="17"/>
  <c r="HH32" i="17"/>
  <c r="HH23" i="17"/>
  <c r="IK3" i="24"/>
  <c r="IL4" i="24"/>
  <c r="OF12" i="24"/>
  <c r="NX5" i="24"/>
  <c r="NX9" i="24" s="1"/>
  <c r="OB10" i="24"/>
  <c r="NZ12" i="24"/>
  <c r="OB5" i="24"/>
  <c r="OB9" i="24" s="1"/>
  <c r="NZ5" i="24"/>
  <c r="NZ9" i="24" s="1"/>
  <c r="OD5" i="24"/>
  <c r="OD9" i="24" s="1"/>
  <c r="OD12" i="24"/>
  <c r="OE12" i="24"/>
  <c r="NX10" i="24"/>
  <c r="NY10" i="24"/>
  <c r="NY5" i="24"/>
  <c r="NY9" i="24" s="1"/>
  <c r="OE5" i="24"/>
  <c r="OE9" i="24" s="1"/>
  <c r="OA10" i="24"/>
  <c r="OA12" i="24"/>
  <c r="NW10" i="24"/>
  <c r="OF5" i="24"/>
  <c r="OF9" i="24" s="1"/>
  <c r="NW12" i="24"/>
  <c r="OD10" i="24"/>
  <c r="OC5" i="24"/>
  <c r="OC9" i="24" s="1"/>
  <c r="OB12" i="24"/>
  <c r="OC12" i="24"/>
  <c r="OE10" i="24"/>
  <c r="OA5" i="24"/>
  <c r="OA9" i="24" s="1"/>
  <c r="OC10" i="24"/>
  <c r="NZ10" i="24"/>
  <c r="NX12" i="24"/>
  <c r="OF10" i="24"/>
  <c r="NW5" i="24"/>
  <c r="NW9" i="24" s="1"/>
  <c r="NY12" i="24"/>
  <c r="HI6" i="16"/>
  <c r="HI16" i="17" s="1"/>
  <c r="HT71" i="17"/>
  <c r="HS50" i="17"/>
  <c r="HS15" i="16"/>
  <c r="ID64" i="17"/>
  <c r="ID27" i="16"/>
  <c r="HS57" i="17"/>
  <c r="HS21" i="16"/>
  <c r="HO4" i="17"/>
  <c r="HN3" i="17"/>
  <c r="HT113" i="17"/>
  <c r="HS45" i="16"/>
  <c r="HJ4" i="16"/>
  <c r="HO36" i="17" l="1"/>
  <c r="HO29" i="17"/>
  <c r="HI9" i="17"/>
  <c r="IL4" i="22"/>
  <c r="IK3" i="22"/>
  <c r="HI9" i="16"/>
  <c r="HI116" i="17"/>
  <c r="HI109" i="17"/>
  <c r="HI95" i="17"/>
  <c r="HI88" i="17"/>
  <c r="HI74" i="17"/>
  <c r="HI67" i="17"/>
  <c r="HI60" i="17"/>
  <c r="HI81" i="17"/>
  <c r="HI53" i="17"/>
  <c r="HI46" i="17"/>
  <c r="HI32" i="17"/>
  <c r="HI23" i="17"/>
  <c r="HI39" i="17"/>
  <c r="IL3" i="24"/>
  <c r="IM4" i="24"/>
  <c r="HJ6" i="16"/>
  <c r="HJ16" i="17" s="1"/>
  <c r="HU71" i="17"/>
  <c r="IE64" i="17"/>
  <c r="IE27" i="16"/>
  <c r="HT50" i="17"/>
  <c r="HT15" i="16"/>
  <c r="HT57" i="17"/>
  <c r="HT21" i="16"/>
  <c r="HP4" i="17"/>
  <c r="HO3" i="17"/>
  <c r="HU113" i="17"/>
  <c r="HT45" i="16"/>
  <c r="HK4" i="16"/>
  <c r="HP36" i="17" l="1"/>
  <c r="HP29" i="17"/>
  <c r="HJ9" i="17"/>
  <c r="IL3" i="22"/>
  <c r="IM4" i="22"/>
  <c r="HJ9" i="16"/>
  <c r="HJ116" i="17"/>
  <c r="HJ109" i="17"/>
  <c r="HJ74" i="17"/>
  <c r="HJ67" i="17"/>
  <c r="HJ60" i="17"/>
  <c r="HJ88" i="17"/>
  <c r="HJ81" i="17"/>
  <c r="HJ53" i="17"/>
  <c r="HJ95" i="17"/>
  <c r="HJ39" i="17"/>
  <c r="HJ46" i="17"/>
  <c r="HJ32" i="17"/>
  <c r="HJ23" i="17"/>
  <c r="IN4" i="24"/>
  <c r="IM3" i="24"/>
  <c r="HK6" i="16"/>
  <c r="HK16" i="17" s="1"/>
  <c r="HV71" i="17"/>
  <c r="HU50" i="17"/>
  <c r="HU15" i="16"/>
  <c r="IF64" i="17"/>
  <c r="IF27" i="16"/>
  <c r="HU57" i="17"/>
  <c r="HU21" i="16"/>
  <c r="HP3" i="17"/>
  <c r="HQ4" i="17"/>
  <c r="HV113" i="17"/>
  <c r="HU45" i="16"/>
  <c r="HL4" i="16"/>
  <c r="HQ36" i="17" l="1"/>
  <c r="HQ29" i="17"/>
  <c r="HK9" i="17"/>
  <c r="IN4" i="22"/>
  <c r="IM3" i="22"/>
  <c r="HK9" i="16"/>
  <c r="HK116" i="17"/>
  <c r="HK109" i="17"/>
  <c r="HK95" i="17"/>
  <c r="HK88" i="17"/>
  <c r="HK74" i="17"/>
  <c r="HK81" i="17"/>
  <c r="HK67" i="17"/>
  <c r="HK60" i="17"/>
  <c r="HK46" i="17"/>
  <c r="HK53" i="17"/>
  <c r="HK39" i="17"/>
  <c r="HK32" i="17"/>
  <c r="HK23" i="17"/>
  <c r="IO4" i="24"/>
  <c r="IN3" i="24"/>
  <c r="HL6" i="16"/>
  <c r="HL16" i="17" s="1"/>
  <c r="IG64" i="17"/>
  <c r="IG27" i="16"/>
  <c r="HW71" i="17"/>
  <c r="HV50" i="17"/>
  <c r="HV15" i="16"/>
  <c r="HV57" i="17"/>
  <c r="HV21" i="16"/>
  <c r="HQ3" i="17"/>
  <c r="HR4" i="17"/>
  <c r="HW113" i="17"/>
  <c r="HV45" i="16"/>
  <c r="HM4" i="16"/>
  <c r="HR29" i="17" l="1"/>
  <c r="HR36" i="17"/>
  <c r="HL9" i="17"/>
  <c r="IO4" i="22"/>
  <c r="IN3" i="22"/>
  <c r="HL9" i="16"/>
  <c r="HL109" i="17"/>
  <c r="HL95" i="17"/>
  <c r="HL88" i="17"/>
  <c r="HL116" i="17"/>
  <c r="HL81" i="17"/>
  <c r="HL60" i="17"/>
  <c r="HL74" i="17"/>
  <c r="HL53" i="17"/>
  <c r="HL67" i="17"/>
  <c r="HL39" i="17"/>
  <c r="HL23" i="17"/>
  <c r="HL46" i="17"/>
  <c r="HL32" i="17"/>
  <c r="IO3" i="24"/>
  <c r="IP4" i="24"/>
  <c r="HM6" i="16"/>
  <c r="HM16" i="17" s="1"/>
  <c r="HX71" i="17"/>
  <c r="HW50" i="17"/>
  <c r="HW15" i="16"/>
  <c r="IH64" i="17"/>
  <c r="IH27" i="16"/>
  <c r="HW57" i="17"/>
  <c r="HW21" i="16"/>
  <c r="HR3" i="17"/>
  <c r="HS4" i="17"/>
  <c r="HX113" i="17"/>
  <c r="HW45" i="16"/>
  <c r="HN4" i="16"/>
  <c r="HS36" i="17" l="1"/>
  <c r="HS29" i="17"/>
  <c r="HM9" i="17"/>
  <c r="IO3" i="22"/>
  <c r="IP4" i="22"/>
  <c r="HM9" i="16"/>
  <c r="HM116" i="17"/>
  <c r="HM109" i="17"/>
  <c r="HM95" i="17"/>
  <c r="HM81" i="17"/>
  <c r="HM88" i="17"/>
  <c r="HM74" i="17"/>
  <c r="HM67" i="17"/>
  <c r="HM60" i="17"/>
  <c r="HM53" i="17"/>
  <c r="HM46" i="17"/>
  <c r="HM39" i="17"/>
  <c r="HM32" i="17"/>
  <c r="HM23" i="17"/>
  <c r="IQ4" i="24"/>
  <c r="IP3" i="24"/>
  <c r="HN6" i="16"/>
  <c r="HN16" i="17" s="1"/>
  <c r="II64" i="17"/>
  <c r="II27" i="16"/>
  <c r="HX50" i="17"/>
  <c r="HX15" i="16"/>
  <c r="HY71" i="17"/>
  <c r="HX57" i="17"/>
  <c r="HX21" i="16"/>
  <c r="HT4" i="17"/>
  <c r="HS3" i="17"/>
  <c r="HY113" i="17"/>
  <c r="HX45" i="16"/>
  <c r="HO4" i="16"/>
  <c r="HT36" i="17" l="1"/>
  <c r="HT29" i="17"/>
  <c r="HN9" i="17"/>
  <c r="IP3" i="22"/>
  <c r="IQ4" i="22"/>
  <c r="HN9" i="16"/>
  <c r="HN116" i="17"/>
  <c r="HN109" i="17"/>
  <c r="HN81" i="17"/>
  <c r="HN88" i="17"/>
  <c r="HN74" i="17"/>
  <c r="HN67" i="17"/>
  <c r="HN95" i="17"/>
  <c r="HN60" i="17"/>
  <c r="HN53" i="17"/>
  <c r="HN46" i="17"/>
  <c r="HN39" i="17"/>
  <c r="HN32" i="17"/>
  <c r="HN23" i="17"/>
  <c r="IR4" i="24"/>
  <c r="IQ3" i="24"/>
  <c r="HO6" i="16"/>
  <c r="HO16" i="17" s="1"/>
  <c r="HY50" i="17"/>
  <c r="HY15" i="16"/>
  <c r="HZ71" i="17"/>
  <c r="IJ64" i="17"/>
  <c r="IJ27" i="16"/>
  <c r="HY57" i="17"/>
  <c r="HY21" i="16"/>
  <c r="HU4" i="17"/>
  <c r="HT3" i="17"/>
  <c r="HZ113" i="17"/>
  <c r="HY45" i="16"/>
  <c r="HP4" i="16"/>
  <c r="HU29" i="17" l="1"/>
  <c r="HU36" i="17"/>
  <c r="NC27" i="16"/>
  <c r="ND27" i="16"/>
  <c r="NE27" i="16"/>
  <c r="NF27" i="16"/>
  <c r="NG27" i="16"/>
  <c r="NH27" i="16"/>
  <c r="NI27" i="16"/>
  <c r="NJ27" i="16"/>
  <c r="NK27" i="16"/>
  <c r="NL27" i="16"/>
  <c r="NM27" i="16"/>
  <c r="NN27" i="16"/>
  <c r="NO27" i="16"/>
  <c r="NP27" i="16"/>
  <c r="NQ27" i="16"/>
  <c r="NR27" i="16"/>
  <c r="NS27" i="16"/>
  <c r="NT27" i="16"/>
  <c r="NU27" i="16"/>
  <c r="NV27" i="16"/>
  <c r="HO9" i="17"/>
  <c r="IR4" i="22"/>
  <c r="IQ3" i="22"/>
  <c r="HO9" i="16"/>
  <c r="HO116" i="17"/>
  <c r="HO109" i="17"/>
  <c r="HO95" i="17"/>
  <c r="HO88" i="17"/>
  <c r="HO81" i="17"/>
  <c r="HO74" i="17"/>
  <c r="HO53" i="17"/>
  <c r="HO46" i="17"/>
  <c r="HO67" i="17"/>
  <c r="HO60" i="17"/>
  <c r="HO39" i="17"/>
  <c r="HO32" i="17"/>
  <c r="HO23" i="17"/>
  <c r="IS4" i="24"/>
  <c r="IR3" i="24"/>
  <c r="HP6" i="16"/>
  <c r="HP16" i="17" s="1"/>
  <c r="HZ50" i="17"/>
  <c r="HZ15" i="16"/>
  <c r="IA71" i="17"/>
  <c r="HZ57" i="17"/>
  <c r="HZ21" i="16"/>
  <c r="HV4" i="17"/>
  <c r="HU3" i="17"/>
  <c r="IA113" i="17"/>
  <c r="HZ45" i="16"/>
  <c r="HQ4" i="16"/>
  <c r="HV36" i="17" l="1"/>
  <c r="HV29" i="17"/>
  <c r="HP9" i="17"/>
  <c r="IR3" i="22"/>
  <c r="IS4" i="22"/>
  <c r="HP9" i="16"/>
  <c r="HP116" i="17"/>
  <c r="HP88" i="17"/>
  <c r="HP109" i="17"/>
  <c r="HP81" i="17"/>
  <c r="HP74" i="17"/>
  <c r="HP67" i="17"/>
  <c r="HP95" i="17"/>
  <c r="HP53" i="17"/>
  <c r="HP46" i="17"/>
  <c r="HP60" i="17"/>
  <c r="HP39" i="17"/>
  <c r="HP32" i="17"/>
  <c r="HP23" i="17"/>
  <c r="IT4" i="24"/>
  <c r="IS3" i="24"/>
  <c r="HQ6" i="16"/>
  <c r="HQ16" i="17" s="1"/>
  <c r="IB71" i="17"/>
  <c r="IA50" i="17"/>
  <c r="IA15" i="16"/>
  <c r="IA57" i="17"/>
  <c r="IA21" i="16"/>
  <c r="HW4" i="17"/>
  <c r="HV3" i="17"/>
  <c r="IB113" i="17"/>
  <c r="IA45" i="16"/>
  <c r="HR4" i="16"/>
  <c r="HW36" i="17" l="1"/>
  <c r="HW29" i="17"/>
  <c r="HQ9" i="17"/>
  <c r="IT4" i="22"/>
  <c r="IS3" i="22"/>
  <c r="HQ9" i="16"/>
  <c r="HQ116" i="17"/>
  <c r="HQ109" i="17"/>
  <c r="HQ95" i="17"/>
  <c r="HQ88" i="17"/>
  <c r="HQ81" i="17"/>
  <c r="HQ74" i="17"/>
  <c r="HQ67" i="17"/>
  <c r="HQ60" i="17"/>
  <c r="HQ53" i="17"/>
  <c r="HQ39" i="17"/>
  <c r="HQ32" i="17"/>
  <c r="HQ23" i="17"/>
  <c r="HQ46" i="17"/>
  <c r="IU4" i="24"/>
  <c r="IT3" i="24"/>
  <c r="HR6" i="16"/>
  <c r="HR16" i="17" s="1"/>
  <c r="IC71" i="17"/>
  <c r="IB50" i="17"/>
  <c r="IB15" i="16"/>
  <c r="IB57" i="17"/>
  <c r="IB21" i="16"/>
  <c r="HX4" i="17"/>
  <c r="HW3" i="17"/>
  <c r="IC113" i="17"/>
  <c r="IB45" i="16"/>
  <c r="HS4" i="16"/>
  <c r="HX36" i="17" l="1"/>
  <c r="HX29" i="17"/>
  <c r="HR9" i="17"/>
  <c r="IT3" i="22"/>
  <c r="IU4" i="22"/>
  <c r="HR9" i="16"/>
  <c r="HR116" i="17"/>
  <c r="HR95" i="17"/>
  <c r="HR88" i="17"/>
  <c r="HR109" i="17"/>
  <c r="HR81" i="17"/>
  <c r="HR74" i="17"/>
  <c r="HR67" i="17"/>
  <c r="HR60" i="17"/>
  <c r="HR53" i="17"/>
  <c r="HR46" i="17"/>
  <c r="HR39" i="17"/>
  <c r="HR32" i="17"/>
  <c r="HR23" i="17"/>
  <c r="IU3" i="24"/>
  <c r="IV4" i="24"/>
  <c r="HS6" i="16"/>
  <c r="HS16" i="17" s="1"/>
  <c r="IC50" i="17"/>
  <c r="IC15" i="16"/>
  <c r="ID71" i="17"/>
  <c r="IC57" i="17"/>
  <c r="IC21" i="16"/>
  <c r="HX3" i="17"/>
  <c r="HY4" i="17"/>
  <c r="ID113" i="17"/>
  <c r="IC45" i="16"/>
  <c r="HT4" i="16"/>
  <c r="HY36" i="17" l="1"/>
  <c r="HY29" i="17"/>
  <c r="HS9" i="17"/>
  <c r="IU3" i="22"/>
  <c r="IV4" i="22"/>
  <c r="HS9" i="16"/>
  <c r="HS116" i="17"/>
  <c r="HS109" i="17"/>
  <c r="HS95" i="17"/>
  <c r="HS88" i="17"/>
  <c r="HS81" i="17"/>
  <c r="HS74" i="17"/>
  <c r="HS67" i="17"/>
  <c r="HS60" i="17"/>
  <c r="HS46" i="17"/>
  <c r="HS39" i="17"/>
  <c r="HS53" i="17"/>
  <c r="HS32" i="17"/>
  <c r="HS23" i="17"/>
  <c r="IV3" i="24"/>
  <c r="IW4" i="24"/>
  <c r="HT6" i="16"/>
  <c r="HT16" i="17" s="1"/>
  <c r="IE71" i="17"/>
  <c r="ID50" i="17"/>
  <c r="ID15" i="16"/>
  <c r="ID57" i="17"/>
  <c r="ID21" i="16"/>
  <c r="HY3" i="17"/>
  <c r="HZ4" i="17"/>
  <c r="IE113" i="17"/>
  <c r="ID45" i="16"/>
  <c r="HU4" i="16"/>
  <c r="HZ29" i="17" l="1"/>
  <c r="HZ36" i="17"/>
  <c r="HT9" i="17"/>
  <c r="IW4" i="22"/>
  <c r="IV3" i="22"/>
  <c r="HT9" i="16"/>
  <c r="HT116" i="17"/>
  <c r="HT109" i="17"/>
  <c r="HT95" i="17"/>
  <c r="HT88" i="17"/>
  <c r="HT81" i="17"/>
  <c r="HT67" i="17"/>
  <c r="HT60" i="17"/>
  <c r="HT74" i="17"/>
  <c r="HT53" i="17"/>
  <c r="HT46" i="17"/>
  <c r="HT32" i="17"/>
  <c r="HT23" i="17"/>
  <c r="HT39" i="17"/>
  <c r="IW3" i="24"/>
  <c r="IX4" i="24"/>
  <c r="HU6" i="16"/>
  <c r="HU16" i="17" s="1"/>
  <c r="IE50" i="17"/>
  <c r="IE15" i="16"/>
  <c r="IF71" i="17"/>
  <c r="IE57" i="17"/>
  <c r="IE21" i="16"/>
  <c r="HZ3" i="17"/>
  <c r="IA4" i="17"/>
  <c r="IF113" i="17"/>
  <c r="IE45" i="16"/>
  <c r="HV4" i="16"/>
  <c r="IA36" i="17" l="1"/>
  <c r="IA29" i="17"/>
  <c r="HU9" i="17"/>
  <c r="IX4" i="22"/>
  <c r="IW3" i="22"/>
  <c r="HU9" i="16"/>
  <c r="HU116" i="17"/>
  <c r="HU109" i="17"/>
  <c r="HU95" i="17"/>
  <c r="HU88" i="17"/>
  <c r="HU81" i="17"/>
  <c r="HU74" i="17"/>
  <c r="HU67" i="17"/>
  <c r="HU60" i="17"/>
  <c r="HU53" i="17"/>
  <c r="HU46" i="17"/>
  <c r="HU32" i="17"/>
  <c r="HU23" i="17"/>
  <c r="HU39" i="17"/>
  <c r="IX3" i="24"/>
  <c r="IY4" i="24"/>
  <c r="HV6" i="16"/>
  <c r="HV16" i="17" s="1"/>
  <c r="IG71" i="17"/>
  <c r="IF50" i="17"/>
  <c r="IF15" i="16"/>
  <c r="IF57" i="17"/>
  <c r="IF21" i="16"/>
  <c r="IA3" i="17"/>
  <c r="IB4" i="17"/>
  <c r="IG113" i="17"/>
  <c r="IF45" i="16"/>
  <c r="HW4" i="16"/>
  <c r="IB36" i="17" l="1"/>
  <c r="IB29" i="17"/>
  <c r="HV9" i="17"/>
  <c r="IX3" i="22"/>
  <c r="IY4" i="22"/>
  <c r="HV9" i="16"/>
  <c r="HV116" i="17"/>
  <c r="HV88" i="17"/>
  <c r="HV81" i="17"/>
  <c r="HV95" i="17"/>
  <c r="HV109" i="17"/>
  <c r="HV74" i="17"/>
  <c r="HV67" i="17"/>
  <c r="HV60" i="17"/>
  <c r="HV53" i="17"/>
  <c r="HV46" i="17"/>
  <c r="HV39" i="17"/>
  <c r="HV32" i="17"/>
  <c r="HV23" i="17"/>
  <c r="IZ4" i="24"/>
  <c r="IY3" i="24"/>
  <c r="HW6" i="16"/>
  <c r="HW16" i="17" s="1"/>
  <c r="IG50" i="17"/>
  <c r="IG15" i="16"/>
  <c r="IH71" i="17"/>
  <c r="IG57" i="17"/>
  <c r="IG21" i="16"/>
  <c r="IB3" i="17"/>
  <c r="IC4" i="17"/>
  <c r="IH113" i="17"/>
  <c r="IG45" i="16"/>
  <c r="HX4" i="16"/>
  <c r="IC36" i="17" l="1"/>
  <c r="IC29" i="17"/>
  <c r="HW9" i="17"/>
  <c r="IZ4" i="22"/>
  <c r="IY3" i="22"/>
  <c r="HW9" i="16"/>
  <c r="HW116" i="17"/>
  <c r="HW109" i="17"/>
  <c r="HW95" i="17"/>
  <c r="HW88" i="17"/>
  <c r="HW81" i="17"/>
  <c r="HW74" i="17"/>
  <c r="HW60" i="17"/>
  <c r="HW67" i="17"/>
  <c r="HW53" i="17"/>
  <c r="HW46" i="17"/>
  <c r="HW32" i="17"/>
  <c r="HW39" i="17"/>
  <c r="HW23" i="17"/>
  <c r="JA4" i="24"/>
  <c r="IZ3" i="24"/>
  <c r="HX6" i="16"/>
  <c r="HX16" i="17" s="1"/>
  <c r="II71" i="17"/>
  <c r="IH50" i="17"/>
  <c r="IH15" i="16"/>
  <c r="IH57" i="17"/>
  <c r="IH21" i="16"/>
  <c r="IC3" i="17"/>
  <c r="ID4" i="17"/>
  <c r="II113" i="17"/>
  <c r="IH45" i="16"/>
  <c r="HY4" i="16"/>
  <c r="ID36" i="17" l="1"/>
  <c r="ID29" i="17"/>
  <c r="HX9" i="17"/>
  <c r="IZ3" i="22"/>
  <c r="JA4" i="22"/>
  <c r="HX9" i="16"/>
  <c r="HX116" i="17"/>
  <c r="HX88" i="17"/>
  <c r="HX95" i="17"/>
  <c r="HX109" i="17"/>
  <c r="HX74" i="17"/>
  <c r="HX67" i="17"/>
  <c r="HX60" i="17"/>
  <c r="HX53" i="17"/>
  <c r="HX46" i="17"/>
  <c r="HX39" i="17"/>
  <c r="HX81" i="17"/>
  <c r="HX32" i="17"/>
  <c r="HX23" i="17"/>
  <c r="JB4" i="24"/>
  <c r="JA3" i="24"/>
  <c r="HY6" i="16"/>
  <c r="HY16" i="17" s="1"/>
  <c r="II50" i="17"/>
  <c r="II15" i="16"/>
  <c r="IJ71" i="17"/>
  <c r="II57" i="17"/>
  <c r="II21" i="16"/>
  <c r="IE4" i="17"/>
  <c r="ID3" i="17"/>
  <c r="II45" i="16"/>
  <c r="HZ4" i="16"/>
  <c r="IE36" i="17" l="1"/>
  <c r="IE29" i="17"/>
  <c r="HY9" i="17"/>
  <c r="JB4" i="22"/>
  <c r="JA3" i="22"/>
  <c r="HY9" i="16"/>
  <c r="HY116" i="17"/>
  <c r="HY109" i="17"/>
  <c r="HY95" i="17"/>
  <c r="HY88" i="17"/>
  <c r="HY74" i="17"/>
  <c r="HY67" i="17"/>
  <c r="HY60" i="17"/>
  <c r="HY81" i="17"/>
  <c r="HY53" i="17"/>
  <c r="HY32" i="17"/>
  <c r="HY23" i="17"/>
  <c r="HY46" i="17"/>
  <c r="HY39" i="17"/>
  <c r="JB3" i="24"/>
  <c r="JC4" i="24"/>
  <c r="HZ6" i="16"/>
  <c r="HZ16" i="17" s="1"/>
  <c r="IJ45" i="16"/>
  <c r="IJ113" i="17"/>
  <c r="IJ50" i="17"/>
  <c r="IJ15" i="16"/>
  <c r="IJ57" i="17"/>
  <c r="IJ21" i="16"/>
  <c r="IF4" i="17"/>
  <c r="IE3" i="17"/>
  <c r="IA4" i="16"/>
  <c r="IF36" i="17" l="1"/>
  <c r="IF29" i="17"/>
  <c r="NC15" i="16"/>
  <c r="ND15" i="16"/>
  <c r="NE15" i="16"/>
  <c r="NF15" i="16"/>
  <c r="NG15" i="16"/>
  <c r="NH15" i="16"/>
  <c r="NI15" i="16"/>
  <c r="NJ15" i="16"/>
  <c r="NK15" i="16"/>
  <c r="NL15" i="16"/>
  <c r="NM15" i="16"/>
  <c r="NN15" i="16"/>
  <c r="NO15" i="16"/>
  <c r="NP15" i="16"/>
  <c r="NQ15" i="16"/>
  <c r="NR15" i="16"/>
  <c r="NS15" i="16"/>
  <c r="NT15" i="16"/>
  <c r="NU15" i="16"/>
  <c r="NV15" i="16"/>
  <c r="NC45" i="16"/>
  <c r="ND45" i="16"/>
  <c r="NE45" i="16"/>
  <c r="NF45" i="16"/>
  <c r="NG45" i="16"/>
  <c r="NH45" i="16"/>
  <c r="NI45" i="16"/>
  <c r="NJ45" i="16"/>
  <c r="NK45" i="16"/>
  <c r="NL45" i="16"/>
  <c r="NM45" i="16"/>
  <c r="NN45" i="16"/>
  <c r="NO45" i="16"/>
  <c r="NP45" i="16"/>
  <c r="NQ45" i="16"/>
  <c r="NR45" i="16"/>
  <c r="NS45" i="16"/>
  <c r="NT45" i="16"/>
  <c r="NU45" i="16"/>
  <c r="NV45" i="16"/>
  <c r="NC21" i="16"/>
  <c r="ND21" i="16"/>
  <c r="NE21" i="16"/>
  <c r="NF21" i="16"/>
  <c r="NG21" i="16"/>
  <c r="NH21" i="16"/>
  <c r="NI21" i="16"/>
  <c r="NJ21" i="16"/>
  <c r="NK21" i="16"/>
  <c r="NL21" i="16"/>
  <c r="NM21" i="16"/>
  <c r="NN21" i="16"/>
  <c r="NO21" i="16"/>
  <c r="NP21" i="16"/>
  <c r="NQ21" i="16"/>
  <c r="NR21" i="16"/>
  <c r="NS21" i="16"/>
  <c r="NT21" i="16"/>
  <c r="NU21" i="16"/>
  <c r="NV21" i="16"/>
  <c r="HZ9" i="17"/>
  <c r="JB3" i="22"/>
  <c r="JC4" i="22"/>
  <c r="HZ9" i="16"/>
  <c r="HZ95" i="17"/>
  <c r="HZ116" i="17"/>
  <c r="HZ109" i="17"/>
  <c r="HZ74" i="17"/>
  <c r="HZ67" i="17"/>
  <c r="HZ60" i="17"/>
  <c r="HZ81" i="17"/>
  <c r="HZ53" i="17"/>
  <c r="HZ88" i="17"/>
  <c r="HZ46" i="17"/>
  <c r="HZ39" i="17"/>
  <c r="HZ32" i="17"/>
  <c r="HZ23" i="17"/>
  <c r="JD4" i="24"/>
  <c r="JC3" i="24"/>
  <c r="IA6" i="16"/>
  <c r="IA16" i="17" s="1"/>
  <c r="IF3" i="17"/>
  <c r="IG4" i="17"/>
  <c r="IB4" i="16"/>
  <c r="IG36" i="17" l="1"/>
  <c r="IG29" i="17"/>
  <c r="IA9" i="17"/>
  <c r="JD4" i="22"/>
  <c r="JC3" i="22"/>
  <c r="IA9" i="16"/>
  <c r="IA116" i="17"/>
  <c r="IA109" i="17"/>
  <c r="IA95" i="17"/>
  <c r="IA88" i="17"/>
  <c r="IA74" i="17"/>
  <c r="IA81" i="17"/>
  <c r="IA60" i="17"/>
  <c r="IA67" i="17"/>
  <c r="IA53" i="17"/>
  <c r="IA46" i="17"/>
  <c r="IA39" i="17"/>
  <c r="IA32" i="17"/>
  <c r="IA23" i="17"/>
  <c r="JD3" i="24"/>
  <c r="JE4" i="24"/>
  <c r="IB6" i="16"/>
  <c r="IB16" i="17" s="1"/>
  <c r="IH4" i="17"/>
  <c r="IG3" i="17"/>
  <c r="IC4" i="16"/>
  <c r="IH29" i="17" l="1"/>
  <c r="IH36" i="17"/>
  <c r="IB9" i="17"/>
  <c r="JE4" i="22"/>
  <c r="JD3" i="22"/>
  <c r="IB9" i="16"/>
  <c r="IB109" i="17"/>
  <c r="IB95" i="17"/>
  <c r="IB88" i="17"/>
  <c r="IB116" i="17"/>
  <c r="IB81" i="17"/>
  <c r="IB67" i="17"/>
  <c r="IB74" i="17"/>
  <c r="IB53" i="17"/>
  <c r="IB46" i="17"/>
  <c r="IB39" i="17"/>
  <c r="IB60" i="17"/>
  <c r="IB23" i="17"/>
  <c r="IB32" i="17"/>
  <c r="JE3" i="24"/>
  <c r="JF4" i="24"/>
  <c r="IC6" i="16"/>
  <c r="IC16" i="17" s="1"/>
  <c r="II4" i="17"/>
  <c r="IH3" i="17"/>
  <c r="ID4" i="16"/>
  <c r="II36" i="17" l="1"/>
  <c r="II29" i="17"/>
  <c r="IC9" i="17"/>
  <c r="JF4" i="22"/>
  <c r="JE3" i="22"/>
  <c r="IC9" i="16"/>
  <c r="IC116" i="17"/>
  <c r="IC109" i="17"/>
  <c r="IC95" i="17"/>
  <c r="IC81" i="17"/>
  <c r="IC88" i="17"/>
  <c r="IC74" i="17"/>
  <c r="IC67" i="17"/>
  <c r="IC60" i="17"/>
  <c r="IC53" i="17"/>
  <c r="IC46" i="17"/>
  <c r="IC39" i="17"/>
  <c r="IC32" i="17"/>
  <c r="IC23" i="17"/>
  <c r="JG4" i="24"/>
  <c r="JF3" i="24"/>
  <c r="ID6" i="16"/>
  <c r="ID16" i="17" s="1"/>
  <c r="II3" i="17"/>
  <c r="IJ4" i="17"/>
  <c r="IE4" i="16"/>
  <c r="IJ36" i="17" l="1"/>
  <c r="IJ29" i="17"/>
  <c r="ID9" i="17"/>
  <c r="JF3" i="22"/>
  <c r="JG4" i="22"/>
  <c r="ID9" i="16"/>
  <c r="ID116" i="17"/>
  <c r="ID95" i="17"/>
  <c r="ID109" i="17"/>
  <c r="ID81" i="17"/>
  <c r="ID88" i="17"/>
  <c r="ID74" i="17"/>
  <c r="ID67" i="17"/>
  <c r="ID60" i="17"/>
  <c r="ID53" i="17"/>
  <c r="ID46" i="17"/>
  <c r="ID39" i="17"/>
  <c r="ID32" i="17"/>
  <c r="ID23" i="17"/>
  <c r="JH4" i="24"/>
  <c r="JG3" i="24"/>
  <c r="IK4" i="17"/>
  <c r="IE6" i="16"/>
  <c r="IE16" i="17" s="1"/>
  <c r="IJ3" i="17"/>
  <c r="IF4" i="16"/>
  <c r="IK29" i="17" l="1"/>
  <c r="IK36" i="17"/>
  <c r="IE9" i="17"/>
  <c r="JH4" i="22"/>
  <c r="JG3" i="22"/>
  <c r="IE9" i="16"/>
  <c r="IE116" i="17"/>
  <c r="IE109" i="17"/>
  <c r="IE95" i="17"/>
  <c r="IE88" i="17"/>
  <c r="IE81" i="17"/>
  <c r="IE74" i="17"/>
  <c r="IE67" i="17"/>
  <c r="IE53" i="17"/>
  <c r="IE46" i="17"/>
  <c r="IE60" i="17"/>
  <c r="IE39" i="17"/>
  <c r="IE32" i="17"/>
  <c r="IE23" i="17"/>
  <c r="JI4" i="24"/>
  <c r="JH3" i="24"/>
  <c r="IL4" i="17"/>
  <c r="IK3" i="17"/>
  <c r="IF6" i="16"/>
  <c r="IF16" i="17" s="1"/>
  <c r="IG4" i="16"/>
  <c r="IL36" i="17" l="1"/>
  <c r="IL29" i="17"/>
  <c r="IF9" i="17"/>
  <c r="JH3" i="22"/>
  <c r="JI4" i="22"/>
  <c r="IF9" i="16"/>
  <c r="IF116" i="17"/>
  <c r="IF109" i="17"/>
  <c r="IF81" i="17"/>
  <c r="IF74" i="17"/>
  <c r="IF67" i="17"/>
  <c r="IF95" i="17"/>
  <c r="IF88" i="17"/>
  <c r="IF53" i="17"/>
  <c r="IF46" i="17"/>
  <c r="IF39" i="17"/>
  <c r="IF60" i="17"/>
  <c r="IF32" i="17"/>
  <c r="IF23" i="17"/>
  <c r="JJ4" i="24"/>
  <c r="JI3" i="24"/>
  <c r="IM4" i="17"/>
  <c r="IL3" i="17"/>
  <c r="IG6" i="16"/>
  <c r="IG16" i="17" s="1"/>
  <c r="IH4" i="16"/>
  <c r="IM36" i="17" l="1"/>
  <c r="IM29" i="17"/>
  <c r="IG9" i="17"/>
  <c r="JJ4" i="22"/>
  <c r="JI3" i="22"/>
  <c r="IG9" i="16"/>
  <c r="IG116" i="17"/>
  <c r="IG109" i="17"/>
  <c r="IG95" i="17"/>
  <c r="IG88" i="17"/>
  <c r="IG81" i="17"/>
  <c r="IG74" i="17"/>
  <c r="IG67" i="17"/>
  <c r="IG60" i="17"/>
  <c r="IG53" i="17"/>
  <c r="IG46" i="17"/>
  <c r="IG32" i="17"/>
  <c r="IG23" i="17"/>
  <c r="IG39" i="17"/>
  <c r="JJ3" i="24"/>
  <c r="JK4" i="24"/>
  <c r="IN4" i="17"/>
  <c r="IM3" i="17"/>
  <c r="IH6" i="16"/>
  <c r="IH16" i="17" s="1"/>
  <c r="II4" i="16"/>
  <c r="IN36" i="17" l="1"/>
  <c r="IN29" i="17"/>
  <c r="IH9" i="17"/>
  <c r="JJ3" i="22"/>
  <c r="JK4" i="22"/>
  <c r="IH9" i="16"/>
  <c r="IH116" i="17"/>
  <c r="IH109" i="17"/>
  <c r="IH88" i="17"/>
  <c r="IH81" i="17"/>
  <c r="IH74" i="17"/>
  <c r="IH67" i="17"/>
  <c r="IH60" i="17"/>
  <c r="IH95" i="17"/>
  <c r="IH53" i="17"/>
  <c r="IH46" i="17"/>
  <c r="IH32" i="17"/>
  <c r="IH23" i="17"/>
  <c r="IH39" i="17"/>
  <c r="JK3" i="24"/>
  <c r="JL4" i="24"/>
  <c r="IO4" i="17"/>
  <c r="IN3" i="17"/>
  <c r="II6" i="16"/>
  <c r="II16" i="17" s="1"/>
  <c r="IJ4" i="16"/>
  <c r="IK4" i="16" s="1"/>
  <c r="IO36" i="17" l="1"/>
  <c r="IO29" i="17"/>
  <c r="II9" i="17"/>
  <c r="JL4" i="22"/>
  <c r="JK3" i="22"/>
  <c r="II9" i="16"/>
  <c r="II116" i="17"/>
  <c r="II109" i="17"/>
  <c r="II95" i="17"/>
  <c r="II88" i="17"/>
  <c r="II81" i="17"/>
  <c r="II74" i="17"/>
  <c r="II60" i="17"/>
  <c r="II67" i="17"/>
  <c r="II53" i="17"/>
  <c r="II46" i="17"/>
  <c r="II39" i="17"/>
  <c r="II32" i="17"/>
  <c r="II23" i="17"/>
  <c r="JL3" i="24"/>
  <c r="JM4" i="24"/>
  <c r="IP4" i="17"/>
  <c r="IO3" i="17"/>
  <c r="IK6" i="16"/>
  <c r="IK16" i="17" s="1"/>
  <c r="IL4" i="16"/>
  <c r="IJ6" i="16"/>
  <c r="IJ16" i="17" s="1"/>
  <c r="IP36" i="17" l="1"/>
  <c r="IP29" i="17"/>
  <c r="IJ9" i="17"/>
  <c r="IK9" i="17"/>
  <c r="JM4" i="22"/>
  <c r="JL3" i="22"/>
  <c r="IJ9" i="16"/>
  <c r="IJ116" i="17"/>
  <c r="IJ109" i="17"/>
  <c r="IJ95" i="17"/>
  <c r="IJ88" i="17"/>
  <c r="IJ81" i="17"/>
  <c r="IJ74" i="17"/>
  <c r="IJ60" i="17"/>
  <c r="IJ67" i="17"/>
  <c r="IJ53" i="17"/>
  <c r="IJ39" i="17"/>
  <c r="IJ46" i="17"/>
  <c r="IJ32" i="17"/>
  <c r="IJ23" i="17"/>
  <c r="IK116" i="17"/>
  <c r="IK109" i="17"/>
  <c r="IK95" i="17"/>
  <c r="IK88" i="17"/>
  <c r="IK81" i="17"/>
  <c r="IK74" i="17"/>
  <c r="IK67" i="17"/>
  <c r="IK60" i="17"/>
  <c r="IK53" i="17"/>
  <c r="IK46" i="17"/>
  <c r="IK39" i="17"/>
  <c r="IK32" i="17"/>
  <c r="IK23" i="17"/>
  <c r="JM3" i="24"/>
  <c r="JN4" i="24"/>
  <c r="IP3" i="17"/>
  <c r="IQ4" i="17"/>
  <c r="IM4" i="16"/>
  <c r="IL6" i="16"/>
  <c r="IL16" i="17" s="1"/>
  <c r="IK9" i="16"/>
  <c r="IQ36" i="17" l="1"/>
  <c r="IQ29" i="17"/>
  <c r="IL9" i="17"/>
  <c r="JN4" i="22"/>
  <c r="JM3" i="22"/>
  <c r="IL116" i="17"/>
  <c r="IL88" i="17"/>
  <c r="IL81" i="17"/>
  <c r="IL109" i="17"/>
  <c r="IL95" i="17"/>
  <c r="IL74" i="17"/>
  <c r="IL67" i="17"/>
  <c r="IL60" i="17"/>
  <c r="IL53" i="17"/>
  <c r="IL46" i="17"/>
  <c r="IL39" i="17"/>
  <c r="IL32" i="17"/>
  <c r="IL23" i="17"/>
  <c r="JO4" i="24"/>
  <c r="JN3" i="24"/>
  <c r="IQ3" i="17"/>
  <c r="IR4" i="17"/>
  <c r="IL9" i="16"/>
  <c r="IM6" i="16"/>
  <c r="IM16" i="17" s="1"/>
  <c r="IN4" i="16"/>
  <c r="IR36" i="17" l="1"/>
  <c r="IR29" i="17"/>
  <c r="IM9" i="17"/>
  <c r="JN3" i="22"/>
  <c r="JO4" i="22"/>
  <c r="IM116" i="17"/>
  <c r="IM109" i="17"/>
  <c r="IM95" i="17"/>
  <c r="IM88" i="17"/>
  <c r="IM81" i="17"/>
  <c r="IM74" i="17"/>
  <c r="IM60" i="17"/>
  <c r="IM53" i="17"/>
  <c r="IM46" i="17"/>
  <c r="IM67" i="17"/>
  <c r="IM39" i="17"/>
  <c r="IM32" i="17"/>
  <c r="IM23" i="17"/>
  <c r="JP4" i="24"/>
  <c r="JO3" i="24"/>
  <c r="IR3" i="17"/>
  <c r="IS4" i="17"/>
  <c r="IN6" i="16"/>
  <c r="IN16" i="17" s="1"/>
  <c r="IO4" i="16"/>
  <c r="IM9" i="16"/>
  <c r="G16" i="27"/>
  <c r="G17" i="27" s="1"/>
  <c r="G10" i="27"/>
  <c r="J16" i="27"/>
  <c r="J17" i="27" s="1"/>
  <c r="J10" i="27"/>
  <c r="J11" i="27" s="1"/>
  <c r="F16" i="27"/>
  <c r="F17" i="27" s="1"/>
  <c r="F10" i="27"/>
  <c r="L16" i="27"/>
  <c r="L17" i="27" s="1"/>
  <c r="L10" i="27"/>
  <c r="L11" i="27" s="1"/>
  <c r="E16" i="27"/>
  <c r="E10" i="27"/>
  <c r="H16" i="27"/>
  <c r="H17" i="27" s="1"/>
  <c r="H10" i="27"/>
  <c r="N16" i="27"/>
  <c r="N10" i="27"/>
  <c r="M16" i="27"/>
  <c r="M17" i="27" s="1"/>
  <c r="M10" i="27"/>
  <c r="M11" i="27" s="1"/>
  <c r="I16" i="27"/>
  <c r="I17" i="27" s="1"/>
  <c r="I10" i="27"/>
  <c r="V16" i="27"/>
  <c r="V17" i="27" s="1"/>
  <c r="V10" i="27"/>
  <c r="V11" i="27" s="1"/>
  <c r="K10" i="27"/>
  <c r="K11" i="27" s="1"/>
  <c r="K16" i="27"/>
  <c r="K17" i="27" s="1"/>
  <c r="O16" i="27"/>
  <c r="O10" i="27"/>
  <c r="P10" i="28"/>
  <c r="IS36" i="17" l="1"/>
  <c r="IS29" i="17"/>
  <c r="IN9" i="17"/>
  <c r="JP4" i="22"/>
  <c r="JO3" i="22"/>
  <c r="IN116" i="17"/>
  <c r="IN88" i="17"/>
  <c r="IN95" i="17"/>
  <c r="IN74" i="17"/>
  <c r="IN67" i="17"/>
  <c r="IN60" i="17"/>
  <c r="IN81" i="17"/>
  <c r="IN53" i="17"/>
  <c r="IN46" i="17"/>
  <c r="IN39" i="17"/>
  <c r="IN109" i="17"/>
  <c r="IN32" i="17"/>
  <c r="IN23" i="17"/>
  <c r="JQ4" i="24"/>
  <c r="JP3" i="24"/>
  <c r="IT4" i="17"/>
  <c r="IS3" i="17"/>
  <c r="IP4" i="16"/>
  <c r="IO6" i="16"/>
  <c r="IO16" i="17" s="1"/>
  <c r="IN9" i="16"/>
  <c r="AG16" i="27"/>
  <c r="AG10" i="27"/>
  <c r="S16" i="27"/>
  <c r="S10" i="27"/>
  <c r="U16" i="27"/>
  <c r="U10" i="27"/>
  <c r="Y16" i="27"/>
  <c r="Y17" i="27" s="1"/>
  <c r="Y10" i="27"/>
  <c r="Y11" i="27" s="1"/>
  <c r="Q16" i="27"/>
  <c r="Q10" i="27"/>
  <c r="X16" i="27"/>
  <c r="X17" i="27" s="1"/>
  <c r="X10" i="27"/>
  <c r="X11" i="27" s="1"/>
  <c r="E17" i="27"/>
  <c r="W10" i="27"/>
  <c r="W11" i="27" s="1"/>
  <c r="W16" i="27"/>
  <c r="W17" i="27" s="1"/>
  <c r="Z16" i="27"/>
  <c r="Z10" i="27"/>
  <c r="T16" i="27"/>
  <c r="T10" i="27"/>
  <c r="P16" i="27"/>
  <c r="IY16" i="27" s="1"/>
  <c r="P10" i="27"/>
  <c r="IY10" i="27" s="1"/>
  <c r="R16" i="27"/>
  <c r="R10" i="27"/>
  <c r="K10" i="28"/>
  <c r="J10" i="28"/>
  <c r="L10" i="28"/>
  <c r="M10" i="28"/>
  <c r="N10" i="28"/>
  <c r="O10" i="28"/>
  <c r="IT36" i="17" l="1"/>
  <c r="IT29" i="17"/>
  <c r="IO9" i="17"/>
  <c r="JP3" i="22"/>
  <c r="JQ4" i="22"/>
  <c r="IO116" i="17"/>
  <c r="IO109" i="17"/>
  <c r="IO95" i="17"/>
  <c r="IO88" i="17"/>
  <c r="IO74" i="17"/>
  <c r="IO67" i="17"/>
  <c r="IO60" i="17"/>
  <c r="IO81" i="17"/>
  <c r="IO53" i="17"/>
  <c r="IO39" i="17"/>
  <c r="IO46" i="17"/>
  <c r="IO32" i="17"/>
  <c r="IO23" i="17"/>
  <c r="JR4" i="24"/>
  <c r="JQ3" i="24"/>
  <c r="IU4" i="17"/>
  <c r="IT3" i="17"/>
  <c r="IO9" i="16"/>
  <c r="IQ4" i="16"/>
  <c r="IP6" i="16"/>
  <c r="IP16" i="17" s="1"/>
  <c r="AE16" i="27"/>
  <c r="AE10" i="27"/>
  <c r="AD16" i="27"/>
  <c r="AD10" i="27"/>
  <c r="AA10" i="27"/>
  <c r="IZ10" i="27" s="1"/>
  <c r="AA16" i="27"/>
  <c r="AF10" i="27"/>
  <c r="AF16" i="27"/>
  <c r="AC16" i="27"/>
  <c r="AC10" i="27"/>
  <c r="AH10" i="27"/>
  <c r="AH11" i="27" s="1"/>
  <c r="AH16" i="27"/>
  <c r="AH17" i="27" s="1"/>
  <c r="AB16" i="27"/>
  <c r="AB10" i="27"/>
  <c r="AJ16" i="27"/>
  <c r="AJ17" i="27" s="1"/>
  <c r="AJ10" i="27"/>
  <c r="AJ11" i="27" s="1"/>
  <c r="AK16" i="27"/>
  <c r="AK17" i="27" s="1"/>
  <c r="AK10" i="27"/>
  <c r="AK11" i="27" s="1"/>
  <c r="AI16" i="27"/>
  <c r="AI17" i="27" s="1"/>
  <c r="AI10" i="27"/>
  <c r="AI11" i="27" s="1"/>
  <c r="AR16" i="27"/>
  <c r="AR17" i="27" s="1"/>
  <c r="AR10" i="27"/>
  <c r="AB10" i="28"/>
  <c r="Z10" i="28"/>
  <c r="Y10" i="28"/>
  <c r="X10" i="28"/>
  <c r="W10" i="28"/>
  <c r="V10" i="28"/>
  <c r="U10" i="28"/>
  <c r="T10" i="28"/>
  <c r="R10" i="28"/>
  <c r="Q10" i="28"/>
  <c r="S10" i="28"/>
  <c r="AA10" i="28"/>
  <c r="IY10" i="28"/>
  <c r="IU36" i="17" l="1"/>
  <c r="IU29" i="17"/>
  <c r="IP9" i="17"/>
  <c r="JR4" i="22"/>
  <c r="JQ3" i="22"/>
  <c r="IP116" i="17"/>
  <c r="IP95" i="17"/>
  <c r="IP109" i="17"/>
  <c r="IP74" i="17"/>
  <c r="IP67" i="17"/>
  <c r="IP60" i="17"/>
  <c r="IP88" i="17"/>
  <c r="IP81" i="17"/>
  <c r="IP53" i="17"/>
  <c r="IP32" i="17"/>
  <c r="IP23" i="17"/>
  <c r="IP39" i="17"/>
  <c r="IP46" i="17"/>
  <c r="JR3" i="24"/>
  <c r="JS4" i="24"/>
  <c r="IV4" i="17"/>
  <c r="IU3" i="17"/>
  <c r="IP9" i="16"/>
  <c r="IR4" i="16"/>
  <c r="IQ6" i="16"/>
  <c r="IQ16" i="17" s="1"/>
  <c r="IZ16" i="27"/>
  <c r="AU16" i="27"/>
  <c r="AU17" i="27" s="1"/>
  <c r="AU10" i="27"/>
  <c r="AU11" i="27" s="1"/>
  <c r="AQ10" i="27"/>
  <c r="AQ16" i="27"/>
  <c r="AQ17" i="27" s="1"/>
  <c r="AL10" i="27"/>
  <c r="AL16" i="27"/>
  <c r="AL17" i="27" s="1"/>
  <c r="AV16" i="27"/>
  <c r="AV17" i="27" s="1"/>
  <c r="AV10" i="27"/>
  <c r="AV11" i="27" s="1"/>
  <c r="AN16" i="27"/>
  <c r="AN17" i="27" s="1"/>
  <c r="AN10" i="27"/>
  <c r="AT16" i="27"/>
  <c r="AT17" i="27" s="1"/>
  <c r="AT10" i="27"/>
  <c r="AT11" i="27" s="1"/>
  <c r="AS10" i="27"/>
  <c r="AS16" i="27"/>
  <c r="AS17" i="27" s="1"/>
  <c r="BC16" i="27"/>
  <c r="BC17" i="27" s="1"/>
  <c r="BC10" i="27"/>
  <c r="AM16" i="27"/>
  <c r="AM17" i="27" s="1"/>
  <c r="AM10" i="27"/>
  <c r="JA10" i="27" s="1"/>
  <c r="AO16" i="27"/>
  <c r="AO10" i="27"/>
  <c r="AP16" i="27"/>
  <c r="AP17" i="27" s="1"/>
  <c r="AP10" i="27"/>
  <c r="IZ10" i="28"/>
  <c r="AZ10" i="28"/>
  <c r="AX10" i="28"/>
  <c r="AW10" i="28"/>
  <c r="AV10" i="28"/>
  <c r="AU10" i="28"/>
  <c r="AT10" i="28"/>
  <c r="AS10" i="28"/>
  <c r="AR10" i="28"/>
  <c r="AP10" i="28"/>
  <c r="AO10" i="28"/>
  <c r="AQ10" i="28"/>
  <c r="AY10" i="28"/>
  <c r="AN10" i="28"/>
  <c r="AM10" i="28"/>
  <c r="AL10" i="28"/>
  <c r="AK10" i="28"/>
  <c r="AJ10" i="28"/>
  <c r="AH10" i="28"/>
  <c r="AG10" i="28"/>
  <c r="AF10" i="28"/>
  <c r="AE10" i="28"/>
  <c r="AD10" i="28"/>
  <c r="AC10" i="28"/>
  <c r="AI10" i="28"/>
  <c r="IV29" i="17" l="1"/>
  <c r="IV36" i="17"/>
  <c r="IQ9" i="17"/>
  <c r="JR3" i="22"/>
  <c r="JS4" i="22"/>
  <c r="IQ116" i="17"/>
  <c r="IQ109" i="17"/>
  <c r="IQ95" i="17"/>
  <c r="IQ88" i="17"/>
  <c r="IQ74" i="17"/>
  <c r="IQ81" i="17"/>
  <c r="IQ60" i="17"/>
  <c r="IQ67" i="17"/>
  <c r="IQ46" i="17"/>
  <c r="IQ53" i="17"/>
  <c r="IQ39" i="17"/>
  <c r="IQ32" i="17"/>
  <c r="IQ23" i="17"/>
  <c r="JS3" i="24"/>
  <c r="JT4" i="24"/>
  <c r="IW4" i="17"/>
  <c r="IV3" i="17"/>
  <c r="IQ9" i="16"/>
  <c r="IS4" i="16"/>
  <c r="IR6" i="16"/>
  <c r="IR16" i="17" s="1"/>
  <c r="JA16" i="27"/>
  <c r="AO17" i="27"/>
  <c r="BN16" i="27"/>
  <c r="BN17" i="27" s="1"/>
  <c r="BN10" i="27"/>
  <c r="BG10" i="27"/>
  <c r="BG11" i="27" s="1"/>
  <c r="BG16" i="27"/>
  <c r="BG17" i="27" s="1"/>
  <c r="AW16" i="27"/>
  <c r="AW17" i="27" s="1"/>
  <c r="AW10" i="27"/>
  <c r="AW11" i="27" s="1"/>
  <c r="AZ16" i="27"/>
  <c r="AZ17" i="27" s="1"/>
  <c r="AZ10" i="27"/>
  <c r="AX16" i="27"/>
  <c r="AX17" i="27" s="1"/>
  <c r="AX10" i="27"/>
  <c r="AY16" i="27"/>
  <c r="AY17" i="27" s="1"/>
  <c r="AY10" i="27"/>
  <c r="BD16" i="27"/>
  <c r="BD17" i="27" s="1"/>
  <c r="BD10" i="27"/>
  <c r="BA10" i="27"/>
  <c r="BA16" i="27"/>
  <c r="BE10" i="27"/>
  <c r="BE16" i="27"/>
  <c r="BE17" i="27" s="1"/>
  <c r="BB16" i="27"/>
  <c r="BB17" i="27" s="1"/>
  <c r="BB10" i="27"/>
  <c r="BF16" i="27"/>
  <c r="BF17" i="27" s="1"/>
  <c r="BF10" i="27"/>
  <c r="BF11" i="27" s="1"/>
  <c r="JA10" i="28"/>
  <c r="BF10" i="28"/>
  <c r="BE10" i="28"/>
  <c r="BD10" i="28"/>
  <c r="BC10" i="28"/>
  <c r="BB10" i="28"/>
  <c r="BA10" i="28"/>
  <c r="BG10" i="28"/>
  <c r="BL10" i="28"/>
  <c r="BK10" i="28"/>
  <c r="BJ10" i="28"/>
  <c r="BI10" i="28"/>
  <c r="BH10" i="28"/>
  <c r="JB10" i="28"/>
  <c r="IW36" i="17" l="1"/>
  <c r="IW29" i="17"/>
  <c r="IR9" i="17"/>
  <c r="JS3" i="22"/>
  <c r="JT4" i="22"/>
  <c r="IR116" i="17"/>
  <c r="IR109" i="17"/>
  <c r="IR95" i="17"/>
  <c r="IR88" i="17"/>
  <c r="IR81" i="17"/>
  <c r="IR74" i="17"/>
  <c r="IR67" i="17"/>
  <c r="IR53" i="17"/>
  <c r="IR60" i="17"/>
  <c r="IR23" i="17"/>
  <c r="IR46" i="17"/>
  <c r="IR32" i="17"/>
  <c r="IR39" i="17"/>
  <c r="JU4" i="24"/>
  <c r="JT3" i="24"/>
  <c r="IX4" i="17"/>
  <c r="IW3" i="17"/>
  <c r="IR9" i="16"/>
  <c r="IT4" i="16"/>
  <c r="IS6" i="16"/>
  <c r="IS16" i="17" s="1"/>
  <c r="BP16" i="27"/>
  <c r="BP17" i="27" s="1"/>
  <c r="BP10" i="27"/>
  <c r="BI16" i="27"/>
  <c r="BI17" i="27" s="1"/>
  <c r="BI10" i="27"/>
  <c r="BI11" i="27" s="1"/>
  <c r="BY16" i="27"/>
  <c r="BY10" i="27"/>
  <c r="BM10" i="27"/>
  <c r="BM16" i="27"/>
  <c r="BA17" i="27"/>
  <c r="BJ16" i="27"/>
  <c r="BJ17" i="27" s="1"/>
  <c r="BJ10" i="27"/>
  <c r="BR10" i="27"/>
  <c r="BR11" i="27" s="1"/>
  <c r="BR16" i="27"/>
  <c r="BR17" i="27" s="1"/>
  <c r="JB16" i="27"/>
  <c r="BQ10" i="27"/>
  <c r="BQ16" i="27"/>
  <c r="BQ17" i="27" s="1"/>
  <c r="BO16" i="27"/>
  <c r="BO17" i="27" s="1"/>
  <c r="BO10" i="27"/>
  <c r="BH16" i="27"/>
  <c r="BH17" i="27" s="1"/>
  <c r="BH10" i="27"/>
  <c r="BH11" i="27" s="1"/>
  <c r="JB17" i="27"/>
  <c r="BL16" i="27"/>
  <c r="BL17" i="27" s="1"/>
  <c r="BL10" i="27"/>
  <c r="BK16" i="27"/>
  <c r="BK17" i="27" s="1"/>
  <c r="BK10" i="27"/>
  <c r="JB10" i="27"/>
  <c r="JC10" i="28"/>
  <c r="BX10" i="28"/>
  <c r="BW10" i="28"/>
  <c r="BV10" i="28"/>
  <c r="BU10" i="28"/>
  <c r="BT10" i="28"/>
  <c r="BS10" i="28"/>
  <c r="BR10" i="28"/>
  <c r="BQ10" i="28"/>
  <c r="BP10" i="28"/>
  <c r="BO10" i="28"/>
  <c r="BN10" i="28"/>
  <c r="BM10" i="28"/>
  <c r="IX29" i="17" l="1"/>
  <c r="IX36" i="17"/>
  <c r="IS9" i="17"/>
  <c r="JU4" i="22"/>
  <c r="JT3" i="22"/>
  <c r="IS116" i="17"/>
  <c r="IS109" i="17"/>
  <c r="IS95" i="17"/>
  <c r="IS81" i="17"/>
  <c r="IS88" i="17"/>
  <c r="IS74" i="17"/>
  <c r="IS67" i="17"/>
  <c r="IS60" i="17"/>
  <c r="IS53" i="17"/>
  <c r="IS46" i="17"/>
  <c r="IS39" i="17"/>
  <c r="IS32" i="17"/>
  <c r="IS23" i="17"/>
  <c r="JU3" i="24"/>
  <c r="JV4" i="24"/>
  <c r="IY4" i="17"/>
  <c r="IX3" i="17"/>
  <c r="IS9" i="16"/>
  <c r="IT6" i="16"/>
  <c r="IT16" i="17" s="1"/>
  <c r="IU4" i="16"/>
  <c r="BV16" i="27"/>
  <c r="BV17" i="27" s="1"/>
  <c r="BV10" i="27"/>
  <c r="BM17" i="27"/>
  <c r="BY17" i="27"/>
  <c r="BT16" i="27"/>
  <c r="BT17" i="27" s="1"/>
  <c r="BT10" i="27"/>
  <c r="BT11" i="27" s="1"/>
  <c r="BU16" i="27"/>
  <c r="BU17" i="27" s="1"/>
  <c r="BU10" i="27"/>
  <c r="BU11" i="27" s="1"/>
  <c r="CJ16" i="27"/>
  <c r="CJ17" i="27" s="1"/>
  <c r="CJ10" i="27"/>
  <c r="BZ16" i="27"/>
  <c r="BZ17" i="27" s="1"/>
  <c r="BZ10" i="27"/>
  <c r="CB16" i="27"/>
  <c r="CB17" i="27" s="1"/>
  <c r="CB10" i="27"/>
  <c r="CC16" i="27"/>
  <c r="CC17" i="27" s="1"/>
  <c r="CC10" i="27"/>
  <c r="JC16" i="27"/>
  <c r="BX10" i="27"/>
  <c r="BX16" i="27"/>
  <c r="BX17" i="27" s="1"/>
  <c r="BW10" i="27"/>
  <c r="BW16" i="27"/>
  <c r="BW17" i="27" s="1"/>
  <c r="BS16" i="27"/>
  <c r="BS17" i="27" s="1"/>
  <c r="BS10" i="27"/>
  <c r="BS11" i="27" s="1"/>
  <c r="JC10" i="27"/>
  <c r="JC17" i="27"/>
  <c r="CA16" i="27"/>
  <c r="CA17" i="27" s="1"/>
  <c r="CA10" i="27"/>
  <c r="CJ10" i="28"/>
  <c r="CI10" i="28"/>
  <c r="CH10" i="28"/>
  <c r="CG10" i="28"/>
  <c r="CF10" i="28"/>
  <c r="CE10" i="28"/>
  <c r="CD10" i="28"/>
  <c r="CC10" i="28"/>
  <c r="CB10" i="28"/>
  <c r="CA10" i="28"/>
  <c r="BZ10" i="28"/>
  <c r="BY10" i="28"/>
  <c r="JD10" i="28"/>
  <c r="IY36" i="17" l="1"/>
  <c r="IY29" i="17"/>
  <c r="IT9" i="17"/>
  <c r="JV4" i="22"/>
  <c r="JU3" i="22"/>
  <c r="IT116" i="17"/>
  <c r="IT95" i="17"/>
  <c r="IT81" i="17"/>
  <c r="IT109" i="17"/>
  <c r="IT88" i="17"/>
  <c r="IT74" i="17"/>
  <c r="IT67" i="17"/>
  <c r="IT60" i="17"/>
  <c r="IT53" i="17"/>
  <c r="IT46" i="17"/>
  <c r="IT32" i="17"/>
  <c r="IT39" i="17"/>
  <c r="IT23" i="17"/>
  <c r="JW4" i="24"/>
  <c r="JV3" i="24"/>
  <c r="IY3" i="17"/>
  <c r="IZ4" i="17"/>
  <c r="IV4" i="16"/>
  <c r="IU6" i="16"/>
  <c r="IU16" i="17" s="1"/>
  <c r="IT9" i="16"/>
  <c r="CL16" i="27"/>
  <c r="CL17" i="27" s="1"/>
  <c r="CL10" i="27"/>
  <c r="CI16" i="27"/>
  <c r="CI17" i="27" s="1"/>
  <c r="CI10" i="27"/>
  <c r="CN16" i="27"/>
  <c r="CN17" i="27" s="1"/>
  <c r="CN10" i="27"/>
  <c r="CE16" i="27"/>
  <c r="CE17" i="27" s="1"/>
  <c r="CE10" i="27"/>
  <c r="CE11" i="27" s="1"/>
  <c r="JD17" i="27"/>
  <c r="CH16" i="27"/>
  <c r="CH17" i="27" s="1"/>
  <c r="CH10" i="27"/>
  <c r="CU16" i="27"/>
  <c r="CU17" i="27" s="1"/>
  <c r="CU10" i="27"/>
  <c r="CF16" i="27"/>
  <c r="CF17" i="27" s="1"/>
  <c r="CF10" i="27"/>
  <c r="CF11" i="27" s="1"/>
  <c r="CD16" i="27"/>
  <c r="CD17" i="27" s="1"/>
  <c r="CD10" i="27"/>
  <c r="CD11" i="27" s="1"/>
  <c r="CK16" i="27"/>
  <c r="CK10" i="27"/>
  <c r="JD10" i="27"/>
  <c r="CM16" i="27"/>
  <c r="CM17" i="27" s="1"/>
  <c r="CM10" i="27"/>
  <c r="JD16" i="27"/>
  <c r="CG10" i="27"/>
  <c r="CG11" i="27" s="1"/>
  <c r="CG16" i="27"/>
  <c r="CG17" i="27" s="1"/>
  <c r="JE10" i="28"/>
  <c r="CV10" i="28"/>
  <c r="CU10" i="28"/>
  <c r="CT10" i="28"/>
  <c r="CS10" i="28"/>
  <c r="CR10" i="28"/>
  <c r="CQ10" i="28"/>
  <c r="CP10" i="28"/>
  <c r="CO10" i="28"/>
  <c r="CN10" i="28"/>
  <c r="CM10" i="28"/>
  <c r="CL10" i="28"/>
  <c r="CK10" i="28"/>
  <c r="IZ36" i="17" l="1"/>
  <c r="IZ29" i="17"/>
  <c r="IU9" i="17"/>
  <c r="JV3" i="22"/>
  <c r="JW4" i="22"/>
  <c r="IU116" i="17"/>
  <c r="IU109" i="17"/>
  <c r="IU95" i="17"/>
  <c r="IU88" i="17"/>
  <c r="IU81" i="17"/>
  <c r="IU74" i="17"/>
  <c r="IU67" i="17"/>
  <c r="IU53" i="17"/>
  <c r="IU46" i="17"/>
  <c r="IU60" i="17"/>
  <c r="IU32" i="17"/>
  <c r="IU39" i="17"/>
  <c r="IU23" i="17"/>
  <c r="JX4" i="24"/>
  <c r="JW3" i="24"/>
  <c r="IZ3" i="17"/>
  <c r="JA4" i="17"/>
  <c r="IU9" i="16"/>
  <c r="IV6" i="16"/>
  <c r="IV16" i="17" s="1"/>
  <c r="IW4" i="16"/>
  <c r="JE17" i="27"/>
  <c r="CV16" i="27"/>
  <c r="CV17" i="27" s="1"/>
  <c r="CV10" i="27"/>
  <c r="JE16" i="27"/>
  <c r="CY16" i="27"/>
  <c r="CY17" i="27" s="1"/>
  <c r="CY10" i="27"/>
  <c r="CS16" i="27"/>
  <c r="CS17" i="27" s="1"/>
  <c r="CS10" i="27"/>
  <c r="CS11" i="27" s="1"/>
  <c r="CP16" i="27"/>
  <c r="CP17" i="27" s="1"/>
  <c r="CP10" i="27"/>
  <c r="CP11" i="27" s="1"/>
  <c r="DF10" i="27"/>
  <c r="DF16" i="27"/>
  <c r="DF17" i="27" s="1"/>
  <c r="CW10" i="27"/>
  <c r="CW16" i="27"/>
  <c r="CR16" i="27"/>
  <c r="CR17" i="27" s="1"/>
  <c r="CR10" i="27"/>
  <c r="CR11" i="27" s="1"/>
  <c r="CX16" i="27"/>
  <c r="CX17" i="27" s="1"/>
  <c r="CX10" i="27"/>
  <c r="CK17" i="27"/>
  <c r="CO16" i="27"/>
  <c r="CO17" i="27" s="1"/>
  <c r="CO10" i="27"/>
  <c r="CQ16" i="27"/>
  <c r="CQ17" i="27" s="1"/>
  <c r="CQ10" i="27"/>
  <c r="CQ11" i="27" s="1"/>
  <c r="CT16" i="27"/>
  <c r="CT17" i="27" s="1"/>
  <c r="CT10" i="27"/>
  <c r="JE10" i="27"/>
  <c r="DS10" i="28"/>
  <c r="DR10" i="28"/>
  <c r="DQ10" i="28"/>
  <c r="DP10" i="28"/>
  <c r="DO10" i="28"/>
  <c r="DN10" i="28"/>
  <c r="DM10" i="28"/>
  <c r="DL10" i="28"/>
  <c r="DK10" i="28"/>
  <c r="DJ10" i="28"/>
  <c r="DI10" i="28"/>
  <c r="DT10" i="28"/>
  <c r="JF10" i="28"/>
  <c r="DH10" i="28"/>
  <c r="DG10" i="28"/>
  <c r="DF10" i="28"/>
  <c r="DE10" i="28"/>
  <c r="DD10" i="28"/>
  <c r="DC10" i="28"/>
  <c r="DB10" i="28"/>
  <c r="DA10" i="28"/>
  <c r="CZ10" i="28"/>
  <c r="CY10" i="28"/>
  <c r="CX10" i="28"/>
  <c r="CW10" i="28"/>
  <c r="JA29" i="17" l="1"/>
  <c r="JA36" i="17"/>
  <c r="IV9" i="17"/>
  <c r="JX4" i="22"/>
  <c r="JW3" i="22"/>
  <c r="IV116" i="17"/>
  <c r="IV95" i="17"/>
  <c r="IV109" i="17"/>
  <c r="IV88" i="17"/>
  <c r="IV81" i="17"/>
  <c r="IV74" i="17"/>
  <c r="IV67" i="17"/>
  <c r="IV53" i="17"/>
  <c r="IV46" i="17"/>
  <c r="IV39" i="17"/>
  <c r="IV60" i="17"/>
  <c r="IV32" i="17"/>
  <c r="IV23" i="17"/>
  <c r="JY4" i="24"/>
  <c r="JX3" i="24"/>
  <c r="JA3" i="17"/>
  <c r="JB4" i="17"/>
  <c r="IW6" i="16"/>
  <c r="IW16" i="17" s="1"/>
  <c r="IX4" i="16"/>
  <c r="IV9" i="16"/>
  <c r="JF10" i="27"/>
  <c r="DB16" i="27"/>
  <c r="DB17" i="27" s="1"/>
  <c r="DB10" i="27"/>
  <c r="DB11" i="27" s="1"/>
  <c r="JF16" i="27"/>
  <c r="DI16" i="27"/>
  <c r="DI10" i="27"/>
  <c r="CW17" i="27"/>
  <c r="DD16" i="27"/>
  <c r="DD17" i="27" s="1"/>
  <c r="DD10" i="27"/>
  <c r="DD11" i="27" s="1"/>
  <c r="DE16" i="27"/>
  <c r="DE17" i="27" s="1"/>
  <c r="DE10" i="27"/>
  <c r="DE11" i="27" s="1"/>
  <c r="JF17" i="27"/>
  <c r="DQ16" i="27"/>
  <c r="DQ17" i="27" s="1"/>
  <c r="DQ10" i="27"/>
  <c r="DQ11" i="27" s="1"/>
  <c r="DA16" i="27"/>
  <c r="DA17" i="27" s="1"/>
  <c r="DA10" i="27"/>
  <c r="DH16" i="27"/>
  <c r="DH17" i="27" s="1"/>
  <c r="DH10" i="27"/>
  <c r="JH10" i="28"/>
  <c r="CZ16" i="27"/>
  <c r="CZ17" i="27" s="1"/>
  <c r="CZ10" i="27"/>
  <c r="JG10" i="27" s="1"/>
  <c r="DC10" i="27"/>
  <c r="DC11" i="27" s="1"/>
  <c r="DC16" i="27"/>
  <c r="DC17" i="27" s="1"/>
  <c r="DJ16" i="27"/>
  <c r="DJ17" i="27" s="1"/>
  <c r="DJ10" i="27"/>
  <c r="DG16" i="27"/>
  <c r="DG17" i="27" s="1"/>
  <c r="DG10" i="27"/>
  <c r="EF10" i="28"/>
  <c r="EE10" i="28"/>
  <c r="ED10" i="28"/>
  <c r="EC10" i="28"/>
  <c r="EB10" i="28"/>
  <c r="EA10" i="28"/>
  <c r="DZ10" i="28"/>
  <c r="DY10" i="28"/>
  <c r="DX10" i="28"/>
  <c r="DW10" i="28"/>
  <c r="DV10" i="28"/>
  <c r="DU10" i="28"/>
  <c r="JG10" i="28"/>
  <c r="JB36" i="17" l="1"/>
  <c r="JB29" i="17"/>
  <c r="IW9" i="17"/>
  <c r="JX3" i="22"/>
  <c r="JY4" i="22"/>
  <c r="IW116" i="17"/>
  <c r="IW109" i="17"/>
  <c r="IW95" i="17"/>
  <c r="IW88" i="17"/>
  <c r="IW81" i="17"/>
  <c r="IW74" i="17"/>
  <c r="IW67" i="17"/>
  <c r="IW60" i="17"/>
  <c r="IW53" i="17"/>
  <c r="IW32" i="17"/>
  <c r="IW23" i="17"/>
  <c r="IW39" i="17"/>
  <c r="IW46" i="17"/>
  <c r="JZ4" i="24"/>
  <c r="JY3" i="24"/>
  <c r="JB3" i="17"/>
  <c r="JC4" i="17"/>
  <c r="IY4" i="16"/>
  <c r="IX6" i="16"/>
  <c r="IX16" i="17" s="1"/>
  <c r="IW9" i="16"/>
  <c r="DK16" i="27"/>
  <c r="DK17" i="27" s="1"/>
  <c r="DK10" i="27"/>
  <c r="DS10" i="27"/>
  <c r="DS16" i="27"/>
  <c r="DS17" i="27" s="1"/>
  <c r="JG17" i="27"/>
  <c r="DN10" i="27"/>
  <c r="DN11" i="27" s="1"/>
  <c r="DN16" i="27"/>
  <c r="DN17" i="27" s="1"/>
  <c r="DU16" i="27"/>
  <c r="DU10" i="27"/>
  <c r="EB16" i="27"/>
  <c r="EB17" i="27" s="1"/>
  <c r="EB10" i="27"/>
  <c r="EB11" i="27" s="1"/>
  <c r="DO10" i="27"/>
  <c r="DO11" i="27" s="1"/>
  <c r="DO16" i="27"/>
  <c r="DO17" i="27" s="1"/>
  <c r="DI17" i="27"/>
  <c r="DR16" i="27"/>
  <c r="DR17" i="27" s="1"/>
  <c r="DR10" i="27"/>
  <c r="DL16" i="27"/>
  <c r="DL17" i="27" s="1"/>
  <c r="DL10" i="27"/>
  <c r="DP16" i="27"/>
  <c r="DP17" i="27" s="1"/>
  <c r="DP10" i="27"/>
  <c r="DP11" i="27" s="1"/>
  <c r="JG16" i="27"/>
  <c r="DT10" i="27"/>
  <c r="DT16" i="27"/>
  <c r="DT17" i="27" s="1"/>
  <c r="DM16" i="27"/>
  <c r="DM17" i="27" s="1"/>
  <c r="DM10" i="27"/>
  <c r="JI10" i="28"/>
  <c r="ER10" i="28"/>
  <c r="EQ10" i="28"/>
  <c r="EP10" i="28"/>
  <c r="EO10" i="28"/>
  <c r="EN10" i="28"/>
  <c r="EM10" i="28"/>
  <c r="EL10" i="28"/>
  <c r="EK10" i="28"/>
  <c r="EJ10" i="28"/>
  <c r="EI10" i="28"/>
  <c r="EH10" i="28"/>
  <c r="EG10" i="28"/>
  <c r="JC36" i="17" l="1"/>
  <c r="JC29" i="17"/>
  <c r="IX9" i="17"/>
  <c r="JZ4" i="22"/>
  <c r="JY3" i="22"/>
  <c r="IX116" i="17"/>
  <c r="IX95" i="17"/>
  <c r="IX109" i="17"/>
  <c r="IX88" i="17"/>
  <c r="IX81" i="17"/>
  <c r="IX74" i="17"/>
  <c r="IX67" i="17"/>
  <c r="IX60" i="17"/>
  <c r="IX53" i="17"/>
  <c r="IX46" i="17"/>
  <c r="IX39" i="17"/>
  <c r="IX32" i="17"/>
  <c r="IX23" i="17"/>
  <c r="JZ3" i="24"/>
  <c r="KA4" i="24"/>
  <c r="JD4" i="17"/>
  <c r="JC3" i="17"/>
  <c r="IX9" i="16"/>
  <c r="IY6" i="16"/>
  <c r="IY16" i="17" s="1"/>
  <c r="IZ4" i="16"/>
  <c r="JH10" i="27"/>
  <c r="DX16" i="27"/>
  <c r="DX17" i="27" s="1"/>
  <c r="DX10" i="27"/>
  <c r="EF16" i="27"/>
  <c r="EF17" i="27" s="1"/>
  <c r="EF10" i="27"/>
  <c r="DY16" i="27"/>
  <c r="DY17" i="27" s="1"/>
  <c r="DY10" i="27"/>
  <c r="ED16" i="27"/>
  <c r="ED17" i="27" s="1"/>
  <c r="ED10" i="27"/>
  <c r="EC16" i="27"/>
  <c r="EC17" i="27" s="1"/>
  <c r="EC10" i="27"/>
  <c r="EC11" i="27" s="1"/>
  <c r="EM16" i="27"/>
  <c r="EM17" i="27" s="1"/>
  <c r="EM10" i="27"/>
  <c r="EM11" i="27" s="1"/>
  <c r="DW16" i="27"/>
  <c r="DW17" i="27" s="1"/>
  <c r="DW10" i="27"/>
  <c r="JH16" i="27"/>
  <c r="DZ16" i="27"/>
  <c r="DZ17" i="27" s="1"/>
  <c r="DZ10" i="27"/>
  <c r="DZ11" i="27" s="1"/>
  <c r="EE16" i="27"/>
  <c r="EE17" i="27" s="1"/>
  <c r="EE10" i="27"/>
  <c r="EA16" i="27"/>
  <c r="EA17" i="27" s="1"/>
  <c r="EA10" i="27"/>
  <c r="EA11" i="27" s="1"/>
  <c r="JH17" i="27"/>
  <c r="DU17" i="27"/>
  <c r="DV10" i="27"/>
  <c r="DV16" i="27"/>
  <c r="DV17" i="27" s="1"/>
  <c r="JJ10" i="28"/>
  <c r="FP10" i="28"/>
  <c r="FO10" i="28"/>
  <c r="FN10" i="28"/>
  <c r="FM10" i="28"/>
  <c r="FL10" i="28"/>
  <c r="FK10" i="28"/>
  <c r="FJ10" i="28"/>
  <c r="FI10" i="28"/>
  <c r="FH10" i="28"/>
  <c r="FG10" i="28"/>
  <c r="FF10" i="28"/>
  <c r="FE10" i="28"/>
  <c r="FD10" i="28"/>
  <c r="FC10" i="28"/>
  <c r="FB10" i="28"/>
  <c r="FA10" i="28"/>
  <c r="EZ10" i="28"/>
  <c r="EY10" i="28"/>
  <c r="EX10" i="28"/>
  <c r="EW10" i="28"/>
  <c r="EV10" i="28"/>
  <c r="EU10" i="28"/>
  <c r="ET10" i="28"/>
  <c r="ES10" i="28"/>
  <c r="JD36" i="17" l="1"/>
  <c r="JD29" i="17"/>
  <c r="IY9" i="17"/>
  <c r="JZ3" i="22"/>
  <c r="KA4" i="22"/>
  <c r="IY116" i="17"/>
  <c r="IY109" i="17"/>
  <c r="IY95" i="17"/>
  <c r="IY88" i="17"/>
  <c r="IY81" i="17"/>
  <c r="IY74" i="17"/>
  <c r="IY67" i="17"/>
  <c r="IY60" i="17"/>
  <c r="IY46" i="17"/>
  <c r="IY53" i="17"/>
  <c r="IY39" i="17"/>
  <c r="IY32" i="17"/>
  <c r="IY23" i="17"/>
  <c r="KA3" i="24"/>
  <c r="KB4" i="24"/>
  <c r="JD3" i="17"/>
  <c r="JE4" i="17"/>
  <c r="IZ6" i="16"/>
  <c r="IZ16" i="17" s="1"/>
  <c r="JA4" i="16"/>
  <c r="IY9" i="16"/>
  <c r="JI10" i="27"/>
  <c r="EG16" i="27"/>
  <c r="EG10" i="27"/>
  <c r="EX16" i="27"/>
  <c r="EX17" i="27" s="1"/>
  <c r="EX10" i="27"/>
  <c r="EX11" i="27" s="1"/>
  <c r="EQ16" i="27"/>
  <c r="EQ17" i="27" s="1"/>
  <c r="EQ10" i="27"/>
  <c r="JL10" i="28"/>
  <c r="JI16" i="27"/>
  <c r="EP16" i="27"/>
  <c r="EP17" i="27" s="1"/>
  <c r="EP10" i="27"/>
  <c r="EK16" i="27"/>
  <c r="EK17" i="27" s="1"/>
  <c r="EK10" i="27"/>
  <c r="EH16" i="27"/>
  <c r="EH17" i="27" s="1"/>
  <c r="EH10" i="27"/>
  <c r="EJ16" i="27"/>
  <c r="EJ17" i="27" s="1"/>
  <c r="EJ10" i="27"/>
  <c r="JI17" i="27"/>
  <c r="EL16" i="27"/>
  <c r="EL17" i="27" s="1"/>
  <c r="EL10" i="27"/>
  <c r="EL11" i="27" s="1"/>
  <c r="EO16" i="27"/>
  <c r="EO17" i="27" s="1"/>
  <c r="EO10" i="27"/>
  <c r="EO11" i="27" s="1"/>
  <c r="EN16" i="27"/>
  <c r="EN17" i="27" s="1"/>
  <c r="EN10" i="27"/>
  <c r="EN11" i="27" s="1"/>
  <c r="EI10" i="27"/>
  <c r="EI16" i="27"/>
  <c r="EI17" i="27" s="1"/>
  <c r="JK10" i="28"/>
  <c r="GB10" i="28"/>
  <c r="GA10" i="28"/>
  <c r="FZ10" i="28"/>
  <c r="FY10" i="28"/>
  <c r="FX10" i="28"/>
  <c r="FW10" i="28"/>
  <c r="FV10" i="28"/>
  <c r="FU10" i="28"/>
  <c r="FT10" i="28"/>
  <c r="FS10" i="28"/>
  <c r="FR10" i="28"/>
  <c r="FQ10" i="28"/>
  <c r="JE36" i="17" l="1"/>
  <c r="JE29" i="17"/>
  <c r="IZ9" i="17"/>
  <c r="KA3" i="22"/>
  <c r="KB4" i="22"/>
  <c r="IZ109" i="17"/>
  <c r="IZ95" i="17"/>
  <c r="IZ88" i="17"/>
  <c r="IZ116" i="17"/>
  <c r="IZ81" i="17"/>
  <c r="IZ67" i="17"/>
  <c r="IZ74" i="17"/>
  <c r="IZ60" i="17"/>
  <c r="IZ53" i="17"/>
  <c r="IZ46" i="17"/>
  <c r="IZ39" i="17"/>
  <c r="IZ32" i="17"/>
  <c r="IZ23" i="17"/>
  <c r="KB3" i="24"/>
  <c r="KC4" i="24"/>
  <c r="JE3" i="17"/>
  <c r="JF4" i="17"/>
  <c r="JB4" i="16"/>
  <c r="JA6" i="16"/>
  <c r="JA16" i="17" s="1"/>
  <c r="IZ9" i="16"/>
  <c r="JM10" i="28"/>
  <c r="EZ16" i="27"/>
  <c r="EZ17" i="27" s="1"/>
  <c r="EZ10" i="27"/>
  <c r="EZ11" i="27" s="1"/>
  <c r="FA16" i="27"/>
  <c r="FA17" i="27" s="1"/>
  <c r="FA10" i="27"/>
  <c r="FA11" i="27" s="1"/>
  <c r="FI16" i="27"/>
  <c r="FI17" i="27" s="1"/>
  <c r="FI10" i="27"/>
  <c r="EY16" i="27"/>
  <c r="EY17" i="27" s="1"/>
  <c r="EY10" i="27"/>
  <c r="EY11" i="27" s="1"/>
  <c r="EV16" i="27"/>
  <c r="EV17" i="27" s="1"/>
  <c r="EV10" i="27"/>
  <c r="FB16" i="27"/>
  <c r="FB17" i="27" s="1"/>
  <c r="FB10" i="27"/>
  <c r="ET16" i="27"/>
  <c r="ET17" i="27" s="1"/>
  <c r="ET10" i="27"/>
  <c r="ES16" i="27"/>
  <c r="ES10" i="27"/>
  <c r="EG17" i="27"/>
  <c r="EW16" i="27"/>
  <c r="EW17" i="27" s="1"/>
  <c r="EW10" i="27"/>
  <c r="EU16" i="27"/>
  <c r="EU17" i="27" s="1"/>
  <c r="EU10" i="27"/>
  <c r="ER16" i="27"/>
  <c r="ER17" i="27" s="1"/>
  <c r="ER10" i="27"/>
  <c r="JJ10" i="27" s="1"/>
  <c r="GE10" i="28"/>
  <c r="GD10" i="28"/>
  <c r="GC10" i="28"/>
  <c r="GN10" i="28"/>
  <c r="GM10" i="28"/>
  <c r="GL10" i="28"/>
  <c r="GK10" i="28"/>
  <c r="GJ10" i="28"/>
  <c r="GI10" i="28"/>
  <c r="GH10" i="28"/>
  <c r="GG10" i="28"/>
  <c r="GF10" i="28"/>
  <c r="JF29" i="17" l="1"/>
  <c r="JF36" i="17"/>
  <c r="JA9" i="17"/>
  <c r="KC4" i="22"/>
  <c r="KB3" i="22"/>
  <c r="JA116" i="17"/>
  <c r="JA109" i="17"/>
  <c r="JA95" i="17"/>
  <c r="JA88" i="17"/>
  <c r="JA81" i="17"/>
  <c r="JA74" i="17"/>
  <c r="JA67" i="17"/>
  <c r="JA60" i="17"/>
  <c r="JA53" i="17"/>
  <c r="JA46" i="17"/>
  <c r="JA39" i="17"/>
  <c r="JA32" i="17"/>
  <c r="JA23" i="17"/>
  <c r="KC3" i="24"/>
  <c r="KD4" i="24"/>
  <c r="JG4" i="17"/>
  <c r="JF3" i="17"/>
  <c r="JA9" i="16"/>
  <c r="JC4" i="16"/>
  <c r="JB6" i="16"/>
  <c r="JB16" i="17" s="1"/>
  <c r="FC16" i="27"/>
  <c r="FC17" i="27" s="1"/>
  <c r="FC10" i="27"/>
  <c r="JK10" i="27" s="1"/>
  <c r="JJ16" i="27"/>
  <c r="FD16" i="27"/>
  <c r="FD17" i="27" s="1"/>
  <c r="FD10" i="27"/>
  <c r="FE16" i="27"/>
  <c r="FE10" i="27"/>
  <c r="FM16" i="27"/>
  <c r="FM17" i="27" s="1"/>
  <c r="FM10" i="27"/>
  <c r="FM11" i="27" s="1"/>
  <c r="FJ16" i="27"/>
  <c r="FJ17" i="27" s="1"/>
  <c r="FJ10" i="27"/>
  <c r="FJ11" i="27" s="1"/>
  <c r="JJ17" i="27"/>
  <c r="FK16" i="27"/>
  <c r="FK17" i="27" s="1"/>
  <c r="FK10" i="27"/>
  <c r="FK11" i="27" s="1"/>
  <c r="FH16" i="27"/>
  <c r="FH17" i="27" s="1"/>
  <c r="FH10" i="27"/>
  <c r="FL16" i="27"/>
  <c r="FL17" i="27" s="1"/>
  <c r="FL10" i="27"/>
  <c r="FL11" i="27" s="1"/>
  <c r="FF16" i="27"/>
  <c r="FF17" i="27" s="1"/>
  <c r="FF10" i="27"/>
  <c r="ES17" i="27"/>
  <c r="JK16" i="27"/>
  <c r="FG16" i="27"/>
  <c r="FG17" i="27" s="1"/>
  <c r="FG10" i="27"/>
  <c r="FT16" i="27"/>
  <c r="FT17" i="27" s="1"/>
  <c r="FT10" i="27"/>
  <c r="JN10" i="28"/>
  <c r="GZ10" i="28"/>
  <c r="GY10" i="28"/>
  <c r="GX10" i="28"/>
  <c r="GW10" i="28"/>
  <c r="GV10" i="28"/>
  <c r="GU10" i="28"/>
  <c r="GT10" i="28"/>
  <c r="GS10" i="28"/>
  <c r="GR10" i="28"/>
  <c r="GQ10" i="28"/>
  <c r="GP10" i="28"/>
  <c r="GO10" i="28"/>
  <c r="JG36" i="17" l="1"/>
  <c r="JG29" i="17"/>
  <c r="JB9" i="17"/>
  <c r="KD4" i="22"/>
  <c r="KC3" i="22"/>
  <c r="JB116" i="17"/>
  <c r="JB109" i="17"/>
  <c r="JB88" i="17"/>
  <c r="JB81" i="17"/>
  <c r="JB95" i="17"/>
  <c r="JB74" i="17"/>
  <c r="JB67" i="17"/>
  <c r="JB60" i="17"/>
  <c r="JB53" i="17"/>
  <c r="JB46" i="17"/>
  <c r="JB39" i="17"/>
  <c r="JB32" i="17"/>
  <c r="JB23" i="17"/>
  <c r="KE4" i="24"/>
  <c r="KD3" i="24"/>
  <c r="JG3" i="17"/>
  <c r="JH4" i="17"/>
  <c r="JB9" i="16"/>
  <c r="JD4" i="16"/>
  <c r="JC6" i="16"/>
  <c r="JC16" i="17" s="1"/>
  <c r="JK17" i="27"/>
  <c r="FQ16" i="27"/>
  <c r="FQ10" i="27"/>
  <c r="FX10" i="27"/>
  <c r="FX11" i="27" s="1"/>
  <c r="FX16" i="27"/>
  <c r="FX17" i="27" s="1"/>
  <c r="FU16" i="27"/>
  <c r="FU17" i="27" s="1"/>
  <c r="FU10" i="27"/>
  <c r="FR16" i="27"/>
  <c r="FR17" i="27" s="1"/>
  <c r="FR10" i="27"/>
  <c r="FV16" i="27"/>
  <c r="FV17" i="27" s="1"/>
  <c r="FV10" i="27"/>
  <c r="FV11" i="27" s="1"/>
  <c r="FE17" i="27"/>
  <c r="FO10" i="27"/>
  <c r="FO16" i="27"/>
  <c r="FO17" i="27" s="1"/>
  <c r="FN16" i="27"/>
  <c r="FN17" i="27" s="1"/>
  <c r="FN10" i="27"/>
  <c r="JO10" i="28"/>
  <c r="GE16" i="27"/>
  <c r="GE17" i="27" s="1"/>
  <c r="GE10" i="27"/>
  <c r="FW16" i="27"/>
  <c r="FW17" i="27" s="1"/>
  <c r="FW10" i="27"/>
  <c r="FW11" i="27" s="1"/>
  <c r="FS10" i="27"/>
  <c r="FS16" i="27"/>
  <c r="FS17" i="27" s="1"/>
  <c r="FP16" i="27"/>
  <c r="FP17" i="27" s="1"/>
  <c r="FP10" i="27"/>
  <c r="HL10" i="28"/>
  <c r="HK10" i="28"/>
  <c r="HJ10" i="28"/>
  <c r="HI10" i="28"/>
  <c r="HH10" i="28"/>
  <c r="HG10" i="28"/>
  <c r="HF10" i="28"/>
  <c r="HE10" i="28"/>
  <c r="HD10" i="28"/>
  <c r="HC10" i="28"/>
  <c r="HB10" i="28"/>
  <c r="HA10" i="28"/>
  <c r="JH29" i="17" l="1"/>
  <c r="JH36" i="17"/>
  <c r="JC9" i="17"/>
  <c r="KD3" i="22"/>
  <c r="KE4" i="22"/>
  <c r="JC116" i="17"/>
  <c r="JC109" i="17"/>
  <c r="JC95" i="17"/>
  <c r="JC88" i="17"/>
  <c r="JC81" i="17"/>
  <c r="JC74" i="17"/>
  <c r="JC60" i="17"/>
  <c r="JC53" i="17"/>
  <c r="JC46" i="17"/>
  <c r="JC39" i="17"/>
  <c r="JC67" i="17"/>
  <c r="JC32" i="17"/>
  <c r="JC23" i="17"/>
  <c r="KF4" i="24"/>
  <c r="KE3" i="24"/>
  <c r="JH3" i="17"/>
  <c r="JI4" i="17"/>
  <c r="JC9" i="16"/>
  <c r="JE4" i="16"/>
  <c r="JD6" i="16"/>
  <c r="JD16" i="17" s="1"/>
  <c r="JL10" i="27"/>
  <c r="JP10" i="28"/>
  <c r="GD16" i="27"/>
  <c r="GD17" i="27" s="1"/>
  <c r="GD10" i="27"/>
  <c r="JL17" i="27"/>
  <c r="FZ16" i="27"/>
  <c r="FZ17" i="27" s="1"/>
  <c r="FZ10" i="27"/>
  <c r="GC16" i="27"/>
  <c r="GC10" i="27"/>
  <c r="GI10" i="27"/>
  <c r="GI11" i="27" s="1"/>
  <c r="GI16" i="27"/>
  <c r="GI17" i="27" s="1"/>
  <c r="FQ17" i="27"/>
  <c r="GA16" i="27"/>
  <c r="GA17" i="27" s="1"/>
  <c r="GA10" i="27"/>
  <c r="GH16" i="27"/>
  <c r="GH17" i="27" s="1"/>
  <c r="GH10" i="27"/>
  <c r="GH11" i="27" s="1"/>
  <c r="GP16" i="27"/>
  <c r="GP17" i="27" s="1"/>
  <c r="GP10" i="27"/>
  <c r="FY10" i="27"/>
  <c r="FY11" i="27" s="1"/>
  <c r="FY16" i="27"/>
  <c r="FY17" i="27" s="1"/>
  <c r="JL16" i="27"/>
  <c r="GG16" i="27"/>
  <c r="GG17" i="27" s="1"/>
  <c r="GG10" i="27"/>
  <c r="GF16" i="27"/>
  <c r="GF17" i="27" s="1"/>
  <c r="GF10" i="27"/>
  <c r="GB10" i="27"/>
  <c r="GB16" i="27"/>
  <c r="GB17" i="27" s="1"/>
  <c r="IJ10" i="28"/>
  <c r="II10" i="28"/>
  <c r="IH10" i="28"/>
  <c r="IG10" i="28"/>
  <c r="IF10" i="28"/>
  <c r="IE10" i="28"/>
  <c r="ID10" i="28"/>
  <c r="IC10" i="28"/>
  <c r="IB10" i="28"/>
  <c r="IA10" i="28"/>
  <c r="HZ10" i="28"/>
  <c r="HY10" i="28"/>
  <c r="JR10" i="28" s="1"/>
  <c r="HX10" i="28"/>
  <c r="HW10" i="28"/>
  <c r="HV10" i="28"/>
  <c r="HU10" i="28"/>
  <c r="HT10" i="28"/>
  <c r="HS10" i="28"/>
  <c r="HR10" i="28"/>
  <c r="HQ10" i="28"/>
  <c r="HP10" i="28"/>
  <c r="HO10" i="28"/>
  <c r="HN10" i="28"/>
  <c r="HM10" i="28"/>
  <c r="JQ10" i="28" s="1"/>
  <c r="JI36" i="17" l="1"/>
  <c r="JI29" i="17"/>
  <c r="JD9" i="17"/>
  <c r="KF4" i="22"/>
  <c r="KE3" i="22"/>
  <c r="JD116" i="17"/>
  <c r="JD109" i="17"/>
  <c r="JD88" i="17"/>
  <c r="JD95" i="17"/>
  <c r="JD74" i="17"/>
  <c r="JD67" i="17"/>
  <c r="JD81" i="17"/>
  <c r="JD60" i="17"/>
  <c r="JD53" i="17"/>
  <c r="JD46" i="17"/>
  <c r="JD39" i="17"/>
  <c r="JD32" i="17"/>
  <c r="JD23" i="17"/>
  <c r="KG4" i="24"/>
  <c r="KF3" i="24"/>
  <c r="JI3" i="17"/>
  <c r="JJ4" i="17"/>
  <c r="JD9" i="16"/>
  <c r="JE6" i="16"/>
  <c r="JE16" i="17" s="1"/>
  <c r="JF4" i="16"/>
  <c r="GM10" i="27"/>
  <c r="GM16" i="27"/>
  <c r="GM17" i="27" s="1"/>
  <c r="GQ16" i="27"/>
  <c r="GQ17" i="27" s="1"/>
  <c r="GQ10" i="27"/>
  <c r="GL16" i="27"/>
  <c r="GL17" i="27" s="1"/>
  <c r="GL10" i="27"/>
  <c r="GN16" i="27"/>
  <c r="GN17" i="27" s="1"/>
  <c r="GN10" i="27"/>
  <c r="JM10" i="27"/>
  <c r="GS16" i="27"/>
  <c r="GS17" i="27" s="1"/>
  <c r="GS10" i="27"/>
  <c r="JM16" i="27"/>
  <c r="GT16" i="27"/>
  <c r="GT17" i="27" s="1"/>
  <c r="GT10" i="27"/>
  <c r="GT11" i="27" s="1"/>
  <c r="HA16" i="27"/>
  <c r="HA10" i="27"/>
  <c r="JM17" i="27"/>
  <c r="GR16" i="27"/>
  <c r="GR17" i="27" s="1"/>
  <c r="GR10" i="27"/>
  <c r="GJ16" i="27"/>
  <c r="GJ17" i="27" s="1"/>
  <c r="GJ10" i="27"/>
  <c r="GJ11" i="27" s="1"/>
  <c r="GC17" i="27"/>
  <c r="GK16" i="27"/>
  <c r="GK17" i="27" s="1"/>
  <c r="GK10" i="27"/>
  <c r="GK11" i="27" s="1"/>
  <c r="GO16" i="27"/>
  <c r="GO10" i="27"/>
  <c r="IQ10" i="28"/>
  <c r="IP10" i="28"/>
  <c r="IO10" i="28"/>
  <c r="IN10" i="28"/>
  <c r="IM10" i="28"/>
  <c r="IL10" i="28"/>
  <c r="IK10" i="28"/>
  <c r="IV10" i="28"/>
  <c r="IU10" i="28"/>
  <c r="IT10" i="28"/>
  <c r="IS10" i="28"/>
  <c r="IR10" i="28"/>
  <c r="JJ36" i="17" l="1"/>
  <c r="JJ29" i="17"/>
  <c r="JE9" i="17"/>
  <c r="KF3" i="22"/>
  <c r="KG4" i="22"/>
  <c r="JE116" i="17"/>
  <c r="JE109" i="17"/>
  <c r="JE95" i="17"/>
  <c r="JE88" i="17"/>
  <c r="JE74" i="17"/>
  <c r="JE67" i="17"/>
  <c r="JE60" i="17"/>
  <c r="JE81" i="17"/>
  <c r="JE53" i="17"/>
  <c r="JE32" i="17"/>
  <c r="JE23" i="17"/>
  <c r="JE46" i="17"/>
  <c r="JE39" i="17"/>
  <c r="KH4" i="24"/>
  <c r="KG3" i="24"/>
  <c r="JJ3" i="17"/>
  <c r="JK4" i="17"/>
  <c r="JE9" i="16"/>
  <c r="JG4" i="16"/>
  <c r="JF6" i="16"/>
  <c r="JF16" i="17" s="1"/>
  <c r="JN16" i="27"/>
  <c r="JN17" i="27"/>
  <c r="GU10" i="27"/>
  <c r="GU11" i="27" s="1"/>
  <c r="GU16" i="27"/>
  <c r="GU17" i="27" s="1"/>
  <c r="HA17" i="27"/>
  <c r="HB16" i="27"/>
  <c r="HB17" i="27" s="1"/>
  <c r="HB10" i="27"/>
  <c r="JN10" i="27"/>
  <c r="HL16" i="27"/>
  <c r="HL17" i="27" s="1"/>
  <c r="HL10" i="27"/>
  <c r="GW16" i="27"/>
  <c r="GW17" i="27" s="1"/>
  <c r="GW10" i="27"/>
  <c r="GW11" i="27" s="1"/>
  <c r="JS10" i="28"/>
  <c r="GO17" i="27"/>
  <c r="HE16" i="27"/>
  <c r="HE17" i="27" s="1"/>
  <c r="HE10" i="27"/>
  <c r="HD10" i="27"/>
  <c r="HD16" i="27"/>
  <c r="HD17" i="27" s="1"/>
  <c r="GY10" i="27"/>
  <c r="GY16" i="27"/>
  <c r="GY17" i="27" s="1"/>
  <c r="GZ16" i="27"/>
  <c r="GZ17" i="27" s="1"/>
  <c r="GZ10" i="27"/>
  <c r="GV16" i="27"/>
  <c r="GV17" i="27" s="1"/>
  <c r="GV10" i="27"/>
  <c r="GV11" i="27" s="1"/>
  <c r="HC16" i="27"/>
  <c r="HC17" i="27" s="1"/>
  <c r="HC10" i="27"/>
  <c r="GX16" i="27"/>
  <c r="GX17" i="27" s="1"/>
  <c r="GX10" i="27"/>
  <c r="JK36" i="17" l="1"/>
  <c r="JK29" i="17"/>
  <c r="JF9" i="17"/>
  <c r="KH4" i="22"/>
  <c r="KG3" i="22"/>
  <c r="JF116" i="17"/>
  <c r="JF74" i="17"/>
  <c r="JF67" i="17"/>
  <c r="JF60" i="17"/>
  <c r="JF81" i="17"/>
  <c r="JF109" i="17"/>
  <c r="JF95" i="17"/>
  <c r="JF53" i="17"/>
  <c r="JF88" i="17"/>
  <c r="JF32" i="17"/>
  <c r="JF46" i="17"/>
  <c r="JF39" i="17"/>
  <c r="JF23" i="17"/>
  <c r="KH3" i="24"/>
  <c r="KI4" i="24"/>
  <c r="JL4" i="17"/>
  <c r="JK3" i="17"/>
  <c r="JH4" i="16"/>
  <c r="JG6" i="16"/>
  <c r="JG16" i="17" s="1"/>
  <c r="JF9" i="16"/>
  <c r="HO10" i="27"/>
  <c r="HO16" i="27"/>
  <c r="HO17" i="27" s="1"/>
  <c r="JO16" i="27"/>
  <c r="HK16" i="27"/>
  <c r="HK17" i="27" s="1"/>
  <c r="HK10" i="27"/>
  <c r="HJ16" i="27"/>
  <c r="HJ17" i="27" s="1"/>
  <c r="HJ10" i="27"/>
  <c r="JO17" i="27"/>
  <c r="HH16" i="27"/>
  <c r="HH17" i="27" s="1"/>
  <c r="HH10" i="27"/>
  <c r="HH11" i="27" s="1"/>
  <c r="HW16" i="27"/>
  <c r="HW17" i="27" s="1"/>
  <c r="HW10" i="27"/>
  <c r="HG16" i="27"/>
  <c r="HG17" i="27" s="1"/>
  <c r="HG10" i="27"/>
  <c r="HG11" i="27" s="1"/>
  <c r="JO10" i="27"/>
  <c r="HM16" i="27"/>
  <c r="HM10" i="27"/>
  <c r="HI16" i="27"/>
  <c r="HI17" i="27" s="1"/>
  <c r="HI10" i="27"/>
  <c r="HI11" i="27" s="1"/>
  <c r="HN16" i="27"/>
  <c r="HN17" i="27" s="1"/>
  <c r="HN10" i="27"/>
  <c r="HP16" i="27"/>
  <c r="HP17" i="27" s="1"/>
  <c r="HP10" i="27"/>
  <c r="HF16" i="27"/>
  <c r="HF17" i="27" s="1"/>
  <c r="HF10" i="27"/>
  <c r="JL36" i="17" l="1"/>
  <c r="JL29" i="17"/>
  <c r="JG9" i="17"/>
  <c r="KH3" i="22"/>
  <c r="KI4" i="22"/>
  <c r="JG116" i="17"/>
  <c r="JG109" i="17"/>
  <c r="JG95" i="17"/>
  <c r="JG88" i="17"/>
  <c r="JG74" i="17"/>
  <c r="JG81" i="17"/>
  <c r="JG60" i="17"/>
  <c r="JG67" i="17"/>
  <c r="JG46" i="17"/>
  <c r="JG39" i="17"/>
  <c r="JG53" i="17"/>
  <c r="JG32" i="17"/>
  <c r="JG23" i="17"/>
  <c r="KI3" i="24"/>
  <c r="KJ4" i="24"/>
  <c r="JM4" i="17"/>
  <c r="JL3" i="17"/>
  <c r="JG9" i="16"/>
  <c r="JH6" i="16"/>
  <c r="JH16" i="17" s="1"/>
  <c r="JI4" i="16"/>
  <c r="JP17" i="27"/>
  <c r="HT16" i="27"/>
  <c r="HT17" i="27" s="1"/>
  <c r="HT10" i="27"/>
  <c r="HT11" i="27" s="1"/>
  <c r="HV16" i="27"/>
  <c r="HV17" i="27" s="1"/>
  <c r="HV10" i="27"/>
  <c r="HM17" i="27"/>
  <c r="HS16" i="27"/>
  <c r="HS17" i="27" s="1"/>
  <c r="HS10" i="27"/>
  <c r="HS11" i="27" s="1"/>
  <c r="HU16" i="27"/>
  <c r="HU17" i="27" s="1"/>
  <c r="HU10" i="27"/>
  <c r="HU11" i="27" s="1"/>
  <c r="HF11" i="27"/>
  <c r="JP10" i="27"/>
  <c r="HY16" i="27"/>
  <c r="HY10" i="27"/>
  <c r="HQ16" i="27"/>
  <c r="HQ17" i="27" s="1"/>
  <c r="HQ10" i="27"/>
  <c r="JQ10" i="27" s="1"/>
  <c r="IA10" i="27"/>
  <c r="IA16" i="27"/>
  <c r="IA17" i="27" s="1"/>
  <c r="JP16" i="27"/>
  <c r="HX16" i="27"/>
  <c r="HX17" i="27" s="1"/>
  <c r="HX10" i="27"/>
  <c r="HR16" i="27"/>
  <c r="HR17" i="27" s="1"/>
  <c r="HR10" i="27"/>
  <c r="HR11" i="27" s="1"/>
  <c r="IH16" i="27"/>
  <c r="IH17" i="27" s="1"/>
  <c r="IH10" i="27"/>
  <c r="HZ16" i="27"/>
  <c r="HZ17" i="27" s="1"/>
  <c r="HZ10" i="27"/>
  <c r="JM36" i="17" l="1"/>
  <c r="JM29" i="17"/>
  <c r="JH9" i="17"/>
  <c r="KJ4" i="22"/>
  <c r="KI3" i="22"/>
  <c r="JH109" i="17"/>
  <c r="JH95" i="17"/>
  <c r="JH88" i="17"/>
  <c r="JH116" i="17"/>
  <c r="JH81" i="17"/>
  <c r="JH74" i="17"/>
  <c r="JH67" i="17"/>
  <c r="JH53" i="17"/>
  <c r="JH60" i="17"/>
  <c r="JH46" i="17"/>
  <c r="JH39" i="17"/>
  <c r="JH23" i="17"/>
  <c r="JH32" i="17"/>
  <c r="KJ3" i="24"/>
  <c r="KK4" i="24"/>
  <c r="JN4" i="17"/>
  <c r="JM3" i="17"/>
  <c r="JJ4" i="16"/>
  <c r="JI6" i="16"/>
  <c r="JI16" i="17" s="1"/>
  <c r="JH9" i="16"/>
  <c r="II16" i="27"/>
  <c r="II17" i="27" s="1"/>
  <c r="II10" i="27"/>
  <c r="IL16" i="27"/>
  <c r="IL17" i="27" s="1"/>
  <c r="IL10" i="27"/>
  <c r="JQ17" i="27"/>
  <c r="IC16" i="27"/>
  <c r="IC17" i="27" s="1"/>
  <c r="IC10" i="27"/>
  <c r="HY17" i="27"/>
  <c r="IS16" i="27"/>
  <c r="IS17" i="27" s="1"/>
  <c r="IS10" i="27"/>
  <c r="IS11" i="27" s="1"/>
  <c r="IJ16" i="27"/>
  <c r="IJ17" i="27" s="1"/>
  <c r="IJ10" i="27"/>
  <c r="ID16" i="27"/>
  <c r="ID17" i="27" s="1"/>
  <c r="ID10" i="27"/>
  <c r="ID11" i="27" s="1"/>
  <c r="IK16" i="27"/>
  <c r="IK10" i="27"/>
  <c r="IB16" i="27"/>
  <c r="IB17" i="27" s="1"/>
  <c r="IB10" i="27"/>
  <c r="IF16" i="27"/>
  <c r="IF17" i="27" s="1"/>
  <c r="IF10" i="27"/>
  <c r="IF11" i="27" s="1"/>
  <c r="JQ16" i="27"/>
  <c r="IG16" i="27"/>
  <c r="IG17" i="27" s="1"/>
  <c r="IG10" i="27"/>
  <c r="IG11" i="27" s="1"/>
  <c r="IE10" i="27"/>
  <c r="IE11" i="27" s="1"/>
  <c r="IE16" i="27"/>
  <c r="IE17" i="27" s="1"/>
  <c r="JN36" i="17" l="1"/>
  <c r="JN29" i="17"/>
  <c r="JI9" i="17"/>
  <c r="KK4" i="22"/>
  <c r="KJ3" i="22"/>
  <c r="JI116" i="17"/>
  <c r="JI109" i="17"/>
  <c r="JI95" i="17"/>
  <c r="JI81" i="17"/>
  <c r="JI88" i="17"/>
  <c r="JI74" i="17"/>
  <c r="JI67" i="17"/>
  <c r="JI60" i="17"/>
  <c r="JI53" i="17"/>
  <c r="JI46" i="17"/>
  <c r="JI39" i="17"/>
  <c r="JI32" i="17"/>
  <c r="JI23" i="17"/>
  <c r="KK3" i="24"/>
  <c r="KL4" i="24"/>
  <c r="JO4" i="17"/>
  <c r="JN3" i="17"/>
  <c r="JI9" i="16"/>
  <c r="JK4" i="16"/>
  <c r="JJ6" i="16"/>
  <c r="JJ16" i="17" s="1"/>
  <c r="IV16" i="27"/>
  <c r="IV17" i="27" s="1"/>
  <c r="IV10" i="27"/>
  <c r="IM16" i="27"/>
  <c r="IM17" i="27" s="1"/>
  <c r="IM10" i="27"/>
  <c r="JR16" i="27"/>
  <c r="IN16" i="27"/>
  <c r="IN17" i="27" s="1"/>
  <c r="IN10" i="27"/>
  <c r="IR16" i="27"/>
  <c r="IR17" i="27" s="1"/>
  <c r="IR10" i="27"/>
  <c r="IR11" i="27" s="1"/>
  <c r="IQ16" i="27"/>
  <c r="IQ17" i="27" s="1"/>
  <c r="IQ10" i="27"/>
  <c r="IQ11" i="27" s="1"/>
  <c r="IU10" i="27"/>
  <c r="IU16" i="27"/>
  <c r="IU17" i="27" s="1"/>
  <c r="JR17" i="27"/>
  <c r="JR10" i="27"/>
  <c r="IP16" i="27"/>
  <c r="IP17" i="27" s="1"/>
  <c r="IP10" i="27"/>
  <c r="IP11" i="27" s="1"/>
  <c r="IK17" i="27"/>
  <c r="IO16" i="27"/>
  <c r="IO17" i="27" s="1"/>
  <c r="IO10" i="27"/>
  <c r="IT16" i="27"/>
  <c r="IT17" i="27" s="1"/>
  <c r="IT10" i="27"/>
  <c r="JO36" i="17" l="1"/>
  <c r="JO29" i="17"/>
  <c r="JJ9" i="17"/>
  <c r="KL4" i="22"/>
  <c r="KK3" i="22"/>
  <c r="JJ116" i="17"/>
  <c r="JJ81" i="17"/>
  <c r="JJ95" i="17"/>
  <c r="JJ109" i="17"/>
  <c r="JJ88" i="17"/>
  <c r="JJ74" i="17"/>
  <c r="JJ67" i="17"/>
  <c r="JJ60" i="17"/>
  <c r="JJ53" i="17"/>
  <c r="JJ46" i="17"/>
  <c r="JJ39" i="17"/>
  <c r="JJ32" i="17"/>
  <c r="JJ23" i="17"/>
  <c r="KM4" i="24"/>
  <c r="KL3" i="24"/>
  <c r="JP4" i="17"/>
  <c r="JO3" i="17"/>
  <c r="JJ9" i="16"/>
  <c r="JL4" i="16"/>
  <c r="JK6" i="16"/>
  <c r="JK16" i="17" s="1"/>
  <c r="JS16" i="27"/>
  <c r="JS17" i="27"/>
  <c r="JS10" i="27"/>
  <c r="JP36" i="17" l="1"/>
  <c r="JP29" i="17"/>
  <c r="JK9" i="17"/>
  <c r="KL3" i="22"/>
  <c r="KM4" i="22"/>
  <c r="JK116" i="17"/>
  <c r="JK109" i="17"/>
  <c r="JK95" i="17"/>
  <c r="JK88" i="17"/>
  <c r="JK81" i="17"/>
  <c r="JK74" i="17"/>
  <c r="JK53" i="17"/>
  <c r="JK46" i="17"/>
  <c r="JK67" i="17"/>
  <c r="JK60" i="17"/>
  <c r="JK39" i="17"/>
  <c r="JK32" i="17"/>
  <c r="JK23" i="17"/>
  <c r="KN4" i="24"/>
  <c r="KM3" i="24"/>
  <c r="JP3" i="17"/>
  <c r="JQ4" i="17"/>
  <c r="JL6" i="16"/>
  <c r="JL16" i="17" s="1"/>
  <c r="JM4" i="16"/>
  <c r="JK9" i="16"/>
  <c r="B3" i="22"/>
  <c r="B3" i="16" s="1"/>
  <c r="AY7" i="16" l="1"/>
  <c r="AQ7" i="16"/>
  <c r="AI7" i="16"/>
  <c r="AR7" i="16"/>
  <c r="AX7" i="16"/>
  <c r="AP7" i="16"/>
  <c r="AH7" i="16"/>
  <c r="AJ7" i="16"/>
  <c r="BE7" i="16"/>
  <c r="AW7" i="16"/>
  <c r="AO7" i="16"/>
  <c r="BB7" i="16"/>
  <c r="BD7" i="16"/>
  <c r="AV7" i="16"/>
  <c r="AN7" i="16"/>
  <c r="AL7" i="16"/>
  <c r="BC7" i="16"/>
  <c r="AU7" i="16"/>
  <c r="AM7" i="16"/>
  <c r="AT7" i="16"/>
  <c r="BA7" i="16"/>
  <c r="AS7" i="16"/>
  <c r="AK7" i="16"/>
  <c r="AZ7" i="16"/>
  <c r="BM7" i="16"/>
  <c r="BG7" i="16"/>
  <c r="BN7" i="16"/>
  <c r="BL7" i="16"/>
  <c r="BP7" i="16"/>
  <c r="BO7" i="16"/>
  <c r="BH7" i="16"/>
  <c r="BK7" i="16"/>
  <c r="BF7" i="16"/>
  <c r="BI7" i="16"/>
  <c r="BJ7" i="16"/>
  <c r="BQ7" i="16"/>
  <c r="CC7" i="16"/>
  <c r="BY7" i="16"/>
  <c r="BX7" i="16"/>
  <c r="BU7" i="16"/>
  <c r="BV7" i="16"/>
  <c r="CB7" i="16"/>
  <c r="BT7" i="16"/>
  <c r="BW7" i="16"/>
  <c r="BR7" i="16"/>
  <c r="CA7" i="16"/>
  <c r="BS7" i="16"/>
  <c r="BZ7" i="16"/>
  <c r="CK7" i="16"/>
  <c r="CN7" i="16"/>
  <c r="CE7" i="16"/>
  <c r="CD7" i="16"/>
  <c r="CF7" i="16"/>
  <c r="CO7" i="16"/>
  <c r="CJ7" i="16"/>
  <c r="CL7" i="16"/>
  <c r="CI7" i="16"/>
  <c r="CH7" i="16"/>
  <c r="CG7" i="16"/>
  <c r="CM7" i="16"/>
  <c r="DA7" i="16"/>
  <c r="CP7" i="16"/>
  <c r="CR7" i="16"/>
  <c r="CS7" i="16"/>
  <c r="CW7" i="16"/>
  <c r="CZ7" i="16"/>
  <c r="CU7" i="16"/>
  <c r="CQ7" i="16"/>
  <c r="CV7" i="16"/>
  <c r="CT7" i="16"/>
  <c r="CX7" i="16"/>
  <c r="CY7" i="16"/>
  <c r="DI7" i="16"/>
  <c r="DD7" i="16"/>
  <c r="DH7" i="16"/>
  <c r="DK7" i="16"/>
  <c r="DG7" i="16"/>
  <c r="DF7" i="16"/>
  <c r="DJ7" i="16"/>
  <c r="DB7" i="16"/>
  <c r="DM7" i="16"/>
  <c r="DL7" i="16"/>
  <c r="DC7" i="16"/>
  <c r="DE7" i="16"/>
  <c r="DY7" i="16"/>
  <c r="DN7" i="16"/>
  <c r="DQ7" i="16"/>
  <c r="DU7" i="16"/>
  <c r="DS7" i="16"/>
  <c r="DX7" i="16"/>
  <c r="DT7" i="16"/>
  <c r="DP7" i="16"/>
  <c r="DR7" i="16"/>
  <c r="DV7" i="16"/>
  <c r="DW7" i="16"/>
  <c r="DO7" i="16"/>
  <c r="EG7" i="16"/>
  <c r="EJ7" i="16"/>
  <c r="EI7" i="16"/>
  <c r="EA7" i="16"/>
  <c r="EH7" i="16"/>
  <c r="EB7" i="16"/>
  <c r="EE7" i="16"/>
  <c r="DZ7" i="16"/>
  <c r="EF7" i="16"/>
  <c r="ED7" i="16"/>
  <c r="EK7" i="16"/>
  <c r="EC7" i="16"/>
  <c r="EW7" i="16"/>
  <c r="EL7" i="16"/>
  <c r="ER7" i="16"/>
  <c r="EO7" i="16"/>
  <c r="ES7" i="16"/>
  <c r="EV7" i="16"/>
  <c r="EN7" i="16"/>
  <c r="EQ7" i="16"/>
  <c r="EP7" i="16"/>
  <c r="ET7" i="16"/>
  <c r="EU7" i="16"/>
  <c r="EM7" i="16"/>
  <c r="FE7" i="16"/>
  <c r="EZ7" i="16"/>
  <c r="EY7" i="16"/>
  <c r="FD7" i="16"/>
  <c r="EX7" i="16"/>
  <c r="FC7" i="16"/>
  <c r="FG7" i="16"/>
  <c r="FB7" i="16"/>
  <c r="FF7" i="16"/>
  <c r="FI7" i="16"/>
  <c r="FA7" i="16"/>
  <c r="FH7" i="16"/>
  <c r="FU7" i="16"/>
  <c r="FQ7" i="16"/>
  <c r="FS7" i="16"/>
  <c r="FR7" i="16"/>
  <c r="FM7" i="16"/>
  <c r="FP7" i="16"/>
  <c r="FK7" i="16"/>
  <c r="FT7" i="16"/>
  <c r="FO7" i="16"/>
  <c r="FN7" i="16"/>
  <c r="FJ7" i="16"/>
  <c r="FL7" i="16"/>
  <c r="GC7" i="16"/>
  <c r="GF7" i="16"/>
  <c r="FW7" i="16"/>
  <c r="GB7" i="16"/>
  <c r="FX7" i="16"/>
  <c r="FV7" i="16"/>
  <c r="GA7" i="16"/>
  <c r="GE7" i="16"/>
  <c r="FZ7" i="16"/>
  <c r="GD7" i="16"/>
  <c r="GG7" i="16"/>
  <c r="FY7" i="16"/>
  <c r="GS7" i="16"/>
  <c r="GL7" i="16"/>
  <c r="GM7" i="16"/>
  <c r="GK7" i="16"/>
  <c r="GO7" i="16"/>
  <c r="GN7" i="16"/>
  <c r="GR7" i="16"/>
  <c r="GJ7" i="16"/>
  <c r="GQ7" i="16"/>
  <c r="GP7" i="16"/>
  <c r="GI7" i="16"/>
  <c r="GH7" i="16"/>
  <c r="HA7" i="16"/>
  <c r="HD7" i="16"/>
  <c r="HB7" i="16"/>
  <c r="GV7" i="16"/>
  <c r="GW7" i="16"/>
  <c r="GZ7" i="16"/>
  <c r="HC7" i="16"/>
  <c r="GT7" i="16"/>
  <c r="GU7" i="16"/>
  <c r="GY7" i="16"/>
  <c r="GX7" i="16"/>
  <c r="HE7" i="16"/>
  <c r="HQ7" i="16"/>
  <c r="HM7" i="16"/>
  <c r="HL7" i="16"/>
  <c r="HK7" i="16"/>
  <c r="HI7" i="16"/>
  <c r="HJ7" i="16"/>
  <c r="HP7" i="16"/>
  <c r="HH7" i="16"/>
  <c r="HF7" i="16"/>
  <c r="HO7" i="16"/>
  <c r="HN7" i="16"/>
  <c r="HG7" i="16"/>
  <c r="HY7" i="16"/>
  <c r="HT7" i="16"/>
  <c r="HX7" i="16"/>
  <c r="IA7" i="16"/>
  <c r="HW7" i="16"/>
  <c r="HS7" i="16"/>
  <c r="IB7" i="16"/>
  <c r="HZ7" i="16"/>
  <c r="HR7" i="16"/>
  <c r="HV7" i="16"/>
  <c r="IC7" i="16"/>
  <c r="HU7" i="16"/>
  <c r="IO7" i="16"/>
  <c r="IK7" i="16"/>
  <c r="IH7" i="16"/>
  <c r="II7" i="16"/>
  <c r="IG7" i="16"/>
  <c r="IL7" i="16"/>
  <c r="IN7" i="16"/>
  <c r="IJ7" i="16"/>
  <c r="IE7" i="16"/>
  <c r="IF7" i="16"/>
  <c r="IM7" i="16"/>
  <c r="ID7" i="16"/>
  <c r="IW7" i="16"/>
  <c r="IZ7" i="16"/>
  <c r="IS7" i="16"/>
  <c r="IV7" i="16"/>
  <c r="IR7" i="16"/>
  <c r="IX7" i="16"/>
  <c r="IY7" i="16"/>
  <c r="IU7" i="16"/>
  <c r="IQ7" i="16"/>
  <c r="IT7" i="16"/>
  <c r="IP7" i="16"/>
  <c r="JA7" i="16"/>
  <c r="JM7" i="16"/>
  <c r="JI7" i="16"/>
  <c r="JE7" i="16"/>
  <c r="JH7" i="16"/>
  <c r="JL7" i="16"/>
  <c r="JF7" i="16"/>
  <c r="JD7" i="16"/>
  <c r="JG7" i="16"/>
  <c r="JK7" i="16"/>
  <c r="JC7" i="16"/>
  <c r="JJ7" i="16"/>
  <c r="JB7" i="16"/>
  <c r="JU7" i="16"/>
  <c r="JP7" i="16"/>
  <c r="JT7" i="16"/>
  <c r="JW7" i="16"/>
  <c r="JS7" i="16"/>
  <c r="JO7" i="16"/>
  <c r="JV7" i="16"/>
  <c r="JN7" i="16"/>
  <c r="JY7" i="16"/>
  <c r="JR7" i="16"/>
  <c r="JQ7" i="16"/>
  <c r="JX7" i="16"/>
  <c r="KK7" i="16"/>
  <c r="KD7" i="16"/>
  <c r="KC7" i="16"/>
  <c r="KG7" i="16"/>
  <c r="KJ7" i="16"/>
  <c r="KF7" i="16"/>
  <c r="KB7" i="16"/>
  <c r="KE7" i="16"/>
  <c r="KI7" i="16"/>
  <c r="JZ7" i="16"/>
  <c r="KA7" i="16"/>
  <c r="KH7" i="16"/>
  <c r="KS7" i="16"/>
  <c r="KN7" i="16"/>
  <c r="KU7" i="16"/>
  <c r="KR7" i="16"/>
  <c r="KT7" i="16"/>
  <c r="KQ7" i="16"/>
  <c r="KP7" i="16"/>
  <c r="KM7" i="16"/>
  <c r="KV7" i="16"/>
  <c r="KW7" i="16"/>
  <c r="KO7" i="16"/>
  <c r="KL7" i="16"/>
  <c r="LI7" i="16"/>
  <c r="KX7" i="16"/>
  <c r="LD7" i="16"/>
  <c r="LA7" i="16"/>
  <c r="LE7" i="16"/>
  <c r="LF7" i="16"/>
  <c r="LH7" i="16"/>
  <c r="KZ7" i="16"/>
  <c r="LC7" i="16"/>
  <c r="LB7" i="16"/>
  <c r="LG7" i="16"/>
  <c r="KY7" i="16"/>
  <c r="LQ7" i="16"/>
  <c r="LL7" i="16"/>
  <c r="LP7" i="16"/>
  <c r="LS7" i="16"/>
  <c r="LO7" i="16"/>
  <c r="LK7" i="16"/>
  <c r="LR7" i="16"/>
  <c r="LJ7" i="16"/>
  <c r="LN7" i="16"/>
  <c r="LU7" i="16"/>
  <c r="LM7" i="16"/>
  <c r="LT7" i="16"/>
  <c r="MG7" i="16"/>
  <c r="LZ7" i="16"/>
  <c r="MA7" i="16"/>
  <c r="LY7" i="16"/>
  <c r="MC7" i="16"/>
  <c r="LX7" i="16"/>
  <c r="MF7" i="16"/>
  <c r="MB7" i="16"/>
  <c r="ME7" i="16"/>
  <c r="LW7" i="16"/>
  <c r="MD7" i="16"/>
  <c r="LV7" i="16"/>
  <c r="MO7" i="16"/>
  <c r="MJ7" i="16"/>
  <c r="MQ7" i="16"/>
  <c r="MN7" i="16"/>
  <c r="MP7" i="16"/>
  <c r="MM7" i="16"/>
  <c r="ML7" i="16"/>
  <c r="MI7" i="16"/>
  <c r="MK7" i="16"/>
  <c r="MS7" i="16"/>
  <c r="MH7" i="16"/>
  <c r="MR7" i="16"/>
  <c r="MW7" i="16"/>
  <c r="MZ7" i="16"/>
  <c r="MV7" i="16"/>
  <c r="MX7" i="16"/>
  <c r="MU7" i="16"/>
  <c r="MT7" i="16"/>
  <c r="MY7" i="16"/>
  <c r="AA7" i="16"/>
  <c r="AA8" i="16" s="1"/>
  <c r="S7" i="16"/>
  <c r="S8" i="16" s="1"/>
  <c r="AD7" i="16"/>
  <c r="AD8" i="16" s="1"/>
  <c r="AB7" i="16"/>
  <c r="AB8" i="16" s="1"/>
  <c r="T7" i="16"/>
  <c r="T8" i="16" s="1"/>
  <c r="Z7" i="16"/>
  <c r="Z8" i="16" s="1"/>
  <c r="R7" i="16"/>
  <c r="R8" i="16" s="1"/>
  <c r="AE7" i="16"/>
  <c r="AE8" i="16" s="1"/>
  <c r="AC7" i="16"/>
  <c r="AC8" i="16" s="1"/>
  <c r="U7" i="16"/>
  <c r="U8" i="16" s="1"/>
  <c r="AG7" i="16"/>
  <c r="AG8" i="16" s="1"/>
  <c r="Y7" i="16"/>
  <c r="Y8" i="16" s="1"/>
  <c r="Q7" i="16"/>
  <c r="Q8" i="16" s="1"/>
  <c r="AF7" i="16"/>
  <c r="AF8" i="16" s="1"/>
  <c r="X7" i="16"/>
  <c r="X8" i="16" s="1"/>
  <c r="W7" i="16"/>
  <c r="W8" i="16" s="1"/>
  <c r="V7" i="16"/>
  <c r="V8" i="16" s="1"/>
  <c r="Y12" i="16"/>
  <c r="AE12" i="16"/>
  <c r="AG12" i="16"/>
  <c r="AB12" i="16"/>
  <c r="W12" i="16"/>
  <c r="AA12" i="16"/>
  <c r="AC12" i="16"/>
  <c r="AD12" i="16"/>
  <c r="V12" i="16"/>
  <c r="Z12" i="16"/>
  <c r="AF12" i="16"/>
  <c r="X12" i="16"/>
  <c r="Q12" i="16"/>
  <c r="R12" i="16"/>
  <c r="S12" i="16"/>
  <c r="T12" i="16"/>
  <c r="U12" i="16"/>
  <c r="AI12" i="16"/>
  <c r="AQ12" i="16"/>
  <c r="AH12" i="16"/>
  <c r="AS12" i="16"/>
  <c r="AJ12" i="16"/>
  <c r="AK12" i="16"/>
  <c r="AR12" i="16"/>
  <c r="AN12" i="16"/>
  <c r="AP12" i="16"/>
  <c r="AL12" i="16"/>
  <c r="AO12" i="16"/>
  <c r="AM12" i="16"/>
  <c r="BE12" i="16"/>
  <c r="AX12" i="16"/>
  <c r="BA12" i="16"/>
  <c r="AT12" i="16"/>
  <c r="AV12" i="16"/>
  <c r="BC12" i="16"/>
  <c r="BB12" i="16"/>
  <c r="AY12" i="16"/>
  <c r="AU12" i="16"/>
  <c r="BD12" i="16"/>
  <c r="AZ12" i="16"/>
  <c r="AW12" i="16"/>
  <c r="BP12" i="16"/>
  <c r="BF12" i="16"/>
  <c r="BN12" i="16"/>
  <c r="BH12" i="16"/>
  <c r="BJ12" i="16"/>
  <c r="BK12" i="16"/>
  <c r="BG12" i="16"/>
  <c r="BI12" i="16"/>
  <c r="BO12" i="16"/>
  <c r="BQ12" i="16"/>
  <c r="BM12" i="16"/>
  <c r="BL12" i="16"/>
  <c r="CC12" i="16"/>
  <c r="BR12" i="16"/>
  <c r="BZ12" i="16"/>
  <c r="CB12" i="16"/>
  <c r="BT12" i="16"/>
  <c r="BY12" i="16"/>
  <c r="BW12" i="16"/>
  <c r="CA12" i="16"/>
  <c r="BU12" i="16"/>
  <c r="BX12" i="16"/>
  <c r="BS12" i="16"/>
  <c r="BV12" i="16"/>
  <c r="CD12" i="16"/>
  <c r="CG12" i="16"/>
  <c r="CF12" i="16"/>
  <c r="CE12" i="16"/>
  <c r="CJ12" i="16"/>
  <c r="CK12" i="16"/>
  <c r="CI12" i="16"/>
  <c r="CL12" i="16"/>
  <c r="CO12" i="16"/>
  <c r="CH12" i="16"/>
  <c r="CN12" i="16"/>
  <c r="CM12" i="16"/>
  <c r="CU12" i="16"/>
  <c r="CP12" i="16"/>
  <c r="CR12" i="16"/>
  <c r="CX12" i="16"/>
  <c r="CT12" i="16"/>
  <c r="CY12" i="16"/>
  <c r="CS12" i="16"/>
  <c r="CZ12" i="16"/>
  <c r="CW12" i="16"/>
  <c r="CV12" i="16"/>
  <c r="DA12" i="16"/>
  <c r="CQ12" i="16"/>
  <c r="DG12" i="16"/>
  <c r="DH12" i="16"/>
  <c r="DC12" i="16"/>
  <c r="DJ12" i="16"/>
  <c r="DM12" i="16"/>
  <c r="DD12" i="16"/>
  <c r="DL12" i="16"/>
  <c r="DB12" i="16"/>
  <c r="DE12" i="16"/>
  <c r="DK12" i="16"/>
  <c r="DF12" i="16"/>
  <c r="DI12" i="16"/>
  <c r="DX12" i="16"/>
  <c r="DR12" i="16"/>
  <c r="DW12" i="16"/>
  <c r="DN12" i="16"/>
  <c r="DV12" i="16"/>
  <c r="DY12" i="16"/>
  <c r="DU12" i="16"/>
  <c r="DT12" i="16"/>
  <c r="DP12" i="16"/>
  <c r="DS12" i="16"/>
  <c r="DO12" i="16"/>
  <c r="DQ12" i="16"/>
  <c r="EA12" i="16"/>
  <c r="EG12" i="16"/>
  <c r="DZ12" i="16"/>
  <c r="EE12" i="16"/>
  <c r="EK12" i="16"/>
  <c r="EI12" i="16"/>
  <c r="EF12" i="16"/>
  <c r="EJ12" i="16"/>
  <c r="EB12" i="16"/>
  <c r="ED12" i="16"/>
  <c r="EC12" i="16"/>
  <c r="EH12" i="16"/>
  <c r="EV12" i="16"/>
  <c r="EP12" i="16"/>
  <c r="EQ12" i="16"/>
  <c r="EO12" i="16"/>
  <c r="EW12" i="16"/>
  <c r="ES12" i="16"/>
  <c r="ET12" i="16"/>
  <c r="EU12" i="16"/>
  <c r="EN12" i="16"/>
  <c r="EM12" i="16"/>
  <c r="ER12" i="16"/>
  <c r="EL12" i="16"/>
  <c r="FG12" i="16"/>
  <c r="FF12" i="16"/>
  <c r="EX12" i="16"/>
  <c r="EZ12" i="16"/>
  <c r="FB12" i="16"/>
  <c r="FC12" i="16"/>
  <c r="FI12" i="16"/>
  <c r="EY12" i="16"/>
  <c r="FE12" i="16"/>
  <c r="FA12" i="16"/>
  <c r="FH12" i="16"/>
  <c r="FD12" i="16"/>
  <c r="FT12" i="16"/>
  <c r="FL12" i="16"/>
  <c r="FO12" i="16"/>
  <c r="FM12" i="16"/>
  <c r="FJ12" i="16"/>
  <c r="FR12" i="16"/>
  <c r="FN12" i="16"/>
  <c r="FS12" i="16"/>
  <c r="FQ12" i="16"/>
  <c r="FP12" i="16"/>
  <c r="FK12" i="16"/>
  <c r="FU12" i="16"/>
  <c r="GD12" i="16"/>
  <c r="GB12" i="16"/>
  <c r="GG12" i="16"/>
  <c r="GE12" i="16"/>
  <c r="FZ12" i="16"/>
  <c r="GA12" i="16"/>
  <c r="FX12" i="16"/>
  <c r="FV12" i="16"/>
  <c r="FY12" i="16"/>
  <c r="FW12" i="16"/>
  <c r="GC12" i="16"/>
  <c r="GF12" i="16"/>
  <c r="GM12" i="16"/>
  <c r="GS12" i="16"/>
  <c r="GL12" i="16"/>
  <c r="GK12" i="16"/>
  <c r="GP12" i="16"/>
  <c r="GR12" i="16"/>
  <c r="GQ12" i="16"/>
  <c r="GJ12" i="16"/>
  <c r="GN12" i="16"/>
  <c r="GO12" i="16"/>
  <c r="GH12" i="16"/>
  <c r="GI12" i="16"/>
  <c r="GX12" i="16"/>
  <c r="GZ12" i="16"/>
  <c r="GY12" i="16"/>
  <c r="GT12" i="16"/>
  <c r="HD12" i="16"/>
  <c r="GW12" i="16"/>
  <c r="HA12" i="16"/>
  <c r="GU12" i="16"/>
  <c r="HE12" i="16"/>
  <c r="HB12" i="16"/>
  <c r="HC12" i="16"/>
  <c r="GV12" i="16"/>
  <c r="HL12" i="16"/>
  <c r="HM12" i="16"/>
  <c r="HG12" i="16"/>
  <c r="HP12" i="16"/>
  <c r="HQ12" i="16"/>
  <c r="HK12" i="16"/>
  <c r="HN12" i="16"/>
  <c r="HI12" i="16"/>
  <c r="HJ12" i="16"/>
  <c r="HH12" i="16"/>
  <c r="HO12" i="16"/>
  <c r="HF12" i="16"/>
  <c r="HX12" i="16"/>
  <c r="IA12" i="16"/>
  <c r="HT12" i="16"/>
  <c r="HV12" i="16"/>
  <c r="HU12" i="16"/>
  <c r="IB12" i="16"/>
  <c r="HR12" i="16"/>
  <c r="HS12" i="16"/>
  <c r="HZ12" i="16"/>
  <c r="HY12" i="16"/>
  <c r="HW12" i="16"/>
  <c r="IC12" i="16"/>
  <c r="IK12" i="16"/>
  <c r="II12" i="16"/>
  <c r="IL12" i="16"/>
  <c r="IO12" i="16"/>
  <c r="IF12" i="16"/>
  <c r="ID12" i="16"/>
  <c r="IJ12" i="16"/>
  <c r="IH12" i="16"/>
  <c r="IM12" i="16"/>
  <c r="IN12" i="16"/>
  <c r="IG12" i="16"/>
  <c r="IE12" i="16"/>
  <c r="IP12" i="16"/>
  <c r="IU12" i="16"/>
  <c r="IS12" i="16"/>
  <c r="IQ12" i="16"/>
  <c r="IX12" i="16"/>
  <c r="IV12" i="16"/>
  <c r="IZ12" i="16"/>
  <c r="JA12" i="16"/>
  <c r="IY12" i="16"/>
  <c r="IR12" i="16"/>
  <c r="IT12" i="16"/>
  <c r="IW12" i="16"/>
  <c r="JJ12" i="16"/>
  <c r="JC12" i="16"/>
  <c r="JK12" i="16"/>
  <c r="JM12" i="16"/>
  <c r="JF12" i="16"/>
  <c r="JG12" i="16"/>
  <c r="JE12" i="16"/>
  <c r="JI12" i="16"/>
  <c r="JL12" i="16"/>
  <c r="JB12" i="16"/>
  <c r="JH12" i="16"/>
  <c r="JD12" i="16"/>
  <c r="JS12" i="16"/>
  <c r="JY12" i="16"/>
  <c r="JO12" i="16"/>
  <c r="JP12" i="16"/>
  <c r="JW12" i="16"/>
  <c r="JT12" i="16"/>
  <c r="JU12" i="16"/>
  <c r="JQ12" i="16"/>
  <c r="JN12" i="16"/>
  <c r="JX12" i="16"/>
  <c r="JV12" i="16"/>
  <c r="JR12" i="16"/>
  <c r="KJ12" i="16"/>
  <c r="JZ12" i="16"/>
  <c r="KH12" i="16"/>
  <c r="KE12" i="16"/>
  <c r="KC12" i="16"/>
  <c r="KK12" i="16"/>
  <c r="KI12" i="16"/>
  <c r="KA12" i="16"/>
  <c r="KG12" i="16"/>
  <c r="KF12" i="16"/>
  <c r="KB12" i="16"/>
  <c r="KD12" i="16"/>
  <c r="KT12" i="16"/>
  <c r="KU12" i="16"/>
  <c r="KN12" i="16"/>
  <c r="KQ12" i="16"/>
  <c r="KW12" i="16"/>
  <c r="KP12" i="16"/>
  <c r="KV12" i="16"/>
  <c r="KR12" i="16"/>
  <c r="KL12" i="16"/>
  <c r="KO12" i="16"/>
  <c r="KM12" i="16"/>
  <c r="KS12" i="16"/>
  <c r="LE12" i="16"/>
  <c r="LG12" i="16"/>
  <c r="KZ12" i="16"/>
  <c r="LC12" i="16"/>
  <c r="KX12" i="16"/>
  <c r="LH12" i="16"/>
  <c r="LB12" i="16"/>
  <c r="LI12" i="16"/>
  <c r="LA12" i="16"/>
  <c r="LD12" i="16"/>
  <c r="LF12" i="16"/>
  <c r="KY12" i="16"/>
  <c r="LJ12" i="16"/>
  <c r="LO12" i="16"/>
  <c r="LM12" i="16"/>
  <c r="LK12" i="16"/>
  <c r="LR12" i="16"/>
  <c r="LP12" i="16"/>
  <c r="LS12" i="16"/>
  <c r="LQ12" i="16"/>
  <c r="LL12" i="16"/>
  <c r="LN12" i="16"/>
  <c r="LT12" i="16"/>
  <c r="LU12" i="16"/>
  <c r="LW12" i="16"/>
  <c r="LY12" i="16"/>
  <c r="LX12" i="16"/>
  <c r="MG12" i="16"/>
  <c r="MA12" i="16"/>
  <c r="ME12" i="16"/>
  <c r="MF12" i="16"/>
  <c r="LV12" i="16"/>
  <c r="MD12" i="16"/>
  <c r="LZ12" i="16"/>
  <c r="MB12" i="16"/>
  <c r="MC12" i="16"/>
  <c r="MO12" i="16"/>
  <c r="MK12" i="16"/>
  <c r="MR12" i="16"/>
  <c r="MS12" i="16"/>
  <c r="MM12" i="16"/>
  <c r="MP12" i="16"/>
  <c r="MJ12" i="16"/>
  <c r="MH12" i="16"/>
  <c r="MI12" i="16"/>
  <c r="ML12" i="16"/>
  <c r="MN12" i="16"/>
  <c r="MQ12" i="16"/>
  <c r="MV12" i="16"/>
  <c r="MY12" i="16"/>
  <c r="MX12" i="16"/>
  <c r="MW12" i="16"/>
  <c r="MZ12" i="16"/>
  <c r="MT12" i="16"/>
  <c r="MU12" i="16"/>
  <c r="JQ29" i="17"/>
  <c r="JQ36" i="17"/>
  <c r="L7" i="16"/>
  <c r="L8" i="16" s="1"/>
  <c r="G7" i="16"/>
  <c r="G8" i="16" s="1"/>
  <c r="K7" i="16"/>
  <c r="K8" i="16" s="1"/>
  <c r="O7" i="16"/>
  <c r="O8" i="16" s="1"/>
  <c r="J7" i="16"/>
  <c r="J8" i="16" s="1"/>
  <c r="I7" i="16"/>
  <c r="I8" i="16" s="1"/>
  <c r="P7" i="16"/>
  <c r="P8" i="16" s="1"/>
  <c r="H7" i="16"/>
  <c r="H8" i="16" s="1"/>
  <c r="E7" i="16"/>
  <c r="E8" i="16" s="1"/>
  <c r="N7" i="16"/>
  <c r="N8" i="16" s="1"/>
  <c r="F7" i="16"/>
  <c r="F8" i="16" s="1"/>
  <c r="M7" i="16"/>
  <c r="M8" i="16" s="1"/>
  <c r="JL9" i="17"/>
  <c r="KN4" i="22"/>
  <c r="KM3" i="22"/>
  <c r="JL116" i="17"/>
  <c r="JL95" i="17"/>
  <c r="JL109" i="17"/>
  <c r="JL81" i="17"/>
  <c r="JL74" i="17"/>
  <c r="JL67" i="17"/>
  <c r="JL88" i="17"/>
  <c r="JL53" i="17"/>
  <c r="JL46" i="17"/>
  <c r="JL39" i="17"/>
  <c r="JL60" i="17"/>
  <c r="JL32" i="17"/>
  <c r="JL23" i="17"/>
  <c r="KO4" i="24"/>
  <c r="KN3" i="24"/>
  <c r="MT52" i="16"/>
  <c r="ML52" i="16"/>
  <c r="MD52" i="16"/>
  <c r="LV52" i="16"/>
  <c r="LN52" i="16"/>
  <c r="LF52" i="16"/>
  <c r="KX52" i="16"/>
  <c r="KP52" i="16"/>
  <c r="KH52" i="16"/>
  <c r="JZ52" i="16"/>
  <c r="JR52" i="16"/>
  <c r="JJ52" i="16"/>
  <c r="JB52" i="16"/>
  <c r="IT52" i="16"/>
  <c r="IL52" i="16"/>
  <c r="ID52" i="16"/>
  <c r="HV52" i="16"/>
  <c r="HN52" i="16"/>
  <c r="HF52" i="16"/>
  <c r="GX52" i="16"/>
  <c r="GP52" i="16"/>
  <c r="GH52" i="16"/>
  <c r="FZ52" i="16"/>
  <c r="FR52" i="16"/>
  <c r="FJ52" i="16"/>
  <c r="FB52" i="16"/>
  <c r="ET52" i="16"/>
  <c r="EL52" i="16"/>
  <c r="ED52" i="16"/>
  <c r="DV52" i="16"/>
  <c r="DN52" i="16"/>
  <c r="DF52" i="16"/>
  <c r="CX52" i="16"/>
  <c r="CP52" i="16"/>
  <c r="CH52" i="16"/>
  <c r="BZ52" i="16"/>
  <c r="BR52" i="16"/>
  <c r="BJ52" i="16"/>
  <c r="BB52" i="16"/>
  <c r="AT52" i="16"/>
  <c r="AL52" i="16"/>
  <c r="AD52" i="16"/>
  <c r="V52" i="16"/>
  <c r="N52" i="16"/>
  <c r="F52" i="16"/>
  <c r="MT46" i="16"/>
  <c r="ML46" i="16"/>
  <c r="MD46" i="16"/>
  <c r="LV46" i="16"/>
  <c r="LN46" i="16"/>
  <c r="LF46" i="16"/>
  <c r="KX46" i="16"/>
  <c r="KP46" i="16"/>
  <c r="KH46" i="16"/>
  <c r="JZ46" i="16"/>
  <c r="JR46" i="16"/>
  <c r="JJ46" i="16"/>
  <c r="JB46" i="16"/>
  <c r="IT46" i="16"/>
  <c r="IL46" i="16"/>
  <c r="ID46" i="16"/>
  <c r="HV46" i="16"/>
  <c r="HN46" i="16"/>
  <c r="HF46" i="16"/>
  <c r="GX46" i="16"/>
  <c r="GP46" i="16"/>
  <c r="GH46" i="16"/>
  <c r="FZ46" i="16"/>
  <c r="FR46" i="16"/>
  <c r="FJ46" i="16"/>
  <c r="FB46" i="16"/>
  <c r="ET46" i="16"/>
  <c r="EL46" i="16"/>
  <c r="ED46" i="16"/>
  <c r="DV46" i="16"/>
  <c r="DN46" i="16"/>
  <c r="DF46" i="16"/>
  <c r="CX46" i="16"/>
  <c r="CP46" i="16"/>
  <c r="CH46" i="16"/>
  <c r="BZ46" i="16"/>
  <c r="BR46" i="16"/>
  <c r="BJ46" i="16"/>
  <c r="BB46" i="16"/>
  <c r="AT46" i="16"/>
  <c r="AL46" i="16"/>
  <c r="AD46" i="16"/>
  <c r="V46" i="16"/>
  <c r="N46" i="16"/>
  <c r="F46" i="16"/>
  <c r="MT40" i="16"/>
  <c r="ML40" i="16"/>
  <c r="MD40" i="16"/>
  <c r="LV40" i="16"/>
  <c r="LN40" i="16"/>
  <c r="LF40" i="16"/>
  <c r="KX40" i="16"/>
  <c r="KP40" i="16"/>
  <c r="KH40" i="16"/>
  <c r="JZ40" i="16"/>
  <c r="JR40" i="16"/>
  <c r="JJ40" i="16"/>
  <c r="JB40" i="16"/>
  <c r="IT40" i="16"/>
  <c r="IL40" i="16"/>
  <c r="ID40" i="16"/>
  <c r="HV40" i="16"/>
  <c r="HN40" i="16"/>
  <c r="HF40" i="16"/>
  <c r="GX40" i="16"/>
  <c r="GP40" i="16"/>
  <c r="GH40" i="16"/>
  <c r="FZ40" i="16"/>
  <c r="FR40" i="16"/>
  <c r="FJ40" i="16"/>
  <c r="FB40" i="16"/>
  <c r="ET40" i="16"/>
  <c r="EL40" i="16"/>
  <c r="ED40" i="16"/>
  <c r="DV40" i="16"/>
  <c r="DN40" i="16"/>
  <c r="DF40" i="16"/>
  <c r="CX40" i="16"/>
  <c r="CP40" i="16"/>
  <c r="CH40" i="16"/>
  <c r="BZ40" i="16"/>
  <c r="BR40" i="16"/>
  <c r="BJ40" i="16"/>
  <c r="BB40" i="16"/>
  <c r="AT40" i="16"/>
  <c r="AL40" i="16"/>
  <c r="AD40" i="16"/>
  <c r="V40" i="16"/>
  <c r="N40" i="16"/>
  <c r="F40" i="16"/>
  <c r="MT34" i="16"/>
  <c r="MT35" i="16" s="1"/>
  <c r="ML34" i="16"/>
  <c r="ML35" i="16" s="1"/>
  <c r="MD34" i="16"/>
  <c r="MD35" i="16" s="1"/>
  <c r="LV34" i="16"/>
  <c r="LV35" i="16" s="1"/>
  <c r="LN34" i="16"/>
  <c r="LN35" i="16" s="1"/>
  <c r="LF34" i="16"/>
  <c r="LF35" i="16" s="1"/>
  <c r="KX34" i="16"/>
  <c r="KX35" i="16" s="1"/>
  <c r="KP34" i="16"/>
  <c r="KP35" i="16" s="1"/>
  <c r="KH34" i="16"/>
  <c r="KH35" i="16" s="1"/>
  <c r="JZ34" i="16"/>
  <c r="JZ35" i="16" s="1"/>
  <c r="JR34" i="16"/>
  <c r="JR35" i="16" s="1"/>
  <c r="JJ34" i="16"/>
  <c r="JJ35" i="16" s="1"/>
  <c r="JB34" i="16"/>
  <c r="JB35" i="16" s="1"/>
  <c r="IT34" i="16"/>
  <c r="IT35" i="16" s="1"/>
  <c r="IL34" i="16"/>
  <c r="IL35" i="16" s="1"/>
  <c r="ID34" i="16"/>
  <c r="ID35" i="16" s="1"/>
  <c r="HV34" i="16"/>
  <c r="HV35" i="16" s="1"/>
  <c r="HN34" i="16"/>
  <c r="HN35" i="16" s="1"/>
  <c r="HF34" i="16"/>
  <c r="HF35" i="16" s="1"/>
  <c r="GX34" i="16"/>
  <c r="GX35" i="16" s="1"/>
  <c r="GP34" i="16"/>
  <c r="GP35" i="16" s="1"/>
  <c r="MS52" i="16"/>
  <c r="MK52" i="16"/>
  <c r="MC52" i="16"/>
  <c r="LU52" i="16"/>
  <c r="LM52" i="16"/>
  <c r="LE52" i="16"/>
  <c r="KW52" i="16"/>
  <c r="KO52" i="16"/>
  <c r="KG52" i="16"/>
  <c r="JY52" i="16"/>
  <c r="JQ52" i="16"/>
  <c r="JI52" i="16"/>
  <c r="JA52" i="16"/>
  <c r="IS52" i="16"/>
  <c r="IK52" i="16"/>
  <c r="IC52" i="16"/>
  <c r="HU52" i="16"/>
  <c r="HM52" i="16"/>
  <c r="HE52" i="16"/>
  <c r="GW52" i="16"/>
  <c r="GO52" i="16"/>
  <c r="GG52" i="16"/>
  <c r="FY52" i="16"/>
  <c r="FQ52" i="16"/>
  <c r="FI52" i="16"/>
  <c r="FA52" i="16"/>
  <c r="ES52" i="16"/>
  <c r="EK52" i="16"/>
  <c r="EC52" i="16"/>
  <c r="DU52" i="16"/>
  <c r="DM52" i="16"/>
  <c r="DE52" i="16"/>
  <c r="CW52" i="16"/>
  <c r="CO52" i="16"/>
  <c r="CG52" i="16"/>
  <c r="BY52" i="16"/>
  <c r="BQ52" i="16"/>
  <c r="BI52" i="16"/>
  <c r="BA52" i="16"/>
  <c r="AS52" i="16"/>
  <c r="AK52" i="16"/>
  <c r="AC52" i="16"/>
  <c r="U52" i="16"/>
  <c r="M52" i="16"/>
  <c r="E52" i="16"/>
  <c r="MS46" i="16"/>
  <c r="MK46" i="16"/>
  <c r="MC46" i="16"/>
  <c r="LU46" i="16"/>
  <c r="LM46" i="16"/>
  <c r="LE46" i="16"/>
  <c r="KW46" i="16"/>
  <c r="KO46" i="16"/>
  <c r="KG46" i="16"/>
  <c r="JY46" i="16"/>
  <c r="JQ46" i="16"/>
  <c r="JI46" i="16"/>
  <c r="JA46" i="16"/>
  <c r="IS46" i="16"/>
  <c r="IK46" i="16"/>
  <c r="IC46" i="16"/>
  <c r="HU46" i="16"/>
  <c r="HM46" i="16"/>
  <c r="HE46" i="16"/>
  <c r="GW46" i="16"/>
  <c r="GO46" i="16"/>
  <c r="GG46" i="16"/>
  <c r="FY46" i="16"/>
  <c r="FQ46" i="16"/>
  <c r="FI46" i="16"/>
  <c r="FA46" i="16"/>
  <c r="ES46" i="16"/>
  <c r="EK46" i="16"/>
  <c r="EC46" i="16"/>
  <c r="DU46" i="16"/>
  <c r="DM46" i="16"/>
  <c r="DE46" i="16"/>
  <c r="CW46" i="16"/>
  <c r="CO46" i="16"/>
  <c r="CG46" i="16"/>
  <c r="BY46" i="16"/>
  <c r="BQ46" i="16"/>
  <c r="BI46" i="16"/>
  <c r="BA46" i="16"/>
  <c r="AS46" i="16"/>
  <c r="AK46" i="16"/>
  <c r="AC46" i="16"/>
  <c r="U46" i="16"/>
  <c r="M46" i="16"/>
  <c r="E46" i="16"/>
  <c r="MS40" i="16"/>
  <c r="MK40" i="16"/>
  <c r="MC40" i="16"/>
  <c r="LU40" i="16"/>
  <c r="LM40" i="16"/>
  <c r="LE40" i="16"/>
  <c r="KW40" i="16"/>
  <c r="KO40" i="16"/>
  <c r="KG40" i="16"/>
  <c r="JY40" i="16"/>
  <c r="JQ40" i="16"/>
  <c r="JI40" i="16"/>
  <c r="JA40" i="16"/>
  <c r="IS40" i="16"/>
  <c r="IK40" i="16"/>
  <c r="IC40" i="16"/>
  <c r="HU40" i="16"/>
  <c r="HM40" i="16"/>
  <c r="HE40" i="16"/>
  <c r="GW40" i="16"/>
  <c r="GO40" i="16"/>
  <c r="GG40" i="16"/>
  <c r="FY40" i="16"/>
  <c r="FQ40" i="16"/>
  <c r="FI40" i="16"/>
  <c r="FA40" i="16"/>
  <c r="ES40" i="16"/>
  <c r="EK40" i="16"/>
  <c r="EC40" i="16"/>
  <c r="DU40" i="16"/>
  <c r="DM40" i="16"/>
  <c r="DE40" i="16"/>
  <c r="CW40" i="16"/>
  <c r="CO40" i="16"/>
  <c r="CG40" i="16"/>
  <c r="BY40" i="16"/>
  <c r="BQ40" i="16"/>
  <c r="BI40" i="16"/>
  <c r="BA40" i="16"/>
  <c r="AS40" i="16"/>
  <c r="AK40" i="16"/>
  <c r="AC40" i="16"/>
  <c r="U40" i="16"/>
  <c r="M40" i="16"/>
  <c r="E40" i="16"/>
  <c r="MS34" i="16"/>
  <c r="MS35" i="16" s="1"/>
  <c r="MK34" i="16"/>
  <c r="MK35" i="16" s="1"/>
  <c r="MC34" i="16"/>
  <c r="LU34" i="16"/>
  <c r="LU35" i="16" s="1"/>
  <c r="LM34" i="16"/>
  <c r="LM35" i="16" s="1"/>
  <c r="LE34" i="16"/>
  <c r="KW34" i="16"/>
  <c r="KW35" i="16" s="1"/>
  <c r="KO34" i="16"/>
  <c r="KO35" i="16" s="1"/>
  <c r="KG34" i="16"/>
  <c r="JY34" i="16"/>
  <c r="JY35" i="16" s="1"/>
  <c r="JQ34" i="16"/>
  <c r="JQ35" i="16" s="1"/>
  <c r="JI34" i="16"/>
  <c r="JA34" i="16"/>
  <c r="JA35" i="16" s="1"/>
  <c r="IS34" i="16"/>
  <c r="IS35" i="16" s="1"/>
  <c r="IK34" i="16"/>
  <c r="IC34" i="16"/>
  <c r="IC35" i="16" s="1"/>
  <c r="HU34" i="16"/>
  <c r="HU35" i="16" s="1"/>
  <c r="HM34" i="16"/>
  <c r="HE34" i="16"/>
  <c r="HE35" i="16" s="1"/>
  <c r="MZ52" i="16"/>
  <c r="MR52" i="16"/>
  <c r="MJ52" i="16"/>
  <c r="MB52" i="16"/>
  <c r="LT52" i="16"/>
  <c r="LL52" i="16"/>
  <c r="LD52" i="16"/>
  <c r="KV52" i="16"/>
  <c r="KN52" i="16"/>
  <c r="KF52" i="16"/>
  <c r="JX52" i="16"/>
  <c r="JP52" i="16"/>
  <c r="JH52" i="16"/>
  <c r="IZ52" i="16"/>
  <c r="IR52" i="16"/>
  <c r="IJ52" i="16"/>
  <c r="IB52" i="16"/>
  <c r="HT52" i="16"/>
  <c r="HL52" i="16"/>
  <c r="HD52" i="16"/>
  <c r="GV52" i="16"/>
  <c r="GN52" i="16"/>
  <c r="GF52" i="16"/>
  <c r="FX52" i="16"/>
  <c r="FP52" i="16"/>
  <c r="FH52" i="16"/>
  <c r="EZ52" i="16"/>
  <c r="ER52" i="16"/>
  <c r="EJ52" i="16"/>
  <c r="EB52" i="16"/>
  <c r="DT52" i="16"/>
  <c r="DL52" i="16"/>
  <c r="DD52" i="16"/>
  <c r="CV52" i="16"/>
  <c r="CN52" i="16"/>
  <c r="CF52" i="16"/>
  <c r="BX52" i="16"/>
  <c r="BP52" i="16"/>
  <c r="BH52" i="16"/>
  <c r="AZ52" i="16"/>
  <c r="AR52" i="16"/>
  <c r="AJ52" i="16"/>
  <c r="AB52" i="16"/>
  <c r="T52" i="16"/>
  <c r="L52" i="16"/>
  <c r="MZ46" i="16"/>
  <c r="MR46" i="16"/>
  <c r="MJ46" i="16"/>
  <c r="MB46" i="16"/>
  <c r="LT46" i="16"/>
  <c r="LL46" i="16"/>
  <c r="LD46" i="16"/>
  <c r="KV46" i="16"/>
  <c r="KN46" i="16"/>
  <c r="KF46" i="16"/>
  <c r="JX46" i="16"/>
  <c r="JP46" i="16"/>
  <c r="JH46" i="16"/>
  <c r="IZ46" i="16"/>
  <c r="IR46" i="16"/>
  <c r="IJ46" i="16"/>
  <c r="IB46" i="16"/>
  <c r="HT46" i="16"/>
  <c r="HL46" i="16"/>
  <c r="HD46" i="16"/>
  <c r="GV46" i="16"/>
  <c r="GN46" i="16"/>
  <c r="GF46" i="16"/>
  <c r="FX46" i="16"/>
  <c r="FP46" i="16"/>
  <c r="FH46" i="16"/>
  <c r="EZ46" i="16"/>
  <c r="ER46" i="16"/>
  <c r="EJ46" i="16"/>
  <c r="EB46" i="16"/>
  <c r="DT46" i="16"/>
  <c r="DL46" i="16"/>
  <c r="DD46" i="16"/>
  <c r="CV46" i="16"/>
  <c r="CN46" i="16"/>
  <c r="CF46" i="16"/>
  <c r="BX46" i="16"/>
  <c r="BP46" i="16"/>
  <c r="BH46" i="16"/>
  <c r="AZ46" i="16"/>
  <c r="AR46" i="16"/>
  <c r="AJ46" i="16"/>
  <c r="AB46" i="16"/>
  <c r="T46" i="16"/>
  <c r="L46" i="16"/>
  <c r="MZ40" i="16"/>
  <c r="MR40" i="16"/>
  <c r="MJ40" i="16"/>
  <c r="MB40" i="16"/>
  <c r="LT40" i="16"/>
  <c r="LL40" i="16"/>
  <c r="LD40" i="16"/>
  <c r="KV40" i="16"/>
  <c r="KN40" i="16"/>
  <c r="KF40" i="16"/>
  <c r="JX40" i="16"/>
  <c r="JP40" i="16"/>
  <c r="JH40" i="16"/>
  <c r="IZ40" i="16"/>
  <c r="IR40" i="16"/>
  <c r="IJ40" i="16"/>
  <c r="IB40" i="16"/>
  <c r="HT40" i="16"/>
  <c r="HL40" i="16"/>
  <c r="HD40" i="16"/>
  <c r="GV40" i="16"/>
  <c r="GN40" i="16"/>
  <c r="GF40" i="16"/>
  <c r="FX40" i="16"/>
  <c r="FP40" i="16"/>
  <c r="FH40" i="16"/>
  <c r="EZ40" i="16"/>
  <c r="ER40" i="16"/>
  <c r="EJ40" i="16"/>
  <c r="EB40" i="16"/>
  <c r="DT40" i="16"/>
  <c r="DL40" i="16"/>
  <c r="DD40" i="16"/>
  <c r="CV40" i="16"/>
  <c r="CN40" i="16"/>
  <c r="CF40" i="16"/>
  <c r="BX40" i="16"/>
  <c r="BP40" i="16"/>
  <c r="BH40" i="16"/>
  <c r="AZ40" i="16"/>
  <c r="AR40" i="16"/>
  <c r="AJ40" i="16"/>
  <c r="AB40" i="16"/>
  <c r="T40" i="16"/>
  <c r="L40" i="16"/>
  <c r="MZ34" i="16"/>
  <c r="MZ35" i="16" s="1"/>
  <c r="MR34" i="16"/>
  <c r="MR35" i="16" s="1"/>
  <c r="MJ34" i="16"/>
  <c r="MJ35" i="16" s="1"/>
  <c r="MB34" i="16"/>
  <c r="MB35" i="16" s="1"/>
  <c r="LT34" i="16"/>
  <c r="LT35" i="16" s="1"/>
  <c r="LL34" i="16"/>
  <c r="LL35" i="16" s="1"/>
  <c r="LD34" i="16"/>
  <c r="LD35" i="16" s="1"/>
  <c r="KV34" i="16"/>
  <c r="KV35" i="16" s="1"/>
  <c r="KN34" i="16"/>
  <c r="KN35" i="16" s="1"/>
  <c r="KF34" i="16"/>
  <c r="KF35" i="16" s="1"/>
  <c r="JX34" i="16"/>
  <c r="JX35" i="16" s="1"/>
  <c r="JP34" i="16"/>
  <c r="JP35" i="16" s="1"/>
  <c r="JH34" i="16"/>
  <c r="JH35" i="16" s="1"/>
  <c r="IZ34" i="16"/>
  <c r="IZ35" i="16" s="1"/>
  <c r="IR34" i="16"/>
  <c r="IR35" i="16" s="1"/>
  <c r="IJ34" i="16"/>
  <c r="IJ35" i="16" s="1"/>
  <c r="IB34" i="16"/>
  <c r="IB35" i="16" s="1"/>
  <c r="HT34" i="16"/>
  <c r="HT35" i="16" s="1"/>
  <c r="HL34" i="16"/>
  <c r="HL35" i="16" s="1"/>
  <c r="HD34" i="16"/>
  <c r="HD35" i="16" s="1"/>
  <c r="GV34" i="16"/>
  <c r="GV35" i="16" s="1"/>
  <c r="GN34" i="16"/>
  <c r="GN35" i="16" s="1"/>
  <c r="GF34" i="16"/>
  <c r="GF35" i="16" s="1"/>
  <c r="MY52" i="16"/>
  <c r="MQ52" i="16"/>
  <c r="MI52" i="16"/>
  <c r="MA52" i="16"/>
  <c r="LS52" i="16"/>
  <c r="LK52" i="16"/>
  <c r="LC52" i="16"/>
  <c r="KU52" i="16"/>
  <c r="KM52" i="16"/>
  <c r="KE52" i="16"/>
  <c r="JW52" i="16"/>
  <c r="JO52" i="16"/>
  <c r="JG52" i="16"/>
  <c r="IY52" i="16"/>
  <c r="IQ52" i="16"/>
  <c r="II52" i="16"/>
  <c r="IA52" i="16"/>
  <c r="HS52" i="16"/>
  <c r="HK52" i="16"/>
  <c r="HC52" i="16"/>
  <c r="GU52" i="16"/>
  <c r="GM52" i="16"/>
  <c r="GE52" i="16"/>
  <c r="FW52" i="16"/>
  <c r="FO52" i="16"/>
  <c r="FG52" i="16"/>
  <c r="EY52" i="16"/>
  <c r="EQ52" i="16"/>
  <c r="EI52" i="16"/>
  <c r="EA52" i="16"/>
  <c r="DS52" i="16"/>
  <c r="DK52" i="16"/>
  <c r="DC52" i="16"/>
  <c r="CU52" i="16"/>
  <c r="CM52" i="16"/>
  <c r="CE52" i="16"/>
  <c r="BW52" i="16"/>
  <c r="BO52" i="16"/>
  <c r="BG52" i="16"/>
  <c r="AY52" i="16"/>
  <c r="AQ52" i="16"/>
  <c r="AI52" i="16"/>
  <c r="AA52" i="16"/>
  <c r="S52" i="16"/>
  <c r="K52" i="16"/>
  <c r="MY46" i="16"/>
  <c r="MQ46" i="16"/>
  <c r="MI46" i="16"/>
  <c r="MA46" i="16"/>
  <c r="LS46" i="16"/>
  <c r="LK46" i="16"/>
  <c r="LC46" i="16"/>
  <c r="KU46" i="16"/>
  <c r="KM46" i="16"/>
  <c r="KE46" i="16"/>
  <c r="JW46" i="16"/>
  <c r="JO46" i="16"/>
  <c r="JG46" i="16"/>
  <c r="IY46" i="16"/>
  <c r="IQ46" i="16"/>
  <c r="II46" i="16"/>
  <c r="IA46" i="16"/>
  <c r="HS46" i="16"/>
  <c r="HK46" i="16"/>
  <c r="HC46" i="16"/>
  <c r="GU46" i="16"/>
  <c r="GM46" i="16"/>
  <c r="GE46" i="16"/>
  <c r="FW46" i="16"/>
  <c r="FO46" i="16"/>
  <c r="FG46" i="16"/>
  <c r="EY46" i="16"/>
  <c r="EQ46" i="16"/>
  <c r="EI46" i="16"/>
  <c r="EA46" i="16"/>
  <c r="DS46" i="16"/>
  <c r="DK46" i="16"/>
  <c r="DC46" i="16"/>
  <c r="CU46" i="16"/>
  <c r="CM46" i="16"/>
  <c r="CE46" i="16"/>
  <c r="BW46" i="16"/>
  <c r="BO46" i="16"/>
  <c r="BG46" i="16"/>
  <c r="AY46" i="16"/>
  <c r="AQ46" i="16"/>
  <c r="AI46" i="16"/>
  <c r="AA46" i="16"/>
  <c r="S46" i="16"/>
  <c r="K46" i="16"/>
  <c r="MY40" i="16"/>
  <c r="MQ40" i="16"/>
  <c r="MI40" i="16"/>
  <c r="MA40" i="16"/>
  <c r="LS40" i="16"/>
  <c r="LK40" i="16"/>
  <c r="LC40" i="16"/>
  <c r="KU40" i="16"/>
  <c r="KM40" i="16"/>
  <c r="KE40" i="16"/>
  <c r="JW40" i="16"/>
  <c r="JO40" i="16"/>
  <c r="JG40" i="16"/>
  <c r="IY40" i="16"/>
  <c r="IQ40" i="16"/>
  <c r="II40" i="16"/>
  <c r="IA40" i="16"/>
  <c r="HS40" i="16"/>
  <c r="HK40" i="16"/>
  <c r="HC40" i="16"/>
  <c r="GU40" i="16"/>
  <c r="GM40" i="16"/>
  <c r="GE40" i="16"/>
  <c r="FW40" i="16"/>
  <c r="FO40" i="16"/>
  <c r="FG40" i="16"/>
  <c r="EY40" i="16"/>
  <c r="EQ40" i="16"/>
  <c r="EI40" i="16"/>
  <c r="EA40" i="16"/>
  <c r="DS40" i="16"/>
  <c r="DK40" i="16"/>
  <c r="DC40" i="16"/>
  <c r="CU40" i="16"/>
  <c r="CM40" i="16"/>
  <c r="CE40" i="16"/>
  <c r="BW40" i="16"/>
  <c r="BO40" i="16"/>
  <c r="BG40" i="16"/>
  <c r="AY40" i="16"/>
  <c r="AQ40" i="16"/>
  <c r="AI40" i="16"/>
  <c r="AA40" i="16"/>
  <c r="S40" i="16"/>
  <c r="K40" i="16"/>
  <c r="MY34" i="16"/>
  <c r="MY35" i="16" s="1"/>
  <c r="MQ34" i="16"/>
  <c r="MQ35" i="16" s="1"/>
  <c r="MI34" i="16"/>
  <c r="MI35" i="16" s="1"/>
  <c r="MA34" i="16"/>
  <c r="MA35" i="16" s="1"/>
  <c r="LS34" i="16"/>
  <c r="LS35" i="16" s="1"/>
  <c r="LK34" i="16"/>
  <c r="LK35" i="16" s="1"/>
  <c r="LC34" i="16"/>
  <c r="LC35" i="16" s="1"/>
  <c r="KU34" i="16"/>
  <c r="KU35" i="16" s="1"/>
  <c r="KM34" i="16"/>
  <c r="KM35" i="16" s="1"/>
  <c r="KE34" i="16"/>
  <c r="KE35" i="16" s="1"/>
  <c r="JW34" i="16"/>
  <c r="JW35" i="16" s="1"/>
  <c r="JO34" i="16"/>
  <c r="JO35" i="16" s="1"/>
  <c r="JG34" i="16"/>
  <c r="JG35" i="16" s="1"/>
  <c r="IY34" i="16"/>
  <c r="IY35" i="16" s="1"/>
  <c r="IQ34" i="16"/>
  <c r="IQ35" i="16" s="1"/>
  <c r="II34" i="16"/>
  <c r="II35" i="16" s="1"/>
  <c r="IA34" i="16"/>
  <c r="IA35" i="16" s="1"/>
  <c r="HS34" i="16"/>
  <c r="HS35" i="16" s="1"/>
  <c r="MX52" i="16"/>
  <c r="MP52" i="16"/>
  <c r="MH52" i="16"/>
  <c r="LZ52" i="16"/>
  <c r="LR52" i="16"/>
  <c r="LJ52" i="16"/>
  <c r="LB52" i="16"/>
  <c r="KT52" i="16"/>
  <c r="KL52" i="16"/>
  <c r="KD52" i="16"/>
  <c r="JV52" i="16"/>
  <c r="JN52" i="16"/>
  <c r="JF52" i="16"/>
  <c r="IX52" i="16"/>
  <c r="IP52" i="16"/>
  <c r="IH52" i="16"/>
  <c r="HZ52" i="16"/>
  <c r="HR52" i="16"/>
  <c r="HJ52" i="16"/>
  <c r="HB52" i="16"/>
  <c r="GT52" i="16"/>
  <c r="GL52" i="16"/>
  <c r="GD52" i="16"/>
  <c r="FV52" i="16"/>
  <c r="FN52" i="16"/>
  <c r="FF52" i="16"/>
  <c r="EX52" i="16"/>
  <c r="EP52" i="16"/>
  <c r="EH52" i="16"/>
  <c r="DZ52" i="16"/>
  <c r="DR52" i="16"/>
  <c r="DJ52" i="16"/>
  <c r="DB52" i="16"/>
  <c r="CT52" i="16"/>
  <c r="CL52" i="16"/>
  <c r="CD52" i="16"/>
  <c r="BV52" i="16"/>
  <c r="BN52" i="16"/>
  <c r="BF52" i="16"/>
  <c r="AX52" i="16"/>
  <c r="AP52" i="16"/>
  <c r="AH52" i="16"/>
  <c r="Z52" i="16"/>
  <c r="R52" i="16"/>
  <c r="J52" i="16"/>
  <c r="MX46" i="16"/>
  <c r="MP46" i="16"/>
  <c r="MH46" i="16"/>
  <c r="LZ46" i="16"/>
  <c r="LR46" i="16"/>
  <c r="LJ46" i="16"/>
  <c r="LB46" i="16"/>
  <c r="KT46" i="16"/>
  <c r="KL46" i="16"/>
  <c r="KD46" i="16"/>
  <c r="JV46" i="16"/>
  <c r="JN46" i="16"/>
  <c r="JF46" i="16"/>
  <c r="IX46" i="16"/>
  <c r="IP46" i="16"/>
  <c r="IH46" i="16"/>
  <c r="HZ46" i="16"/>
  <c r="HR46" i="16"/>
  <c r="HJ46" i="16"/>
  <c r="HB46" i="16"/>
  <c r="GT46" i="16"/>
  <c r="GL46" i="16"/>
  <c r="GD46" i="16"/>
  <c r="FV46" i="16"/>
  <c r="FN46" i="16"/>
  <c r="FF46" i="16"/>
  <c r="EX46" i="16"/>
  <c r="EP46" i="16"/>
  <c r="EH46" i="16"/>
  <c r="DZ46" i="16"/>
  <c r="DR46" i="16"/>
  <c r="DJ46" i="16"/>
  <c r="DB46" i="16"/>
  <c r="CT46" i="16"/>
  <c r="CL46" i="16"/>
  <c r="CD46" i="16"/>
  <c r="BV46" i="16"/>
  <c r="BN46" i="16"/>
  <c r="BF46" i="16"/>
  <c r="AX46" i="16"/>
  <c r="AP46" i="16"/>
  <c r="AH46" i="16"/>
  <c r="Z46" i="16"/>
  <c r="R46" i="16"/>
  <c r="J46" i="16"/>
  <c r="MX40" i="16"/>
  <c r="MP40" i="16"/>
  <c r="MH40" i="16"/>
  <c r="LZ40" i="16"/>
  <c r="LR40" i="16"/>
  <c r="LJ40" i="16"/>
  <c r="LB40" i="16"/>
  <c r="KT40" i="16"/>
  <c r="KL40" i="16"/>
  <c r="KD40" i="16"/>
  <c r="JV40" i="16"/>
  <c r="JN40" i="16"/>
  <c r="JF40" i="16"/>
  <c r="IX40" i="16"/>
  <c r="IP40" i="16"/>
  <c r="IH40" i="16"/>
  <c r="HZ40" i="16"/>
  <c r="HR40" i="16"/>
  <c r="HJ40" i="16"/>
  <c r="HB40" i="16"/>
  <c r="GT40" i="16"/>
  <c r="GL40" i="16"/>
  <c r="GD40" i="16"/>
  <c r="FV40" i="16"/>
  <c r="FN40" i="16"/>
  <c r="FF40" i="16"/>
  <c r="EX40" i="16"/>
  <c r="EP40" i="16"/>
  <c r="EH40" i="16"/>
  <c r="DZ40" i="16"/>
  <c r="DR40" i="16"/>
  <c r="DJ40" i="16"/>
  <c r="DB40" i="16"/>
  <c r="CT40" i="16"/>
  <c r="CL40" i="16"/>
  <c r="CD40" i="16"/>
  <c r="BV40" i="16"/>
  <c r="BN40" i="16"/>
  <c r="BF40" i="16"/>
  <c r="AX40" i="16"/>
  <c r="AP40" i="16"/>
  <c r="AH40" i="16"/>
  <c r="Z40" i="16"/>
  <c r="R40" i="16"/>
  <c r="J40" i="16"/>
  <c r="MX34" i="16"/>
  <c r="MX35" i="16" s="1"/>
  <c r="MP34" i="16"/>
  <c r="MP35" i="16" s="1"/>
  <c r="MH34" i="16"/>
  <c r="MH35" i="16" s="1"/>
  <c r="LZ34" i="16"/>
  <c r="LZ35" i="16" s="1"/>
  <c r="LR34" i="16"/>
  <c r="LR35" i="16" s="1"/>
  <c r="LJ34" i="16"/>
  <c r="LJ35" i="16" s="1"/>
  <c r="LB34" i="16"/>
  <c r="LB35" i="16" s="1"/>
  <c r="KT34" i="16"/>
  <c r="KT35" i="16" s="1"/>
  <c r="KL34" i="16"/>
  <c r="KL35" i="16" s="1"/>
  <c r="KD34" i="16"/>
  <c r="KD35" i="16" s="1"/>
  <c r="JV34" i="16"/>
  <c r="JV35" i="16" s="1"/>
  <c r="JN34" i="16"/>
  <c r="JN35" i="16" s="1"/>
  <c r="JF34" i="16"/>
  <c r="JF35" i="16" s="1"/>
  <c r="IX34" i="16"/>
  <c r="IX35" i="16" s="1"/>
  <c r="IP34" i="16"/>
  <c r="IP35" i="16" s="1"/>
  <c r="IH34" i="16"/>
  <c r="IH35" i="16" s="1"/>
  <c r="HZ34" i="16"/>
  <c r="HZ35" i="16" s="1"/>
  <c r="HR34" i="16"/>
  <c r="HR35" i="16" s="1"/>
  <c r="HJ34" i="16"/>
  <c r="HJ35" i="16" s="1"/>
  <c r="HB34" i="16"/>
  <c r="HB35" i="16" s="1"/>
  <c r="GT34" i="16"/>
  <c r="GT35" i="16" s="1"/>
  <c r="MW52" i="16"/>
  <c r="MO52" i="16"/>
  <c r="MG52" i="16"/>
  <c r="LY52" i="16"/>
  <c r="LQ52" i="16"/>
  <c r="LI52" i="16"/>
  <c r="LA52" i="16"/>
  <c r="KS52" i="16"/>
  <c r="KK52" i="16"/>
  <c r="KC52" i="16"/>
  <c r="JU52" i="16"/>
  <c r="JM52" i="16"/>
  <c r="JE52" i="16"/>
  <c r="IW52" i="16"/>
  <c r="IO52" i="16"/>
  <c r="IG52" i="16"/>
  <c r="HY52" i="16"/>
  <c r="HQ52" i="16"/>
  <c r="HI52" i="16"/>
  <c r="HA52" i="16"/>
  <c r="GS52" i="16"/>
  <c r="GK52" i="16"/>
  <c r="GC52" i="16"/>
  <c r="FU52" i="16"/>
  <c r="FM52" i="16"/>
  <c r="FE52" i="16"/>
  <c r="EW52" i="16"/>
  <c r="EO52" i="16"/>
  <c r="EG52" i="16"/>
  <c r="DY52" i="16"/>
  <c r="DQ52" i="16"/>
  <c r="DI52" i="16"/>
  <c r="DA52" i="16"/>
  <c r="CS52" i="16"/>
  <c r="CK52" i="16"/>
  <c r="CC52" i="16"/>
  <c r="BU52" i="16"/>
  <c r="BM52" i="16"/>
  <c r="BE52" i="16"/>
  <c r="AW52" i="16"/>
  <c r="AO52" i="16"/>
  <c r="AG52" i="16"/>
  <c r="Y52" i="16"/>
  <c r="Q52" i="16"/>
  <c r="I52" i="16"/>
  <c r="MW46" i="16"/>
  <c r="MO46" i="16"/>
  <c r="MG46" i="16"/>
  <c r="LY46" i="16"/>
  <c r="LQ46" i="16"/>
  <c r="LI46" i="16"/>
  <c r="LA46" i="16"/>
  <c r="KS46" i="16"/>
  <c r="KK46" i="16"/>
  <c r="KC46" i="16"/>
  <c r="JU46" i="16"/>
  <c r="JM46" i="16"/>
  <c r="JE46" i="16"/>
  <c r="IW46" i="16"/>
  <c r="IO46" i="16"/>
  <c r="IG46" i="16"/>
  <c r="HY46" i="16"/>
  <c r="HQ46" i="16"/>
  <c r="HI46" i="16"/>
  <c r="HA46" i="16"/>
  <c r="GS46" i="16"/>
  <c r="GK46" i="16"/>
  <c r="GC46" i="16"/>
  <c r="FU46" i="16"/>
  <c r="FM46" i="16"/>
  <c r="FE46" i="16"/>
  <c r="EW46" i="16"/>
  <c r="EO46" i="16"/>
  <c r="EG46" i="16"/>
  <c r="DY46" i="16"/>
  <c r="DQ46" i="16"/>
  <c r="DI46" i="16"/>
  <c r="DA46" i="16"/>
  <c r="CS46" i="16"/>
  <c r="CK46" i="16"/>
  <c r="CC46" i="16"/>
  <c r="BU46" i="16"/>
  <c r="BM46" i="16"/>
  <c r="BE46" i="16"/>
  <c r="AW46" i="16"/>
  <c r="AO46" i="16"/>
  <c r="AG46" i="16"/>
  <c r="Y46" i="16"/>
  <c r="Q46" i="16"/>
  <c r="I46" i="16"/>
  <c r="MW40" i="16"/>
  <c r="MO40" i="16"/>
  <c r="MG40" i="16"/>
  <c r="LY40" i="16"/>
  <c r="LQ40" i="16"/>
  <c r="LI40" i="16"/>
  <c r="LA40" i="16"/>
  <c r="KS40" i="16"/>
  <c r="KK40" i="16"/>
  <c r="KC40" i="16"/>
  <c r="JU40" i="16"/>
  <c r="JM40" i="16"/>
  <c r="JE40" i="16"/>
  <c r="IW40" i="16"/>
  <c r="IO40" i="16"/>
  <c r="IG40" i="16"/>
  <c r="HY40" i="16"/>
  <c r="HQ40" i="16"/>
  <c r="HI40" i="16"/>
  <c r="HA40" i="16"/>
  <c r="GS40" i="16"/>
  <c r="GK40" i="16"/>
  <c r="GC40" i="16"/>
  <c r="FU40" i="16"/>
  <c r="FM40" i="16"/>
  <c r="FE40" i="16"/>
  <c r="EW40" i="16"/>
  <c r="EO40" i="16"/>
  <c r="EG40" i="16"/>
  <c r="DY40" i="16"/>
  <c r="DQ40" i="16"/>
  <c r="DI40" i="16"/>
  <c r="DA40" i="16"/>
  <c r="CS40" i="16"/>
  <c r="CK40" i="16"/>
  <c r="CC40" i="16"/>
  <c r="BU40" i="16"/>
  <c r="BM40" i="16"/>
  <c r="BE40" i="16"/>
  <c r="AW40" i="16"/>
  <c r="AO40" i="16"/>
  <c r="AG40" i="16"/>
  <c r="Y40" i="16"/>
  <c r="Q40" i="16"/>
  <c r="I40" i="16"/>
  <c r="MW34" i="16"/>
  <c r="MW35" i="16" s="1"/>
  <c r="MO34" i="16"/>
  <c r="MG34" i="16"/>
  <c r="MG35" i="16" s="1"/>
  <c r="LY34" i="16"/>
  <c r="LY35" i="16" s="1"/>
  <c r="LQ34" i="16"/>
  <c r="LI34" i="16"/>
  <c r="LI35" i="16" s="1"/>
  <c r="LA34" i="16"/>
  <c r="LA35" i="16" s="1"/>
  <c r="KS34" i="16"/>
  <c r="KK34" i="16"/>
  <c r="KK35" i="16" s="1"/>
  <c r="KC34" i="16"/>
  <c r="KC35" i="16" s="1"/>
  <c r="JU34" i="16"/>
  <c r="JM34" i="16"/>
  <c r="JM35" i="16" s="1"/>
  <c r="JE34" i="16"/>
  <c r="JE35" i="16" s="1"/>
  <c r="IW34" i="16"/>
  <c r="IO34" i="16"/>
  <c r="IO35" i="16" s="1"/>
  <c r="IG34" i="16"/>
  <c r="IG35" i="16" s="1"/>
  <c r="HY34" i="16"/>
  <c r="HQ34" i="16"/>
  <c r="HQ35" i="16" s="1"/>
  <c r="HI34" i="16"/>
  <c r="HI35" i="16" s="1"/>
  <c r="HA34" i="16"/>
  <c r="GS34" i="16"/>
  <c r="GS35" i="16" s="1"/>
  <c r="GK34" i="16"/>
  <c r="GK35" i="16" s="1"/>
  <c r="GC34" i="16"/>
  <c r="MV52" i="16"/>
  <c r="MN52" i="16"/>
  <c r="MF52" i="16"/>
  <c r="LX52" i="16"/>
  <c r="LP52" i="16"/>
  <c r="LH52" i="16"/>
  <c r="KZ52" i="16"/>
  <c r="KR52" i="16"/>
  <c r="KJ52" i="16"/>
  <c r="KB52" i="16"/>
  <c r="JT52" i="16"/>
  <c r="JL52" i="16"/>
  <c r="JD52" i="16"/>
  <c r="IV52" i="16"/>
  <c r="IN52" i="16"/>
  <c r="IF52" i="16"/>
  <c r="HX52" i="16"/>
  <c r="HP52" i="16"/>
  <c r="HH52" i="16"/>
  <c r="GZ52" i="16"/>
  <c r="GR52" i="16"/>
  <c r="GJ52" i="16"/>
  <c r="GB52" i="16"/>
  <c r="FT52" i="16"/>
  <c r="FL52" i="16"/>
  <c r="FD52" i="16"/>
  <c r="EV52" i="16"/>
  <c r="EN52" i="16"/>
  <c r="EF52" i="16"/>
  <c r="DX52" i="16"/>
  <c r="DP52" i="16"/>
  <c r="DH52" i="16"/>
  <c r="CZ52" i="16"/>
  <c r="CR52" i="16"/>
  <c r="CJ52" i="16"/>
  <c r="CB52" i="16"/>
  <c r="BT52" i="16"/>
  <c r="BL52" i="16"/>
  <c r="BD52" i="16"/>
  <c r="AV52" i="16"/>
  <c r="AN52" i="16"/>
  <c r="AF52" i="16"/>
  <c r="X52" i="16"/>
  <c r="P52" i="16"/>
  <c r="H52" i="16"/>
  <c r="MV46" i="16"/>
  <c r="MN46" i="16"/>
  <c r="MF46" i="16"/>
  <c r="LX46" i="16"/>
  <c r="LP46" i="16"/>
  <c r="LH46" i="16"/>
  <c r="KZ46" i="16"/>
  <c r="KR46" i="16"/>
  <c r="KJ46" i="16"/>
  <c r="KB46" i="16"/>
  <c r="JT46" i="16"/>
  <c r="JL46" i="16"/>
  <c r="JD46" i="16"/>
  <c r="IV46" i="16"/>
  <c r="IN46" i="16"/>
  <c r="IF46" i="16"/>
  <c r="HX46" i="16"/>
  <c r="HP46" i="16"/>
  <c r="HH46" i="16"/>
  <c r="GZ46" i="16"/>
  <c r="GR46" i="16"/>
  <c r="GJ46" i="16"/>
  <c r="GB46" i="16"/>
  <c r="FT46" i="16"/>
  <c r="FL46" i="16"/>
  <c r="FD46" i="16"/>
  <c r="EV46" i="16"/>
  <c r="EN46" i="16"/>
  <c r="EF46" i="16"/>
  <c r="DX46" i="16"/>
  <c r="DP46" i="16"/>
  <c r="DH46" i="16"/>
  <c r="CZ46" i="16"/>
  <c r="CR46" i="16"/>
  <c r="CJ46" i="16"/>
  <c r="CB46" i="16"/>
  <c r="BT46" i="16"/>
  <c r="BL46" i="16"/>
  <c r="BD46" i="16"/>
  <c r="AV46" i="16"/>
  <c r="AN46" i="16"/>
  <c r="AF46" i="16"/>
  <c r="X46" i="16"/>
  <c r="P46" i="16"/>
  <c r="H46" i="16"/>
  <c r="MV40" i="16"/>
  <c r="MN40" i="16"/>
  <c r="MF40" i="16"/>
  <c r="LX40" i="16"/>
  <c r="LP40" i="16"/>
  <c r="LH40" i="16"/>
  <c r="KZ40" i="16"/>
  <c r="KR40" i="16"/>
  <c r="KJ40" i="16"/>
  <c r="KB40" i="16"/>
  <c r="JT40" i="16"/>
  <c r="JL40" i="16"/>
  <c r="JD40" i="16"/>
  <c r="IV40" i="16"/>
  <c r="IN40" i="16"/>
  <c r="IF40" i="16"/>
  <c r="HX40" i="16"/>
  <c r="HP40" i="16"/>
  <c r="HH40" i="16"/>
  <c r="GZ40" i="16"/>
  <c r="GR40" i="16"/>
  <c r="GJ40" i="16"/>
  <c r="GB40" i="16"/>
  <c r="FT40" i="16"/>
  <c r="FL40" i="16"/>
  <c r="FD40" i="16"/>
  <c r="EV40" i="16"/>
  <c r="EN40" i="16"/>
  <c r="EF40" i="16"/>
  <c r="DX40" i="16"/>
  <c r="DP40" i="16"/>
  <c r="DH40" i="16"/>
  <c r="CZ40" i="16"/>
  <c r="CR40" i="16"/>
  <c r="CJ40" i="16"/>
  <c r="CB40" i="16"/>
  <c r="BT40" i="16"/>
  <c r="BL40" i="16"/>
  <c r="BD40" i="16"/>
  <c r="AV40" i="16"/>
  <c r="AN40" i="16"/>
  <c r="AF40" i="16"/>
  <c r="X40" i="16"/>
  <c r="P40" i="16"/>
  <c r="H40" i="16"/>
  <c r="MV34" i="16"/>
  <c r="MV35" i="16" s="1"/>
  <c r="MN34" i="16"/>
  <c r="MN35" i="16" s="1"/>
  <c r="MF34" i="16"/>
  <c r="MF35" i="16" s="1"/>
  <c r="LX34" i="16"/>
  <c r="LX35" i="16" s="1"/>
  <c r="LP34" i="16"/>
  <c r="LP35" i="16" s="1"/>
  <c r="LH34" i="16"/>
  <c r="LH35" i="16" s="1"/>
  <c r="KZ34" i="16"/>
  <c r="KZ35" i="16" s="1"/>
  <c r="KR34" i="16"/>
  <c r="KR35" i="16" s="1"/>
  <c r="KJ34" i="16"/>
  <c r="KJ35" i="16" s="1"/>
  <c r="KB34" i="16"/>
  <c r="KB35" i="16" s="1"/>
  <c r="JT34" i="16"/>
  <c r="JT35" i="16" s="1"/>
  <c r="JL34" i="16"/>
  <c r="JL35" i="16" s="1"/>
  <c r="JD34" i="16"/>
  <c r="JD35" i="16" s="1"/>
  <c r="IV34" i="16"/>
  <c r="IV35" i="16" s="1"/>
  <c r="IN34" i="16"/>
  <c r="IN35" i="16" s="1"/>
  <c r="IF34" i="16"/>
  <c r="IF35" i="16" s="1"/>
  <c r="HX34" i="16"/>
  <c r="HX35" i="16" s="1"/>
  <c r="HP34" i="16"/>
  <c r="HP35" i="16" s="1"/>
  <c r="HH34" i="16"/>
  <c r="HH35" i="16" s="1"/>
  <c r="MU52" i="16"/>
  <c r="MM52" i="16"/>
  <c r="ME52" i="16"/>
  <c r="LW52" i="16"/>
  <c r="LO52" i="16"/>
  <c r="LG52" i="16"/>
  <c r="KY52" i="16"/>
  <c r="KQ52" i="16"/>
  <c r="KI52" i="16"/>
  <c r="KA52" i="16"/>
  <c r="JS52" i="16"/>
  <c r="JK52" i="16"/>
  <c r="JC52" i="16"/>
  <c r="IU52" i="16"/>
  <c r="IM52" i="16"/>
  <c r="IE52" i="16"/>
  <c r="HW52" i="16"/>
  <c r="HO52" i="16"/>
  <c r="HG52" i="16"/>
  <c r="GY52" i="16"/>
  <c r="GQ52" i="16"/>
  <c r="GI52" i="16"/>
  <c r="GA52" i="16"/>
  <c r="FS52" i="16"/>
  <c r="FK52" i="16"/>
  <c r="FC52" i="16"/>
  <c r="EU52" i="16"/>
  <c r="EM52" i="16"/>
  <c r="EE52" i="16"/>
  <c r="DW52" i="16"/>
  <c r="DO52" i="16"/>
  <c r="DG52" i="16"/>
  <c r="CY52" i="16"/>
  <c r="CQ52" i="16"/>
  <c r="CI52" i="16"/>
  <c r="CA52" i="16"/>
  <c r="BS52" i="16"/>
  <c r="BK52" i="16"/>
  <c r="BC52" i="16"/>
  <c r="AU52" i="16"/>
  <c r="AM52" i="16"/>
  <c r="AE52" i="16"/>
  <c r="W52" i="16"/>
  <c r="O52" i="16"/>
  <c r="G52" i="16"/>
  <c r="MU46" i="16"/>
  <c r="MM46" i="16"/>
  <c r="ME46" i="16"/>
  <c r="LW46" i="16"/>
  <c r="LO46" i="16"/>
  <c r="LG46" i="16"/>
  <c r="KY46" i="16"/>
  <c r="KQ46" i="16"/>
  <c r="KI46" i="16"/>
  <c r="KA46" i="16"/>
  <c r="JS46" i="16"/>
  <c r="JK46" i="16"/>
  <c r="JC46" i="16"/>
  <c r="IU46" i="16"/>
  <c r="IM46" i="16"/>
  <c r="IE46" i="16"/>
  <c r="HW46" i="16"/>
  <c r="HO46" i="16"/>
  <c r="HG46" i="16"/>
  <c r="GY46" i="16"/>
  <c r="GQ46" i="16"/>
  <c r="GI46" i="16"/>
  <c r="GA46" i="16"/>
  <c r="FS46" i="16"/>
  <c r="FK46" i="16"/>
  <c r="FC46" i="16"/>
  <c r="EU46" i="16"/>
  <c r="EM46" i="16"/>
  <c r="EE46" i="16"/>
  <c r="DW46" i="16"/>
  <c r="DO46" i="16"/>
  <c r="DG46" i="16"/>
  <c r="CY46" i="16"/>
  <c r="CQ46" i="16"/>
  <c r="CI46" i="16"/>
  <c r="CA46" i="16"/>
  <c r="BS46" i="16"/>
  <c r="BK46" i="16"/>
  <c r="BC46" i="16"/>
  <c r="AU46" i="16"/>
  <c r="AM46" i="16"/>
  <c r="AE46" i="16"/>
  <c r="W46" i="16"/>
  <c r="O46" i="16"/>
  <c r="G46" i="16"/>
  <c r="MU40" i="16"/>
  <c r="MM40" i="16"/>
  <c r="ME40" i="16"/>
  <c r="LW40" i="16"/>
  <c r="LO40" i="16"/>
  <c r="LG40" i="16"/>
  <c r="KY40" i="16"/>
  <c r="KQ40" i="16"/>
  <c r="KI40" i="16"/>
  <c r="KA40" i="16"/>
  <c r="JS40" i="16"/>
  <c r="JK40" i="16"/>
  <c r="JC40" i="16"/>
  <c r="IU40" i="16"/>
  <c r="IM40" i="16"/>
  <c r="IE40" i="16"/>
  <c r="HW40" i="16"/>
  <c r="HO40" i="16"/>
  <c r="HG40" i="16"/>
  <c r="GY40" i="16"/>
  <c r="GQ40" i="16"/>
  <c r="GI40" i="16"/>
  <c r="GA40" i="16"/>
  <c r="FS40" i="16"/>
  <c r="FK40" i="16"/>
  <c r="FC40" i="16"/>
  <c r="EU40" i="16"/>
  <c r="EM40" i="16"/>
  <c r="EE40" i="16"/>
  <c r="DW40" i="16"/>
  <c r="DO40" i="16"/>
  <c r="DG40" i="16"/>
  <c r="CY40" i="16"/>
  <c r="CQ40" i="16"/>
  <c r="CI40" i="16"/>
  <c r="CA40" i="16"/>
  <c r="BS40" i="16"/>
  <c r="BK40" i="16"/>
  <c r="BC40" i="16"/>
  <c r="AU40" i="16"/>
  <c r="AM40" i="16"/>
  <c r="AE40" i="16"/>
  <c r="W40" i="16"/>
  <c r="O40" i="16"/>
  <c r="G40" i="16"/>
  <c r="MU34" i="16"/>
  <c r="MU35" i="16" s="1"/>
  <c r="MM34" i="16"/>
  <c r="MM35" i="16" s="1"/>
  <c r="ME34" i="16"/>
  <c r="ME35" i="16" s="1"/>
  <c r="LW34" i="16"/>
  <c r="LW35" i="16" s="1"/>
  <c r="LO34" i="16"/>
  <c r="LO35" i="16" s="1"/>
  <c r="LG34" i="16"/>
  <c r="LG35" i="16" s="1"/>
  <c r="KY34" i="16"/>
  <c r="KY35" i="16" s="1"/>
  <c r="KQ34" i="16"/>
  <c r="KQ35" i="16" s="1"/>
  <c r="KI34" i="16"/>
  <c r="KI35" i="16" s="1"/>
  <c r="KA34" i="16"/>
  <c r="KA35" i="16" s="1"/>
  <c r="JS34" i="16"/>
  <c r="JS35" i="16" s="1"/>
  <c r="JK34" i="16"/>
  <c r="JK35" i="16" s="1"/>
  <c r="JC34" i="16"/>
  <c r="JC35" i="16" s="1"/>
  <c r="IU34" i="16"/>
  <c r="IU35" i="16" s="1"/>
  <c r="IM34" i="16"/>
  <c r="IM35" i="16" s="1"/>
  <c r="IE34" i="16"/>
  <c r="IE35" i="16" s="1"/>
  <c r="HW34" i="16"/>
  <c r="HW35" i="16" s="1"/>
  <c r="HO34" i="16"/>
  <c r="HO35" i="16" s="1"/>
  <c r="HG34" i="16"/>
  <c r="HG35" i="16" s="1"/>
  <c r="HC34" i="16"/>
  <c r="HC35" i="16" s="1"/>
  <c r="GM34" i="16"/>
  <c r="GM35" i="16" s="1"/>
  <c r="GB34" i="16"/>
  <c r="GB35" i="16" s="1"/>
  <c r="FT34" i="16"/>
  <c r="FT35" i="16" s="1"/>
  <c r="FL34" i="16"/>
  <c r="FL35" i="16" s="1"/>
  <c r="FD34" i="16"/>
  <c r="FD35" i="16" s="1"/>
  <c r="EV34" i="16"/>
  <c r="EV35" i="16" s="1"/>
  <c r="EN34" i="16"/>
  <c r="EN35" i="16" s="1"/>
  <c r="EF34" i="16"/>
  <c r="EF35" i="16" s="1"/>
  <c r="DX34" i="16"/>
  <c r="DX35" i="16" s="1"/>
  <c r="DP34" i="16"/>
  <c r="DP35" i="16" s="1"/>
  <c r="DH34" i="16"/>
  <c r="DH35" i="16" s="1"/>
  <c r="CZ34" i="16"/>
  <c r="CZ35" i="16" s="1"/>
  <c r="CR34" i="16"/>
  <c r="CR35" i="16" s="1"/>
  <c r="CJ34" i="16"/>
  <c r="CJ35" i="16" s="1"/>
  <c r="CB34" i="16"/>
  <c r="CB35" i="16" s="1"/>
  <c r="BT34" i="16"/>
  <c r="BT35" i="16" s="1"/>
  <c r="BL34" i="16"/>
  <c r="BL35" i="16" s="1"/>
  <c r="BD34" i="16"/>
  <c r="BD35" i="16" s="1"/>
  <c r="AV34" i="16"/>
  <c r="AV35" i="16" s="1"/>
  <c r="AN34" i="16"/>
  <c r="AN35" i="16" s="1"/>
  <c r="AF34" i="16"/>
  <c r="AF35" i="16" s="1"/>
  <c r="X34" i="16"/>
  <c r="X35" i="16" s="1"/>
  <c r="P34" i="16"/>
  <c r="P35" i="16" s="1"/>
  <c r="H34" i="16"/>
  <c r="H35" i="16" s="1"/>
  <c r="MX28" i="16"/>
  <c r="MP28" i="16"/>
  <c r="MH28" i="16"/>
  <c r="LZ28" i="16"/>
  <c r="LR28" i="16"/>
  <c r="LJ28" i="16"/>
  <c r="LB28" i="16"/>
  <c r="KT28" i="16"/>
  <c r="KL28" i="16"/>
  <c r="KD28" i="16"/>
  <c r="JV28" i="16"/>
  <c r="JN28" i="16"/>
  <c r="JF28" i="16"/>
  <c r="IX28" i="16"/>
  <c r="IP28" i="16"/>
  <c r="IH28" i="16"/>
  <c r="HZ28" i="16"/>
  <c r="HR28" i="16"/>
  <c r="HJ28" i="16"/>
  <c r="HB28" i="16"/>
  <c r="GT28" i="16"/>
  <c r="GL28" i="16"/>
  <c r="GD28" i="16"/>
  <c r="FV28" i="16"/>
  <c r="FN28" i="16"/>
  <c r="FF28" i="16"/>
  <c r="EX28" i="16"/>
  <c r="EP28" i="16"/>
  <c r="EH28" i="16"/>
  <c r="DZ28" i="16"/>
  <c r="DR28" i="16"/>
  <c r="DJ28" i="16"/>
  <c r="DB28" i="16"/>
  <c r="CT28" i="16"/>
  <c r="CL28" i="16"/>
  <c r="CD28" i="16"/>
  <c r="BV28" i="16"/>
  <c r="BN28" i="16"/>
  <c r="BF28" i="16"/>
  <c r="AX28" i="16"/>
  <c r="AP28" i="16"/>
  <c r="AH28" i="16"/>
  <c r="Z28" i="16"/>
  <c r="R28" i="16"/>
  <c r="J28" i="16"/>
  <c r="MX22" i="16"/>
  <c r="MP22" i="16"/>
  <c r="MH22" i="16"/>
  <c r="LZ22" i="16"/>
  <c r="LR22" i="16"/>
  <c r="LJ22" i="16"/>
  <c r="LB22" i="16"/>
  <c r="KT22" i="16"/>
  <c r="KL22" i="16"/>
  <c r="KD22" i="16"/>
  <c r="JV22" i="16"/>
  <c r="JN22" i="16"/>
  <c r="JF22" i="16"/>
  <c r="IX22" i="16"/>
  <c r="IP22" i="16"/>
  <c r="IH22" i="16"/>
  <c r="HZ22" i="16"/>
  <c r="HR22" i="16"/>
  <c r="HJ22" i="16"/>
  <c r="HB22" i="16"/>
  <c r="GT22" i="16"/>
  <c r="GL22" i="16"/>
  <c r="GD22" i="16"/>
  <c r="FV22" i="16"/>
  <c r="FN22" i="16"/>
  <c r="FF22" i="16"/>
  <c r="EX22" i="16"/>
  <c r="EP22" i="16"/>
  <c r="EH22" i="16"/>
  <c r="DZ22" i="16"/>
  <c r="DR22" i="16"/>
  <c r="DJ22" i="16"/>
  <c r="DB22" i="16"/>
  <c r="CT22" i="16"/>
  <c r="CL22" i="16"/>
  <c r="CD22" i="16"/>
  <c r="BV22" i="16"/>
  <c r="BN22" i="16"/>
  <c r="BF22" i="16"/>
  <c r="AX22" i="16"/>
  <c r="AP22" i="16"/>
  <c r="AH22" i="16"/>
  <c r="Z22" i="16"/>
  <c r="R22" i="16"/>
  <c r="J22" i="16"/>
  <c r="MX16" i="16"/>
  <c r="MP16" i="16"/>
  <c r="MH16" i="16"/>
  <c r="LZ16" i="16"/>
  <c r="LR16" i="16"/>
  <c r="LJ16" i="16"/>
  <c r="LB16" i="16"/>
  <c r="KT16" i="16"/>
  <c r="KL16" i="16"/>
  <c r="KD16" i="16"/>
  <c r="JV16" i="16"/>
  <c r="JN16" i="16"/>
  <c r="GZ34" i="16"/>
  <c r="GZ35" i="16" s="1"/>
  <c r="GL34" i="16"/>
  <c r="GL35" i="16" s="1"/>
  <c r="GA34" i="16"/>
  <c r="GA35" i="16" s="1"/>
  <c r="FS34" i="16"/>
  <c r="FS35" i="16" s="1"/>
  <c r="FK34" i="16"/>
  <c r="FK35" i="16" s="1"/>
  <c r="FC34" i="16"/>
  <c r="FC35" i="16" s="1"/>
  <c r="EU34" i="16"/>
  <c r="EU35" i="16" s="1"/>
  <c r="EM34" i="16"/>
  <c r="EM35" i="16" s="1"/>
  <c r="EE34" i="16"/>
  <c r="EE35" i="16" s="1"/>
  <c r="DW34" i="16"/>
  <c r="DW35" i="16" s="1"/>
  <c r="DO34" i="16"/>
  <c r="DO35" i="16" s="1"/>
  <c r="DG34" i="16"/>
  <c r="DG35" i="16" s="1"/>
  <c r="CY34" i="16"/>
  <c r="CY35" i="16" s="1"/>
  <c r="CQ34" i="16"/>
  <c r="CQ35" i="16" s="1"/>
  <c r="CI34" i="16"/>
  <c r="CI35" i="16" s="1"/>
  <c r="CA34" i="16"/>
  <c r="CA35" i="16" s="1"/>
  <c r="BS34" i="16"/>
  <c r="BS35" i="16" s="1"/>
  <c r="BK34" i="16"/>
  <c r="BK35" i="16" s="1"/>
  <c r="BC34" i="16"/>
  <c r="BC35" i="16" s="1"/>
  <c r="AU34" i="16"/>
  <c r="AU35" i="16" s="1"/>
  <c r="AM34" i="16"/>
  <c r="AM35" i="16" s="1"/>
  <c r="AE34" i="16"/>
  <c r="AE35" i="16" s="1"/>
  <c r="W34" i="16"/>
  <c r="W35" i="16" s="1"/>
  <c r="O34" i="16"/>
  <c r="O35" i="16" s="1"/>
  <c r="G34" i="16"/>
  <c r="G35" i="16" s="1"/>
  <c r="MW28" i="16"/>
  <c r="MO28" i="16"/>
  <c r="MG28" i="16"/>
  <c r="LY28" i="16"/>
  <c r="LQ28" i="16"/>
  <c r="LI28" i="16"/>
  <c r="LA28" i="16"/>
  <c r="KS28" i="16"/>
  <c r="KK28" i="16"/>
  <c r="KC28" i="16"/>
  <c r="JU28" i="16"/>
  <c r="JM28" i="16"/>
  <c r="JE28" i="16"/>
  <c r="IW28" i="16"/>
  <c r="IO28" i="16"/>
  <c r="IG28" i="16"/>
  <c r="HY28" i="16"/>
  <c r="HQ28" i="16"/>
  <c r="HI28" i="16"/>
  <c r="HA28" i="16"/>
  <c r="GS28" i="16"/>
  <c r="GK28" i="16"/>
  <c r="GC28" i="16"/>
  <c r="FU28" i="16"/>
  <c r="FM28" i="16"/>
  <c r="FE28" i="16"/>
  <c r="EW28" i="16"/>
  <c r="EO28" i="16"/>
  <c r="EG28" i="16"/>
  <c r="DY28" i="16"/>
  <c r="DQ28" i="16"/>
  <c r="DI28" i="16"/>
  <c r="DA28" i="16"/>
  <c r="CS28" i="16"/>
  <c r="CK28" i="16"/>
  <c r="CC28" i="16"/>
  <c r="BU28" i="16"/>
  <c r="BM28" i="16"/>
  <c r="BE28" i="16"/>
  <c r="AW28" i="16"/>
  <c r="AO28" i="16"/>
  <c r="AG28" i="16"/>
  <c r="Y28" i="16"/>
  <c r="Q28" i="16"/>
  <c r="I28" i="16"/>
  <c r="MW22" i="16"/>
  <c r="MO22" i="16"/>
  <c r="MG22" i="16"/>
  <c r="LY22" i="16"/>
  <c r="LQ22" i="16"/>
  <c r="LI22" i="16"/>
  <c r="LA22" i="16"/>
  <c r="KS22" i="16"/>
  <c r="KK22" i="16"/>
  <c r="KC22" i="16"/>
  <c r="JU22" i="16"/>
  <c r="JM22" i="16"/>
  <c r="JE22" i="16"/>
  <c r="IW22" i="16"/>
  <c r="IO22" i="16"/>
  <c r="IG22" i="16"/>
  <c r="HY22" i="16"/>
  <c r="HQ22" i="16"/>
  <c r="HI22" i="16"/>
  <c r="HA22" i="16"/>
  <c r="GS22" i="16"/>
  <c r="GK22" i="16"/>
  <c r="GC22" i="16"/>
  <c r="FU22" i="16"/>
  <c r="FM22" i="16"/>
  <c r="FE22" i="16"/>
  <c r="EW22" i="16"/>
  <c r="EO22" i="16"/>
  <c r="EG22" i="16"/>
  <c r="DY22" i="16"/>
  <c r="DQ22" i="16"/>
  <c r="DI22" i="16"/>
  <c r="DA22" i="16"/>
  <c r="CS22" i="16"/>
  <c r="CK22" i="16"/>
  <c r="CC22" i="16"/>
  <c r="BU22" i="16"/>
  <c r="BM22" i="16"/>
  <c r="BE22" i="16"/>
  <c r="AW22" i="16"/>
  <c r="AO22" i="16"/>
  <c r="AG22" i="16"/>
  <c r="Y22" i="16"/>
  <c r="Q22" i="16"/>
  <c r="I22" i="16"/>
  <c r="MW16" i="16"/>
  <c r="MO16" i="16"/>
  <c r="MG16" i="16"/>
  <c r="LY16" i="16"/>
  <c r="LQ16" i="16"/>
  <c r="LI16" i="16"/>
  <c r="LA16" i="16"/>
  <c r="KS16" i="16"/>
  <c r="KK16" i="16"/>
  <c r="KC16" i="16"/>
  <c r="JU16" i="16"/>
  <c r="JM16" i="16"/>
  <c r="JE16" i="16"/>
  <c r="IW16" i="16"/>
  <c r="IO16" i="16"/>
  <c r="IG16" i="16"/>
  <c r="HY16" i="16"/>
  <c r="HQ16" i="16"/>
  <c r="GY34" i="16"/>
  <c r="GY35" i="16" s="1"/>
  <c r="GJ34" i="16"/>
  <c r="GJ35" i="16" s="1"/>
  <c r="FZ34" i="16"/>
  <c r="FZ35" i="16" s="1"/>
  <c r="FR34" i="16"/>
  <c r="FR35" i="16" s="1"/>
  <c r="FJ34" i="16"/>
  <c r="FJ35" i="16" s="1"/>
  <c r="FB34" i="16"/>
  <c r="FB35" i="16" s="1"/>
  <c r="ET34" i="16"/>
  <c r="ET35" i="16" s="1"/>
  <c r="EL34" i="16"/>
  <c r="EL35" i="16" s="1"/>
  <c r="ED34" i="16"/>
  <c r="ED35" i="16" s="1"/>
  <c r="DV34" i="16"/>
  <c r="DV35" i="16" s="1"/>
  <c r="DN34" i="16"/>
  <c r="DN35" i="16" s="1"/>
  <c r="DF34" i="16"/>
  <c r="DF35" i="16" s="1"/>
  <c r="CX34" i="16"/>
  <c r="CX35" i="16" s="1"/>
  <c r="CP34" i="16"/>
  <c r="CP35" i="16" s="1"/>
  <c r="CH34" i="16"/>
  <c r="CH35" i="16" s="1"/>
  <c r="BZ34" i="16"/>
  <c r="BZ35" i="16" s="1"/>
  <c r="BR34" i="16"/>
  <c r="BR35" i="16" s="1"/>
  <c r="BJ34" i="16"/>
  <c r="BJ35" i="16" s="1"/>
  <c r="BB34" i="16"/>
  <c r="BB35" i="16" s="1"/>
  <c r="AT34" i="16"/>
  <c r="AT35" i="16" s="1"/>
  <c r="AL34" i="16"/>
  <c r="AL35" i="16" s="1"/>
  <c r="AD34" i="16"/>
  <c r="AD35" i="16" s="1"/>
  <c r="V34" i="16"/>
  <c r="V35" i="16" s="1"/>
  <c r="N34" i="16"/>
  <c r="N35" i="16" s="1"/>
  <c r="F34" i="16"/>
  <c r="F35" i="16" s="1"/>
  <c r="MV28" i="16"/>
  <c r="MN28" i="16"/>
  <c r="MF28" i="16"/>
  <c r="LX28" i="16"/>
  <c r="LP28" i="16"/>
  <c r="LH28" i="16"/>
  <c r="KZ28" i="16"/>
  <c r="KR28" i="16"/>
  <c r="KJ28" i="16"/>
  <c r="KB28" i="16"/>
  <c r="JT28" i="16"/>
  <c r="JL28" i="16"/>
  <c r="JD28" i="16"/>
  <c r="IV28" i="16"/>
  <c r="IN28" i="16"/>
  <c r="IF28" i="16"/>
  <c r="HX28" i="16"/>
  <c r="HP28" i="16"/>
  <c r="HH28" i="16"/>
  <c r="GZ28" i="16"/>
  <c r="GR28" i="16"/>
  <c r="GJ28" i="16"/>
  <c r="GB28" i="16"/>
  <c r="FT28" i="16"/>
  <c r="FL28" i="16"/>
  <c r="FD28" i="16"/>
  <c r="EV28" i="16"/>
  <c r="EN28" i="16"/>
  <c r="EF28" i="16"/>
  <c r="DX28" i="16"/>
  <c r="DP28" i="16"/>
  <c r="DH28" i="16"/>
  <c r="CZ28" i="16"/>
  <c r="CR28" i="16"/>
  <c r="CJ28" i="16"/>
  <c r="CB28" i="16"/>
  <c r="BT28" i="16"/>
  <c r="BL28" i="16"/>
  <c r="BD28" i="16"/>
  <c r="AV28" i="16"/>
  <c r="AN28" i="16"/>
  <c r="AF28" i="16"/>
  <c r="X28" i="16"/>
  <c r="P28" i="16"/>
  <c r="H28" i="16"/>
  <c r="MV22" i="16"/>
  <c r="MN22" i="16"/>
  <c r="MF22" i="16"/>
  <c r="LX22" i="16"/>
  <c r="LP22" i="16"/>
  <c r="LH22" i="16"/>
  <c r="KZ22" i="16"/>
  <c r="KR22" i="16"/>
  <c r="KJ22" i="16"/>
  <c r="KB22" i="16"/>
  <c r="JT22" i="16"/>
  <c r="JL22" i="16"/>
  <c r="JD22" i="16"/>
  <c r="IV22" i="16"/>
  <c r="IN22" i="16"/>
  <c r="IF22" i="16"/>
  <c r="HX22" i="16"/>
  <c r="HP22" i="16"/>
  <c r="HH22" i="16"/>
  <c r="GZ22" i="16"/>
  <c r="GR22" i="16"/>
  <c r="GJ22" i="16"/>
  <c r="GB22" i="16"/>
  <c r="FT22" i="16"/>
  <c r="FL22" i="16"/>
  <c r="FD22" i="16"/>
  <c r="EV22" i="16"/>
  <c r="EN22" i="16"/>
  <c r="EF22" i="16"/>
  <c r="DX22" i="16"/>
  <c r="DP22" i="16"/>
  <c r="DH22" i="16"/>
  <c r="CZ22" i="16"/>
  <c r="CR22" i="16"/>
  <c r="CJ22" i="16"/>
  <c r="CB22" i="16"/>
  <c r="BT22" i="16"/>
  <c r="BL22" i="16"/>
  <c r="BD22" i="16"/>
  <c r="AV22" i="16"/>
  <c r="AN22" i="16"/>
  <c r="AF22" i="16"/>
  <c r="X22" i="16"/>
  <c r="P22" i="16"/>
  <c r="H22" i="16"/>
  <c r="MV16" i="16"/>
  <c r="MN16" i="16"/>
  <c r="MF16" i="16"/>
  <c r="LX16" i="16"/>
  <c r="LP16" i="16"/>
  <c r="LH16" i="16"/>
  <c r="KZ16" i="16"/>
  <c r="KR16" i="16"/>
  <c r="KJ16" i="16"/>
  <c r="KB16" i="16"/>
  <c r="JT16" i="16"/>
  <c r="JL16" i="16"/>
  <c r="JD16" i="16"/>
  <c r="IV16" i="16"/>
  <c r="IN16" i="16"/>
  <c r="IF16" i="16"/>
  <c r="HX16" i="16"/>
  <c r="HP16" i="16"/>
  <c r="GW34" i="16"/>
  <c r="GW35" i="16" s="1"/>
  <c r="GI34" i="16"/>
  <c r="GI35" i="16" s="1"/>
  <c r="FY34" i="16"/>
  <c r="FY35" i="16" s="1"/>
  <c r="FQ34" i="16"/>
  <c r="FI34" i="16"/>
  <c r="FI35" i="16" s="1"/>
  <c r="FA34" i="16"/>
  <c r="FA35" i="16" s="1"/>
  <c r="ES34" i="16"/>
  <c r="EK34" i="16"/>
  <c r="EK35" i="16" s="1"/>
  <c r="EC34" i="16"/>
  <c r="EC35" i="16" s="1"/>
  <c r="DU34" i="16"/>
  <c r="DM34" i="16"/>
  <c r="DM35" i="16" s="1"/>
  <c r="DE34" i="16"/>
  <c r="DE35" i="16" s="1"/>
  <c r="CW34" i="16"/>
  <c r="CO34" i="16"/>
  <c r="CO35" i="16" s="1"/>
  <c r="CG34" i="16"/>
  <c r="CG35" i="16" s="1"/>
  <c r="BY34" i="16"/>
  <c r="BQ34" i="16"/>
  <c r="BQ35" i="16" s="1"/>
  <c r="BI34" i="16"/>
  <c r="BI35" i="16" s="1"/>
  <c r="BA34" i="16"/>
  <c r="AS34" i="16"/>
  <c r="AS35" i="16" s="1"/>
  <c r="AK34" i="16"/>
  <c r="AK35" i="16" s="1"/>
  <c r="AC34" i="16"/>
  <c r="U34" i="16"/>
  <c r="U35" i="16" s="1"/>
  <c r="M34" i="16"/>
  <c r="M35" i="16" s="1"/>
  <c r="E34" i="16"/>
  <c r="MU28" i="16"/>
  <c r="MM28" i="16"/>
  <c r="ME28" i="16"/>
  <c r="LW28" i="16"/>
  <c r="LO28" i="16"/>
  <c r="LG28" i="16"/>
  <c r="KY28" i="16"/>
  <c r="KQ28" i="16"/>
  <c r="KI28" i="16"/>
  <c r="KA28" i="16"/>
  <c r="JS28" i="16"/>
  <c r="JK28" i="16"/>
  <c r="JC28" i="16"/>
  <c r="IU28" i="16"/>
  <c r="IM28" i="16"/>
  <c r="IE28" i="16"/>
  <c r="HW28" i="16"/>
  <c r="HO28" i="16"/>
  <c r="HG28" i="16"/>
  <c r="GY28" i="16"/>
  <c r="GQ28" i="16"/>
  <c r="GI28" i="16"/>
  <c r="GA28" i="16"/>
  <c r="FS28" i="16"/>
  <c r="FK28" i="16"/>
  <c r="FC28" i="16"/>
  <c r="EU28" i="16"/>
  <c r="EM28" i="16"/>
  <c r="EE28" i="16"/>
  <c r="DW28" i="16"/>
  <c r="DO28" i="16"/>
  <c r="DG28" i="16"/>
  <c r="CY28" i="16"/>
  <c r="CQ28" i="16"/>
  <c r="CI28" i="16"/>
  <c r="CA28" i="16"/>
  <c r="BS28" i="16"/>
  <c r="BK28" i="16"/>
  <c r="BC28" i="16"/>
  <c r="AU28" i="16"/>
  <c r="AM28" i="16"/>
  <c r="AE28" i="16"/>
  <c r="W28" i="16"/>
  <c r="O28" i="16"/>
  <c r="G28" i="16"/>
  <c r="MU22" i="16"/>
  <c r="MM22" i="16"/>
  <c r="ME22" i="16"/>
  <c r="LW22" i="16"/>
  <c r="LO22" i="16"/>
  <c r="LG22" i="16"/>
  <c r="KY22" i="16"/>
  <c r="KQ22" i="16"/>
  <c r="KI22" i="16"/>
  <c r="KA22" i="16"/>
  <c r="JS22" i="16"/>
  <c r="JK22" i="16"/>
  <c r="JC22" i="16"/>
  <c r="IU22" i="16"/>
  <c r="IM22" i="16"/>
  <c r="IE22" i="16"/>
  <c r="HW22" i="16"/>
  <c r="HO22" i="16"/>
  <c r="HG22" i="16"/>
  <c r="GY22" i="16"/>
  <c r="GQ22" i="16"/>
  <c r="GI22" i="16"/>
  <c r="GA22" i="16"/>
  <c r="FS22" i="16"/>
  <c r="FK22" i="16"/>
  <c r="FC22" i="16"/>
  <c r="EU22" i="16"/>
  <c r="EM22" i="16"/>
  <c r="EE22" i="16"/>
  <c r="DW22" i="16"/>
  <c r="DO22" i="16"/>
  <c r="DG22" i="16"/>
  <c r="CY22" i="16"/>
  <c r="CQ22" i="16"/>
  <c r="CI22" i="16"/>
  <c r="CA22" i="16"/>
  <c r="BS22" i="16"/>
  <c r="BK22" i="16"/>
  <c r="BC22" i="16"/>
  <c r="AU22" i="16"/>
  <c r="AM22" i="16"/>
  <c r="AE22" i="16"/>
  <c r="W22" i="16"/>
  <c r="O22" i="16"/>
  <c r="G22" i="16"/>
  <c r="MU16" i="16"/>
  <c r="MM16" i="16"/>
  <c r="ME16" i="16"/>
  <c r="LW16" i="16"/>
  <c r="LO16" i="16"/>
  <c r="LG16" i="16"/>
  <c r="KY16" i="16"/>
  <c r="KQ16" i="16"/>
  <c r="KI16" i="16"/>
  <c r="KA16" i="16"/>
  <c r="JS16" i="16"/>
  <c r="GU34" i="16"/>
  <c r="GU35" i="16" s="1"/>
  <c r="GH34" i="16"/>
  <c r="GH35" i="16" s="1"/>
  <c r="FX34" i="16"/>
  <c r="FX35" i="16" s="1"/>
  <c r="FP34" i="16"/>
  <c r="FP35" i="16" s="1"/>
  <c r="FH34" i="16"/>
  <c r="FH35" i="16" s="1"/>
  <c r="EZ34" i="16"/>
  <c r="EZ35" i="16" s="1"/>
  <c r="ER34" i="16"/>
  <c r="ER35" i="16" s="1"/>
  <c r="EJ34" i="16"/>
  <c r="EJ35" i="16" s="1"/>
  <c r="EB34" i="16"/>
  <c r="EB35" i="16" s="1"/>
  <c r="DT34" i="16"/>
  <c r="DT35" i="16" s="1"/>
  <c r="DL34" i="16"/>
  <c r="DL35" i="16" s="1"/>
  <c r="DD34" i="16"/>
  <c r="DD35" i="16" s="1"/>
  <c r="CV34" i="16"/>
  <c r="CV35" i="16" s="1"/>
  <c r="CN34" i="16"/>
  <c r="CN35" i="16" s="1"/>
  <c r="CF34" i="16"/>
  <c r="CF35" i="16" s="1"/>
  <c r="BX34" i="16"/>
  <c r="BX35" i="16" s="1"/>
  <c r="BP34" i="16"/>
  <c r="BP35" i="16" s="1"/>
  <c r="BH34" i="16"/>
  <c r="BH35" i="16" s="1"/>
  <c r="AZ34" i="16"/>
  <c r="AZ35" i="16" s="1"/>
  <c r="AR34" i="16"/>
  <c r="AR35" i="16" s="1"/>
  <c r="AJ34" i="16"/>
  <c r="AJ35" i="16" s="1"/>
  <c r="AB34" i="16"/>
  <c r="AB35" i="16" s="1"/>
  <c r="T34" i="16"/>
  <c r="T35" i="16" s="1"/>
  <c r="L34" i="16"/>
  <c r="L35" i="16" s="1"/>
  <c r="MT28" i="16"/>
  <c r="ML28" i="16"/>
  <c r="MD28" i="16"/>
  <c r="LV28" i="16"/>
  <c r="LN28" i="16"/>
  <c r="LF28" i="16"/>
  <c r="KX28" i="16"/>
  <c r="KP28" i="16"/>
  <c r="KH28" i="16"/>
  <c r="JZ28" i="16"/>
  <c r="JR28" i="16"/>
  <c r="JJ28" i="16"/>
  <c r="JB28" i="16"/>
  <c r="IT28" i="16"/>
  <c r="IL28" i="16"/>
  <c r="ID28" i="16"/>
  <c r="HV28" i="16"/>
  <c r="HN28" i="16"/>
  <c r="HF28" i="16"/>
  <c r="GX28" i="16"/>
  <c r="GP28" i="16"/>
  <c r="GH28" i="16"/>
  <c r="FZ28" i="16"/>
  <c r="FR28" i="16"/>
  <c r="FJ28" i="16"/>
  <c r="FB28" i="16"/>
  <c r="ET28" i="16"/>
  <c r="EL28" i="16"/>
  <c r="ED28" i="16"/>
  <c r="DV28" i="16"/>
  <c r="DN28" i="16"/>
  <c r="DF28" i="16"/>
  <c r="CX28" i="16"/>
  <c r="CP28" i="16"/>
  <c r="CH28" i="16"/>
  <c r="BZ28" i="16"/>
  <c r="BR28" i="16"/>
  <c r="BJ28" i="16"/>
  <c r="BB28" i="16"/>
  <c r="AT28" i="16"/>
  <c r="AL28" i="16"/>
  <c r="AD28" i="16"/>
  <c r="V28" i="16"/>
  <c r="N28" i="16"/>
  <c r="F28" i="16"/>
  <c r="MT22" i="16"/>
  <c r="ML22" i="16"/>
  <c r="MD22" i="16"/>
  <c r="LV22" i="16"/>
  <c r="LN22" i="16"/>
  <c r="LF22" i="16"/>
  <c r="KX22" i="16"/>
  <c r="KP22" i="16"/>
  <c r="KH22" i="16"/>
  <c r="JZ22" i="16"/>
  <c r="JR22" i="16"/>
  <c r="JJ22" i="16"/>
  <c r="JB22" i="16"/>
  <c r="IT22" i="16"/>
  <c r="IL22" i="16"/>
  <c r="ID22" i="16"/>
  <c r="HV22" i="16"/>
  <c r="HN22" i="16"/>
  <c r="HF22" i="16"/>
  <c r="GX22" i="16"/>
  <c r="GP22" i="16"/>
  <c r="GH22" i="16"/>
  <c r="FZ22" i="16"/>
  <c r="FR22" i="16"/>
  <c r="FJ22" i="16"/>
  <c r="FB22" i="16"/>
  <c r="ET22" i="16"/>
  <c r="EL22" i="16"/>
  <c r="ED22" i="16"/>
  <c r="DV22" i="16"/>
  <c r="DN22" i="16"/>
  <c r="DF22" i="16"/>
  <c r="CX22" i="16"/>
  <c r="CP22" i="16"/>
  <c r="CH22" i="16"/>
  <c r="BZ22" i="16"/>
  <c r="BR22" i="16"/>
  <c r="BJ22" i="16"/>
  <c r="BB22" i="16"/>
  <c r="AT22" i="16"/>
  <c r="AL22" i="16"/>
  <c r="AD22" i="16"/>
  <c r="V22" i="16"/>
  <c r="N22" i="16"/>
  <c r="F22" i="16"/>
  <c r="MT16" i="16"/>
  <c r="ML16" i="16"/>
  <c r="MD16" i="16"/>
  <c r="LV16" i="16"/>
  <c r="LN16" i="16"/>
  <c r="LF16" i="16"/>
  <c r="KX16" i="16"/>
  <c r="KP16" i="16"/>
  <c r="KH16" i="16"/>
  <c r="JZ16" i="16"/>
  <c r="JR16" i="16"/>
  <c r="JJ16" i="16"/>
  <c r="GR34" i="16"/>
  <c r="GR35" i="16" s="1"/>
  <c r="GG34" i="16"/>
  <c r="GG35" i="16" s="1"/>
  <c r="FW34" i="16"/>
  <c r="FW35" i="16" s="1"/>
  <c r="FO34" i="16"/>
  <c r="FO35" i="16" s="1"/>
  <c r="FG34" i="16"/>
  <c r="FG35" i="16" s="1"/>
  <c r="EY34" i="16"/>
  <c r="EY35" i="16" s="1"/>
  <c r="EQ34" i="16"/>
  <c r="EQ35" i="16" s="1"/>
  <c r="EI34" i="16"/>
  <c r="EI35" i="16" s="1"/>
  <c r="EA34" i="16"/>
  <c r="EA35" i="16" s="1"/>
  <c r="DS34" i="16"/>
  <c r="DS35" i="16" s="1"/>
  <c r="DK34" i="16"/>
  <c r="DK35" i="16" s="1"/>
  <c r="DC34" i="16"/>
  <c r="DC35" i="16" s="1"/>
  <c r="CU34" i="16"/>
  <c r="CU35" i="16" s="1"/>
  <c r="CM34" i="16"/>
  <c r="CM35" i="16" s="1"/>
  <c r="CE34" i="16"/>
  <c r="CE35" i="16" s="1"/>
  <c r="BW34" i="16"/>
  <c r="BW35" i="16" s="1"/>
  <c r="BO34" i="16"/>
  <c r="BO35" i="16" s="1"/>
  <c r="BG34" i="16"/>
  <c r="BG35" i="16" s="1"/>
  <c r="AY34" i="16"/>
  <c r="AY35" i="16" s="1"/>
  <c r="AQ34" i="16"/>
  <c r="AQ35" i="16" s="1"/>
  <c r="AI34" i="16"/>
  <c r="AI35" i="16" s="1"/>
  <c r="AA34" i="16"/>
  <c r="AA35" i="16" s="1"/>
  <c r="S34" i="16"/>
  <c r="S35" i="16" s="1"/>
  <c r="K34" i="16"/>
  <c r="K35" i="16" s="1"/>
  <c r="MS28" i="16"/>
  <c r="MK28" i="16"/>
  <c r="MC28" i="16"/>
  <c r="LU28" i="16"/>
  <c r="LM28" i="16"/>
  <c r="LE28" i="16"/>
  <c r="KW28" i="16"/>
  <c r="KO28" i="16"/>
  <c r="KG28" i="16"/>
  <c r="JY28" i="16"/>
  <c r="JQ28" i="16"/>
  <c r="JI28" i="16"/>
  <c r="JA28" i="16"/>
  <c r="IS28" i="16"/>
  <c r="IK28" i="16"/>
  <c r="IC28" i="16"/>
  <c r="HU28" i="16"/>
  <c r="HM28" i="16"/>
  <c r="HE28" i="16"/>
  <c r="GW28" i="16"/>
  <c r="GO28" i="16"/>
  <c r="GG28" i="16"/>
  <c r="FY28" i="16"/>
  <c r="FQ28" i="16"/>
  <c r="FI28" i="16"/>
  <c r="FA28" i="16"/>
  <c r="ES28" i="16"/>
  <c r="EK28" i="16"/>
  <c r="EC28" i="16"/>
  <c r="DU28" i="16"/>
  <c r="DM28" i="16"/>
  <c r="DE28" i="16"/>
  <c r="CW28" i="16"/>
  <c r="CO28" i="16"/>
  <c r="CG28" i="16"/>
  <c r="BY28" i="16"/>
  <c r="BQ28" i="16"/>
  <c r="BI28" i="16"/>
  <c r="BA28" i="16"/>
  <c r="AS28" i="16"/>
  <c r="AK28" i="16"/>
  <c r="AC28" i="16"/>
  <c r="U28" i="16"/>
  <c r="M28" i="16"/>
  <c r="E28" i="16"/>
  <c r="MS22" i="16"/>
  <c r="MK22" i="16"/>
  <c r="MC22" i="16"/>
  <c r="LU22" i="16"/>
  <c r="LM22" i="16"/>
  <c r="LE22" i="16"/>
  <c r="KW22" i="16"/>
  <c r="KO22" i="16"/>
  <c r="KG22" i="16"/>
  <c r="JY22" i="16"/>
  <c r="JQ22" i="16"/>
  <c r="JI22" i="16"/>
  <c r="JA22" i="16"/>
  <c r="IS22" i="16"/>
  <c r="IK22" i="16"/>
  <c r="IC22" i="16"/>
  <c r="HU22" i="16"/>
  <c r="HM22" i="16"/>
  <c r="HE22" i="16"/>
  <c r="GW22" i="16"/>
  <c r="GO22" i="16"/>
  <c r="GG22" i="16"/>
  <c r="FY22" i="16"/>
  <c r="FQ22" i="16"/>
  <c r="FI22" i="16"/>
  <c r="FA22" i="16"/>
  <c r="ES22" i="16"/>
  <c r="EK22" i="16"/>
  <c r="EC22" i="16"/>
  <c r="DU22" i="16"/>
  <c r="DM22" i="16"/>
  <c r="DE22" i="16"/>
  <c r="CW22" i="16"/>
  <c r="CO22" i="16"/>
  <c r="CG22" i="16"/>
  <c r="BY22" i="16"/>
  <c r="BQ22" i="16"/>
  <c r="BI22" i="16"/>
  <c r="BA22" i="16"/>
  <c r="AS22" i="16"/>
  <c r="AK22" i="16"/>
  <c r="AC22" i="16"/>
  <c r="U22" i="16"/>
  <c r="M22" i="16"/>
  <c r="E22" i="16"/>
  <c r="MS16" i="16"/>
  <c r="MK16" i="16"/>
  <c r="MC16" i="16"/>
  <c r="LU16" i="16"/>
  <c r="LM16" i="16"/>
  <c r="LE16" i="16"/>
  <c r="KW16" i="16"/>
  <c r="KO16" i="16"/>
  <c r="KG16" i="16"/>
  <c r="JY16" i="16"/>
  <c r="JQ16" i="16"/>
  <c r="JI16" i="16"/>
  <c r="JA16" i="16"/>
  <c r="IS16" i="16"/>
  <c r="IK16" i="16"/>
  <c r="IC16" i="16"/>
  <c r="HU16" i="16"/>
  <c r="HM16" i="16"/>
  <c r="GQ34" i="16"/>
  <c r="GQ35" i="16" s="1"/>
  <c r="GE34" i="16"/>
  <c r="GE35" i="16" s="1"/>
  <c r="FV34" i="16"/>
  <c r="FV35" i="16" s="1"/>
  <c r="FN34" i="16"/>
  <c r="FN35" i="16" s="1"/>
  <c r="FF34" i="16"/>
  <c r="FF35" i="16" s="1"/>
  <c r="EX34" i="16"/>
  <c r="EX35" i="16" s="1"/>
  <c r="EP34" i="16"/>
  <c r="EP35" i="16" s="1"/>
  <c r="EH34" i="16"/>
  <c r="EH35" i="16" s="1"/>
  <c r="DZ34" i="16"/>
  <c r="DZ35" i="16" s="1"/>
  <c r="DR34" i="16"/>
  <c r="DR35" i="16" s="1"/>
  <c r="DJ34" i="16"/>
  <c r="DJ35" i="16" s="1"/>
  <c r="DB34" i="16"/>
  <c r="DB35" i="16" s="1"/>
  <c r="CT34" i="16"/>
  <c r="CT35" i="16" s="1"/>
  <c r="CL34" i="16"/>
  <c r="CL35" i="16" s="1"/>
  <c r="CD34" i="16"/>
  <c r="CD35" i="16" s="1"/>
  <c r="BV34" i="16"/>
  <c r="BV35" i="16" s="1"/>
  <c r="BN34" i="16"/>
  <c r="BN35" i="16" s="1"/>
  <c r="BF34" i="16"/>
  <c r="BF35" i="16" s="1"/>
  <c r="AX34" i="16"/>
  <c r="AX35" i="16" s="1"/>
  <c r="AP34" i="16"/>
  <c r="AP35" i="16" s="1"/>
  <c r="AH34" i="16"/>
  <c r="AH35" i="16" s="1"/>
  <c r="Z34" i="16"/>
  <c r="Z35" i="16" s="1"/>
  <c r="R34" i="16"/>
  <c r="R35" i="16" s="1"/>
  <c r="J34" i="16"/>
  <c r="J35" i="16" s="1"/>
  <c r="MZ28" i="16"/>
  <c r="MR28" i="16"/>
  <c r="MJ28" i="16"/>
  <c r="MB28" i="16"/>
  <c r="LT28" i="16"/>
  <c r="LL28" i="16"/>
  <c r="LD28" i="16"/>
  <c r="KV28" i="16"/>
  <c r="KN28" i="16"/>
  <c r="KF28" i="16"/>
  <c r="JX28" i="16"/>
  <c r="JP28" i="16"/>
  <c r="JH28" i="16"/>
  <c r="IZ28" i="16"/>
  <c r="IR28" i="16"/>
  <c r="IJ28" i="16"/>
  <c r="IB28" i="16"/>
  <c r="HT28" i="16"/>
  <c r="HL28" i="16"/>
  <c r="HD28" i="16"/>
  <c r="GV28" i="16"/>
  <c r="GN28" i="16"/>
  <c r="GF28" i="16"/>
  <c r="FX28" i="16"/>
  <c r="FP28" i="16"/>
  <c r="FH28" i="16"/>
  <c r="EZ28" i="16"/>
  <c r="ER28" i="16"/>
  <c r="EJ28" i="16"/>
  <c r="EB28" i="16"/>
  <c r="DT28" i="16"/>
  <c r="DL28" i="16"/>
  <c r="DD28" i="16"/>
  <c r="CV28" i="16"/>
  <c r="CN28" i="16"/>
  <c r="CF28" i="16"/>
  <c r="BX28" i="16"/>
  <c r="BP28" i="16"/>
  <c r="BH28" i="16"/>
  <c r="AZ28" i="16"/>
  <c r="AR28" i="16"/>
  <c r="AJ28" i="16"/>
  <c r="AB28" i="16"/>
  <c r="T28" i="16"/>
  <c r="L28" i="16"/>
  <c r="MZ22" i="16"/>
  <c r="MR22" i="16"/>
  <c r="MJ22" i="16"/>
  <c r="MB22" i="16"/>
  <c r="LT22" i="16"/>
  <c r="LL22" i="16"/>
  <c r="LD22" i="16"/>
  <c r="KV22" i="16"/>
  <c r="KN22" i="16"/>
  <c r="KF22" i="16"/>
  <c r="JX22" i="16"/>
  <c r="JP22" i="16"/>
  <c r="JH22" i="16"/>
  <c r="IZ22" i="16"/>
  <c r="IR22" i="16"/>
  <c r="IJ22" i="16"/>
  <c r="IB22" i="16"/>
  <c r="HT22" i="16"/>
  <c r="HL22" i="16"/>
  <c r="HD22" i="16"/>
  <c r="GV22" i="16"/>
  <c r="GN22" i="16"/>
  <c r="GF22" i="16"/>
  <c r="FX22" i="16"/>
  <c r="FP22" i="16"/>
  <c r="FH22" i="16"/>
  <c r="EZ22" i="16"/>
  <c r="ER22" i="16"/>
  <c r="EJ22" i="16"/>
  <c r="EB22" i="16"/>
  <c r="DT22" i="16"/>
  <c r="DL22" i="16"/>
  <c r="DD22" i="16"/>
  <c r="CV22" i="16"/>
  <c r="CN22" i="16"/>
  <c r="CF22" i="16"/>
  <c r="BX22" i="16"/>
  <c r="BP22" i="16"/>
  <c r="BH22" i="16"/>
  <c r="AZ22" i="16"/>
  <c r="AR22" i="16"/>
  <c r="AJ22" i="16"/>
  <c r="AB22" i="16"/>
  <c r="T22" i="16"/>
  <c r="L22" i="16"/>
  <c r="MZ16" i="16"/>
  <c r="MR16" i="16"/>
  <c r="MJ16" i="16"/>
  <c r="MB16" i="16"/>
  <c r="LT16" i="16"/>
  <c r="LL16" i="16"/>
  <c r="LD16" i="16"/>
  <c r="KV16" i="16"/>
  <c r="KN16" i="16"/>
  <c r="KF16" i="16"/>
  <c r="JX16" i="16"/>
  <c r="JP16" i="16"/>
  <c r="JH16" i="16"/>
  <c r="IZ16" i="16"/>
  <c r="HK34" i="16"/>
  <c r="HK35" i="16" s="1"/>
  <c r="GO34" i="16"/>
  <c r="GD34" i="16"/>
  <c r="GD35" i="16" s="1"/>
  <c r="FU34" i="16"/>
  <c r="FU35" i="16" s="1"/>
  <c r="FM34" i="16"/>
  <c r="FM35" i="16" s="1"/>
  <c r="FE34" i="16"/>
  <c r="EW34" i="16"/>
  <c r="EW35" i="16" s="1"/>
  <c r="EO34" i="16"/>
  <c r="EO35" i="16" s="1"/>
  <c r="EG34" i="16"/>
  <c r="DY34" i="16"/>
  <c r="DY35" i="16" s="1"/>
  <c r="DQ34" i="16"/>
  <c r="DQ35" i="16" s="1"/>
  <c r="DI34" i="16"/>
  <c r="DA34" i="16"/>
  <c r="DA35" i="16" s="1"/>
  <c r="CS34" i="16"/>
  <c r="CS35" i="16" s="1"/>
  <c r="CK34" i="16"/>
  <c r="CC34" i="16"/>
  <c r="CC35" i="16" s="1"/>
  <c r="BU34" i="16"/>
  <c r="BU35" i="16" s="1"/>
  <c r="BM34" i="16"/>
  <c r="BE34" i="16"/>
  <c r="BE35" i="16" s="1"/>
  <c r="AW34" i="16"/>
  <c r="AW35" i="16" s="1"/>
  <c r="AO34" i="16"/>
  <c r="AG34" i="16"/>
  <c r="AG35" i="16" s="1"/>
  <c r="Y34" i="16"/>
  <c r="Y35" i="16" s="1"/>
  <c r="Q34" i="16"/>
  <c r="I34" i="16"/>
  <c r="I35" i="16" s="1"/>
  <c r="MY28" i="16"/>
  <c r="MQ28" i="16"/>
  <c r="MI28" i="16"/>
  <c r="MA28" i="16"/>
  <c r="LS28" i="16"/>
  <c r="LK28" i="16"/>
  <c r="LC28" i="16"/>
  <c r="KU28" i="16"/>
  <c r="KM28" i="16"/>
  <c r="KE28" i="16"/>
  <c r="JW28" i="16"/>
  <c r="JO28" i="16"/>
  <c r="JG28" i="16"/>
  <c r="IY28" i="16"/>
  <c r="IQ28" i="16"/>
  <c r="II28" i="16"/>
  <c r="IA28" i="16"/>
  <c r="HS28" i="16"/>
  <c r="HK28" i="16"/>
  <c r="HC28" i="16"/>
  <c r="GU28" i="16"/>
  <c r="GM28" i="16"/>
  <c r="GE28" i="16"/>
  <c r="FW28" i="16"/>
  <c r="FO28" i="16"/>
  <c r="FG28" i="16"/>
  <c r="EY28" i="16"/>
  <c r="EQ28" i="16"/>
  <c r="EI28" i="16"/>
  <c r="EA28" i="16"/>
  <c r="DS28" i="16"/>
  <c r="DK28" i="16"/>
  <c r="DC28" i="16"/>
  <c r="CU28" i="16"/>
  <c r="CM28" i="16"/>
  <c r="CE28" i="16"/>
  <c r="BW28" i="16"/>
  <c r="BO28" i="16"/>
  <c r="BG28" i="16"/>
  <c r="AY28" i="16"/>
  <c r="AQ28" i="16"/>
  <c r="AI28" i="16"/>
  <c r="AA28" i="16"/>
  <c r="S28" i="16"/>
  <c r="K28" i="16"/>
  <c r="MY22" i="16"/>
  <c r="MQ22" i="16"/>
  <c r="MI22" i="16"/>
  <c r="MA22" i="16"/>
  <c r="LS22" i="16"/>
  <c r="LK22" i="16"/>
  <c r="LC22" i="16"/>
  <c r="KU22" i="16"/>
  <c r="KM22" i="16"/>
  <c r="KE22" i="16"/>
  <c r="JW22" i="16"/>
  <c r="JO22" i="16"/>
  <c r="JG22" i="16"/>
  <c r="IY22" i="16"/>
  <c r="IQ22" i="16"/>
  <c r="II22" i="16"/>
  <c r="IA22" i="16"/>
  <c r="HS22" i="16"/>
  <c r="HK22" i="16"/>
  <c r="HC22" i="16"/>
  <c r="GU22" i="16"/>
  <c r="GM22" i="16"/>
  <c r="GE22" i="16"/>
  <c r="FW22" i="16"/>
  <c r="FO22" i="16"/>
  <c r="FG22" i="16"/>
  <c r="EY22" i="16"/>
  <c r="EQ22" i="16"/>
  <c r="EI22" i="16"/>
  <c r="EA22" i="16"/>
  <c r="DS22" i="16"/>
  <c r="DK22" i="16"/>
  <c r="DC22" i="16"/>
  <c r="CU22" i="16"/>
  <c r="CM22" i="16"/>
  <c r="CE22" i="16"/>
  <c r="BW22" i="16"/>
  <c r="BO22" i="16"/>
  <c r="BG22" i="16"/>
  <c r="AY22" i="16"/>
  <c r="AQ22" i="16"/>
  <c r="AI22" i="16"/>
  <c r="AA22" i="16"/>
  <c r="S22" i="16"/>
  <c r="K22" i="16"/>
  <c r="MY16" i="16"/>
  <c r="MQ16" i="16"/>
  <c r="MI16" i="16"/>
  <c r="MA16" i="16"/>
  <c r="LS16" i="16"/>
  <c r="LK16" i="16"/>
  <c r="LC16" i="16"/>
  <c r="KU16" i="16"/>
  <c r="KM16" i="16"/>
  <c r="KE16" i="16"/>
  <c r="JW16" i="16"/>
  <c r="JO16" i="16"/>
  <c r="JG16" i="16"/>
  <c r="IR16" i="16"/>
  <c r="IE16" i="16"/>
  <c r="HS16" i="16"/>
  <c r="HH16" i="16"/>
  <c r="GZ16" i="16"/>
  <c r="GR16" i="16"/>
  <c r="GJ16" i="16"/>
  <c r="GB16" i="16"/>
  <c r="FT16" i="16"/>
  <c r="FL16" i="16"/>
  <c r="FD16" i="16"/>
  <c r="EV16" i="16"/>
  <c r="EN16" i="16"/>
  <c r="EF16" i="16"/>
  <c r="DX16" i="16"/>
  <c r="DP16" i="16"/>
  <c r="DH16" i="16"/>
  <c r="CZ16" i="16"/>
  <c r="CR16" i="16"/>
  <c r="CJ16" i="16"/>
  <c r="CB16" i="16"/>
  <c r="BT16" i="16"/>
  <c r="BL16" i="16"/>
  <c r="BD16" i="16"/>
  <c r="AV16" i="16"/>
  <c r="AN16" i="16"/>
  <c r="AF16" i="16"/>
  <c r="X16" i="16"/>
  <c r="P16" i="16"/>
  <c r="H16" i="16"/>
  <c r="JF16" i="16"/>
  <c r="IQ16" i="16"/>
  <c r="ID16" i="16"/>
  <c r="HR16" i="16"/>
  <c r="HG16" i="16"/>
  <c r="GY16" i="16"/>
  <c r="GQ16" i="16"/>
  <c r="GI16" i="16"/>
  <c r="GA16" i="16"/>
  <c r="FS16" i="16"/>
  <c r="FK16" i="16"/>
  <c r="FC16" i="16"/>
  <c r="EU16" i="16"/>
  <c r="EM16" i="16"/>
  <c r="EE16" i="16"/>
  <c r="DW16" i="16"/>
  <c r="DO16" i="16"/>
  <c r="DG16" i="16"/>
  <c r="CY16" i="16"/>
  <c r="CQ16" i="16"/>
  <c r="CI16" i="16"/>
  <c r="CA16" i="16"/>
  <c r="BS16" i="16"/>
  <c r="BK16" i="16"/>
  <c r="BC16" i="16"/>
  <c r="AU16" i="16"/>
  <c r="AM16" i="16"/>
  <c r="AE16" i="16"/>
  <c r="W16" i="16"/>
  <c r="O16" i="16"/>
  <c r="G16" i="16"/>
  <c r="JC16" i="16"/>
  <c r="IP16" i="16"/>
  <c r="IB16" i="16"/>
  <c r="HO16" i="16"/>
  <c r="HF16" i="16"/>
  <c r="GX16" i="16"/>
  <c r="GP16" i="16"/>
  <c r="GH16" i="16"/>
  <c r="FZ16" i="16"/>
  <c r="FR16" i="16"/>
  <c r="FJ16" i="16"/>
  <c r="FB16" i="16"/>
  <c r="ET16" i="16"/>
  <c r="EL16" i="16"/>
  <c r="ED16" i="16"/>
  <c r="DV16" i="16"/>
  <c r="DN16" i="16"/>
  <c r="DF16" i="16"/>
  <c r="CX16" i="16"/>
  <c r="CP16" i="16"/>
  <c r="CH16" i="16"/>
  <c r="BZ16" i="16"/>
  <c r="BR16" i="16"/>
  <c r="BJ16" i="16"/>
  <c r="BB16" i="16"/>
  <c r="AT16" i="16"/>
  <c r="AL16" i="16"/>
  <c r="AD16" i="16"/>
  <c r="V16" i="16"/>
  <c r="N16" i="16"/>
  <c r="F16" i="16"/>
  <c r="JB16" i="16"/>
  <c r="IM16" i="16"/>
  <c r="IA16" i="16"/>
  <c r="HN16" i="16"/>
  <c r="HE16" i="16"/>
  <c r="GW16" i="16"/>
  <c r="GO16" i="16"/>
  <c r="GG16" i="16"/>
  <c r="FY16" i="16"/>
  <c r="FQ16" i="16"/>
  <c r="FI16" i="16"/>
  <c r="FA16" i="16"/>
  <c r="ES16" i="16"/>
  <c r="EK16" i="16"/>
  <c r="EC16" i="16"/>
  <c r="DU16" i="16"/>
  <c r="DM16" i="16"/>
  <c r="DE16" i="16"/>
  <c r="CW16" i="16"/>
  <c r="CO16" i="16"/>
  <c r="CG16" i="16"/>
  <c r="BY16" i="16"/>
  <c r="BQ16" i="16"/>
  <c r="BI16" i="16"/>
  <c r="BA16" i="16"/>
  <c r="AS16" i="16"/>
  <c r="AK16" i="16"/>
  <c r="AC16" i="16"/>
  <c r="U16" i="16"/>
  <c r="M16" i="16"/>
  <c r="IY16" i="16"/>
  <c r="IL16" i="16"/>
  <c r="HZ16" i="16"/>
  <c r="HL16" i="16"/>
  <c r="HD16" i="16"/>
  <c r="GV16" i="16"/>
  <c r="GN16" i="16"/>
  <c r="GF16" i="16"/>
  <c r="FX16" i="16"/>
  <c r="FP16" i="16"/>
  <c r="FH16" i="16"/>
  <c r="EZ16" i="16"/>
  <c r="ER16" i="16"/>
  <c r="EJ16" i="16"/>
  <c r="EB16" i="16"/>
  <c r="DT16" i="16"/>
  <c r="DL16" i="16"/>
  <c r="DD16" i="16"/>
  <c r="CV16" i="16"/>
  <c r="CN16" i="16"/>
  <c r="CF16" i="16"/>
  <c r="BX16" i="16"/>
  <c r="BP16" i="16"/>
  <c r="BH16" i="16"/>
  <c r="AZ16" i="16"/>
  <c r="AR16" i="16"/>
  <c r="AJ16" i="16"/>
  <c r="AB16" i="16"/>
  <c r="T16" i="16"/>
  <c r="L16" i="16"/>
  <c r="Q16" i="16"/>
  <c r="IX16" i="16"/>
  <c r="IJ16" i="16"/>
  <c r="HW16" i="16"/>
  <c r="HK16" i="16"/>
  <c r="HC16" i="16"/>
  <c r="GU16" i="16"/>
  <c r="GM16" i="16"/>
  <c r="GE16" i="16"/>
  <c r="FW16" i="16"/>
  <c r="FO16" i="16"/>
  <c r="FG16" i="16"/>
  <c r="EY16" i="16"/>
  <c r="EQ16" i="16"/>
  <c r="EI16" i="16"/>
  <c r="EA16" i="16"/>
  <c r="DS16" i="16"/>
  <c r="DK16" i="16"/>
  <c r="DC16" i="16"/>
  <c r="CU16" i="16"/>
  <c r="CM16" i="16"/>
  <c r="CE16" i="16"/>
  <c r="BW16" i="16"/>
  <c r="BO16" i="16"/>
  <c r="BG16" i="16"/>
  <c r="AY16" i="16"/>
  <c r="AQ16" i="16"/>
  <c r="AI16" i="16"/>
  <c r="AA16" i="16"/>
  <c r="S16" i="16"/>
  <c r="K16" i="16"/>
  <c r="I16" i="16"/>
  <c r="IU16" i="16"/>
  <c r="II16" i="16"/>
  <c r="HV16" i="16"/>
  <c r="HJ16" i="16"/>
  <c r="HB16" i="16"/>
  <c r="GT16" i="16"/>
  <c r="GL16" i="16"/>
  <c r="GD16" i="16"/>
  <c r="FV16" i="16"/>
  <c r="FN16" i="16"/>
  <c r="FF16" i="16"/>
  <c r="EX16" i="16"/>
  <c r="EP16" i="16"/>
  <c r="EH16" i="16"/>
  <c r="DZ16" i="16"/>
  <c r="DR16" i="16"/>
  <c r="DJ16" i="16"/>
  <c r="DB16" i="16"/>
  <c r="CT16" i="16"/>
  <c r="CL16" i="16"/>
  <c r="CD16" i="16"/>
  <c r="BV16" i="16"/>
  <c r="BN16" i="16"/>
  <c r="BF16" i="16"/>
  <c r="AX16" i="16"/>
  <c r="AP16" i="16"/>
  <c r="AH16" i="16"/>
  <c r="Z16" i="16"/>
  <c r="R16" i="16"/>
  <c r="J16" i="16"/>
  <c r="JK16" i="16"/>
  <c r="IT16" i="16"/>
  <c r="IH16" i="16"/>
  <c r="HT16" i="16"/>
  <c r="HI16" i="16"/>
  <c r="HA16" i="16"/>
  <c r="GS16" i="16"/>
  <c r="GK16" i="16"/>
  <c r="GC16" i="16"/>
  <c r="FU16" i="16"/>
  <c r="FM16" i="16"/>
  <c r="FE16" i="16"/>
  <c r="EW16" i="16"/>
  <c r="EO16" i="16"/>
  <c r="EG16" i="16"/>
  <c r="DY16" i="16"/>
  <c r="DQ16" i="16"/>
  <c r="DI16" i="16"/>
  <c r="DA16" i="16"/>
  <c r="CS16" i="16"/>
  <c r="CK16" i="16"/>
  <c r="CC16" i="16"/>
  <c r="BU16" i="16"/>
  <c r="BM16" i="16"/>
  <c r="BE16" i="16"/>
  <c r="AW16" i="16"/>
  <c r="AO16" i="16"/>
  <c r="AG16" i="16"/>
  <c r="Y16" i="16"/>
  <c r="E16" i="16"/>
  <c r="JR4" i="17"/>
  <c r="JQ3" i="17"/>
  <c r="JN4" i="16"/>
  <c r="JM6" i="16"/>
  <c r="JL9" i="16"/>
  <c r="B3" i="28"/>
  <c r="C3" i="22"/>
  <c r="B3" i="17"/>
  <c r="B3" i="27"/>
  <c r="HD8" i="27" s="1"/>
  <c r="MV100" i="17" l="1"/>
  <c r="MV101" i="17" s="1"/>
  <c r="MV103" i="17" s="1"/>
  <c r="MN100" i="17"/>
  <c r="MN101" i="17" s="1"/>
  <c r="MF100" i="17"/>
  <c r="MF101" i="17" s="1"/>
  <c r="LX100" i="17"/>
  <c r="LX101" i="17" s="1"/>
  <c r="LP100" i="17"/>
  <c r="LP101" i="17" s="1"/>
  <c r="LH100" i="17"/>
  <c r="LH101" i="17" s="1"/>
  <c r="KZ100" i="17"/>
  <c r="KZ101" i="17" s="1"/>
  <c r="KR100" i="17"/>
  <c r="KR101" i="17" s="1"/>
  <c r="KJ100" i="17"/>
  <c r="KJ101" i="17" s="1"/>
  <c r="KB100" i="17"/>
  <c r="KB101" i="17" s="1"/>
  <c r="JT100" i="17"/>
  <c r="JT101" i="17" s="1"/>
  <c r="JL100" i="17"/>
  <c r="JL101" i="17" s="1"/>
  <c r="JD100" i="17"/>
  <c r="JD101" i="17" s="1"/>
  <c r="IV100" i="17"/>
  <c r="IV101" i="17" s="1"/>
  <c r="IN100" i="17"/>
  <c r="IN101" i="17" s="1"/>
  <c r="IF100" i="17"/>
  <c r="IF101" i="17" s="1"/>
  <c r="HX100" i="17"/>
  <c r="HX101" i="17" s="1"/>
  <c r="HP100" i="17"/>
  <c r="HP101" i="17" s="1"/>
  <c r="HH100" i="17"/>
  <c r="HH101" i="17" s="1"/>
  <c r="GZ100" i="17"/>
  <c r="GZ101" i="17" s="1"/>
  <c r="GR100" i="17"/>
  <c r="GR101" i="17" s="1"/>
  <c r="GJ100" i="17"/>
  <c r="GJ101" i="17" s="1"/>
  <c r="GB100" i="17"/>
  <c r="GB101" i="17" s="1"/>
  <c r="FT100" i="17"/>
  <c r="FT101" i="17" s="1"/>
  <c r="FL100" i="17"/>
  <c r="FL101" i="17" s="1"/>
  <c r="FD100" i="17"/>
  <c r="FD101" i="17" s="1"/>
  <c r="MS100" i="17"/>
  <c r="MS101" i="17" s="1"/>
  <c r="MS103" i="17" s="1"/>
  <c r="MJ100" i="17"/>
  <c r="MJ101" i="17" s="1"/>
  <c r="MA100" i="17"/>
  <c r="MA101" i="17" s="1"/>
  <c r="LR100" i="17"/>
  <c r="LR101" i="17" s="1"/>
  <c r="LI100" i="17"/>
  <c r="LI101" i="17" s="1"/>
  <c r="KY100" i="17"/>
  <c r="KY101" i="17" s="1"/>
  <c r="KP100" i="17"/>
  <c r="KP101" i="17" s="1"/>
  <c r="KG100" i="17"/>
  <c r="KG101" i="17" s="1"/>
  <c r="JX100" i="17"/>
  <c r="JX101" i="17" s="1"/>
  <c r="JO100" i="17"/>
  <c r="JO101" i="17" s="1"/>
  <c r="JF100" i="17"/>
  <c r="JF101" i="17" s="1"/>
  <c r="IW100" i="17"/>
  <c r="IW101" i="17" s="1"/>
  <c r="IM100" i="17"/>
  <c r="IM101" i="17" s="1"/>
  <c r="ID100" i="17"/>
  <c r="ID101" i="17" s="1"/>
  <c r="HU100" i="17"/>
  <c r="HU101" i="17" s="1"/>
  <c r="HL100" i="17"/>
  <c r="HL101" i="17" s="1"/>
  <c r="HC100" i="17"/>
  <c r="HC101" i="17" s="1"/>
  <c r="GT100" i="17"/>
  <c r="GT101" i="17" s="1"/>
  <c r="GK100" i="17"/>
  <c r="GK101" i="17" s="1"/>
  <c r="GA100" i="17"/>
  <c r="GA101" i="17" s="1"/>
  <c r="FR100" i="17"/>
  <c r="FR101" i="17" s="1"/>
  <c r="FI100" i="17"/>
  <c r="FI101" i="17" s="1"/>
  <c r="EZ100" i="17"/>
  <c r="EZ101" i="17" s="1"/>
  <c r="ER100" i="17"/>
  <c r="ER101" i="17" s="1"/>
  <c r="EJ100" i="17"/>
  <c r="EJ101" i="17" s="1"/>
  <c r="EB100" i="17"/>
  <c r="EB101" i="17" s="1"/>
  <c r="DT100" i="17"/>
  <c r="DT101" i="17" s="1"/>
  <c r="DL100" i="17"/>
  <c r="DL101" i="17" s="1"/>
  <c r="DD100" i="17"/>
  <c r="DD101" i="17" s="1"/>
  <c r="CV100" i="17"/>
  <c r="CV101" i="17" s="1"/>
  <c r="CN100" i="17"/>
  <c r="CN101" i="17" s="1"/>
  <c r="CF100" i="17"/>
  <c r="CF101" i="17" s="1"/>
  <c r="BX100" i="17"/>
  <c r="BX101" i="17" s="1"/>
  <c r="BP100" i="17"/>
  <c r="BP101" i="17" s="1"/>
  <c r="BH100" i="17"/>
  <c r="BH101" i="17" s="1"/>
  <c r="AZ100" i="17"/>
  <c r="AZ101" i="17" s="1"/>
  <c r="MZ100" i="17"/>
  <c r="MZ101" i="17" s="1"/>
  <c r="MZ103" i="17" s="1"/>
  <c r="MQ100" i="17"/>
  <c r="MQ101" i="17" s="1"/>
  <c r="MQ103" i="17" s="1"/>
  <c r="MH100" i="17"/>
  <c r="MH101" i="17" s="1"/>
  <c r="LY100" i="17"/>
  <c r="LY101" i="17" s="1"/>
  <c r="LO100" i="17"/>
  <c r="LO101" i="17" s="1"/>
  <c r="LF100" i="17"/>
  <c r="LF101" i="17" s="1"/>
  <c r="KW100" i="17"/>
  <c r="KW101" i="17" s="1"/>
  <c r="KN100" i="17"/>
  <c r="KN101" i="17" s="1"/>
  <c r="KE100" i="17"/>
  <c r="KE101" i="17" s="1"/>
  <c r="JV100" i="17"/>
  <c r="JV101" i="17" s="1"/>
  <c r="JM100" i="17"/>
  <c r="JM101" i="17" s="1"/>
  <c r="JC100" i="17"/>
  <c r="JC101" i="17" s="1"/>
  <c r="IT100" i="17"/>
  <c r="IT101" i="17" s="1"/>
  <c r="IK100" i="17"/>
  <c r="IK101" i="17" s="1"/>
  <c r="IB100" i="17"/>
  <c r="IB101" i="17" s="1"/>
  <c r="HS100" i="17"/>
  <c r="HS101" i="17" s="1"/>
  <c r="HJ100" i="17"/>
  <c r="HJ101" i="17" s="1"/>
  <c r="HA100" i="17"/>
  <c r="HA101" i="17" s="1"/>
  <c r="GQ100" i="17"/>
  <c r="GQ101" i="17" s="1"/>
  <c r="GH100" i="17"/>
  <c r="GH101" i="17" s="1"/>
  <c r="FY100" i="17"/>
  <c r="FY101" i="17" s="1"/>
  <c r="FP100" i="17"/>
  <c r="FP101" i="17" s="1"/>
  <c r="FG100" i="17"/>
  <c r="FG101" i="17" s="1"/>
  <c r="EX100" i="17"/>
  <c r="EX101" i="17" s="1"/>
  <c r="EP100" i="17"/>
  <c r="EP101" i="17" s="1"/>
  <c r="EH100" i="17"/>
  <c r="EH101" i="17" s="1"/>
  <c r="DZ100" i="17"/>
  <c r="DZ101" i="17" s="1"/>
  <c r="DR100" i="17"/>
  <c r="DR101" i="17" s="1"/>
  <c r="DJ100" i="17"/>
  <c r="DJ101" i="17" s="1"/>
  <c r="DB100" i="17"/>
  <c r="DB101" i="17" s="1"/>
  <c r="CT100" i="17"/>
  <c r="CT101" i="17" s="1"/>
  <c r="CL100" i="17"/>
  <c r="CL101" i="17" s="1"/>
  <c r="CD100" i="17"/>
  <c r="CD101" i="17" s="1"/>
  <c r="BV100" i="17"/>
  <c r="BV101" i="17" s="1"/>
  <c r="BN100" i="17"/>
  <c r="BN101" i="17" s="1"/>
  <c r="BF100" i="17"/>
  <c r="BF101" i="17" s="1"/>
  <c r="AX100" i="17"/>
  <c r="AX101" i="17" s="1"/>
  <c r="AP100" i="17"/>
  <c r="AP101" i="17" s="1"/>
  <c r="AH100" i="17"/>
  <c r="AH101" i="17" s="1"/>
  <c r="Z100" i="17"/>
  <c r="Z101" i="17" s="1"/>
  <c r="R100" i="17"/>
  <c r="R101" i="17" s="1"/>
  <c r="J100" i="17"/>
  <c r="MX100" i="17"/>
  <c r="MX101" i="17" s="1"/>
  <c r="MX103" i="17" s="1"/>
  <c r="ML100" i="17"/>
  <c r="ML101" i="17" s="1"/>
  <c r="LZ100" i="17"/>
  <c r="LZ101" i="17" s="1"/>
  <c r="LM100" i="17"/>
  <c r="LM101" i="17" s="1"/>
  <c r="LB100" i="17"/>
  <c r="LB101" i="17" s="1"/>
  <c r="KO100" i="17"/>
  <c r="KO101" i="17" s="1"/>
  <c r="KC100" i="17"/>
  <c r="KC101" i="17" s="1"/>
  <c r="JQ100" i="17"/>
  <c r="JQ101" i="17" s="1"/>
  <c r="JE100" i="17"/>
  <c r="JE101" i="17" s="1"/>
  <c r="IR100" i="17"/>
  <c r="IR101" i="17" s="1"/>
  <c r="IG100" i="17"/>
  <c r="IG101" i="17" s="1"/>
  <c r="HT100" i="17"/>
  <c r="HT101" i="17" s="1"/>
  <c r="HG100" i="17"/>
  <c r="HG101" i="17" s="1"/>
  <c r="GV100" i="17"/>
  <c r="GV101" i="17" s="1"/>
  <c r="GI100" i="17"/>
  <c r="GI101" i="17" s="1"/>
  <c r="FW100" i="17"/>
  <c r="FW101" i="17" s="1"/>
  <c r="FK100" i="17"/>
  <c r="FK101" i="17" s="1"/>
  <c r="EY100" i="17"/>
  <c r="EY101" i="17" s="1"/>
  <c r="EN100" i="17"/>
  <c r="EN101" i="17" s="1"/>
  <c r="ED100" i="17"/>
  <c r="ED101" i="17" s="1"/>
  <c r="DS100" i="17"/>
  <c r="DS101" i="17" s="1"/>
  <c r="DH100" i="17"/>
  <c r="DH101" i="17" s="1"/>
  <c r="CX100" i="17"/>
  <c r="CX101" i="17" s="1"/>
  <c r="CM100" i="17"/>
  <c r="CM101" i="17" s="1"/>
  <c r="CB100" i="17"/>
  <c r="CB101" i="17" s="1"/>
  <c r="BR100" i="17"/>
  <c r="BR101" i="17" s="1"/>
  <c r="BG100" i="17"/>
  <c r="BG101" i="17" s="1"/>
  <c r="AV100" i="17"/>
  <c r="AV101" i="17" s="1"/>
  <c r="AM100" i="17"/>
  <c r="AM101" i="17" s="1"/>
  <c r="AD100" i="17"/>
  <c r="AD101" i="17" s="1"/>
  <c r="U100" i="17"/>
  <c r="U101" i="17" s="1"/>
  <c r="L100" i="17"/>
  <c r="MU100" i="17"/>
  <c r="MU101" i="17" s="1"/>
  <c r="MU103" i="17" s="1"/>
  <c r="MI100" i="17"/>
  <c r="MI101" i="17" s="1"/>
  <c r="LV100" i="17"/>
  <c r="LV101" i="17" s="1"/>
  <c r="LK100" i="17"/>
  <c r="LK101" i="17" s="1"/>
  <c r="KX100" i="17"/>
  <c r="KX101" i="17" s="1"/>
  <c r="KL100" i="17"/>
  <c r="KL101" i="17" s="1"/>
  <c r="JZ100" i="17"/>
  <c r="JZ101" i="17" s="1"/>
  <c r="JN100" i="17"/>
  <c r="JN101" i="17" s="1"/>
  <c r="JA100" i="17"/>
  <c r="JA101" i="17" s="1"/>
  <c r="IP100" i="17"/>
  <c r="IP101" i="17" s="1"/>
  <c r="IC100" i="17"/>
  <c r="IC101" i="17" s="1"/>
  <c r="HQ100" i="17"/>
  <c r="HQ101" i="17" s="1"/>
  <c r="HE100" i="17"/>
  <c r="HE101" i="17" s="1"/>
  <c r="GS100" i="17"/>
  <c r="GS101" i="17" s="1"/>
  <c r="GF100" i="17"/>
  <c r="GF101" i="17" s="1"/>
  <c r="FU100" i="17"/>
  <c r="FU101" i="17" s="1"/>
  <c r="FH100" i="17"/>
  <c r="FH101" i="17" s="1"/>
  <c r="EV100" i="17"/>
  <c r="EV101" i="17" s="1"/>
  <c r="EL100" i="17"/>
  <c r="EL101" i="17" s="1"/>
  <c r="EA100" i="17"/>
  <c r="EA101" i="17" s="1"/>
  <c r="DP100" i="17"/>
  <c r="DP101" i="17" s="1"/>
  <c r="DF100" i="17"/>
  <c r="DF101" i="17" s="1"/>
  <c r="CU100" i="17"/>
  <c r="CU101" i="17" s="1"/>
  <c r="CJ100" i="17"/>
  <c r="CJ101" i="17" s="1"/>
  <c r="BZ100" i="17"/>
  <c r="BZ101" i="17" s="1"/>
  <c r="BO100" i="17"/>
  <c r="BO101" i="17" s="1"/>
  <c r="BD100" i="17"/>
  <c r="BD101" i="17" s="1"/>
  <c r="AT100" i="17"/>
  <c r="AT101" i="17" s="1"/>
  <c r="AK100" i="17"/>
  <c r="AK101" i="17" s="1"/>
  <c r="AB100" i="17"/>
  <c r="AB101" i="17" s="1"/>
  <c r="S100" i="17"/>
  <c r="S101" i="17" s="1"/>
  <c r="I100" i="17"/>
  <c r="MT100" i="17"/>
  <c r="MT101" i="17" s="1"/>
  <c r="MT103" i="17" s="1"/>
  <c r="MG100" i="17"/>
  <c r="MG101" i="17" s="1"/>
  <c r="LU100" i="17"/>
  <c r="LU101" i="17" s="1"/>
  <c r="LJ100" i="17"/>
  <c r="LJ101" i="17" s="1"/>
  <c r="KV100" i="17"/>
  <c r="KV101" i="17" s="1"/>
  <c r="KK100" i="17"/>
  <c r="KK101" i="17" s="1"/>
  <c r="JY100" i="17"/>
  <c r="JY101" i="17" s="1"/>
  <c r="JK100" i="17"/>
  <c r="JK101" i="17" s="1"/>
  <c r="IZ100" i="17"/>
  <c r="IZ101" i="17" s="1"/>
  <c r="IO100" i="17"/>
  <c r="IO101" i="17" s="1"/>
  <c r="IA100" i="17"/>
  <c r="IA101" i="17" s="1"/>
  <c r="HO100" i="17"/>
  <c r="HO101" i="17" s="1"/>
  <c r="HD100" i="17"/>
  <c r="HD101" i="17" s="1"/>
  <c r="GP100" i="17"/>
  <c r="GP101" i="17" s="1"/>
  <c r="GE100" i="17"/>
  <c r="GE101" i="17" s="1"/>
  <c r="FS100" i="17"/>
  <c r="FS101" i="17" s="1"/>
  <c r="FF100" i="17"/>
  <c r="FF101" i="17" s="1"/>
  <c r="EU100" i="17"/>
  <c r="EU101" i="17" s="1"/>
  <c r="EK100" i="17"/>
  <c r="EK101" i="17" s="1"/>
  <c r="DY100" i="17"/>
  <c r="DY101" i="17" s="1"/>
  <c r="DO100" i="17"/>
  <c r="DO101" i="17" s="1"/>
  <c r="DE100" i="17"/>
  <c r="DE101" i="17" s="1"/>
  <c r="CS100" i="17"/>
  <c r="CS101" i="17" s="1"/>
  <c r="CI100" i="17"/>
  <c r="CI101" i="17" s="1"/>
  <c r="BY100" i="17"/>
  <c r="BY101" i="17" s="1"/>
  <c r="BM100" i="17"/>
  <c r="BM101" i="17" s="1"/>
  <c r="BC100" i="17"/>
  <c r="BC101" i="17" s="1"/>
  <c r="AS100" i="17"/>
  <c r="AS101" i="17" s="1"/>
  <c r="AJ100" i="17"/>
  <c r="AJ101" i="17" s="1"/>
  <c r="AA100" i="17"/>
  <c r="AA101" i="17" s="1"/>
  <c r="Q100" i="17"/>
  <c r="Q101" i="17" s="1"/>
  <c r="H100" i="17"/>
  <c r="MR100" i="17"/>
  <c r="MR101" i="17" s="1"/>
  <c r="MR103" i="17" s="1"/>
  <c r="ME100" i="17"/>
  <c r="ME101" i="17" s="1"/>
  <c r="LT100" i="17"/>
  <c r="LT101" i="17" s="1"/>
  <c r="LG100" i="17"/>
  <c r="LG101" i="17" s="1"/>
  <c r="KU100" i="17"/>
  <c r="KU101" i="17" s="1"/>
  <c r="KI100" i="17"/>
  <c r="KI101" i="17" s="1"/>
  <c r="JW100" i="17"/>
  <c r="JW101" i="17" s="1"/>
  <c r="JJ100" i="17"/>
  <c r="JJ101" i="17" s="1"/>
  <c r="IY100" i="17"/>
  <c r="IY101" i="17" s="1"/>
  <c r="IL100" i="17"/>
  <c r="IL101" i="17" s="1"/>
  <c r="HZ100" i="17"/>
  <c r="HZ101" i="17" s="1"/>
  <c r="HN100" i="17"/>
  <c r="HN101" i="17" s="1"/>
  <c r="HB100" i="17"/>
  <c r="HB101" i="17" s="1"/>
  <c r="GO100" i="17"/>
  <c r="GO101" i="17" s="1"/>
  <c r="GD100" i="17"/>
  <c r="GD101" i="17" s="1"/>
  <c r="FQ100" i="17"/>
  <c r="FQ101" i="17" s="1"/>
  <c r="FE100" i="17"/>
  <c r="FE101" i="17" s="1"/>
  <c r="ET100" i="17"/>
  <c r="ET101" i="17" s="1"/>
  <c r="EI100" i="17"/>
  <c r="EI101" i="17" s="1"/>
  <c r="DX100" i="17"/>
  <c r="DX101" i="17" s="1"/>
  <c r="DN100" i="17"/>
  <c r="DN101" i="17" s="1"/>
  <c r="DC100" i="17"/>
  <c r="DC101" i="17" s="1"/>
  <c r="CR100" i="17"/>
  <c r="CR101" i="17" s="1"/>
  <c r="CH100" i="17"/>
  <c r="CH101" i="17" s="1"/>
  <c r="BW100" i="17"/>
  <c r="BW101" i="17" s="1"/>
  <c r="BL100" i="17"/>
  <c r="BL101" i="17" s="1"/>
  <c r="BB100" i="17"/>
  <c r="BB101" i="17" s="1"/>
  <c r="AR100" i="17"/>
  <c r="AR101" i="17" s="1"/>
  <c r="AI100" i="17"/>
  <c r="AI101" i="17" s="1"/>
  <c r="Y100" i="17"/>
  <c r="Y101" i="17" s="1"/>
  <c r="P100" i="17"/>
  <c r="P101" i="17" s="1"/>
  <c r="G100" i="17"/>
  <c r="MW100" i="17"/>
  <c r="MW101" i="17" s="1"/>
  <c r="MW103" i="17" s="1"/>
  <c r="LW100" i="17"/>
  <c r="LW101" i="17" s="1"/>
  <c r="LA100" i="17"/>
  <c r="LA101" i="17" s="1"/>
  <c r="KA100" i="17"/>
  <c r="KA101" i="17" s="1"/>
  <c r="JB100" i="17"/>
  <c r="JB101" i="17" s="1"/>
  <c r="IE100" i="17"/>
  <c r="IE101" i="17" s="1"/>
  <c r="HF100" i="17"/>
  <c r="HF101" i="17" s="1"/>
  <c r="GG100" i="17"/>
  <c r="GG101" i="17" s="1"/>
  <c r="FJ100" i="17"/>
  <c r="FJ101" i="17" s="1"/>
  <c r="EM100" i="17"/>
  <c r="EM101" i="17" s="1"/>
  <c r="DQ100" i="17"/>
  <c r="DQ101" i="17" s="1"/>
  <c r="CW100" i="17"/>
  <c r="CW101" i="17" s="1"/>
  <c r="CA100" i="17"/>
  <c r="CA101" i="17" s="1"/>
  <c r="BE100" i="17"/>
  <c r="BE101" i="17" s="1"/>
  <c r="AL100" i="17"/>
  <c r="AL101" i="17" s="1"/>
  <c r="T100" i="17"/>
  <c r="T101" i="17" s="1"/>
  <c r="MP100" i="17"/>
  <c r="MP101" i="17" s="1"/>
  <c r="MP103" i="17" s="1"/>
  <c r="LS100" i="17"/>
  <c r="LS101" i="17" s="1"/>
  <c r="KT100" i="17"/>
  <c r="KT101" i="17" s="1"/>
  <c r="JU100" i="17"/>
  <c r="JU101" i="17" s="1"/>
  <c r="IX100" i="17"/>
  <c r="IX101" i="17" s="1"/>
  <c r="HY100" i="17"/>
  <c r="HY101" i="17" s="1"/>
  <c r="GY100" i="17"/>
  <c r="GY101" i="17" s="1"/>
  <c r="GC100" i="17"/>
  <c r="GC101" i="17" s="1"/>
  <c r="FC100" i="17"/>
  <c r="FC101" i="17" s="1"/>
  <c r="EG100" i="17"/>
  <c r="EG101" i="17" s="1"/>
  <c r="DM100" i="17"/>
  <c r="DM101" i="17" s="1"/>
  <c r="CQ100" i="17"/>
  <c r="CQ101" i="17" s="1"/>
  <c r="BU100" i="17"/>
  <c r="BU101" i="17" s="1"/>
  <c r="BA100" i="17"/>
  <c r="BA101" i="17" s="1"/>
  <c r="AG100" i="17"/>
  <c r="AG101" i="17" s="1"/>
  <c r="O100" i="17"/>
  <c r="O101" i="17" s="1"/>
  <c r="MM100" i="17"/>
  <c r="MM101" i="17" s="1"/>
  <c r="LN100" i="17"/>
  <c r="LN101" i="17" s="1"/>
  <c r="KQ100" i="17"/>
  <c r="KQ101" i="17" s="1"/>
  <c r="JR100" i="17"/>
  <c r="JR101" i="17" s="1"/>
  <c r="IS100" i="17"/>
  <c r="IS101" i="17" s="1"/>
  <c r="HV100" i="17"/>
  <c r="HV101" i="17" s="1"/>
  <c r="GW100" i="17"/>
  <c r="GW101" i="17" s="1"/>
  <c r="FX100" i="17"/>
  <c r="FX101" i="17" s="1"/>
  <c r="FA100" i="17"/>
  <c r="FA101" i="17" s="1"/>
  <c r="EE100" i="17"/>
  <c r="EE101" i="17" s="1"/>
  <c r="DI100" i="17"/>
  <c r="DI101" i="17" s="1"/>
  <c r="CO100" i="17"/>
  <c r="CO101" i="17" s="1"/>
  <c r="BS100" i="17"/>
  <c r="BS101" i="17" s="1"/>
  <c r="AW100" i="17"/>
  <c r="AW101" i="17" s="1"/>
  <c r="AE100" i="17"/>
  <c r="AE101" i="17" s="1"/>
  <c r="M100" i="17"/>
  <c r="MD100" i="17"/>
  <c r="MD101" i="17" s="1"/>
  <c r="LE100" i="17"/>
  <c r="LE101" i="17" s="1"/>
  <c r="KH100" i="17"/>
  <c r="KH101" i="17" s="1"/>
  <c r="JI100" i="17"/>
  <c r="JI101" i="17" s="1"/>
  <c r="IJ100" i="17"/>
  <c r="IJ101" i="17" s="1"/>
  <c r="HM100" i="17"/>
  <c r="HM101" i="17" s="1"/>
  <c r="GN100" i="17"/>
  <c r="GN101" i="17" s="1"/>
  <c r="FO100" i="17"/>
  <c r="FO101" i="17" s="1"/>
  <c r="ES100" i="17"/>
  <c r="ES101" i="17" s="1"/>
  <c r="DW100" i="17"/>
  <c r="DW101" i="17" s="1"/>
  <c r="DA100" i="17"/>
  <c r="DA101" i="17" s="1"/>
  <c r="CG100" i="17"/>
  <c r="CG101" i="17" s="1"/>
  <c r="BK100" i="17"/>
  <c r="BK101" i="17" s="1"/>
  <c r="AQ100" i="17"/>
  <c r="AQ101" i="17" s="1"/>
  <c r="X100" i="17"/>
  <c r="X101" i="17" s="1"/>
  <c r="F100" i="17"/>
  <c r="MO100" i="17"/>
  <c r="MO101" i="17" s="1"/>
  <c r="MO103" i="17" s="1"/>
  <c r="KS100" i="17"/>
  <c r="KS101" i="17" s="1"/>
  <c r="IU100" i="17"/>
  <c r="IU101" i="17" s="1"/>
  <c r="GX100" i="17"/>
  <c r="GX101" i="17" s="1"/>
  <c r="FB100" i="17"/>
  <c r="FB101" i="17" s="1"/>
  <c r="DK100" i="17"/>
  <c r="DK101" i="17" s="1"/>
  <c r="BT100" i="17"/>
  <c r="BT101" i="17" s="1"/>
  <c r="AF100" i="17"/>
  <c r="AF101" i="17" s="1"/>
  <c r="HW100" i="17"/>
  <c r="HW101" i="17" s="1"/>
  <c r="N100" i="17"/>
  <c r="JH100" i="17"/>
  <c r="JH101" i="17" s="1"/>
  <c r="DV100" i="17"/>
  <c r="DV101" i="17" s="1"/>
  <c r="AO100" i="17"/>
  <c r="AO101" i="17" s="1"/>
  <c r="HI100" i="17"/>
  <c r="HI101" i="17" s="1"/>
  <c r="MK100" i="17"/>
  <c r="MK101" i="17" s="1"/>
  <c r="KM100" i="17"/>
  <c r="KM101" i="17" s="1"/>
  <c r="IQ100" i="17"/>
  <c r="IQ101" i="17" s="1"/>
  <c r="GU100" i="17"/>
  <c r="GU101" i="17" s="1"/>
  <c r="EW100" i="17"/>
  <c r="EW101" i="17" s="1"/>
  <c r="DG100" i="17"/>
  <c r="DG101" i="17" s="1"/>
  <c r="BQ100" i="17"/>
  <c r="BQ101" i="17" s="1"/>
  <c r="AC100" i="17"/>
  <c r="AC101" i="17" s="1"/>
  <c r="MC100" i="17"/>
  <c r="MC101" i="17" s="1"/>
  <c r="KF100" i="17"/>
  <c r="KF101" i="17" s="1"/>
  <c r="II100" i="17"/>
  <c r="II101" i="17" s="1"/>
  <c r="GM100" i="17"/>
  <c r="GM101" i="17" s="1"/>
  <c r="EQ100" i="17"/>
  <c r="EQ101" i="17" s="1"/>
  <c r="CZ100" i="17"/>
  <c r="CZ101" i="17" s="1"/>
  <c r="BJ100" i="17"/>
  <c r="BJ101" i="17" s="1"/>
  <c r="W100" i="17"/>
  <c r="W101" i="17" s="1"/>
  <c r="FM100" i="17"/>
  <c r="FM101" i="17" s="1"/>
  <c r="JS100" i="17"/>
  <c r="JS101" i="17" s="1"/>
  <c r="CP100" i="17"/>
  <c r="CP101" i="17" s="1"/>
  <c r="LD100" i="17"/>
  <c r="LD101" i="17" s="1"/>
  <c r="FN100" i="17"/>
  <c r="FN101" i="17" s="1"/>
  <c r="CE100" i="17"/>
  <c r="CE101" i="17" s="1"/>
  <c r="LC100" i="17"/>
  <c r="LC101" i="17" s="1"/>
  <c r="MB100" i="17"/>
  <c r="MB101" i="17" s="1"/>
  <c r="KD100" i="17"/>
  <c r="KD101" i="17" s="1"/>
  <c r="IH100" i="17"/>
  <c r="IH101" i="17" s="1"/>
  <c r="GL100" i="17"/>
  <c r="GL101" i="17" s="1"/>
  <c r="EO100" i="17"/>
  <c r="EO101" i="17" s="1"/>
  <c r="CY100" i="17"/>
  <c r="CY101" i="17" s="1"/>
  <c r="BI100" i="17"/>
  <c r="BI101" i="17" s="1"/>
  <c r="V100" i="17"/>
  <c r="V101" i="17" s="1"/>
  <c r="EF100" i="17"/>
  <c r="EF101" i="17" s="1"/>
  <c r="DU100" i="17"/>
  <c r="DU101" i="17" s="1"/>
  <c r="LQ100" i="17"/>
  <c r="LQ101" i="17" s="1"/>
  <c r="FZ100" i="17"/>
  <c r="FZ101" i="17" s="1"/>
  <c r="AY100" i="17"/>
  <c r="AY101" i="17" s="1"/>
  <c r="HK100" i="17"/>
  <c r="HK101" i="17" s="1"/>
  <c r="JG100" i="17"/>
  <c r="JG101" i="17" s="1"/>
  <c r="AN100" i="17"/>
  <c r="AN101" i="17" s="1"/>
  <c r="LL100" i="17"/>
  <c r="LL101" i="17" s="1"/>
  <c r="JP100" i="17"/>
  <c r="JP101" i="17" s="1"/>
  <c r="HR100" i="17"/>
  <c r="HR101" i="17" s="1"/>
  <c r="FV100" i="17"/>
  <c r="FV101" i="17" s="1"/>
  <c r="EC100" i="17"/>
  <c r="EC101" i="17" s="1"/>
  <c r="CK100" i="17"/>
  <c r="CK101" i="17" s="1"/>
  <c r="AU100" i="17"/>
  <c r="AU101" i="17" s="1"/>
  <c r="K100" i="17"/>
  <c r="E100" i="17"/>
  <c r="MY100" i="17"/>
  <c r="MY101" i="17" s="1"/>
  <c r="MY103" i="17" s="1"/>
  <c r="CC100" i="17"/>
  <c r="CC101" i="17" s="1"/>
  <c r="U13" i="16"/>
  <c r="T13" i="16"/>
  <c r="AI8" i="16"/>
  <c r="AQ8" i="16"/>
  <c r="AJ8" i="16"/>
  <c r="AR8" i="16"/>
  <c r="AL8" i="16"/>
  <c r="I12" i="16"/>
  <c r="M12" i="16"/>
  <c r="AK8" i="16"/>
  <c r="AN8" i="16"/>
  <c r="F12" i="16"/>
  <c r="AS8" i="16"/>
  <c r="AP8" i="16"/>
  <c r="J12" i="16"/>
  <c r="G12" i="16"/>
  <c r="E12" i="16"/>
  <c r="AH8" i="16"/>
  <c r="AO8" i="16"/>
  <c r="AM8" i="16"/>
  <c r="JM16" i="17"/>
  <c r="JR36" i="17"/>
  <c r="JR29" i="17"/>
  <c r="MX14" i="17"/>
  <c r="MP14" i="17"/>
  <c r="MH14" i="17"/>
  <c r="LZ14" i="17"/>
  <c r="LR14" i="17"/>
  <c r="LJ14" i="17"/>
  <c r="LB14" i="17"/>
  <c r="KT14" i="17"/>
  <c r="KL14" i="17"/>
  <c r="KD14" i="17"/>
  <c r="JV14" i="17"/>
  <c r="JN14" i="17"/>
  <c r="JF14" i="17"/>
  <c r="IX14" i="17"/>
  <c r="IP14" i="17"/>
  <c r="IH14" i="17"/>
  <c r="HZ14" i="17"/>
  <c r="HR14" i="17"/>
  <c r="HJ14" i="17"/>
  <c r="HB14" i="17"/>
  <c r="GT14" i="17"/>
  <c r="GL14" i="17"/>
  <c r="MR14" i="17"/>
  <c r="MI14" i="17"/>
  <c r="LY14" i="17"/>
  <c r="LP14" i="17"/>
  <c r="LG14" i="17"/>
  <c r="KX14" i="17"/>
  <c r="KO14" i="17"/>
  <c r="KF14" i="17"/>
  <c r="JW14" i="17"/>
  <c r="JM14" i="17"/>
  <c r="JD14" i="17"/>
  <c r="IU14" i="17"/>
  <c r="IL14" i="17"/>
  <c r="IC14" i="17"/>
  <c r="HT14" i="17"/>
  <c r="HK14" i="17"/>
  <c r="HA14" i="17"/>
  <c r="GR14" i="17"/>
  <c r="GI14" i="17"/>
  <c r="GA14" i="17"/>
  <c r="FS14" i="17"/>
  <c r="FK14" i="17"/>
  <c r="FC14" i="17"/>
  <c r="EU14" i="17"/>
  <c r="EM14" i="17"/>
  <c r="EE14" i="17"/>
  <c r="DW14" i="17"/>
  <c r="DO14" i="17"/>
  <c r="DG14" i="17"/>
  <c r="CY14" i="17"/>
  <c r="CQ14" i="17"/>
  <c r="CI14" i="17"/>
  <c r="CA14" i="17"/>
  <c r="MV14" i="17"/>
  <c r="MM14" i="17"/>
  <c r="MW14" i="17"/>
  <c r="MK14" i="17"/>
  <c r="MA14" i="17"/>
  <c r="LO14" i="17"/>
  <c r="LE14" i="17"/>
  <c r="KU14" i="17"/>
  <c r="KJ14" i="17"/>
  <c r="JZ14" i="17"/>
  <c r="JP14" i="17"/>
  <c r="JE14" i="17"/>
  <c r="IT14" i="17"/>
  <c r="IJ14" i="17"/>
  <c r="HY14" i="17"/>
  <c r="HO14" i="17"/>
  <c r="HE14" i="17"/>
  <c r="GU14" i="17"/>
  <c r="GJ14" i="17"/>
  <c r="FZ14" i="17"/>
  <c r="FQ14" i="17"/>
  <c r="FH14" i="17"/>
  <c r="EY14" i="17"/>
  <c r="EP14" i="17"/>
  <c r="EG14" i="17"/>
  <c r="DX14" i="17"/>
  <c r="DN14" i="17"/>
  <c r="DE14" i="17"/>
  <c r="CV14" i="17"/>
  <c r="CM14" i="17"/>
  <c r="CD14" i="17"/>
  <c r="BU14" i="17"/>
  <c r="BM14" i="17"/>
  <c r="BE14" i="17"/>
  <c r="AW14" i="17"/>
  <c r="AO14" i="17"/>
  <c r="AG14" i="17"/>
  <c r="Y14" i="17"/>
  <c r="Q14" i="17"/>
  <c r="I14" i="17"/>
  <c r="MG14" i="17"/>
  <c r="LM14" i="17"/>
  <c r="KR14" i="17"/>
  <c r="JX14" i="17"/>
  <c r="JL14" i="17"/>
  <c r="IR14" i="17"/>
  <c r="HW14" i="17"/>
  <c r="HM14" i="17"/>
  <c r="GQ14" i="17"/>
  <c r="FX14" i="17"/>
  <c r="FF14" i="17"/>
  <c r="EN14" i="17"/>
  <c r="ED14" i="17"/>
  <c r="DL14" i="17"/>
  <c r="DC14" i="17"/>
  <c r="CK14" i="17"/>
  <c r="BS14" i="17"/>
  <c r="BK14" i="17"/>
  <c r="AU14" i="17"/>
  <c r="AE14" i="17"/>
  <c r="W14" i="17"/>
  <c r="G14" i="17"/>
  <c r="MU14" i="17"/>
  <c r="MJ14" i="17"/>
  <c r="LX14" i="17"/>
  <c r="LN14" i="17"/>
  <c r="LD14" i="17"/>
  <c r="KS14" i="17"/>
  <c r="KI14" i="17"/>
  <c r="JY14" i="17"/>
  <c r="JO14" i="17"/>
  <c r="JC14" i="17"/>
  <c r="IS14" i="17"/>
  <c r="II14" i="17"/>
  <c r="HX14" i="17"/>
  <c r="HN14" i="17"/>
  <c r="HD14" i="17"/>
  <c r="GS14" i="17"/>
  <c r="GH14" i="17"/>
  <c r="FY14" i="17"/>
  <c r="FP14" i="17"/>
  <c r="FG14" i="17"/>
  <c r="EX14" i="17"/>
  <c r="EO14" i="17"/>
  <c r="EF14" i="17"/>
  <c r="DV14" i="17"/>
  <c r="DM14" i="17"/>
  <c r="DD14" i="17"/>
  <c r="CU14" i="17"/>
  <c r="CL14" i="17"/>
  <c r="CC14" i="17"/>
  <c r="BT14" i="17"/>
  <c r="BL14" i="17"/>
  <c r="BD14" i="17"/>
  <c r="AV14" i="17"/>
  <c r="AN14" i="17"/>
  <c r="AF14" i="17"/>
  <c r="X14" i="17"/>
  <c r="P14" i="17"/>
  <c r="H14" i="17"/>
  <c r="MT14" i="17"/>
  <c r="LW14" i="17"/>
  <c r="LC14" i="17"/>
  <c r="KH14" i="17"/>
  <c r="JB14" i="17"/>
  <c r="IG14" i="17"/>
  <c r="HC14" i="17"/>
  <c r="GG14" i="17"/>
  <c r="FO14" i="17"/>
  <c r="EW14" i="17"/>
  <c r="DU14" i="17"/>
  <c r="CT14" i="17"/>
  <c r="CB14" i="17"/>
  <c r="BC14" i="17"/>
  <c r="AM14" i="17"/>
  <c r="O14" i="17"/>
  <c r="ML14" i="17"/>
  <c r="LT14" i="17"/>
  <c r="LA14" i="17"/>
  <c r="KM14" i="17"/>
  <c r="JT14" i="17"/>
  <c r="JG14" i="17"/>
  <c r="IN14" i="17"/>
  <c r="HV14" i="17"/>
  <c r="HG14" i="17"/>
  <c r="GO14" i="17"/>
  <c r="GB14" i="17"/>
  <c r="FL14" i="17"/>
  <c r="EV14" i="17"/>
  <c r="EI14" i="17"/>
  <c r="DS14" i="17"/>
  <c r="DF14" i="17"/>
  <c r="CP14" i="17"/>
  <c r="BZ14" i="17"/>
  <c r="BO14" i="17"/>
  <c r="BA14" i="17"/>
  <c r="AP14" i="17"/>
  <c r="AB14" i="17"/>
  <c r="N14" i="17"/>
  <c r="MF14" i="17"/>
  <c r="LS14" i="17"/>
  <c r="KZ14" i="17"/>
  <c r="KK14" i="17"/>
  <c r="JS14" i="17"/>
  <c r="JA14" i="17"/>
  <c r="IM14" i="17"/>
  <c r="HU14" i="17"/>
  <c r="HF14" i="17"/>
  <c r="GN14" i="17"/>
  <c r="FW14" i="17"/>
  <c r="FJ14" i="17"/>
  <c r="ET14" i="17"/>
  <c r="EH14" i="17"/>
  <c r="DR14" i="17"/>
  <c r="DB14" i="17"/>
  <c r="CO14" i="17"/>
  <c r="BY14" i="17"/>
  <c r="BN14" i="17"/>
  <c r="AZ14" i="17"/>
  <c r="AL14" i="17"/>
  <c r="AA14" i="17"/>
  <c r="M14" i="17"/>
  <c r="MZ14" i="17"/>
  <c r="ME14" i="17"/>
  <c r="LQ14" i="17"/>
  <c r="KY14" i="17"/>
  <c r="KG14" i="17"/>
  <c r="JR14" i="17"/>
  <c r="IZ14" i="17"/>
  <c r="IK14" i="17"/>
  <c r="HS14" i="17"/>
  <c r="GZ14" i="17"/>
  <c r="GM14" i="17"/>
  <c r="FV14" i="17"/>
  <c r="FI14" i="17"/>
  <c r="ES14" i="17"/>
  <c r="EC14" i="17"/>
  <c r="DQ14" i="17"/>
  <c r="DA14" i="17"/>
  <c r="CN14" i="17"/>
  <c r="BX14" i="17"/>
  <c r="BJ14" i="17"/>
  <c r="AY14" i="17"/>
  <c r="AK14" i="17"/>
  <c r="Z14" i="17"/>
  <c r="L14" i="17"/>
  <c r="MS14" i="17"/>
  <c r="MC14" i="17"/>
  <c r="LK14" i="17"/>
  <c r="KV14" i="17"/>
  <c r="KC14" i="17"/>
  <c r="JK14" i="17"/>
  <c r="IW14" i="17"/>
  <c r="IE14" i="17"/>
  <c r="HP14" i="17"/>
  <c r="GX14" i="17"/>
  <c r="GF14" i="17"/>
  <c r="FT14" i="17"/>
  <c r="FD14" i="17"/>
  <c r="EQ14" i="17"/>
  <c r="EA14" i="17"/>
  <c r="DK14" i="17"/>
  <c r="CX14" i="17"/>
  <c r="CH14" i="17"/>
  <c r="BV14" i="17"/>
  <c r="BH14" i="17"/>
  <c r="AT14" i="17"/>
  <c r="AI14" i="17"/>
  <c r="U14" i="17"/>
  <c r="J14" i="17"/>
  <c r="MQ14" i="17"/>
  <c r="LI14" i="17"/>
  <c r="KB14" i="17"/>
  <c r="IV14" i="17"/>
  <c r="HL14" i="17"/>
  <c r="GE14" i="17"/>
  <c r="FB14" i="17"/>
  <c r="DZ14" i="17"/>
  <c r="CW14" i="17"/>
  <c r="BR14" i="17"/>
  <c r="AS14" i="17"/>
  <c r="T14" i="17"/>
  <c r="JQ14" i="17"/>
  <c r="FU14" i="17"/>
  <c r="BI14" i="17"/>
  <c r="MO14" i="17"/>
  <c r="LH14" i="17"/>
  <c r="KA14" i="17"/>
  <c r="IQ14" i="17"/>
  <c r="HI14" i="17"/>
  <c r="GD14" i="17"/>
  <c r="FA14" i="17"/>
  <c r="DY14" i="17"/>
  <c r="CS14" i="17"/>
  <c r="BQ14" i="17"/>
  <c r="AR14" i="17"/>
  <c r="S14" i="17"/>
  <c r="MD14" i="17"/>
  <c r="KW14" i="17"/>
  <c r="IF14" i="17"/>
  <c r="GY14" i="17"/>
  <c r="ER14" i="17"/>
  <c r="CJ14" i="17"/>
  <c r="AJ14" i="17"/>
  <c r="MY14" i="17"/>
  <c r="HQ14" i="17"/>
  <c r="EB14" i="17"/>
  <c r="AX14" i="17"/>
  <c r="MN14" i="17"/>
  <c r="LF14" i="17"/>
  <c r="JU14" i="17"/>
  <c r="IO14" i="17"/>
  <c r="HH14" i="17"/>
  <c r="GC14" i="17"/>
  <c r="EZ14" i="17"/>
  <c r="DT14" i="17"/>
  <c r="CR14" i="17"/>
  <c r="BP14" i="17"/>
  <c r="AQ14" i="17"/>
  <c r="R14" i="17"/>
  <c r="DP14" i="17"/>
  <c r="K14" i="17"/>
  <c r="LL14" i="17"/>
  <c r="IY14" i="17"/>
  <c r="FE14" i="17"/>
  <c r="BW14" i="17"/>
  <c r="V14" i="17"/>
  <c r="MB14" i="17"/>
  <c r="KQ14" i="17"/>
  <c r="JJ14" i="17"/>
  <c r="ID14" i="17"/>
  <c r="GW14" i="17"/>
  <c r="FR14" i="17"/>
  <c r="EL14" i="17"/>
  <c r="DJ14" i="17"/>
  <c r="CG14" i="17"/>
  <c r="BG14" i="17"/>
  <c r="AH14" i="17"/>
  <c r="F14" i="17"/>
  <c r="KN14" i="17"/>
  <c r="GP14" i="17"/>
  <c r="EJ14" i="17"/>
  <c r="CE14" i="17"/>
  <c r="BB14" i="17"/>
  <c r="KE14" i="17"/>
  <c r="GK14" i="17"/>
  <c r="CZ14" i="17"/>
  <c r="LV14" i="17"/>
  <c r="KP14" i="17"/>
  <c r="JI14" i="17"/>
  <c r="IB14" i="17"/>
  <c r="GV14" i="17"/>
  <c r="FN14" i="17"/>
  <c r="EK14" i="17"/>
  <c r="DI14" i="17"/>
  <c r="CF14" i="17"/>
  <c r="BF14" i="17"/>
  <c r="AD14" i="17"/>
  <c r="E14" i="17"/>
  <c r="LU14" i="17"/>
  <c r="JH14" i="17"/>
  <c r="IA14" i="17"/>
  <c r="FM14" i="17"/>
  <c r="DH14" i="17"/>
  <c r="AC14" i="17"/>
  <c r="N12" i="16"/>
  <c r="P12" i="16"/>
  <c r="AG13" i="16"/>
  <c r="K12" i="16"/>
  <c r="AD13" i="16"/>
  <c r="R13" i="16"/>
  <c r="S13" i="16"/>
  <c r="L12" i="16"/>
  <c r="O12" i="16"/>
  <c r="Q13" i="16"/>
  <c r="H12" i="16"/>
  <c r="JM9" i="17"/>
  <c r="NR16" i="16"/>
  <c r="NC16" i="16"/>
  <c r="NT16" i="16"/>
  <c r="NP16" i="16"/>
  <c r="NI16" i="16"/>
  <c r="BM35" i="16"/>
  <c r="NH35" i="16" s="1"/>
  <c r="NH34" i="16"/>
  <c r="GO35" i="16"/>
  <c r="NS35" i="16" s="1"/>
  <c r="NS34" i="16"/>
  <c r="NY16" i="16"/>
  <c r="NK22" i="16"/>
  <c r="OA22" i="16"/>
  <c r="NM28" i="16"/>
  <c r="OC28" i="16"/>
  <c r="DU35" i="16"/>
  <c r="NM35" i="16" s="1"/>
  <c r="NM34" i="16"/>
  <c r="NV16" i="16"/>
  <c r="NH22" i="16"/>
  <c r="NX22" i="16"/>
  <c r="NJ28" i="16"/>
  <c r="NZ28" i="16"/>
  <c r="MO35" i="16"/>
  <c r="OF35" i="16" s="1"/>
  <c r="OF34" i="16"/>
  <c r="NR40" i="16"/>
  <c r="ND46" i="16"/>
  <c r="NT46" i="16"/>
  <c r="NF52" i="16"/>
  <c r="NV52" i="16"/>
  <c r="IK35" i="16"/>
  <c r="NW35" i="16" s="1"/>
  <c r="NW34" i="16"/>
  <c r="NI40" i="16"/>
  <c r="NY40" i="16"/>
  <c r="NK46" i="16"/>
  <c r="OA46" i="16"/>
  <c r="NM52" i="16"/>
  <c r="OC52" i="16"/>
  <c r="NF16" i="16"/>
  <c r="ND16" i="16"/>
  <c r="NO16" i="16"/>
  <c r="EG35" i="16"/>
  <c r="NN35" i="16" s="1"/>
  <c r="NN34" i="16"/>
  <c r="OE16" i="16"/>
  <c r="NQ22" i="16"/>
  <c r="NC28" i="16"/>
  <c r="NS28" i="16"/>
  <c r="E35" i="16"/>
  <c r="NC35" i="16" s="1"/>
  <c r="NC34" i="16"/>
  <c r="OB16" i="16"/>
  <c r="NN22" i="16"/>
  <c r="OD22" i="16"/>
  <c r="NP28" i="16"/>
  <c r="OF28" i="16"/>
  <c r="HY35" i="16"/>
  <c r="NV35" i="16" s="1"/>
  <c r="NV34" i="16"/>
  <c r="NH40" i="16"/>
  <c r="NX40" i="16"/>
  <c r="NJ46" i="16"/>
  <c r="NZ46" i="16"/>
  <c r="NL52" i="16"/>
  <c r="OB52" i="16"/>
  <c r="LE35" i="16"/>
  <c r="OC35" i="16" s="1"/>
  <c r="OC34" i="16"/>
  <c r="NO40" i="16"/>
  <c r="OE40" i="16"/>
  <c r="NQ46" i="16"/>
  <c r="NC52" i="16"/>
  <c r="NS52" i="16"/>
  <c r="NL16" i="16"/>
  <c r="NE16" i="16"/>
  <c r="Q35" i="16"/>
  <c r="ND35" i="16" s="1"/>
  <c r="ND34" i="16"/>
  <c r="NU16" i="16"/>
  <c r="NG22" i="16"/>
  <c r="NW22" i="16"/>
  <c r="NI28" i="16"/>
  <c r="NY28" i="16"/>
  <c r="BY35" i="16"/>
  <c r="NI35" i="16" s="1"/>
  <c r="NI34" i="16"/>
  <c r="ND22" i="16"/>
  <c r="NT22" i="16"/>
  <c r="NF28" i="16"/>
  <c r="NV28" i="16"/>
  <c r="KS35" i="16"/>
  <c r="OB35" i="16" s="1"/>
  <c r="OB34" i="16"/>
  <c r="NN40" i="16"/>
  <c r="OD40" i="16"/>
  <c r="NP46" i="16"/>
  <c r="OF46" i="16"/>
  <c r="NR52" i="16"/>
  <c r="ND7" i="16"/>
  <c r="NE40" i="16"/>
  <c r="NU40" i="16"/>
  <c r="NG46" i="16"/>
  <c r="NW46" i="16"/>
  <c r="NI52" i="16"/>
  <c r="NY52" i="16"/>
  <c r="NK16" i="16"/>
  <c r="CK35" i="16"/>
  <c r="NJ35" i="16" s="1"/>
  <c r="NJ34" i="16"/>
  <c r="OA16" i="16"/>
  <c r="NM22" i="16"/>
  <c r="OC22" i="16"/>
  <c r="NO28" i="16"/>
  <c r="OE28" i="16"/>
  <c r="ES35" i="16"/>
  <c r="NO35" i="16" s="1"/>
  <c r="NO34" i="16"/>
  <c r="NX16" i="16"/>
  <c r="NJ22" i="16"/>
  <c r="NZ22" i="16"/>
  <c r="NL28" i="16"/>
  <c r="OB28" i="16"/>
  <c r="GC35" i="16"/>
  <c r="NR35" i="16" s="1"/>
  <c r="NR34" i="16"/>
  <c r="ND40" i="16"/>
  <c r="NT40" i="16"/>
  <c r="NF46" i="16"/>
  <c r="NV46" i="16"/>
  <c r="NH52" i="16"/>
  <c r="NX52" i="16"/>
  <c r="JI35" i="16"/>
  <c r="NY35" i="16" s="1"/>
  <c r="NY34" i="16"/>
  <c r="NK40" i="16"/>
  <c r="OA40" i="16"/>
  <c r="NM46" i="16"/>
  <c r="OC46" i="16"/>
  <c r="NO52" i="16"/>
  <c r="OE52" i="16"/>
  <c r="NH16" i="16"/>
  <c r="NQ16" i="16"/>
  <c r="FE35" i="16"/>
  <c r="NP35" i="16" s="1"/>
  <c r="NP34" i="16"/>
  <c r="NC22" i="16"/>
  <c r="NS22" i="16"/>
  <c r="NE28" i="16"/>
  <c r="NU28" i="16"/>
  <c r="AC35" i="16"/>
  <c r="NE35" i="16" s="1"/>
  <c r="NE34" i="16"/>
  <c r="OD16" i="16"/>
  <c r="NP22" i="16"/>
  <c r="OF22" i="16"/>
  <c r="NR28" i="16"/>
  <c r="IW35" i="16"/>
  <c r="NX35" i="16" s="1"/>
  <c r="NX34" i="16"/>
  <c r="NJ40" i="16"/>
  <c r="NZ40" i="16"/>
  <c r="NL46" i="16"/>
  <c r="OB46" i="16"/>
  <c r="NN52" i="16"/>
  <c r="OD52" i="16"/>
  <c r="MC35" i="16"/>
  <c r="OE35" i="16" s="1"/>
  <c r="OE34" i="16"/>
  <c r="NQ40" i="16"/>
  <c r="NC46" i="16"/>
  <c r="NS46" i="16"/>
  <c r="NE52" i="16"/>
  <c r="NU52" i="16"/>
  <c r="NN16" i="16"/>
  <c r="NG16" i="16"/>
  <c r="AO35" i="16"/>
  <c r="NF35" i="16" s="1"/>
  <c r="NF34" i="16"/>
  <c r="NW16" i="16"/>
  <c r="NI22" i="16"/>
  <c r="NY22" i="16"/>
  <c r="NK28" i="16"/>
  <c r="OA28" i="16"/>
  <c r="CW35" i="16"/>
  <c r="NK35" i="16" s="1"/>
  <c r="NK34" i="16"/>
  <c r="NF22" i="16"/>
  <c r="NV22" i="16"/>
  <c r="NH28" i="16"/>
  <c r="NX28" i="16"/>
  <c r="LQ35" i="16"/>
  <c r="OD35" i="16" s="1"/>
  <c r="OD34" i="16"/>
  <c r="NP40" i="16"/>
  <c r="OF40" i="16"/>
  <c r="NR46" i="16"/>
  <c r="ND52" i="16"/>
  <c r="NT52" i="16"/>
  <c r="HM35" i="16"/>
  <c r="NU35" i="16" s="1"/>
  <c r="NU34" i="16"/>
  <c r="NG40" i="16"/>
  <c r="NW40" i="16"/>
  <c r="NI46" i="16"/>
  <c r="NY46" i="16"/>
  <c r="NK52" i="16"/>
  <c r="OA52" i="16"/>
  <c r="NC7" i="16"/>
  <c r="NM16" i="16"/>
  <c r="DI35" i="16"/>
  <c r="NL35" i="16" s="1"/>
  <c r="NL34" i="16"/>
  <c r="OC16" i="16"/>
  <c r="NO22" i="16"/>
  <c r="OE22" i="16"/>
  <c r="NQ28" i="16"/>
  <c r="FQ35" i="16"/>
  <c r="NQ35" i="16" s="1"/>
  <c r="NQ34" i="16"/>
  <c r="NZ16" i="16"/>
  <c r="NL22" i="16"/>
  <c r="OB22" i="16"/>
  <c r="NN28" i="16"/>
  <c r="OD28" i="16"/>
  <c r="HA35" i="16"/>
  <c r="NT35" i="16" s="1"/>
  <c r="NT34" i="16"/>
  <c r="NF40" i="16"/>
  <c r="NV40" i="16"/>
  <c r="NH46" i="16"/>
  <c r="NX46" i="16"/>
  <c r="NJ52" i="16"/>
  <c r="NZ52" i="16"/>
  <c r="KG35" i="16"/>
  <c r="OA35" i="16" s="1"/>
  <c r="OA34" i="16"/>
  <c r="NM40" i="16"/>
  <c r="OC40" i="16"/>
  <c r="NO46" i="16"/>
  <c r="OE46" i="16"/>
  <c r="NQ52" i="16"/>
  <c r="NJ16" i="16"/>
  <c r="NS16" i="16"/>
  <c r="NE22" i="16"/>
  <c r="NU22" i="16"/>
  <c r="NG28" i="16"/>
  <c r="NW28" i="16"/>
  <c r="BA35" i="16"/>
  <c r="NG35" i="16" s="1"/>
  <c r="NG34" i="16"/>
  <c r="OF16" i="16"/>
  <c r="NR22" i="16"/>
  <c r="ND28" i="16"/>
  <c r="NT28" i="16"/>
  <c r="JU35" i="16"/>
  <c r="NZ35" i="16" s="1"/>
  <c r="NZ34" i="16"/>
  <c r="NL40" i="16"/>
  <c r="OB40" i="16"/>
  <c r="NN46" i="16"/>
  <c r="OD46" i="16"/>
  <c r="NP52" i="16"/>
  <c r="OF52" i="16"/>
  <c r="NC40" i="16"/>
  <c r="NS40" i="16"/>
  <c r="NE46" i="16"/>
  <c r="NU46" i="16"/>
  <c r="NG52" i="16"/>
  <c r="NW52" i="16"/>
  <c r="KN3" i="22"/>
  <c r="KO4" i="22"/>
  <c r="JM116" i="17"/>
  <c r="JM109" i="17"/>
  <c r="JM95" i="17"/>
  <c r="JM88" i="17"/>
  <c r="JM81" i="17"/>
  <c r="JM74" i="17"/>
  <c r="JM67" i="17"/>
  <c r="JM60" i="17"/>
  <c r="JM53" i="17"/>
  <c r="JM46" i="17"/>
  <c r="JM32" i="17"/>
  <c r="JM23" i="17"/>
  <c r="JM39" i="17"/>
  <c r="KP4" i="24"/>
  <c r="KO3" i="24"/>
  <c r="E7" i="17"/>
  <c r="MY114" i="17"/>
  <c r="MQ114" i="17"/>
  <c r="MI114" i="17"/>
  <c r="MA114" i="17"/>
  <c r="LS114" i="17"/>
  <c r="LK114" i="17"/>
  <c r="LC114" i="17"/>
  <c r="KU114" i="17"/>
  <c r="KM114" i="17"/>
  <c r="KE114" i="17"/>
  <c r="JW114" i="17"/>
  <c r="JO114" i="17"/>
  <c r="JG114" i="17"/>
  <c r="JG117" i="17" s="1"/>
  <c r="IY114" i="17"/>
  <c r="IY117" i="17" s="1"/>
  <c r="IQ114" i="17"/>
  <c r="IQ117" i="17" s="1"/>
  <c r="II114" i="17"/>
  <c r="II117" i="17" s="1"/>
  <c r="IA114" i="17"/>
  <c r="IA117" i="17" s="1"/>
  <c r="HS114" i="17"/>
  <c r="HS117" i="17" s="1"/>
  <c r="HK114" i="17"/>
  <c r="HK117" i="17" s="1"/>
  <c r="HC114" i="17"/>
  <c r="HC117" i="17" s="1"/>
  <c r="GU114" i="17"/>
  <c r="GU117" i="17" s="1"/>
  <c r="GM114" i="17"/>
  <c r="GM117" i="17" s="1"/>
  <c r="GE114" i="17"/>
  <c r="GE117" i="17" s="1"/>
  <c r="FW114" i="17"/>
  <c r="FW117" i="17" s="1"/>
  <c r="FO114" i="17"/>
  <c r="FO117" i="17" s="1"/>
  <c r="FG114" i="17"/>
  <c r="FG117" i="17" s="1"/>
  <c r="EY114" i="17"/>
  <c r="EY117" i="17" s="1"/>
  <c r="EQ114" i="17"/>
  <c r="EQ117" i="17" s="1"/>
  <c r="EI114" i="17"/>
  <c r="EI117" i="17" s="1"/>
  <c r="EA114" i="17"/>
  <c r="EA117" i="17" s="1"/>
  <c r="MX114" i="17"/>
  <c r="MP114" i="17"/>
  <c r="MH114" i="17"/>
  <c r="LZ114" i="17"/>
  <c r="LR114" i="17"/>
  <c r="LJ114" i="17"/>
  <c r="LB114" i="17"/>
  <c r="KT114" i="17"/>
  <c r="KL114" i="17"/>
  <c r="KD114" i="17"/>
  <c r="JV114" i="17"/>
  <c r="JN114" i="17"/>
  <c r="JF114" i="17"/>
  <c r="JF117" i="17" s="1"/>
  <c r="IX114" i="17"/>
  <c r="IX117" i="17" s="1"/>
  <c r="IP114" i="17"/>
  <c r="IP117" i="17" s="1"/>
  <c r="IH114" i="17"/>
  <c r="IH117" i="17" s="1"/>
  <c r="HZ114" i="17"/>
  <c r="HZ117" i="17" s="1"/>
  <c r="HR114" i="17"/>
  <c r="HR117" i="17" s="1"/>
  <c r="HJ114" i="17"/>
  <c r="HJ117" i="17" s="1"/>
  <c r="HB114" i="17"/>
  <c r="HB117" i="17" s="1"/>
  <c r="GT114" i="17"/>
  <c r="GT117" i="17" s="1"/>
  <c r="GL114" i="17"/>
  <c r="GL117" i="17" s="1"/>
  <c r="GD114" i="17"/>
  <c r="GD117" i="17" s="1"/>
  <c r="FV114" i="17"/>
  <c r="FV117" i="17" s="1"/>
  <c r="FN114" i="17"/>
  <c r="FN117" i="17" s="1"/>
  <c r="FF114" i="17"/>
  <c r="FF117" i="17" s="1"/>
  <c r="EX114" i="17"/>
  <c r="EX117" i="17" s="1"/>
  <c r="EP114" i="17"/>
  <c r="EP117" i="17" s="1"/>
  <c r="EH114" i="17"/>
  <c r="EH117" i="17" s="1"/>
  <c r="DZ114" i="17"/>
  <c r="DZ117" i="17" s="1"/>
  <c r="DR114" i="17"/>
  <c r="DR117" i="17" s="1"/>
  <c r="DJ114" i="17"/>
  <c r="DJ117" i="17" s="1"/>
  <c r="DB114" i="17"/>
  <c r="DB117" i="17" s="1"/>
  <c r="CT114" i="17"/>
  <c r="CT117" i="17" s="1"/>
  <c r="CL114" i="17"/>
  <c r="CL117" i="17" s="1"/>
  <c r="CD114" i="17"/>
  <c r="CD117" i="17" s="1"/>
  <c r="BV114" i="17"/>
  <c r="BV117" i="17" s="1"/>
  <c r="BN114" i="17"/>
  <c r="BN117" i="17" s="1"/>
  <c r="BF114" i="17"/>
  <c r="BF117" i="17" s="1"/>
  <c r="AX114" i="17"/>
  <c r="AX117" i="17" s="1"/>
  <c r="AP114" i="17"/>
  <c r="AP117" i="17" s="1"/>
  <c r="MW114" i="17"/>
  <c r="MO114" i="17"/>
  <c r="MG114" i="17"/>
  <c r="LY114" i="17"/>
  <c r="LQ114" i="17"/>
  <c r="LI114" i="17"/>
  <c r="LA114" i="17"/>
  <c r="KS114" i="17"/>
  <c r="KK114" i="17"/>
  <c r="KC114" i="17"/>
  <c r="JU114" i="17"/>
  <c r="JM114" i="17"/>
  <c r="JE114" i="17"/>
  <c r="JE117" i="17" s="1"/>
  <c r="IW114" i="17"/>
  <c r="IW117" i="17" s="1"/>
  <c r="IO114" i="17"/>
  <c r="IO117" i="17" s="1"/>
  <c r="IG114" i="17"/>
  <c r="IG117" i="17" s="1"/>
  <c r="HY114" i="17"/>
  <c r="HY117" i="17" s="1"/>
  <c r="HQ114" i="17"/>
  <c r="HQ117" i="17" s="1"/>
  <c r="HI114" i="17"/>
  <c r="HI117" i="17" s="1"/>
  <c r="HA114" i="17"/>
  <c r="HA117" i="17" s="1"/>
  <c r="GS114" i="17"/>
  <c r="GS117" i="17" s="1"/>
  <c r="GK114" i="17"/>
  <c r="GK117" i="17" s="1"/>
  <c r="GC114" i="17"/>
  <c r="GC117" i="17" s="1"/>
  <c r="FU114" i="17"/>
  <c r="FU117" i="17" s="1"/>
  <c r="FM114" i="17"/>
  <c r="FM117" i="17" s="1"/>
  <c r="FE114" i="17"/>
  <c r="FE117" i="17" s="1"/>
  <c r="EW114" i="17"/>
  <c r="EW117" i="17" s="1"/>
  <c r="EO114" i="17"/>
  <c r="EO117" i="17" s="1"/>
  <c r="EG114" i="17"/>
  <c r="EG117" i="17" s="1"/>
  <c r="DY114" i="17"/>
  <c r="DY117" i="17" s="1"/>
  <c r="DQ114" i="17"/>
  <c r="DQ117" i="17" s="1"/>
  <c r="MV114" i="17"/>
  <c r="MN114" i="17"/>
  <c r="MF114" i="17"/>
  <c r="LX114" i="17"/>
  <c r="LP114" i="17"/>
  <c r="LH114" i="17"/>
  <c r="KZ114" i="17"/>
  <c r="KR114" i="17"/>
  <c r="KJ114" i="17"/>
  <c r="KB114" i="17"/>
  <c r="JT114" i="17"/>
  <c r="JL114" i="17"/>
  <c r="JL117" i="17" s="1"/>
  <c r="JD114" i="17"/>
  <c r="JD117" i="17" s="1"/>
  <c r="IV114" i="17"/>
  <c r="IV117" i="17" s="1"/>
  <c r="IN114" i="17"/>
  <c r="IN117" i="17" s="1"/>
  <c r="IF114" i="17"/>
  <c r="IF117" i="17" s="1"/>
  <c r="HX114" i="17"/>
  <c r="HX117" i="17" s="1"/>
  <c r="HP114" i="17"/>
  <c r="HP117" i="17" s="1"/>
  <c r="HH114" i="17"/>
  <c r="HH117" i="17" s="1"/>
  <c r="GZ114" i="17"/>
  <c r="GZ117" i="17" s="1"/>
  <c r="GR114" i="17"/>
  <c r="GR117" i="17" s="1"/>
  <c r="GJ114" i="17"/>
  <c r="GJ117" i="17" s="1"/>
  <c r="GB114" i="17"/>
  <c r="GB117" i="17" s="1"/>
  <c r="FT114" i="17"/>
  <c r="FT117" i="17" s="1"/>
  <c r="FL114" i="17"/>
  <c r="FL117" i="17" s="1"/>
  <c r="FD114" i="17"/>
  <c r="FD117" i="17" s="1"/>
  <c r="EV114" i="17"/>
  <c r="EV117" i="17" s="1"/>
  <c r="EN114" i="17"/>
  <c r="EN117" i="17" s="1"/>
  <c r="EF114" i="17"/>
  <c r="EF117" i="17" s="1"/>
  <c r="MU114" i="17"/>
  <c r="MM114" i="17"/>
  <c r="ME114" i="17"/>
  <c r="LW114" i="17"/>
  <c r="LO114" i="17"/>
  <c r="LG114" i="17"/>
  <c r="KY114" i="17"/>
  <c r="KQ114" i="17"/>
  <c r="KI114" i="17"/>
  <c r="KA114" i="17"/>
  <c r="JS114" i="17"/>
  <c r="JK114" i="17"/>
  <c r="JK117" i="17" s="1"/>
  <c r="JC114" i="17"/>
  <c r="JC117" i="17" s="1"/>
  <c r="IU114" i="17"/>
  <c r="IU117" i="17" s="1"/>
  <c r="IM114" i="17"/>
  <c r="IM117" i="17" s="1"/>
  <c r="IE114" i="17"/>
  <c r="IE117" i="17" s="1"/>
  <c r="HW114" i="17"/>
  <c r="HW117" i="17" s="1"/>
  <c r="HO114" i="17"/>
  <c r="HO117" i="17" s="1"/>
  <c r="HG114" i="17"/>
  <c r="HG117" i="17" s="1"/>
  <c r="GY114" i="17"/>
  <c r="GY117" i="17" s="1"/>
  <c r="GQ114" i="17"/>
  <c r="GQ117" i="17" s="1"/>
  <c r="GI114" i="17"/>
  <c r="GI117" i="17" s="1"/>
  <c r="GA114" i="17"/>
  <c r="GA117" i="17" s="1"/>
  <c r="FS114" i="17"/>
  <c r="FS117" i="17" s="1"/>
  <c r="FK114" i="17"/>
  <c r="FK117" i="17" s="1"/>
  <c r="FC114" i="17"/>
  <c r="FC117" i="17" s="1"/>
  <c r="EU114" i="17"/>
  <c r="EU117" i="17" s="1"/>
  <c r="EM114" i="17"/>
  <c r="EM117" i="17" s="1"/>
  <c r="EE114" i="17"/>
  <c r="EE117" i="17" s="1"/>
  <c r="DW114" i="17"/>
  <c r="DW117" i="17" s="1"/>
  <c r="DO114" i="17"/>
  <c r="DO117" i="17" s="1"/>
  <c r="DG114" i="17"/>
  <c r="DG117" i="17" s="1"/>
  <c r="CY114" i="17"/>
  <c r="CY117" i="17" s="1"/>
  <c r="CQ114" i="17"/>
  <c r="CQ117" i="17" s="1"/>
  <c r="CI114" i="17"/>
  <c r="CI117" i="17" s="1"/>
  <c r="CA114" i="17"/>
  <c r="CA117" i="17" s="1"/>
  <c r="BS114" i="17"/>
  <c r="BS117" i="17" s="1"/>
  <c r="BK114" i="17"/>
  <c r="BK117" i="17" s="1"/>
  <c r="BC114" i="17"/>
  <c r="BC117" i="17" s="1"/>
  <c r="MS114" i="17"/>
  <c r="MK114" i="17"/>
  <c r="MC114" i="17"/>
  <c r="LU114" i="17"/>
  <c r="LM114" i="17"/>
  <c r="LE114" i="17"/>
  <c r="KW114" i="17"/>
  <c r="KO114" i="17"/>
  <c r="KG114" i="17"/>
  <c r="JY114" i="17"/>
  <c r="JQ114" i="17"/>
  <c r="JI114" i="17"/>
  <c r="JI117" i="17" s="1"/>
  <c r="JA114" i="17"/>
  <c r="JA117" i="17" s="1"/>
  <c r="IS114" i="17"/>
  <c r="IS117" i="17" s="1"/>
  <c r="IK114" i="17"/>
  <c r="IK117" i="17" s="1"/>
  <c r="IC114" i="17"/>
  <c r="IC117" i="17" s="1"/>
  <c r="HU114" i="17"/>
  <c r="HU117" i="17" s="1"/>
  <c r="HM114" i="17"/>
  <c r="HM117" i="17" s="1"/>
  <c r="HE114" i="17"/>
  <c r="HE117" i="17" s="1"/>
  <c r="GW114" i="17"/>
  <c r="GW117" i="17" s="1"/>
  <c r="GO114" i="17"/>
  <c r="GO117" i="17" s="1"/>
  <c r="GG114" i="17"/>
  <c r="GG117" i="17" s="1"/>
  <c r="FY114" i="17"/>
  <c r="FY117" i="17" s="1"/>
  <c r="FQ114" i="17"/>
  <c r="FQ117" i="17" s="1"/>
  <c r="FI114" i="17"/>
  <c r="FI117" i="17" s="1"/>
  <c r="FA114" i="17"/>
  <c r="FA117" i="17" s="1"/>
  <c r="ES114" i="17"/>
  <c r="ES117" i="17" s="1"/>
  <c r="EK114" i="17"/>
  <c r="EK117" i="17" s="1"/>
  <c r="EC114" i="17"/>
  <c r="EC117" i="17" s="1"/>
  <c r="DU114" i="17"/>
  <c r="DU117" i="17" s="1"/>
  <c r="DM114" i="17"/>
  <c r="DM117" i="17" s="1"/>
  <c r="DE114" i="17"/>
  <c r="DE117" i="17" s="1"/>
  <c r="CW114" i="17"/>
  <c r="CW117" i="17" s="1"/>
  <c r="CO114" i="17"/>
  <c r="CO117" i="17" s="1"/>
  <c r="CG114" i="17"/>
  <c r="CG117" i="17" s="1"/>
  <c r="BY114" i="17"/>
  <c r="BY117" i="17" s="1"/>
  <c r="MZ114" i="17"/>
  <c r="MR114" i="17"/>
  <c r="MJ114" i="17"/>
  <c r="MB114" i="17"/>
  <c r="LT114" i="17"/>
  <c r="LL114" i="17"/>
  <c r="LD114" i="17"/>
  <c r="KV114" i="17"/>
  <c r="KN114" i="17"/>
  <c r="KF114" i="17"/>
  <c r="JX114" i="17"/>
  <c r="JP114" i="17"/>
  <c r="JH114" i="17"/>
  <c r="JH117" i="17" s="1"/>
  <c r="IZ114" i="17"/>
  <c r="IZ117" i="17" s="1"/>
  <c r="IR114" i="17"/>
  <c r="IR117" i="17" s="1"/>
  <c r="IJ114" i="17"/>
  <c r="IJ117" i="17" s="1"/>
  <c r="IB114" i="17"/>
  <c r="IB117" i="17" s="1"/>
  <c r="HT114" i="17"/>
  <c r="HT117" i="17" s="1"/>
  <c r="HL114" i="17"/>
  <c r="HL117" i="17" s="1"/>
  <c r="HD114" i="17"/>
  <c r="HD117" i="17" s="1"/>
  <c r="GV114" i="17"/>
  <c r="GV117" i="17" s="1"/>
  <c r="GN114" i="17"/>
  <c r="GN117" i="17" s="1"/>
  <c r="GF114" i="17"/>
  <c r="GF117" i="17" s="1"/>
  <c r="FX114" i="17"/>
  <c r="FX117" i="17" s="1"/>
  <c r="FP114" i="17"/>
  <c r="FP117" i="17" s="1"/>
  <c r="FH114" i="17"/>
  <c r="FH117" i="17" s="1"/>
  <c r="EZ114" i="17"/>
  <c r="EZ117" i="17" s="1"/>
  <c r="ER114" i="17"/>
  <c r="ER117" i="17" s="1"/>
  <c r="EJ114" i="17"/>
  <c r="EJ117" i="17" s="1"/>
  <c r="EB114" i="17"/>
  <c r="EB117" i="17" s="1"/>
  <c r="DT114" i="17"/>
  <c r="DT117" i="17" s="1"/>
  <c r="DL114" i="17"/>
  <c r="DL117" i="17" s="1"/>
  <c r="DD114" i="17"/>
  <c r="DD117" i="17" s="1"/>
  <c r="CV114" i="17"/>
  <c r="CV117" i="17" s="1"/>
  <c r="CN114" i="17"/>
  <c r="CN117" i="17" s="1"/>
  <c r="MT114" i="17"/>
  <c r="KH114" i="17"/>
  <c r="HV114" i="17"/>
  <c r="HV117" i="17" s="1"/>
  <c r="FJ114" i="17"/>
  <c r="FJ117" i="17" s="1"/>
  <c r="DP114" i="17"/>
  <c r="DP117" i="17" s="1"/>
  <c r="CZ114" i="17"/>
  <c r="CZ117" i="17" s="1"/>
  <c r="CJ114" i="17"/>
  <c r="CJ117" i="17" s="1"/>
  <c r="BW114" i="17"/>
  <c r="BW117" i="17" s="1"/>
  <c r="BL114" i="17"/>
  <c r="BL117" i="17" s="1"/>
  <c r="BA114" i="17"/>
  <c r="BA117" i="17" s="1"/>
  <c r="AR114" i="17"/>
  <c r="AR117" i="17" s="1"/>
  <c r="AI114" i="17"/>
  <c r="AI117" i="17" s="1"/>
  <c r="AA114" i="17"/>
  <c r="AA117" i="17" s="1"/>
  <c r="S114" i="17"/>
  <c r="S117" i="17" s="1"/>
  <c r="K114" i="17"/>
  <c r="K117" i="17" s="1"/>
  <c r="MT107" i="17"/>
  <c r="ML107" i="17"/>
  <c r="MD107" i="17"/>
  <c r="LV107" i="17"/>
  <c r="LN107" i="17"/>
  <c r="LF107" i="17"/>
  <c r="KX107" i="17"/>
  <c r="KP107" i="17"/>
  <c r="KH107" i="17"/>
  <c r="JZ107" i="17"/>
  <c r="JR107" i="17"/>
  <c r="JJ107" i="17"/>
  <c r="JB107" i="17"/>
  <c r="IT107" i="17"/>
  <c r="IL107" i="17"/>
  <c r="ID107" i="17"/>
  <c r="HV107" i="17"/>
  <c r="HN107" i="17"/>
  <c r="HF107" i="17"/>
  <c r="GX107" i="17"/>
  <c r="GP107" i="17"/>
  <c r="GH107" i="17"/>
  <c r="FZ107" i="17"/>
  <c r="FR107" i="17"/>
  <c r="FJ107" i="17"/>
  <c r="FB107" i="17"/>
  <c r="ET107" i="17"/>
  <c r="EL107" i="17"/>
  <c r="ED107" i="17"/>
  <c r="DV107" i="17"/>
  <c r="DN107" i="17"/>
  <c r="DF107" i="17"/>
  <c r="CX107" i="17"/>
  <c r="CP107" i="17"/>
  <c r="CH107" i="17"/>
  <c r="BZ107" i="17"/>
  <c r="ML114" i="17"/>
  <c r="JZ114" i="17"/>
  <c r="HN114" i="17"/>
  <c r="HN117" i="17" s="1"/>
  <c r="FB114" i="17"/>
  <c r="FB117" i="17" s="1"/>
  <c r="DN114" i="17"/>
  <c r="DN117" i="17" s="1"/>
  <c r="CX114" i="17"/>
  <c r="CX117" i="17" s="1"/>
  <c r="CH114" i="17"/>
  <c r="CH117" i="17" s="1"/>
  <c r="BU114" i="17"/>
  <c r="BU117" i="17" s="1"/>
  <c r="BJ114" i="17"/>
  <c r="BJ117" i="17" s="1"/>
  <c r="AZ114" i="17"/>
  <c r="AZ117" i="17" s="1"/>
  <c r="AQ114" i="17"/>
  <c r="AQ117" i="17" s="1"/>
  <c r="AH114" i="17"/>
  <c r="AH117" i="17" s="1"/>
  <c r="Z114" i="17"/>
  <c r="Z117" i="17" s="1"/>
  <c r="R114" i="17"/>
  <c r="R117" i="17" s="1"/>
  <c r="J114" i="17"/>
  <c r="MS107" i="17"/>
  <c r="MK107" i="17"/>
  <c r="MC107" i="17"/>
  <c r="LU107" i="17"/>
  <c r="LM107" i="17"/>
  <c r="LE107" i="17"/>
  <c r="KW107" i="17"/>
  <c r="KO107" i="17"/>
  <c r="KG107" i="17"/>
  <c r="JY107" i="17"/>
  <c r="JQ107" i="17"/>
  <c r="JI107" i="17"/>
  <c r="JA107" i="17"/>
  <c r="IS107" i="17"/>
  <c r="IK107" i="17"/>
  <c r="IC107" i="17"/>
  <c r="HU107" i="17"/>
  <c r="HM107" i="17"/>
  <c r="HE107" i="17"/>
  <c r="GW107" i="17"/>
  <c r="GO107" i="17"/>
  <c r="GG107" i="17"/>
  <c r="FY107" i="17"/>
  <c r="FQ107" i="17"/>
  <c r="FI107" i="17"/>
  <c r="FA107" i="17"/>
  <c r="ES107" i="17"/>
  <c r="EK107" i="17"/>
  <c r="EC107" i="17"/>
  <c r="DU107" i="17"/>
  <c r="DM107" i="17"/>
  <c r="DE107" i="17"/>
  <c r="CW107" i="17"/>
  <c r="CO107" i="17"/>
  <c r="CG107" i="17"/>
  <c r="BY107" i="17"/>
  <c r="BQ107" i="17"/>
  <c r="BI107" i="17"/>
  <c r="BA107" i="17"/>
  <c r="AS107" i="17"/>
  <c r="AK107" i="17"/>
  <c r="AC107" i="17"/>
  <c r="U107" i="17"/>
  <c r="M107" i="17"/>
  <c r="E107" i="17"/>
  <c r="MS93" i="17"/>
  <c r="MK93" i="17"/>
  <c r="MC93" i="17"/>
  <c r="LU93" i="17"/>
  <c r="LM93" i="17"/>
  <c r="LE93" i="17"/>
  <c r="KW93" i="17"/>
  <c r="KO93" i="17"/>
  <c r="KG93" i="17"/>
  <c r="MD114" i="17"/>
  <c r="JR114" i="17"/>
  <c r="HF114" i="17"/>
  <c r="HF117" i="17" s="1"/>
  <c r="ET114" i="17"/>
  <c r="ET117" i="17" s="1"/>
  <c r="DK114" i="17"/>
  <c r="DK117" i="17" s="1"/>
  <c r="CU114" i="17"/>
  <c r="CU117" i="17" s="1"/>
  <c r="CF114" i="17"/>
  <c r="CF117" i="17" s="1"/>
  <c r="BT114" i="17"/>
  <c r="BT117" i="17" s="1"/>
  <c r="BI114" i="17"/>
  <c r="BI117" i="17" s="1"/>
  <c r="AY114" i="17"/>
  <c r="AY117" i="17" s="1"/>
  <c r="AO114" i="17"/>
  <c r="AO117" i="17" s="1"/>
  <c r="AG114" i="17"/>
  <c r="AG117" i="17" s="1"/>
  <c r="Y114" i="17"/>
  <c r="Y117" i="17" s="1"/>
  <c r="Q114" i="17"/>
  <c r="Q117" i="17" s="1"/>
  <c r="I114" i="17"/>
  <c r="MZ107" i="17"/>
  <c r="MR107" i="17"/>
  <c r="MJ107" i="17"/>
  <c r="MB107" i="17"/>
  <c r="LT107" i="17"/>
  <c r="LL107" i="17"/>
  <c r="LD107" i="17"/>
  <c r="KV107" i="17"/>
  <c r="KN107" i="17"/>
  <c r="KF107" i="17"/>
  <c r="JX107" i="17"/>
  <c r="JP107" i="17"/>
  <c r="JH107" i="17"/>
  <c r="IZ107" i="17"/>
  <c r="IR107" i="17"/>
  <c r="IJ107" i="17"/>
  <c r="IB107" i="17"/>
  <c r="HT107" i="17"/>
  <c r="HL107" i="17"/>
  <c r="HD107" i="17"/>
  <c r="GV107" i="17"/>
  <c r="GN107" i="17"/>
  <c r="GF107" i="17"/>
  <c r="FX107" i="17"/>
  <c r="FP107" i="17"/>
  <c r="FH107" i="17"/>
  <c r="EZ107" i="17"/>
  <c r="ER107" i="17"/>
  <c r="EJ107" i="17"/>
  <c r="EB107" i="17"/>
  <c r="DT107" i="17"/>
  <c r="DL107" i="17"/>
  <c r="DD107" i="17"/>
  <c r="CV107" i="17"/>
  <c r="CN107" i="17"/>
  <c r="CF107" i="17"/>
  <c r="BX107" i="17"/>
  <c r="BP107" i="17"/>
  <c r="BH107" i="17"/>
  <c r="AZ107" i="17"/>
  <c r="AR107" i="17"/>
  <c r="AJ107" i="17"/>
  <c r="AB107" i="17"/>
  <c r="T107" i="17"/>
  <c r="L107" i="17"/>
  <c r="LV114" i="17"/>
  <c r="JJ114" i="17"/>
  <c r="JJ117" i="17" s="1"/>
  <c r="GX114" i="17"/>
  <c r="GX117" i="17" s="1"/>
  <c r="EL114" i="17"/>
  <c r="EL117" i="17" s="1"/>
  <c r="DI114" i="17"/>
  <c r="DI117" i="17" s="1"/>
  <c r="CS114" i="17"/>
  <c r="CS117" i="17" s="1"/>
  <c r="CE114" i="17"/>
  <c r="CE117" i="17" s="1"/>
  <c r="BR114" i="17"/>
  <c r="BR117" i="17" s="1"/>
  <c r="BH114" i="17"/>
  <c r="BH117" i="17" s="1"/>
  <c r="AW114" i="17"/>
  <c r="AW117" i="17" s="1"/>
  <c r="AN114" i="17"/>
  <c r="AN117" i="17" s="1"/>
  <c r="AF114" i="17"/>
  <c r="AF117" i="17" s="1"/>
  <c r="X114" i="17"/>
  <c r="X117" i="17" s="1"/>
  <c r="P114" i="17"/>
  <c r="P117" i="17" s="1"/>
  <c r="H114" i="17"/>
  <c r="MY107" i="17"/>
  <c r="MQ107" i="17"/>
  <c r="MI107" i="17"/>
  <c r="MA107" i="17"/>
  <c r="LS107" i="17"/>
  <c r="LK107" i="17"/>
  <c r="LC107" i="17"/>
  <c r="KU107" i="17"/>
  <c r="KM107" i="17"/>
  <c r="KE107" i="17"/>
  <c r="JW107" i="17"/>
  <c r="JO107" i="17"/>
  <c r="JG107" i="17"/>
  <c r="IY107" i="17"/>
  <c r="IQ107" i="17"/>
  <c r="II107" i="17"/>
  <c r="IA107" i="17"/>
  <c r="HS107" i="17"/>
  <c r="HK107" i="17"/>
  <c r="HC107" i="17"/>
  <c r="GU107" i="17"/>
  <c r="GM107" i="17"/>
  <c r="GE107" i="17"/>
  <c r="FW107" i="17"/>
  <c r="FO107" i="17"/>
  <c r="FG107" i="17"/>
  <c r="EY107" i="17"/>
  <c r="EQ107" i="17"/>
  <c r="EI107" i="17"/>
  <c r="EA107" i="17"/>
  <c r="DS107" i="17"/>
  <c r="DK107" i="17"/>
  <c r="DC107" i="17"/>
  <c r="CU107" i="17"/>
  <c r="CM107" i="17"/>
  <c r="CE107" i="17"/>
  <c r="BW107" i="17"/>
  <c r="BO107" i="17"/>
  <c r="BG107" i="17"/>
  <c r="AY107" i="17"/>
  <c r="AQ107" i="17"/>
  <c r="AI107" i="17"/>
  <c r="AA107" i="17"/>
  <c r="S107" i="17"/>
  <c r="K107" i="17"/>
  <c r="MY93" i="17"/>
  <c r="MQ93" i="17"/>
  <c r="MI93" i="17"/>
  <c r="LN114" i="17"/>
  <c r="JB114" i="17"/>
  <c r="JB117" i="17" s="1"/>
  <c r="GP114" i="17"/>
  <c r="GP117" i="17" s="1"/>
  <c r="ED114" i="17"/>
  <c r="ED117" i="17" s="1"/>
  <c r="DH114" i="17"/>
  <c r="DH117" i="17" s="1"/>
  <c r="CR114" i="17"/>
  <c r="CR117" i="17" s="1"/>
  <c r="CC114" i="17"/>
  <c r="CC117" i="17" s="1"/>
  <c r="BQ114" i="17"/>
  <c r="BQ117" i="17" s="1"/>
  <c r="BG114" i="17"/>
  <c r="BG117" i="17" s="1"/>
  <c r="AV114" i="17"/>
  <c r="AV117" i="17" s="1"/>
  <c r="AM114" i="17"/>
  <c r="AM117" i="17" s="1"/>
  <c r="AE114" i="17"/>
  <c r="AE117" i="17" s="1"/>
  <c r="W114" i="17"/>
  <c r="W117" i="17" s="1"/>
  <c r="O114" i="17"/>
  <c r="O117" i="17" s="1"/>
  <c r="G114" i="17"/>
  <c r="MX107" i="17"/>
  <c r="MP107" i="17"/>
  <c r="MH107" i="17"/>
  <c r="LZ107" i="17"/>
  <c r="LR107" i="17"/>
  <c r="LJ107" i="17"/>
  <c r="LB107" i="17"/>
  <c r="KT107" i="17"/>
  <c r="KL107" i="17"/>
  <c r="KD107" i="17"/>
  <c r="JV107" i="17"/>
  <c r="JN107" i="17"/>
  <c r="JF107" i="17"/>
  <c r="IX107" i="17"/>
  <c r="IP107" i="17"/>
  <c r="IH107" i="17"/>
  <c r="HZ107" i="17"/>
  <c r="HR107" i="17"/>
  <c r="HJ107" i="17"/>
  <c r="HB107" i="17"/>
  <c r="GT107" i="17"/>
  <c r="GL107" i="17"/>
  <c r="GD107" i="17"/>
  <c r="FV107" i="17"/>
  <c r="FN107" i="17"/>
  <c r="FF107" i="17"/>
  <c r="EX107" i="17"/>
  <c r="EP107" i="17"/>
  <c r="EH107" i="17"/>
  <c r="DZ107" i="17"/>
  <c r="DR107" i="17"/>
  <c r="DJ107" i="17"/>
  <c r="DB107" i="17"/>
  <c r="CT107" i="17"/>
  <c r="CL107" i="17"/>
  <c r="CD107" i="17"/>
  <c r="KX114" i="17"/>
  <c r="IL114" i="17"/>
  <c r="IL117" i="17" s="1"/>
  <c r="FZ114" i="17"/>
  <c r="FZ117" i="17" s="1"/>
  <c r="DV114" i="17"/>
  <c r="DV117" i="17" s="1"/>
  <c r="DC114" i="17"/>
  <c r="DC117" i="17" s="1"/>
  <c r="CM114" i="17"/>
  <c r="CM117" i="17" s="1"/>
  <c r="BZ114" i="17"/>
  <c r="BZ117" i="17" s="1"/>
  <c r="BO114" i="17"/>
  <c r="BO117" i="17" s="1"/>
  <c r="BD114" i="17"/>
  <c r="BD117" i="17" s="1"/>
  <c r="AT114" i="17"/>
  <c r="AT117" i="17" s="1"/>
  <c r="AK114" i="17"/>
  <c r="AK117" i="17" s="1"/>
  <c r="AC114" i="17"/>
  <c r="AC117" i="17" s="1"/>
  <c r="U114" i="17"/>
  <c r="U117" i="17" s="1"/>
  <c r="M114" i="17"/>
  <c r="M117" i="17" s="1"/>
  <c r="E114" i="17"/>
  <c r="MV107" i="17"/>
  <c r="MN107" i="17"/>
  <c r="MF107" i="17"/>
  <c r="LX107" i="17"/>
  <c r="LP107" i="17"/>
  <c r="LH107" i="17"/>
  <c r="KZ107" i="17"/>
  <c r="KR107" i="17"/>
  <c r="KJ107" i="17"/>
  <c r="KB107" i="17"/>
  <c r="JT107" i="17"/>
  <c r="JL107" i="17"/>
  <c r="JD107" i="17"/>
  <c r="IV107" i="17"/>
  <c r="IN107" i="17"/>
  <c r="IF107" i="17"/>
  <c r="HX107" i="17"/>
  <c r="HP107" i="17"/>
  <c r="HH107" i="17"/>
  <c r="GZ107" i="17"/>
  <c r="GR107" i="17"/>
  <c r="GJ107" i="17"/>
  <c r="GB107" i="17"/>
  <c r="FT107" i="17"/>
  <c r="FL107" i="17"/>
  <c r="FD107" i="17"/>
  <c r="EV107" i="17"/>
  <c r="EN107" i="17"/>
  <c r="EF107" i="17"/>
  <c r="DX107" i="17"/>
  <c r="DP107" i="17"/>
  <c r="DH107" i="17"/>
  <c r="CZ107" i="17"/>
  <c r="CR107" i="17"/>
  <c r="CJ107" i="17"/>
  <c r="CB107" i="17"/>
  <c r="BT107" i="17"/>
  <c r="BL107" i="17"/>
  <c r="BD107" i="17"/>
  <c r="AV107" i="17"/>
  <c r="AN107" i="17"/>
  <c r="AF107" i="17"/>
  <c r="X107" i="17"/>
  <c r="P107" i="17"/>
  <c r="H107" i="17"/>
  <c r="MV93" i="17"/>
  <c r="MN93" i="17"/>
  <c r="MF93" i="17"/>
  <c r="LX93" i="17"/>
  <c r="IT114" i="17"/>
  <c r="IT117" i="17" s="1"/>
  <c r="CP114" i="17"/>
  <c r="CP117" i="17" s="1"/>
  <c r="AU114" i="17"/>
  <c r="AU117" i="17" s="1"/>
  <c r="N114" i="17"/>
  <c r="N117" i="17" s="1"/>
  <c r="MG107" i="17"/>
  <c r="LA107" i="17"/>
  <c r="JU107" i="17"/>
  <c r="IO107" i="17"/>
  <c r="HI107" i="17"/>
  <c r="GC107" i="17"/>
  <c r="EW107" i="17"/>
  <c r="DQ107" i="17"/>
  <c r="CK107" i="17"/>
  <c r="BN107" i="17"/>
  <c r="AX107" i="17"/>
  <c r="AH107" i="17"/>
  <c r="R107" i="17"/>
  <c r="MZ93" i="17"/>
  <c r="MM93" i="17"/>
  <c r="MA93" i="17"/>
  <c r="LQ93" i="17"/>
  <c r="LH93" i="17"/>
  <c r="KY93" i="17"/>
  <c r="KP93" i="17"/>
  <c r="KF93" i="17"/>
  <c r="JX93" i="17"/>
  <c r="JP93" i="17"/>
  <c r="JH93" i="17"/>
  <c r="JH96" i="17" s="1"/>
  <c r="ID114" i="17"/>
  <c r="ID117" i="17" s="1"/>
  <c r="CK114" i="17"/>
  <c r="CK117" i="17" s="1"/>
  <c r="AS114" i="17"/>
  <c r="AS117" i="17" s="1"/>
  <c r="L114" i="17"/>
  <c r="L117" i="17" s="1"/>
  <c r="ME107" i="17"/>
  <c r="KY107" i="17"/>
  <c r="JS107" i="17"/>
  <c r="IM107" i="17"/>
  <c r="HG107" i="17"/>
  <c r="GA107" i="17"/>
  <c r="EU107" i="17"/>
  <c r="DO107" i="17"/>
  <c r="CI107" i="17"/>
  <c r="BM107" i="17"/>
  <c r="AW107" i="17"/>
  <c r="AG107" i="17"/>
  <c r="Q107" i="17"/>
  <c r="MX93" i="17"/>
  <c r="ML93" i="17"/>
  <c r="LZ93" i="17"/>
  <c r="LP93" i="17"/>
  <c r="LG93" i="17"/>
  <c r="KX93" i="17"/>
  <c r="KN93" i="17"/>
  <c r="KE93" i="17"/>
  <c r="JW93" i="17"/>
  <c r="JO93" i="17"/>
  <c r="JG93" i="17"/>
  <c r="JG96" i="17" s="1"/>
  <c r="IY93" i="17"/>
  <c r="IY96" i="17" s="1"/>
  <c r="IQ93" i="17"/>
  <c r="IQ96" i="17" s="1"/>
  <c r="II93" i="17"/>
  <c r="II96" i="17" s="1"/>
  <c r="IA93" i="17"/>
  <c r="IA96" i="17" s="1"/>
  <c r="HS93" i="17"/>
  <c r="HS96" i="17" s="1"/>
  <c r="HK93" i="17"/>
  <c r="HK96" i="17" s="1"/>
  <c r="HC93" i="17"/>
  <c r="HC96" i="17" s="1"/>
  <c r="GU93" i="17"/>
  <c r="GU96" i="17" s="1"/>
  <c r="GM93" i="17"/>
  <c r="GM96" i="17" s="1"/>
  <c r="GE93" i="17"/>
  <c r="GE96" i="17" s="1"/>
  <c r="FW93" i="17"/>
  <c r="FW96" i="17" s="1"/>
  <c r="FO93" i="17"/>
  <c r="FO96" i="17" s="1"/>
  <c r="FG93" i="17"/>
  <c r="FG96" i="17" s="1"/>
  <c r="EY93" i="17"/>
  <c r="EY96" i="17" s="1"/>
  <c r="EQ93" i="17"/>
  <c r="EQ96" i="17" s="1"/>
  <c r="EI93" i="17"/>
  <c r="EI96" i="17" s="1"/>
  <c r="EA93" i="17"/>
  <c r="EA96" i="17" s="1"/>
  <c r="DS93" i="17"/>
  <c r="DS96" i="17" s="1"/>
  <c r="DK93" i="17"/>
  <c r="DK96" i="17" s="1"/>
  <c r="DC93" i="17"/>
  <c r="DC96" i="17" s="1"/>
  <c r="CU93" i="17"/>
  <c r="CU96" i="17" s="1"/>
  <c r="CM93" i="17"/>
  <c r="CM96" i="17" s="1"/>
  <c r="CE93" i="17"/>
  <c r="CE96" i="17" s="1"/>
  <c r="BW93" i="17"/>
  <c r="BW96" i="17" s="1"/>
  <c r="BO93" i="17"/>
  <c r="BO96" i="17" s="1"/>
  <c r="BG93" i="17"/>
  <c r="BG96" i="17" s="1"/>
  <c r="GH114" i="17"/>
  <c r="GH117" i="17" s="1"/>
  <c r="CB114" i="17"/>
  <c r="CB117" i="17" s="1"/>
  <c r="AL114" i="17"/>
  <c r="AL117" i="17" s="1"/>
  <c r="F114" i="17"/>
  <c r="LY107" i="17"/>
  <c r="KS107" i="17"/>
  <c r="JM107" i="17"/>
  <c r="IG107" i="17"/>
  <c r="HA107" i="17"/>
  <c r="FU107" i="17"/>
  <c r="EO107" i="17"/>
  <c r="DI107" i="17"/>
  <c r="CC107" i="17"/>
  <c r="BK107" i="17"/>
  <c r="AU107" i="17"/>
  <c r="AE107" i="17"/>
  <c r="O107" i="17"/>
  <c r="MW93" i="17"/>
  <c r="MJ93" i="17"/>
  <c r="LY93" i="17"/>
  <c r="LO93" i="17"/>
  <c r="LF93" i="17"/>
  <c r="KV93" i="17"/>
  <c r="KM93" i="17"/>
  <c r="KD93" i="17"/>
  <c r="JV93" i="17"/>
  <c r="JN93" i="17"/>
  <c r="JF93" i="17"/>
  <c r="JF96" i="17" s="1"/>
  <c r="IX93" i="17"/>
  <c r="IX96" i="17" s="1"/>
  <c r="IP93" i="17"/>
  <c r="IP96" i="17" s="1"/>
  <c r="IH93" i="17"/>
  <c r="IH96" i="17" s="1"/>
  <c r="HZ93" i="17"/>
  <c r="HZ96" i="17" s="1"/>
  <c r="HR93" i="17"/>
  <c r="HR96" i="17" s="1"/>
  <c r="HJ93" i="17"/>
  <c r="HJ96" i="17" s="1"/>
  <c r="HB93" i="17"/>
  <c r="HB96" i="17" s="1"/>
  <c r="GT93" i="17"/>
  <c r="GT96" i="17" s="1"/>
  <c r="GL93" i="17"/>
  <c r="GL96" i="17" s="1"/>
  <c r="GD93" i="17"/>
  <c r="GD96" i="17" s="1"/>
  <c r="FV93" i="17"/>
  <c r="FV96" i="17" s="1"/>
  <c r="FN93" i="17"/>
  <c r="FN96" i="17" s="1"/>
  <c r="FF93" i="17"/>
  <c r="FF96" i="17" s="1"/>
  <c r="EX93" i="17"/>
  <c r="EX96" i="17" s="1"/>
  <c r="EP93" i="17"/>
  <c r="EP96" i="17" s="1"/>
  <c r="EH93" i="17"/>
  <c r="EH96" i="17" s="1"/>
  <c r="DZ93" i="17"/>
  <c r="DZ96" i="17" s="1"/>
  <c r="DR93" i="17"/>
  <c r="DR96" i="17" s="1"/>
  <c r="DJ93" i="17"/>
  <c r="DJ96" i="17" s="1"/>
  <c r="DB93" i="17"/>
  <c r="DB96" i="17" s="1"/>
  <c r="CT93" i="17"/>
  <c r="CT96" i="17" s="1"/>
  <c r="CL93" i="17"/>
  <c r="CL96" i="17" s="1"/>
  <c r="CD93" i="17"/>
  <c r="CD96" i="17" s="1"/>
  <c r="BV93" i="17"/>
  <c r="BV96" i="17" s="1"/>
  <c r="BN93" i="17"/>
  <c r="BN96" i="17" s="1"/>
  <c r="BF93" i="17"/>
  <c r="BF96" i="17" s="1"/>
  <c r="AX93" i="17"/>
  <c r="AX96" i="17" s="1"/>
  <c r="AP93" i="17"/>
  <c r="AP96" i="17" s="1"/>
  <c r="AH93" i="17"/>
  <c r="AH96" i="17" s="1"/>
  <c r="Z93" i="17"/>
  <c r="Z96" i="17" s="1"/>
  <c r="R93" i="17"/>
  <c r="R96" i="17" s="1"/>
  <c r="J93" i="17"/>
  <c r="J96" i="17" s="1"/>
  <c r="FR114" i="17"/>
  <c r="FR117" i="17" s="1"/>
  <c r="BX114" i="17"/>
  <c r="BX117" i="17" s="1"/>
  <c r="AJ114" i="17"/>
  <c r="AJ117" i="17" s="1"/>
  <c r="LW107" i="17"/>
  <c r="KQ107" i="17"/>
  <c r="JK107" i="17"/>
  <c r="IE107" i="17"/>
  <c r="GY107" i="17"/>
  <c r="FS107" i="17"/>
  <c r="EM107" i="17"/>
  <c r="DG107" i="17"/>
  <c r="CA107" i="17"/>
  <c r="BJ107" i="17"/>
  <c r="AT107" i="17"/>
  <c r="AD107" i="17"/>
  <c r="N107" i="17"/>
  <c r="MU93" i="17"/>
  <c r="MH93" i="17"/>
  <c r="LW93" i="17"/>
  <c r="LN93" i="17"/>
  <c r="DX114" i="17"/>
  <c r="DX117" i="17" s="1"/>
  <c r="BP114" i="17"/>
  <c r="BP117" i="17" s="1"/>
  <c r="AD114" i="17"/>
  <c r="AD117" i="17" s="1"/>
  <c r="MW107" i="17"/>
  <c r="LQ107" i="17"/>
  <c r="KK107" i="17"/>
  <c r="JE107" i="17"/>
  <c r="HY107" i="17"/>
  <c r="GS107" i="17"/>
  <c r="FM107" i="17"/>
  <c r="EG107" i="17"/>
  <c r="DA107" i="17"/>
  <c r="BV107" i="17"/>
  <c r="BF107" i="17"/>
  <c r="AP107" i="17"/>
  <c r="Z107" i="17"/>
  <c r="J107" i="17"/>
  <c r="MT93" i="17"/>
  <c r="MG93" i="17"/>
  <c r="LV93" i="17"/>
  <c r="LL93" i="17"/>
  <c r="LC93" i="17"/>
  <c r="KT93" i="17"/>
  <c r="KK93" i="17"/>
  <c r="KB93" i="17"/>
  <c r="JT93" i="17"/>
  <c r="JL93" i="17"/>
  <c r="JL96" i="17" s="1"/>
  <c r="JD93" i="17"/>
  <c r="JD96" i="17" s="1"/>
  <c r="IV93" i="17"/>
  <c r="IV96" i="17" s="1"/>
  <c r="IN93" i="17"/>
  <c r="IN96" i="17" s="1"/>
  <c r="IF93" i="17"/>
  <c r="IF96" i="17" s="1"/>
  <c r="HX93" i="17"/>
  <c r="HX96" i="17" s="1"/>
  <c r="HP93" i="17"/>
  <c r="HP96" i="17" s="1"/>
  <c r="HH93" i="17"/>
  <c r="HH96" i="17" s="1"/>
  <c r="GZ93" i="17"/>
  <c r="GZ96" i="17" s="1"/>
  <c r="GR93" i="17"/>
  <c r="GR96" i="17" s="1"/>
  <c r="GJ93" i="17"/>
  <c r="GJ96" i="17" s="1"/>
  <c r="GB93" i="17"/>
  <c r="GB96" i="17" s="1"/>
  <c r="FT93" i="17"/>
  <c r="FT96" i="17" s="1"/>
  <c r="FL93" i="17"/>
  <c r="FL96" i="17" s="1"/>
  <c r="FD93" i="17"/>
  <c r="FD96" i="17" s="1"/>
  <c r="EV93" i="17"/>
  <c r="EV96" i="17" s="1"/>
  <c r="EN93" i="17"/>
  <c r="EN96" i="17" s="1"/>
  <c r="EF93" i="17"/>
  <c r="EF96" i="17" s="1"/>
  <c r="DX93" i="17"/>
  <c r="DX96" i="17" s="1"/>
  <c r="DP93" i="17"/>
  <c r="DP96" i="17" s="1"/>
  <c r="DH93" i="17"/>
  <c r="DH96" i="17" s="1"/>
  <c r="CZ93" i="17"/>
  <c r="CZ96" i="17" s="1"/>
  <c r="DS114" i="17"/>
  <c r="DS117" i="17" s="1"/>
  <c r="BM114" i="17"/>
  <c r="BM117" i="17" s="1"/>
  <c r="AB114" i="17"/>
  <c r="AB117" i="17" s="1"/>
  <c r="MU107" i="17"/>
  <c r="LO107" i="17"/>
  <c r="KI107" i="17"/>
  <c r="JC107" i="17"/>
  <c r="HW107" i="17"/>
  <c r="GQ107" i="17"/>
  <c r="FK107" i="17"/>
  <c r="EE107" i="17"/>
  <c r="CY107" i="17"/>
  <c r="BU107" i="17"/>
  <c r="BE107" i="17"/>
  <c r="AO107" i="17"/>
  <c r="Y107" i="17"/>
  <c r="I107" i="17"/>
  <c r="MR93" i="17"/>
  <c r="ME93" i="17"/>
  <c r="LT93" i="17"/>
  <c r="LK93" i="17"/>
  <c r="LB93" i="17"/>
  <c r="KS93" i="17"/>
  <c r="KJ93" i="17"/>
  <c r="KA93" i="17"/>
  <c r="JS93" i="17"/>
  <c r="JK93" i="17"/>
  <c r="JK96" i="17" s="1"/>
  <c r="JC93" i="17"/>
  <c r="JC96" i="17" s="1"/>
  <c r="IU93" i="17"/>
  <c r="IU96" i="17" s="1"/>
  <c r="IM93" i="17"/>
  <c r="IM96" i="17" s="1"/>
  <c r="IE93" i="17"/>
  <c r="IE96" i="17" s="1"/>
  <c r="HW93" i="17"/>
  <c r="HW96" i="17" s="1"/>
  <c r="HO93" i="17"/>
  <c r="HO96" i="17" s="1"/>
  <c r="HG93" i="17"/>
  <c r="HG96" i="17" s="1"/>
  <c r="GY93" i="17"/>
  <c r="GY96" i="17" s="1"/>
  <c r="GQ93" i="17"/>
  <c r="GQ96" i="17" s="1"/>
  <c r="GI93" i="17"/>
  <c r="GI96" i="17" s="1"/>
  <c r="GA93" i="17"/>
  <c r="GA96" i="17" s="1"/>
  <c r="FS93" i="17"/>
  <c r="FS96" i="17" s="1"/>
  <c r="FK93" i="17"/>
  <c r="FK96" i="17" s="1"/>
  <c r="FC93" i="17"/>
  <c r="FC96" i="17" s="1"/>
  <c r="EU93" i="17"/>
  <c r="EU96" i="17" s="1"/>
  <c r="EM93" i="17"/>
  <c r="EM96" i="17" s="1"/>
  <c r="EE93" i="17"/>
  <c r="EE96" i="17" s="1"/>
  <c r="DW93" i="17"/>
  <c r="DW96" i="17" s="1"/>
  <c r="DO93" i="17"/>
  <c r="DO96" i="17" s="1"/>
  <c r="DG93" i="17"/>
  <c r="DG96" i="17" s="1"/>
  <c r="CY93" i="17"/>
  <c r="CY96" i="17" s="1"/>
  <c r="CQ93" i="17"/>
  <c r="CQ96" i="17" s="1"/>
  <c r="CI93" i="17"/>
  <c r="CI96" i="17" s="1"/>
  <c r="CA93" i="17"/>
  <c r="CA96" i="17" s="1"/>
  <c r="BS93" i="17"/>
  <c r="BS96" i="17" s="1"/>
  <c r="BK93" i="17"/>
  <c r="BK96" i="17" s="1"/>
  <c r="BE114" i="17"/>
  <c r="BE117" i="17" s="1"/>
  <c r="LI107" i="17"/>
  <c r="GK107" i="17"/>
  <c r="BS107" i="17"/>
  <c r="G107" i="17"/>
  <c r="MP93" i="17"/>
  <c r="LD93" i="17"/>
  <c r="KH93" i="17"/>
  <c r="JJ93" i="17"/>
  <c r="JJ96" i="17" s="1"/>
  <c r="IS93" i="17"/>
  <c r="IS96" i="17" s="1"/>
  <c r="IC93" i="17"/>
  <c r="IC96" i="17" s="1"/>
  <c r="HM93" i="17"/>
  <c r="HM96" i="17" s="1"/>
  <c r="GW93" i="17"/>
  <c r="GW96" i="17" s="1"/>
  <c r="GG93" i="17"/>
  <c r="GG96" i="17" s="1"/>
  <c r="FQ93" i="17"/>
  <c r="FQ96" i="17" s="1"/>
  <c r="FA93" i="17"/>
  <c r="FA96" i="17" s="1"/>
  <c r="EK93" i="17"/>
  <c r="EK96" i="17" s="1"/>
  <c r="DU93" i="17"/>
  <c r="DU96" i="17" s="1"/>
  <c r="DE93" i="17"/>
  <c r="DE96" i="17" s="1"/>
  <c r="CP93" i="17"/>
  <c r="CP96" i="17" s="1"/>
  <c r="CC93" i="17"/>
  <c r="CC96" i="17" s="1"/>
  <c r="BQ93" i="17"/>
  <c r="BQ96" i="17" s="1"/>
  <c r="BD93" i="17"/>
  <c r="BD96" i="17" s="1"/>
  <c r="AU93" i="17"/>
  <c r="AU96" i="17" s="1"/>
  <c r="AL93" i="17"/>
  <c r="AL96" i="17" s="1"/>
  <c r="AC93" i="17"/>
  <c r="AC96" i="17" s="1"/>
  <c r="T93" i="17"/>
  <c r="T96" i="17" s="1"/>
  <c r="K93" i="17"/>
  <c r="K96" i="17" s="1"/>
  <c r="MX86" i="17"/>
  <c r="MP86" i="17"/>
  <c r="MH86" i="17"/>
  <c r="LZ86" i="17"/>
  <c r="LR86" i="17"/>
  <c r="LJ86" i="17"/>
  <c r="LB86" i="17"/>
  <c r="KT86" i="17"/>
  <c r="KL86" i="17"/>
  <c r="KD86" i="17"/>
  <c r="JV86" i="17"/>
  <c r="JN86" i="17"/>
  <c r="JF86" i="17"/>
  <c r="IX86" i="17"/>
  <c r="IP86" i="17"/>
  <c r="IH86" i="17"/>
  <c r="HZ86" i="17"/>
  <c r="HR86" i="17"/>
  <c r="HJ86" i="17"/>
  <c r="HB86" i="17"/>
  <c r="GT86" i="17"/>
  <c r="GL86" i="17"/>
  <c r="GD86" i="17"/>
  <c r="FV86" i="17"/>
  <c r="FN86" i="17"/>
  <c r="FF86" i="17"/>
  <c r="EX86" i="17"/>
  <c r="EP86" i="17"/>
  <c r="EH86" i="17"/>
  <c r="DZ86" i="17"/>
  <c r="DR86" i="17"/>
  <c r="DJ86" i="17"/>
  <c r="BB114" i="17"/>
  <c r="BB117" i="17" s="1"/>
  <c r="LG107" i="17"/>
  <c r="GI107" i="17"/>
  <c r="BR107" i="17"/>
  <c r="F107" i="17"/>
  <c r="MO93" i="17"/>
  <c r="LA93" i="17"/>
  <c r="KC93" i="17"/>
  <c r="JI93" i="17"/>
  <c r="JI96" i="17" s="1"/>
  <c r="IR93" i="17"/>
  <c r="IR96" i="17" s="1"/>
  <c r="IB93" i="17"/>
  <c r="IB96" i="17" s="1"/>
  <c r="HL93" i="17"/>
  <c r="HL96" i="17" s="1"/>
  <c r="GV93" i="17"/>
  <c r="GV96" i="17" s="1"/>
  <c r="GF93" i="17"/>
  <c r="GF96" i="17" s="1"/>
  <c r="FP93" i="17"/>
  <c r="FP96" i="17" s="1"/>
  <c r="EZ93" i="17"/>
  <c r="EZ96" i="17" s="1"/>
  <c r="EJ93" i="17"/>
  <c r="EJ96" i="17" s="1"/>
  <c r="DT93" i="17"/>
  <c r="DT96" i="17" s="1"/>
  <c r="DD93" i="17"/>
  <c r="DD96" i="17" s="1"/>
  <c r="CO93" i="17"/>
  <c r="CO96" i="17" s="1"/>
  <c r="CB93" i="17"/>
  <c r="CB96" i="17" s="1"/>
  <c r="BP93" i="17"/>
  <c r="BP96" i="17" s="1"/>
  <c r="BC93" i="17"/>
  <c r="BC96" i="17" s="1"/>
  <c r="AT93" i="17"/>
  <c r="AT96" i="17" s="1"/>
  <c r="AK93" i="17"/>
  <c r="AK96" i="17" s="1"/>
  <c r="AB93" i="17"/>
  <c r="AB96" i="17" s="1"/>
  <c r="S93" i="17"/>
  <c r="S96" i="17" s="1"/>
  <c r="I93" i="17"/>
  <c r="MW86" i="17"/>
  <c r="MO86" i="17"/>
  <c r="MG86" i="17"/>
  <c r="LY86" i="17"/>
  <c r="LQ86" i="17"/>
  <c r="LI86" i="17"/>
  <c r="LA86" i="17"/>
  <c r="KS86" i="17"/>
  <c r="KK86" i="17"/>
  <c r="KC86" i="17"/>
  <c r="JU86" i="17"/>
  <c r="JM86" i="17"/>
  <c r="JE86" i="17"/>
  <c r="IW86" i="17"/>
  <c r="IO86" i="17"/>
  <c r="IG86" i="17"/>
  <c r="HY86" i="17"/>
  <c r="HQ86" i="17"/>
  <c r="HI86" i="17"/>
  <c r="HA86" i="17"/>
  <c r="GS86" i="17"/>
  <c r="GK86" i="17"/>
  <c r="GC86" i="17"/>
  <c r="FU86" i="17"/>
  <c r="FM86" i="17"/>
  <c r="FE86" i="17"/>
  <c r="EW86" i="17"/>
  <c r="EO86" i="17"/>
  <c r="EG86" i="17"/>
  <c r="DY86" i="17"/>
  <c r="DQ86" i="17"/>
  <c r="DI86" i="17"/>
  <c r="V114" i="17"/>
  <c r="V117" i="17" s="1"/>
  <c r="KC107" i="17"/>
  <c r="FE107" i="17"/>
  <c r="BC107" i="17"/>
  <c r="MD93" i="17"/>
  <c r="KZ93" i="17"/>
  <c r="JZ93" i="17"/>
  <c r="JE93" i="17"/>
  <c r="JE96" i="17" s="1"/>
  <c r="IO93" i="17"/>
  <c r="IO96" i="17" s="1"/>
  <c r="HY93" i="17"/>
  <c r="HY96" i="17" s="1"/>
  <c r="HI93" i="17"/>
  <c r="HI96" i="17" s="1"/>
  <c r="GS93" i="17"/>
  <c r="GS96" i="17" s="1"/>
  <c r="GC93" i="17"/>
  <c r="GC96" i="17" s="1"/>
  <c r="FM93" i="17"/>
  <c r="FM96" i="17" s="1"/>
  <c r="EW93" i="17"/>
  <c r="EW96" i="17" s="1"/>
  <c r="EG93" i="17"/>
  <c r="EG96" i="17" s="1"/>
  <c r="DQ93" i="17"/>
  <c r="DQ96" i="17" s="1"/>
  <c r="DA93" i="17"/>
  <c r="DA96" i="17" s="1"/>
  <c r="CN93" i="17"/>
  <c r="CN96" i="17" s="1"/>
  <c r="BZ93" i="17"/>
  <c r="BZ96" i="17" s="1"/>
  <c r="BM93" i="17"/>
  <c r="BM96" i="17" s="1"/>
  <c r="BB93" i="17"/>
  <c r="BB96" i="17" s="1"/>
  <c r="AS93" i="17"/>
  <c r="AS96" i="17" s="1"/>
  <c r="AJ93" i="17"/>
  <c r="AJ96" i="17" s="1"/>
  <c r="AA93" i="17"/>
  <c r="AA96" i="17" s="1"/>
  <c r="Q93" i="17"/>
  <c r="Q96" i="17" s="1"/>
  <c r="H93" i="17"/>
  <c r="MV86" i="17"/>
  <c r="MN86" i="17"/>
  <c r="MF86" i="17"/>
  <c r="LX86" i="17"/>
  <c r="LP86" i="17"/>
  <c r="LH86" i="17"/>
  <c r="KZ86" i="17"/>
  <c r="KR86" i="17"/>
  <c r="KJ86" i="17"/>
  <c r="KB86" i="17"/>
  <c r="JT86" i="17"/>
  <c r="JL86" i="17"/>
  <c r="JD86" i="17"/>
  <c r="IV86" i="17"/>
  <c r="IN86" i="17"/>
  <c r="IF86" i="17"/>
  <c r="HX86" i="17"/>
  <c r="HP86" i="17"/>
  <c r="HH86" i="17"/>
  <c r="GZ86" i="17"/>
  <c r="GR86" i="17"/>
  <c r="GJ86" i="17"/>
  <c r="GB86" i="17"/>
  <c r="FT86" i="17"/>
  <c r="FL86" i="17"/>
  <c r="FD86" i="17"/>
  <c r="EV86" i="17"/>
  <c r="EN86" i="17"/>
  <c r="T114" i="17"/>
  <c r="T117" i="17" s="1"/>
  <c r="KA107" i="17"/>
  <c r="FC107" i="17"/>
  <c r="BB107" i="17"/>
  <c r="MB93" i="17"/>
  <c r="KU93" i="17"/>
  <c r="JY93" i="17"/>
  <c r="JB93" i="17"/>
  <c r="JB96" i="17" s="1"/>
  <c r="IL93" i="17"/>
  <c r="IL96" i="17" s="1"/>
  <c r="HV93" i="17"/>
  <c r="HV96" i="17" s="1"/>
  <c r="HF93" i="17"/>
  <c r="HF96" i="17" s="1"/>
  <c r="GP93" i="17"/>
  <c r="GP96" i="17" s="1"/>
  <c r="FZ93" i="17"/>
  <c r="FZ96" i="17" s="1"/>
  <c r="FJ93" i="17"/>
  <c r="FJ96" i="17" s="1"/>
  <c r="ET93" i="17"/>
  <c r="ET96" i="17" s="1"/>
  <c r="ED93" i="17"/>
  <c r="ED96" i="17" s="1"/>
  <c r="DN93" i="17"/>
  <c r="DN96" i="17" s="1"/>
  <c r="CX93" i="17"/>
  <c r="CX96" i="17" s="1"/>
  <c r="CK93" i="17"/>
  <c r="CK96" i="17" s="1"/>
  <c r="BY93" i="17"/>
  <c r="BY96" i="17" s="1"/>
  <c r="BL93" i="17"/>
  <c r="BL96" i="17" s="1"/>
  <c r="BA93" i="17"/>
  <c r="BA96" i="17" s="1"/>
  <c r="AR93" i="17"/>
  <c r="AR96" i="17" s="1"/>
  <c r="AI93" i="17"/>
  <c r="AI96" i="17" s="1"/>
  <c r="Y93" i="17"/>
  <c r="Y96" i="17" s="1"/>
  <c r="P93" i="17"/>
  <c r="P96" i="17" s="1"/>
  <c r="G93" i="17"/>
  <c r="MU86" i="17"/>
  <c r="MM86" i="17"/>
  <c r="ME86" i="17"/>
  <c r="LW86" i="17"/>
  <c r="LO86" i="17"/>
  <c r="LG86" i="17"/>
  <c r="KY86" i="17"/>
  <c r="KQ86" i="17"/>
  <c r="KI86" i="17"/>
  <c r="KA86" i="17"/>
  <c r="JS86" i="17"/>
  <c r="JK86" i="17"/>
  <c r="JC86" i="17"/>
  <c r="IU86" i="17"/>
  <c r="IM86" i="17"/>
  <c r="IE86" i="17"/>
  <c r="HW86" i="17"/>
  <c r="HO86" i="17"/>
  <c r="HG86" i="17"/>
  <c r="GY86" i="17"/>
  <c r="GQ86" i="17"/>
  <c r="GI86" i="17"/>
  <c r="GA86" i="17"/>
  <c r="FS86" i="17"/>
  <c r="FK86" i="17"/>
  <c r="FC86" i="17"/>
  <c r="EU86" i="17"/>
  <c r="EM86" i="17"/>
  <c r="EE86" i="17"/>
  <c r="DW86" i="17"/>
  <c r="DO86" i="17"/>
  <c r="DG86" i="17"/>
  <c r="CY86" i="17"/>
  <c r="CQ86" i="17"/>
  <c r="CI86" i="17"/>
  <c r="CA86" i="17"/>
  <c r="BS86" i="17"/>
  <c r="BK86" i="17"/>
  <c r="BC86" i="17"/>
  <c r="AU86" i="17"/>
  <c r="AM86" i="17"/>
  <c r="AE86" i="17"/>
  <c r="W86" i="17"/>
  <c r="O86" i="17"/>
  <c r="G86" i="17"/>
  <c r="MY79" i="17"/>
  <c r="MQ79" i="17"/>
  <c r="MI79" i="17"/>
  <c r="MA79" i="17"/>
  <c r="LS79" i="17"/>
  <c r="LK79" i="17"/>
  <c r="LC79" i="17"/>
  <c r="KU79" i="17"/>
  <c r="LF114" i="17"/>
  <c r="IW107" i="17"/>
  <c r="DY107" i="17"/>
  <c r="AM107" i="17"/>
  <c r="LS93" i="17"/>
  <c r="KR93" i="17"/>
  <c r="JU93" i="17"/>
  <c r="JA93" i="17"/>
  <c r="JA96" i="17" s="1"/>
  <c r="IK93" i="17"/>
  <c r="IK96" i="17" s="1"/>
  <c r="HU93" i="17"/>
  <c r="HU96" i="17" s="1"/>
  <c r="HE93" i="17"/>
  <c r="HE96" i="17" s="1"/>
  <c r="GO93" i="17"/>
  <c r="GO96" i="17" s="1"/>
  <c r="FY93" i="17"/>
  <c r="FY96" i="17" s="1"/>
  <c r="FI93" i="17"/>
  <c r="FI96" i="17" s="1"/>
  <c r="ES93" i="17"/>
  <c r="ES96" i="17" s="1"/>
  <c r="EC93" i="17"/>
  <c r="EC96" i="17" s="1"/>
  <c r="DM93" i="17"/>
  <c r="DM96" i="17" s="1"/>
  <c r="CW93" i="17"/>
  <c r="CW96" i="17" s="1"/>
  <c r="CJ93" i="17"/>
  <c r="CJ96" i="17" s="1"/>
  <c r="BX93" i="17"/>
  <c r="BX96" i="17" s="1"/>
  <c r="BJ93" i="17"/>
  <c r="BJ96" i="17" s="1"/>
  <c r="AZ93" i="17"/>
  <c r="AZ96" i="17" s="1"/>
  <c r="AQ93" i="17"/>
  <c r="AQ96" i="17" s="1"/>
  <c r="AG93" i="17"/>
  <c r="AG96" i="17" s="1"/>
  <c r="X93" i="17"/>
  <c r="X96" i="17" s="1"/>
  <c r="O93" i="17"/>
  <c r="O96" i="17" s="1"/>
  <c r="F93" i="17"/>
  <c r="MT86" i="17"/>
  <c r="ML86" i="17"/>
  <c r="MD86" i="17"/>
  <c r="LV86" i="17"/>
  <c r="LN86" i="17"/>
  <c r="LF86" i="17"/>
  <c r="KX86" i="17"/>
  <c r="KP86" i="17"/>
  <c r="KH86" i="17"/>
  <c r="JZ86" i="17"/>
  <c r="JR86" i="17"/>
  <c r="JJ86" i="17"/>
  <c r="JB86" i="17"/>
  <c r="IT86" i="17"/>
  <c r="IL86" i="17"/>
  <c r="ID86" i="17"/>
  <c r="HV86" i="17"/>
  <c r="HN86" i="17"/>
  <c r="HF86" i="17"/>
  <c r="GX86" i="17"/>
  <c r="GP86" i="17"/>
  <c r="GH86" i="17"/>
  <c r="FZ86" i="17"/>
  <c r="FR86" i="17"/>
  <c r="FJ86" i="17"/>
  <c r="FB86" i="17"/>
  <c r="ET86" i="17"/>
  <c r="EL86" i="17"/>
  <c r="ED86" i="17"/>
  <c r="DV86" i="17"/>
  <c r="DN86" i="17"/>
  <c r="DF86" i="17"/>
  <c r="CX86" i="17"/>
  <c r="CP86" i="17"/>
  <c r="CH86" i="17"/>
  <c r="BZ86" i="17"/>
  <c r="BR86" i="17"/>
  <c r="BJ86" i="17"/>
  <c r="BB86" i="17"/>
  <c r="AT86" i="17"/>
  <c r="AL86" i="17"/>
  <c r="AD86" i="17"/>
  <c r="V86" i="17"/>
  <c r="N86" i="17"/>
  <c r="F86" i="17"/>
  <c r="MX79" i="17"/>
  <c r="MP79" i="17"/>
  <c r="MH79" i="17"/>
  <c r="LZ79" i="17"/>
  <c r="LR79" i="17"/>
  <c r="LJ79" i="17"/>
  <c r="LB79" i="17"/>
  <c r="KT79" i="17"/>
  <c r="KL79" i="17"/>
  <c r="DF114" i="17"/>
  <c r="DF117" i="17" s="1"/>
  <c r="MO107" i="17"/>
  <c r="HQ107" i="17"/>
  <c r="CS107" i="17"/>
  <c r="W107" i="17"/>
  <c r="LJ93" i="17"/>
  <c r="KL93" i="17"/>
  <c r="JQ93" i="17"/>
  <c r="IW93" i="17"/>
  <c r="IW96" i="17" s="1"/>
  <c r="IG93" i="17"/>
  <c r="IG96" i="17" s="1"/>
  <c r="HQ93" i="17"/>
  <c r="HQ96" i="17" s="1"/>
  <c r="HA93" i="17"/>
  <c r="HA96" i="17" s="1"/>
  <c r="GK93" i="17"/>
  <c r="GK96" i="17" s="1"/>
  <c r="FU93" i="17"/>
  <c r="FU96" i="17" s="1"/>
  <c r="FE93" i="17"/>
  <c r="FE96" i="17" s="1"/>
  <c r="EO93" i="17"/>
  <c r="EO96" i="17" s="1"/>
  <c r="DY93" i="17"/>
  <c r="DY96" i="17" s="1"/>
  <c r="DI93" i="17"/>
  <c r="DI96" i="17" s="1"/>
  <c r="CS93" i="17"/>
  <c r="CS96" i="17" s="1"/>
  <c r="CG93" i="17"/>
  <c r="CG96" i="17" s="1"/>
  <c r="BT93" i="17"/>
  <c r="BT96" i="17" s="1"/>
  <c r="BH93" i="17"/>
  <c r="BH96" i="17" s="1"/>
  <c r="AW93" i="17"/>
  <c r="AW96" i="17" s="1"/>
  <c r="AN93" i="17"/>
  <c r="AN96" i="17" s="1"/>
  <c r="AE93" i="17"/>
  <c r="AE96" i="17" s="1"/>
  <c r="V93" i="17"/>
  <c r="V96" i="17" s="1"/>
  <c r="M93" i="17"/>
  <c r="M96" i="17" s="1"/>
  <c r="MZ86" i="17"/>
  <c r="MR86" i="17"/>
  <c r="MJ86" i="17"/>
  <c r="MB86" i="17"/>
  <c r="LT86" i="17"/>
  <c r="LL86" i="17"/>
  <c r="LD86" i="17"/>
  <c r="KV86" i="17"/>
  <c r="KN86" i="17"/>
  <c r="KF86" i="17"/>
  <c r="JX86" i="17"/>
  <c r="JP86" i="17"/>
  <c r="JH86" i="17"/>
  <c r="IZ86" i="17"/>
  <c r="IR86" i="17"/>
  <c r="IJ86" i="17"/>
  <c r="IB86" i="17"/>
  <c r="HT86" i="17"/>
  <c r="HL86" i="17"/>
  <c r="HD86" i="17"/>
  <c r="GV86" i="17"/>
  <c r="GN86" i="17"/>
  <c r="GF86" i="17"/>
  <c r="FX86" i="17"/>
  <c r="FP86" i="17"/>
  <c r="FH86" i="17"/>
  <c r="EZ86" i="17"/>
  <c r="ER86" i="17"/>
  <c r="EJ86" i="17"/>
  <c r="EB86" i="17"/>
  <c r="DT86" i="17"/>
  <c r="DL86" i="17"/>
  <c r="DD86" i="17"/>
  <c r="CV86" i="17"/>
  <c r="CN86" i="17"/>
  <c r="CF86" i="17"/>
  <c r="BX86" i="17"/>
  <c r="BP86" i="17"/>
  <c r="BH86" i="17"/>
  <c r="AZ86" i="17"/>
  <c r="AR86" i="17"/>
  <c r="AJ86" i="17"/>
  <c r="AB86" i="17"/>
  <c r="T86" i="17"/>
  <c r="L86" i="17"/>
  <c r="MV79" i="17"/>
  <c r="MN79" i="17"/>
  <c r="MF79" i="17"/>
  <c r="LX79" i="17"/>
  <c r="LP79" i="17"/>
  <c r="LH79" i="17"/>
  <c r="KZ79" i="17"/>
  <c r="KR79" i="17"/>
  <c r="IU107" i="17"/>
  <c r="LR93" i="17"/>
  <c r="IJ93" i="17"/>
  <c r="IJ96" i="17" s="1"/>
  <c r="FX93" i="17"/>
  <c r="FX96" i="17" s="1"/>
  <c r="DL93" i="17"/>
  <c r="DL96" i="17" s="1"/>
  <c r="BI93" i="17"/>
  <c r="BI96" i="17" s="1"/>
  <c r="W93" i="17"/>
  <c r="W96" i="17" s="1"/>
  <c r="MK86" i="17"/>
  <c r="LE86" i="17"/>
  <c r="JY86" i="17"/>
  <c r="IS86" i="17"/>
  <c r="HM86" i="17"/>
  <c r="GG86" i="17"/>
  <c r="FA86" i="17"/>
  <c r="EA86" i="17"/>
  <c r="DE86" i="17"/>
  <c r="CS86" i="17"/>
  <c r="CE86" i="17"/>
  <c r="BT86" i="17"/>
  <c r="BF86" i="17"/>
  <c r="AS86" i="17"/>
  <c r="AG86" i="17"/>
  <c r="S86" i="17"/>
  <c r="H86" i="17"/>
  <c r="MM79" i="17"/>
  <c r="MB79" i="17"/>
  <c r="LN79" i="17"/>
  <c r="LA79" i="17"/>
  <c r="KO79" i="17"/>
  <c r="KF79" i="17"/>
  <c r="JX79" i="17"/>
  <c r="JP79" i="17"/>
  <c r="JH79" i="17"/>
  <c r="JH82" i="17" s="1"/>
  <c r="IZ79" i="17"/>
  <c r="IZ82" i="17" s="1"/>
  <c r="IR79" i="17"/>
  <c r="IR82" i="17" s="1"/>
  <c r="IJ79" i="17"/>
  <c r="IJ82" i="17" s="1"/>
  <c r="IB79" i="17"/>
  <c r="IB82" i="17" s="1"/>
  <c r="HT79" i="17"/>
  <c r="HT82" i="17" s="1"/>
  <c r="HL79" i="17"/>
  <c r="HL82" i="17" s="1"/>
  <c r="HD79" i="17"/>
  <c r="HD82" i="17" s="1"/>
  <c r="GV79" i="17"/>
  <c r="GV82" i="17" s="1"/>
  <c r="GN79" i="17"/>
  <c r="GN82" i="17" s="1"/>
  <c r="GF79" i="17"/>
  <c r="GF82" i="17" s="1"/>
  <c r="FX79" i="17"/>
  <c r="FX82" i="17" s="1"/>
  <c r="FP79" i="17"/>
  <c r="FP82" i="17" s="1"/>
  <c r="FH79" i="17"/>
  <c r="FH82" i="17" s="1"/>
  <c r="EZ79" i="17"/>
  <c r="EZ82" i="17" s="1"/>
  <c r="ER79" i="17"/>
  <c r="ER82" i="17" s="1"/>
  <c r="EJ79" i="17"/>
  <c r="EJ82" i="17" s="1"/>
  <c r="EB79" i="17"/>
  <c r="EB82" i="17" s="1"/>
  <c r="DT79" i="17"/>
  <c r="DT82" i="17" s="1"/>
  <c r="DL79" i="17"/>
  <c r="DL82" i="17" s="1"/>
  <c r="DD79" i="17"/>
  <c r="DD82" i="17" s="1"/>
  <c r="CV79" i="17"/>
  <c r="CV82" i="17" s="1"/>
  <c r="CN79" i="17"/>
  <c r="CN82" i="17" s="1"/>
  <c r="CF79" i="17"/>
  <c r="CF82" i="17" s="1"/>
  <c r="BX79" i="17"/>
  <c r="BX82" i="17" s="1"/>
  <c r="BP79" i="17"/>
  <c r="BP82" i="17" s="1"/>
  <c r="BH79" i="17"/>
  <c r="BH82" i="17" s="1"/>
  <c r="AZ79" i="17"/>
  <c r="AZ82" i="17" s="1"/>
  <c r="AR79" i="17"/>
  <c r="AR82" i="17" s="1"/>
  <c r="HO107" i="17"/>
  <c r="LI93" i="17"/>
  <c r="ID93" i="17"/>
  <c r="ID96" i="17" s="1"/>
  <c r="FR93" i="17"/>
  <c r="FR96" i="17" s="1"/>
  <c r="DF93" i="17"/>
  <c r="DF96" i="17" s="1"/>
  <c r="BE93" i="17"/>
  <c r="BE96" i="17" s="1"/>
  <c r="U93" i="17"/>
  <c r="U96" i="17" s="1"/>
  <c r="MI86" i="17"/>
  <c r="LC86" i="17"/>
  <c r="JW86" i="17"/>
  <c r="IQ86" i="17"/>
  <c r="HK86" i="17"/>
  <c r="GE86" i="17"/>
  <c r="EY86" i="17"/>
  <c r="DX86" i="17"/>
  <c r="DC86" i="17"/>
  <c r="CR86" i="17"/>
  <c r="CD86" i="17"/>
  <c r="BQ86" i="17"/>
  <c r="BE86" i="17"/>
  <c r="AQ86" i="17"/>
  <c r="AF86" i="17"/>
  <c r="R86" i="17"/>
  <c r="E86" i="17"/>
  <c r="MZ79" i="17"/>
  <c r="ML79" i="17"/>
  <c r="LY79" i="17"/>
  <c r="LM79" i="17"/>
  <c r="KY79" i="17"/>
  <c r="KN79" i="17"/>
  <c r="KE79" i="17"/>
  <c r="JW79" i="17"/>
  <c r="JO79" i="17"/>
  <c r="JG79" i="17"/>
  <c r="JG82" i="17" s="1"/>
  <c r="IY79" i="17"/>
  <c r="IY82" i="17" s="1"/>
  <c r="IQ79" i="17"/>
  <c r="IQ82" i="17" s="1"/>
  <c r="II79" i="17"/>
  <c r="II82" i="17" s="1"/>
  <c r="IA79" i="17"/>
  <c r="IA82" i="17" s="1"/>
  <c r="HS79" i="17"/>
  <c r="HS82" i="17" s="1"/>
  <c r="HK79" i="17"/>
  <c r="HK82" i="17" s="1"/>
  <c r="HC79" i="17"/>
  <c r="HC82" i="17" s="1"/>
  <c r="GU79" i="17"/>
  <c r="GU82" i="17" s="1"/>
  <c r="GM79" i="17"/>
  <c r="GM82" i="17" s="1"/>
  <c r="GE79" i="17"/>
  <c r="GE82" i="17" s="1"/>
  <c r="FW79" i="17"/>
  <c r="FW82" i="17" s="1"/>
  <c r="FO79" i="17"/>
  <c r="FO82" i="17" s="1"/>
  <c r="FG79" i="17"/>
  <c r="FG82" i="17" s="1"/>
  <c r="EY79" i="17"/>
  <c r="EY82" i="17" s="1"/>
  <c r="EQ79" i="17"/>
  <c r="EQ82" i="17" s="1"/>
  <c r="EI79" i="17"/>
  <c r="EI82" i="17" s="1"/>
  <c r="EA79" i="17"/>
  <c r="EA82" i="17" s="1"/>
  <c r="DS79" i="17"/>
  <c r="DS82" i="17" s="1"/>
  <c r="DK79" i="17"/>
  <c r="DK82" i="17" s="1"/>
  <c r="DC79" i="17"/>
  <c r="DC82" i="17" s="1"/>
  <c r="CU79" i="17"/>
  <c r="CU82" i="17" s="1"/>
  <c r="CM79" i="17"/>
  <c r="CM82" i="17" s="1"/>
  <c r="CE79" i="17"/>
  <c r="CE82" i="17" s="1"/>
  <c r="BW79" i="17"/>
  <c r="BW82" i="17" s="1"/>
  <c r="BO79" i="17"/>
  <c r="BO82" i="17" s="1"/>
  <c r="BG79" i="17"/>
  <c r="BG82" i="17" s="1"/>
  <c r="AY79" i="17"/>
  <c r="AY82" i="17" s="1"/>
  <c r="AQ79" i="17"/>
  <c r="AQ82" i="17" s="1"/>
  <c r="AI79" i="17"/>
  <c r="AI82" i="17" s="1"/>
  <c r="AA79" i="17"/>
  <c r="AA82" i="17" s="1"/>
  <c r="S79" i="17"/>
  <c r="S82" i="17" s="1"/>
  <c r="K79" i="17"/>
  <c r="K82" i="17" s="1"/>
  <c r="DW107" i="17"/>
  <c r="KQ93" i="17"/>
  <c r="HT93" i="17"/>
  <c r="HT96" i="17" s="1"/>
  <c r="FH93" i="17"/>
  <c r="FH96" i="17" s="1"/>
  <c r="CV93" i="17"/>
  <c r="CV96" i="17" s="1"/>
  <c r="AY93" i="17"/>
  <c r="AY96" i="17" s="1"/>
  <c r="N93" i="17"/>
  <c r="N96" i="17" s="1"/>
  <c r="MC86" i="17"/>
  <c r="KW86" i="17"/>
  <c r="JQ86" i="17"/>
  <c r="IK86" i="17"/>
  <c r="HE86" i="17"/>
  <c r="FY86" i="17"/>
  <c r="ES86" i="17"/>
  <c r="DU86" i="17"/>
  <c r="DB86" i="17"/>
  <c r="CO86" i="17"/>
  <c r="CC86" i="17"/>
  <c r="BO86" i="17"/>
  <c r="BD86" i="17"/>
  <c r="AP86" i="17"/>
  <c r="AC86" i="17"/>
  <c r="Q86" i="17"/>
  <c r="MW79" i="17"/>
  <c r="MK79" i="17"/>
  <c r="LW79" i="17"/>
  <c r="LL79" i="17"/>
  <c r="KX79" i="17"/>
  <c r="KM79" i="17"/>
  <c r="CQ107" i="17"/>
  <c r="KI93" i="17"/>
  <c r="HN93" i="17"/>
  <c r="HN96" i="17" s="1"/>
  <c r="FB93" i="17"/>
  <c r="FB96" i="17" s="1"/>
  <c r="CR93" i="17"/>
  <c r="CR96" i="17" s="1"/>
  <c r="AV93" i="17"/>
  <c r="AV96" i="17" s="1"/>
  <c r="L93" i="17"/>
  <c r="L96" i="17" s="1"/>
  <c r="MA86" i="17"/>
  <c r="KU86" i="17"/>
  <c r="JO86" i="17"/>
  <c r="II86" i="17"/>
  <c r="HC86" i="17"/>
  <c r="FW86" i="17"/>
  <c r="EQ86" i="17"/>
  <c r="DS86" i="17"/>
  <c r="DA86" i="17"/>
  <c r="CM86" i="17"/>
  <c r="CB86" i="17"/>
  <c r="BN86" i="17"/>
  <c r="BA86" i="17"/>
  <c r="AO86" i="17"/>
  <c r="AA86" i="17"/>
  <c r="P86" i="17"/>
  <c r="MU79" i="17"/>
  <c r="MJ79" i="17"/>
  <c r="LV79" i="17"/>
  <c r="LI79" i="17"/>
  <c r="KW79" i="17"/>
  <c r="KK79" i="17"/>
  <c r="KC79" i="17"/>
  <c r="JU79" i="17"/>
  <c r="JM79" i="17"/>
  <c r="JE79" i="17"/>
  <c r="JE82" i="17" s="1"/>
  <c r="IW79" i="17"/>
  <c r="IW82" i="17" s="1"/>
  <c r="IO79" i="17"/>
  <c r="IO82" i="17" s="1"/>
  <c r="IG79" i="17"/>
  <c r="IG82" i="17" s="1"/>
  <c r="HY79" i="17"/>
  <c r="HY82" i="17" s="1"/>
  <c r="HQ79" i="17"/>
  <c r="HQ82" i="17" s="1"/>
  <c r="HI79" i="17"/>
  <c r="HI82" i="17" s="1"/>
  <c r="HA79" i="17"/>
  <c r="HA82" i="17" s="1"/>
  <c r="GS79" i="17"/>
  <c r="GS82" i="17" s="1"/>
  <c r="GK79" i="17"/>
  <c r="GK82" i="17" s="1"/>
  <c r="GC79" i="17"/>
  <c r="GC82" i="17" s="1"/>
  <c r="FU79" i="17"/>
  <c r="FU82" i="17" s="1"/>
  <c r="FM79" i="17"/>
  <c r="FM82" i="17" s="1"/>
  <c r="FE79" i="17"/>
  <c r="FE82" i="17" s="1"/>
  <c r="EW79" i="17"/>
  <c r="EW82" i="17" s="1"/>
  <c r="EO79" i="17"/>
  <c r="EO82" i="17" s="1"/>
  <c r="EG79" i="17"/>
  <c r="EG82" i="17" s="1"/>
  <c r="DY79" i="17"/>
  <c r="DY82" i="17" s="1"/>
  <c r="DQ79" i="17"/>
  <c r="DQ82" i="17" s="1"/>
  <c r="DI79" i="17"/>
  <c r="DI82" i="17" s="1"/>
  <c r="DA79" i="17"/>
  <c r="DA82" i="17" s="1"/>
  <c r="CS79" i="17"/>
  <c r="CS82" i="17" s="1"/>
  <c r="CK79" i="17"/>
  <c r="CK82" i="17" s="1"/>
  <c r="CC79" i="17"/>
  <c r="CC82" i="17" s="1"/>
  <c r="BU79" i="17"/>
  <c r="BU82" i="17" s="1"/>
  <c r="BM79" i="17"/>
  <c r="BM82" i="17" s="1"/>
  <c r="BE79" i="17"/>
  <c r="BE82" i="17" s="1"/>
  <c r="AW79" i="17"/>
  <c r="AW82" i="17" s="1"/>
  <c r="AO79" i="17"/>
  <c r="AO82" i="17" s="1"/>
  <c r="AG79" i="17"/>
  <c r="AG82" i="17" s="1"/>
  <c r="Y79" i="17"/>
  <c r="Y82" i="17" s="1"/>
  <c r="Q79" i="17"/>
  <c r="Q82" i="17" s="1"/>
  <c r="I79" i="17"/>
  <c r="KP114" i="17"/>
  <c r="AL107" i="17"/>
  <c r="JR93" i="17"/>
  <c r="HD93" i="17"/>
  <c r="HD96" i="17" s="1"/>
  <c r="DA114" i="17"/>
  <c r="DA117" i="17" s="1"/>
  <c r="V107" i="17"/>
  <c r="JM93" i="17"/>
  <c r="GX93" i="17"/>
  <c r="GX96" i="17" s="1"/>
  <c r="EL93" i="17"/>
  <c r="EL96" i="17" s="1"/>
  <c r="CF93" i="17"/>
  <c r="CF96" i="17" s="1"/>
  <c r="AM93" i="17"/>
  <c r="AM96" i="17" s="1"/>
  <c r="MY86" i="17"/>
  <c r="LS86" i="17"/>
  <c r="KM86" i="17"/>
  <c r="JG86" i="17"/>
  <c r="IA86" i="17"/>
  <c r="GU86" i="17"/>
  <c r="FO86" i="17"/>
  <c r="EI86" i="17"/>
  <c r="DM86" i="17"/>
  <c r="CW86" i="17"/>
  <c r="CK86" i="17"/>
  <c r="BW86" i="17"/>
  <c r="BL86" i="17"/>
  <c r="AX86" i="17"/>
  <c r="AK86" i="17"/>
  <c r="Y86" i="17"/>
  <c r="K86" i="17"/>
  <c r="MS79" i="17"/>
  <c r="ME79" i="17"/>
  <c r="LT79" i="17"/>
  <c r="LF79" i="17"/>
  <c r="KS79" i="17"/>
  <c r="KI79" i="17"/>
  <c r="KA79" i="17"/>
  <c r="JS79" i="17"/>
  <c r="JK79" i="17"/>
  <c r="JK82" i="17" s="1"/>
  <c r="JC79" i="17"/>
  <c r="JC82" i="17" s="1"/>
  <c r="IU79" i="17"/>
  <c r="IU82" i="17" s="1"/>
  <c r="IM79" i="17"/>
  <c r="IM82" i="17" s="1"/>
  <c r="IE79" i="17"/>
  <c r="IE82" i="17" s="1"/>
  <c r="HW79" i="17"/>
  <c r="HW82" i="17" s="1"/>
  <c r="HO79" i="17"/>
  <c r="HO82" i="17" s="1"/>
  <c r="HG79" i="17"/>
  <c r="HG82" i="17" s="1"/>
  <c r="GY79" i="17"/>
  <c r="GY82" i="17" s="1"/>
  <c r="GQ79" i="17"/>
  <c r="GQ82" i="17" s="1"/>
  <c r="GI79" i="17"/>
  <c r="GI82" i="17" s="1"/>
  <c r="GA79" i="17"/>
  <c r="GA82" i="17" s="1"/>
  <c r="FS79" i="17"/>
  <c r="FS82" i="17" s="1"/>
  <c r="FK79" i="17"/>
  <c r="FK82" i="17" s="1"/>
  <c r="FC79" i="17"/>
  <c r="FC82" i="17" s="1"/>
  <c r="EU79" i="17"/>
  <c r="EU82" i="17" s="1"/>
  <c r="EM79" i="17"/>
  <c r="EM82" i="17" s="1"/>
  <c r="EE79" i="17"/>
  <c r="EE82" i="17" s="1"/>
  <c r="DW79" i="17"/>
  <c r="DW82" i="17" s="1"/>
  <c r="DO79" i="17"/>
  <c r="DO82" i="17" s="1"/>
  <c r="DG79" i="17"/>
  <c r="DG82" i="17" s="1"/>
  <c r="CY79" i="17"/>
  <c r="CY82" i="17" s="1"/>
  <c r="CQ79" i="17"/>
  <c r="CQ82" i="17" s="1"/>
  <c r="CI79" i="17"/>
  <c r="CI82" i="17" s="1"/>
  <c r="CA79" i="17"/>
  <c r="CA82" i="17" s="1"/>
  <c r="BS79" i="17"/>
  <c r="BS82" i="17" s="1"/>
  <c r="BK79" i="17"/>
  <c r="BK82" i="17" s="1"/>
  <c r="BC79" i="17"/>
  <c r="BC82" i="17" s="1"/>
  <c r="AU79" i="17"/>
  <c r="AU82" i="17" s="1"/>
  <c r="AM79" i="17"/>
  <c r="AM82" i="17" s="1"/>
  <c r="AE79" i="17"/>
  <c r="AE82" i="17" s="1"/>
  <c r="W79" i="17"/>
  <c r="W82" i="17" s="1"/>
  <c r="O79" i="17"/>
  <c r="O82" i="17" s="1"/>
  <c r="G79" i="17"/>
  <c r="IZ93" i="17"/>
  <c r="IZ96" i="17" s="1"/>
  <c r="GN93" i="17"/>
  <c r="GN96" i="17" s="1"/>
  <c r="EB93" i="17"/>
  <c r="EB96" i="17" s="1"/>
  <c r="BU93" i="17"/>
  <c r="BU96" i="17" s="1"/>
  <c r="AF93" i="17"/>
  <c r="AF96" i="17" s="1"/>
  <c r="MS86" i="17"/>
  <c r="LM86" i="17"/>
  <c r="KG86" i="17"/>
  <c r="JA86" i="17"/>
  <c r="HU86" i="17"/>
  <c r="GO86" i="17"/>
  <c r="FI86" i="17"/>
  <c r="EF86" i="17"/>
  <c r="DK86" i="17"/>
  <c r="CU86" i="17"/>
  <c r="CJ86" i="17"/>
  <c r="BV86" i="17"/>
  <c r="BI86" i="17"/>
  <c r="AW86" i="17"/>
  <c r="AI86" i="17"/>
  <c r="X86" i="17"/>
  <c r="J86" i="17"/>
  <c r="MR79" i="17"/>
  <c r="MD79" i="17"/>
  <c r="LQ79" i="17"/>
  <c r="LE79" i="17"/>
  <c r="KQ79" i="17"/>
  <c r="KH79" i="17"/>
  <c r="JZ79" i="17"/>
  <c r="JR79" i="17"/>
  <c r="JJ79" i="17"/>
  <c r="JJ82" i="17" s="1"/>
  <c r="JB79" i="17"/>
  <c r="JB82" i="17" s="1"/>
  <c r="IT79" i="17"/>
  <c r="IT82" i="17" s="1"/>
  <c r="IL79" i="17"/>
  <c r="IL82" i="17" s="1"/>
  <c r="ID79" i="17"/>
  <c r="ID82" i="17" s="1"/>
  <c r="HV79" i="17"/>
  <c r="HV82" i="17" s="1"/>
  <c r="HN79" i="17"/>
  <c r="HN82" i="17" s="1"/>
  <c r="ER93" i="17"/>
  <c r="ER96" i="17" s="1"/>
  <c r="LU86" i="17"/>
  <c r="GW86" i="17"/>
  <c r="CZ86" i="17"/>
  <c r="AY86" i="17"/>
  <c r="MG79" i="17"/>
  <c r="KJ79" i="17"/>
  <c r="JN79" i="17"/>
  <c r="IS79" i="17"/>
  <c r="IS82" i="17" s="1"/>
  <c r="HX79" i="17"/>
  <c r="HX82" i="17" s="1"/>
  <c r="HE79" i="17"/>
  <c r="HE82" i="17" s="1"/>
  <c r="GO79" i="17"/>
  <c r="GO82" i="17" s="1"/>
  <c r="FY79" i="17"/>
  <c r="FY82" i="17" s="1"/>
  <c r="FI79" i="17"/>
  <c r="FI82" i="17" s="1"/>
  <c r="ES79" i="17"/>
  <c r="ES82" i="17" s="1"/>
  <c r="EC79" i="17"/>
  <c r="EC82" i="17" s="1"/>
  <c r="DM79" i="17"/>
  <c r="DM82" i="17" s="1"/>
  <c r="CW79" i="17"/>
  <c r="CW82" i="17" s="1"/>
  <c r="CG79" i="17"/>
  <c r="CG82" i="17" s="1"/>
  <c r="BQ79" i="17"/>
  <c r="BQ82" i="17" s="1"/>
  <c r="BA79" i="17"/>
  <c r="BA82" i="17" s="1"/>
  <c r="AK79" i="17"/>
  <c r="AK82" i="17" s="1"/>
  <c r="X79" i="17"/>
  <c r="X82" i="17" s="1"/>
  <c r="L79" i="17"/>
  <c r="L82" i="17" s="1"/>
  <c r="MS72" i="17"/>
  <c r="MK72" i="17"/>
  <c r="MC72" i="17"/>
  <c r="LU72" i="17"/>
  <c r="LM72" i="17"/>
  <c r="LE72" i="17"/>
  <c r="KW72" i="17"/>
  <c r="KO72" i="17"/>
  <c r="KG72" i="17"/>
  <c r="JY72" i="17"/>
  <c r="JQ72" i="17"/>
  <c r="JI72" i="17"/>
  <c r="JA72" i="17"/>
  <c r="IS72" i="17"/>
  <c r="IK72" i="17"/>
  <c r="DV93" i="17"/>
  <c r="DV96" i="17" s="1"/>
  <c r="LK86" i="17"/>
  <c r="GM86" i="17"/>
  <c r="CT86" i="17"/>
  <c r="AV86" i="17"/>
  <c r="MC79" i="17"/>
  <c r="KG79" i="17"/>
  <c r="JL79" i="17"/>
  <c r="JL82" i="17" s="1"/>
  <c r="IP79" i="17"/>
  <c r="IP82" i="17" s="1"/>
  <c r="HU79" i="17"/>
  <c r="HU82" i="17" s="1"/>
  <c r="HB79" i="17"/>
  <c r="HB82" i="17" s="1"/>
  <c r="GL79" i="17"/>
  <c r="GL82" i="17" s="1"/>
  <c r="FV79" i="17"/>
  <c r="FV82" i="17" s="1"/>
  <c r="FF79" i="17"/>
  <c r="FF82" i="17" s="1"/>
  <c r="EP79" i="17"/>
  <c r="EP82" i="17" s="1"/>
  <c r="DZ79" i="17"/>
  <c r="DZ82" i="17" s="1"/>
  <c r="DJ79" i="17"/>
  <c r="DJ82" i="17" s="1"/>
  <c r="CT79" i="17"/>
  <c r="CT82" i="17" s="1"/>
  <c r="CD79" i="17"/>
  <c r="CD82" i="17" s="1"/>
  <c r="BN79" i="17"/>
  <c r="BN82" i="17" s="1"/>
  <c r="AX79" i="17"/>
  <c r="AX82" i="17" s="1"/>
  <c r="AJ79" i="17"/>
  <c r="AJ82" i="17" s="1"/>
  <c r="V79" i="17"/>
  <c r="V82" i="17" s="1"/>
  <c r="J79" i="17"/>
  <c r="J82" i="17" s="1"/>
  <c r="MZ72" i="17"/>
  <c r="CH93" i="17"/>
  <c r="CH96" i="17" s="1"/>
  <c r="KO86" i="17"/>
  <c r="FQ86" i="17"/>
  <c r="CL86" i="17"/>
  <c r="AN86" i="17"/>
  <c r="LU79" i="17"/>
  <c r="KD79" i="17"/>
  <c r="JI79" i="17"/>
  <c r="JI82" i="17" s="1"/>
  <c r="IN79" i="17"/>
  <c r="IN82" i="17" s="1"/>
  <c r="HR79" i="17"/>
  <c r="HR82" i="17" s="1"/>
  <c r="GZ79" i="17"/>
  <c r="GZ82" i="17" s="1"/>
  <c r="GJ79" i="17"/>
  <c r="GJ82" i="17" s="1"/>
  <c r="FT79" i="17"/>
  <c r="FT82" i="17" s="1"/>
  <c r="FD79" i="17"/>
  <c r="FD82" i="17" s="1"/>
  <c r="EN79" i="17"/>
  <c r="EN82" i="17" s="1"/>
  <c r="DX79" i="17"/>
  <c r="DX82" i="17" s="1"/>
  <c r="DH79" i="17"/>
  <c r="DH82" i="17" s="1"/>
  <c r="CR79" i="17"/>
  <c r="CR82" i="17" s="1"/>
  <c r="CB79" i="17"/>
  <c r="CB82" i="17" s="1"/>
  <c r="BL79" i="17"/>
  <c r="BL82" i="17" s="1"/>
  <c r="AV79" i="17"/>
  <c r="AV82" i="17" s="1"/>
  <c r="AH79" i="17"/>
  <c r="AH82" i="17" s="1"/>
  <c r="U79" i="17"/>
  <c r="U82" i="17" s="1"/>
  <c r="H79" i="17"/>
  <c r="MY72" i="17"/>
  <c r="MQ72" i="17"/>
  <c r="MI72" i="17"/>
  <c r="MA72" i="17"/>
  <c r="LS72" i="17"/>
  <c r="LK72" i="17"/>
  <c r="LC72" i="17"/>
  <c r="KU72" i="17"/>
  <c r="KM72" i="17"/>
  <c r="KE72" i="17"/>
  <c r="JW72" i="17"/>
  <c r="JO72" i="17"/>
  <c r="JG72" i="17"/>
  <c r="IY72" i="17"/>
  <c r="IQ72" i="17"/>
  <c r="II72" i="17"/>
  <c r="IA72" i="17"/>
  <c r="HS72" i="17"/>
  <c r="HK72" i="17"/>
  <c r="HC72" i="17"/>
  <c r="GU72" i="17"/>
  <c r="GM72" i="17"/>
  <c r="GE72" i="17"/>
  <c r="FW72" i="17"/>
  <c r="FO72" i="17"/>
  <c r="FG72" i="17"/>
  <c r="EY72" i="17"/>
  <c r="EQ72" i="17"/>
  <c r="BR93" i="17"/>
  <c r="BR96" i="17" s="1"/>
  <c r="KE86" i="17"/>
  <c r="FG86" i="17"/>
  <c r="CG86" i="17"/>
  <c r="AH86" i="17"/>
  <c r="LO79" i="17"/>
  <c r="KB79" i="17"/>
  <c r="JF79" i="17"/>
  <c r="JF82" i="17" s="1"/>
  <c r="IK79" i="17"/>
  <c r="IK82" i="17" s="1"/>
  <c r="HP79" i="17"/>
  <c r="HP82" i="17" s="1"/>
  <c r="GX79" i="17"/>
  <c r="GX82" i="17" s="1"/>
  <c r="GH79" i="17"/>
  <c r="GH82" i="17" s="1"/>
  <c r="FR79" i="17"/>
  <c r="FR82" i="17" s="1"/>
  <c r="FB79" i="17"/>
  <c r="FB82" i="17" s="1"/>
  <c r="EL79" i="17"/>
  <c r="EL82" i="17" s="1"/>
  <c r="DV79" i="17"/>
  <c r="DV82" i="17" s="1"/>
  <c r="DF79" i="17"/>
  <c r="DF82" i="17" s="1"/>
  <c r="CP79" i="17"/>
  <c r="CP82" i="17" s="1"/>
  <c r="BZ79" i="17"/>
  <c r="BZ82" i="17" s="1"/>
  <c r="BJ79" i="17"/>
  <c r="BJ82" i="17" s="1"/>
  <c r="AT79" i="17"/>
  <c r="AT82" i="17" s="1"/>
  <c r="AF79" i="17"/>
  <c r="AF82" i="17" s="1"/>
  <c r="T79" i="17"/>
  <c r="T82" i="17" s="1"/>
  <c r="F79" i="17"/>
  <c r="MX72" i="17"/>
  <c r="MP72" i="17"/>
  <c r="MH72" i="17"/>
  <c r="LZ72" i="17"/>
  <c r="LR72" i="17"/>
  <c r="LJ72" i="17"/>
  <c r="LB72" i="17"/>
  <c r="KT72" i="17"/>
  <c r="KL72" i="17"/>
  <c r="KD72" i="17"/>
  <c r="JV72" i="17"/>
  <c r="JN72" i="17"/>
  <c r="JF72" i="17"/>
  <c r="IX72" i="17"/>
  <c r="IP72" i="17"/>
  <c r="MM107" i="17"/>
  <c r="AO93" i="17"/>
  <c r="AO96" i="17" s="1"/>
  <c r="JI86" i="17"/>
  <c r="EK86" i="17"/>
  <c r="BY86" i="17"/>
  <c r="IT93" i="17"/>
  <c r="IT96" i="17" s="1"/>
  <c r="E93" i="17"/>
  <c r="IC86" i="17"/>
  <c r="DP86" i="17"/>
  <c r="BM86" i="17"/>
  <c r="M86" i="17"/>
  <c r="MT79" i="17"/>
  <c r="KV79" i="17"/>
  <c r="JT79" i="17"/>
  <c r="IX79" i="17"/>
  <c r="IX82" i="17" s="1"/>
  <c r="IC79" i="17"/>
  <c r="IC82" i="17" s="1"/>
  <c r="HH79" i="17"/>
  <c r="HH82" i="17" s="1"/>
  <c r="GR79" i="17"/>
  <c r="GR82" i="17" s="1"/>
  <c r="GB79" i="17"/>
  <c r="GB82" i="17" s="1"/>
  <c r="FL79" i="17"/>
  <c r="FL82" i="17" s="1"/>
  <c r="EV79" i="17"/>
  <c r="EV82" i="17" s="1"/>
  <c r="EF79" i="17"/>
  <c r="EF82" i="17" s="1"/>
  <c r="DP79" i="17"/>
  <c r="DP82" i="17" s="1"/>
  <c r="CZ79" i="17"/>
  <c r="CZ82" i="17" s="1"/>
  <c r="CJ79" i="17"/>
  <c r="CJ82" i="17" s="1"/>
  <c r="BT79" i="17"/>
  <c r="BT82" i="17" s="1"/>
  <c r="BD79" i="17"/>
  <c r="BD82" i="17" s="1"/>
  <c r="AN79" i="17"/>
  <c r="AN82" i="17" s="1"/>
  <c r="AB79" i="17"/>
  <c r="AB82" i="17" s="1"/>
  <c r="N79" i="17"/>
  <c r="N82" i="17" s="1"/>
  <c r="MU72" i="17"/>
  <c r="IY86" i="17"/>
  <c r="I86" i="17"/>
  <c r="JV79" i="17"/>
  <c r="HM79" i="17"/>
  <c r="HM82" i="17" s="1"/>
  <c r="FZ79" i="17"/>
  <c r="FZ82" i="17" s="1"/>
  <c r="EH79" i="17"/>
  <c r="EH82" i="17" s="1"/>
  <c r="CO79" i="17"/>
  <c r="CO82" i="17" s="1"/>
  <c r="BB79" i="17"/>
  <c r="BB82" i="17" s="1"/>
  <c r="P79" i="17"/>
  <c r="P82" i="17" s="1"/>
  <c r="MM72" i="17"/>
  <c r="LY72" i="17"/>
  <c r="LN72" i="17"/>
  <c r="KZ72" i="17"/>
  <c r="KN72" i="17"/>
  <c r="KA72" i="17"/>
  <c r="JM72" i="17"/>
  <c r="JB72" i="17"/>
  <c r="IN72" i="17"/>
  <c r="ID72" i="17"/>
  <c r="HU72" i="17"/>
  <c r="HL72" i="17"/>
  <c r="HB72" i="17"/>
  <c r="GS72" i="17"/>
  <c r="GJ72" i="17"/>
  <c r="GA72" i="17"/>
  <c r="FR72" i="17"/>
  <c r="FI72" i="17"/>
  <c r="EZ72" i="17"/>
  <c r="EP72" i="17"/>
  <c r="EH72" i="17"/>
  <c r="DZ72" i="17"/>
  <c r="DR72" i="17"/>
  <c r="DJ72" i="17"/>
  <c r="DB72" i="17"/>
  <c r="CT72" i="17"/>
  <c r="CL72" i="17"/>
  <c r="CD72" i="17"/>
  <c r="BV72" i="17"/>
  <c r="BN72" i="17"/>
  <c r="BF72" i="17"/>
  <c r="AX72" i="17"/>
  <c r="AP72" i="17"/>
  <c r="AH72" i="17"/>
  <c r="Z72" i="17"/>
  <c r="R72" i="17"/>
  <c r="J72" i="17"/>
  <c r="MW65" i="17"/>
  <c r="MO65" i="17"/>
  <c r="MG65" i="17"/>
  <c r="LY65" i="17"/>
  <c r="LQ65" i="17"/>
  <c r="LI65" i="17"/>
  <c r="LA65" i="17"/>
  <c r="KS65" i="17"/>
  <c r="KK65" i="17"/>
  <c r="KC65" i="17"/>
  <c r="JU65" i="17"/>
  <c r="JM65" i="17"/>
  <c r="JE65" i="17"/>
  <c r="IW65" i="17"/>
  <c r="IO65" i="17"/>
  <c r="IG65" i="17"/>
  <c r="HY65" i="17"/>
  <c r="HQ65" i="17"/>
  <c r="HI65" i="17"/>
  <c r="HA65" i="17"/>
  <c r="GS65" i="17"/>
  <c r="GK65" i="17"/>
  <c r="GC65" i="17"/>
  <c r="FU65" i="17"/>
  <c r="FM65" i="17"/>
  <c r="FE65" i="17"/>
  <c r="EW65" i="17"/>
  <c r="EO65" i="17"/>
  <c r="EG65" i="17"/>
  <c r="DY65" i="17"/>
  <c r="DQ65" i="17"/>
  <c r="DI65" i="17"/>
  <c r="DA65" i="17"/>
  <c r="CS65" i="17"/>
  <c r="CK65" i="17"/>
  <c r="CC65" i="17"/>
  <c r="BU65" i="17"/>
  <c r="BM65" i="17"/>
  <c r="BE65" i="17"/>
  <c r="HS86" i="17"/>
  <c r="JQ79" i="17"/>
  <c r="EC86" i="17"/>
  <c r="JD79" i="17"/>
  <c r="JD82" i="17" s="1"/>
  <c r="HF79" i="17"/>
  <c r="HF82" i="17" s="1"/>
  <c r="FN79" i="17"/>
  <c r="FN82" i="17" s="1"/>
  <c r="DU79" i="17"/>
  <c r="DU82" i="17" s="1"/>
  <c r="CH79" i="17"/>
  <c r="CH82" i="17" s="1"/>
  <c r="AP79" i="17"/>
  <c r="AP82" i="17" s="1"/>
  <c r="E79" i="17"/>
  <c r="MW72" i="17"/>
  <c r="MJ72" i="17"/>
  <c r="LW72" i="17"/>
  <c r="LI72" i="17"/>
  <c r="KX72" i="17"/>
  <c r="KJ72" i="17"/>
  <c r="JX72" i="17"/>
  <c r="JK72" i="17"/>
  <c r="IW72" i="17"/>
  <c r="IL72" i="17"/>
  <c r="IB72" i="17"/>
  <c r="HR72" i="17"/>
  <c r="HI72" i="17"/>
  <c r="GZ72" i="17"/>
  <c r="GQ72" i="17"/>
  <c r="GH72" i="17"/>
  <c r="FY72" i="17"/>
  <c r="FP72" i="17"/>
  <c r="FF72" i="17"/>
  <c r="EW72" i="17"/>
  <c r="EN72" i="17"/>
  <c r="EF72" i="17"/>
  <c r="DX72" i="17"/>
  <c r="DP72" i="17"/>
  <c r="DH72" i="17"/>
  <c r="CZ72" i="17"/>
  <c r="CR72" i="17"/>
  <c r="CJ72" i="17"/>
  <c r="CB72" i="17"/>
  <c r="BT72" i="17"/>
  <c r="BL72" i="17"/>
  <c r="BD72" i="17"/>
  <c r="AV72" i="17"/>
  <c r="AN72" i="17"/>
  <c r="AF72" i="17"/>
  <c r="X72" i="17"/>
  <c r="P72" i="17"/>
  <c r="H72" i="17"/>
  <c r="MU65" i="17"/>
  <c r="MM65" i="17"/>
  <c r="ME65" i="17"/>
  <c r="LW65" i="17"/>
  <c r="LO65" i="17"/>
  <c r="LG65" i="17"/>
  <c r="KY65" i="17"/>
  <c r="KQ65" i="17"/>
  <c r="KI65" i="17"/>
  <c r="KA65" i="17"/>
  <c r="JS65" i="17"/>
  <c r="JK65" i="17"/>
  <c r="JC65" i="17"/>
  <c r="IU65" i="17"/>
  <c r="IM65" i="17"/>
  <c r="IE65" i="17"/>
  <c r="HW65" i="17"/>
  <c r="HO65" i="17"/>
  <c r="HG65" i="17"/>
  <c r="GY65" i="17"/>
  <c r="GQ65" i="17"/>
  <c r="GI65" i="17"/>
  <c r="GA65" i="17"/>
  <c r="FS65" i="17"/>
  <c r="FK65" i="17"/>
  <c r="FC65" i="17"/>
  <c r="EU65" i="17"/>
  <c r="EM65" i="17"/>
  <c r="EE65" i="17"/>
  <c r="DW65" i="17"/>
  <c r="DO65" i="17"/>
  <c r="DG65" i="17"/>
  <c r="CY65" i="17"/>
  <c r="CQ65" i="17"/>
  <c r="CI65" i="17"/>
  <c r="CA65" i="17"/>
  <c r="BS65" i="17"/>
  <c r="BK65" i="17"/>
  <c r="DH86" i="17"/>
  <c r="MO79" i="17"/>
  <c r="JA79" i="17"/>
  <c r="JA82" i="17" s="1"/>
  <c r="GW79" i="17"/>
  <c r="GW82" i="17" s="1"/>
  <c r="FJ79" i="17"/>
  <c r="FJ82" i="17" s="1"/>
  <c r="DR79" i="17"/>
  <c r="DR82" i="17" s="1"/>
  <c r="BY79" i="17"/>
  <c r="BY82" i="17" s="1"/>
  <c r="AL79" i="17"/>
  <c r="AL82" i="17" s="1"/>
  <c r="MV72" i="17"/>
  <c r="MG72" i="17"/>
  <c r="LV72" i="17"/>
  <c r="LH72" i="17"/>
  <c r="KV72" i="17"/>
  <c r="KI72" i="17"/>
  <c r="JU72" i="17"/>
  <c r="JJ72" i="17"/>
  <c r="IV72" i="17"/>
  <c r="IJ72" i="17"/>
  <c r="HZ72" i="17"/>
  <c r="HQ72" i="17"/>
  <c r="HH72" i="17"/>
  <c r="GY72" i="17"/>
  <c r="GP72" i="17"/>
  <c r="GG72" i="17"/>
  <c r="FX72" i="17"/>
  <c r="FN72" i="17"/>
  <c r="FE72" i="17"/>
  <c r="EV72" i="17"/>
  <c r="EM72" i="17"/>
  <c r="EE72" i="17"/>
  <c r="DW72" i="17"/>
  <c r="DO72" i="17"/>
  <c r="DG72" i="17"/>
  <c r="CY72" i="17"/>
  <c r="CQ72" i="17"/>
  <c r="CI72" i="17"/>
  <c r="CA72" i="17"/>
  <c r="BS72" i="17"/>
  <c r="BK72" i="17"/>
  <c r="BC72" i="17"/>
  <c r="AU72" i="17"/>
  <c r="AM72" i="17"/>
  <c r="AE72" i="17"/>
  <c r="W72" i="17"/>
  <c r="O72" i="17"/>
  <c r="G72" i="17"/>
  <c r="MT65" i="17"/>
  <c r="ML65" i="17"/>
  <c r="MD65" i="17"/>
  <c r="LV65" i="17"/>
  <c r="LN65" i="17"/>
  <c r="LF65" i="17"/>
  <c r="KX65" i="17"/>
  <c r="KP65" i="17"/>
  <c r="KH65" i="17"/>
  <c r="JZ65" i="17"/>
  <c r="JR65" i="17"/>
  <c r="JJ65" i="17"/>
  <c r="JB65" i="17"/>
  <c r="IT65" i="17"/>
  <c r="IL65" i="17"/>
  <c r="ID65" i="17"/>
  <c r="HV65" i="17"/>
  <c r="HN65" i="17"/>
  <c r="HF65" i="17"/>
  <c r="GX65" i="17"/>
  <c r="GP65" i="17"/>
  <c r="GH65" i="17"/>
  <c r="FZ65" i="17"/>
  <c r="FR65" i="17"/>
  <c r="FJ65" i="17"/>
  <c r="FB65" i="17"/>
  <c r="ET65" i="17"/>
  <c r="EL65" i="17"/>
  <c r="ED65" i="17"/>
  <c r="DV65" i="17"/>
  <c r="DN65" i="17"/>
  <c r="DF65" i="17"/>
  <c r="CX65" i="17"/>
  <c r="CP65" i="17"/>
  <c r="AD93" i="17"/>
  <c r="AD96" i="17" s="1"/>
  <c r="Z86" i="17"/>
  <c r="KP79" i="17"/>
  <c r="IF79" i="17"/>
  <c r="IF82" i="17" s="1"/>
  <c r="GG79" i="17"/>
  <c r="GG82" i="17" s="1"/>
  <c r="ET79" i="17"/>
  <c r="ET82" i="17" s="1"/>
  <c r="DB79" i="17"/>
  <c r="DB82" i="17" s="1"/>
  <c r="BI79" i="17"/>
  <c r="BI82" i="17" s="1"/>
  <c r="Z79" i="17"/>
  <c r="Z82" i="17" s="1"/>
  <c r="MO72" i="17"/>
  <c r="MD72" i="17"/>
  <c r="LP72" i="17"/>
  <c r="LD72" i="17"/>
  <c r="KQ72" i="17"/>
  <c r="KC72" i="17"/>
  <c r="JR72" i="17"/>
  <c r="JD72" i="17"/>
  <c r="IR72" i="17"/>
  <c r="IF72" i="17"/>
  <c r="HW72" i="17"/>
  <c r="HN72" i="17"/>
  <c r="HE72" i="17"/>
  <c r="GV72" i="17"/>
  <c r="GL72" i="17"/>
  <c r="GC72" i="17"/>
  <c r="FT72" i="17"/>
  <c r="FK72" i="17"/>
  <c r="FB72" i="17"/>
  <c r="ES72" i="17"/>
  <c r="EJ72" i="17"/>
  <c r="EB72" i="17"/>
  <c r="DT72" i="17"/>
  <c r="DL72" i="17"/>
  <c r="DD72" i="17"/>
  <c r="CV72" i="17"/>
  <c r="CN72" i="17"/>
  <c r="CF72" i="17"/>
  <c r="BX72" i="17"/>
  <c r="BP72" i="17"/>
  <c r="BH72" i="17"/>
  <c r="AZ72" i="17"/>
  <c r="AR72" i="17"/>
  <c r="AJ72" i="17"/>
  <c r="AB72" i="17"/>
  <c r="T72" i="17"/>
  <c r="L72" i="17"/>
  <c r="MY65" i="17"/>
  <c r="MQ65" i="17"/>
  <c r="MI65" i="17"/>
  <c r="MA65" i="17"/>
  <c r="LS65" i="17"/>
  <c r="LK65" i="17"/>
  <c r="LC65" i="17"/>
  <c r="KU65" i="17"/>
  <c r="KM65" i="17"/>
  <c r="KE65" i="17"/>
  <c r="JW65" i="17"/>
  <c r="JO65" i="17"/>
  <c r="JG65" i="17"/>
  <c r="IY65" i="17"/>
  <c r="IQ65" i="17"/>
  <c r="II65" i="17"/>
  <c r="IA65" i="17"/>
  <c r="HS65" i="17"/>
  <c r="HK65" i="17"/>
  <c r="HC65" i="17"/>
  <c r="GU65" i="17"/>
  <c r="GM65" i="17"/>
  <c r="GE65" i="17"/>
  <c r="FW65" i="17"/>
  <c r="FO65" i="17"/>
  <c r="FG65" i="17"/>
  <c r="EY65" i="17"/>
  <c r="EQ65" i="17"/>
  <c r="EI65" i="17"/>
  <c r="EA65" i="17"/>
  <c r="DS65" i="17"/>
  <c r="DK65" i="17"/>
  <c r="DC65" i="17"/>
  <c r="CU65" i="17"/>
  <c r="CM65" i="17"/>
  <c r="CE65" i="17"/>
  <c r="BW65" i="17"/>
  <c r="BO65" i="17"/>
  <c r="BG65" i="17"/>
  <c r="MQ86" i="17"/>
  <c r="U86" i="17"/>
  <c r="JY79" i="17"/>
  <c r="HZ79" i="17"/>
  <c r="HZ82" i="17" s="1"/>
  <c r="GD79" i="17"/>
  <c r="GD82" i="17" s="1"/>
  <c r="EK79" i="17"/>
  <c r="EK82" i="17" s="1"/>
  <c r="CX79" i="17"/>
  <c r="CX82" i="17" s="1"/>
  <c r="BF79" i="17"/>
  <c r="BF82" i="17" s="1"/>
  <c r="R79" i="17"/>
  <c r="R82" i="17" s="1"/>
  <c r="MN72" i="17"/>
  <c r="MB72" i="17"/>
  <c r="LO72" i="17"/>
  <c r="LA72" i="17"/>
  <c r="KP72" i="17"/>
  <c r="KB72" i="17"/>
  <c r="JP72" i="17"/>
  <c r="JC72" i="17"/>
  <c r="IO72" i="17"/>
  <c r="IE72" i="17"/>
  <c r="HV72" i="17"/>
  <c r="HM72" i="17"/>
  <c r="HD72" i="17"/>
  <c r="GT72" i="17"/>
  <c r="GK72" i="17"/>
  <c r="GB72" i="17"/>
  <c r="FS72" i="17"/>
  <c r="FJ72" i="17"/>
  <c r="FA72" i="17"/>
  <c r="ER72" i="17"/>
  <c r="EI72" i="17"/>
  <c r="EA72" i="17"/>
  <c r="DS72" i="17"/>
  <c r="DK72" i="17"/>
  <c r="DC72" i="17"/>
  <c r="CU72" i="17"/>
  <c r="CM72" i="17"/>
  <c r="CE72" i="17"/>
  <c r="BW72" i="17"/>
  <c r="BO72" i="17"/>
  <c r="BG72" i="17"/>
  <c r="AY72" i="17"/>
  <c r="AQ72" i="17"/>
  <c r="AI72" i="17"/>
  <c r="AA72" i="17"/>
  <c r="S72" i="17"/>
  <c r="K72" i="17"/>
  <c r="MX65" i="17"/>
  <c r="MP65" i="17"/>
  <c r="MH65" i="17"/>
  <c r="LZ65" i="17"/>
  <c r="LR65" i="17"/>
  <c r="LJ65" i="17"/>
  <c r="LB65" i="17"/>
  <c r="KT65" i="17"/>
  <c r="KL65" i="17"/>
  <c r="KD65" i="17"/>
  <c r="JV65" i="17"/>
  <c r="JN65" i="17"/>
  <c r="JF65" i="17"/>
  <c r="IX65" i="17"/>
  <c r="IP65" i="17"/>
  <c r="IH65" i="17"/>
  <c r="HZ65" i="17"/>
  <c r="HR65" i="17"/>
  <c r="HJ65" i="17"/>
  <c r="HB65" i="17"/>
  <c r="GT65" i="17"/>
  <c r="GL65" i="17"/>
  <c r="GD65" i="17"/>
  <c r="FV65" i="17"/>
  <c r="FN65" i="17"/>
  <c r="FF65" i="17"/>
  <c r="EX65" i="17"/>
  <c r="EP65" i="17"/>
  <c r="EH65" i="17"/>
  <c r="DZ65" i="17"/>
  <c r="LG79" i="17"/>
  <c r="FA79" i="17"/>
  <c r="FA82" i="17" s="1"/>
  <c r="AS79" i="17"/>
  <c r="AS82" i="17" s="1"/>
  <c r="MF72" i="17"/>
  <c r="KY72" i="17"/>
  <c r="JS72" i="17"/>
  <c r="IH72" i="17"/>
  <c r="HJ72" i="17"/>
  <c r="GN72" i="17"/>
  <c r="FM72" i="17"/>
  <c r="EO72" i="17"/>
  <c r="DU72" i="17"/>
  <c r="CX72" i="17"/>
  <c r="CC72" i="17"/>
  <c r="BI72" i="17"/>
  <c r="AL72" i="17"/>
  <c r="Q72" i="17"/>
  <c r="MV65" i="17"/>
  <c r="MB65" i="17"/>
  <c r="LE65" i="17"/>
  <c r="KJ65" i="17"/>
  <c r="JP65" i="17"/>
  <c r="IS65" i="17"/>
  <c r="HX65" i="17"/>
  <c r="HD65" i="17"/>
  <c r="GG65" i="17"/>
  <c r="FL65" i="17"/>
  <c r="ER65" i="17"/>
  <c r="DU65" i="17"/>
  <c r="DE65" i="17"/>
  <c r="CO65" i="17"/>
  <c r="CB65" i="17"/>
  <c r="BP65" i="17"/>
  <c r="BC65" i="17"/>
  <c r="AU65" i="17"/>
  <c r="AM65" i="17"/>
  <c r="AE65" i="17"/>
  <c r="W65" i="17"/>
  <c r="O65" i="17"/>
  <c r="G65" i="17"/>
  <c r="MT58" i="17"/>
  <c r="ML58" i="17"/>
  <c r="MD58" i="17"/>
  <c r="LV58" i="17"/>
  <c r="LN58" i="17"/>
  <c r="LF58" i="17"/>
  <c r="KX58" i="17"/>
  <c r="KP58" i="17"/>
  <c r="KH58" i="17"/>
  <c r="JZ58" i="17"/>
  <c r="JR58" i="17"/>
  <c r="JJ58" i="17"/>
  <c r="JB58" i="17"/>
  <c r="IT58" i="17"/>
  <c r="IL58" i="17"/>
  <c r="ID58" i="17"/>
  <c r="HV58" i="17"/>
  <c r="HN58" i="17"/>
  <c r="HF58" i="17"/>
  <c r="GX58" i="17"/>
  <c r="GP58" i="17"/>
  <c r="GH58" i="17"/>
  <c r="FZ58" i="17"/>
  <c r="FR58" i="17"/>
  <c r="FJ58" i="17"/>
  <c r="FB58" i="17"/>
  <c r="ET58" i="17"/>
  <c r="EL58" i="17"/>
  <c r="ED58" i="17"/>
  <c r="DV58" i="17"/>
  <c r="DN58" i="17"/>
  <c r="DF58" i="17"/>
  <c r="CX58" i="17"/>
  <c r="CP58" i="17"/>
  <c r="CH58" i="17"/>
  <c r="BZ58" i="17"/>
  <c r="BR58" i="17"/>
  <c r="BJ58" i="17"/>
  <c r="BB58" i="17"/>
  <c r="AT58" i="17"/>
  <c r="AL58" i="17"/>
  <c r="AD58" i="17"/>
  <c r="V58" i="17"/>
  <c r="N58" i="17"/>
  <c r="F58" i="17"/>
  <c r="MY51" i="17"/>
  <c r="MQ51" i="17"/>
  <c r="MI51" i="17"/>
  <c r="MA51" i="17"/>
  <c r="LS51" i="17"/>
  <c r="LK51" i="17"/>
  <c r="LC51" i="17"/>
  <c r="KU51" i="17"/>
  <c r="KM51" i="17"/>
  <c r="KE51" i="17"/>
  <c r="LD79" i="17"/>
  <c r="EX79" i="17"/>
  <c r="EX82" i="17" s="1"/>
  <c r="AD79" i="17"/>
  <c r="AD82" i="17" s="1"/>
  <c r="ME72" i="17"/>
  <c r="KS72" i="17"/>
  <c r="JL72" i="17"/>
  <c r="IG72" i="17"/>
  <c r="HG72" i="17"/>
  <c r="GI72" i="17"/>
  <c r="FL72" i="17"/>
  <c r="EL72" i="17"/>
  <c r="DQ72" i="17"/>
  <c r="CW72" i="17"/>
  <c r="BZ72" i="17"/>
  <c r="BE72" i="17"/>
  <c r="AK72" i="17"/>
  <c r="N72" i="17"/>
  <c r="MS65" i="17"/>
  <c r="LX65" i="17"/>
  <c r="LD65" i="17"/>
  <c r="KG65" i="17"/>
  <c r="JL65" i="17"/>
  <c r="IR65" i="17"/>
  <c r="HU65" i="17"/>
  <c r="GZ65" i="17"/>
  <c r="GF65" i="17"/>
  <c r="FI65" i="17"/>
  <c r="EN65" i="17"/>
  <c r="DT65" i="17"/>
  <c r="DD65" i="17"/>
  <c r="CN65" i="17"/>
  <c r="BZ65" i="17"/>
  <c r="BN65" i="17"/>
  <c r="BB65" i="17"/>
  <c r="AT65" i="17"/>
  <c r="AL65" i="17"/>
  <c r="AD65" i="17"/>
  <c r="V65" i="17"/>
  <c r="N65" i="17"/>
  <c r="F65" i="17"/>
  <c r="MS58" i="17"/>
  <c r="MK58" i="17"/>
  <c r="MC58" i="17"/>
  <c r="LU58" i="17"/>
  <c r="LM58" i="17"/>
  <c r="LE58" i="17"/>
  <c r="KW58" i="17"/>
  <c r="KO58" i="17"/>
  <c r="KG58" i="17"/>
  <c r="JY58" i="17"/>
  <c r="JQ58" i="17"/>
  <c r="JI58" i="17"/>
  <c r="JA58" i="17"/>
  <c r="IS58" i="17"/>
  <c r="IK58" i="17"/>
  <c r="IC58" i="17"/>
  <c r="HU58" i="17"/>
  <c r="HM58" i="17"/>
  <c r="HE58" i="17"/>
  <c r="GW58" i="17"/>
  <c r="GO58" i="17"/>
  <c r="GG58" i="17"/>
  <c r="FY58" i="17"/>
  <c r="FQ58" i="17"/>
  <c r="FI58" i="17"/>
  <c r="FA58" i="17"/>
  <c r="ES58" i="17"/>
  <c r="EK58" i="17"/>
  <c r="EC58" i="17"/>
  <c r="DU58" i="17"/>
  <c r="DM58" i="17"/>
  <c r="DE58" i="17"/>
  <c r="CW58" i="17"/>
  <c r="CO58" i="17"/>
  <c r="CG58" i="17"/>
  <c r="BY58" i="17"/>
  <c r="BQ58" i="17"/>
  <c r="BI58" i="17"/>
  <c r="BA58" i="17"/>
  <c r="AS58" i="17"/>
  <c r="AK58" i="17"/>
  <c r="AC58" i="17"/>
  <c r="U58" i="17"/>
  <c r="M58" i="17"/>
  <c r="E58" i="17"/>
  <c r="MX51" i="17"/>
  <c r="MP51" i="17"/>
  <c r="MH51" i="17"/>
  <c r="LZ51" i="17"/>
  <c r="LR51" i="17"/>
  <c r="LJ51" i="17"/>
  <c r="LB51" i="17"/>
  <c r="KT51" i="17"/>
  <c r="KL51" i="17"/>
  <c r="KD51" i="17"/>
  <c r="JV51" i="17"/>
  <c r="JN51" i="17"/>
  <c r="JF51" i="17"/>
  <c r="JF54" i="17" s="1"/>
  <c r="IX51" i="17"/>
  <c r="IX54" i="17" s="1"/>
  <c r="IP51" i="17"/>
  <c r="IP54" i="17" s="1"/>
  <c r="IH51" i="17"/>
  <c r="IH54" i="17" s="1"/>
  <c r="HZ51" i="17"/>
  <c r="HZ54" i="17" s="1"/>
  <c r="HR51" i="17"/>
  <c r="HR54" i="17" s="1"/>
  <c r="HJ51" i="17"/>
  <c r="HJ54" i="17" s="1"/>
  <c r="HB51" i="17"/>
  <c r="HB54" i="17" s="1"/>
  <c r="GT51" i="17"/>
  <c r="GT54" i="17" s="1"/>
  <c r="GL51" i="17"/>
  <c r="GL54" i="17" s="1"/>
  <c r="GD51" i="17"/>
  <c r="GD54" i="17" s="1"/>
  <c r="FV51" i="17"/>
  <c r="FV54" i="17" s="1"/>
  <c r="FN51" i="17"/>
  <c r="FN54" i="17" s="1"/>
  <c r="FF51" i="17"/>
  <c r="FF54" i="17" s="1"/>
  <c r="EX51" i="17"/>
  <c r="EX54" i="17" s="1"/>
  <c r="EP51" i="17"/>
  <c r="EP54" i="17" s="1"/>
  <c r="EH51" i="17"/>
  <c r="EH54" i="17" s="1"/>
  <c r="DZ51" i="17"/>
  <c r="DZ54" i="17" s="1"/>
  <c r="DR51" i="17"/>
  <c r="DR54" i="17" s="1"/>
  <c r="DJ51" i="17"/>
  <c r="DJ54" i="17" s="1"/>
  <c r="DB51" i="17"/>
  <c r="DB54" i="17" s="1"/>
  <c r="CT51" i="17"/>
  <c r="CT54" i="17" s="1"/>
  <c r="CL51" i="17"/>
  <c r="CL54" i="17" s="1"/>
  <c r="IV79" i="17"/>
  <c r="IV82" i="17" s="1"/>
  <c r="ED79" i="17"/>
  <c r="ED82" i="17" s="1"/>
  <c r="AC79" i="17"/>
  <c r="AC82" i="17" s="1"/>
  <c r="LX72" i="17"/>
  <c r="KR72" i="17"/>
  <c r="JH72" i="17"/>
  <c r="IC72" i="17"/>
  <c r="HF72" i="17"/>
  <c r="GF72" i="17"/>
  <c r="FH72" i="17"/>
  <c r="EK72" i="17"/>
  <c r="DN72" i="17"/>
  <c r="CS72" i="17"/>
  <c r="BY72" i="17"/>
  <c r="BB72" i="17"/>
  <c r="AG72" i="17"/>
  <c r="M72" i="17"/>
  <c r="MR65" i="17"/>
  <c r="LU65" i="17"/>
  <c r="KZ65" i="17"/>
  <c r="KF65" i="17"/>
  <c r="JI65" i="17"/>
  <c r="IN65" i="17"/>
  <c r="HT65" i="17"/>
  <c r="GW65" i="17"/>
  <c r="GB65" i="17"/>
  <c r="FH65" i="17"/>
  <c r="EK65" i="17"/>
  <c r="DR65" i="17"/>
  <c r="DB65" i="17"/>
  <c r="CL65" i="17"/>
  <c r="BY65" i="17"/>
  <c r="BL65" i="17"/>
  <c r="BA65" i="17"/>
  <c r="AS65" i="17"/>
  <c r="AK65" i="17"/>
  <c r="AC65" i="17"/>
  <c r="U65" i="17"/>
  <c r="M65" i="17"/>
  <c r="E65" i="17"/>
  <c r="MZ58" i="17"/>
  <c r="MR58" i="17"/>
  <c r="MJ58" i="17"/>
  <c r="MB58" i="17"/>
  <c r="LT58" i="17"/>
  <c r="LL58" i="17"/>
  <c r="LD58" i="17"/>
  <c r="KV58" i="17"/>
  <c r="KN58" i="17"/>
  <c r="KF58" i="17"/>
  <c r="JX58" i="17"/>
  <c r="JP58" i="17"/>
  <c r="JH58" i="17"/>
  <c r="IZ58" i="17"/>
  <c r="IR58" i="17"/>
  <c r="IJ58" i="17"/>
  <c r="IB58" i="17"/>
  <c r="HT58" i="17"/>
  <c r="HL58" i="17"/>
  <c r="HD58" i="17"/>
  <c r="GV58" i="17"/>
  <c r="GN58" i="17"/>
  <c r="GF58" i="17"/>
  <c r="FX58" i="17"/>
  <c r="FP58" i="17"/>
  <c r="FH58" i="17"/>
  <c r="EZ58" i="17"/>
  <c r="ER58" i="17"/>
  <c r="EJ58" i="17"/>
  <c r="EB58" i="17"/>
  <c r="DT58" i="17"/>
  <c r="DL58" i="17"/>
  <c r="DD58" i="17"/>
  <c r="CV58" i="17"/>
  <c r="CN58" i="17"/>
  <c r="CF58" i="17"/>
  <c r="BX58" i="17"/>
  <c r="BP58" i="17"/>
  <c r="BH58" i="17"/>
  <c r="AZ58" i="17"/>
  <c r="AR58" i="17"/>
  <c r="AJ58" i="17"/>
  <c r="AB58" i="17"/>
  <c r="T58" i="17"/>
  <c r="L58" i="17"/>
  <c r="MW51" i="17"/>
  <c r="MO51" i="17"/>
  <c r="MG51" i="17"/>
  <c r="LY51" i="17"/>
  <c r="LQ51" i="17"/>
  <c r="LI51" i="17"/>
  <c r="LA51" i="17"/>
  <c r="KS51" i="17"/>
  <c r="KK51" i="17"/>
  <c r="KC51" i="17"/>
  <c r="JU51" i="17"/>
  <c r="JM51" i="17"/>
  <c r="JE51" i="17"/>
  <c r="JE54" i="17" s="1"/>
  <c r="IW51" i="17"/>
  <c r="IW54" i="17" s="1"/>
  <c r="IO51" i="17"/>
  <c r="IO54" i="17" s="1"/>
  <c r="IG51" i="17"/>
  <c r="IG54" i="17" s="1"/>
  <c r="HY51" i="17"/>
  <c r="HY54" i="17" s="1"/>
  <c r="HQ51" i="17"/>
  <c r="HQ54" i="17" s="1"/>
  <c r="HI51" i="17"/>
  <c r="HI54" i="17" s="1"/>
  <c r="HA51" i="17"/>
  <c r="HA54" i="17" s="1"/>
  <c r="GS51" i="17"/>
  <c r="GS54" i="17" s="1"/>
  <c r="GK51" i="17"/>
  <c r="GK54" i="17" s="1"/>
  <c r="GC51" i="17"/>
  <c r="GC54" i="17" s="1"/>
  <c r="FU51" i="17"/>
  <c r="FU54" i="17" s="1"/>
  <c r="FM51" i="17"/>
  <c r="FM54" i="17" s="1"/>
  <c r="FE51" i="17"/>
  <c r="FE54" i="17" s="1"/>
  <c r="EW51" i="17"/>
  <c r="EW54" i="17" s="1"/>
  <c r="EO51" i="17"/>
  <c r="EO54" i="17" s="1"/>
  <c r="EG51" i="17"/>
  <c r="EG54" i="17" s="1"/>
  <c r="IH79" i="17"/>
  <c r="IH82" i="17" s="1"/>
  <c r="DN79" i="17"/>
  <c r="DN82" i="17" s="1"/>
  <c r="M79" i="17"/>
  <c r="M82" i="17" s="1"/>
  <c r="LT72" i="17"/>
  <c r="KK72" i="17"/>
  <c r="JE72" i="17"/>
  <c r="HY72" i="17"/>
  <c r="HA72" i="17"/>
  <c r="GD72" i="17"/>
  <c r="FD72" i="17"/>
  <c r="EG72" i="17"/>
  <c r="DM72" i="17"/>
  <c r="CP72" i="17"/>
  <c r="BU72" i="17"/>
  <c r="BA72" i="17"/>
  <c r="AD72" i="17"/>
  <c r="I72" i="17"/>
  <c r="MN65" i="17"/>
  <c r="LT65" i="17"/>
  <c r="KW65" i="17"/>
  <c r="KB65" i="17"/>
  <c r="JH65" i="17"/>
  <c r="IK65" i="17"/>
  <c r="HP65" i="17"/>
  <c r="GV65" i="17"/>
  <c r="FY65" i="17"/>
  <c r="FD65" i="17"/>
  <c r="EJ65" i="17"/>
  <c r="DP65" i="17"/>
  <c r="CZ65" i="17"/>
  <c r="CJ65" i="17"/>
  <c r="BX65" i="17"/>
  <c r="BJ65" i="17"/>
  <c r="AZ65" i="17"/>
  <c r="AR65" i="17"/>
  <c r="AJ65" i="17"/>
  <c r="AB65" i="17"/>
  <c r="T65" i="17"/>
  <c r="L65" i="17"/>
  <c r="MY58" i="17"/>
  <c r="MQ58" i="17"/>
  <c r="MI58" i="17"/>
  <c r="MA58" i="17"/>
  <c r="LS58" i="17"/>
  <c r="LK58" i="17"/>
  <c r="LC58" i="17"/>
  <c r="KU58" i="17"/>
  <c r="KM58" i="17"/>
  <c r="KE58" i="17"/>
  <c r="JW58" i="17"/>
  <c r="JO58" i="17"/>
  <c r="JG58" i="17"/>
  <c r="IY58" i="17"/>
  <c r="IQ58" i="17"/>
  <c r="II58" i="17"/>
  <c r="IA58" i="17"/>
  <c r="HS58" i="17"/>
  <c r="HK58" i="17"/>
  <c r="HC58" i="17"/>
  <c r="GU58" i="17"/>
  <c r="GM58" i="17"/>
  <c r="GE58" i="17"/>
  <c r="FW58" i="17"/>
  <c r="FO58" i="17"/>
  <c r="FG58" i="17"/>
  <c r="EY58" i="17"/>
  <c r="EQ58" i="17"/>
  <c r="EI58" i="17"/>
  <c r="EA58" i="17"/>
  <c r="DS58" i="17"/>
  <c r="DK58" i="17"/>
  <c r="DC58" i="17"/>
  <c r="CU58" i="17"/>
  <c r="CM58" i="17"/>
  <c r="CE58" i="17"/>
  <c r="BW58" i="17"/>
  <c r="BO58" i="17"/>
  <c r="BG58" i="17"/>
  <c r="AY58" i="17"/>
  <c r="AQ58" i="17"/>
  <c r="AI58" i="17"/>
  <c r="AA58" i="17"/>
  <c r="S58" i="17"/>
  <c r="K58" i="17"/>
  <c r="MV51" i="17"/>
  <c r="MN51" i="17"/>
  <c r="MF51" i="17"/>
  <c r="LX51" i="17"/>
  <c r="LP51" i="17"/>
  <c r="LH51" i="17"/>
  <c r="KZ51" i="17"/>
  <c r="KR51" i="17"/>
  <c r="KJ51" i="17"/>
  <c r="KB51" i="17"/>
  <c r="JT51" i="17"/>
  <c r="JL51" i="17"/>
  <c r="JL54" i="17" s="1"/>
  <c r="JD51" i="17"/>
  <c r="JD54" i="17" s="1"/>
  <c r="IV51" i="17"/>
  <c r="IV54" i="17" s="1"/>
  <c r="IN51" i="17"/>
  <c r="IN54" i="17" s="1"/>
  <c r="IF51" i="17"/>
  <c r="IF54" i="17" s="1"/>
  <c r="HX51" i="17"/>
  <c r="HX54" i="17" s="1"/>
  <c r="HP51" i="17"/>
  <c r="HP54" i="17" s="1"/>
  <c r="HH51" i="17"/>
  <c r="HH54" i="17" s="1"/>
  <c r="GZ51" i="17"/>
  <c r="GZ54" i="17" s="1"/>
  <c r="GR51" i="17"/>
  <c r="GR54" i="17" s="1"/>
  <c r="GJ51" i="17"/>
  <c r="GJ54" i="17" s="1"/>
  <c r="GB51" i="17"/>
  <c r="GB54" i="17" s="1"/>
  <c r="FT51" i="17"/>
  <c r="FT54" i="17" s="1"/>
  <c r="FL51" i="17"/>
  <c r="FL54" i="17" s="1"/>
  <c r="FD51" i="17"/>
  <c r="FD54" i="17" s="1"/>
  <c r="EV51" i="17"/>
  <c r="EV54" i="17" s="1"/>
  <c r="EN51" i="17"/>
  <c r="EN54" i="17" s="1"/>
  <c r="EF51" i="17"/>
  <c r="EF54" i="17" s="1"/>
  <c r="DX51" i="17"/>
  <c r="DX54" i="17" s="1"/>
  <c r="DP51" i="17"/>
  <c r="DP54" i="17" s="1"/>
  <c r="DH51" i="17"/>
  <c r="DH54" i="17" s="1"/>
  <c r="CZ51" i="17"/>
  <c r="CZ54" i="17" s="1"/>
  <c r="CR51" i="17"/>
  <c r="CR54" i="17" s="1"/>
  <c r="CJ51" i="17"/>
  <c r="CJ54" i="17" s="1"/>
  <c r="CB51" i="17"/>
  <c r="CB54" i="17" s="1"/>
  <c r="BU86" i="17"/>
  <c r="GP79" i="17"/>
  <c r="GP82" i="17" s="1"/>
  <c r="BV79" i="17"/>
  <c r="BV82" i="17" s="1"/>
  <c r="MR72" i="17"/>
  <c r="LG72" i="17"/>
  <c r="JZ72" i="17"/>
  <c r="IT72" i="17"/>
  <c r="HP72" i="17"/>
  <c r="GR72" i="17"/>
  <c r="FU72" i="17"/>
  <c r="EU72" i="17"/>
  <c r="DY72" i="17"/>
  <c r="DE72" i="17"/>
  <c r="CH72" i="17"/>
  <c r="BM72" i="17"/>
  <c r="AS72" i="17"/>
  <c r="V72" i="17"/>
  <c r="MF65" i="17"/>
  <c r="LL65" i="17"/>
  <c r="KO65" i="17"/>
  <c r="JT65" i="17"/>
  <c r="IZ65" i="17"/>
  <c r="IC65" i="17"/>
  <c r="HH65" i="17"/>
  <c r="GN65" i="17"/>
  <c r="FQ65" i="17"/>
  <c r="EV65" i="17"/>
  <c r="EB65" i="17"/>
  <c r="DJ65" i="17"/>
  <c r="CT65" i="17"/>
  <c r="CF65" i="17"/>
  <c r="BR65" i="17"/>
  <c r="BF65" i="17"/>
  <c r="AW65" i="17"/>
  <c r="AO65" i="17"/>
  <c r="AG65" i="17"/>
  <c r="Y65" i="17"/>
  <c r="Q65" i="17"/>
  <c r="I65" i="17"/>
  <c r="MV58" i="17"/>
  <c r="MN58" i="17"/>
  <c r="MF58" i="17"/>
  <c r="LX58" i="17"/>
  <c r="LP58" i="17"/>
  <c r="LH58" i="17"/>
  <c r="KZ58" i="17"/>
  <c r="KR58" i="17"/>
  <c r="KJ58" i="17"/>
  <c r="KB58" i="17"/>
  <c r="JT58" i="17"/>
  <c r="JL58" i="17"/>
  <c r="JD58" i="17"/>
  <c r="IV58" i="17"/>
  <c r="IN58" i="17"/>
  <c r="IF58" i="17"/>
  <c r="HX58" i="17"/>
  <c r="HP58" i="17"/>
  <c r="HH58" i="17"/>
  <c r="GZ58" i="17"/>
  <c r="GR58" i="17"/>
  <c r="GJ58" i="17"/>
  <c r="GB58" i="17"/>
  <c r="FT58" i="17"/>
  <c r="FL58" i="17"/>
  <c r="FD58" i="17"/>
  <c r="EV58" i="17"/>
  <c r="EN58" i="17"/>
  <c r="EF58" i="17"/>
  <c r="DX58" i="17"/>
  <c r="DP58" i="17"/>
  <c r="DH58" i="17"/>
  <c r="CZ58" i="17"/>
  <c r="CR58" i="17"/>
  <c r="CJ58" i="17"/>
  <c r="CB58" i="17"/>
  <c r="BT58" i="17"/>
  <c r="BL58" i="17"/>
  <c r="BD58" i="17"/>
  <c r="AV58" i="17"/>
  <c r="AN58" i="17"/>
  <c r="AF58" i="17"/>
  <c r="X58" i="17"/>
  <c r="P58" i="17"/>
  <c r="H58" i="17"/>
  <c r="MS51" i="17"/>
  <c r="MK51" i="17"/>
  <c r="MC51" i="17"/>
  <c r="LU51" i="17"/>
  <c r="LM51" i="17"/>
  <c r="LE51" i="17"/>
  <c r="KW51" i="17"/>
  <c r="KO51" i="17"/>
  <c r="KG51" i="17"/>
  <c r="JY51" i="17"/>
  <c r="JQ51" i="17"/>
  <c r="JI51" i="17"/>
  <c r="JI54" i="17" s="1"/>
  <c r="JA51" i="17"/>
  <c r="JA54" i="17" s="1"/>
  <c r="IS51" i="17"/>
  <c r="IS54" i="17" s="1"/>
  <c r="IK51" i="17"/>
  <c r="IK54" i="17" s="1"/>
  <c r="IC51" i="17"/>
  <c r="IC54" i="17" s="1"/>
  <c r="HU51" i="17"/>
  <c r="HU54" i="17" s="1"/>
  <c r="HM51" i="17"/>
  <c r="HM54" i="17" s="1"/>
  <c r="HE51" i="17"/>
  <c r="HE54" i="17" s="1"/>
  <c r="GW51" i="17"/>
  <c r="GW54" i="17" s="1"/>
  <c r="GO51" i="17"/>
  <c r="GO54" i="17" s="1"/>
  <c r="GG51" i="17"/>
  <c r="GG54" i="17" s="1"/>
  <c r="FY51" i="17"/>
  <c r="FY54" i="17" s="1"/>
  <c r="FQ51" i="17"/>
  <c r="FQ54" i="17" s="1"/>
  <c r="FI51" i="17"/>
  <c r="FI54" i="17" s="1"/>
  <c r="FA51" i="17"/>
  <c r="FA54" i="17" s="1"/>
  <c r="ES51" i="17"/>
  <c r="ES54" i="17" s="1"/>
  <c r="EK51" i="17"/>
  <c r="EK54" i="17" s="1"/>
  <c r="EC51" i="17"/>
  <c r="EC54" i="17" s="1"/>
  <c r="DU51" i="17"/>
  <c r="DU54" i="17" s="1"/>
  <c r="DM51" i="17"/>
  <c r="DM54" i="17" s="1"/>
  <c r="DE51" i="17"/>
  <c r="DE54" i="17" s="1"/>
  <c r="GT79" i="17"/>
  <c r="GT82" i="17" s="1"/>
  <c r="JT72" i="17"/>
  <c r="GW72" i="17"/>
  <c r="ED72" i="17"/>
  <c r="CG72" i="17"/>
  <c r="Y72" i="17"/>
  <c r="LH65" i="17"/>
  <c r="JA65" i="17"/>
  <c r="GR65" i="17"/>
  <c r="ES65" i="17"/>
  <c r="CV65" i="17"/>
  <c r="BI65" i="17"/>
  <c r="AN65" i="17"/>
  <c r="R65" i="17"/>
  <c r="MO58" i="17"/>
  <c r="LR58" i="17"/>
  <c r="KY58" i="17"/>
  <c r="KC58" i="17"/>
  <c r="JF58" i="17"/>
  <c r="IM58" i="17"/>
  <c r="HQ58" i="17"/>
  <c r="GT58" i="17"/>
  <c r="GA58" i="17"/>
  <c r="FE58" i="17"/>
  <c r="EH58" i="17"/>
  <c r="DO58" i="17"/>
  <c r="CS58" i="17"/>
  <c r="BV58" i="17"/>
  <c r="BC58" i="17"/>
  <c r="AG58" i="17"/>
  <c r="J58" i="17"/>
  <c r="ML51" i="17"/>
  <c r="LO51" i="17"/>
  <c r="KV51" i="17"/>
  <c r="JZ51" i="17"/>
  <c r="JJ51" i="17"/>
  <c r="JJ54" i="17" s="1"/>
  <c r="IT51" i="17"/>
  <c r="IT54" i="17" s="1"/>
  <c r="ID51" i="17"/>
  <c r="ID54" i="17" s="1"/>
  <c r="HN51" i="17"/>
  <c r="HN54" i="17" s="1"/>
  <c r="GX51" i="17"/>
  <c r="GX54" i="17" s="1"/>
  <c r="GH51" i="17"/>
  <c r="GH54" i="17" s="1"/>
  <c r="FR51" i="17"/>
  <c r="FR54" i="17" s="1"/>
  <c r="FB51" i="17"/>
  <c r="FB54" i="17" s="1"/>
  <c r="EL51" i="17"/>
  <c r="EL54" i="17" s="1"/>
  <c r="DW51" i="17"/>
  <c r="DW54" i="17" s="1"/>
  <c r="DK51" i="17"/>
  <c r="DK54" i="17" s="1"/>
  <c r="CX51" i="17"/>
  <c r="CX54" i="17" s="1"/>
  <c r="CN51" i="17"/>
  <c r="CN54" i="17" s="1"/>
  <c r="CD51" i="17"/>
  <c r="CD54" i="17" s="1"/>
  <c r="BU51" i="17"/>
  <c r="BU54" i="17" s="1"/>
  <c r="BM51" i="17"/>
  <c r="BM54" i="17" s="1"/>
  <c r="BE51" i="17"/>
  <c r="BE54" i="17" s="1"/>
  <c r="AW51" i="17"/>
  <c r="AW54" i="17" s="1"/>
  <c r="AO51" i="17"/>
  <c r="AO54" i="17" s="1"/>
  <c r="AG51" i="17"/>
  <c r="AG54" i="17" s="1"/>
  <c r="Y51" i="17"/>
  <c r="Y54" i="17" s="1"/>
  <c r="Q51" i="17"/>
  <c r="Q54" i="17" s="1"/>
  <c r="I51" i="17"/>
  <c r="MU44" i="17"/>
  <c r="MM44" i="17"/>
  <c r="ME44" i="17"/>
  <c r="LW44" i="17"/>
  <c r="LO44" i="17"/>
  <c r="LG44" i="17"/>
  <c r="KY44" i="17"/>
  <c r="KQ44" i="17"/>
  <c r="KI44" i="17"/>
  <c r="KA44" i="17"/>
  <c r="JS44" i="17"/>
  <c r="JK44" i="17"/>
  <c r="JK47" i="17" s="1"/>
  <c r="JC44" i="17"/>
  <c r="JC47" i="17" s="1"/>
  <c r="IU44" i="17"/>
  <c r="IU47" i="17" s="1"/>
  <c r="IM44" i="17"/>
  <c r="IM47" i="17" s="1"/>
  <c r="IE44" i="17"/>
  <c r="IE47" i="17" s="1"/>
  <c r="HW44" i="17"/>
  <c r="HW47" i="17" s="1"/>
  <c r="HO44" i="17"/>
  <c r="HO47" i="17" s="1"/>
  <c r="HG44" i="17"/>
  <c r="HG47" i="17" s="1"/>
  <c r="GY44" i="17"/>
  <c r="GY47" i="17" s="1"/>
  <c r="GQ44" i="17"/>
  <c r="GQ47" i="17" s="1"/>
  <c r="GI44" i="17"/>
  <c r="GI47" i="17" s="1"/>
  <c r="GA44" i="17"/>
  <c r="GA47" i="17" s="1"/>
  <c r="FS44" i="17"/>
  <c r="FS47" i="17" s="1"/>
  <c r="FK44" i="17"/>
  <c r="FK47" i="17" s="1"/>
  <c r="FC44" i="17"/>
  <c r="FC47" i="17" s="1"/>
  <c r="EU44" i="17"/>
  <c r="EU47" i="17" s="1"/>
  <c r="EM44" i="17"/>
  <c r="EM47" i="17" s="1"/>
  <c r="EE44" i="17"/>
  <c r="EE47" i="17" s="1"/>
  <c r="DW44" i="17"/>
  <c r="DW47" i="17" s="1"/>
  <c r="DO44" i="17"/>
  <c r="DO47" i="17" s="1"/>
  <c r="DG44" i="17"/>
  <c r="DG47" i="17" s="1"/>
  <c r="CY44" i="17"/>
  <c r="CY47" i="17" s="1"/>
  <c r="CQ44" i="17"/>
  <c r="CQ47" i="17" s="1"/>
  <c r="CI44" i="17"/>
  <c r="CI47" i="17" s="1"/>
  <c r="CA44" i="17"/>
  <c r="CA47" i="17" s="1"/>
  <c r="BS44" i="17"/>
  <c r="BS47" i="17" s="1"/>
  <c r="BK44" i="17"/>
  <c r="BK47" i="17" s="1"/>
  <c r="BC44" i="17"/>
  <c r="BC47" i="17" s="1"/>
  <c r="AU44" i="17"/>
  <c r="AU47" i="17" s="1"/>
  <c r="AM44" i="17"/>
  <c r="AM47" i="17" s="1"/>
  <c r="AE44" i="17"/>
  <c r="AE47" i="17" s="1"/>
  <c r="W44" i="17"/>
  <c r="W47" i="17" s="1"/>
  <c r="O44" i="17"/>
  <c r="G44" i="17"/>
  <c r="MT37" i="17"/>
  <c r="ML37" i="17"/>
  <c r="MD37" i="17"/>
  <c r="LV37" i="17"/>
  <c r="FQ79" i="17"/>
  <c r="FQ82" i="17" s="1"/>
  <c r="MT72" i="17"/>
  <c r="IZ72" i="17"/>
  <c r="GO72" i="17"/>
  <c r="EC72" i="17"/>
  <c r="BR72" i="17"/>
  <c r="U72" i="17"/>
  <c r="KV65" i="17"/>
  <c r="IV65" i="17"/>
  <c r="GO65" i="17"/>
  <c r="EF65" i="17"/>
  <c r="CR65" i="17"/>
  <c r="BH65" i="17"/>
  <c r="AI65" i="17"/>
  <c r="P65" i="17"/>
  <c r="MM58" i="17"/>
  <c r="LQ58" i="17"/>
  <c r="KT58" i="17"/>
  <c r="KA58" i="17"/>
  <c r="JE58" i="17"/>
  <c r="IH58" i="17"/>
  <c r="HO58" i="17"/>
  <c r="GS58" i="17"/>
  <c r="FV58" i="17"/>
  <c r="FC58" i="17"/>
  <c r="EG58" i="17"/>
  <c r="DJ58" i="17"/>
  <c r="CQ58" i="17"/>
  <c r="BU58" i="17"/>
  <c r="AX58" i="17"/>
  <c r="AE58" i="17"/>
  <c r="I58" i="17"/>
  <c r="MJ51" i="17"/>
  <c r="LN51" i="17"/>
  <c r="KQ51" i="17"/>
  <c r="JX51" i="17"/>
  <c r="JH51" i="17"/>
  <c r="JH54" i="17" s="1"/>
  <c r="IR51" i="17"/>
  <c r="IR54" i="17" s="1"/>
  <c r="IB51" i="17"/>
  <c r="IB54" i="17" s="1"/>
  <c r="HL51" i="17"/>
  <c r="HL54" i="17" s="1"/>
  <c r="GV51" i="17"/>
  <c r="GV54" i="17" s="1"/>
  <c r="GF51" i="17"/>
  <c r="GF54" i="17" s="1"/>
  <c r="FP51" i="17"/>
  <c r="FP54" i="17" s="1"/>
  <c r="EZ51" i="17"/>
  <c r="EZ54" i="17" s="1"/>
  <c r="EJ51" i="17"/>
  <c r="EJ54" i="17" s="1"/>
  <c r="DV51" i="17"/>
  <c r="DV54" i="17" s="1"/>
  <c r="DI51" i="17"/>
  <c r="DI54" i="17" s="1"/>
  <c r="CW51" i="17"/>
  <c r="CW54" i="17" s="1"/>
  <c r="CM51" i="17"/>
  <c r="CM54" i="17" s="1"/>
  <c r="CC51" i="17"/>
  <c r="CC54" i="17" s="1"/>
  <c r="BT51" i="17"/>
  <c r="BT54" i="17" s="1"/>
  <c r="BL51" i="17"/>
  <c r="BL54" i="17" s="1"/>
  <c r="BD51" i="17"/>
  <c r="BD54" i="17" s="1"/>
  <c r="AV51" i="17"/>
  <c r="AV54" i="17" s="1"/>
  <c r="AN51" i="17"/>
  <c r="AN54" i="17" s="1"/>
  <c r="AF51" i="17"/>
  <c r="AF54" i="17" s="1"/>
  <c r="X51" i="17"/>
  <c r="X54" i="17" s="1"/>
  <c r="P51" i="17"/>
  <c r="P54" i="17" s="1"/>
  <c r="H51" i="17"/>
  <c r="MT44" i="17"/>
  <c r="ML44" i="17"/>
  <c r="MD44" i="17"/>
  <c r="LV44" i="17"/>
  <c r="LN44" i="17"/>
  <c r="LF44" i="17"/>
  <c r="KX44" i="17"/>
  <c r="KP44" i="17"/>
  <c r="KH44" i="17"/>
  <c r="JZ44" i="17"/>
  <c r="JR44" i="17"/>
  <c r="JJ44" i="17"/>
  <c r="JJ47" i="17" s="1"/>
  <c r="JB44" i="17"/>
  <c r="JB47" i="17" s="1"/>
  <c r="IT44" i="17"/>
  <c r="IT47" i="17" s="1"/>
  <c r="IL44" i="17"/>
  <c r="IL47" i="17" s="1"/>
  <c r="ID44" i="17"/>
  <c r="ID47" i="17" s="1"/>
  <c r="HV44" i="17"/>
  <c r="HV47" i="17" s="1"/>
  <c r="HN44" i="17"/>
  <c r="HN47" i="17" s="1"/>
  <c r="HF44" i="17"/>
  <c r="HF47" i="17" s="1"/>
  <c r="GX44" i="17"/>
  <c r="GX47" i="17" s="1"/>
  <c r="GP44" i="17"/>
  <c r="GP47" i="17" s="1"/>
  <c r="GH44" i="17"/>
  <c r="GH47" i="17" s="1"/>
  <c r="FZ44" i="17"/>
  <c r="FZ47" i="17" s="1"/>
  <c r="FR44" i="17"/>
  <c r="FR47" i="17" s="1"/>
  <c r="FJ44" i="17"/>
  <c r="FJ47" i="17" s="1"/>
  <c r="FB44" i="17"/>
  <c r="FB47" i="17" s="1"/>
  <c r="ET44" i="17"/>
  <c r="ET47" i="17" s="1"/>
  <c r="EL44" i="17"/>
  <c r="EL47" i="17" s="1"/>
  <c r="ED44" i="17"/>
  <c r="ED47" i="17" s="1"/>
  <c r="DV44" i="17"/>
  <c r="DV47" i="17" s="1"/>
  <c r="DN44" i="17"/>
  <c r="DN47" i="17" s="1"/>
  <c r="DF44" i="17"/>
  <c r="DF47" i="17" s="1"/>
  <c r="CX44" i="17"/>
  <c r="CX47" i="17" s="1"/>
  <c r="CP44" i="17"/>
  <c r="CP47" i="17" s="1"/>
  <c r="CH44" i="17"/>
  <c r="CH47" i="17" s="1"/>
  <c r="BZ44" i="17"/>
  <c r="BZ47" i="17" s="1"/>
  <c r="BR44" i="17"/>
  <c r="BR47" i="17" s="1"/>
  <c r="BJ44" i="17"/>
  <c r="BJ47" i="17" s="1"/>
  <c r="BB44" i="17"/>
  <c r="BB47" i="17" s="1"/>
  <c r="AT44" i="17"/>
  <c r="AT47" i="17" s="1"/>
  <c r="AL44" i="17"/>
  <c r="AL47" i="17" s="1"/>
  <c r="AD44" i="17"/>
  <c r="AD47" i="17" s="1"/>
  <c r="V44" i="17"/>
  <c r="V47" i="17" s="1"/>
  <c r="N44" i="17"/>
  <c r="F44" i="17"/>
  <c r="DE79" i="17"/>
  <c r="DE82" i="17" s="1"/>
  <c r="ML72" i="17"/>
  <c r="IU72" i="17"/>
  <c r="FZ72" i="17"/>
  <c r="DV72" i="17"/>
  <c r="BQ72" i="17"/>
  <c r="F72" i="17"/>
  <c r="MZ65" i="17"/>
  <c r="KR65" i="17"/>
  <c r="IJ65" i="17"/>
  <c r="GJ65" i="17"/>
  <c r="EC65" i="17"/>
  <c r="CH65" i="17"/>
  <c r="BD65" i="17"/>
  <c r="AH65" i="17"/>
  <c r="K65" i="17"/>
  <c r="MH58" i="17"/>
  <c r="LO58" i="17"/>
  <c r="KS58" i="17"/>
  <c r="JV58" i="17"/>
  <c r="JC58" i="17"/>
  <c r="IG58" i="17"/>
  <c r="HJ58" i="17"/>
  <c r="GQ58" i="17"/>
  <c r="FU58" i="17"/>
  <c r="EX58" i="17"/>
  <c r="EE58" i="17"/>
  <c r="DI58" i="17"/>
  <c r="CL58" i="17"/>
  <c r="BS58" i="17"/>
  <c r="AW58" i="17"/>
  <c r="Z58" i="17"/>
  <c r="G58" i="17"/>
  <c r="ME51" i="17"/>
  <c r="LL51" i="17"/>
  <c r="KP51" i="17"/>
  <c r="JW51" i="17"/>
  <c r="JG51" i="17"/>
  <c r="JG54" i="17" s="1"/>
  <c r="IQ51" i="17"/>
  <c r="IQ54" i="17" s="1"/>
  <c r="IA51" i="17"/>
  <c r="IA54" i="17" s="1"/>
  <c r="HK51" i="17"/>
  <c r="HK54" i="17" s="1"/>
  <c r="GU51" i="17"/>
  <c r="GU54" i="17" s="1"/>
  <c r="GE51" i="17"/>
  <c r="GE54" i="17" s="1"/>
  <c r="FO51" i="17"/>
  <c r="FO54" i="17" s="1"/>
  <c r="EY51" i="17"/>
  <c r="EY54" i="17" s="1"/>
  <c r="EI51" i="17"/>
  <c r="EI54" i="17" s="1"/>
  <c r="DT51" i="17"/>
  <c r="DT54" i="17" s="1"/>
  <c r="DG51" i="17"/>
  <c r="DG54" i="17" s="1"/>
  <c r="CV51" i="17"/>
  <c r="CV54" i="17" s="1"/>
  <c r="CK51" i="17"/>
  <c r="CK54" i="17" s="1"/>
  <c r="CA51" i="17"/>
  <c r="CA54" i="17" s="1"/>
  <c r="BS51" i="17"/>
  <c r="BS54" i="17" s="1"/>
  <c r="BK51" i="17"/>
  <c r="BK54" i="17" s="1"/>
  <c r="BC51" i="17"/>
  <c r="BC54" i="17" s="1"/>
  <c r="AU51" i="17"/>
  <c r="AU54" i="17" s="1"/>
  <c r="AM51" i="17"/>
  <c r="AM54" i="17" s="1"/>
  <c r="AE51" i="17"/>
  <c r="AE54" i="17" s="1"/>
  <c r="W51" i="17"/>
  <c r="W54" i="17" s="1"/>
  <c r="O51" i="17"/>
  <c r="O54" i="17" s="1"/>
  <c r="G51" i="17"/>
  <c r="MS44" i="17"/>
  <c r="MK44" i="17"/>
  <c r="MC44" i="17"/>
  <c r="LU44" i="17"/>
  <c r="LM44" i="17"/>
  <c r="LE44" i="17"/>
  <c r="KW44" i="17"/>
  <c r="KO44" i="17"/>
  <c r="KG44" i="17"/>
  <c r="JY44" i="17"/>
  <c r="JQ44" i="17"/>
  <c r="JI44" i="17"/>
  <c r="JI47" i="17" s="1"/>
  <c r="JA44" i="17"/>
  <c r="JA47" i="17" s="1"/>
  <c r="IS44" i="17"/>
  <c r="IS47" i="17" s="1"/>
  <c r="IK44" i="17"/>
  <c r="IK47" i="17" s="1"/>
  <c r="IC44" i="17"/>
  <c r="IC47" i="17" s="1"/>
  <c r="HU44" i="17"/>
  <c r="HU47" i="17" s="1"/>
  <c r="HM44" i="17"/>
  <c r="HM47" i="17" s="1"/>
  <c r="HE44" i="17"/>
  <c r="HE47" i="17" s="1"/>
  <c r="GW44" i="17"/>
  <c r="GW47" i="17" s="1"/>
  <c r="GO44" i="17"/>
  <c r="GO47" i="17" s="1"/>
  <c r="GG44" i="17"/>
  <c r="GG47" i="17" s="1"/>
  <c r="FY44" i="17"/>
  <c r="FY47" i="17" s="1"/>
  <c r="FQ44" i="17"/>
  <c r="FQ47" i="17" s="1"/>
  <c r="FI44" i="17"/>
  <c r="FI47" i="17" s="1"/>
  <c r="FA44" i="17"/>
  <c r="FA47" i="17" s="1"/>
  <c r="ES44" i="17"/>
  <c r="ES47" i="17" s="1"/>
  <c r="EK44" i="17"/>
  <c r="EK47" i="17" s="1"/>
  <c r="EC44" i="17"/>
  <c r="EC47" i="17" s="1"/>
  <c r="DU44" i="17"/>
  <c r="DU47" i="17" s="1"/>
  <c r="DM44" i="17"/>
  <c r="DM47" i="17" s="1"/>
  <c r="DE44" i="17"/>
  <c r="DE47" i="17" s="1"/>
  <c r="CW44" i="17"/>
  <c r="CW47" i="17" s="1"/>
  <c r="CO44" i="17"/>
  <c r="CO47" i="17" s="1"/>
  <c r="CG44" i="17"/>
  <c r="CG47" i="17" s="1"/>
  <c r="BY44" i="17"/>
  <c r="BY47" i="17" s="1"/>
  <c r="BQ44" i="17"/>
  <c r="BQ47" i="17" s="1"/>
  <c r="BI44" i="17"/>
  <c r="BI47" i="17" s="1"/>
  <c r="BA44" i="17"/>
  <c r="BA47" i="17" s="1"/>
  <c r="AS44" i="17"/>
  <c r="AS47" i="17" s="1"/>
  <c r="AK44" i="17"/>
  <c r="AK47" i="17" s="1"/>
  <c r="AC44" i="17"/>
  <c r="AC47" i="17" s="1"/>
  <c r="U44" i="17"/>
  <c r="M44" i="17"/>
  <c r="E44" i="17"/>
  <c r="MZ37" i="17"/>
  <c r="MR37" i="17"/>
  <c r="MJ37" i="17"/>
  <c r="CL79" i="17"/>
  <c r="CL82" i="17" s="1"/>
  <c r="LQ72" i="17"/>
  <c r="IM72" i="17"/>
  <c r="FV72" i="17"/>
  <c r="DI72" i="17"/>
  <c r="BJ72" i="17"/>
  <c r="E72" i="17"/>
  <c r="MK65" i="17"/>
  <c r="KN65" i="17"/>
  <c r="IF65" i="17"/>
  <c r="FX65" i="17"/>
  <c r="DX65" i="17"/>
  <c r="CG65" i="17"/>
  <c r="AY65" i="17"/>
  <c r="AF65" i="17"/>
  <c r="J65" i="17"/>
  <c r="MG58" i="17"/>
  <c r="LJ58" i="17"/>
  <c r="KQ58" i="17"/>
  <c r="JU58" i="17"/>
  <c r="IX58" i="17"/>
  <c r="IE58" i="17"/>
  <c r="HI58" i="17"/>
  <c r="GL58" i="17"/>
  <c r="FS58" i="17"/>
  <c r="EW58" i="17"/>
  <c r="DZ58" i="17"/>
  <c r="DG58" i="17"/>
  <c r="CK58" i="17"/>
  <c r="BN58" i="17"/>
  <c r="AU58" i="17"/>
  <c r="Y58" i="17"/>
  <c r="MZ51" i="17"/>
  <c r="MD51" i="17"/>
  <c r="LG51" i="17"/>
  <c r="KN51" i="17"/>
  <c r="JS51" i="17"/>
  <c r="JC51" i="17"/>
  <c r="JC54" i="17" s="1"/>
  <c r="IM51" i="17"/>
  <c r="IM54" i="17" s="1"/>
  <c r="HW51" i="17"/>
  <c r="HW54" i="17" s="1"/>
  <c r="HG51" i="17"/>
  <c r="HG54" i="17" s="1"/>
  <c r="GQ51" i="17"/>
  <c r="GQ54" i="17" s="1"/>
  <c r="GA51" i="17"/>
  <c r="GA54" i="17" s="1"/>
  <c r="FK51" i="17"/>
  <c r="FK54" i="17" s="1"/>
  <c r="EU51" i="17"/>
  <c r="EU54" i="17" s="1"/>
  <c r="EE51" i="17"/>
  <c r="EE54" i="17" s="1"/>
  <c r="DS51" i="17"/>
  <c r="DS54" i="17" s="1"/>
  <c r="DF51" i="17"/>
  <c r="DF54" i="17" s="1"/>
  <c r="CU51" i="17"/>
  <c r="CU54" i="17" s="1"/>
  <c r="CI51" i="17"/>
  <c r="CI54" i="17" s="1"/>
  <c r="BZ51" i="17"/>
  <c r="BZ54" i="17" s="1"/>
  <c r="BR51" i="17"/>
  <c r="BR54" i="17" s="1"/>
  <c r="BJ51" i="17"/>
  <c r="BJ54" i="17" s="1"/>
  <c r="BB51" i="17"/>
  <c r="BB54" i="17" s="1"/>
  <c r="AT51" i="17"/>
  <c r="AT54" i="17" s="1"/>
  <c r="AL51" i="17"/>
  <c r="AL54" i="17" s="1"/>
  <c r="AD51" i="17"/>
  <c r="AD54" i="17" s="1"/>
  <c r="V51" i="17"/>
  <c r="V54" i="17" s="1"/>
  <c r="N51" i="17"/>
  <c r="N54" i="17" s="1"/>
  <c r="F51" i="17"/>
  <c r="MZ44" i="17"/>
  <c r="MR44" i="17"/>
  <c r="MJ44" i="17"/>
  <c r="MB44" i="17"/>
  <c r="LT44" i="17"/>
  <c r="LL44" i="17"/>
  <c r="LD44" i="17"/>
  <c r="KV44" i="17"/>
  <c r="KN44" i="17"/>
  <c r="KF44" i="17"/>
  <c r="JX44" i="17"/>
  <c r="JP44" i="17"/>
  <c r="JH44" i="17"/>
  <c r="JH47" i="17" s="1"/>
  <c r="IZ44" i="17"/>
  <c r="IZ47" i="17" s="1"/>
  <c r="IR44" i="17"/>
  <c r="IR47" i="17" s="1"/>
  <c r="IJ44" i="17"/>
  <c r="IJ47" i="17" s="1"/>
  <c r="IB44" i="17"/>
  <c r="IB47" i="17" s="1"/>
  <c r="HT44" i="17"/>
  <c r="HT47" i="17" s="1"/>
  <c r="HL44" i="17"/>
  <c r="HL47" i="17" s="1"/>
  <c r="HD44" i="17"/>
  <c r="HD47" i="17" s="1"/>
  <c r="GV44" i="17"/>
  <c r="GV47" i="17" s="1"/>
  <c r="GN44" i="17"/>
  <c r="GN47" i="17" s="1"/>
  <c r="GF44" i="17"/>
  <c r="GF47" i="17" s="1"/>
  <c r="FX44" i="17"/>
  <c r="FX47" i="17" s="1"/>
  <c r="FP44" i="17"/>
  <c r="FP47" i="17" s="1"/>
  <c r="FH44" i="17"/>
  <c r="FH47" i="17" s="1"/>
  <c r="EZ44" i="17"/>
  <c r="EZ47" i="17" s="1"/>
  <c r="ER44" i="17"/>
  <c r="ER47" i="17" s="1"/>
  <c r="EJ44" i="17"/>
  <c r="EJ47" i="17" s="1"/>
  <c r="EB44" i="17"/>
  <c r="EB47" i="17" s="1"/>
  <c r="DT44" i="17"/>
  <c r="DT47" i="17" s="1"/>
  <c r="DL44" i="17"/>
  <c r="DL47" i="17" s="1"/>
  <c r="DD44" i="17"/>
  <c r="DD47" i="17" s="1"/>
  <c r="CV44" i="17"/>
  <c r="CV47" i="17" s="1"/>
  <c r="CN44" i="17"/>
  <c r="CN47" i="17" s="1"/>
  <c r="CF44" i="17"/>
  <c r="CF47" i="17" s="1"/>
  <c r="BX44" i="17"/>
  <c r="BX47" i="17" s="1"/>
  <c r="BP44" i="17"/>
  <c r="BP47" i="17" s="1"/>
  <c r="BH44" i="17"/>
  <c r="BH47" i="17" s="1"/>
  <c r="AZ44" i="17"/>
  <c r="AZ47" i="17" s="1"/>
  <c r="AR44" i="17"/>
  <c r="AR47" i="17" s="1"/>
  <c r="AJ44" i="17"/>
  <c r="AJ47" i="17" s="1"/>
  <c r="AB44" i="17"/>
  <c r="AB47" i="17" s="1"/>
  <c r="T44" i="17"/>
  <c r="L44" i="17"/>
  <c r="MY37" i="17"/>
  <c r="MQ37" i="17"/>
  <c r="MI37" i="17"/>
  <c r="MA37" i="17"/>
  <c r="BR79" i="17"/>
  <c r="BR82" i="17" s="1"/>
  <c r="LL72" i="17"/>
  <c r="HX72" i="17"/>
  <c r="FQ72" i="17"/>
  <c r="DF72" i="17"/>
  <c r="AW72" i="17"/>
  <c r="MJ65" i="17"/>
  <c r="JY65" i="17"/>
  <c r="IB65" i="17"/>
  <c r="FT65" i="17"/>
  <c r="DM65" i="17"/>
  <c r="CD65" i="17"/>
  <c r="AX65" i="17"/>
  <c r="AA65" i="17"/>
  <c r="H65" i="17"/>
  <c r="MX58" i="17"/>
  <c r="ME58" i="17"/>
  <c r="LI58" i="17"/>
  <c r="KL58" i="17"/>
  <c r="JS58" i="17"/>
  <c r="IW58" i="17"/>
  <c r="HZ58" i="17"/>
  <c r="HG58" i="17"/>
  <c r="GK58" i="17"/>
  <c r="FN58" i="17"/>
  <c r="EU58" i="17"/>
  <c r="DY58" i="17"/>
  <c r="DB58" i="17"/>
  <c r="CI58" i="17"/>
  <c r="BM58" i="17"/>
  <c r="AP58" i="17"/>
  <c r="W58" i="17"/>
  <c r="MU51" i="17"/>
  <c r="MB51" i="17"/>
  <c r="LF51" i="17"/>
  <c r="KI51" i="17"/>
  <c r="JR51" i="17"/>
  <c r="JB51" i="17"/>
  <c r="JB54" i="17" s="1"/>
  <c r="IL51" i="17"/>
  <c r="IL54" i="17" s="1"/>
  <c r="HV51" i="17"/>
  <c r="HV54" i="17" s="1"/>
  <c r="HF51" i="17"/>
  <c r="HF54" i="17" s="1"/>
  <c r="GP51" i="17"/>
  <c r="GP54" i="17" s="1"/>
  <c r="FZ51" i="17"/>
  <c r="FZ54" i="17" s="1"/>
  <c r="FJ51" i="17"/>
  <c r="FJ54" i="17" s="1"/>
  <c r="ET51" i="17"/>
  <c r="ET54" i="17" s="1"/>
  <c r="ED51" i="17"/>
  <c r="ED54" i="17" s="1"/>
  <c r="DQ51" i="17"/>
  <c r="DQ54" i="17" s="1"/>
  <c r="DD51" i="17"/>
  <c r="DD54" i="17" s="1"/>
  <c r="CS51" i="17"/>
  <c r="CS54" i="17" s="1"/>
  <c r="CH51" i="17"/>
  <c r="CH54" i="17" s="1"/>
  <c r="BY51" i="17"/>
  <c r="BY54" i="17" s="1"/>
  <c r="BQ51" i="17"/>
  <c r="BQ54" i="17" s="1"/>
  <c r="BI51" i="17"/>
  <c r="BI54" i="17" s="1"/>
  <c r="BA51" i="17"/>
  <c r="BA54" i="17" s="1"/>
  <c r="AS51" i="17"/>
  <c r="AS54" i="17" s="1"/>
  <c r="AK51" i="17"/>
  <c r="AK54" i="17" s="1"/>
  <c r="AC51" i="17"/>
  <c r="AC54" i="17" s="1"/>
  <c r="U51" i="17"/>
  <c r="U54" i="17" s="1"/>
  <c r="M51" i="17"/>
  <c r="M54" i="17" s="1"/>
  <c r="E51" i="17"/>
  <c r="MY44" i="17"/>
  <c r="MQ44" i="17"/>
  <c r="MI44" i="17"/>
  <c r="MA44" i="17"/>
  <c r="LS44" i="17"/>
  <c r="LK44" i="17"/>
  <c r="LC44" i="17"/>
  <c r="KU44" i="17"/>
  <c r="KM44" i="17"/>
  <c r="KE44" i="17"/>
  <c r="JW44" i="17"/>
  <c r="JO44" i="17"/>
  <c r="JG44" i="17"/>
  <c r="JG47" i="17" s="1"/>
  <c r="IY44" i="17"/>
  <c r="IY47" i="17" s="1"/>
  <c r="IQ44" i="17"/>
  <c r="IQ47" i="17" s="1"/>
  <c r="II44" i="17"/>
  <c r="II47" i="17" s="1"/>
  <c r="IA44" i="17"/>
  <c r="IA47" i="17" s="1"/>
  <c r="HS44" i="17"/>
  <c r="HS47" i="17" s="1"/>
  <c r="HK44" i="17"/>
  <c r="HK47" i="17" s="1"/>
  <c r="HC44" i="17"/>
  <c r="HC47" i="17" s="1"/>
  <c r="GU44" i="17"/>
  <c r="GU47" i="17" s="1"/>
  <c r="GM44" i="17"/>
  <c r="GM47" i="17" s="1"/>
  <c r="GE44" i="17"/>
  <c r="GE47" i="17" s="1"/>
  <c r="FW44" i="17"/>
  <c r="FW47" i="17" s="1"/>
  <c r="FO44" i="17"/>
  <c r="FO47" i="17" s="1"/>
  <c r="FG44" i="17"/>
  <c r="FG47" i="17" s="1"/>
  <c r="EY44" i="17"/>
  <c r="EY47" i="17" s="1"/>
  <c r="EQ44" i="17"/>
  <c r="EQ47" i="17" s="1"/>
  <c r="EI44" i="17"/>
  <c r="EI47" i="17" s="1"/>
  <c r="EA44" i="17"/>
  <c r="EA47" i="17" s="1"/>
  <c r="DS44" i="17"/>
  <c r="DS47" i="17" s="1"/>
  <c r="DK44" i="17"/>
  <c r="DK47" i="17" s="1"/>
  <c r="DC44" i="17"/>
  <c r="DC47" i="17" s="1"/>
  <c r="CU44" i="17"/>
  <c r="CU47" i="17" s="1"/>
  <c r="CM44" i="17"/>
  <c r="CM47" i="17" s="1"/>
  <c r="CE44" i="17"/>
  <c r="CE47" i="17" s="1"/>
  <c r="BW44" i="17"/>
  <c r="BW47" i="17" s="1"/>
  <c r="BO44" i="17"/>
  <c r="BO47" i="17" s="1"/>
  <c r="BG44" i="17"/>
  <c r="BG47" i="17" s="1"/>
  <c r="AY44" i="17"/>
  <c r="AY47" i="17" s="1"/>
  <c r="AQ44" i="17"/>
  <c r="AQ47" i="17" s="1"/>
  <c r="AI44" i="17"/>
  <c r="AI47" i="17" s="1"/>
  <c r="AA44" i="17"/>
  <c r="AA47" i="17" s="1"/>
  <c r="S44" i="17"/>
  <c r="K44" i="17"/>
  <c r="MX37" i="17"/>
  <c r="MP37" i="17"/>
  <c r="MH37" i="17"/>
  <c r="LZ37" i="17"/>
  <c r="GH93" i="17"/>
  <c r="GH96" i="17" s="1"/>
  <c r="LF72" i="17"/>
  <c r="HT72" i="17"/>
  <c r="FC72" i="17"/>
  <c r="DA72" i="17"/>
  <c r="AT72" i="17"/>
  <c r="MC65" i="17"/>
  <c r="JX65" i="17"/>
  <c r="HM65" i="17"/>
  <c r="FP65" i="17"/>
  <c r="DL65" i="17"/>
  <c r="BV65" i="17"/>
  <c r="AV65" i="17"/>
  <c r="Z65" i="17"/>
  <c r="MW58" i="17"/>
  <c r="LZ58" i="17"/>
  <c r="LG58" i="17"/>
  <c r="KK58" i="17"/>
  <c r="JN58" i="17"/>
  <c r="IU58" i="17"/>
  <c r="HY58" i="17"/>
  <c r="HB58" i="17"/>
  <c r="GI58" i="17"/>
  <c r="FM58" i="17"/>
  <c r="EP58" i="17"/>
  <c r="DW58" i="17"/>
  <c r="DA58" i="17"/>
  <c r="CD58" i="17"/>
  <c r="BK58" i="17"/>
  <c r="AO58" i="17"/>
  <c r="R58" i="17"/>
  <c r="BG86" i="17"/>
  <c r="KH72" i="17"/>
  <c r="HO72" i="17"/>
  <c r="EX72" i="17"/>
  <c r="CO72" i="17"/>
  <c r="AO72" i="17"/>
  <c r="LP65" i="17"/>
  <c r="JQ65" i="17"/>
  <c r="HL65" i="17"/>
  <c r="FA65" i="17"/>
  <c r="DH65" i="17"/>
  <c r="BT65" i="17"/>
  <c r="AQ65" i="17"/>
  <c r="X65" i="17"/>
  <c r="MU58" i="17"/>
  <c r="LY58" i="17"/>
  <c r="LB58" i="17"/>
  <c r="KI58" i="17"/>
  <c r="JM58" i="17"/>
  <c r="IP58" i="17"/>
  <c r="HW58" i="17"/>
  <c r="HA58" i="17"/>
  <c r="GD58" i="17"/>
  <c r="FK58" i="17"/>
  <c r="EO58" i="17"/>
  <c r="DR58" i="17"/>
  <c r="CY58" i="17"/>
  <c r="CC58" i="17"/>
  <c r="BF58" i="17"/>
  <c r="AM58" i="17"/>
  <c r="Q58" i="17"/>
  <c r="MR51" i="17"/>
  <c r="LV51" i="17"/>
  <c r="KY51" i="17"/>
  <c r="KF51" i="17"/>
  <c r="JO51" i="17"/>
  <c r="IY51" i="17"/>
  <c r="IY54" i="17" s="1"/>
  <c r="II51" i="17"/>
  <c r="II54" i="17" s="1"/>
  <c r="HS51" i="17"/>
  <c r="HS54" i="17" s="1"/>
  <c r="HC51" i="17"/>
  <c r="HC54" i="17" s="1"/>
  <c r="GM51" i="17"/>
  <c r="GM54" i="17" s="1"/>
  <c r="FW51" i="17"/>
  <c r="FW54" i="17" s="1"/>
  <c r="FG51" i="17"/>
  <c r="FG54" i="17" s="1"/>
  <c r="EQ51" i="17"/>
  <c r="EQ54" i="17" s="1"/>
  <c r="EA51" i="17"/>
  <c r="EA54" i="17" s="1"/>
  <c r="DN51" i="17"/>
  <c r="DN54" i="17" s="1"/>
  <c r="DA51" i="17"/>
  <c r="DA54" i="17" s="1"/>
  <c r="CP51" i="17"/>
  <c r="CP54" i="17" s="1"/>
  <c r="CF51" i="17"/>
  <c r="CF54" i="17" s="1"/>
  <c r="BW51" i="17"/>
  <c r="BW54" i="17" s="1"/>
  <c r="BO51" i="17"/>
  <c r="BO54" i="17" s="1"/>
  <c r="BG51" i="17"/>
  <c r="BG54" i="17" s="1"/>
  <c r="AY51" i="17"/>
  <c r="AY54" i="17" s="1"/>
  <c r="AQ51" i="17"/>
  <c r="AQ54" i="17" s="1"/>
  <c r="AI51" i="17"/>
  <c r="AI54" i="17" s="1"/>
  <c r="AA51" i="17"/>
  <c r="AA54" i="17" s="1"/>
  <c r="S51" i="17"/>
  <c r="S54" i="17" s="1"/>
  <c r="K51" i="17"/>
  <c r="K54" i="17" s="1"/>
  <c r="MW44" i="17"/>
  <c r="MO44" i="17"/>
  <c r="MG44" i="17"/>
  <c r="LY44" i="17"/>
  <c r="LQ44" i="17"/>
  <c r="LI44" i="17"/>
  <c r="LA44" i="17"/>
  <c r="KS44" i="17"/>
  <c r="KK44" i="17"/>
  <c r="KC44" i="17"/>
  <c r="JU44" i="17"/>
  <c r="JM44" i="17"/>
  <c r="JE44" i="17"/>
  <c r="JE47" i="17" s="1"/>
  <c r="IW44" i="17"/>
  <c r="IW47" i="17" s="1"/>
  <c r="IO44" i="17"/>
  <c r="IO47" i="17" s="1"/>
  <c r="IG44" i="17"/>
  <c r="IG47" i="17" s="1"/>
  <c r="HY44" i="17"/>
  <c r="HY47" i="17" s="1"/>
  <c r="HQ44" i="17"/>
  <c r="HQ47" i="17" s="1"/>
  <c r="HI44" i="17"/>
  <c r="HI47" i="17" s="1"/>
  <c r="HA44" i="17"/>
  <c r="HA47" i="17" s="1"/>
  <c r="GS44" i="17"/>
  <c r="GS47" i="17" s="1"/>
  <c r="GK44" i="17"/>
  <c r="GK47" i="17" s="1"/>
  <c r="GC44" i="17"/>
  <c r="GC47" i="17" s="1"/>
  <c r="FU44" i="17"/>
  <c r="FU47" i="17" s="1"/>
  <c r="FM44" i="17"/>
  <c r="FM47" i="17" s="1"/>
  <c r="FE44" i="17"/>
  <c r="FE47" i="17" s="1"/>
  <c r="EW44" i="17"/>
  <c r="EW47" i="17" s="1"/>
  <c r="EO44" i="17"/>
  <c r="EO47" i="17" s="1"/>
  <c r="EG44" i="17"/>
  <c r="EG47" i="17" s="1"/>
  <c r="DY44" i="17"/>
  <c r="DY47" i="17" s="1"/>
  <c r="DQ44" i="17"/>
  <c r="DQ47" i="17" s="1"/>
  <c r="DI44" i="17"/>
  <c r="DI47" i="17" s="1"/>
  <c r="DA44" i="17"/>
  <c r="DA47" i="17" s="1"/>
  <c r="CS44" i="17"/>
  <c r="CS47" i="17" s="1"/>
  <c r="CK44" i="17"/>
  <c r="CK47" i="17" s="1"/>
  <c r="CC44" i="17"/>
  <c r="CC47" i="17" s="1"/>
  <c r="BU44" i="17"/>
  <c r="BU47" i="17" s="1"/>
  <c r="BM44" i="17"/>
  <c r="BM47" i="17" s="1"/>
  <c r="BE44" i="17"/>
  <c r="BE47" i="17" s="1"/>
  <c r="AW44" i="17"/>
  <c r="AW47" i="17" s="1"/>
  <c r="AO44" i="17"/>
  <c r="AO47" i="17" s="1"/>
  <c r="AG44" i="17"/>
  <c r="AG47" i="17" s="1"/>
  <c r="Y44" i="17"/>
  <c r="Y47" i="17" s="1"/>
  <c r="Q44" i="17"/>
  <c r="I44" i="17"/>
  <c r="MV37" i="17"/>
  <c r="MN37" i="17"/>
  <c r="MF37" i="17"/>
  <c r="LX37" i="17"/>
  <c r="ET72" i="17"/>
  <c r="CW65" i="17"/>
  <c r="LA58" i="17"/>
  <c r="EM58" i="17"/>
  <c r="KX51" i="17"/>
  <c r="IE51" i="17"/>
  <c r="IE54" i="17" s="1"/>
  <c r="FS51" i="17"/>
  <c r="FS54" i="17" s="1"/>
  <c r="DL51" i="17"/>
  <c r="DL54" i="17" s="1"/>
  <c r="BV51" i="17"/>
  <c r="BV54" i="17" s="1"/>
  <c r="AP51" i="17"/>
  <c r="AP54" i="17" s="1"/>
  <c r="J51" i="17"/>
  <c r="J54" i="17" s="1"/>
  <c r="MV44" i="17"/>
  <c r="LP44" i="17"/>
  <c r="KJ44" i="17"/>
  <c r="JD44" i="17"/>
  <c r="JD47" i="17" s="1"/>
  <c r="HX44" i="17"/>
  <c r="HX47" i="17" s="1"/>
  <c r="GR44" i="17"/>
  <c r="GR47" i="17" s="1"/>
  <c r="FL44" i="17"/>
  <c r="FL47" i="17" s="1"/>
  <c r="EF44" i="17"/>
  <c r="EF47" i="17" s="1"/>
  <c r="CZ44" i="17"/>
  <c r="CZ47" i="17" s="1"/>
  <c r="BT44" i="17"/>
  <c r="BT47" i="17" s="1"/>
  <c r="AN44" i="17"/>
  <c r="AN47" i="17" s="1"/>
  <c r="H44" i="17"/>
  <c r="MO37" i="17"/>
  <c r="LW37" i="17"/>
  <c r="LN37" i="17"/>
  <c r="LF37" i="17"/>
  <c r="KX37" i="17"/>
  <c r="KP37" i="17"/>
  <c r="KH37" i="17"/>
  <c r="JZ37" i="17"/>
  <c r="JR37" i="17"/>
  <c r="JJ37" i="17"/>
  <c r="JB37" i="17"/>
  <c r="IT37" i="17"/>
  <c r="IL37" i="17"/>
  <c r="ID37" i="17"/>
  <c r="HV37" i="17"/>
  <c r="HN37" i="17"/>
  <c r="HF37" i="17"/>
  <c r="GX37" i="17"/>
  <c r="GP37" i="17"/>
  <c r="GH37" i="17"/>
  <c r="FZ37" i="17"/>
  <c r="FR37" i="17"/>
  <c r="FJ37" i="17"/>
  <c r="FB37" i="17"/>
  <c r="ET37" i="17"/>
  <c r="EL37" i="17"/>
  <c r="ED37" i="17"/>
  <c r="DV37" i="17"/>
  <c r="DN37" i="17"/>
  <c r="DF37" i="17"/>
  <c r="CX37" i="17"/>
  <c r="CP37" i="17"/>
  <c r="CH37" i="17"/>
  <c r="BZ37" i="17"/>
  <c r="BR37" i="17"/>
  <c r="BJ37" i="17"/>
  <c r="BB37" i="17"/>
  <c r="AT37" i="17"/>
  <c r="AL37" i="17"/>
  <c r="AD37" i="17"/>
  <c r="V37" i="17"/>
  <c r="N37" i="17"/>
  <c r="F37" i="17"/>
  <c r="CK72" i="17"/>
  <c r="BQ65" i="17"/>
  <c r="KD58" i="17"/>
  <c r="DQ58" i="17"/>
  <c r="KH51" i="17"/>
  <c r="HT51" i="17"/>
  <c r="HT54" i="17" s="1"/>
  <c r="FH51" i="17"/>
  <c r="FH54" i="17" s="1"/>
  <c r="DC51" i="17"/>
  <c r="DC54" i="17" s="1"/>
  <c r="BP51" i="17"/>
  <c r="BP54" i="17" s="1"/>
  <c r="AJ51" i="17"/>
  <c r="AJ54" i="17" s="1"/>
  <c r="MP44" i="17"/>
  <c r="LJ44" i="17"/>
  <c r="KD44" i="17"/>
  <c r="IX44" i="17"/>
  <c r="IX47" i="17" s="1"/>
  <c r="HR44" i="17"/>
  <c r="HR47" i="17" s="1"/>
  <c r="GL44" i="17"/>
  <c r="GL47" i="17" s="1"/>
  <c r="FF44" i="17"/>
  <c r="FF47" i="17" s="1"/>
  <c r="DZ44" i="17"/>
  <c r="DZ47" i="17" s="1"/>
  <c r="CT44" i="17"/>
  <c r="CT47" i="17" s="1"/>
  <c r="BN44" i="17"/>
  <c r="BN47" i="17" s="1"/>
  <c r="AH44" i="17"/>
  <c r="AH47" i="17" s="1"/>
  <c r="MM37" i="17"/>
  <c r="LU37" i="17"/>
  <c r="LM37" i="17"/>
  <c r="LE37" i="17"/>
  <c r="KW37" i="17"/>
  <c r="KO37" i="17"/>
  <c r="KG37" i="17"/>
  <c r="JY37" i="17"/>
  <c r="JQ37" i="17"/>
  <c r="JI37" i="17"/>
  <c r="JA37" i="17"/>
  <c r="IS37" i="17"/>
  <c r="IK37" i="17"/>
  <c r="IC37" i="17"/>
  <c r="HU37" i="17"/>
  <c r="HM37" i="17"/>
  <c r="HE37" i="17"/>
  <c r="GW37" i="17"/>
  <c r="GO37" i="17"/>
  <c r="GG37" i="17"/>
  <c r="FY37" i="17"/>
  <c r="FQ37" i="17"/>
  <c r="FI37" i="17"/>
  <c r="FA37" i="17"/>
  <c r="ES37" i="17"/>
  <c r="EK37" i="17"/>
  <c r="EC37" i="17"/>
  <c r="DU37" i="17"/>
  <c r="DM37" i="17"/>
  <c r="DE37" i="17"/>
  <c r="CW37" i="17"/>
  <c r="CO37" i="17"/>
  <c r="CG37" i="17"/>
  <c r="BY37" i="17"/>
  <c r="BQ37" i="17"/>
  <c r="AC72" i="17"/>
  <c r="AP65" i="17"/>
  <c r="JK58" i="17"/>
  <c r="CT58" i="17"/>
  <c r="KA51" i="17"/>
  <c r="HO51" i="17"/>
  <c r="HO54" i="17" s="1"/>
  <c r="FC51" i="17"/>
  <c r="FC54" i="17" s="1"/>
  <c r="CY51" i="17"/>
  <c r="CY54" i="17" s="1"/>
  <c r="BN51" i="17"/>
  <c r="BN54" i="17" s="1"/>
  <c r="AH51" i="17"/>
  <c r="AH54" i="17" s="1"/>
  <c r="MN44" i="17"/>
  <c r="LH44" i="17"/>
  <c r="KB44" i="17"/>
  <c r="IV44" i="17"/>
  <c r="IV47" i="17" s="1"/>
  <c r="HP44" i="17"/>
  <c r="HP47" i="17" s="1"/>
  <c r="GJ44" i="17"/>
  <c r="GJ47" i="17" s="1"/>
  <c r="FD44" i="17"/>
  <c r="FD47" i="17" s="1"/>
  <c r="DX44" i="17"/>
  <c r="DX47" i="17" s="1"/>
  <c r="CR44" i="17"/>
  <c r="CR47" i="17" s="1"/>
  <c r="BL44" i="17"/>
  <c r="BL47" i="17" s="1"/>
  <c r="AF44" i="17"/>
  <c r="AF47" i="17" s="1"/>
  <c r="MK37" i="17"/>
  <c r="LT37" i="17"/>
  <c r="LL37" i="17"/>
  <c r="LD37" i="17"/>
  <c r="KV37" i="17"/>
  <c r="KN37" i="17"/>
  <c r="KF37" i="17"/>
  <c r="JX37" i="17"/>
  <c r="JP37" i="17"/>
  <c r="JH37" i="17"/>
  <c r="IZ37" i="17"/>
  <c r="IR37" i="17"/>
  <c r="IJ37" i="17"/>
  <c r="IB37" i="17"/>
  <c r="HT37" i="17"/>
  <c r="HL37" i="17"/>
  <c r="HD37" i="17"/>
  <c r="GV37" i="17"/>
  <c r="GN37" i="17"/>
  <c r="GF37" i="17"/>
  <c r="FX37" i="17"/>
  <c r="FP37" i="17"/>
  <c r="FH37" i="17"/>
  <c r="EZ37" i="17"/>
  <c r="ER37" i="17"/>
  <c r="EJ37" i="17"/>
  <c r="EB37" i="17"/>
  <c r="DT37" i="17"/>
  <c r="DL37" i="17"/>
  <c r="DD37" i="17"/>
  <c r="CV37" i="17"/>
  <c r="CN37" i="17"/>
  <c r="CF37" i="17"/>
  <c r="BX37" i="17"/>
  <c r="BP37" i="17"/>
  <c r="BH37" i="17"/>
  <c r="AZ37" i="17"/>
  <c r="AR37" i="17"/>
  <c r="AJ37" i="17"/>
  <c r="AB37" i="17"/>
  <c r="T37" i="17"/>
  <c r="L37" i="17"/>
  <c r="S65" i="17"/>
  <c r="IO58" i="17"/>
  <c r="CA58" i="17"/>
  <c r="MT51" i="17"/>
  <c r="JP51" i="17"/>
  <c r="HD51" i="17"/>
  <c r="HD54" i="17" s="1"/>
  <c r="ER51" i="17"/>
  <c r="ER54" i="17" s="1"/>
  <c r="CQ51" i="17"/>
  <c r="CQ54" i="17" s="1"/>
  <c r="BH51" i="17"/>
  <c r="BH54" i="17" s="1"/>
  <c r="AB51" i="17"/>
  <c r="AB54" i="17" s="1"/>
  <c r="MH44" i="17"/>
  <c r="LB44" i="17"/>
  <c r="JV44" i="17"/>
  <c r="IP44" i="17"/>
  <c r="IP47" i="17" s="1"/>
  <c r="HJ44" i="17"/>
  <c r="HJ47" i="17" s="1"/>
  <c r="GD44" i="17"/>
  <c r="GD47" i="17" s="1"/>
  <c r="EX44" i="17"/>
  <c r="EX47" i="17" s="1"/>
  <c r="DR44" i="17"/>
  <c r="DR47" i="17" s="1"/>
  <c r="CL44" i="17"/>
  <c r="CL47" i="17" s="1"/>
  <c r="BF44" i="17"/>
  <c r="BF47" i="17" s="1"/>
  <c r="Z44" i="17"/>
  <c r="Z47" i="17" s="1"/>
  <c r="MG37" i="17"/>
  <c r="LS37" i="17"/>
  <c r="LK37" i="17"/>
  <c r="LC37" i="17"/>
  <c r="KU37" i="17"/>
  <c r="KM37" i="17"/>
  <c r="KE37" i="17"/>
  <c r="JW37" i="17"/>
  <c r="JO37" i="17"/>
  <c r="JG37" i="17"/>
  <c r="IY37" i="17"/>
  <c r="IQ37" i="17"/>
  <c r="II37" i="17"/>
  <c r="IA37" i="17"/>
  <c r="HS37" i="17"/>
  <c r="HK37" i="17"/>
  <c r="HC37" i="17"/>
  <c r="GU37" i="17"/>
  <c r="GM37" i="17"/>
  <c r="GE37" i="17"/>
  <c r="FW37" i="17"/>
  <c r="FO37" i="17"/>
  <c r="FG37" i="17"/>
  <c r="EY37" i="17"/>
  <c r="EQ37" i="17"/>
  <c r="EI37" i="17"/>
  <c r="EA37" i="17"/>
  <c r="DS37" i="17"/>
  <c r="DK37" i="17"/>
  <c r="DC37" i="17"/>
  <c r="CU37" i="17"/>
  <c r="CM37" i="17"/>
  <c r="CE37" i="17"/>
  <c r="BW37" i="17"/>
  <c r="BO37" i="17"/>
  <c r="BG37" i="17"/>
  <c r="AY37" i="17"/>
  <c r="AQ37" i="17"/>
  <c r="AI37" i="17"/>
  <c r="AA37" i="17"/>
  <c r="S37" i="17"/>
  <c r="K37" i="17"/>
  <c r="HJ79" i="17"/>
  <c r="HJ82" i="17" s="1"/>
  <c r="LM65" i="17"/>
  <c r="HR58" i="17"/>
  <c r="BE58" i="17"/>
  <c r="MM51" i="17"/>
  <c r="JK51" i="17"/>
  <c r="JK54" i="17" s="1"/>
  <c r="GY51" i="17"/>
  <c r="GY54" i="17" s="1"/>
  <c r="EM51" i="17"/>
  <c r="EM54" i="17" s="1"/>
  <c r="CO51" i="17"/>
  <c r="CO54" i="17" s="1"/>
  <c r="BF51" i="17"/>
  <c r="BF54" i="17" s="1"/>
  <c r="Z51" i="17"/>
  <c r="Z54" i="17" s="1"/>
  <c r="MF44" i="17"/>
  <c r="KZ44" i="17"/>
  <c r="JT44" i="17"/>
  <c r="IN44" i="17"/>
  <c r="IN47" i="17" s="1"/>
  <c r="HH44" i="17"/>
  <c r="HH47" i="17" s="1"/>
  <c r="GB44" i="17"/>
  <c r="GB47" i="17" s="1"/>
  <c r="EV44" i="17"/>
  <c r="EV47" i="17" s="1"/>
  <c r="DP44" i="17"/>
  <c r="DP47" i="17" s="1"/>
  <c r="CJ44" i="17"/>
  <c r="CJ47" i="17" s="1"/>
  <c r="BD44" i="17"/>
  <c r="BD47" i="17" s="1"/>
  <c r="X44" i="17"/>
  <c r="X47" i="17" s="1"/>
  <c r="ME37" i="17"/>
  <c r="LR37" i="17"/>
  <c r="LJ37" i="17"/>
  <c r="LB37" i="17"/>
  <c r="KT37" i="17"/>
  <c r="KL37" i="17"/>
  <c r="KD37" i="17"/>
  <c r="JV37" i="17"/>
  <c r="JN37" i="17"/>
  <c r="JF37" i="17"/>
  <c r="IX37" i="17"/>
  <c r="IP37" i="17"/>
  <c r="IH37" i="17"/>
  <c r="HZ37" i="17"/>
  <c r="HR37" i="17"/>
  <c r="HJ37" i="17"/>
  <c r="HB37" i="17"/>
  <c r="GT37" i="17"/>
  <c r="GL37" i="17"/>
  <c r="GD37" i="17"/>
  <c r="FV37" i="17"/>
  <c r="FN37" i="17"/>
  <c r="FF37" i="17"/>
  <c r="EX37" i="17"/>
  <c r="EP37" i="17"/>
  <c r="EH37" i="17"/>
  <c r="DZ37" i="17"/>
  <c r="DR37" i="17"/>
  <c r="DJ37" i="17"/>
  <c r="DB37" i="17"/>
  <c r="CT37" i="17"/>
  <c r="CL37" i="17"/>
  <c r="CD37" i="17"/>
  <c r="BV37" i="17"/>
  <c r="BN37" i="17"/>
  <c r="BF37" i="17"/>
  <c r="AX37" i="17"/>
  <c r="AP37" i="17"/>
  <c r="AH37" i="17"/>
  <c r="Z37" i="17"/>
  <c r="R37" i="17"/>
  <c r="J37" i="17"/>
  <c r="MV30" i="17"/>
  <c r="JD65" i="17"/>
  <c r="GY58" i="17"/>
  <c r="AH58" i="17"/>
  <c r="LW51" i="17"/>
  <c r="IZ51" i="17"/>
  <c r="IZ54" i="17" s="1"/>
  <c r="GN51" i="17"/>
  <c r="GN54" i="17" s="1"/>
  <c r="EB51" i="17"/>
  <c r="EB54" i="17" s="1"/>
  <c r="CG51" i="17"/>
  <c r="CG54" i="17" s="1"/>
  <c r="AZ51" i="17"/>
  <c r="AZ54" i="17" s="1"/>
  <c r="T51" i="17"/>
  <c r="T54" i="17" s="1"/>
  <c r="LZ44" i="17"/>
  <c r="KT44" i="17"/>
  <c r="JN44" i="17"/>
  <c r="IH44" i="17"/>
  <c r="IH47" i="17" s="1"/>
  <c r="HB44" i="17"/>
  <c r="HB47" i="17" s="1"/>
  <c r="FV44" i="17"/>
  <c r="FV47" i="17" s="1"/>
  <c r="EP44" i="17"/>
  <c r="EP47" i="17" s="1"/>
  <c r="DJ44" i="17"/>
  <c r="DJ47" i="17" s="1"/>
  <c r="CD44" i="17"/>
  <c r="CD47" i="17" s="1"/>
  <c r="AX44" i="17"/>
  <c r="AX47" i="17" s="1"/>
  <c r="R44" i="17"/>
  <c r="MW37" i="17"/>
  <c r="MC37" i="17"/>
  <c r="LQ37" i="17"/>
  <c r="LI37" i="17"/>
  <c r="LA37" i="17"/>
  <c r="KS37" i="17"/>
  <c r="KK37" i="17"/>
  <c r="KC37" i="17"/>
  <c r="JU37" i="17"/>
  <c r="JM37" i="17"/>
  <c r="JE37" i="17"/>
  <c r="IW37" i="17"/>
  <c r="IO37" i="17"/>
  <c r="IG37" i="17"/>
  <c r="HY37" i="17"/>
  <c r="HQ37" i="17"/>
  <c r="HI37" i="17"/>
  <c r="HA37" i="17"/>
  <c r="GS37" i="17"/>
  <c r="GK37" i="17"/>
  <c r="GC37" i="17"/>
  <c r="FU37" i="17"/>
  <c r="FM37" i="17"/>
  <c r="FE37" i="17"/>
  <c r="EW37" i="17"/>
  <c r="EO37" i="17"/>
  <c r="EG37" i="17"/>
  <c r="DY37" i="17"/>
  <c r="DQ37" i="17"/>
  <c r="DI37" i="17"/>
  <c r="DA37" i="17"/>
  <c r="CS37" i="17"/>
  <c r="CK37" i="17"/>
  <c r="CC37" i="17"/>
  <c r="BU37" i="17"/>
  <c r="BM37" i="17"/>
  <c r="BE37" i="17"/>
  <c r="AW37" i="17"/>
  <c r="AO37" i="17"/>
  <c r="AG37" i="17"/>
  <c r="Y37" i="17"/>
  <c r="Q37" i="17"/>
  <c r="I37" i="17"/>
  <c r="KF72" i="17"/>
  <c r="HE65" i="17"/>
  <c r="MP58" i="17"/>
  <c r="GC58" i="17"/>
  <c r="O58" i="17"/>
  <c r="LT51" i="17"/>
  <c r="IU51" i="17"/>
  <c r="IU54" i="17" s="1"/>
  <c r="GI51" i="17"/>
  <c r="GI54" i="17" s="1"/>
  <c r="DY51" i="17"/>
  <c r="DY54" i="17" s="1"/>
  <c r="CE51" i="17"/>
  <c r="CE54" i="17" s="1"/>
  <c r="AX51" i="17"/>
  <c r="AX54" i="17" s="1"/>
  <c r="R51" i="17"/>
  <c r="R54" i="17" s="1"/>
  <c r="LX44" i="17"/>
  <c r="KR44" i="17"/>
  <c r="JL44" i="17"/>
  <c r="JL47" i="17" s="1"/>
  <c r="IF44" i="17"/>
  <c r="IF47" i="17" s="1"/>
  <c r="GZ44" i="17"/>
  <c r="GZ47" i="17" s="1"/>
  <c r="FT44" i="17"/>
  <c r="FT47" i="17" s="1"/>
  <c r="EN44" i="17"/>
  <c r="EN47" i="17" s="1"/>
  <c r="DH44" i="17"/>
  <c r="DH47" i="17" s="1"/>
  <c r="CB44" i="17"/>
  <c r="CB47" i="17" s="1"/>
  <c r="AV44" i="17"/>
  <c r="AV47" i="17" s="1"/>
  <c r="P44" i="17"/>
  <c r="MU37" i="17"/>
  <c r="MB37" i="17"/>
  <c r="LP37" i="17"/>
  <c r="LH37" i="17"/>
  <c r="KZ37" i="17"/>
  <c r="KR37" i="17"/>
  <c r="KJ37" i="17"/>
  <c r="KB37" i="17"/>
  <c r="JT37" i="17"/>
  <c r="JL37" i="17"/>
  <c r="JD37" i="17"/>
  <c r="IV37" i="17"/>
  <c r="IN37" i="17"/>
  <c r="IF37" i="17"/>
  <c r="HX37" i="17"/>
  <c r="HP37" i="17"/>
  <c r="HH37" i="17"/>
  <c r="GZ37" i="17"/>
  <c r="GR37" i="17"/>
  <c r="GJ37" i="17"/>
  <c r="GB37" i="17"/>
  <c r="FT37" i="17"/>
  <c r="FL37" i="17"/>
  <c r="FD37" i="17"/>
  <c r="EV37" i="17"/>
  <c r="EN37" i="17"/>
  <c r="EF37" i="17"/>
  <c r="DX37" i="17"/>
  <c r="DP37" i="17"/>
  <c r="DH37" i="17"/>
  <c r="CZ37" i="17"/>
  <c r="CR37" i="17"/>
  <c r="CJ37" i="17"/>
  <c r="CB37" i="17"/>
  <c r="BT37" i="17"/>
  <c r="BL37" i="17"/>
  <c r="BD37" i="17"/>
  <c r="AV37" i="17"/>
  <c r="AN37" i="17"/>
  <c r="AF37" i="17"/>
  <c r="X37" i="17"/>
  <c r="P37" i="17"/>
  <c r="H37" i="17"/>
  <c r="MT30" i="17"/>
  <c r="GX72" i="17"/>
  <c r="EZ65" i="17"/>
  <c r="LW58" i="17"/>
  <c r="FF58" i="17"/>
  <c r="DO51" i="17"/>
  <c r="DO54" i="17" s="1"/>
  <c r="JF44" i="17"/>
  <c r="JF47" i="17" s="1"/>
  <c r="J44" i="17"/>
  <c r="KI37" i="17"/>
  <c r="HW37" i="17"/>
  <c r="FK37" i="17"/>
  <c r="CY37" i="17"/>
  <c r="BA37" i="17"/>
  <c r="U37" i="17"/>
  <c r="MZ30" i="17"/>
  <c r="MP30" i="17"/>
  <c r="MH30" i="17"/>
  <c r="LZ30" i="17"/>
  <c r="LR30" i="17"/>
  <c r="LJ30" i="17"/>
  <c r="LB30" i="17"/>
  <c r="KT30" i="17"/>
  <c r="KL30" i="17"/>
  <c r="KD30" i="17"/>
  <c r="JV30" i="17"/>
  <c r="JN30" i="17"/>
  <c r="JF30" i="17"/>
  <c r="IX30" i="17"/>
  <c r="IP30" i="17"/>
  <c r="IH30" i="17"/>
  <c r="HZ30" i="17"/>
  <c r="HR30" i="17"/>
  <c r="HJ30" i="17"/>
  <c r="HB30" i="17"/>
  <c r="GT30" i="17"/>
  <c r="GL30" i="17"/>
  <c r="GD30" i="17"/>
  <c r="FV30" i="17"/>
  <c r="FN30" i="17"/>
  <c r="FF30" i="17"/>
  <c r="EX30" i="17"/>
  <c r="EP30" i="17"/>
  <c r="EH30" i="17"/>
  <c r="DZ30" i="17"/>
  <c r="DR30" i="17"/>
  <c r="DJ30" i="17"/>
  <c r="DB30" i="17"/>
  <c r="CT30" i="17"/>
  <c r="CL30" i="17"/>
  <c r="CD30" i="17"/>
  <c r="BV30" i="17"/>
  <c r="BN30" i="17"/>
  <c r="BF30" i="17"/>
  <c r="AX30" i="17"/>
  <c r="AP30" i="17"/>
  <c r="AH30" i="17"/>
  <c r="Z30" i="17"/>
  <c r="R30" i="17"/>
  <c r="J30" i="17"/>
  <c r="MX21" i="17"/>
  <c r="MX26" i="17" s="1"/>
  <c r="MP21" i="17"/>
  <c r="MP26" i="17" s="1"/>
  <c r="MH21" i="17"/>
  <c r="MH26" i="17" s="1"/>
  <c r="LZ21" i="17"/>
  <c r="LZ26" i="17" s="1"/>
  <c r="LR21" i="17"/>
  <c r="LR26" i="17" s="1"/>
  <c r="LJ21" i="17"/>
  <c r="LJ26" i="17" s="1"/>
  <c r="LB21" i="17"/>
  <c r="LB26" i="17" s="1"/>
  <c r="KT21" i="17"/>
  <c r="KT26" i="17" s="1"/>
  <c r="KL21" i="17"/>
  <c r="KL26" i="17" s="1"/>
  <c r="KD21" i="17"/>
  <c r="KD26" i="17" s="1"/>
  <c r="JV21" i="17"/>
  <c r="JV26" i="17" s="1"/>
  <c r="JN21" i="17"/>
  <c r="JN26" i="17" s="1"/>
  <c r="JF21" i="17"/>
  <c r="JF26" i="17" s="1"/>
  <c r="IX21" i="17"/>
  <c r="IX26" i="17" s="1"/>
  <c r="IP21" i="17"/>
  <c r="IP26" i="17" s="1"/>
  <c r="IH21" i="17"/>
  <c r="IH26" i="17" s="1"/>
  <c r="HZ21" i="17"/>
  <c r="HZ26" i="17" s="1"/>
  <c r="HR21" i="17"/>
  <c r="HR26" i="17" s="1"/>
  <c r="HJ21" i="17"/>
  <c r="HJ26" i="17" s="1"/>
  <c r="HB21" i="17"/>
  <c r="HB26" i="17" s="1"/>
  <c r="GT21" i="17"/>
  <c r="GT26" i="17" s="1"/>
  <c r="GL21" i="17"/>
  <c r="GL26" i="17" s="1"/>
  <c r="GD21" i="17"/>
  <c r="GD26" i="17" s="1"/>
  <c r="FV21" i="17"/>
  <c r="FV26" i="17" s="1"/>
  <c r="FN21" i="17"/>
  <c r="FN26" i="17" s="1"/>
  <c r="FF21" i="17"/>
  <c r="FF26" i="17" s="1"/>
  <c r="EX21" i="17"/>
  <c r="EX26" i="17" s="1"/>
  <c r="EP21" i="17"/>
  <c r="EP26" i="17" s="1"/>
  <c r="EH21" i="17"/>
  <c r="EH26" i="17" s="1"/>
  <c r="DZ21" i="17"/>
  <c r="DZ26" i="17" s="1"/>
  <c r="DR21" i="17"/>
  <c r="DR26" i="17" s="1"/>
  <c r="DJ21" i="17"/>
  <c r="DJ26" i="17" s="1"/>
  <c r="DB21" i="17"/>
  <c r="DB26" i="17" s="1"/>
  <c r="CT21" i="17"/>
  <c r="CT26" i="17" s="1"/>
  <c r="CL21" i="17"/>
  <c r="CL26" i="17" s="1"/>
  <c r="CD21" i="17"/>
  <c r="CD26" i="17" s="1"/>
  <c r="BV21" i="17"/>
  <c r="BV26" i="17" s="1"/>
  <c r="BN21" i="17"/>
  <c r="BN26" i="17" s="1"/>
  <c r="BF21" i="17"/>
  <c r="BF26" i="17" s="1"/>
  <c r="AX21" i="17"/>
  <c r="AX26" i="17" s="1"/>
  <c r="AP21" i="17"/>
  <c r="AP26" i="17" s="1"/>
  <c r="AH21" i="17"/>
  <c r="AH26" i="17" s="1"/>
  <c r="Z21" i="17"/>
  <c r="Z26" i="17" s="1"/>
  <c r="R21" i="17"/>
  <c r="R26" i="17" s="1"/>
  <c r="J21" i="17"/>
  <c r="MX7" i="17"/>
  <c r="MP7" i="17"/>
  <c r="MH7" i="17"/>
  <c r="LZ7" i="17"/>
  <c r="LR7" i="17"/>
  <c r="LJ7" i="17"/>
  <c r="LB7" i="17"/>
  <c r="KT7" i="17"/>
  <c r="KL7" i="17"/>
  <c r="KD7" i="17"/>
  <c r="JV7" i="17"/>
  <c r="JN7" i="17"/>
  <c r="JF7" i="17"/>
  <c r="IX7" i="17"/>
  <c r="IP7" i="17"/>
  <c r="IH7" i="17"/>
  <c r="HZ7" i="17"/>
  <c r="BX51" i="17"/>
  <c r="BX54" i="17" s="1"/>
  <c r="HZ44" i="17"/>
  <c r="HZ47" i="17" s="1"/>
  <c r="KA37" i="17"/>
  <c r="HO37" i="17"/>
  <c r="FC37" i="17"/>
  <c r="CQ37" i="17"/>
  <c r="AU37" i="17"/>
  <c r="O37" i="17"/>
  <c r="MY30" i="17"/>
  <c r="MO30" i="17"/>
  <c r="MG30" i="17"/>
  <c r="LY30" i="17"/>
  <c r="LQ30" i="17"/>
  <c r="LI30" i="17"/>
  <c r="LA30" i="17"/>
  <c r="KS30" i="17"/>
  <c r="KK30" i="17"/>
  <c r="KC30" i="17"/>
  <c r="JU30" i="17"/>
  <c r="JM30" i="17"/>
  <c r="JE30" i="17"/>
  <c r="IW30" i="17"/>
  <c r="IO30" i="17"/>
  <c r="IG30" i="17"/>
  <c r="HY30" i="17"/>
  <c r="HQ30" i="17"/>
  <c r="HI30" i="17"/>
  <c r="HA30" i="17"/>
  <c r="GS30" i="17"/>
  <c r="GK30" i="17"/>
  <c r="GC30" i="17"/>
  <c r="FU30" i="17"/>
  <c r="FM30" i="17"/>
  <c r="FE30" i="17"/>
  <c r="EW30" i="17"/>
  <c r="EO30" i="17"/>
  <c r="EG30" i="17"/>
  <c r="DY30" i="17"/>
  <c r="DQ30" i="17"/>
  <c r="DI30" i="17"/>
  <c r="DA30" i="17"/>
  <c r="CS30" i="17"/>
  <c r="CK30" i="17"/>
  <c r="CC30" i="17"/>
  <c r="BU30" i="17"/>
  <c r="BM30" i="17"/>
  <c r="BE30" i="17"/>
  <c r="AW30" i="17"/>
  <c r="AO30" i="17"/>
  <c r="AG30" i="17"/>
  <c r="Y30" i="17"/>
  <c r="Q30" i="17"/>
  <c r="I30" i="17"/>
  <c r="MW21" i="17"/>
  <c r="MW26" i="17" s="1"/>
  <c r="MO21" i="17"/>
  <c r="MO26" i="17" s="1"/>
  <c r="MG21" i="17"/>
  <c r="MG26" i="17" s="1"/>
  <c r="LY21" i="17"/>
  <c r="LY26" i="17" s="1"/>
  <c r="LQ21" i="17"/>
  <c r="LQ26" i="17" s="1"/>
  <c r="LI21" i="17"/>
  <c r="LI26" i="17" s="1"/>
  <c r="LA21" i="17"/>
  <c r="LA26" i="17" s="1"/>
  <c r="KS21" i="17"/>
  <c r="KS26" i="17" s="1"/>
  <c r="KK21" i="17"/>
  <c r="KK26" i="17" s="1"/>
  <c r="KC21" i="17"/>
  <c r="KC26" i="17" s="1"/>
  <c r="JU21" i="17"/>
  <c r="JU26" i="17" s="1"/>
  <c r="JM21" i="17"/>
  <c r="JM26" i="17" s="1"/>
  <c r="JE21" i="17"/>
  <c r="JE26" i="17" s="1"/>
  <c r="IW21" i="17"/>
  <c r="IW26" i="17" s="1"/>
  <c r="IO21" i="17"/>
  <c r="IO26" i="17" s="1"/>
  <c r="IG21" i="17"/>
  <c r="IG26" i="17" s="1"/>
  <c r="HY21" i="17"/>
  <c r="HY26" i="17" s="1"/>
  <c r="HQ21" i="17"/>
  <c r="HQ26" i="17" s="1"/>
  <c r="HI21" i="17"/>
  <c r="HI26" i="17" s="1"/>
  <c r="HA21" i="17"/>
  <c r="HA26" i="17" s="1"/>
  <c r="GS21" i="17"/>
  <c r="GS26" i="17" s="1"/>
  <c r="GK21" i="17"/>
  <c r="GK26" i="17" s="1"/>
  <c r="GC21" i="17"/>
  <c r="GC26" i="17" s="1"/>
  <c r="FU21" i="17"/>
  <c r="FU26" i="17" s="1"/>
  <c r="FM21" i="17"/>
  <c r="FM26" i="17" s="1"/>
  <c r="FE21" i="17"/>
  <c r="FE26" i="17" s="1"/>
  <c r="EW21" i="17"/>
  <c r="EW26" i="17" s="1"/>
  <c r="EO21" i="17"/>
  <c r="EO26" i="17" s="1"/>
  <c r="EG21" i="17"/>
  <c r="EG26" i="17" s="1"/>
  <c r="DY21" i="17"/>
  <c r="DY26" i="17" s="1"/>
  <c r="DQ21" i="17"/>
  <c r="DQ26" i="17" s="1"/>
  <c r="DI21" i="17"/>
  <c r="DI26" i="17" s="1"/>
  <c r="DA21" i="17"/>
  <c r="DA26" i="17" s="1"/>
  <c r="CS21" i="17"/>
  <c r="CS26" i="17" s="1"/>
  <c r="CK21" i="17"/>
  <c r="CK26" i="17" s="1"/>
  <c r="CC21" i="17"/>
  <c r="CC26" i="17" s="1"/>
  <c r="BU21" i="17"/>
  <c r="BU26" i="17" s="1"/>
  <c r="BM21" i="17"/>
  <c r="BM26" i="17" s="1"/>
  <c r="BE21" i="17"/>
  <c r="BE26" i="17" s="1"/>
  <c r="AW21" i="17"/>
  <c r="AW26" i="17" s="1"/>
  <c r="AO21" i="17"/>
  <c r="AO26" i="17" s="1"/>
  <c r="AG21" i="17"/>
  <c r="AG26" i="17" s="1"/>
  <c r="Y21" i="17"/>
  <c r="Y26" i="17" s="1"/>
  <c r="Q21" i="17"/>
  <c r="Q26" i="17" s="1"/>
  <c r="I21" i="17"/>
  <c r="MW7" i="17"/>
  <c r="MO7" i="17"/>
  <c r="MG7" i="17"/>
  <c r="LY7" i="17"/>
  <c r="LQ7" i="17"/>
  <c r="LI7" i="17"/>
  <c r="LA7" i="17"/>
  <c r="KS7" i="17"/>
  <c r="KK7" i="17"/>
  <c r="KC7" i="17"/>
  <c r="JU7" i="17"/>
  <c r="JM7" i="17"/>
  <c r="JE7" i="17"/>
  <c r="IW7" i="17"/>
  <c r="AR51" i="17"/>
  <c r="AR54" i="17" s="1"/>
  <c r="GT44" i="17"/>
  <c r="GT47" i="17" s="1"/>
  <c r="MS37" i="17"/>
  <c r="JS37" i="17"/>
  <c r="HG37" i="17"/>
  <c r="EU37" i="17"/>
  <c r="CI37" i="17"/>
  <c r="AS37" i="17"/>
  <c r="M37" i="17"/>
  <c r="MX30" i="17"/>
  <c r="MN30" i="17"/>
  <c r="MF30" i="17"/>
  <c r="LX30" i="17"/>
  <c r="LP30" i="17"/>
  <c r="LH30" i="17"/>
  <c r="KZ30" i="17"/>
  <c r="KR30" i="17"/>
  <c r="KJ30" i="17"/>
  <c r="KB30" i="17"/>
  <c r="JT30" i="17"/>
  <c r="JL30" i="17"/>
  <c r="JD30" i="17"/>
  <c r="IV30" i="17"/>
  <c r="IN30" i="17"/>
  <c r="IF30" i="17"/>
  <c r="HX30" i="17"/>
  <c r="HP30" i="17"/>
  <c r="HH30" i="17"/>
  <c r="GZ30" i="17"/>
  <c r="GR30" i="17"/>
  <c r="GJ30" i="17"/>
  <c r="GB30" i="17"/>
  <c r="FT30" i="17"/>
  <c r="FL30" i="17"/>
  <c r="FD30" i="17"/>
  <c r="EV30" i="17"/>
  <c r="EN30" i="17"/>
  <c r="EF30" i="17"/>
  <c r="DX30" i="17"/>
  <c r="DP30" i="17"/>
  <c r="DH30" i="17"/>
  <c r="CZ30" i="17"/>
  <c r="CR30" i="17"/>
  <c r="CJ30" i="17"/>
  <c r="CB30" i="17"/>
  <c r="BT30" i="17"/>
  <c r="BL30" i="17"/>
  <c r="BD30" i="17"/>
  <c r="AV30" i="17"/>
  <c r="AN30" i="17"/>
  <c r="AF30" i="17"/>
  <c r="X30" i="17"/>
  <c r="P30" i="17"/>
  <c r="H30" i="17"/>
  <c r="MV21" i="17"/>
  <c r="MV26" i="17" s="1"/>
  <c r="MN21" i="17"/>
  <c r="MN26" i="17" s="1"/>
  <c r="MF21" i="17"/>
  <c r="MF26" i="17" s="1"/>
  <c r="LX21" i="17"/>
  <c r="LX26" i="17" s="1"/>
  <c r="LP21" i="17"/>
  <c r="LP26" i="17" s="1"/>
  <c r="LH21" i="17"/>
  <c r="LH26" i="17" s="1"/>
  <c r="KZ21" i="17"/>
  <c r="KZ26" i="17" s="1"/>
  <c r="KR21" i="17"/>
  <c r="KR26" i="17" s="1"/>
  <c r="KJ21" i="17"/>
  <c r="KJ26" i="17" s="1"/>
  <c r="KB21" i="17"/>
  <c r="KB26" i="17" s="1"/>
  <c r="JT21" i="17"/>
  <c r="JT26" i="17" s="1"/>
  <c r="JL21" i="17"/>
  <c r="JL26" i="17" s="1"/>
  <c r="JD21" i="17"/>
  <c r="JD26" i="17" s="1"/>
  <c r="IV21" i="17"/>
  <c r="IV26" i="17" s="1"/>
  <c r="IN21" i="17"/>
  <c r="IN26" i="17" s="1"/>
  <c r="IF21" i="17"/>
  <c r="IF26" i="17" s="1"/>
  <c r="HX21" i="17"/>
  <c r="HX26" i="17" s="1"/>
  <c r="HP21" i="17"/>
  <c r="HP26" i="17" s="1"/>
  <c r="HH21" i="17"/>
  <c r="HH26" i="17" s="1"/>
  <c r="GZ21" i="17"/>
  <c r="GZ26" i="17" s="1"/>
  <c r="GR21" i="17"/>
  <c r="GR26" i="17" s="1"/>
  <c r="GJ21" i="17"/>
  <c r="GJ26" i="17" s="1"/>
  <c r="GB21" i="17"/>
  <c r="GB26" i="17" s="1"/>
  <c r="FT21" i="17"/>
  <c r="FT26" i="17" s="1"/>
  <c r="FL21" i="17"/>
  <c r="FL26" i="17" s="1"/>
  <c r="FD21" i="17"/>
  <c r="FD26" i="17" s="1"/>
  <c r="EV21" i="17"/>
  <c r="EV26" i="17" s="1"/>
  <c r="EN21" i="17"/>
  <c r="EN26" i="17" s="1"/>
  <c r="EF21" i="17"/>
  <c r="EF26" i="17" s="1"/>
  <c r="DX21" i="17"/>
  <c r="DX26" i="17" s="1"/>
  <c r="DP21" i="17"/>
  <c r="DP26" i="17" s="1"/>
  <c r="DH21" i="17"/>
  <c r="DH26" i="17" s="1"/>
  <c r="CZ21" i="17"/>
  <c r="CZ26" i="17" s="1"/>
  <c r="CR21" i="17"/>
  <c r="CR26" i="17" s="1"/>
  <c r="CJ21" i="17"/>
  <c r="CJ26" i="17" s="1"/>
  <c r="CB21" i="17"/>
  <c r="CB26" i="17" s="1"/>
  <c r="BT21" i="17"/>
  <c r="BT26" i="17" s="1"/>
  <c r="BL21" i="17"/>
  <c r="BL26" i="17" s="1"/>
  <c r="BD21" i="17"/>
  <c r="BD26" i="17" s="1"/>
  <c r="AV21" i="17"/>
  <c r="AV26" i="17" s="1"/>
  <c r="AN21" i="17"/>
  <c r="AN26" i="17" s="1"/>
  <c r="AF21" i="17"/>
  <c r="AF26" i="17" s="1"/>
  <c r="X21" i="17"/>
  <c r="X26" i="17" s="1"/>
  <c r="P21" i="17"/>
  <c r="H21" i="17"/>
  <c r="MV7" i="17"/>
  <c r="MN7" i="17"/>
  <c r="MF7" i="17"/>
  <c r="LX7" i="17"/>
  <c r="LP7" i="17"/>
  <c r="LH7" i="17"/>
  <c r="KZ7" i="17"/>
  <c r="KR7" i="17"/>
  <c r="KJ7" i="17"/>
  <c r="KB7" i="17"/>
  <c r="JT7" i="17"/>
  <c r="JL7" i="17"/>
  <c r="JD7" i="17"/>
  <c r="IV7" i="17"/>
  <c r="L51" i="17"/>
  <c r="L54" i="17" s="1"/>
  <c r="FN44" i="17"/>
  <c r="FN47" i="17" s="1"/>
  <c r="LY37" i="17"/>
  <c r="JK37" i="17"/>
  <c r="GY37" i="17"/>
  <c r="EM37" i="17"/>
  <c r="CA37" i="17"/>
  <c r="AM37" i="17"/>
  <c r="G37" i="17"/>
  <c r="MW30" i="17"/>
  <c r="MM30" i="17"/>
  <c r="ME30" i="17"/>
  <c r="LW30" i="17"/>
  <c r="LO30" i="17"/>
  <c r="LG30" i="17"/>
  <c r="KY30" i="17"/>
  <c r="KQ30" i="17"/>
  <c r="KI30" i="17"/>
  <c r="KA30" i="17"/>
  <c r="JS30" i="17"/>
  <c r="JK30" i="17"/>
  <c r="JC30" i="17"/>
  <c r="IU30" i="17"/>
  <c r="IM30" i="17"/>
  <c r="IE30" i="17"/>
  <c r="HW30" i="17"/>
  <c r="HO30" i="17"/>
  <c r="HG30" i="17"/>
  <c r="GY30" i="17"/>
  <c r="GQ30" i="17"/>
  <c r="GI30" i="17"/>
  <c r="GA30" i="17"/>
  <c r="FS30" i="17"/>
  <c r="FK30" i="17"/>
  <c r="FC30" i="17"/>
  <c r="EU30" i="17"/>
  <c r="EM30" i="17"/>
  <c r="EE30" i="17"/>
  <c r="DW30" i="17"/>
  <c r="DO30" i="17"/>
  <c r="DG30" i="17"/>
  <c r="CY30" i="17"/>
  <c r="CQ30" i="17"/>
  <c r="CI30" i="17"/>
  <c r="CA30" i="17"/>
  <c r="BS30" i="17"/>
  <c r="BK30" i="17"/>
  <c r="BC30" i="17"/>
  <c r="AU30" i="17"/>
  <c r="AM30" i="17"/>
  <c r="AE30" i="17"/>
  <c r="W30" i="17"/>
  <c r="O30" i="17"/>
  <c r="G30" i="17"/>
  <c r="MU21" i="17"/>
  <c r="MU26" i="17" s="1"/>
  <c r="MM21" i="17"/>
  <c r="MM26" i="17" s="1"/>
  <c r="ME21" i="17"/>
  <c r="ME26" i="17" s="1"/>
  <c r="LW21" i="17"/>
  <c r="LW26" i="17" s="1"/>
  <c r="LO21" i="17"/>
  <c r="LO26" i="17" s="1"/>
  <c r="LG21" i="17"/>
  <c r="LG26" i="17" s="1"/>
  <c r="KY21" i="17"/>
  <c r="KY26" i="17" s="1"/>
  <c r="KQ21" i="17"/>
  <c r="KQ26" i="17" s="1"/>
  <c r="KI21" i="17"/>
  <c r="KI26" i="17" s="1"/>
  <c r="KA21" i="17"/>
  <c r="KA26" i="17" s="1"/>
  <c r="JS21" i="17"/>
  <c r="JS26" i="17" s="1"/>
  <c r="JK21" i="17"/>
  <c r="JK26" i="17" s="1"/>
  <c r="JC21" i="17"/>
  <c r="JC26" i="17" s="1"/>
  <c r="IU21" i="17"/>
  <c r="IU26" i="17" s="1"/>
  <c r="IM21" i="17"/>
  <c r="IM26" i="17" s="1"/>
  <c r="IE21" i="17"/>
  <c r="IE26" i="17" s="1"/>
  <c r="HW21" i="17"/>
  <c r="HW26" i="17" s="1"/>
  <c r="HO21" i="17"/>
  <c r="HO26" i="17" s="1"/>
  <c r="HG21" i="17"/>
  <c r="HG26" i="17" s="1"/>
  <c r="GY21" i="17"/>
  <c r="GY26" i="17" s="1"/>
  <c r="GQ21" i="17"/>
  <c r="GQ26" i="17" s="1"/>
  <c r="GI21" i="17"/>
  <c r="GI26" i="17" s="1"/>
  <c r="GA21" i="17"/>
  <c r="GA26" i="17" s="1"/>
  <c r="FS21" i="17"/>
  <c r="FS26" i="17" s="1"/>
  <c r="FK21" i="17"/>
  <c r="FK26" i="17" s="1"/>
  <c r="FC21" i="17"/>
  <c r="FC26" i="17" s="1"/>
  <c r="EU21" i="17"/>
  <c r="EU26" i="17" s="1"/>
  <c r="EM21" i="17"/>
  <c r="EM26" i="17" s="1"/>
  <c r="EE21" i="17"/>
  <c r="EE26" i="17" s="1"/>
  <c r="DW21" i="17"/>
  <c r="DW26" i="17" s="1"/>
  <c r="DO21" i="17"/>
  <c r="DO26" i="17" s="1"/>
  <c r="DG21" i="17"/>
  <c r="DG26" i="17" s="1"/>
  <c r="CY21" i="17"/>
  <c r="CY26" i="17" s="1"/>
  <c r="CQ21" i="17"/>
  <c r="CQ26" i="17" s="1"/>
  <c r="CI21" i="17"/>
  <c r="CI26" i="17" s="1"/>
  <c r="CA21" i="17"/>
  <c r="CA26" i="17" s="1"/>
  <c r="BS21" i="17"/>
  <c r="BS26" i="17" s="1"/>
  <c r="BK21" i="17"/>
  <c r="BK26" i="17" s="1"/>
  <c r="BC21" i="17"/>
  <c r="BC26" i="17" s="1"/>
  <c r="AU21" i="17"/>
  <c r="AU26" i="17" s="1"/>
  <c r="AM21" i="17"/>
  <c r="AM26" i="17" s="1"/>
  <c r="AE21" i="17"/>
  <c r="AE26" i="17" s="1"/>
  <c r="W21" i="17"/>
  <c r="W26" i="17" s="1"/>
  <c r="O21" i="17"/>
  <c r="G21" i="17"/>
  <c r="MU7" i="17"/>
  <c r="MM7" i="17"/>
  <c r="ME7" i="17"/>
  <c r="LW7" i="17"/>
  <c r="LO7" i="17"/>
  <c r="LG7" i="17"/>
  <c r="KY7" i="17"/>
  <c r="KQ7" i="17"/>
  <c r="KI7" i="17"/>
  <c r="KA7" i="17"/>
  <c r="JS7" i="17"/>
  <c r="JK7" i="17"/>
  <c r="JC7" i="17"/>
  <c r="IU7" i="17"/>
  <c r="IM7" i="17"/>
  <c r="IE7" i="17"/>
  <c r="HW7" i="17"/>
  <c r="HO7" i="17"/>
  <c r="HG7" i="17"/>
  <c r="GY7" i="17"/>
  <c r="GQ7" i="17"/>
  <c r="GI7" i="17"/>
  <c r="GA7" i="17"/>
  <c r="FS7" i="17"/>
  <c r="FK7" i="17"/>
  <c r="FC7" i="17"/>
  <c r="EU7" i="17"/>
  <c r="EM7" i="17"/>
  <c r="EE7" i="17"/>
  <c r="DW7" i="17"/>
  <c r="DO7" i="17"/>
  <c r="DG7" i="17"/>
  <c r="CY7" i="17"/>
  <c r="CQ7" i="17"/>
  <c r="CI7" i="17"/>
  <c r="CA7" i="17"/>
  <c r="BS7" i="17"/>
  <c r="EH44" i="17"/>
  <c r="EH47" i="17" s="1"/>
  <c r="LO37" i="17"/>
  <c r="JC37" i="17"/>
  <c r="GQ37" i="17"/>
  <c r="EE37" i="17"/>
  <c r="BS37" i="17"/>
  <c r="AK37" i="17"/>
  <c r="E37" i="17"/>
  <c r="MU30" i="17"/>
  <c r="ML30" i="17"/>
  <c r="MD30" i="17"/>
  <c r="LV30" i="17"/>
  <c r="LN30" i="17"/>
  <c r="LF30" i="17"/>
  <c r="KX30" i="17"/>
  <c r="KP30" i="17"/>
  <c r="KH30" i="17"/>
  <c r="JZ30" i="17"/>
  <c r="JR30" i="17"/>
  <c r="JJ30" i="17"/>
  <c r="JB30" i="17"/>
  <c r="IT30" i="17"/>
  <c r="IL30" i="17"/>
  <c r="ID30" i="17"/>
  <c r="HV30" i="17"/>
  <c r="HN30" i="17"/>
  <c r="HF30" i="17"/>
  <c r="GX30" i="17"/>
  <c r="GP30" i="17"/>
  <c r="GH30" i="17"/>
  <c r="FZ30" i="17"/>
  <c r="FR30" i="17"/>
  <c r="FJ30" i="17"/>
  <c r="FB30" i="17"/>
  <c r="ET30" i="17"/>
  <c r="EL30" i="17"/>
  <c r="ED30" i="17"/>
  <c r="DV30" i="17"/>
  <c r="DN30" i="17"/>
  <c r="DF30" i="17"/>
  <c r="CX30" i="17"/>
  <c r="CP30" i="17"/>
  <c r="CH30" i="17"/>
  <c r="BZ30" i="17"/>
  <c r="BR30" i="17"/>
  <c r="BJ30" i="17"/>
  <c r="BB30" i="17"/>
  <c r="AT30" i="17"/>
  <c r="AL30" i="17"/>
  <c r="AD30" i="17"/>
  <c r="V30" i="17"/>
  <c r="N30" i="17"/>
  <c r="F30" i="17"/>
  <c r="MT21" i="17"/>
  <c r="MT26" i="17" s="1"/>
  <c r="ML21" i="17"/>
  <c r="ML26" i="17" s="1"/>
  <c r="MD21" i="17"/>
  <c r="MD26" i="17" s="1"/>
  <c r="LV21" i="17"/>
  <c r="LV26" i="17" s="1"/>
  <c r="LN21" i="17"/>
  <c r="LN26" i="17" s="1"/>
  <c r="LF21" i="17"/>
  <c r="LF26" i="17" s="1"/>
  <c r="KX21" i="17"/>
  <c r="KX26" i="17" s="1"/>
  <c r="KP21" i="17"/>
  <c r="KP26" i="17" s="1"/>
  <c r="KH21" i="17"/>
  <c r="KH26" i="17" s="1"/>
  <c r="JZ21" i="17"/>
  <c r="JZ26" i="17" s="1"/>
  <c r="JR21" i="17"/>
  <c r="JR26" i="17" s="1"/>
  <c r="JJ21" i="17"/>
  <c r="JJ26" i="17" s="1"/>
  <c r="JB21" i="17"/>
  <c r="JB26" i="17" s="1"/>
  <c r="IT21" i="17"/>
  <c r="IT26" i="17" s="1"/>
  <c r="IL21" i="17"/>
  <c r="IL26" i="17" s="1"/>
  <c r="ID21" i="17"/>
  <c r="ID26" i="17" s="1"/>
  <c r="HV21" i="17"/>
  <c r="HV26" i="17" s="1"/>
  <c r="HN21" i="17"/>
  <c r="HN26" i="17" s="1"/>
  <c r="HF21" i="17"/>
  <c r="HF26" i="17" s="1"/>
  <c r="GX21" i="17"/>
  <c r="GX26" i="17" s="1"/>
  <c r="GP21" i="17"/>
  <c r="GP26" i="17" s="1"/>
  <c r="GH21" i="17"/>
  <c r="GH26" i="17" s="1"/>
  <c r="FZ21" i="17"/>
  <c r="FZ26" i="17" s="1"/>
  <c r="FR21" i="17"/>
  <c r="FR26" i="17" s="1"/>
  <c r="FJ21" i="17"/>
  <c r="FJ26" i="17" s="1"/>
  <c r="FB21" i="17"/>
  <c r="FB26" i="17" s="1"/>
  <c r="ET21" i="17"/>
  <c r="ET26" i="17" s="1"/>
  <c r="EL21" i="17"/>
  <c r="EL26" i="17" s="1"/>
  <c r="ED21" i="17"/>
  <c r="ED26" i="17" s="1"/>
  <c r="DV21" i="17"/>
  <c r="DV26" i="17" s="1"/>
  <c r="DN21" i="17"/>
  <c r="DN26" i="17" s="1"/>
  <c r="DF21" i="17"/>
  <c r="DF26" i="17" s="1"/>
  <c r="CX21" i="17"/>
  <c r="CX26" i="17" s="1"/>
  <c r="CP21" i="17"/>
  <c r="CP26" i="17" s="1"/>
  <c r="CH21" i="17"/>
  <c r="CH26" i="17" s="1"/>
  <c r="BZ21" i="17"/>
  <c r="BZ26" i="17" s="1"/>
  <c r="BR21" i="17"/>
  <c r="BR26" i="17" s="1"/>
  <c r="BJ21" i="17"/>
  <c r="BJ26" i="17" s="1"/>
  <c r="BB21" i="17"/>
  <c r="BB26" i="17" s="1"/>
  <c r="AT21" i="17"/>
  <c r="AT26" i="17" s="1"/>
  <c r="AL21" i="17"/>
  <c r="AL26" i="17" s="1"/>
  <c r="AD21" i="17"/>
  <c r="AD26" i="17" s="1"/>
  <c r="V21" i="17"/>
  <c r="V26" i="17" s="1"/>
  <c r="N21" i="17"/>
  <c r="F21" i="17"/>
  <c r="MT7" i="17"/>
  <c r="ML7" i="17"/>
  <c r="MD7" i="17"/>
  <c r="LV7" i="17"/>
  <c r="LN7" i="17"/>
  <c r="LF7" i="17"/>
  <c r="KX7" i="17"/>
  <c r="KP7" i="17"/>
  <c r="KH7" i="17"/>
  <c r="JZ7" i="17"/>
  <c r="JR7" i="17"/>
  <c r="JJ7" i="17"/>
  <c r="JB7" i="17"/>
  <c r="IT7" i="17"/>
  <c r="LD51" i="17"/>
  <c r="MX44" i="17"/>
  <c r="DB44" i="17"/>
  <c r="DB47" i="17" s="1"/>
  <c r="LG37" i="17"/>
  <c r="IU37" i="17"/>
  <c r="GI37" i="17"/>
  <c r="DW37" i="17"/>
  <c r="BK37" i="17"/>
  <c r="AE37" i="17"/>
  <c r="MS30" i="17"/>
  <c r="MK30" i="17"/>
  <c r="MC30" i="17"/>
  <c r="LU30" i="17"/>
  <c r="LM30" i="17"/>
  <c r="LE30" i="17"/>
  <c r="KW30" i="17"/>
  <c r="KO30" i="17"/>
  <c r="KG30" i="17"/>
  <c r="JY30" i="17"/>
  <c r="JQ30" i="17"/>
  <c r="JI30" i="17"/>
  <c r="JA30" i="17"/>
  <c r="IS30" i="17"/>
  <c r="IK30" i="17"/>
  <c r="IC30" i="17"/>
  <c r="HU30" i="17"/>
  <c r="HM30" i="17"/>
  <c r="HE30" i="17"/>
  <c r="GW30" i="17"/>
  <c r="GO30" i="17"/>
  <c r="GG30" i="17"/>
  <c r="FY30" i="17"/>
  <c r="FQ30" i="17"/>
  <c r="FI30" i="17"/>
  <c r="FA30" i="17"/>
  <c r="ES30" i="17"/>
  <c r="EK30" i="17"/>
  <c r="EC30" i="17"/>
  <c r="DU30" i="17"/>
  <c r="DM30" i="17"/>
  <c r="DE30" i="17"/>
  <c r="CW30" i="17"/>
  <c r="CO30" i="17"/>
  <c r="CG30" i="17"/>
  <c r="BY30" i="17"/>
  <c r="BQ30" i="17"/>
  <c r="BI30" i="17"/>
  <c r="BA30" i="17"/>
  <c r="AS30" i="17"/>
  <c r="AK30" i="17"/>
  <c r="AC30" i="17"/>
  <c r="U30" i="17"/>
  <c r="M30" i="17"/>
  <c r="E30" i="17"/>
  <c r="MS21" i="17"/>
  <c r="MS26" i="17" s="1"/>
  <c r="MK21" i="17"/>
  <c r="MK26" i="17" s="1"/>
  <c r="MC21" i="17"/>
  <c r="MC26" i="17" s="1"/>
  <c r="LU21" i="17"/>
  <c r="LU26" i="17" s="1"/>
  <c r="LM21" i="17"/>
  <c r="LM26" i="17" s="1"/>
  <c r="LE21" i="17"/>
  <c r="LE26" i="17" s="1"/>
  <c r="KW21" i="17"/>
  <c r="KW26" i="17" s="1"/>
  <c r="KO21" i="17"/>
  <c r="KO26" i="17" s="1"/>
  <c r="KG21" i="17"/>
  <c r="KG26" i="17" s="1"/>
  <c r="JY21" i="17"/>
  <c r="JY26" i="17" s="1"/>
  <c r="JQ21" i="17"/>
  <c r="JQ26" i="17" s="1"/>
  <c r="JI21" i="17"/>
  <c r="JI26" i="17" s="1"/>
  <c r="JA21" i="17"/>
  <c r="JA26" i="17" s="1"/>
  <c r="IS21" i="17"/>
  <c r="IS26" i="17" s="1"/>
  <c r="IK21" i="17"/>
  <c r="IK26" i="17" s="1"/>
  <c r="IC21" i="17"/>
  <c r="IC26" i="17" s="1"/>
  <c r="HU21" i="17"/>
  <c r="HU26" i="17" s="1"/>
  <c r="HM21" i="17"/>
  <c r="HM26" i="17" s="1"/>
  <c r="HE21" i="17"/>
  <c r="HE26" i="17" s="1"/>
  <c r="GW21" i="17"/>
  <c r="GW26" i="17" s="1"/>
  <c r="GO21" i="17"/>
  <c r="GO26" i="17" s="1"/>
  <c r="GG21" i="17"/>
  <c r="GG26" i="17" s="1"/>
  <c r="FY21" i="17"/>
  <c r="FY26" i="17" s="1"/>
  <c r="FQ21" i="17"/>
  <c r="FQ26" i="17" s="1"/>
  <c r="FI21" i="17"/>
  <c r="FI26" i="17" s="1"/>
  <c r="FA21" i="17"/>
  <c r="FA26" i="17" s="1"/>
  <c r="ES21" i="17"/>
  <c r="ES26" i="17" s="1"/>
  <c r="EK21" i="17"/>
  <c r="EK26" i="17" s="1"/>
  <c r="EC21" i="17"/>
  <c r="EC26" i="17" s="1"/>
  <c r="DU21" i="17"/>
  <c r="DU26" i="17" s="1"/>
  <c r="DM21" i="17"/>
  <c r="DM26" i="17" s="1"/>
  <c r="DE21" i="17"/>
  <c r="DE26" i="17" s="1"/>
  <c r="CW21" i="17"/>
  <c r="CW26" i="17" s="1"/>
  <c r="CO21" i="17"/>
  <c r="CO26" i="17" s="1"/>
  <c r="CG21" i="17"/>
  <c r="CG26" i="17" s="1"/>
  <c r="BY21" i="17"/>
  <c r="BY26" i="17" s="1"/>
  <c r="BQ21" i="17"/>
  <c r="BQ26" i="17" s="1"/>
  <c r="BI21" i="17"/>
  <c r="BI26" i="17" s="1"/>
  <c r="BA21" i="17"/>
  <c r="BA26" i="17" s="1"/>
  <c r="AS21" i="17"/>
  <c r="AS26" i="17" s="1"/>
  <c r="AK21" i="17"/>
  <c r="AK26" i="17" s="1"/>
  <c r="AC21" i="17"/>
  <c r="AC26" i="17" s="1"/>
  <c r="U21" i="17"/>
  <c r="U26" i="17" s="1"/>
  <c r="M21" i="17"/>
  <c r="E21" i="17"/>
  <c r="MS7" i="17"/>
  <c r="MK7" i="17"/>
  <c r="MC7" i="17"/>
  <c r="LU7" i="17"/>
  <c r="LM7" i="17"/>
  <c r="LE7" i="17"/>
  <c r="KW7" i="17"/>
  <c r="KO7" i="17"/>
  <c r="KG7" i="17"/>
  <c r="JY7" i="17"/>
  <c r="JQ7" i="17"/>
  <c r="JQ8" i="17" s="1"/>
  <c r="JI7" i="17"/>
  <c r="IJ51" i="17"/>
  <c r="IJ54" i="17" s="1"/>
  <c r="LR44" i="17"/>
  <c r="BV44" i="17"/>
  <c r="BV47" i="17" s="1"/>
  <c r="KY37" i="17"/>
  <c r="IM37" i="17"/>
  <c r="GA37" i="17"/>
  <c r="DO37" i="17"/>
  <c r="BI37" i="17"/>
  <c r="AC37" i="17"/>
  <c r="MR30" i="17"/>
  <c r="MJ30" i="17"/>
  <c r="MB30" i="17"/>
  <c r="LT30" i="17"/>
  <c r="LL30" i="17"/>
  <c r="LD30" i="17"/>
  <c r="KV30" i="17"/>
  <c r="KN30" i="17"/>
  <c r="KF30" i="17"/>
  <c r="JX30" i="17"/>
  <c r="JP30" i="17"/>
  <c r="JH30" i="17"/>
  <c r="IZ30" i="17"/>
  <c r="IR30" i="17"/>
  <c r="IJ30" i="17"/>
  <c r="IB30" i="17"/>
  <c r="HT30" i="17"/>
  <c r="HL30" i="17"/>
  <c r="HD30" i="17"/>
  <c r="GV30" i="17"/>
  <c r="GN30" i="17"/>
  <c r="GF30" i="17"/>
  <c r="FX30" i="17"/>
  <c r="FP30" i="17"/>
  <c r="FH30" i="17"/>
  <c r="EZ30" i="17"/>
  <c r="ER30" i="17"/>
  <c r="EJ30" i="17"/>
  <c r="EB30" i="17"/>
  <c r="DT30" i="17"/>
  <c r="DL30" i="17"/>
  <c r="DD30" i="17"/>
  <c r="CV30" i="17"/>
  <c r="CN30" i="17"/>
  <c r="CF30" i="17"/>
  <c r="BX30" i="17"/>
  <c r="BP30" i="17"/>
  <c r="BH30" i="17"/>
  <c r="AZ30" i="17"/>
  <c r="AR30" i="17"/>
  <c r="AJ30" i="17"/>
  <c r="AB30" i="17"/>
  <c r="T30" i="17"/>
  <c r="L30" i="17"/>
  <c r="MZ21" i="17"/>
  <c r="MZ26" i="17" s="1"/>
  <c r="MR21" i="17"/>
  <c r="MR26" i="17" s="1"/>
  <c r="MJ21" i="17"/>
  <c r="MJ26" i="17" s="1"/>
  <c r="MB21" i="17"/>
  <c r="MB26" i="17" s="1"/>
  <c r="LT21" i="17"/>
  <c r="LT26" i="17" s="1"/>
  <c r="LL21" i="17"/>
  <c r="LL26" i="17" s="1"/>
  <c r="LD21" i="17"/>
  <c r="LD26" i="17" s="1"/>
  <c r="KV21" i="17"/>
  <c r="KV26" i="17" s="1"/>
  <c r="KN21" i="17"/>
  <c r="KN26" i="17" s="1"/>
  <c r="KF21" i="17"/>
  <c r="KF26" i="17" s="1"/>
  <c r="JX21" i="17"/>
  <c r="JX26" i="17" s="1"/>
  <c r="JP21" i="17"/>
  <c r="JP26" i="17" s="1"/>
  <c r="JH21" i="17"/>
  <c r="JH26" i="17" s="1"/>
  <c r="IZ21" i="17"/>
  <c r="IZ26" i="17" s="1"/>
  <c r="IR21" i="17"/>
  <c r="IR26" i="17" s="1"/>
  <c r="IJ21" i="17"/>
  <c r="IJ26" i="17" s="1"/>
  <c r="IB21" i="17"/>
  <c r="IB26" i="17" s="1"/>
  <c r="HT21" i="17"/>
  <c r="HT26" i="17" s="1"/>
  <c r="HL21" i="17"/>
  <c r="HL26" i="17" s="1"/>
  <c r="HD21" i="17"/>
  <c r="HD26" i="17" s="1"/>
  <c r="GV21" i="17"/>
  <c r="GV26" i="17" s="1"/>
  <c r="GN21" i="17"/>
  <c r="GN26" i="17" s="1"/>
  <c r="GF21" i="17"/>
  <c r="GF26" i="17" s="1"/>
  <c r="FX21" i="17"/>
  <c r="FX26" i="17" s="1"/>
  <c r="FP21" i="17"/>
  <c r="FP26" i="17" s="1"/>
  <c r="FH21" i="17"/>
  <c r="FH26" i="17" s="1"/>
  <c r="EZ21" i="17"/>
  <c r="EZ26" i="17" s="1"/>
  <c r="ER21" i="17"/>
  <c r="ER26" i="17" s="1"/>
  <c r="EJ21" i="17"/>
  <c r="EJ26" i="17" s="1"/>
  <c r="EB21" i="17"/>
  <c r="EB26" i="17" s="1"/>
  <c r="DT21" i="17"/>
  <c r="DT26" i="17" s="1"/>
  <c r="DL21" i="17"/>
  <c r="DL26" i="17" s="1"/>
  <c r="DD21" i="17"/>
  <c r="DD26" i="17" s="1"/>
  <c r="CV21" i="17"/>
  <c r="CV26" i="17" s="1"/>
  <c r="CN21" i="17"/>
  <c r="CN26" i="17" s="1"/>
  <c r="CF21" i="17"/>
  <c r="CF26" i="17" s="1"/>
  <c r="BX21" i="17"/>
  <c r="BX26" i="17" s="1"/>
  <c r="BP21" i="17"/>
  <c r="BP26" i="17" s="1"/>
  <c r="BH21" i="17"/>
  <c r="BH26" i="17" s="1"/>
  <c r="AZ21" i="17"/>
  <c r="AZ26" i="17" s="1"/>
  <c r="AR21" i="17"/>
  <c r="AR26" i="17" s="1"/>
  <c r="AJ21" i="17"/>
  <c r="AJ26" i="17" s="1"/>
  <c r="AB21" i="17"/>
  <c r="AB26" i="17" s="1"/>
  <c r="T21" i="17"/>
  <c r="T26" i="17" s="1"/>
  <c r="L21" i="17"/>
  <c r="MZ7" i="17"/>
  <c r="MR7" i="17"/>
  <c r="MJ7" i="17"/>
  <c r="MB7" i="17"/>
  <c r="LT7" i="17"/>
  <c r="LL7" i="17"/>
  <c r="LD7" i="17"/>
  <c r="KV7" i="17"/>
  <c r="KN7" i="17"/>
  <c r="KF7" i="17"/>
  <c r="JX7" i="17"/>
  <c r="JP7" i="17"/>
  <c r="JH7" i="17"/>
  <c r="IZ7" i="17"/>
  <c r="IR7" i="17"/>
  <c r="FX51" i="17"/>
  <c r="FX54" i="17" s="1"/>
  <c r="KL44" i="17"/>
  <c r="AP44" i="17"/>
  <c r="AP47" i="17" s="1"/>
  <c r="KQ37" i="17"/>
  <c r="IE37" i="17"/>
  <c r="FS37" i="17"/>
  <c r="DG37" i="17"/>
  <c r="BC37" i="17"/>
  <c r="W37" i="17"/>
  <c r="MQ30" i="17"/>
  <c r="MI30" i="17"/>
  <c r="MA30" i="17"/>
  <c r="LS30" i="17"/>
  <c r="LK30" i="17"/>
  <c r="LC30" i="17"/>
  <c r="KU30" i="17"/>
  <c r="KM30" i="17"/>
  <c r="KE30" i="17"/>
  <c r="JW30" i="17"/>
  <c r="JO30" i="17"/>
  <c r="JG30" i="17"/>
  <c r="IY30" i="17"/>
  <c r="IQ30" i="17"/>
  <c r="II30" i="17"/>
  <c r="IA30" i="17"/>
  <c r="HS30" i="17"/>
  <c r="HK30" i="17"/>
  <c r="HC30" i="17"/>
  <c r="GU30" i="17"/>
  <c r="GM30" i="17"/>
  <c r="GE30" i="17"/>
  <c r="FW30" i="17"/>
  <c r="FO30" i="17"/>
  <c r="FG30" i="17"/>
  <c r="EY30" i="17"/>
  <c r="EQ30" i="17"/>
  <c r="EI30" i="17"/>
  <c r="EA30" i="17"/>
  <c r="DS30" i="17"/>
  <c r="DK30" i="17"/>
  <c r="DC30" i="17"/>
  <c r="CU30" i="17"/>
  <c r="CM30" i="17"/>
  <c r="CE30" i="17"/>
  <c r="BW30" i="17"/>
  <c r="BO30" i="17"/>
  <c r="BG30" i="17"/>
  <c r="AY30" i="17"/>
  <c r="AQ30" i="17"/>
  <c r="AI30" i="17"/>
  <c r="AA30" i="17"/>
  <c r="S30" i="17"/>
  <c r="K30" i="17"/>
  <c r="MY21" i="17"/>
  <c r="MY26" i="17" s="1"/>
  <c r="MQ21" i="17"/>
  <c r="MQ26" i="17" s="1"/>
  <c r="MI21" i="17"/>
  <c r="MI26" i="17" s="1"/>
  <c r="MA21" i="17"/>
  <c r="MA26" i="17" s="1"/>
  <c r="LS21" i="17"/>
  <c r="LS26" i="17" s="1"/>
  <c r="LK21" i="17"/>
  <c r="LK26" i="17" s="1"/>
  <c r="LC21" i="17"/>
  <c r="LC26" i="17" s="1"/>
  <c r="KU21" i="17"/>
  <c r="KU26" i="17" s="1"/>
  <c r="KM21" i="17"/>
  <c r="KM26" i="17" s="1"/>
  <c r="KE21" i="17"/>
  <c r="KE26" i="17" s="1"/>
  <c r="JW21" i="17"/>
  <c r="JW26" i="17" s="1"/>
  <c r="JO21" i="17"/>
  <c r="JO26" i="17" s="1"/>
  <c r="JG21" i="17"/>
  <c r="JG26" i="17" s="1"/>
  <c r="IY21" i="17"/>
  <c r="IY26" i="17" s="1"/>
  <c r="IQ21" i="17"/>
  <c r="IQ26" i="17" s="1"/>
  <c r="II21" i="17"/>
  <c r="II26" i="17" s="1"/>
  <c r="IA21" i="17"/>
  <c r="IA26" i="17" s="1"/>
  <c r="HS21" i="17"/>
  <c r="HS26" i="17" s="1"/>
  <c r="HK21" i="17"/>
  <c r="HK26" i="17" s="1"/>
  <c r="HC21" i="17"/>
  <c r="HC26" i="17" s="1"/>
  <c r="GU21" i="17"/>
  <c r="GU26" i="17" s="1"/>
  <c r="GM21" i="17"/>
  <c r="GM26" i="17" s="1"/>
  <c r="GE21" i="17"/>
  <c r="GE26" i="17" s="1"/>
  <c r="FW21" i="17"/>
  <c r="FW26" i="17" s="1"/>
  <c r="FO21" i="17"/>
  <c r="FO26" i="17" s="1"/>
  <c r="FG21" i="17"/>
  <c r="FG26" i="17" s="1"/>
  <c r="EY21" i="17"/>
  <c r="EY26" i="17" s="1"/>
  <c r="EQ21" i="17"/>
  <c r="EQ26" i="17" s="1"/>
  <c r="EI21" i="17"/>
  <c r="EI26" i="17" s="1"/>
  <c r="EA21" i="17"/>
  <c r="EA26" i="17" s="1"/>
  <c r="DS21" i="17"/>
  <c r="DS26" i="17" s="1"/>
  <c r="DK21" i="17"/>
  <c r="DK26" i="17" s="1"/>
  <c r="DC21" i="17"/>
  <c r="DC26" i="17" s="1"/>
  <c r="CU21" i="17"/>
  <c r="CU26" i="17" s="1"/>
  <c r="CM21" i="17"/>
  <c r="CM26" i="17" s="1"/>
  <c r="CE21" i="17"/>
  <c r="CE26" i="17" s="1"/>
  <c r="BW21" i="17"/>
  <c r="BW26" i="17" s="1"/>
  <c r="BO21" i="17"/>
  <c r="BO26" i="17" s="1"/>
  <c r="BG21" i="17"/>
  <c r="BG26" i="17" s="1"/>
  <c r="AY21" i="17"/>
  <c r="AY26" i="17" s="1"/>
  <c r="AQ21" i="17"/>
  <c r="AQ26" i="17" s="1"/>
  <c r="AI21" i="17"/>
  <c r="AI26" i="17" s="1"/>
  <c r="AA21" i="17"/>
  <c r="AA26" i="17" s="1"/>
  <c r="S21" i="17"/>
  <c r="S26" i="17" s="1"/>
  <c r="K21" i="17"/>
  <c r="MY7" i="17"/>
  <c r="MQ7" i="17"/>
  <c r="MI7" i="17"/>
  <c r="MA7" i="17"/>
  <c r="LS7" i="17"/>
  <c r="LK7" i="17"/>
  <c r="LC7" i="17"/>
  <c r="KU7" i="17"/>
  <c r="KM7" i="17"/>
  <c r="KE7" i="17"/>
  <c r="JW7" i="17"/>
  <c r="JO7" i="17"/>
  <c r="JG7" i="17"/>
  <c r="IY7" i="17"/>
  <c r="IQ7" i="17"/>
  <c r="II7" i="17"/>
  <c r="IA7" i="17"/>
  <c r="HS7" i="17"/>
  <c r="HK7" i="17"/>
  <c r="HC7" i="17"/>
  <c r="GU7" i="17"/>
  <c r="GM7" i="17"/>
  <c r="GE7" i="17"/>
  <c r="FW7" i="17"/>
  <c r="FO7" i="17"/>
  <c r="FG7" i="17"/>
  <c r="EY7" i="17"/>
  <c r="EQ7" i="17"/>
  <c r="EI7" i="17"/>
  <c r="EA7" i="17"/>
  <c r="DS7" i="17"/>
  <c r="DK7" i="17"/>
  <c r="DC7" i="17"/>
  <c r="CU7" i="17"/>
  <c r="CM7" i="17"/>
  <c r="CE7" i="17"/>
  <c r="BW7" i="17"/>
  <c r="BO7" i="17"/>
  <c r="IL7" i="17"/>
  <c r="HY7" i="17"/>
  <c r="HN7" i="17"/>
  <c r="HD7" i="17"/>
  <c r="GS7" i="17"/>
  <c r="GH7" i="17"/>
  <c r="FM7" i="17"/>
  <c r="FB7" i="17"/>
  <c r="EG7" i="17"/>
  <c r="DL7" i="17"/>
  <c r="CP7" i="17"/>
  <c r="BU7" i="17"/>
  <c r="AU7" i="17"/>
  <c r="AE7" i="17"/>
  <c r="O7" i="17"/>
  <c r="BT7" i="17"/>
  <c r="AL7" i="17"/>
  <c r="N7" i="17"/>
  <c r="U7" i="17"/>
  <c r="IK7" i="17"/>
  <c r="HX7" i="17"/>
  <c r="HM7" i="17"/>
  <c r="HB7" i="17"/>
  <c r="GR7" i="17"/>
  <c r="GG7" i="17"/>
  <c r="FV7" i="17"/>
  <c r="FL7" i="17"/>
  <c r="FA7" i="17"/>
  <c r="EP7" i="17"/>
  <c r="EF7" i="17"/>
  <c r="DU7" i="17"/>
  <c r="DJ7" i="17"/>
  <c r="CZ7" i="17"/>
  <c r="CO7" i="17"/>
  <c r="BJ7" i="17"/>
  <c r="BB7" i="17"/>
  <c r="AD7" i="17"/>
  <c r="F7" i="17"/>
  <c r="IJ7" i="17"/>
  <c r="HV7" i="17"/>
  <c r="HL7" i="17"/>
  <c r="HA7" i="17"/>
  <c r="GP7" i="17"/>
  <c r="GF7" i="17"/>
  <c r="FU7" i="17"/>
  <c r="FJ7" i="17"/>
  <c r="EZ7" i="17"/>
  <c r="EO7" i="17"/>
  <c r="ED7" i="17"/>
  <c r="DT7" i="17"/>
  <c r="DI7" i="17"/>
  <c r="CX7" i="17"/>
  <c r="CN7" i="17"/>
  <c r="CC7" i="17"/>
  <c r="BR7" i="17"/>
  <c r="BI7" i="17"/>
  <c r="BA7" i="17"/>
  <c r="AS7" i="17"/>
  <c r="AK7" i="17"/>
  <c r="M7" i="17"/>
  <c r="IG7" i="17"/>
  <c r="HU7" i="17"/>
  <c r="HJ7" i="17"/>
  <c r="GZ7" i="17"/>
  <c r="GO7" i="17"/>
  <c r="GD7" i="17"/>
  <c r="FT7" i="17"/>
  <c r="FI7" i="17"/>
  <c r="EX7" i="17"/>
  <c r="EN7" i="17"/>
  <c r="EC7" i="17"/>
  <c r="DR7" i="17"/>
  <c r="DH7" i="17"/>
  <c r="CW7" i="17"/>
  <c r="CL7" i="17"/>
  <c r="CB7" i="17"/>
  <c r="BQ7" i="17"/>
  <c r="BH7" i="17"/>
  <c r="AZ7" i="17"/>
  <c r="AR7" i="17"/>
  <c r="AJ7" i="17"/>
  <c r="AB7" i="17"/>
  <c r="T7" i="17"/>
  <c r="L7" i="17"/>
  <c r="HI7" i="17"/>
  <c r="GN7" i="17"/>
  <c r="FR7" i="17"/>
  <c r="EW7" i="17"/>
  <c r="EB7" i="17"/>
  <c r="DF7" i="17"/>
  <c r="CK7" i="17"/>
  <c r="BP7" i="17"/>
  <c r="AY7" i="17"/>
  <c r="AI7" i="17"/>
  <c r="S7" i="17"/>
  <c r="AH7" i="17"/>
  <c r="J7" i="17"/>
  <c r="Y7" i="17"/>
  <c r="JA7" i="17"/>
  <c r="IF7" i="17"/>
  <c r="HT7" i="17"/>
  <c r="GX7" i="17"/>
  <c r="GC7" i="17"/>
  <c r="FH7" i="17"/>
  <c r="EL7" i="17"/>
  <c r="DQ7" i="17"/>
  <c r="CV7" i="17"/>
  <c r="BZ7" i="17"/>
  <c r="BG7" i="17"/>
  <c r="AQ7" i="17"/>
  <c r="AA7" i="17"/>
  <c r="K7" i="17"/>
  <c r="Z7" i="17"/>
  <c r="AO7" i="17"/>
  <c r="IS7" i="17"/>
  <c r="ID7" i="17"/>
  <c r="HR7" i="17"/>
  <c r="HH7" i="17"/>
  <c r="GW7" i="17"/>
  <c r="GL7" i="17"/>
  <c r="GB7" i="17"/>
  <c r="FQ7" i="17"/>
  <c r="FF7" i="17"/>
  <c r="EV7" i="17"/>
  <c r="EK7" i="17"/>
  <c r="DZ7" i="17"/>
  <c r="DP7" i="17"/>
  <c r="DE7" i="17"/>
  <c r="CT7" i="17"/>
  <c r="CJ7" i="17"/>
  <c r="BY7" i="17"/>
  <c r="BN7" i="17"/>
  <c r="BF7" i="17"/>
  <c r="AX7" i="17"/>
  <c r="AP7" i="17"/>
  <c r="R7" i="17"/>
  <c r="AG7" i="17"/>
  <c r="I7" i="17"/>
  <c r="IO7" i="17"/>
  <c r="IC7" i="17"/>
  <c r="HQ7" i="17"/>
  <c r="HF7" i="17"/>
  <c r="GV7" i="17"/>
  <c r="GK7" i="17"/>
  <c r="FZ7" i="17"/>
  <c r="FP7" i="17"/>
  <c r="FE7" i="17"/>
  <c r="ET7" i="17"/>
  <c r="EJ7" i="17"/>
  <c r="DY7" i="17"/>
  <c r="DN7" i="17"/>
  <c r="DD7" i="17"/>
  <c r="CS7" i="17"/>
  <c r="CH7" i="17"/>
  <c r="BX7" i="17"/>
  <c r="BM7" i="17"/>
  <c r="BE7" i="17"/>
  <c r="AW7" i="17"/>
  <c r="Q7" i="17"/>
  <c r="IN7" i="17"/>
  <c r="IB7" i="17"/>
  <c r="HP7" i="17"/>
  <c r="HE7" i="17"/>
  <c r="GT7" i="17"/>
  <c r="GJ7" i="17"/>
  <c r="FY7" i="17"/>
  <c r="FN7" i="17"/>
  <c r="FD7" i="17"/>
  <c r="ES7" i="17"/>
  <c r="EH7" i="17"/>
  <c r="DX7" i="17"/>
  <c r="DM7" i="17"/>
  <c r="DB7" i="17"/>
  <c r="CR7" i="17"/>
  <c r="CG7" i="17"/>
  <c r="BV7" i="17"/>
  <c r="BL7" i="17"/>
  <c r="BD7" i="17"/>
  <c r="AV7" i="17"/>
  <c r="AN7" i="17"/>
  <c r="AF7" i="17"/>
  <c r="X7" i="17"/>
  <c r="P7" i="17"/>
  <c r="H7" i="17"/>
  <c r="FX7" i="17"/>
  <c r="ER7" i="17"/>
  <c r="DV7" i="17"/>
  <c r="DA7" i="17"/>
  <c r="CF7" i="17"/>
  <c r="BK7" i="17"/>
  <c r="BC7" i="17"/>
  <c r="AM7" i="17"/>
  <c r="W7" i="17"/>
  <c r="G7" i="17"/>
  <c r="CD7" i="17"/>
  <c r="AT7" i="17"/>
  <c r="V7" i="17"/>
  <c r="AC7" i="17"/>
  <c r="JR3" i="17"/>
  <c r="JS4" i="17"/>
  <c r="IO17" i="16"/>
  <c r="IO19" i="16"/>
  <c r="JN17" i="16"/>
  <c r="JN19" i="16"/>
  <c r="LZ17" i="16"/>
  <c r="LZ19" i="16"/>
  <c r="JT25" i="16"/>
  <c r="JT23" i="16"/>
  <c r="MO23" i="16"/>
  <c r="MO25" i="16"/>
  <c r="KK17" i="16"/>
  <c r="KK19" i="16"/>
  <c r="JO19" i="16"/>
  <c r="JO17" i="16"/>
  <c r="MA17" i="16"/>
  <c r="MA19" i="16"/>
  <c r="JU23" i="16"/>
  <c r="JU25" i="16"/>
  <c r="MQ23" i="16"/>
  <c r="MQ25" i="16"/>
  <c r="IW17" i="16"/>
  <c r="IW19" i="16"/>
  <c r="JX17" i="16"/>
  <c r="JX19" i="16"/>
  <c r="MJ17" i="16"/>
  <c r="MJ19" i="16"/>
  <c r="KD23" i="16"/>
  <c r="KD25" i="16"/>
  <c r="JE31" i="16"/>
  <c r="JE29" i="16"/>
  <c r="JC23" i="16"/>
  <c r="JC25" i="16"/>
  <c r="JY19" i="16"/>
  <c r="JY17" i="16"/>
  <c r="MK19" i="16"/>
  <c r="MK17" i="16"/>
  <c r="KM23" i="16"/>
  <c r="KM25" i="16"/>
  <c r="JG29" i="16"/>
  <c r="JG31" i="16"/>
  <c r="LI17" i="16"/>
  <c r="LI19" i="16"/>
  <c r="JR17" i="16"/>
  <c r="JR19" i="16"/>
  <c r="MD17" i="16"/>
  <c r="MD19" i="16"/>
  <c r="KF23" i="16"/>
  <c r="KF25" i="16"/>
  <c r="IO31" i="16"/>
  <c r="IO29" i="16"/>
  <c r="JM17" i="16"/>
  <c r="JM19" i="16"/>
  <c r="JS17" i="16"/>
  <c r="JS19" i="16"/>
  <c r="ME17" i="16"/>
  <c r="ME19" i="16"/>
  <c r="JY23" i="16"/>
  <c r="JY25" i="16"/>
  <c r="MW25" i="16"/>
  <c r="MW23" i="16"/>
  <c r="JE19" i="16"/>
  <c r="JE17" i="16"/>
  <c r="JL17" i="16"/>
  <c r="JL19" i="16"/>
  <c r="LX17" i="16"/>
  <c r="LX19" i="16"/>
  <c r="JR23" i="16"/>
  <c r="JR25" i="16"/>
  <c r="MM25" i="16"/>
  <c r="MM23" i="16"/>
  <c r="MA55" i="16"/>
  <c r="MA53" i="16"/>
  <c r="IX29" i="16"/>
  <c r="IX31" i="16"/>
  <c r="LJ29" i="16"/>
  <c r="LJ31" i="16"/>
  <c r="JH37" i="16"/>
  <c r="LT37" i="16"/>
  <c r="JW55" i="16"/>
  <c r="JW53" i="16"/>
  <c r="IK37" i="16"/>
  <c r="KW37" i="16"/>
  <c r="LT43" i="16"/>
  <c r="LT41" i="16"/>
  <c r="IR29" i="16"/>
  <c r="IR31" i="16"/>
  <c r="LD31" i="16"/>
  <c r="LD29" i="16"/>
  <c r="IT37" i="16"/>
  <c r="LF37" i="16"/>
  <c r="IW47" i="16"/>
  <c r="IW49" i="16"/>
  <c r="MS23" i="16"/>
  <c r="MS25" i="16"/>
  <c r="KO31" i="16"/>
  <c r="KO29" i="16"/>
  <c r="IM37" i="16"/>
  <c r="KY37" i="16"/>
  <c r="MJ43" i="16"/>
  <c r="MJ41" i="16"/>
  <c r="JR29" i="16"/>
  <c r="JR31" i="16"/>
  <c r="MD29" i="16"/>
  <c r="MD31" i="16"/>
  <c r="KB37" i="16"/>
  <c r="MN37" i="16"/>
  <c r="LO29" i="16"/>
  <c r="LO31" i="16"/>
  <c r="JM37" i="16"/>
  <c r="LY37" i="16"/>
  <c r="MG49" i="16"/>
  <c r="MG47" i="16"/>
  <c r="KB29" i="16"/>
  <c r="KB31" i="16"/>
  <c r="MN29" i="16"/>
  <c r="MN31" i="16"/>
  <c r="KL37" i="16"/>
  <c r="MX37" i="16"/>
  <c r="IS41" i="16"/>
  <c r="IS43" i="16"/>
  <c r="LE41" i="16"/>
  <c r="LE43" i="16"/>
  <c r="JF47" i="16"/>
  <c r="JF49" i="16"/>
  <c r="LR47" i="16"/>
  <c r="LR49" i="16"/>
  <c r="JP53" i="16"/>
  <c r="JP55" i="16"/>
  <c r="MB53" i="16"/>
  <c r="MB55" i="16"/>
  <c r="JR41" i="16"/>
  <c r="JR43" i="16"/>
  <c r="MD43" i="16"/>
  <c r="MD41" i="16"/>
  <c r="KE47" i="16"/>
  <c r="KE49" i="16"/>
  <c r="MQ47" i="16"/>
  <c r="MQ49" i="16"/>
  <c r="KG53" i="16"/>
  <c r="KG55" i="16"/>
  <c r="MS55" i="16"/>
  <c r="MS53" i="16"/>
  <c r="KQ41" i="16"/>
  <c r="KQ43" i="16"/>
  <c r="IR49" i="16"/>
  <c r="IR47" i="16"/>
  <c r="LD49" i="16"/>
  <c r="LD47" i="16"/>
  <c r="IT53" i="16"/>
  <c r="IT55" i="16"/>
  <c r="LF53" i="16"/>
  <c r="LF55" i="16"/>
  <c r="JT43" i="16"/>
  <c r="JT41" i="16"/>
  <c r="MF41" i="16"/>
  <c r="MF43" i="16"/>
  <c r="JY47" i="16"/>
  <c r="JY49" i="16"/>
  <c r="MK47" i="16"/>
  <c r="MK49" i="16"/>
  <c r="KI53" i="16"/>
  <c r="KI55" i="16"/>
  <c r="MU53" i="16"/>
  <c r="MU55" i="16"/>
  <c r="KS41" i="16"/>
  <c r="KS43" i="16"/>
  <c r="IL47" i="16"/>
  <c r="IL49" i="16"/>
  <c r="KX47" i="16"/>
  <c r="KX49" i="16"/>
  <c r="IV53" i="16"/>
  <c r="IV55" i="16"/>
  <c r="LH53" i="16"/>
  <c r="LH55" i="16"/>
  <c r="JF41" i="16"/>
  <c r="JF43" i="16"/>
  <c r="LR41" i="16"/>
  <c r="LR43" i="16"/>
  <c r="JK49" i="16"/>
  <c r="JK47" i="16"/>
  <c r="LW49" i="16"/>
  <c r="LW47" i="16"/>
  <c r="JU53" i="16"/>
  <c r="JU55" i="16"/>
  <c r="MG55" i="16"/>
  <c r="MG53" i="16"/>
  <c r="KE41" i="16"/>
  <c r="KE43" i="16"/>
  <c r="MQ43" i="16"/>
  <c r="MQ41" i="16"/>
  <c r="KJ47" i="16"/>
  <c r="KJ49" i="16"/>
  <c r="MV47" i="16"/>
  <c r="MV49" i="16"/>
  <c r="KT55" i="16"/>
  <c r="KT53" i="16"/>
  <c r="KS19" i="16"/>
  <c r="KS17" i="16"/>
  <c r="JV17" i="16"/>
  <c r="JV19" i="16"/>
  <c r="MH17" i="16"/>
  <c r="MH19" i="16"/>
  <c r="KB25" i="16"/>
  <c r="KB23" i="16"/>
  <c r="IY29" i="16"/>
  <c r="IY31" i="16"/>
  <c r="MO17" i="16"/>
  <c r="MO19" i="16"/>
  <c r="JW17" i="16"/>
  <c r="JW19" i="16"/>
  <c r="MI17" i="16"/>
  <c r="MI19" i="16"/>
  <c r="KC23" i="16"/>
  <c r="KC25" i="16"/>
  <c r="JC29" i="16"/>
  <c r="JC31" i="16"/>
  <c r="LA19" i="16"/>
  <c r="LA17" i="16"/>
  <c r="KF17" i="16"/>
  <c r="KF19" i="16"/>
  <c r="MR17" i="16"/>
  <c r="MR19" i="16"/>
  <c r="KL23" i="16"/>
  <c r="KL25" i="16"/>
  <c r="KA29" i="16"/>
  <c r="KA31" i="16"/>
  <c r="KY25" i="16"/>
  <c r="KY23" i="16"/>
  <c r="KG19" i="16"/>
  <c r="KG17" i="16"/>
  <c r="MS19" i="16"/>
  <c r="MS17" i="16"/>
  <c r="KU23" i="16"/>
  <c r="KU25" i="16"/>
  <c r="KC31" i="16"/>
  <c r="KC29" i="16"/>
  <c r="JK23" i="16"/>
  <c r="JK25" i="16"/>
  <c r="JZ17" i="16"/>
  <c r="JZ19" i="16"/>
  <c r="ML17" i="16"/>
  <c r="ML19" i="16"/>
  <c r="KN23" i="16"/>
  <c r="KN25" i="16"/>
  <c r="JK29" i="16"/>
  <c r="JK31" i="16"/>
  <c r="LQ19" i="16"/>
  <c r="LQ17" i="16"/>
  <c r="KA19" i="16"/>
  <c r="KA17" i="16"/>
  <c r="MM17" i="16"/>
  <c r="MM19" i="16"/>
  <c r="KG23" i="16"/>
  <c r="KG25" i="16"/>
  <c r="IQ29" i="16"/>
  <c r="IQ31" i="16"/>
  <c r="LY17" i="16"/>
  <c r="LY19" i="16"/>
  <c r="JT17" i="16"/>
  <c r="JT19" i="16"/>
  <c r="MF17" i="16"/>
  <c r="MF19" i="16"/>
  <c r="JZ23" i="16"/>
  <c r="JZ25" i="16"/>
  <c r="MY23" i="16"/>
  <c r="MY25" i="16"/>
  <c r="LJ23" i="16"/>
  <c r="LJ25" i="16"/>
  <c r="JF31" i="16"/>
  <c r="JF29" i="16"/>
  <c r="LR29" i="16"/>
  <c r="LR31" i="16"/>
  <c r="JP37" i="16"/>
  <c r="MB37" i="16"/>
  <c r="MI55" i="16"/>
  <c r="MI53" i="16"/>
  <c r="IS37" i="16"/>
  <c r="LE37" i="16"/>
  <c r="IO47" i="16"/>
  <c r="IO49" i="16"/>
  <c r="IZ31" i="16"/>
  <c r="IZ29" i="16"/>
  <c r="LL31" i="16"/>
  <c r="LL29" i="16"/>
  <c r="JB37" i="16"/>
  <c r="LN37" i="16"/>
  <c r="LI47" i="16"/>
  <c r="LI49" i="16"/>
  <c r="IK29" i="16"/>
  <c r="IK31" i="16"/>
  <c r="KW31" i="16"/>
  <c r="KW29" i="16"/>
  <c r="IU37" i="16"/>
  <c r="LG37" i="16"/>
  <c r="JE47" i="16"/>
  <c r="JE49" i="16"/>
  <c r="JZ29" i="16"/>
  <c r="JZ31" i="16"/>
  <c r="ML29" i="16"/>
  <c r="ML31" i="16"/>
  <c r="KJ37" i="16"/>
  <c r="MV37" i="16"/>
  <c r="LW29" i="16"/>
  <c r="LW31" i="16"/>
  <c r="JU37" i="16"/>
  <c r="MG37" i="16"/>
  <c r="IY55" i="16"/>
  <c r="IY53" i="16"/>
  <c r="KJ29" i="16"/>
  <c r="KJ31" i="16"/>
  <c r="MV29" i="16"/>
  <c r="MV31" i="16"/>
  <c r="KT37" i="16"/>
  <c r="IR41" i="16"/>
  <c r="IR43" i="16"/>
  <c r="JA41" i="16"/>
  <c r="JA43" i="16"/>
  <c r="LM41" i="16"/>
  <c r="LM43" i="16"/>
  <c r="JN47" i="16"/>
  <c r="JN49" i="16"/>
  <c r="LZ47" i="16"/>
  <c r="LZ49" i="16"/>
  <c r="JX53" i="16"/>
  <c r="JX55" i="16"/>
  <c r="MJ53" i="16"/>
  <c r="MJ55" i="16"/>
  <c r="JZ41" i="16"/>
  <c r="JZ43" i="16"/>
  <c r="ML41" i="16"/>
  <c r="ML43" i="16"/>
  <c r="KM47" i="16"/>
  <c r="KM49" i="16"/>
  <c r="MY47" i="16"/>
  <c r="MY49" i="16"/>
  <c r="KO53" i="16"/>
  <c r="KO55" i="16"/>
  <c r="IM41" i="16"/>
  <c r="IM43" i="16"/>
  <c r="KY41" i="16"/>
  <c r="KY43" i="16"/>
  <c r="IZ49" i="16"/>
  <c r="IZ47" i="16"/>
  <c r="LL49" i="16"/>
  <c r="LL47" i="16"/>
  <c r="JB53" i="16"/>
  <c r="JB55" i="16"/>
  <c r="LN53" i="16"/>
  <c r="LN55" i="16"/>
  <c r="KB41" i="16"/>
  <c r="KB43" i="16"/>
  <c r="MN41" i="16"/>
  <c r="MN43" i="16"/>
  <c r="KG47" i="16"/>
  <c r="KG49" i="16"/>
  <c r="MS47" i="16"/>
  <c r="MS49" i="16"/>
  <c r="KQ53" i="16"/>
  <c r="KQ55" i="16"/>
  <c r="IO41" i="16"/>
  <c r="IO43" i="16"/>
  <c r="LA41" i="16"/>
  <c r="LA43" i="16"/>
  <c r="IT47" i="16"/>
  <c r="IT49" i="16"/>
  <c r="LF47" i="16"/>
  <c r="LF49" i="16"/>
  <c r="JD53" i="16"/>
  <c r="JD55" i="16"/>
  <c r="LP53" i="16"/>
  <c r="LP55" i="16"/>
  <c r="JN41" i="16"/>
  <c r="JN43" i="16"/>
  <c r="LZ41" i="16"/>
  <c r="LZ43" i="16"/>
  <c r="JS49" i="16"/>
  <c r="JS47" i="16"/>
  <c r="ME49" i="16"/>
  <c r="ME47" i="16"/>
  <c r="KC55" i="16"/>
  <c r="KC53" i="16"/>
  <c r="MO55" i="16"/>
  <c r="MO53" i="16"/>
  <c r="KM41" i="16"/>
  <c r="KM43" i="16"/>
  <c r="MY43" i="16"/>
  <c r="MY41" i="16"/>
  <c r="KR47" i="16"/>
  <c r="KR49" i="16"/>
  <c r="IP55" i="16"/>
  <c r="IP53" i="16"/>
  <c r="LB55" i="16"/>
  <c r="LB53" i="16"/>
  <c r="MW17" i="16"/>
  <c r="MW19" i="16"/>
  <c r="KD17" i="16"/>
  <c r="KD19" i="16"/>
  <c r="MP17" i="16"/>
  <c r="MP19" i="16"/>
  <c r="KJ25" i="16"/>
  <c r="KJ23" i="16"/>
  <c r="JU31" i="16"/>
  <c r="JU29" i="16"/>
  <c r="KA25" i="16"/>
  <c r="KA23" i="16"/>
  <c r="KE19" i="16"/>
  <c r="KE17" i="16"/>
  <c r="MQ17" i="16"/>
  <c r="MQ19" i="16"/>
  <c r="KK25" i="16"/>
  <c r="KK23" i="16"/>
  <c r="JW29" i="16"/>
  <c r="JW31" i="16"/>
  <c r="KI23" i="16"/>
  <c r="KI25" i="16"/>
  <c r="KN17" i="16"/>
  <c r="KN19" i="16"/>
  <c r="MZ17" i="16"/>
  <c r="MZ19" i="16"/>
  <c r="KT23" i="16"/>
  <c r="KT25" i="16"/>
  <c r="KU29" i="16"/>
  <c r="KU31" i="16"/>
  <c r="JS29" i="16"/>
  <c r="JS31" i="16"/>
  <c r="KO19" i="16"/>
  <c r="KO17" i="16"/>
  <c r="IQ25" i="16"/>
  <c r="IQ23" i="16"/>
  <c r="LC25" i="16"/>
  <c r="LC23" i="16"/>
  <c r="KY29" i="16"/>
  <c r="KY31" i="16"/>
  <c r="LQ25" i="16"/>
  <c r="LQ23" i="16"/>
  <c r="KH17" i="16"/>
  <c r="KH19" i="16"/>
  <c r="MT17" i="16"/>
  <c r="MT19" i="16"/>
  <c r="KV23" i="16"/>
  <c r="KV25" i="16"/>
  <c r="KE29" i="16"/>
  <c r="KE31" i="16"/>
  <c r="IM25" i="16"/>
  <c r="IM23" i="16"/>
  <c r="KI17" i="16"/>
  <c r="KI19" i="16"/>
  <c r="MU17" i="16"/>
  <c r="MU19" i="16"/>
  <c r="KO23" i="16"/>
  <c r="KO25" i="16"/>
  <c r="JM29" i="16"/>
  <c r="JM31" i="16"/>
  <c r="JS25" i="16"/>
  <c r="JS23" i="16"/>
  <c r="KB17" i="16"/>
  <c r="KB19" i="16"/>
  <c r="MN17" i="16"/>
  <c r="MN19" i="16"/>
  <c r="KH23" i="16"/>
  <c r="KH25" i="16"/>
  <c r="IU29" i="16"/>
  <c r="IU31" i="16"/>
  <c r="LR23" i="16"/>
  <c r="LR25" i="16"/>
  <c r="JN29" i="16"/>
  <c r="JN31" i="16"/>
  <c r="LZ31" i="16"/>
  <c r="LZ29" i="16"/>
  <c r="JX37" i="16"/>
  <c r="MJ37" i="16"/>
  <c r="LK29" i="16"/>
  <c r="LK31" i="16"/>
  <c r="JA37" i="16"/>
  <c r="LM37" i="16"/>
  <c r="LA47" i="16"/>
  <c r="LA49" i="16"/>
  <c r="JH29" i="16"/>
  <c r="JH31" i="16"/>
  <c r="LT29" i="16"/>
  <c r="LT31" i="16"/>
  <c r="JJ37" i="16"/>
  <c r="LV37" i="16"/>
  <c r="KM55" i="16"/>
  <c r="KM53" i="16"/>
  <c r="IS29" i="16"/>
  <c r="IS31" i="16"/>
  <c r="LE31" i="16"/>
  <c r="LE29" i="16"/>
  <c r="JC37" i="16"/>
  <c r="LO37" i="16"/>
  <c r="LQ47" i="16"/>
  <c r="LQ49" i="16"/>
  <c r="KH29" i="16"/>
  <c r="KH31" i="16"/>
  <c r="MT29" i="16"/>
  <c r="MT31" i="16"/>
  <c r="KR37" i="16"/>
  <c r="KF43" i="16"/>
  <c r="KF41" i="16"/>
  <c r="ME29" i="16"/>
  <c r="ME31" i="16"/>
  <c r="KC37" i="16"/>
  <c r="MO37" i="16"/>
  <c r="LK55" i="16"/>
  <c r="LK53" i="16"/>
  <c r="KR29" i="16"/>
  <c r="KR31" i="16"/>
  <c r="IP37" i="16"/>
  <c r="LB37" i="16"/>
  <c r="KV43" i="16"/>
  <c r="KV41" i="16"/>
  <c r="JI41" i="16"/>
  <c r="JI43" i="16"/>
  <c r="LU41" i="16"/>
  <c r="LU43" i="16"/>
  <c r="JV47" i="16"/>
  <c r="JV49" i="16"/>
  <c r="MH47" i="16"/>
  <c r="MH49" i="16"/>
  <c r="KF53" i="16"/>
  <c r="KF55" i="16"/>
  <c r="MR53" i="16"/>
  <c r="MR55" i="16"/>
  <c r="KH43" i="16"/>
  <c r="KH41" i="16"/>
  <c r="MT41" i="16"/>
  <c r="MT43" i="16"/>
  <c r="KU47" i="16"/>
  <c r="KU49" i="16"/>
  <c r="IK53" i="16"/>
  <c r="IK55" i="16"/>
  <c r="KW53" i="16"/>
  <c r="KW55" i="16"/>
  <c r="IU41" i="16"/>
  <c r="IU43" i="16"/>
  <c r="LG41" i="16"/>
  <c r="LG43" i="16"/>
  <c r="JH49" i="16"/>
  <c r="JH47" i="16"/>
  <c r="LT49" i="16"/>
  <c r="LT47" i="16"/>
  <c r="JJ53" i="16"/>
  <c r="JJ55" i="16"/>
  <c r="LV53" i="16"/>
  <c r="LV55" i="16"/>
  <c r="KJ41" i="16"/>
  <c r="KJ43" i="16"/>
  <c r="MV41" i="16"/>
  <c r="MV43" i="16"/>
  <c r="KO47" i="16"/>
  <c r="KO49" i="16"/>
  <c r="IM53" i="16"/>
  <c r="IM55" i="16"/>
  <c r="KY53" i="16"/>
  <c r="KY55" i="16"/>
  <c r="IW41" i="16"/>
  <c r="IW43" i="16"/>
  <c r="LI41" i="16"/>
  <c r="LI43" i="16"/>
  <c r="JB47" i="16"/>
  <c r="JB49" i="16"/>
  <c r="LN47" i="16"/>
  <c r="LN49" i="16"/>
  <c r="JL53" i="16"/>
  <c r="JL55" i="16"/>
  <c r="LX53" i="16"/>
  <c r="LX55" i="16"/>
  <c r="JV41" i="16"/>
  <c r="JV43" i="16"/>
  <c r="MH41" i="16"/>
  <c r="MH43" i="16"/>
  <c r="KA49" i="16"/>
  <c r="KA47" i="16"/>
  <c r="MM49" i="16"/>
  <c r="MM47" i="16"/>
  <c r="KK53" i="16"/>
  <c r="KK55" i="16"/>
  <c r="MW53" i="16"/>
  <c r="MW55" i="16"/>
  <c r="KU41" i="16"/>
  <c r="KU43" i="16"/>
  <c r="IN47" i="16"/>
  <c r="IN49" i="16"/>
  <c r="KZ47" i="16"/>
  <c r="KZ49" i="16"/>
  <c r="IX55" i="16"/>
  <c r="IX53" i="16"/>
  <c r="LJ55" i="16"/>
  <c r="LJ53" i="16"/>
  <c r="IU25" i="16"/>
  <c r="IU23" i="16"/>
  <c r="KL19" i="16"/>
  <c r="KL17" i="16"/>
  <c r="MX19" i="16"/>
  <c r="MX17" i="16"/>
  <c r="KR23" i="16"/>
  <c r="KR25" i="16"/>
  <c r="KQ29" i="16"/>
  <c r="KQ31" i="16"/>
  <c r="MB25" i="16"/>
  <c r="MB23" i="16"/>
  <c r="KM19" i="16"/>
  <c r="KM17" i="16"/>
  <c r="MY19" i="16"/>
  <c r="MY17" i="16"/>
  <c r="KS23" i="16"/>
  <c r="KS25" i="16"/>
  <c r="KS31" i="16"/>
  <c r="KS29" i="16"/>
  <c r="IW29" i="16"/>
  <c r="IW31" i="16"/>
  <c r="KV17" i="16"/>
  <c r="KV19" i="16"/>
  <c r="IP23" i="16"/>
  <c r="IP25" i="16"/>
  <c r="LB25" i="16"/>
  <c r="LB23" i="16"/>
  <c r="MG29" i="16"/>
  <c r="MG31" i="16"/>
  <c r="IK19" i="16"/>
  <c r="IK17" i="16"/>
  <c r="KW19" i="16"/>
  <c r="KW17" i="16"/>
  <c r="IY25" i="16"/>
  <c r="IY23" i="16"/>
  <c r="LL23" i="16"/>
  <c r="LL25" i="16"/>
  <c r="MO31" i="16"/>
  <c r="MO29" i="16"/>
  <c r="KU37" i="16"/>
  <c r="KP17" i="16"/>
  <c r="KP19" i="16"/>
  <c r="IR23" i="16"/>
  <c r="IR25" i="16"/>
  <c r="LD23" i="16"/>
  <c r="LD25" i="16"/>
  <c r="LA31" i="16"/>
  <c r="LA29" i="16"/>
  <c r="KQ25" i="16"/>
  <c r="KQ23" i="16"/>
  <c r="KQ17" i="16"/>
  <c r="KQ19" i="16"/>
  <c r="IK23" i="16"/>
  <c r="IK25" i="16"/>
  <c r="KW23" i="16"/>
  <c r="KW25" i="16"/>
  <c r="KI29" i="16"/>
  <c r="KI31" i="16"/>
  <c r="MN25" i="16"/>
  <c r="MN23" i="16"/>
  <c r="KJ17" i="16"/>
  <c r="KJ19" i="16"/>
  <c r="MV17" i="16"/>
  <c r="MV19" i="16"/>
  <c r="KP23" i="16"/>
  <c r="KP25" i="16"/>
  <c r="JO29" i="16"/>
  <c r="JO31" i="16"/>
  <c r="LZ23" i="16"/>
  <c r="LZ25" i="16"/>
  <c r="JV29" i="16"/>
  <c r="JV31" i="16"/>
  <c r="MH29" i="16"/>
  <c r="MH31" i="16"/>
  <c r="KF37" i="16"/>
  <c r="MR37" i="16"/>
  <c r="LS29" i="16"/>
  <c r="LS31" i="16"/>
  <c r="JI37" i="16"/>
  <c r="LU37" i="16"/>
  <c r="KE55" i="16"/>
  <c r="KE53" i="16"/>
  <c r="JP29" i="16"/>
  <c r="JP31" i="16"/>
  <c r="MB29" i="16"/>
  <c r="MB31" i="16"/>
  <c r="JR37" i="16"/>
  <c r="MD37" i="16"/>
  <c r="MY55" i="16"/>
  <c r="MY53" i="16"/>
  <c r="JA31" i="16"/>
  <c r="JA29" i="16"/>
  <c r="LM29" i="16"/>
  <c r="LM31" i="16"/>
  <c r="JK37" i="16"/>
  <c r="LW37" i="16"/>
  <c r="KU55" i="16"/>
  <c r="KU53" i="16"/>
  <c r="KP29" i="16"/>
  <c r="KP31" i="16"/>
  <c r="IN37" i="16"/>
  <c r="KZ37" i="16"/>
  <c r="MR43" i="16"/>
  <c r="MR41" i="16"/>
  <c r="MM29" i="16"/>
  <c r="MM31" i="16"/>
  <c r="KK37" i="16"/>
  <c r="MW37" i="16"/>
  <c r="IN29" i="16"/>
  <c r="IN31" i="16"/>
  <c r="KZ29" i="16"/>
  <c r="KZ31" i="16"/>
  <c r="IX37" i="16"/>
  <c r="LJ37" i="16"/>
  <c r="KC47" i="16"/>
  <c r="KC49" i="16"/>
  <c r="JQ41" i="16"/>
  <c r="JQ43" i="16"/>
  <c r="MC41" i="16"/>
  <c r="MC43" i="16"/>
  <c r="KD47" i="16"/>
  <c r="KD49" i="16"/>
  <c r="MP47" i="16"/>
  <c r="MP49" i="16"/>
  <c r="KN53" i="16"/>
  <c r="KN55" i="16"/>
  <c r="MZ53" i="16"/>
  <c r="MZ55" i="16"/>
  <c r="KP43" i="16"/>
  <c r="KP41" i="16"/>
  <c r="IQ47" i="16"/>
  <c r="IQ49" i="16"/>
  <c r="LC47" i="16"/>
  <c r="LC49" i="16"/>
  <c r="IS53" i="16"/>
  <c r="IS55" i="16"/>
  <c r="LE55" i="16"/>
  <c r="LE53" i="16"/>
  <c r="JC41" i="16"/>
  <c r="JC43" i="16"/>
  <c r="LO41" i="16"/>
  <c r="LO43" i="16"/>
  <c r="JP47" i="16"/>
  <c r="JP49" i="16"/>
  <c r="MB47" i="16"/>
  <c r="MB49" i="16"/>
  <c r="JR53" i="16"/>
  <c r="JR55" i="16"/>
  <c r="MD53" i="16"/>
  <c r="MD55" i="16"/>
  <c r="KR41" i="16"/>
  <c r="KR43" i="16"/>
  <c r="IK47" i="16"/>
  <c r="IK49" i="16"/>
  <c r="KW47" i="16"/>
  <c r="KW49" i="16"/>
  <c r="IU53" i="16"/>
  <c r="IU55" i="16"/>
  <c r="LG53" i="16"/>
  <c r="LG55" i="16"/>
  <c r="JE41" i="16"/>
  <c r="JE43" i="16"/>
  <c r="LQ41" i="16"/>
  <c r="LQ43" i="16"/>
  <c r="JJ47" i="16"/>
  <c r="JJ49" i="16"/>
  <c r="LV47" i="16"/>
  <c r="LV49" i="16"/>
  <c r="JT53" i="16"/>
  <c r="JT55" i="16"/>
  <c r="MF53" i="16"/>
  <c r="MF55" i="16"/>
  <c r="KD41" i="16"/>
  <c r="KD43" i="16"/>
  <c r="MP41" i="16"/>
  <c r="MP43" i="16"/>
  <c r="KI49" i="16"/>
  <c r="KI47" i="16"/>
  <c r="MU49" i="16"/>
  <c r="MU47" i="16"/>
  <c r="KS55" i="16"/>
  <c r="KS53" i="16"/>
  <c r="IQ41" i="16"/>
  <c r="IQ43" i="16"/>
  <c r="LC41" i="16"/>
  <c r="LC43" i="16"/>
  <c r="IV47" i="16"/>
  <c r="IV49" i="16"/>
  <c r="LH47" i="16"/>
  <c r="LH49" i="16"/>
  <c r="JF55" i="16"/>
  <c r="JF53" i="16"/>
  <c r="LR55" i="16"/>
  <c r="LR53" i="16"/>
  <c r="LG25" i="16"/>
  <c r="LG23" i="16"/>
  <c r="KT19" i="16"/>
  <c r="KT17" i="16"/>
  <c r="IN23" i="16"/>
  <c r="IN25" i="16"/>
  <c r="KZ23" i="16"/>
  <c r="KZ25" i="16"/>
  <c r="LQ31" i="16"/>
  <c r="LQ29" i="16"/>
  <c r="KM29" i="16"/>
  <c r="KM31" i="16"/>
  <c r="KU19" i="16"/>
  <c r="KU17" i="16"/>
  <c r="IO23" i="16"/>
  <c r="IO25" i="16"/>
  <c r="LA23" i="16"/>
  <c r="LA25" i="16"/>
  <c r="LY29" i="16"/>
  <c r="LY31" i="16"/>
  <c r="IR17" i="16"/>
  <c r="IR19" i="16"/>
  <c r="LD17" i="16"/>
  <c r="LD19" i="16"/>
  <c r="IX23" i="16"/>
  <c r="IX25" i="16"/>
  <c r="LK25" i="16"/>
  <c r="LK23" i="16"/>
  <c r="JG37" i="16"/>
  <c r="IS19" i="16"/>
  <c r="IS17" i="16"/>
  <c r="LE19" i="16"/>
  <c r="LE17" i="16"/>
  <c r="JG25" i="16"/>
  <c r="JG23" i="16"/>
  <c r="LW25" i="16"/>
  <c r="LW23" i="16"/>
  <c r="JO37" i="16"/>
  <c r="IL17" i="16"/>
  <c r="IL19" i="16"/>
  <c r="KX17" i="16"/>
  <c r="KX19" i="16"/>
  <c r="IZ25" i="16"/>
  <c r="IZ23" i="16"/>
  <c r="LN23" i="16"/>
  <c r="LN25" i="16"/>
  <c r="MW31" i="16"/>
  <c r="MW29" i="16"/>
  <c r="IM19" i="16"/>
  <c r="IM17" i="16"/>
  <c r="KY17" i="16"/>
  <c r="KY19" i="16"/>
  <c r="IS23" i="16"/>
  <c r="IS25" i="16"/>
  <c r="LE23" i="16"/>
  <c r="LE25" i="16"/>
  <c r="LC29" i="16"/>
  <c r="LC31" i="16"/>
  <c r="LI31" i="16"/>
  <c r="LI29" i="16"/>
  <c r="KR17" i="16"/>
  <c r="KR19" i="16"/>
  <c r="IL23" i="16"/>
  <c r="IL25" i="16"/>
  <c r="KX23" i="16"/>
  <c r="KX25" i="16"/>
  <c r="KK31" i="16"/>
  <c r="KK29" i="16"/>
  <c r="MH23" i="16"/>
  <c r="MH25" i="16"/>
  <c r="KD29" i="16"/>
  <c r="KD31" i="16"/>
  <c r="MP29" i="16"/>
  <c r="MP31" i="16"/>
  <c r="KN37" i="16"/>
  <c r="MZ37" i="16"/>
  <c r="MA29" i="16"/>
  <c r="MA31" i="16"/>
  <c r="JQ37" i="16"/>
  <c r="MC37" i="16"/>
  <c r="MQ55" i="16"/>
  <c r="MQ53" i="16"/>
  <c r="JX29" i="16"/>
  <c r="JX31" i="16"/>
  <c r="MJ31" i="16"/>
  <c r="MJ29" i="16"/>
  <c r="JZ37" i="16"/>
  <c r="ML37" i="16"/>
  <c r="LM23" i="16"/>
  <c r="LM25" i="16"/>
  <c r="JI31" i="16"/>
  <c r="JI29" i="16"/>
  <c r="LU31" i="16"/>
  <c r="LU29" i="16"/>
  <c r="JS37" i="16"/>
  <c r="ME37" i="16"/>
  <c r="IL29" i="16"/>
  <c r="IL31" i="16"/>
  <c r="KX29" i="16"/>
  <c r="KX31" i="16"/>
  <c r="IV37" i="16"/>
  <c r="LH37" i="16"/>
  <c r="JM47" i="16"/>
  <c r="JM49" i="16"/>
  <c r="MU29" i="16"/>
  <c r="MU31" i="16"/>
  <c r="KS37" i="16"/>
  <c r="IN43" i="16"/>
  <c r="IN41" i="16"/>
  <c r="IV29" i="16"/>
  <c r="IV31" i="16"/>
  <c r="LH29" i="16"/>
  <c r="LH31" i="16"/>
  <c r="JF37" i="16"/>
  <c r="LR37" i="16"/>
  <c r="MO47" i="16"/>
  <c r="MO49" i="16"/>
  <c r="JY41" i="16"/>
  <c r="JY43" i="16"/>
  <c r="MK41" i="16"/>
  <c r="MK43" i="16"/>
  <c r="KL47" i="16"/>
  <c r="KL49" i="16"/>
  <c r="MX47" i="16"/>
  <c r="MX49" i="16"/>
  <c r="KV53" i="16"/>
  <c r="KV55" i="16"/>
  <c r="IL41" i="16"/>
  <c r="IL43" i="16"/>
  <c r="KX41" i="16"/>
  <c r="KX43" i="16"/>
  <c r="IY47" i="16"/>
  <c r="IY49" i="16"/>
  <c r="LK47" i="16"/>
  <c r="LK49" i="16"/>
  <c r="JA53" i="16"/>
  <c r="JA55" i="16"/>
  <c r="LM55" i="16"/>
  <c r="LM53" i="16"/>
  <c r="JK41" i="16"/>
  <c r="JK43" i="16"/>
  <c r="LW41" i="16"/>
  <c r="LW43" i="16"/>
  <c r="JX47" i="16"/>
  <c r="JX49" i="16"/>
  <c r="MJ47" i="16"/>
  <c r="MJ49" i="16"/>
  <c r="JZ53" i="16"/>
  <c r="JZ55" i="16"/>
  <c r="ML53" i="16"/>
  <c r="ML55" i="16"/>
  <c r="KZ41" i="16"/>
  <c r="KZ43" i="16"/>
  <c r="IS47" i="16"/>
  <c r="IS49" i="16"/>
  <c r="LE47" i="16"/>
  <c r="LE49" i="16"/>
  <c r="JC53" i="16"/>
  <c r="JC55" i="16"/>
  <c r="LO53" i="16"/>
  <c r="LO55" i="16"/>
  <c r="JM41" i="16"/>
  <c r="JM43" i="16"/>
  <c r="LY41" i="16"/>
  <c r="LY43" i="16"/>
  <c r="JR47" i="16"/>
  <c r="JR49" i="16"/>
  <c r="MD47" i="16"/>
  <c r="MD49" i="16"/>
  <c r="KB53" i="16"/>
  <c r="KB55" i="16"/>
  <c r="MN53" i="16"/>
  <c r="MN55" i="16"/>
  <c r="KL41" i="16"/>
  <c r="KL43" i="16"/>
  <c r="MX41" i="16"/>
  <c r="MX43" i="16"/>
  <c r="KQ49" i="16"/>
  <c r="KQ47" i="16"/>
  <c r="IO55" i="16"/>
  <c r="IO53" i="16"/>
  <c r="LA55" i="16"/>
  <c r="LA53" i="16"/>
  <c r="IY41" i="16"/>
  <c r="IY43" i="16"/>
  <c r="LK43" i="16"/>
  <c r="LK41" i="16"/>
  <c r="JD47" i="16"/>
  <c r="JD49" i="16"/>
  <c r="LP47" i="16"/>
  <c r="LP49" i="16"/>
  <c r="JN55" i="16"/>
  <c r="JN53" i="16"/>
  <c r="LZ55" i="16"/>
  <c r="LZ53" i="16"/>
  <c r="IP19" i="16"/>
  <c r="IP17" i="16"/>
  <c r="LB19" i="16"/>
  <c r="LB17" i="16"/>
  <c r="IV25" i="16"/>
  <c r="IV23" i="16"/>
  <c r="LH23" i="16"/>
  <c r="LH25" i="16"/>
  <c r="IQ37" i="16"/>
  <c r="IQ17" i="16"/>
  <c r="IQ19" i="16"/>
  <c r="LC19" i="16"/>
  <c r="LC17" i="16"/>
  <c r="IW23" i="16"/>
  <c r="IW25" i="16"/>
  <c r="LI23" i="16"/>
  <c r="LI25" i="16"/>
  <c r="IY37" i="16"/>
  <c r="IZ17" i="16"/>
  <c r="IZ19" i="16"/>
  <c r="LL17" i="16"/>
  <c r="LL19" i="16"/>
  <c r="JF23" i="16"/>
  <c r="JF25" i="16"/>
  <c r="LV23" i="16"/>
  <c r="LV25" i="16"/>
  <c r="LS37" i="16"/>
  <c r="JA17" i="16"/>
  <c r="JA19" i="16"/>
  <c r="LM19" i="16"/>
  <c r="LM17" i="16"/>
  <c r="JO25" i="16"/>
  <c r="JO23" i="16"/>
  <c r="MG23" i="16"/>
  <c r="MG25" i="16"/>
  <c r="MA37" i="16"/>
  <c r="IT17" i="16"/>
  <c r="IT19" i="16"/>
  <c r="LF17" i="16"/>
  <c r="LF19" i="16"/>
  <c r="JH23" i="16"/>
  <c r="JH25" i="16"/>
  <c r="LX25" i="16"/>
  <c r="LX23" i="16"/>
  <c r="JW37" i="16"/>
  <c r="IU17" i="16"/>
  <c r="IU19" i="16"/>
  <c r="LG17" i="16"/>
  <c r="LG19" i="16"/>
  <c r="JA23" i="16"/>
  <c r="JA25" i="16"/>
  <c r="LO25" i="16"/>
  <c r="LO23" i="16"/>
  <c r="KE37" i="16"/>
  <c r="IN17" i="16"/>
  <c r="IN19" i="16"/>
  <c r="KZ17" i="16"/>
  <c r="KZ19" i="16"/>
  <c r="IT23" i="16"/>
  <c r="IT25" i="16"/>
  <c r="LF23" i="16"/>
  <c r="LF25" i="16"/>
  <c r="LG29" i="16"/>
  <c r="LG31" i="16"/>
  <c r="MP25" i="16"/>
  <c r="MP23" i="16"/>
  <c r="KL29" i="16"/>
  <c r="KL31" i="16"/>
  <c r="MX31" i="16"/>
  <c r="MX29" i="16"/>
  <c r="KV37" i="16"/>
  <c r="IZ41" i="16"/>
  <c r="IZ43" i="16"/>
  <c r="MI29" i="16"/>
  <c r="MI31" i="16"/>
  <c r="JY37" i="16"/>
  <c r="MK37" i="16"/>
  <c r="MJ23" i="16"/>
  <c r="MJ25" i="16"/>
  <c r="KF29" i="16"/>
  <c r="KF31" i="16"/>
  <c r="MR31" i="16"/>
  <c r="MR29" i="16"/>
  <c r="KH37" i="16"/>
  <c r="MT37" i="16"/>
  <c r="LU23" i="16"/>
  <c r="LU25" i="16"/>
  <c r="JQ31" i="16"/>
  <c r="JQ29" i="16"/>
  <c r="MC31" i="16"/>
  <c r="MC29" i="16"/>
  <c r="KA37" i="16"/>
  <c r="MM37" i="16"/>
  <c r="IT29" i="16"/>
  <c r="IT31" i="16"/>
  <c r="LF29" i="16"/>
  <c r="LF31" i="16"/>
  <c r="JD37" i="16"/>
  <c r="LP37" i="16"/>
  <c r="LY47" i="16"/>
  <c r="LY49" i="16"/>
  <c r="IO37" i="16"/>
  <c r="LA37" i="16"/>
  <c r="KN43" i="16"/>
  <c r="KN41" i="16"/>
  <c r="JD29" i="16"/>
  <c r="JD31" i="16"/>
  <c r="LP29" i="16"/>
  <c r="LP31" i="16"/>
  <c r="JN37" i="16"/>
  <c r="LZ37" i="16"/>
  <c r="JG55" i="16"/>
  <c r="JG53" i="16"/>
  <c r="KG41" i="16"/>
  <c r="KG43" i="16"/>
  <c r="MS41" i="16"/>
  <c r="MS43" i="16"/>
  <c r="KT47" i="16"/>
  <c r="KT49" i="16"/>
  <c r="IR53" i="16"/>
  <c r="IR55" i="16"/>
  <c r="LD53" i="16"/>
  <c r="LD55" i="16"/>
  <c r="IT43" i="16"/>
  <c r="IT41" i="16"/>
  <c r="LF41" i="16"/>
  <c r="LF43" i="16"/>
  <c r="JG47" i="16"/>
  <c r="JG49" i="16"/>
  <c r="LS47" i="16"/>
  <c r="LS49" i="16"/>
  <c r="JI53" i="16"/>
  <c r="JI55" i="16"/>
  <c r="LU55" i="16"/>
  <c r="LU53" i="16"/>
  <c r="JS41" i="16"/>
  <c r="JS43" i="16"/>
  <c r="ME41" i="16"/>
  <c r="ME43" i="16"/>
  <c r="KF47" i="16"/>
  <c r="KF49" i="16"/>
  <c r="MR47" i="16"/>
  <c r="MR49" i="16"/>
  <c r="KH53" i="16"/>
  <c r="KH55" i="16"/>
  <c r="MT53" i="16"/>
  <c r="MT55" i="16"/>
  <c r="LH41" i="16"/>
  <c r="LH43" i="16"/>
  <c r="JA47" i="16"/>
  <c r="JA49" i="16"/>
  <c r="LM47" i="16"/>
  <c r="LM49" i="16"/>
  <c r="JK53" i="16"/>
  <c r="JK55" i="16"/>
  <c r="LW53" i="16"/>
  <c r="LW55" i="16"/>
  <c r="JU41" i="16"/>
  <c r="JU43" i="16"/>
  <c r="MG41" i="16"/>
  <c r="MG43" i="16"/>
  <c r="JZ47" i="16"/>
  <c r="JZ49" i="16"/>
  <c r="ML47" i="16"/>
  <c r="ML49" i="16"/>
  <c r="KJ53" i="16"/>
  <c r="KJ55" i="16"/>
  <c r="MV53" i="16"/>
  <c r="MV55" i="16"/>
  <c r="KT41" i="16"/>
  <c r="KT43" i="16"/>
  <c r="IM49" i="16"/>
  <c r="IM47" i="16"/>
  <c r="KY49" i="16"/>
  <c r="KY47" i="16"/>
  <c r="IW55" i="16"/>
  <c r="IW53" i="16"/>
  <c r="LI55" i="16"/>
  <c r="LI53" i="16"/>
  <c r="JG41" i="16"/>
  <c r="JG43" i="16"/>
  <c r="LS43" i="16"/>
  <c r="LS41" i="16"/>
  <c r="JL47" i="16"/>
  <c r="JL49" i="16"/>
  <c r="LX47" i="16"/>
  <c r="LX49" i="16"/>
  <c r="JV55" i="16"/>
  <c r="JV53" i="16"/>
  <c r="MH55" i="16"/>
  <c r="MH53" i="16"/>
  <c r="JM9" i="16"/>
  <c r="IX19" i="16"/>
  <c r="IX17" i="16"/>
  <c r="LJ19" i="16"/>
  <c r="LJ17" i="16"/>
  <c r="JD25" i="16"/>
  <c r="JD23" i="16"/>
  <c r="LS25" i="16"/>
  <c r="LS23" i="16"/>
  <c r="LC37" i="16"/>
  <c r="IY17" i="16"/>
  <c r="IY19" i="16"/>
  <c r="LK17" i="16"/>
  <c r="LK19" i="16"/>
  <c r="JE25" i="16"/>
  <c r="JE23" i="16"/>
  <c r="LT25" i="16"/>
  <c r="LT23" i="16"/>
  <c r="LK37" i="16"/>
  <c r="JH17" i="16"/>
  <c r="JH19" i="16"/>
  <c r="LT17" i="16"/>
  <c r="LT19" i="16"/>
  <c r="JN25" i="16"/>
  <c r="JN23" i="16"/>
  <c r="MF25" i="16"/>
  <c r="MF23" i="16"/>
  <c r="KC17" i="16"/>
  <c r="KC19" i="16"/>
  <c r="JI17" i="16"/>
  <c r="JI19" i="16"/>
  <c r="LU19" i="16"/>
  <c r="LU17" i="16"/>
  <c r="JW23" i="16"/>
  <c r="JW25" i="16"/>
  <c r="MU23" i="16"/>
  <c r="MU25" i="16"/>
  <c r="KK47" i="16"/>
  <c r="KK49" i="16"/>
  <c r="JB17" i="16"/>
  <c r="JB19" i="16"/>
  <c r="LN17" i="16"/>
  <c r="LN19" i="16"/>
  <c r="JP23" i="16"/>
  <c r="JP25" i="16"/>
  <c r="MI23" i="16"/>
  <c r="MI25" i="16"/>
  <c r="MI37" i="16"/>
  <c r="JC17" i="16"/>
  <c r="JC19" i="16"/>
  <c r="LO17" i="16"/>
  <c r="LO19" i="16"/>
  <c r="JI23" i="16"/>
  <c r="JI25" i="16"/>
  <c r="LY23" i="16"/>
  <c r="LY25" i="16"/>
  <c r="MQ37" i="16"/>
  <c r="IV17" i="16"/>
  <c r="IV19" i="16"/>
  <c r="LH17" i="16"/>
  <c r="LH19" i="16"/>
  <c r="JB23" i="16"/>
  <c r="JB25" i="16"/>
  <c r="LP25" i="16"/>
  <c r="LP23" i="16"/>
  <c r="KM37" i="16"/>
  <c r="MX23" i="16"/>
  <c r="MX25" i="16"/>
  <c r="KT31" i="16"/>
  <c r="KT29" i="16"/>
  <c r="IR37" i="16"/>
  <c r="LD37" i="16"/>
  <c r="LL43" i="16"/>
  <c r="LL41" i="16"/>
  <c r="MQ29" i="16"/>
  <c r="MQ31" i="16"/>
  <c r="KG37" i="16"/>
  <c r="MS37" i="16"/>
  <c r="MR23" i="16"/>
  <c r="MR25" i="16"/>
  <c r="KN31" i="16"/>
  <c r="KN29" i="16"/>
  <c r="MZ31" i="16"/>
  <c r="MZ29" i="16"/>
  <c r="KP37" i="16"/>
  <c r="JP43" i="16"/>
  <c r="JP41" i="16"/>
  <c r="MC23" i="16"/>
  <c r="MC25" i="16"/>
  <c r="JY31" i="16"/>
  <c r="JY29" i="16"/>
  <c r="MK29" i="16"/>
  <c r="MK31" i="16"/>
  <c r="KI37" i="16"/>
  <c r="MU37" i="16"/>
  <c r="JB29" i="16"/>
  <c r="JB31" i="16"/>
  <c r="LN29" i="16"/>
  <c r="LN31" i="16"/>
  <c r="JL37" i="16"/>
  <c r="LX37" i="16"/>
  <c r="IQ55" i="16"/>
  <c r="IQ53" i="16"/>
  <c r="IW37" i="16"/>
  <c r="LI37" i="16"/>
  <c r="MZ43" i="16"/>
  <c r="MZ41" i="16"/>
  <c r="JL29" i="16"/>
  <c r="JL31" i="16"/>
  <c r="LX29" i="16"/>
  <c r="LX31" i="16"/>
  <c r="JV37" i="16"/>
  <c r="MH37" i="16"/>
  <c r="LS55" i="16"/>
  <c r="LS53" i="16"/>
  <c r="KO41" i="16"/>
  <c r="KO43" i="16"/>
  <c r="IP47" i="16"/>
  <c r="IP49" i="16"/>
  <c r="LB47" i="16"/>
  <c r="LB49" i="16"/>
  <c r="IZ53" i="16"/>
  <c r="IZ55" i="16"/>
  <c r="LL53" i="16"/>
  <c r="LL55" i="16"/>
  <c r="JB43" i="16"/>
  <c r="JB41" i="16"/>
  <c r="LN43" i="16"/>
  <c r="LN41" i="16"/>
  <c r="JO47" i="16"/>
  <c r="JO49" i="16"/>
  <c r="MA47" i="16"/>
  <c r="MA49" i="16"/>
  <c r="JQ53" i="16"/>
  <c r="JQ55" i="16"/>
  <c r="MC55" i="16"/>
  <c r="MC53" i="16"/>
  <c r="KA41" i="16"/>
  <c r="KA43" i="16"/>
  <c r="MM41" i="16"/>
  <c r="MM43" i="16"/>
  <c r="KN49" i="16"/>
  <c r="KN47" i="16"/>
  <c r="MZ49" i="16"/>
  <c r="MZ47" i="16"/>
  <c r="KP53" i="16"/>
  <c r="KP55" i="16"/>
  <c r="JD43" i="16"/>
  <c r="JD41" i="16"/>
  <c r="LP41" i="16"/>
  <c r="LP43" i="16"/>
  <c r="JI47" i="16"/>
  <c r="JI49" i="16"/>
  <c r="LU47" i="16"/>
  <c r="LU49" i="16"/>
  <c r="JS53" i="16"/>
  <c r="JS55" i="16"/>
  <c r="ME53" i="16"/>
  <c r="ME55" i="16"/>
  <c r="KC41" i="16"/>
  <c r="KC43" i="16"/>
  <c r="MO41" i="16"/>
  <c r="MO43" i="16"/>
  <c r="KH47" i="16"/>
  <c r="KH49" i="16"/>
  <c r="MT47" i="16"/>
  <c r="MT49" i="16"/>
  <c r="KR53" i="16"/>
  <c r="KR55" i="16"/>
  <c r="IP41" i="16"/>
  <c r="IP43" i="16"/>
  <c r="LB41" i="16"/>
  <c r="LB43" i="16"/>
  <c r="IU49" i="16"/>
  <c r="IU47" i="16"/>
  <c r="LG47" i="16"/>
  <c r="LG49" i="16"/>
  <c r="JE53" i="16"/>
  <c r="JE55" i="16"/>
  <c r="LQ53" i="16"/>
  <c r="LQ55" i="16"/>
  <c r="JO41" i="16"/>
  <c r="JO43" i="16"/>
  <c r="MA41" i="16"/>
  <c r="MA43" i="16"/>
  <c r="JT47" i="16"/>
  <c r="JT49" i="16"/>
  <c r="MF47" i="16"/>
  <c r="MF49" i="16"/>
  <c r="KD55" i="16"/>
  <c r="KD53" i="16"/>
  <c r="MP55" i="16"/>
  <c r="MP53" i="16"/>
  <c r="JN6" i="16"/>
  <c r="JO4" i="16"/>
  <c r="JF19" i="16"/>
  <c r="JF17" i="16"/>
  <c r="LR17" i="16"/>
  <c r="LR19" i="16"/>
  <c r="JL25" i="16"/>
  <c r="JL23" i="16"/>
  <c r="MD23" i="16"/>
  <c r="MD25" i="16"/>
  <c r="IV43" i="16"/>
  <c r="IV41" i="16"/>
  <c r="JG19" i="16"/>
  <c r="JG17" i="16"/>
  <c r="LS17" i="16"/>
  <c r="LS19" i="16"/>
  <c r="JM23" i="16"/>
  <c r="JM25" i="16"/>
  <c r="ME23" i="16"/>
  <c r="ME25" i="16"/>
  <c r="LD43" i="16"/>
  <c r="LD41" i="16"/>
  <c r="JP17" i="16"/>
  <c r="JP19" i="16"/>
  <c r="MB17" i="16"/>
  <c r="MB19" i="16"/>
  <c r="JV25" i="16"/>
  <c r="JV23" i="16"/>
  <c r="MT23" i="16"/>
  <c r="MT25" i="16"/>
  <c r="MG17" i="16"/>
  <c r="MG19" i="16"/>
  <c r="JQ19" i="16"/>
  <c r="JQ17" i="16"/>
  <c r="MC19" i="16"/>
  <c r="MC17" i="16"/>
  <c r="KE23" i="16"/>
  <c r="KE25" i="16"/>
  <c r="IM29" i="16"/>
  <c r="IM31" i="16"/>
  <c r="JU17" i="16"/>
  <c r="JU19" i="16"/>
  <c r="JJ17" i="16"/>
  <c r="JJ19" i="16"/>
  <c r="LV17" i="16"/>
  <c r="LV19" i="16"/>
  <c r="JX23" i="16"/>
  <c r="JX25" i="16"/>
  <c r="MV25" i="16"/>
  <c r="MV23" i="16"/>
  <c r="MW49" i="16"/>
  <c r="MW47" i="16"/>
  <c r="JK17" i="16"/>
  <c r="JK19" i="16"/>
  <c r="LW17" i="16"/>
  <c r="LW19" i="16"/>
  <c r="JQ23" i="16"/>
  <c r="JQ25" i="16"/>
  <c r="ML23" i="16"/>
  <c r="ML25" i="16"/>
  <c r="JO55" i="16"/>
  <c r="JO53" i="16"/>
  <c r="JD17" i="16"/>
  <c r="JD19" i="16"/>
  <c r="LP17" i="16"/>
  <c r="LP19" i="16"/>
  <c r="JJ23" i="16"/>
  <c r="JJ25" i="16"/>
  <c r="MA25" i="16"/>
  <c r="MA23" i="16"/>
  <c r="MY37" i="16"/>
  <c r="IP31" i="16"/>
  <c r="IP29" i="16"/>
  <c r="LB31" i="16"/>
  <c r="LB29" i="16"/>
  <c r="IZ37" i="16"/>
  <c r="LL37" i="16"/>
  <c r="KS47" i="16"/>
  <c r="KS49" i="16"/>
  <c r="MY29" i="16"/>
  <c r="MY31" i="16"/>
  <c r="KO37" i="16"/>
  <c r="JH41" i="16"/>
  <c r="JH43" i="16"/>
  <c r="MZ23" i="16"/>
  <c r="MZ25" i="16"/>
  <c r="KV31" i="16"/>
  <c r="KV29" i="16"/>
  <c r="IL37" i="16"/>
  <c r="KX37" i="16"/>
  <c r="MB43" i="16"/>
  <c r="MB41" i="16"/>
  <c r="MK23" i="16"/>
  <c r="MK25" i="16"/>
  <c r="KG31" i="16"/>
  <c r="KG29" i="16"/>
  <c r="MS31" i="16"/>
  <c r="MS29" i="16"/>
  <c r="KQ37" i="16"/>
  <c r="JX41" i="16"/>
  <c r="JX43" i="16"/>
  <c r="JJ29" i="16"/>
  <c r="JJ31" i="16"/>
  <c r="LV29" i="16"/>
  <c r="LV31" i="16"/>
  <c r="JT37" i="16"/>
  <c r="MF37" i="16"/>
  <c r="LC55" i="16"/>
  <c r="LC53" i="16"/>
  <c r="JE37" i="16"/>
  <c r="LQ37" i="16"/>
  <c r="JU47" i="16"/>
  <c r="JU49" i="16"/>
  <c r="JT29" i="16"/>
  <c r="JT31" i="16"/>
  <c r="MF29" i="16"/>
  <c r="MF31" i="16"/>
  <c r="KD37" i="16"/>
  <c r="MP37" i="16"/>
  <c r="IK41" i="16"/>
  <c r="IK43" i="16"/>
  <c r="KW41" i="16"/>
  <c r="KW43" i="16"/>
  <c r="IX47" i="16"/>
  <c r="IX49" i="16"/>
  <c r="LJ47" i="16"/>
  <c r="LJ49" i="16"/>
  <c r="JH53" i="16"/>
  <c r="JH55" i="16"/>
  <c r="LT53" i="16"/>
  <c r="LT55" i="16"/>
  <c r="JJ43" i="16"/>
  <c r="JJ41" i="16"/>
  <c r="LV43" i="16"/>
  <c r="LV41" i="16"/>
  <c r="JW47" i="16"/>
  <c r="JW49" i="16"/>
  <c r="MI47" i="16"/>
  <c r="MI49" i="16"/>
  <c r="JY53" i="16"/>
  <c r="JY55" i="16"/>
  <c r="MK55" i="16"/>
  <c r="MK53" i="16"/>
  <c r="KI41" i="16"/>
  <c r="KI43" i="16"/>
  <c r="MU41" i="16"/>
  <c r="MU43" i="16"/>
  <c r="KV49" i="16"/>
  <c r="KV47" i="16"/>
  <c r="IL53" i="16"/>
  <c r="IL55" i="16"/>
  <c r="KX53" i="16"/>
  <c r="KX55" i="16"/>
  <c r="JL43" i="16"/>
  <c r="JL41" i="16"/>
  <c r="LX41" i="16"/>
  <c r="LX43" i="16"/>
  <c r="JQ47" i="16"/>
  <c r="JQ49" i="16"/>
  <c r="MC47" i="16"/>
  <c r="MC49" i="16"/>
  <c r="KA53" i="16"/>
  <c r="KA55" i="16"/>
  <c r="MM53" i="16"/>
  <c r="MM55" i="16"/>
  <c r="KK41" i="16"/>
  <c r="KK43" i="16"/>
  <c r="MW41" i="16"/>
  <c r="MW43" i="16"/>
  <c r="KP47" i="16"/>
  <c r="KP49" i="16"/>
  <c r="IN53" i="16"/>
  <c r="IN55" i="16"/>
  <c r="KZ53" i="16"/>
  <c r="KZ55" i="16"/>
  <c r="IX41" i="16"/>
  <c r="IX43" i="16"/>
  <c r="LJ41" i="16"/>
  <c r="LJ43" i="16"/>
  <c r="JC49" i="16"/>
  <c r="JC47" i="16"/>
  <c r="LO47" i="16"/>
  <c r="LO49" i="16"/>
  <c r="JM55" i="16"/>
  <c r="JM53" i="16"/>
  <c r="LY55" i="16"/>
  <c r="LY53" i="16"/>
  <c r="JW41" i="16"/>
  <c r="JW43" i="16"/>
  <c r="MI41" i="16"/>
  <c r="MI43" i="16"/>
  <c r="KB47" i="16"/>
  <c r="KB49" i="16"/>
  <c r="MN47" i="16"/>
  <c r="MN49" i="16"/>
  <c r="KL55" i="16"/>
  <c r="KL53" i="16"/>
  <c r="MX55" i="16"/>
  <c r="MX53" i="16"/>
  <c r="HD9" i="27"/>
  <c r="HD11" i="27" s="1"/>
  <c r="FI8" i="27"/>
  <c r="FI9" i="27" s="1"/>
  <c r="FI11" i="27" s="1"/>
  <c r="BU14" i="27"/>
  <c r="DO8" i="27"/>
  <c r="GJ14" i="27"/>
  <c r="BI14" i="27"/>
  <c r="BO8" i="27"/>
  <c r="BO9" i="27" s="1"/>
  <c r="BO11" i="27" s="1"/>
  <c r="GP14" i="27"/>
  <c r="IV14" i="27"/>
  <c r="EJ14" i="27"/>
  <c r="AM14" i="27"/>
  <c r="BR8" i="27"/>
  <c r="S8" i="27"/>
  <c r="S9" i="27" s="1"/>
  <c r="S11" i="27" s="1"/>
  <c r="BK14" i="27"/>
  <c r="DZ14" i="27"/>
  <c r="FJ14" i="27"/>
  <c r="DG14" i="27"/>
  <c r="HY8" i="27"/>
  <c r="BW8" i="27"/>
  <c r="BW9" i="27" s="1"/>
  <c r="BW11" i="27" s="1"/>
  <c r="DI14" i="27"/>
  <c r="BU8" i="27"/>
  <c r="EQ14" i="27"/>
  <c r="FR14" i="27"/>
  <c r="DP8" i="27"/>
  <c r="CA8" i="27"/>
  <c r="CA9" i="27" s="1"/>
  <c r="CA11" i="27" s="1"/>
  <c r="CE14" i="27"/>
  <c r="AQ14" i="27"/>
  <c r="AR8" i="27"/>
  <c r="AR9" i="27" s="1"/>
  <c r="AR11" i="27" s="1"/>
  <c r="IC8" i="27"/>
  <c r="IC9" i="27" s="1"/>
  <c r="IC11" i="27" s="1"/>
  <c r="HH8" i="27"/>
  <c r="EY14" i="27"/>
  <c r="EH14" i="27"/>
  <c r="FV8" i="27"/>
  <c r="U8" i="27"/>
  <c r="U9" i="27" s="1"/>
  <c r="U11" i="27" s="1"/>
  <c r="HC14" i="27"/>
  <c r="BH8" i="27"/>
  <c r="EH8" i="27"/>
  <c r="EH9" i="27" s="1"/>
  <c r="EH11" i="27" s="1"/>
  <c r="V8" i="27"/>
  <c r="AS8" i="27"/>
  <c r="AS9" i="27" s="1"/>
  <c r="AS11" i="27" s="1"/>
  <c r="HN8" i="27"/>
  <c r="HN9" i="27" s="1"/>
  <c r="HN11" i="27" s="1"/>
  <c r="FB8" i="27"/>
  <c r="FB9" i="27" s="1"/>
  <c r="FB11" i="27" s="1"/>
  <c r="FI14" i="27"/>
  <c r="CU8" i="27"/>
  <c r="CU9" i="27" s="1"/>
  <c r="CU11" i="27" s="1"/>
  <c r="EF14" i="27"/>
  <c r="BV14" i="27"/>
  <c r="CJ8" i="27"/>
  <c r="CJ9" i="27" s="1"/>
  <c r="CJ11" i="27" s="1"/>
  <c r="EA14" i="27"/>
  <c r="GP8" i="27"/>
  <c r="GP9" i="27" s="1"/>
  <c r="GP11" i="27" s="1"/>
  <c r="CM14" i="27"/>
  <c r="Q14" i="27"/>
  <c r="IT14" i="27"/>
  <c r="IV8" i="27"/>
  <c r="IV9" i="27" s="1"/>
  <c r="IV11" i="27" s="1"/>
  <c r="DV8" i="27"/>
  <c r="DV9" i="27" s="1"/>
  <c r="DV11" i="27" s="1"/>
  <c r="GQ8" i="27"/>
  <c r="GQ9" i="27" s="1"/>
  <c r="GQ11" i="27" s="1"/>
  <c r="EK14" i="27"/>
  <c r="DA14" i="27"/>
  <c r="GR14" i="27"/>
  <c r="AG14" i="27"/>
  <c r="AG15" i="27" s="1"/>
  <c r="AG17" i="27" s="1"/>
  <c r="IM14" i="27"/>
  <c r="DO14" i="27"/>
  <c r="BY14" i="27"/>
  <c r="ID14" i="27"/>
  <c r="GH8" i="27"/>
  <c r="AJ8" i="27"/>
  <c r="EU14" i="27"/>
  <c r="ER8" i="27"/>
  <c r="ER9" i="27" s="1"/>
  <c r="ER11" i="27" s="1"/>
  <c r="IS14" i="27"/>
  <c r="BH14" i="27"/>
  <c r="EU8" i="27"/>
  <c r="EU9" i="27" s="1"/>
  <c r="EU11" i="27" s="1"/>
  <c r="HX14" i="27"/>
  <c r="HF14" i="27"/>
  <c r="M8" i="27"/>
  <c r="EI14" i="27"/>
  <c r="IC14" i="27"/>
  <c r="AW8" i="27"/>
  <c r="IA14" i="27"/>
  <c r="AF14" i="27"/>
  <c r="AF15" i="27" s="1"/>
  <c r="AF17" i="27" s="1"/>
  <c r="IJ14" i="27"/>
  <c r="EE8" i="27"/>
  <c r="EE9" i="27" s="1"/>
  <c r="EE11" i="27" s="1"/>
  <c r="IL14" i="27"/>
  <c r="GL14" i="27"/>
  <c r="BB8" i="27"/>
  <c r="BB9" i="27" s="1"/>
  <c r="BB11" i="27" s="1"/>
  <c r="FX14" i="27"/>
  <c r="IF8" i="27"/>
  <c r="EW14" i="27"/>
  <c r="AW14" i="27"/>
  <c r="AH14" i="27"/>
  <c r="FL14" i="27"/>
  <c r="GW8" i="27"/>
  <c r="BP8" i="27"/>
  <c r="BP9" i="27" s="1"/>
  <c r="BP11" i="27" s="1"/>
  <c r="EO14" i="27"/>
  <c r="AP14" i="27"/>
  <c r="AA14" i="27"/>
  <c r="AA15" i="27" s="1"/>
  <c r="AA17" i="27" s="1"/>
  <c r="AO8" i="27"/>
  <c r="AH8" i="27"/>
  <c r="G8" i="27"/>
  <c r="G9" i="27" s="1"/>
  <c r="G11" i="27" s="1"/>
  <c r="EM14" i="27"/>
  <c r="GS8" i="27"/>
  <c r="GS9" i="27" s="1"/>
  <c r="GS11" i="27" s="1"/>
  <c r="FP8" i="27"/>
  <c r="FP9" i="27" s="1"/>
  <c r="FP11" i="27" s="1"/>
  <c r="IG8" i="27"/>
  <c r="GO8" i="27"/>
  <c r="HJ8" i="27"/>
  <c r="HJ9" i="27" s="1"/>
  <c r="HJ11" i="27" s="1"/>
  <c r="DS8" i="27"/>
  <c r="DS9" i="27" s="1"/>
  <c r="DS11" i="27" s="1"/>
  <c r="FZ8" i="27"/>
  <c r="FZ9" i="27" s="1"/>
  <c r="FZ11" i="27" s="1"/>
  <c r="GB8" i="27"/>
  <c r="GB9" i="27" s="1"/>
  <c r="GB11" i="27" s="1"/>
  <c r="HC8" i="27"/>
  <c r="HC9" i="27" s="1"/>
  <c r="HC11" i="27" s="1"/>
  <c r="FF8" i="27"/>
  <c r="FF9" i="27" s="1"/>
  <c r="FF11" i="27" s="1"/>
  <c r="J8" i="27"/>
  <c r="GX8" i="27"/>
  <c r="GX9" i="27" s="1"/>
  <c r="GX11" i="27" s="1"/>
  <c r="DU8" i="27"/>
  <c r="GZ8" i="27"/>
  <c r="GZ9" i="27" s="1"/>
  <c r="GZ11" i="27" s="1"/>
  <c r="HP8" i="27"/>
  <c r="HP9" i="27" s="1"/>
  <c r="HP11" i="27" s="1"/>
  <c r="CK14" i="27"/>
  <c r="IH14" i="27"/>
  <c r="CO14" i="27"/>
  <c r="DE14" i="27"/>
  <c r="BE14" i="27"/>
  <c r="ER14" i="27"/>
  <c r="EJ8" i="27"/>
  <c r="EJ9" i="27" s="1"/>
  <c r="EJ11" i="27" s="1"/>
  <c r="FL8" i="27"/>
  <c r="BI8" i="27"/>
  <c r="HT14" i="27"/>
  <c r="EC8" i="27"/>
  <c r="O14" i="27"/>
  <c r="O15" i="27" s="1"/>
  <c r="O17" i="27" s="1"/>
  <c r="CB8" i="27"/>
  <c r="CB9" i="27" s="1"/>
  <c r="CB11" i="27" s="1"/>
  <c r="DY14" i="27"/>
  <c r="FA14" i="27"/>
  <c r="IB14" i="27"/>
  <c r="HQ8" i="27"/>
  <c r="HQ9" i="27" s="1"/>
  <c r="HQ11" i="27" s="1"/>
  <c r="BM14" i="27"/>
  <c r="CI8" i="27"/>
  <c r="CI9" i="27" s="1"/>
  <c r="CI11" i="27" s="1"/>
  <c r="FM14" i="27"/>
  <c r="BG8" i="27"/>
  <c r="FH14" i="27"/>
  <c r="HE8" i="27"/>
  <c r="HE9" i="27" s="1"/>
  <c r="HE11" i="27" s="1"/>
  <c r="GI8" i="27"/>
  <c r="CR8" i="27"/>
  <c r="FT14" i="27"/>
  <c r="AG8" i="27"/>
  <c r="AG9" i="27" s="1"/>
  <c r="AG11" i="27" s="1"/>
  <c r="K8" i="27"/>
  <c r="DH8" i="27"/>
  <c r="DH9" i="27" s="1"/>
  <c r="DH11" i="27" s="1"/>
  <c r="IR14" i="27"/>
  <c r="T8" i="27"/>
  <c r="T9" i="27" s="1"/>
  <c r="T11" i="27" s="1"/>
  <c r="FC14" i="27"/>
  <c r="DN8" i="27"/>
  <c r="AZ14" i="27"/>
  <c r="AF8" i="27"/>
  <c r="AF9" i="27" s="1"/>
  <c r="AF11" i="27" s="1"/>
  <c r="IU8" i="27"/>
  <c r="IU9" i="27" s="1"/>
  <c r="IU11" i="27" s="1"/>
  <c r="G14" i="27"/>
  <c r="HR8" i="27"/>
  <c r="FD14" i="27"/>
  <c r="DQ8" i="27"/>
  <c r="IQ8" i="27"/>
  <c r="X14" i="27"/>
  <c r="HM8" i="27"/>
  <c r="CW8" i="27"/>
  <c r="CS14" i="27"/>
  <c r="FP14" i="27"/>
  <c r="AN14" i="27"/>
  <c r="DJ8" i="27"/>
  <c r="DJ9" i="27" s="1"/>
  <c r="DJ11" i="27" s="1"/>
  <c r="CX8" i="27"/>
  <c r="CX9" i="27" s="1"/>
  <c r="CX11" i="27" s="1"/>
  <c r="CP8" i="27"/>
  <c r="CD8" i="27"/>
  <c r="BR14" i="27"/>
  <c r="EL8" i="27"/>
  <c r="GM8" i="27"/>
  <c r="GM9" i="27" s="1"/>
  <c r="GM11" i="27" s="1"/>
  <c r="DR8" i="27"/>
  <c r="DR9" i="27" s="1"/>
  <c r="DR11" i="27" s="1"/>
  <c r="BD14" i="27"/>
  <c r="GD14" i="27"/>
  <c r="DQ14" i="27"/>
  <c r="DL14" i="27"/>
  <c r="AR14" i="27"/>
  <c r="GE14" i="27"/>
  <c r="FO14" i="27"/>
  <c r="CX14" i="27"/>
  <c r="AK14" i="27"/>
  <c r="AX14" i="27"/>
  <c r="EI8" i="27"/>
  <c r="EI9" i="27" s="1"/>
  <c r="EI11" i="27" s="1"/>
  <c r="DT14" i="27"/>
  <c r="FE8" i="27"/>
  <c r="CB14" i="27"/>
  <c r="HM14" i="27"/>
  <c r="HO14" i="27"/>
  <c r="EF8" i="27"/>
  <c r="EF9" i="27" s="1"/>
  <c r="EF11" i="27" s="1"/>
  <c r="HS14" i="27"/>
  <c r="AD8" i="27"/>
  <c r="AD9" i="27" s="1"/>
  <c r="AD11" i="27" s="1"/>
  <c r="HP14" i="27"/>
  <c r="AE8" i="27"/>
  <c r="AE9" i="27" s="1"/>
  <c r="AE11" i="27" s="1"/>
  <c r="AU8" i="27"/>
  <c r="BV8" i="27"/>
  <c r="BV9" i="27" s="1"/>
  <c r="BV11" i="27" s="1"/>
  <c r="Y14" i="27"/>
  <c r="AV14" i="27"/>
  <c r="CY8" i="27"/>
  <c r="CY9" i="27" s="1"/>
  <c r="CY11" i="27" s="1"/>
  <c r="R14" i="27"/>
  <c r="R15" i="27" s="1"/>
  <c r="R17" i="27" s="1"/>
  <c r="AY14" i="27"/>
  <c r="BA14" i="27"/>
  <c r="HI14" i="27"/>
  <c r="S14" i="27"/>
  <c r="S15" i="27" s="1"/>
  <c r="S17" i="27" s="1"/>
  <c r="HW14" i="27"/>
  <c r="AS14" i="27"/>
  <c r="CQ8" i="27"/>
  <c r="H8" i="27"/>
  <c r="H9" i="27" s="1"/>
  <c r="H11" i="27" s="1"/>
  <c r="FU14" i="27"/>
  <c r="IS8" i="27"/>
  <c r="GU8" i="27"/>
  <c r="CE8" i="27"/>
  <c r="AI14" i="27"/>
  <c r="GW14" i="27"/>
  <c r="CP14" i="27"/>
  <c r="BM8" i="27"/>
  <c r="EP8" i="27"/>
  <c r="EP9" i="27" s="1"/>
  <c r="EP11" i="27" s="1"/>
  <c r="M14" i="27"/>
  <c r="FJ8" i="27"/>
  <c r="BY8" i="27"/>
  <c r="DK8" i="27"/>
  <c r="DK9" i="27" s="1"/>
  <c r="DK11" i="27" s="1"/>
  <c r="BQ8" i="27"/>
  <c r="BQ9" i="27" s="1"/>
  <c r="BQ11" i="27" s="1"/>
  <c r="F14" i="27"/>
  <c r="DX14" i="27"/>
  <c r="CW14" i="27"/>
  <c r="ED8" i="27"/>
  <c r="ED9" i="27" s="1"/>
  <c r="ED11" i="27" s="1"/>
  <c r="FQ8" i="27"/>
  <c r="FY14" i="27"/>
  <c r="GR8" i="27"/>
  <c r="GR9" i="27" s="1"/>
  <c r="GR11" i="27" s="1"/>
  <c r="BQ14" i="27"/>
  <c r="BK8" i="27"/>
  <c r="BK9" i="27" s="1"/>
  <c r="BK11" i="27" s="1"/>
  <c r="HY14" i="27"/>
  <c r="AT8" i="27"/>
  <c r="GT14" i="27"/>
  <c r="BW14" i="27"/>
  <c r="HT8" i="27"/>
  <c r="CV14" i="27"/>
  <c r="BC14" i="27"/>
  <c r="GY14" i="27"/>
  <c r="GN8" i="27"/>
  <c r="GN9" i="27" s="1"/>
  <c r="GN11" i="27" s="1"/>
  <c r="HQ14" i="27"/>
  <c r="GB14" i="27"/>
  <c r="GC8" i="27"/>
  <c r="HS8" i="27"/>
  <c r="FR8" i="27"/>
  <c r="FR9" i="27" s="1"/>
  <c r="FR11" i="27" s="1"/>
  <c r="Y8" i="27"/>
  <c r="FN14" i="27"/>
  <c r="DK14" i="27"/>
  <c r="HN14" i="27"/>
  <c r="Z14" i="27"/>
  <c r="Z15" i="27" s="1"/>
  <c r="Z17" i="27" s="1"/>
  <c r="IK8" i="27"/>
  <c r="GV8" i="27"/>
  <c r="GX14" i="27"/>
  <c r="DH14" i="27"/>
  <c r="FU8" i="27"/>
  <c r="FU9" i="27" s="1"/>
  <c r="FU11" i="27" s="1"/>
  <c r="GK8" i="27"/>
  <c r="GD8" i="27"/>
  <c r="GD9" i="27" s="1"/>
  <c r="GD11" i="27" s="1"/>
  <c r="EY8" i="27"/>
  <c r="BF8" i="27"/>
  <c r="N14" i="27"/>
  <c r="N15" i="27" s="1"/>
  <c r="GY8" i="27"/>
  <c r="GY9" i="27" s="1"/>
  <c r="GY11" i="27" s="1"/>
  <c r="FS8" i="27"/>
  <c r="FS9" i="27" s="1"/>
  <c r="FS11" i="27" s="1"/>
  <c r="BD8" i="27"/>
  <c r="BD9" i="27" s="1"/>
  <c r="BD11" i="27" s="1"/>
  <c r="CO8" i="27"/>
  <c r="CO9" i="27" s="1"/>
  <c r="CO11" i="27" s="1"/>
  <c r="BJ8" i="27"/>
  <c r="BJ9" i="27" s="1"/>
  <c r="BJ11" i="27" s="1"/>
  <c r="IQ14" i="27"/>
  <c r="BG14" i="27"/>
  <c r="N8" i="27"/>
  <c r="N9" i="27" s="1"/>
  <c r="N11" i="27" s="1"/>
  <c r="BZ14" i="27"/>
  <c r="HZ8" i="27"/>
  <c r="HZ9" i="27" s="1"/>
  <c r="HZ11" i="27" s="1"/>
  <c r="GT8" i="27"/>
  <c r="GZ14" i="27"/>
  <c r="EB8" i="27"/>
  <c r="GG8" i="27"/>
  <c r="GG9" i="27" s="1"/>
  <c r="GG11" i="27" s="1"/>
  <c r="DW14" i="27"/>
  <c r="IP14" i="27"/>
  <c r="ES14" i="27"/>
  <c r="P14" i="27"/>
  <c r="P15" i="27" s="1"/>
  <c r="P17" i="27" s="1"/>
  <c r="GE8" i="27"/>
  <c r="GE9" i="27" s="1"/>
  <c r="GE11" i="27" s="1"/>
  <c r="EP14" i="27"/>
  <c r="EA8" i="27"/>
  <c r="L8" i="27"/>
  <c r="ID8" i="27"/>
  <c r="HK8" i="27"/>
  <c r="HK9" i="27" s="1"/>
  <c r="HK11" i="27" s="1"/>
  <c r="IM8" i="27"/>
  <c r="IM9" i="27" s="1"/>
  <c r="IM11" i="27" s="1"/>
  <c r="FO8" i="27"/>
  <c r="FO9" i="27" s="1"/>
  <c r="FO11" i="27" s="1"/>
  <c r="CZ14" i="27"/>
  <c r="GH14" i="27"/>
  <c r="AC14" i="27"/>
  <c r="HB14" i="27"/>
  <c r="FH8" i="27"/>
  <c r="FH9" i="27" s="1"/>
  <c r="FH11" i="27" s="1"/>
  <c r="GL8" i="27"/>
  <c r="GL9" i="27" s="1"/>
  <c r="GL11" i="27" s="1"/>
  <c r="IL8" i="27"/>
  <c r="IL9" i="27" s="1"/>
  <c r="IL11" i="27" s="1"/>
  <c r="CG8" i="27"/>
  <c r="P8" i="27"/>
  <c r="P9" i="27" s="1"/>
  <c r="P11" i="27" s="1"/>
  <c r="IN14" i="27"/>
  <c r="HH14" i="27"/>
  <c r="F8" i="27"/>
  <c r="F9" i="27" s="1"/>
  <c r="F11" i="27" s="1"/>
  <c r="DT8" i="27"/>
  <c r="DT9" i="27" s="1"/>
  <c r="DT11" i="27" s="1"/>
  <c r="GO14" i="27"/>
  <c r="V14" i="27"/>
  <c r="IB8" i="27"/>
  <c r="IB9" i="27" s="1"/>
  <c r="IB11" i="27" s="1"/>
  <c r="HL14" i="27"/>
  <c r="EX14" i="27"/>
  <c r="DD8" i="27"/>
  <c r="FE14" i="27"/>
  <c r="GA14" i="27"/>
  <c r="BC8" i="27"/>
  <c r="BC9" i="27" s="1"/>
  <c r="BC11" i="27" s="1"/>
  <c r="HW8" i="27"/>
  <c r="HW9" i="27" s="1"/>
  <c r="HW11" i="27" s="1"/>
  <c r="AT14" i="27"/>
  <c r="FY8" i="27"/>
  <c r="I14" i="27"/>
  <c r="GA8" i="27"/>
  <c r="GA9" i="27" s="1"/>
  <c r="GA11" i="27" s="1"/>
  <c r="DA8" i="27"/>
  <c r="DA9" i="27" s="1"/>
  <c r="DA11" i="27" s="1"/>
  <c r="CA14" i="27"/>
  <c r="IK14" i="27"/>
  <c r="BE8" i="27"/>
  <c r="BE9" i="27" s="1"/>
  <c r="BE11" i="27" s="1"/>
  <c r="HI8" i="27"/>
  <c r="BT8" i="27"/>
  <c r="DD14" i="27"/>
  <c r="EN14" i="27"/>
  <c r="HJ14" i="27"/>
  <c r="BN8" i="27"/>
  <c r="BN9" i="27" s="1"/>
  <c r="BN11" i="27" s="1"/>
  <c r="FZ14" i="27"/>
  <c r="DB14" i="27"/>
  <c r="IO8" i="27"/>
  <c r="IO9" i="27" s="1"/>
  <c r="IO11" i="27" s="1"/>
  <c r="BJ14" i="27"/>
  <c r="FS14" i="27"/>
  <c r="IT8" i="27"/>
  <c r="IT9" i="27" s="1"/>
  <c r="IT11" i="27" s="1"/>
  <c r="BA8" i="27"/>
  <c r="HA8" i="27"/>
  <c r="HF8" i="27"/>
  <c r="FW8" i="27"/>
  <c r="CN14" i="27"/>
  <c r="EC14" i="27"/>
  <c r="DF14" i="27"/>
  <c r="DW8" i="27"/>
  <c r="DW9" i="27" s="1"/>
  <c r="DW11" i="27" s="1"/>
  <c r="U14" i="27"/>
  <c r="U15" i="27" s="1"/>
  <c r="U17" i="27" s="1"/>
  <c r="BT14" i="27"/>
  <c r="EV14" i="27"/>
  <c r="GK14" i="27"/>
  <c r="GQ14" i="27"/>
  <c r="AK8" i="27"/>
  <c r="IH8" i="27"/>
  <c r="IH9" i="27" s="1"/>
  <c r="IH11" i="27" s="1"/>
  <c r="HZ14" i="27"/>
  <c r="HV14" i="27"/>
  <c r="HV8" i="27"/>
  <c r="HV9" i="27" s="1"/>
  <c r="HV11" i="27" s="1"/>
  <c r="I8" i="27"/>
  <c r="I9" i="27" s="1"/>
  <c r="I11" i="27" s="1"/>
  <c r="ET14" i="27"/>
  <c r="HX8" i="27"/>
  <c r="HX9" i="27" s="1"/>
  <c r="HX11" i="27" s="1"/>
  <c r="EN8" i="27"/>
  <c r="DP14" i="27"/>
  <c r="II14" i="27"/>
  <c r="GF14" i="27"/>
  <c r="DL8" i="27"/>
  <c r="DL9" i="27" s="1"/>
  <c r="DL11" i="27" s="1"/>
  <c r="Z8" i="27"/>
  <c r="Z9" i="27" s="1"/>
  <c r="Z11" i="27" s="1"/>
  <c r="AE14" i="27"/>
  <c r="AE15" i="27" s="1"/>
  <c r="AE17" i="27" s="1"/>
  <c r="AI8" i="27"/>
  <c r="CM8" i="27"/>
  <c r="CM9" i="27" s="1"/>
  <c r="CM11" i="27" s="1"/>
  <c r="FD8" i="27"/>
  <c r="FD9" i="27" s="1"/>
  <c r="FD11" i="27" s="1"/>
  <c r="IN8" i="27"/>
  <c r="IN9" i="27" s="1"/>
  <c r="IN11" i="27" s="1"/>
  <c r="FX8" i="27"/>
  <c r="GG14" i="27"/>
  <c r="FM8" i="27"/>
  <c r="BZ8" i="27"/>
  <c r="BZ9" i="27" s="1"/>
  <c r="BZ11" i="27" s="1"/>
  <c r="BO14" i="27"/>
  <c r="ED14" i="27"/>
  <c r="GN14" i="27"/>
  <c r="AM8" i="27"/>
  <c r="AM9" i="27" s="1"/>
  <c r="AM11" i="27" s="1"/>
  <c r="DM8" i="27"/>
  <c r="DM9" i="27" s="1"/>
  <c r="DM11" i="27" s="1"/>
  <c r="FN8" i="27"/>
  <c r="FN9" i="27" s="1"/>
  <c r="FN11" i="27" s="1"/>
  <c r="FA8" i="27"/>
  <c r="EO8" i="27"/>
  <c r="EB14" i="27"/>
  <c r="EW8" i="27"/>
  <c r="EW9" i="27" s="1"/>
  <c r="EW11" i="27" s="1"/>
  <c r="BF14" i="27"/>
  <c r="IA8" i="27"/>
  <c r="IA9" i="27" s="1"/>
  <c r="IA11" i="27" s="1"/>
  <c r="IF14" i="27"/>
  <c r="CY14" i="27"/>
  <c r="GS14" i="27"/>
  <c r="CQ14" i="27"/>
  <c r="AD14" i="27"/>
  <c r="AD15" i="27" s="1"/>
  <c r="AD17" i="27" s="1"/>
  <c r="BN14" i="27"/>
  <c r="E8" i="27"/>
  <c r="HU14" i="27"/>
  <c r="DJ14" i="27"/>
  <c r="FK8" i="27"/>
  <c r="DM14" i="27"/>
  <c r="HU8" i="27"/>
  <c r="EG8" i="27"/>
  <c r="BX8" i="27"/>
  <c r="BX9" i="27" s="1"/>
  <c r="BX11" i="27" s="1"/>
  <c r="DF8" i="27"/>
  <c r="DF9" i="27" s="1"/>
  <c r="DF11" i="27" s="1"/>
  <c r="CT8" i="27"/>
  <c r="CT9" i="27" s="1"/>
  <c r="CT11" i="27" s="1"/>
  <c r="FF14" i="27"/>
  <c r="DR14" i="27"/>
  <c r="EQ8" i="27"/>
  <c r="EQ9" i="27" s="1"/>
  <c r="EQ11" i="27" s="1"/>
  <c r="EK8" i="27"/>
  <c r="EK9" i="27" s="1"/>
  <c r="EK11" i="27" s="1"/>
  <c r="GI14" i="27"/>
  <c r="FG14" i="27"/>
  <c r="EE14" i="27"/>
  <c r="GC14" i="27"/>
  <c r="CJ14" i="27"/>
  <c r="DI8" i="27"/>
  <c r="AV8" i="27"/>
  <c r="DU14" i="27"/>
  <c r="Q8" i="27"/>
  <c r="FG8" i="27"/>
  <c r="FG9" i="27" s="1"/>
  <c r="FG11" i="27" s="1"/>
  <c r="CZ8" i="27"/>
  <c r="CZ9" i="27" s="1"/>
  <c r="CZ11" i="27" s="1"/>
  <c r="BB14" i="27"/>
  <c r="E14" i="27"/>
  <c r="BX14" i="27"/>
  <c r="FV14" i="27"/>
  <c r="AB8" i="27"/>
  <c r="AB9" i="27" s="1"/>
  <c r="AB11" i="27" s="1"/>
  <c r="EG14" i="27"/>
  <c r="GJ8" i="27"/>
  <c r="CV8" i="27"/>
  <c r="CV9" i="27" s="1"/>
  <c r="CV11" i="27" s="1"/>
  <c r="EM8" i="27"/>
  <c r="CU14" i="27"/>
  <c r="CH8" i="27"/>
  <c r="CH9" i="27" s="1"/>
  <c r="CH11" i="27" s="1"/>
  <c r="AO14" i="27"/>
  <c r="AZ8" i="27"/>
  <c r="AZ9" i="27" s="1"/>
  <c r="AZ11" i="27" s="1"/>
  <c r="IP8" i="27"/>
  <c r="BP14" i="27"/>
  <c r="FC8" i="27"/>
  <c r="FC9" i="27" s="1"/>
  <c r="FC11" i="27" s="1"/>
  <c r="AX8" i="27"/>
  <c r="AX9" i="27" s="1"/>
  <c r="AX11" i="27" s="1"/>
  <c r="L14" i="27"/>
  <c r="EV8" i="27"/>
  <c r="EV9" i="27" s="1"/>
  <c r="EV11" i="27" s="1"/>
  <c r="AQ8" i="27"/>
  <c r="AQ9" i="27" s="1"/>
  <c r="AQ11" i="27" s="1"/>
  <c r="HD14" i="27"/>
  <c r="DE8" i="27"/>
  <c r="CC8" i="27"/>
  <c r="CC9" i="27" s="1"/>
  <c r="CC11" i="27" s="1"/>
  <c r="T14" i="27"/>
  <c r="T15" i="27" s="1"/>
  <c r="T17" i="27" s="1"/>
  <c r="ET8" i="27"/>
  <c r="ET9" i="27" s="1"/>
  <c r="ET11" i="27" s="1"/>
  <c r="FB14" i="27"/>
  <c r="CR14" i="27"/>
  <c r="BS8" i="27"/>
  <c r="GF8" i="27"/>
  <c r="GF9" i="27" s="1"/>
  <c r="GF11" i="27" s="1"/>
  <c r="HA14" i="27"/>
  <c r="FW14" i="27"/>
  <c r="GU14" i="27"/>
  <c r="HB8" i="27"/>
  <c r="HB9" i="27" s="1"/>
  <c r="HB11" i="27" s="1"/>
  <c r="DB8" i="27"/>
  <c r="X8" i="27"/>
  <c r="ES8" i="27"/>
  <c r="CD14" i="27"/>
  <c r="CF8" i="27"/>
  <c r="CI14" i="27"/>
  <c r="IJ8" i="27"/>
  <c r="IJ9" i="27" s="1"/>
  <c r="IJ11" i="27" s="1"/>
  <c r="IU14" i="27"/>
  <c r="FQ14" i="27"/>
  <c r="DX8" i="27"/>
  <c r="DX9" i="27" s="1"/>
  <c r="DX11" i="27" s="1"/>
  <c r="DG8" i="27"/>
  <c r="DG9" i="27" s="1"/>
  <c r="DG11" i="27" s="1"/>
  <c r="DC14" i="27"/>
  <c r="H14" i="27"/>
  <c r="AB14" i="27"/>
  <c r="AB15" i="27" s="1"/>
  <c r="AB17" i="27" s="1"/>
  <c r="HO8" i="27"/>
  <c r="HO9" i="27" s="1"/>
  <c r="HO11" i="27" s="1"/>
  <c r="HR14" i="27"/>
  <c r="IR8" i="27"/>
  <c r="BS14" i="27"/>
  <c r="FT8" i="27"/>
  <c r="FT9" i="27" s="1"/>
  <c r="FT11" i="27" s="1"/>
  <c r="GV14" i="27"/>
  <c r="DZ8" i="27"/>
  <c r="K14" i="27"/>
  <c r="CL8" i="27"/>
  <c r="CL9" i="27" s="1"/>
  <c r="CL11" i="27" s="1"/>
  <c r="DN14" i="27"/>
  <c r="J14" i="27"/>
  <c r="BL8" i="27"/>
  <c r="BL9" i="27" s="1"/>
  <c r="BL11" i="27" s="1"/>
  <c r="HG14" i="27"/>
  <c r="CS8" i="27"/>
  <c r="AC8" i="27"/>
  <c r="BL14" i="27"/>
  <c r="CL14" i="27"/>
  <c r="IO14" i="27"/>
  <c r="R8" i="27"/>
  <c r="R9" i="27" s="1"/>
  <c r="R11" i="27" s="1"/>
  <c r="CG14" i="27"/>
  <c r="AL14" i="27"/>
  <c r="HG8" i="27"/>
  <c r="DS14" i="27"/>
  <c r="FK14" i="27"/>
  <c r="HE14" i="27"/>
  <c r="O8" i="27"/>
  <c r="O9" i="27" s="1"/>
  <c r="O11" i="27" s="1"/>
  <c r="EZ8" i="27"/>
  <c r="CK8" i="27"/>
  <c r="IG14" i="27"/>
  <c r="EL14" i="27"/>
  <c r="HK14" i="27"/>
  <c r="CN8" i="27"/>
  <c r="CN9" i="27" s="1"/>
  <c r="CN11" i="27" s="1"/>
  <c r="CH14" i="27"/>
  <c r="DV14" i="27"/>
  <c r="AN8" i="27"/>
  <c r="AN9" i="27" s="1"/>
  <c r="AN11" i="27" s="1"/>
  <c r="HL8" i="27"/>
  <c r="HL9" i="27" s="1"/>
  <c r="HL11" i="27" s="1"/>
  <c r="CF14" i="27"/>
  <c r="AY8" i="27"/>
  <c r="AY9" i="27" s="1"/>
  <c r="AY11" i="27" s="1"/>
  <c r="AA8" i="27"/>
  <c r="AA9" i="27" s="1"/>
  <c r="AA11" i="27" s="1"/>
  <c r="AU14" i="27"/>
  <c r="EZ14" i="27"/>
  <c r="CC14" i="27"/>
  <c r="DC8" i="27"/>
  <c r="DY8" i="27"/>
  <c r="DY9" i="27" s="1"/>
  <c r="DY11" i="27" s="1"/>
  <c r="GM14" i="27"/>
  <c r="AP8" i="27"/>
  <c r="AP9" i="27" s="1"/>
  <c r="AP11" i="27" s="1"/>
  <c r="W8" i="27"/>
  <c r="EX8" i="27"/>
  <c r="W14" i="27"/>
  <c r="CT14" i="27"/>
  <c r="AJ14" i="27"/>
  <c r="IE8" i="27"/>
  <c r="IE14" i="27"/>
  <c r="AL8" i="27"/>
  <c r="AL9" i="27" s="1"/>
  <c r="AL11" i="27" s="1"/>
  <c r="II8" i="27"/>
  <c r="II9" i="27" s="1"/>
  <c r="II11" i="27" s="1"/>
  <c r="DD8" i="28"/>
  <c r="HW8" i="28"/>
  <c r="GF8" i="28"/>
  <c r="BH8" i="28"/>
  <c r="ER8" i="28"/>
  <c r="HY8" i="28"/>
  <c r="AK8" i="28"/>
  <c r="GA8" i="28"/>
  <c r="II8" i="28"/>
  <c r="BE8" i="28"/>
  <c r="GY8" i="28"/>
  <c r="IH8" i="28"/>
  <c r="EN8" i="28"/>
  <c r="IO8" i="28"/>
  <c r="IG8" i="28"/>
  <c r="EW8" i="28"/>
  <c r="CR8" i="28"/>
  <c r="HT8" i="28"/>
  <c r="BG8" i="28"/>
  <c r="CO8" i="28"/>
  <c r="AU8" i="28"/>
  <c r="AF8" i="28"/>
  <c r="AQ8" i="28"/>
  <c r="FN8" i="28"/>
  <c r="HI8" i="28"/>
  <c r="L8" i="28"/>
  <c r="DL8" i="28"/>
  <c r="DC8" i="28"/>
  <c r="ET8" i="28"/>
  <c r="IV8" i="28"/>
  <c r="DO8" i="28"/>
  <c r="DK8" i="28"/>
  <c r="DW8" i="28"/>
  <c r="DV8" i="28"/>
  <c r="GE8" i="28"/>
  <c r="V8" i="28"/>
  <c r="HE8" i="28"/>
  <c r="HK8" i="28"/>
  <c r="AR8" i="28"/>
  <c r="GC8" i="28"/>
  <c r="HD8" i="28"/>
  <c r="BS8" i="28"/>
  <c r="BY8" i="28"/>
  <c r="AG8" i="28"/>
  <c r="EH8" i="28"/>
  <c r="HH8" i="28"/>
  <c r="CE8" i="28"/>
  <c r="BW8" i="28"/>
  <c r="EG8" i="28"/>
  <c r="GG8" i="28"/>
  <c r="GV8" i="28"/>
  <c r="FY8" i="28"/>
  <c r="AB8" i="28"/>
  <c r="IL8" i="28"/>
  <c r="GB8" i="28"/>
  <c r="IF8" i="28"/>
  <c r="HC8" i="28"/>
  <c r="CP8" i="28"/>
  <c r="FU8" i="28"/>
  <c r="CD8" i="28"/>
  <c r="EY8" i="28"/>
  <c r="GO8" i="28"/>
  <c r="BA8" i="28"/>
  <c r="CU8" i="28"/>
  <c r="Q8" i="28"/>
  <c r="ID8" i="28"/>
  <c r="IK8" i="28"/>
  <c r="EP8" i="28"/>
  <c r="FE8" i="28"/>
  <c r="GZ8" i="28"/>
  <c r="FB8" i="28"/>
  <c r="BV8" i="28"/>
  <c r="IS8" i="28"/>
  <c r="ES8" i="28"/>
  <c r="BD8" i="28"/>
  <c r="FK8" i="28"/>
  <c r="EU8" i="28"/>
  <c r="FF8" i="28"/>
  <c r="S8" i="28"/>
  <c r="BJ8" i="28"/>
  <c r="CI8" i="28"/>
  <c r="CY8" i="28"/>
  <c r="BT8" i="28"/>
  <c r="FT8" i="28"/>
  <c r="CL8" i="28"/>
  <c r="IA8" i="28"/>
  <c r="W8" i="28"/>
  <c r="AS8" i="28"/>
  <c r="EQ8" i="28"/>
  <c r="FX8" i="28"/>
  <c r="HP8" i="28"/>
  <c r="FG8" i="28"/>
  <c r="CG8" i="28"/>
  <c r="GS8" i="28"/>
  <c r="IE8" i="28"/>
  <c r="HV8" i="28"/>
  <c r="HU8" i="28"/>
  <c r="GU8" i="28"/>
  <c r="GX8" i="28"/>
  <c r="AW8" i="28"/>
  <c r="H8" i="28"/>
  <c r="BF8" i="28"/>
  <c r="K8" i="28"/>
  <c r="CQ8" i="28"/>
  <c r="BB8" i="28"/>
  <c r="IB8" i="28"/>
  <c r="ED8" i="28"/>
  <c r="P8" i="28"/>
  <c r="FD8" i="28"/>
  <c r="CF8" i="28"/>
  <c r="DY8" i="28"/>
  <c r="AP8" i="28"/>
  <c r="FI8" i="28"/>
  <c r="AZ8" i="28"/>
  <c r="CH8" i="28"/>
  <c r="HM8" i="28"/>
  <c r="BZ8" i="28"/>
  <c r="BU8" i="28"/>
  <c r="CS8" i="28"/>
  <c r="HZ8" i="28"/>
  <c r="T8" i="28"/>
  <c r="G8" i="28"/>
  <c r="HL8" i="28"/>
  <c r="EL8" i="28"/>
  <c r="AV8" i="28"/>
  <c r="EB8" i="28"/>
  <c r="FZ8" i="28"/>
  <c r="GD8" i="28"/>
  <c r="IQ8" i="28"/>
  <c r="EX8" i="28"/>
  <c r="FM8" i="28"/>
  <c r="HB8" i="28"/>
  <c r="GP8" i="28"/>
  <c r="HR8" i="28"/>
  <c r="CK8" i="28"/>
  <c r="CB8" i="28"/>
  <c r="AH8" i="28"/>
  <c r="HA8" i="28"/>
  <c r="EC8" i="28"/>
  <c r="Y8" i="28"/>
  <c r="DZ8" i="28"/>
  <c r="FL8" i="28"/>
  <c r="IU8" i="28"/>
  <c r="EI8" i="28"/>
  <c r="DJ8" i="28"/>
  <c r="CN8" i="28"/>
  <c r="N8" i="28"/>
  <c r="FV8" i="28"/>
  <c r="BO8" i="28"/>
  <c r="DQ8" i="28"/>
  <c r="GT8" i="28"/>
  <c r="BC8" i="28"/>
  <c r="X8" i="28"/>
  <c r="EE8" i="28"/>
  <c r="F8" i="28"/>
  <c r="AL8" i="28"/>
  <c r="CW8" i="28"/>
  <c r="EM8" i="28"/>
  <c r="GL8" i="28"/>
  <c r="CM8" i="28"/>
  <c r="AO8" i="28"/>
  <c r="GN8" i="28"/>
  <c r="FC8" i="28"/>
  <c r="DN8" i="28"/>
  <c r="BM8" i="28"/>
  <c r="EF8" i="28"/>
  <c r="DX8" i="28"/>
  <c r="U8" i="28"/>
  <c r="FQ8" i="28"/>
  <c r="AI8" i="28"/>
  <c r="AD8" i="28"/>
  <c r="CC8" i="28"/>
  <c r="DS8" i="28"/>
  <c r="FH8" i="28"/>
  <c r="FO8" i="28"/>
  <c r="AN8" i="28"/>
  <c r="DG8" i="28"/>
  <c r="HQ8" i="28"/>
  <c r="EJ8" i="28"/>
  <c r="DT8" i="28"/>
  <c r="FJ8" i="28"/>
  <c r="R8" i="28"/>
  <c r="BR8" i="28"/>
  <c r="HN8" i="28"/>
  <c r="AJ8" i="28"/>
  <c r="CA8" i="28"/>
  <c r="IT8" i="28"/>
  <c r="DH8" i="28"/>
  <c r="J8" i="28"/>
  <c r="I8" i="28"/>
  <c r="AX8" i="28"/>
  <c r="DA8" i="28"/>
  <c r="FW8" i="28"/>
  <c r="BI8" i="28"/>
  <c r="E8" i="28"/>
  <c r="EA8" i="28"/>
  <c r="GJ8" i="28"/>
  <c r="HS8" i="28"/>
  <c r="AC8" i="28"/>
  <c r="DI8" i="28"/>
  <c r="CJ8" i="28"/>
  <c r="AM8" i="28"/>
  <c r="EK8" i="28"/>
  <c r="GI8" i="28"/>
  <c r="HJ8" i="28"/>
  <c r="DP8" i="28"/>
  <c r="IJ8" i="28"/>
  <c r="M8" i="28"/>
  <c r="GR8" i="28"/>
  <c r="DR8" i="28"/>
  <c r="AT8" i="28"/>
  <c r="FR8" i="28"/>
  <c r="BP8" i="28"/>
  <c r="DB8" i="28"/>
  <c r="FA8" i="28"/>
  <c r="AE8" i="28"/>
  <c r="EO8" i="28"/>
  <c r="IN8" i="28"/>
  <c r="IR8" i="28"/>
  <c r="HX8" i="28"/>
  <c r="AA8" i="28"/>
  <c r="GK8" i="28"/>
  <c r="DF8" i="28"/>
  <c r="HF8" i="28"/>
  <c r="EZ8" i="28"/>
  <c r="IC8" i="28"/>
  <c r="CX8" i="28"/>
  <c r="O8" i="28"/>
  <c r="DM8" i="28"/>
  <c r="GM8" i="28"/>
  <c r="GQ8" i="28"/>
  <c r="IP8" i="28"/>
  <c r="CZ8" i="28"/>
  <c r="GH8" i="28"/>
  <c r="IM8" i="28"/>
  <c r="HO8" i="28"/>
  <c r="DE8" i="28"/>
  <c r="FP8" i="28"/>
  <c r="Z8" i="28"/>
  <c r="FS8" i="28"/>
  <c r="BQ8" i="28"/>
  <c r="EV8" i="28"/>
  <c r="AY8" i="28"/>
  <c r="CV8" i="28"/>
  <c r="CT8" i="28"/>
  <c r="BN8" i="28"/>
  <c r="HG8" i="28"/>
  <c r="BX8" i="28"/>
  <c r="DU8" i="28"/>
  <c r="GW8" i="28"/>
  <c r="BK8" i="28"/>
  <c r="BL8" i="28"/>
  <c r="LL103" i="17" l="1"/>
  <c r="EF103" i="17"/>
  <c r="MB103" i="17"/>
  <c r="W103" i="17"/>
  <c r="AC103" i="17"/>
  <c r="HI103" i="17"/>
  <c r="DK103" i="17"/>
  <c r="AQ103" i="17"/>
  <c r="HM103" i="17"/>
  <c r="AW103" i="17"/>
  <c r="HV103" i="17"/>
  <c r="BA103" i="17"/>
  <c r="HY103" i="17"/>
  <c r="BE103" i="17"/>
  <c r="IE103" i="17"/>
  <c r="Y103" i="17"/>
  <c r="DC103" i="17"/>
  <c r="GO103" i="17"/>
  <c r="KI103" i="17"/>
  <c r="AA103" i="17"/>
  <c r="DE103" i="17"/>
  <c r="GP103" i="17"/>
  <c r="KK103" i="17"/>
  <c r="AB103" i="17"/>
  <c r="DF103" i="17"/>
  <c r="GS103" i="17"/>
  <c r="KL103" i="17"/>
  <c r="AD103" i="17"/>
  <c r="DH103" i="17"/>
  <c r="GV103" i="17"/>
  <c r="KO103" i="17"/>
  <c r="Z103" i="17"/>
  <c r="CL103" i="17"/>
  <c r="EX103" i="17"/>
  <c r="HS103" i="17"/>
  <c r="KN103" i="17"/>
  <c r="AZ103" i="17"/>
  <c r="DL103" i="17"/>
  <c r="GA103" i="17"/>
  <c r="IW103" i="17"/>
  <c r="LR103" i="17"/>
  <c r="GJ103" i="17"/>
  <c r="IV103" i="17"/>
  <c r="LH103" i="17"/>
  <c r="AN103" i="17"/>
  <c r="V103" i="17"/>
  <c r="LC103" i="17"/>
  <c r="BJ103" i="17"/>
  <c r="BQ103" i="17"/>
  <c r="AO103" i="17"/>
  <c r="FB103" i="17"/>
  <c r="BK103" i="17"/>
  <c r="IJ103" i="17"/>
  <c r="BS103" i="17"/>
  <c r="IS103" i="17"/>
  <c r="BU103" i="17"/>
  <c r="IX103" i="17"/>
  <c r="CA103" i="17"/>
  <c r="JB103" i="17"/>
  <c r="AI103" i="17"/>
  <c r="DN103" i="17"/>
  <c r="HB103" i="17"/>
  <c r="KU103" i="17"/>
  <c r="AJ103" i="17"/>
  <c r="DO103" i="17"/>
  <c r="HD103" i="17"/>
  <c r="KV103" i="17"/>
  <c r="AK103" i="17"/>
  <c r="DP103" i="17"/>
  <c r="HE103" i="17"/>
  <c r="KX103" i="17"/>
  <c r="AM103" i="17"/>
  <c r="DS103" i="17"/>
  <c r="HG103" i="17"/>
  <c r="LB103" i="17"/>
  <c r="AH103" i="17"/>
  <c r="CT103" i="17"/>
  <c r="FG103" i="17"/>
  <c r="IB103" i="17"/>
  <c r="KW103" i="17"/>
  <c r="BH103" i="17"/>
  <c r="DT103" i="17"/>
  <c r="GK103" i="17"/>
  <c r="JF103" i="17"/>
  <c r="MA103" i="17"/>
  <c r="GR103" i="17"/>
  <c r="JD103" i="17"/>
  <c r="LP103" i="17"/>
  <c r="AU103" i="17"/>
  <c r="JG103" i="17"/>
  <c r="BI103" i="17"/>
  <c r="CE103" i="17"/>
  <c r="CZ103" i="17"/>
  <c r="DG103" i="17"/>
  <c r="DV103" i="17"/>
  <c r="GX103" i="17"/>
  <c r="CG103" i="17"/>
  <c r="JI103" i="17"/>
  <c r="CO103" i="17"/>
  <c r="JR103" i="17"/>
  <c r="CQ103" i="17"/>
  <c r="JU103" i="17"/>
  <c r="CW103" i="17"/>
  <c r="KA103" i="17"/>
  <c r="AR103" i="17"/>
  <c r="DX103" i="17"/>
  <c r="HN103" i="17"/>
  <c r="LG103" i="17"/>
  <c r="AS103" i="17"/>
  <c r="DY103" i="17"/>
  <c r="HO103" i="17"/>
  <c r="LJ103" i="17"/>
  <c r="AT103" i="17"/>
  <c r="EA103" i="17"/>
  <c r="HQ103" i="17"/>
  <c r="LK103" i="17"/>
  <c r="AV103" i="17"/>
  <c r="ED103" i="17"/>
  <c r="HT103" i="17"/>
  <c r="LM103" i="17"/>
  <c r="AP103" i="17"/>
  <c r="DB103" i="17"/>
  <c r="FP103" i="17"/>
  <c r="IK103" i="17"/>
  <c r="LF103" i="17"/>
  <c r="BP103" i="17"/>
  <c r="EB103" i="17"/>
  <c r="GT103" i="17"/>
  <c r="JO103" i="17"/>
  <c r="MJ103" i="17"/>
  <c r="GZ103" i="17"/>
  <c r="JL103" i="17"/>
  <c r="LX103" i="17"/>
  <c r="CK103" i="17"/>
  <c r="HK103" i="17"/>
  <c r="CY103" i="17"/>
  <c r="FN103" i="17"/>
  <c r="EQ103" i="17"/>
  <c r="EW103" i="17"/>
  <c r="JH103" i="17"/>
  <c r="IU103" i="17"/>
  <c r="DA103" i="17"/>
  <c r="KH103" i="17"/>
  <c r="DI103" i="17"/>
  <c r="KQ103" i="17"/>
  <c r="DM103" i="17"/>
  <c r="KT103" i="17"/>
  <c r="DQ103" i="17"/>
  <c r="LA103" i="17"/>
  <c r="BB103" i="17"/>
  <c r="EI103" i="17"/>
  <c r="HZ103" i="17"/>
  <c r="LT103" i="17"/>
  <c r="BC103" i="17"/>
  <c r="EK103" i="17"/>
  <c r="IA103" i="17"/>
  <c r="LU103" i="17"/>
  <c r="BD103" i="17"/>
  <c r="EL103" i="17"/>
  <c r="IC103" i="17"/>
  <c r="LV103" i="17"/>
  <c r="BG103" i="17"/>
  <c r="EN103" i="17"/>
  <c r="IG103" i="17"/>
  <c r="LZ103" i="17"/>
  <c r="AX103" i="17"/>
  <c r="DJ103" i="17"/>
  <c r="FY103" i="17"/>
  <c r="IT103" i="17"/>
  <c r="LO103" i="17"/>
  <c r="BX103" i="17"/>
  <c r="EJ103" i="17"/>
  <c r="HC103" i="17"/>
  <c r="JX103" i="17"/>
  <c r="HH103" i="17"/>
  <c r="JT103" i="17"/>
  <c r="MF103" i="17"/>
  <c r="EC103" i="17"/>
  <c r="AY103" i="17"/>
  <c r="EO103" i="17"/>
  <c r="LD103" i="17"/>
  <c r="GM103" i="17"/>
  <c r="GU103" i="17"/>
  <c r="KS103" i="17"/>
  <c r="DW103" i="17"/>
  <c r="LE103" i="17"/>
  <c r="EE103" i="17"/>
  <c r="LN103" i="17"/>
  <c r="EG103" i="17"/>
  <c r="LS103" i="17"/>
  <c r="EM103" i="17"/>
  <c r="LW103" i="17"/>
  <c r="BL103" i="17"/>
  <c r="ET103" i="17"/>
  <c r="IL103" i="17"/>
  <c r="ME103" i="17"/>
  <c r="BM103" i="17"/>
  <c r="EU103" i="17"/>
  <c r="IO103" i="17"/>
  <c r="MG103" i="17"/>
  <c r="BO103" i="17"/>
  <c r="EV103" i="17"/>
  <c r="IP103" i="17"/>
  <c r="MI103" i="17"/>
  <c r="BR103" i="17"/>
  <c r="EY103" i="17"/>
  <c r="IR103" i="17"/>
  <c r="ML103" i="17"/>
  <c r="BF103" i="17"/>
  <c r="DR103" i="17"/>
  <c r="GH103" i="17"/>
  <c r="JC103" i="17"/>
  <c r="LY103" i="17"/>
  <c r="CF103" i="17"/>
  <c r="ER103" i="17"/>
  <c r="HL103" i="17"/>
  <c r="KG103" i="17"/>
  <c r="FD103" i="17"/>
  <c r="HP103" i="17"/>
  <c r="KB103" i="17"/>
  <c r="MN103" i="17"/>
  <c r="FV103" i="17"/>
  <c r="FZ103" i="17"/>
  <c r="GL103" i="17"/>
  <c r="CP103" i="17"/>
  <c r="II103" i="17"/>
  <c r="IQ103" i="17"/>
  <c r="HW103" i="17"/>
  <c r="ES103" i="17"/>
  <c r="MD103" i="17"/>
  <c r="FA103" i="17"/>
  <c r="MM103" i="17"/>
  <c r="FC103" i="17"/>
  <c r="FJ103" i="17"/>
  <c r="BW103" i="17"/>
  <c r="FE103" i="17"/>
  <c r="IY103" i="17"/>
  <c r="BY103" i="17"/>
  <c r="FF103" i="17"/>
  <c r="IZ103" i="17"/>
  <c r="BZ103" i="17"/>
  <c r="FH103" i="17"/>
  <c r="JA103" i="17"/>
  <c r="CB103" i="17"/>
  <c r="FK103" i="17"/>
  <c r="JE103" i="17"/>
  <c r="BN103" i="17"/>
  <c r="DZ103" i="17"/>
  <c r="GQ103" i="17"/>
  <c r="JM103" i="17"/>
  <c r="MH103" i="17"/>
  <c r="CN103" i="17"/>
  <c r="EZ103" i="17"/>
  <c r="HU103" i="17"/>
  <c r="KP103" i="17"/>
  <c r="FL103" i="17"/>
  <c r="HX103" i="17"/>
  <c r="KJ103" i="17"/>
  <c r="CC103" i="17"/>
  <c r="HR103" i="17"/>
  <c r="LQ103" i="17"/>
  <c r="IH103" i="17"/>
  <c r="JS103" i="17"/>
  <c r="KF103" i="17"/>
  <c r="KM103" i="17"/>
  <c r="AF103" i="17"/>
  <c r="FO103" i="17"/>
  <c r="FX103" i="17"/>
  <c r="O103" i="17"/>
  <c r="GC103" i="17"/>
  <c r="T103" i="17"/>
  <c r="GG103" i="17"/>
  <c r="CH103" i="17"/>
  <c r="FQ103" i="17"/>
  <c r="JJ103" i="17"/>
  <c r="CI103" i="17"/>
  <c r="FS103" i="17"/>
  <c r="JK103" i="17"/>
  <c r="CJ103" i="17"/>
  <c r="FU103" i="17"/>
  <c r="JN103" i="17"/>
  <c r="CM103" i="17"/>
  <c r="FW103" i="17"/>
  <c r="JQ103" i="17"/>
  <c r="BV103" i="17"/>
  <c r="EH103" i="17"/>
  <c r="HA103" i="17"/>
  <c r="JV103" i="17"/>
  <c r="CV103" i="17"/>
  <c r="FI103" i="17"/>
  <c r="ID103" i="17"/>
  <c r="KY103" i="17"/>
  <c r="FT103" i="17"/>
  <c r="IF103" i="17"/>
  <c r="KR103" i="17"/>
  <c r="JP103" i="17"/>
  <c r="DU103" i="17"/>
  <c r="KD103" i="17"/>
  <c r="FM103" i="17"/>
  <c r="MC103" i="17"/>
  <c r="MK103" i="17"/>
  <c r="BT103" i="17"/>
  <c r="X103" i="17"/>
  <c r="GN103" i="17"/>
  <c r="AE103" i="17"/>
  <c r="GW103" i="17"/>
  <c r="AG103" i="17"/>
  <c r="GY103" i="17"/>
  <c r="AL103" i="17"/>
  <c r="HF103" i="17"/>
  <c r="P103" i="17"/>
  <c r="CR103" i="17"/>
  <c r="GD103" i="17"/>
  <c r="JW103" i="17"/>
  <c r="Q103" i="17"/>
  <c r="CS103" i="17"/>
  <c r="GE103" i="17"/>
  <c r="JY103" i="17"/>
  <c r="S103" i="17"/>
  <c r="CU103" i="17"/>
  <c r="GF103" i="17"/>
  <c r="JZ103" i="17"/>
  <c r="U103" i="17"/>
  <c r="CX103" i="17"/>
  <c r="GI103" i="17"/>
  <c r="KC103" i="17"/>
  <c r="R103" i="17"/>
  <c r="CD103" i="17"/>
  <c r="EP103" i="17"/>
  <c r="HJ103" i="17"/>
  <c r="KE103" i="17"/>
  <c r="DD103" i="17"/>
  <c r="FR103" i="17"/>
  <c r="IM103" i="17"/>
  <c r="LI103" i="17"/>
  <c r="GB103" i="17"/>
  <c r="IN103" i="17"/>
  <c r="KZ103" i="17"/>
  <c r="F101" i="17"/>
  <c r="F103" i="17"/>
  <c r="M101" i="17"/>
  <c r="M103" i="17"/>
  <c r="G101" i="17"/>
  <c r="G103" i="17"/>
  <c r="H101" i="17"/>
  <c r="H103" i="17"/>
  <c r="I101" i="17"/>
  <c r="I103" i="17"/>
  <c r="L101" i="17"/>
  <c r="L103" i="17"/>
  <c r="J101" i="17"/>
  <c r="J103" i="17"/>
  <c r="E101" i="17"/>
  <c r="E103" i="17"/>
  <c r="K101" i="17"/>
  <c r="K103" i="17"/>
  <c r="N101" i="17"/>
  <c r="N103" i="17"/>
  <c r="AB13" i="16"/>
  <c r="NE7" i="16"/>
  <c r="Y13" i="16"/>
  <c r="Z13" i="16"/>
  <c r="W13" i="16"/>
  <c r="AE13" i="16"/>
  <c r="AC13" i="16"/>
  <c r="BE8" i="16"/>
  <c r="BD8" i="16"/>
  <c r="AY8" i="16"/>
  <c r="AV8" i="16"/>
  <c r="BA8" i="16"/>
  <c r="AZ8" i="16"/>
  <c r="BC8" i="16"/>
  <c r="AF13" i="16"/>
  <c r="AT8" i="16"/>
  <c r="AH5" i="22"/>
  <c r="BB8" i="16"/>
  <c r="AW8" i="16"/>
  <c r="AX8" i="16"/>
  <c r="AL10" i="16"/>
  <c r="AU8" i="16"/>
  <c r="AI5" i="22"/>
  <c r="JN16" i="17"/>
  <c r="JN17" i="17" s="1"/>
  <c r="JQ6" i="22"/>
  <c r="FM15" i="17"/>
  <c r="FM17" i="17"/>
  <c r="DI15" i="17"/>
  <c r="DI17" i="17"/>
  <c r="CZ15" i="17"/>
  <c r="CZ17" i="17"/>
  <c r="F15" i="17"/>
  <c r="F17" i="17"/>
  <c r="ID15" i="17"/>
  <c r="ID17" i="17"/>
  <c r="LL15" i="17"/>
  <c r="EZ15" i="17"/>
  <c r="EZ17" i="17"/>
  <c r="EB15" i="17"/>
  <c r="EB17" i="17"/>
  <c r="KW15" i="17"/>
  <c r="GD15" i="17"/>
  <c r="GD17" i="17"/>
  <c r="JQ15" i="17"/>
  <c r="HL15" i="17"/>
  <c r="HL17" i="17"/>
  <c r="AT15" i="17"/>
  <c r="AT17" i="17"/>
  <c r="FD15" i="17"/>
  <c r="FD17" i="17"/>
  <c r="KC15" i="17"/>
  <c r="AY15" i="17"/>
  <c r="AY17" i="17"/>
  <c r="FI15" i="17"/>
  <c r="FI17" i="17"/>
  <c r="KG15" i="17"/>
  <c r="AZ15" i="17"/>
  <c r="AZ17" i="17"/>
  <c r="FJ15" i="17"/>
  <c r="FJ17" i="17"/>
  <c r="KK15" i="17"/>
  <c r="BO15" i="17"/>
  <c r="BO17" i="17"/>
  <c r="GB15" i="17"/>
  <c r="GB17" i="17"/>
  <c r="LA15" i="17"/>
  <c r="DU15" i="17"/>
  <c r="DU17" i="17"/>
  <c r="LC15" i="17"/>
  <c r="AV15" i="17"/>
  <c r="AV17" i="17"/>
  <c r="DM15" i="17"/>
  <c r="DM17" i="17"/>
  <c r="GH15" i="17"/>
  <c r="GH17" i="17"/>
  <c r="JO15" i="17"/>
  <c r="MU15" i="17"/>
  <c r="DC15" i="17"/>
  <c r="DC17" i="17"/>
  <c r="HW15" i="17"/>
  <c r="HW17" i="17"/>
  <c r="Q15" i="17"/>
  <c r="Q17" i="17"/>
  <c r="CD15" i="17"/>
  <c r="CD17" i="17"/>
  <c r="EY15" i="17"/>
  <c r="EY17" i="17"/>
  <c r="HY15" i="17"/>
  <c r="HY17" i="17"/>
  <c r="LE15" i="17"/>
  <c r="CI15" i="17"/>
  <c r="CI17" i="17"/>
  <c r="EU15" i="17"/>
  <c r="EU17" i="17"/>
  <c r="HK15" i="17"/>
  <c r="HK17" i="17"/>
  <c r="KF15" i="17"/>
  <c r="GL15" i="17"/>
  <c r="GL17" i="17"/>
  <c r="IX15" i="17"/>
  <c r="IX17" i="17"/>
  <c r="LJ15" i="17"/>
  <c r="IA15" i="17"/>
  <c r="IA17" i="17"/>
  <c r="EK15" i="17"/>
  <c r="EK17" i="17"/>
  <c r="GK15" i="17"/>
  <c r="GK17" i="17"/>
  <c r="AH15" i="17"/>
  <c r="AH17" i="17"/>
  <c r="JJ15" i="17"/>
  <c r="JJ17" i="17"/>
  <c r="K15" i="17"/>
  <c r="K17" i="17"/>
  <c r="GC15" i="17"/>
  <c r="GC17" i="17"/>
  <c r="HQ15" i="17"/>
  <c r="HQ17" i="17"/>
  <c r="MD15" i="17"/>
  <c r="HI15" i="17"/>
  <c r="HI17" i="17"/>
  <c r="T15" i="17"/>
  <c r="T17" i="17"/>
  <c r="IV15" i="17"/>
  <c r="IV17" i="17"/>
  <c r="BH15" i="17"/>
  <c r="BH17" i="17"/>
  <c r="FT15" i="17"/>
  <c r="FT17" i="17"/>
  <c r="KV15" i="17"/>
  <c r="BJ15" i="17"/>
  <c r="BJ17" i="17"/>
  <c r="FV15" i="17"/>
  <c r="FV17" i="17"/>
  <c r="KY15" i="17"/>
  <c r="BN15" i="17"/>
  <c r="BN17" i="17"/>
  <c r="FW15" i="17"/>
  <c r="FW17" i="17"/>
  <c r="KZ15" i="17"/>
  <c r="BZ15" i="17"/>
  <c r="BZ17" i="17"/>
  <c r="GO15" i="17"/>
  <c r="GO17" i="17"/>
  <c r="LT15" i="17"/>
  <c r="EW15" i="17"/>
  <c r="EW17" i="17"/>
  <c r="LW15" i="17"/>
  <c r="BD15" i="17"/>
  <c r="BD17" i="17"/>
  <c r="DV15" i="17"/>
  <c r="DV17" i="17"/>
  <c r="GS15" i="17"/>
  <c r="GS17" i="17"/>
  <c r="JY15" i="17"/>
  <c r="G15" i="17"/>
  <c r="G17" i="17"/>
  <c r="DL15" i="17"/>
  <c r="DL17" i="17"/>
  <c r="IR15" i="17"/>
  <c r="IR17" i="17"/>
  <c r="Y15" i="17"/>
  <c r="Y17" i="17"/>
  <c r="CM15" i="17"/>
  <c r="CM17" i="17"/>
  <c r="FH15" i="17"/>
  <c r="FH17" i="17"/>
  <c r="IJ15" i="17"/>
  <c r="IJ17" i="17"/>
  <c r="LO15" i="17"/>
  <c r="CQ15" i="17"/>
  <c r="CQ17" i="17"/>
  <c r="FC15" i="17"/>
  <c r="FC17" i="17"/>
  <c r="HT15" i="17"/>
  <c r="HT17" i="17"/>
  <c r="KO15" i="17"/>
  <c r="GT15" i="17"/>
  <c r="GT17" i="17"/>
  <c r="JF15" i="17"/>
  <c r="JF17" i="17"/>
  <c r="LR15" i="17"/>
  <c r="JH15" i="17"/>
  <c r="JH17" i="17"/>
  <c r="FN15" i="17"/>
  <c r="FN17" i="17"/>
  <c r="KE15" i="17"/>
  <c r="BG15" i="17"/>
  <c r="BG17" i="17"/>
  <c r="KQ15" i="17"/>
  <c r="DP15" i="17"/>
  <c r="DP17" i="17"/>
  <c r="HH15" i="17"/>
  <c r="HH17" i="17"/>
  <c r="MY15" i="17"/>
  <c r="S15" i="17"/>
  <c r="S17" i="17"/>
  <c r="IQ15" i="17"/>
  <c r="IQ17" i="17"/>
  <c r="AS15" i="17"/>
  <c r="AS17" i="17"/>
  <c r="KB15" i="17"/>
  <c r="BV15" i="17"/>
  <c r="BV17" i="17"/>
  <c r="GF15" i="17"/>
  <c r="GF17" i="17"/>
  <c r="LK15" i="17"/>
  <c r="BX15" i="17"/>
  <c r="BX17" i="17"/>
  <c r="GM15" i="17"/>
  <c r="GM17" i="17"/>
  <c r="LQ15" i="17"/>
  <c r="BY15" i="17"/>
  <c r="BY17" i="17"/>
  <c r="GN15" i="17"/>
  <c r="GN17" i="17"/>
  <c r="LS15" i="17"/>
  <c r="CP15" i="17"/>
  <c r="CP17" i="17"/>
  <c r="HG15" i="17"/>
  <c r="HG17" i="17"/>
  <c r="ML15" i="17"/>
  <c r="FO15" i="17"/>
  <c r="FO17" i="17"/>
  <c r="MT15" i="17"/>
  <c r="BL15" i="17"/>
  <c r="BL17" i="17"/>
  <c r="EF15" i="17"/>
  <c r="EF17" i="17"/>
  <c r="HD15" i="17"/>
  <c r="HD17" i="17"/>
  <c r="KI15" i="17"/>
  <c r="W15" i="17"/>
  <c r="W17" i="17"/>
  <c r="ED15" i="17"/>
  <c r="ED17" i="17"/>
  <c r="JL15" i="17"/>
  <c r="JL17" i="17"/>
  <c r="AG15" i="17"/>
  <c r="AG17" i="17"/>
  <c r="CV15" i="17"/>
  <c r="CV17" i="17"/>
  <c r="FQ15" i="17"/>
  <c r="FQ17" i="17"/>
  <c r="IT15" i="17"/>
  <c r="IT17" i="17"/>
  <c r="MA15" i="17"/>
  <c r="CY15" i="17"/>
  <c r="CY17" i="17"/>
  <c r="FK15" i="17"/>
  <c r="FK17" i="17"/>
  <c r="IC15" i="17"/>
  <c r="IC17" i="17"/>
  <c r="KX15" i="17"/>
  <c r="HB15" i="17"/>
  <c r="HB17" i="17"/>
  <c r="JN15" i="17"/>
  <c r="LZ15" i="17"/>
  <c r="LU15" i="17"/>
  <c r="GV15" i="17"/>
  <c r="GV17" i="17"/>
  <c r="BB15" i="17"/>
  <c r="BB17" i="17"/>
  <c r="CG15" i="17"/>
  <c r="CG17" i="17"/>
  <c r="MB15" i="17"/>
  <c r="R15" i="17"/>
  <c r="R17" i="17"/>
  <c r="IO15" i="17"/>
  <c r="IO17" i="17"/>
  <c r="AJ15" i="17"/>
  <c r="AJ17" i="17"/>
  <c r="AR15" i="17"/>
  <c r="AR17" i="17"/>
  <c r="KA15" i="17"/>
  <c r="BR15" i="17"/>
  <c r="BR17" i="17"/>
  <c r="LI15" i="17"/>
  <c r="CH15" i="17"/>
  <c r="CH17" i="17"/>
  <c r="GX15" i="17"/>
  <c r="GX17" i="17"/>
  <c r="MC15" i="17"/>
  <c r="CN15" i="17"/>
  <c r="CN17" i="17"/>
  <c r="GZ15" i="17"/>
  <c r="GZ17" i="17"/>
  <c r="ME15" i="17"/>
  <c r="CO15" i="17"/>
  <c r="CO17" i="17"/>
  <c r="HF15" i="17"/>
  <c r="HF17" i="17"/>
  <c r="MF15" i="17"/>
  <c r="DF15" i="17"/>
  <c r="DF17" i="17"/>
  <c r="HV15" i="17"/>
  <c r="HV17" i="17"/>
  <c r="O15" i="17"/>
  <c r="O17" i="17"/>
  <c r="GG15" i="17"/>
  <c r="GG17" i="17"/>
  <c r="H15" i="17"/>
  <c r="H17" i="17"/>
  <c r="BT15" i="17"/>
  <c r="BT17" i="17"/>
  <c r="EO15" i="17"/>
  <c r="EO17" i="17"/>
  <c r="HN15" i="17"/>
  <c r="HN17" i="17"/>
  <c r="KS15" i="17"/>
  <c r="AE15" i="17"/>
  <c r="AE17" i="17"/>
  <c r="EN15" i="17"/>
  <c r="EN17" i="17"/>
  <c r="JX15" i="17"/>
  <c r="AO15" i="17"/>
  <c r="AO17" i="17"/>
  <c r="DE17" i="17"/>
  <c r="DE15" i="17"/>
  <c r="FZ15" i="17"/>
  <c r="FZ17" i="17"/>
  <c r="JE15" i="17"/>
  <c r="JE17" i="17"/>
  <c r="MK15" i="17"/>
  <c r="DG15" i="17"/>
  <c r="DG17" i="17"/>
  <c r="FS15" i="17"/>
  <c r="FS17" i="17"/>
  <c r="IL15" i="17"/>
  <c r="IL17" i="17"/>
  <c r="LG15" i="17"/>
  <c r="HJ15" i="17"/>
  <c r="HJ17" i="17"/>
  <c r="JV15" i="17"/>
  <c r="MH15" i="17"/>
  <c r="E15" i="17"/>
  <c r="E17" i="17"/>
  <c r="IB15" i="17"/>
  <c r="IB17" i="17"/>
  <c r="CE15" i="17"/>
  <c r="CE17" i="17"/>
  <c r="DJ15" i="17"/>
  <c r="DJ17" i="17"/>
  <c r="V15" i="17"/>
  <c r="V17" i="17"/>
  <c r="AQ15" i="17"/>
  <c r="AQ17" i="17"/>
  <c r="JU15" i="17"/>
  <c r="CJ15" i="17"/>
  <c r="CJ17" i="17"/>
  <c r="BQ15" i="17"/>
  <c r="BQ17" i="17"/>
  <c r="LH15" i="17"/>
  <c r="CW15" i="17"/>
  <c r="CW17" i="17"/>
  <c r="MQ15" i="17"/>
  <c r="CX15" i="17"/>
  <c r="CX17" i="17"/>
  <c r="HP15" i="17"/>
  <c r="HP17" i="17"/>
  <c r="MS15" i="17"/>
  <c r="DA15" i="17"/>
  <c r="DA17" i="17"/>
  <c r="HS15" i="17"/>
  <c r="HS17" i="17"/>
  <c r="MZ15" i="17"/>
  <c r="DB15" i="17"/>
  <c r="DB17" i="17"/>
  <c r="HU15" i="17"/>
  <c r="HU17" i="17"/>
  <c r="N15" i="17"/>
  <c r="N17" i="17"/>
  <c r="DS15" i="17"/>
  <c r="DS17" i="17"/>
  <c r="IN15" i="17"/>
  <c r="IN17" i="17"/>
  <c r="AM15" i="17"/>
  <c r="AM17" i="17"/>
  <c r="HC15" i="17"/>
  <c r="HC17" i="17"/>
  <c r="P15" i="17"/>
  <c r="P17" i="17"/>
  <c r="CC15" i="17"/>
  <c r="CC17" i="17"/>
  <c r="EX15" i="17"/>
  <c r="EX17" i="17"/>
  <c r="HX15" i="17"/>
  <c r="HX17" i="17"/>
  <c r="LD15" i="17"/>
  <c r="AU15" i="17"/>
  <c r="AU17" i="17"/>
  <c r="FF15" i="17"/>
  <c r="FF17" i="17"/>
  <c r="KR15" i="17"/>
  <c r="AW15" i="17"/>
  <c r="AW17" i="17"/>
  <c r="DN15" i="17"/>
  <c r="DN17" i="17"/>
  <c r="GJ15" i="17"/>
  <c r="GJ17" i="17"/>
  <c r="JP15" i="17"/>
  <c r="MW15" i="17"/>
  <c r="DO15" i="17"/>
  <c r="DO17" i="17"/>
  <c r="GA15" i="17"/>
  <c r="GA17" i="17"/>
  <c r="IU15" i="17"/>
  <c r="IU17" i="17"/>
  <c r="LP15" i="17"/>
  <c r="HR15" i="17"/>
  <c r="HR17" i="17"/>
  <c r="KD15" i="17"/>
  <c r="MP15" i="17"/>
  <c r="AD15" i="17"/>
  <c r="AD17" i="17"/>
  <c r="JI15" i="17"/>
  <c r="JI17" i="17"/>
  <c r="EJ15" i="17"/>
  <c r="EJ17" i="17"/>
  <c r="EL15" i="17"/>
  <c r="EL17" i="17"/>
  <c r="BW15" i="17"/>
  <c r="BW17" i="17"/>
  <c r="BP15" i="17"/>
  <c r="BP17" i="17"/>
  <c r="LF15" i="17"/>
  <c r="ER15" i="17"/>
  <c r="ER17" i="17"/>
  <c r="CS15" i="17"/>
  <c r="CS17" i="17"/>
  <c r="MO15" i="17"/>
  <c r="DZ15" i="17"/>
  <c r="DZ17" i="17"/>
  <c r="J15" i="17"/>
  <c r="J17" i="17"/>
  <c r="DK15" i="17"/>
  <c r="DK17" i="17"/>
  <c r="IE15" i="17"/>
  <c r="IE17" i="17"/>
  <c r="L15" i="17"/>
  <c r="L17" i="17"/>
  <c r="DQ15" i="17"/>
  <c r="DQ17" i="17"/>
  <c r="IK15" i="17"/>
  <c r="IK17" i="17"/>
  <c r="M15" i="17"/>
  <c r="M17" i="17"/>
  <c r="DR15" i="17"/>
  <c r="DR17" i="17"/>
  <c r="IM15" i="17"/>
  <c r="IM17" i="17"/>
  <c r="AB15" i="17"/>
  <c r="AB17" i="17"/>
  <c r="EI15" i="17"/>
  <c r="EI17" i="17"/>
  <c r="JG15" i="17"/>
  <c r="JG17" i="17"/>
  <c r="BC15" i="17"/>
  <c r="BC17" i="17"/>
  <c r="IG15" i="17"/>
  <c r="IG17" i="17"/>
  <c r="X15" i="17"/>
  <c r="X17" i="17"/>
  <c r="CL15" i="17"/>
  <c r="CL17" i="17"/>
  <c r="FG15" i="17"/>
  <c r="FG17" i="17"/>
  <c r="II15" i="17"/>
  <c r="II17" i="17"/>
  <c r="LN15" i="17"/>
  <c r="BK15" i="17"/>
  <c r="BK17" i="17"/>
  <c r="FX15" i="17"/>
  <c r="FX17" i="17"/>
  <c r="LM15" i="17"/>
  <c r="BE15" i="17"/>
  <c r="BE17" i="17"/>
  <c r="DX15" i="17"/>
  <c r="DX17" i="17"/>
  <c r="GU15" i="17"/>
  <c r="GU17" i="17"/>
  <c r="JZ15" i="17"/>
  <c r="MM15" i="17"/>
  <c r="DW15" i="17"/>
  <c r="DW17" i="17"/>
  <c r="GI15" i="17"/>
  <c r="GI17" i="17"/>
  <c r="JD15" i="17"/>
  <c r="JD17" i="17"/>
  <c r="LY15" i="17"/>
  <c r="HZ15" i="17"/>
  <c r="HZ17" i="17"/>
  <c r="KL15" i="17"/>
  <c r="MX15" i="17"/>
  <c r="AC15" i="17"/>
  <c r="AC17" i="17"/>
  <c r="BF15" i="17"/>
  <c r="BF17" i="17"/>
  <c r="KP15" i="17"/>
  <c r="GP15" i="17"/>
  <c r="GP17" i="17"/>
  <c r="FR15" i="17"/>
  <c r="FR17" i="17"/>
  <c r="FE15" i="17"/>
  <c r="FE17" i="17"/>
  <c r="CR15" i="17"/>
  <c r="CR17" i="17"/>
  <c r="MN15" i="17"/>
  <c r="GY15" i="17"/>
  <c r="GY17" i="17"/>
  <c r="DY15" i="17"/>
  <c r="DY17" i="17"/>
  <c r="BI15" i="17"/>
  <c r="BI17" i="17"/>
  <c r="FB15" i="17"/>
  <c r="FB17" i="17"/>
  <c r="U15" i="17"/>
  <c r="U17" i="17"/>
  <c r="EA15" i="17"/>
  <c r="EA17" i="17"/>
  <c r="IW15" i="17"/>
  <c r="IW17" i="17"/>
  <c r="Z15" i="17"/>
  <c r="Z17" i="17"/>
  <c r="EC15" i="17"/>
  <c r="EC17" i="17"/>
  <c r="IZ15" i="17"/>
  <c r="IZ17" i="17"/>
  <c r="AA15" i="17"/>
  <c r="AA17" i="17"/>
  <c r="EH15" i="17"/>
  <c r="EH17" i="17"/>
  <c r="JA15" i="17"/>
  <c r="JA17" i="17"/>
  <c r="AP15" i="17"/>
  <c r="AP17" i="17"/>
  <c r="EV15" i="17"/>
  <c r="EV17" i="17"/>
  <c r="JT15" i="17"/>
  <c r="CB15" i="17"/>
  <c r="CB17" i="17"/>
  <c r="JB15" i="17"/>
  <c r="JB17" i="17"/>
  <c r="AF15" i="17"/>
  <c r="AF17" i="17"/>
  <c r="CU15" i="17"/>
  <c r="CU17" i="17"/>
  <c r="FP15" i="17"/>
  <c r="FP17" i="17"/>
  <c r="IS15" i="17"/>
  <c r="IS17" i="17"/>
  <c r="LX15" i="17"/>
  <c r="BS15" i="17"/>
  <c r="BS17" i="17"/>
  <c r="GQ15" i="17"/>
  <c r="GQ17" i="17"/>
  <c r="MG15" i="17"/>
  <c r="BM15" i="17"/>
  <c r="BM17" i="17"/>
  <c r="EG15" i="17"/>
  <c r="EG17" i="17"/>
  <c r="HE15" i="17"/>
  <c r="HE17" i="17"/>
  <c r="KJ15" i="17"/>
  <c r="MV15" i="17"/>
  <c r="EE15" i="17"/>
  <c r="EE17" i="17"/>
  <c r="GR15" i="17"/>
  <c r="GR17" i="17"/>
  <c r="JM15" i="17"/>
  <c r="JM17" i="17"/>
  <c r="MI15" i="17"/>
  <c r="IH15" i="17"/>
  <c r="IH17" i="17"/>
  <c r="KT15" i="17"/>
  <c r="JS36" i="17"/>
  <c r="JS29" i="17"/>
  <c r="DH15" i="17"/>
  <c r="DH17" i="17"/>
  <c r="CF15" i="17"/>
  <c r="CF17" i="17"/>
  <c r="LV15" i="17"/>
  <c r="KN15" i="17"/>
  <c r="GW15" i="17"/>
  <c r="GW17" i="17"/>
  <c r="IY15" i="17"/>
  <c r="IY17" i="17"/>
  <c r="DT15" i="17"/>
  <c r="DT17" i="17"/>
  <c r="AX15" i="17"/>
  <c r="AX17" i="17"/>
  <c r="IF15" i="17"/>
  <c r="IF17" i="17"/>
  <c r="FA15" i="17"/>
  <c r="FA17" i="17"/>
  <c r="FU15" i="17"/>
  <c r="FU17" i="17"/>
  <c r="GE15" i="17"/>
  <c r="GE17" i="17"/>
  <c r="AI15" i="17"/>
  <c r="AI17" i="17"/>
  <c r="EQ15" i="17"/>
  <c r="EQ17" i="17"/>
  <c r="JK15" i="17"/>
  <c r="JK17" i="17"/>
  <c r="AK15" i="17"/>
  <c r="AK17" i="17"/>
  <c r="ES15" i="17"/>
  <c r="ES17" i="17"/>
  <c r="JR15" i="17"/>
  <c r="AL15" i="17"/>
  <c r="AL17" i="17"/>
  <c r="ET15" i="17"/>
  <c r="ET17" i="17"/>
  <c r="JS15" i="17"/>
  <c r="BA15" i="17"/>
  <c r="BA17" i="17"/>
  <c r="FL15" i="17"/>
  <c r="FL17" i="17"/>
  <c r="KM15" i="17"/>
  <c r="CT15" i="17"/>
  <c r="CT17" i="17"/>
  <c r="KH15" i="17"/>
  <c r="AN15" i="17"/>
  <c r="AN17" i="17"/>
  <c r="DD15" i="17"/>
  <c r="DD17" i="17"/>
  <c r="FY15" i="17"/>
  <c r="FY17" i="17"/>
  <c r="JC15" i="17"/>
  <c r="JC17" i="17"/>
  <c r="MJ15" i="17"/>
  <c r="CK15" i="17"/>
  <c r="CK17" i="17"/>
  <c r="HM15" i="17"/>
  <c r="HM17" i="17"/>
  <c r="I15" i="17"/>
  <c r="I17" i="17"/>
  <c r="BU15" i="17"/>
  <c r="BU17" i="17"/>
  <c r="EP15" i="17"/>
  <c r="EP17" i="17"/>
  <c r="HO15" i="17"/>
  <c r="HO17" i="17"/>
  <c r="KU15" i="17"/>
  <c r="CA15" i="17"/>
  <c r="CA17" i="17"/>
  <c r="EM15" i="17"/>
  <c r="EM17" i="17"/>
  <c r="HA15" i="17"/>
  <c r="HA17" i="17"/>
  <c r="JW15" i="17"/>
  <c r="MR15" i="17"/>
  <c r="IP15" i="17"/>
  <c r="IP17" i="17"/>
  <c r="LB15" i="17"/>
  <c r="AA13" i="16"/>
  <c r="AN13" i="16"/>
  <c r="AS13" i="16"/>
  <c r="X13" i="16"/>
  <c r="V13" i="16"/>
  <c r="JN9" i="17"/>
  <c r="JN10" i="17" s="1"/>
  <c r="JM117" i="17"/>
  <c r="JM82" i="17"/>
  <c r="JM96" i="17"/>
  <c r="JM47" i="17"/>
  <c r="JM54" i="17"/>
  <c r="P5" i="22"/>
  <c r="J5" i="22"/>
  <c r="K5" i="22"/>
  <c r="AR5" i="22"/>
  <c r="X5" i="22"/>
  <c r="AP5" i="22"/>
  <c r="V5" i="22"/>
  <c r="AA5" i="22"/>
  <c r="S5" i="22"/>
  <c r="Y5" i="22"/>
  <c r="AJ5" i="22"/>
  <c r="R5" i="22"/>
  <c r="AB5" i="22"/>
  <c r="U5" i="22"/>
  <c r="M5" i="22"/>
  <c r="F5" i="22"/>
  <c r="AF5" i="22"/>
  <c r="AD5" i="22"/>
  <c r="AE5" i="22"/>
  <c r="AS5" i="22"/>
  <c r="N5" i="22"/>
  <c r="T5" i="22"/>
  <c r="W5" i="22"/>
  <c r="O5" i="22"/>
  <c r="AM5" i="22"/>
  <c r="H5" i="22"/>
  <c r="G5" i="22"/>
  <c r="L5" i="22"/>
  <c r="I5" i="22"/>
  <c r="Z5" i="22"/>
  <c r="AG5" i="22"/>
  <c r="DS11" i="24"/>
  <c r="HH11" i="24"/>
  <c r="FL11" i="24"/>
  <c r="GU11" i="24"/>
  <c r="JL11" i="24"/>
  <c r="CM11" i="24"/>
  <c r="EY11" i="24"/>
  <c r="HK11" i="24"/>
  <c r="EK11" i="24"/>
  <c r="GW11" i="24"/>
  <c r="BV11" i="24"/>
  <c r="IN11" i="24"/>
  <c r="IP11" i="24"/>
  <c r="AF11" i="24"/>
  <c r="JD11" i="24"/>
  <c r="AW11" i="24"/>
  <c r="K11" i="24"/>
  <c r="DT11" i="24"/>
  <c r="IR11" i="24"/>
  <c r="HE11" i="24"/>
  <c r="EL11" i="24"/>
  <c r="GX11" i="24"/>
  <c r="JJ11" i="24"/>
  <c r="X11" i="24"/>
  <c r="BE11" i="24"/>
  <c r="IO11" i="24"/>
  <c r="BD11" i="24"/>
  <c r="DR11" i="24"/>
  <c r="U11" i="24"/>
  <c r="CN11" i="24"/>
  <c r="NZ19" i="16"/>
  <c r="EH11" i="24"/>
  <c r="GT11" i="24"/>
  <c r="CB11" i="24"/>
  <c r="AN11" i="24"/>
  <c r="S11" i="24"/>
  <c r="GK11" i="24"/>
  <c r="EJ11" i="24"/>
  <c r="GV11" i="24"/>
  <c r="JH11" i="24"/>
  <c r="FI11" i="24"/>
  <c r="HU11" i="24"/>
  <c r="OA31" i="16"/>
  <c r="OE55" i="16"/>
  <c r="EN11" i="24"/>
  <c r="CL11" i="24"/>
  <c r="DZ11" i="24"/>
  <c r="BU11" i="24"/>
  <c r="GS11" i="24"/>
  <c r="JE11" i="24"/>
  <c r="IQ11" i="24"/>
  <c r="CR11" i="24"/>
  <c r="BT11" i="24"/>
  <c r="FT11" i="24"/>
  <c r="FD11" i="24"/>
  <c r="FF11" i="24"/>
  <c r="EF11" i="24"/>
  <c r="CC11" i="24"/>
  <c r="OF43" i="16"/>
  <c r="JF11" i="24"/>
  <c r="GZ11" i="24"/>
  <c r="EX11" i="24"/>
  <c r="EW11" i="24"/>
  <c r="HI11" i="24"/>
  <c r="EI11" i="24"/>
  <c r="JG11" i="24"/>
  <c r="HP11" i="24"/>
  <c r="CS11" i="24"/>
  <c r="IB11" i="24"/>
  <c r="DV11" i="24"/>
  <c r="OE17" i="16"/>
  <c r="NY23" i="16"/>
  <c r="EC11" i="24"/>
  <c r="JA11" i="24"/>
  <c r="IT11" i="24"/>
  <c r="OB23" i="16"/>
  <c r="AH11" i="24"/>
  <c r="GF11" i="24"/>
  <c r="OA43" i="16"/>
  <c r="BF11" i="24"/>
  <c r="AY11" i="24"/>
  <c r="DW11" i="24"/>
  <c r="EA11" i="24"/>
  <c r="IY11" i="24"/>
  <c r="OE49" i="16"/>
  <c r="NW43" i="16"/>
  <c r="NZ49" i="16"/>
  <c r="NZ17" i="16"/>
  <c r="OF41" i="16"/>
  <c r="OA41" i="16"/>
  <c r="OE31" i="16"/>
  <c r="OC49" i="16"/>
  <c r="OF49" i="16"/>
  <c r="OE41" i="16"/>
  <c r="NY37" i="16"/>
  <c r="OF29" i="16"/>
  <c r="NW17" i="16"/>
  <c r="OF53" i="16"/>
  <c r="OD19" i="16"/>
  <c r="OF17" i="16"/>
  <c r="NZ53" i="16"/>
  <c r="Z11" i="24"/>
  <c r="BN11" i="24"/>
  <c r="DQ11" i="24"/>
  <c r="AQ11" i="24"/>
  <c r="DC11" i="24"/>
  <c r="FO11" i="24"/>
  <c r="IA11" i="24"/>
  <c r="FA11" i="24"/>
  <c r="OE47" i="16"/>
  <c r="NW41" i="16"/>
  <c r="NZ47" i="16"/>
  <c r="OA29" i="16"/>
  <c r="NY49" i="16"/>
  <c r="OE53" i="16"/>
  <c r="OE25" i="16"/>
  <c r="NX53" i="16"/>
  <c r="OC47" i="16"/>
  <c r="OF47" i="16"/>
  <c r="NY29" i="16"/>
  <c r="OB53" i="16"/>
  <c r="NW25" i="16"/>
  <c r="OF31" i="16"/>
  <c r="NW19" i="16"/>
  <c r="NX43" i="16"/>
  <c r="OF55" i="16"/>
  <c r="OC37" i="16"/>
  <c r="OA25" i="16"/>
  <c r="OA17" i="16"/>
  <c r="OB17" i="16"/>
  <c r="OB43" i="16"/>
  <c r="NX19" i="16"/>
  <c r="FB11" i="24"/>
  <c r="HN11" i="24"/>
  <c r="NX55" i="16"/>
  <c r="OB55" i="16"/>
  <c r="NW23" i="16"/>
  <c r="NX31" i="16"/>
  <c r="NX41" i="16"/>
  <c r="OD49" i="16"/>
  <c r="OA23" i="16"/>
  <c r="OA19" i="16"/>
  <c r="OB19" i="16"/>
  <c r="OB41" i="16"/>
  <c r="NX17" i="16"/>
  <c r="OB49" i="16"/>
  <c r="OE23" i="16"/>
  <c r="OB37" i="16"/>
  <c r="OB47" i="16"/>
  <c r="NY19" i="16"/>
  <c r="NZ43" i="16"/>
  <c r="NX25" i="16"/>
  <c r="OD29" i="16"/>
  <c r="OD43" i="16"/>
  <c r="NX29" i="16"/>
  <c r="NW55" i="16"/>
  <c r="OD47" i="16"/>
  <c r="OA55" i="16"/>
  <c r="NX49" i="16"/>
  <c r="J11" i="24"/>
  <c r="BO11" i="24"/>
  <c r="EZ11" i="24"/>
  <c r="HL11" i="24"/>
  <c r="DM11" i="24"/>
  <c r="FY11" i="24"/>
  <c r="FR11" i="24"/>
  <c r="OD37" i="16"/>
  <c r="NY47" i="16"/>
  <c r="NX37" i="16"/>
  <c r="NY31" i="16"/>
  <c r="NY25" i="16"/>
  <c r="NY17" i="16"/>
  <c r="NZ41" i="16"/>
  <c r="NX23" i="16"/>
  <c r="OC17" i="16"/>
  <c r="OD31" i="16"/>
  <c r="OD41" i="16"/>
  <c r="OB29" i="16"/>
  <c r="NW53" i="16"/>
  <c r="OD23" i="16"/>
  <c r="NZ29" i="16"/>
  <c r="OA49" i="16"/>
  <c r="OA53" i="16"/>
  <c r="NX47" i="16"/>
  <c r="CV11" i="24"/>
  <c r="OD55" i="16"/>
  <c r="OA37" i="16"/>
  <c r="NY55" i="16"/>
  <c r="OE37" i="16"/>
  <c r="OC25" i="16"/>
  <c r="OC19" i="16"/>
  <c r="NW49" i="16"/>
  <c r="OC53" i="16"/>
  <c r="OB31" i="16"/>
  <c r="NY43" i="16"/>
  <c r="OD25" i="16"/>
  <c r="NZ31" i="16"/>
  <c r="OA47" i="16"/>
  <c r="NW31" i="16"/>
  <c r="OC43" i="16"/>
  <c r="NZ25" i="16"/>
  <c r="OF25" i="16"/>
  <c r="HC11" i="24"/>
  <c r="OE19" i="16"/>
  <c r="OD53" i="16"/>
  <c r="NY53" i="16"/>
  <c r="OC23" i="16"/>
  <c r="NW47" i="16"/>
  <c r="OC55" i="16"/>
  <c r="OB25" i="16"/>
  <c r="NY41" i="16"/>
  <c r="OC29" i="16"/>
  <c r="NZ37" i="16"/>
  <c r="NW29" i="16"/>
  <c r="OC41" i="16"/>
  <c r="NW37" i="16"/>
  <c r="NZ23" i="16"/>
  <c r="OF23" i="16"/>
  <c r="DA11" i="24"/>
  <c r="OE29" i="16"/>
  <c r="OE43" i="16"/>
  <c r="OF37" i="16"/>
  <c r="OC31" i="16"/>
  <c r="OD17" i="16"/>
  <c r="OF19" i="16"/>
  <c r="NZ55" i="16"/>
  <c r="AI11" i="24"/>
  <c r="FG11" i="24"/>
  <c r="HS11" i="24"/>
  <c r="FN6" i="24"/>
  <c r="FN11" i="24"/>
  <c r="AV6" i="24"/>
  <c r="AV11" i="24"/>
  <c r="IH6" i="24"/>
  <c r="IH11" i="24"/>
  <c r="FU6" i="24"/>
  <c r="FU11" i="24"/>
  <c r="IG6" i="24"/>
  <c r="IG11" i="24"/>
  <c r="CU6" i="24"/>
  <c r="CU11" i="24"/>
  <c r="BH11" i="24"/>
  <c r="N6" i="24"/>
  <c r="N11" i="24"/>
  <c r="CG11" i="24"/>
  <c r="BZ11" i="24"/>
  <c r="AU11" i="24"/>
  <c r="DG11" i="24"/>
  <c r="FS11" i="24"/>
  <c r="IE11" i="24"/>
  <c r="L6" i="24"/>
  <c r="L11" i="24"/>
  <c r="HZ6" i="24"/>
  <c r="HZ11" i="24"/>
  <c r="BL6" i="24"/>
  <c r="BL11" i="24"/>
  <c r="BP11" i="24"/>
  <c r="EB11" i="24"/>
  <c r="GN11" i="24"/>
  <c r="IZ11" i="24"/>
  <c r="CO11" i="24"/>
  <c r="V11" i="24"/>
  <c r="CH11" i="24"/>
  <c r="ET11" i="24"/>
  <c r="HF11" i="24"/>
  <c r="BC11" i="24"/>
  <c r="DO11" i="24"/>
  <c r="GA11" i="24"/>
  <c r="IM11" i="24"/>
  <c r="DH6" i="24"/>
  <c r="DH11" i="24"/>
  <c r="R6" i="24"/>
  <c r="R11" i="24"/>
  <c r="AX11" i="24"/>
  <c r="CT6" i="24"/>
  <c r="CT11" i="24"/>
  <c r="DY11" i="24"/>
  <c r="DK6" i="24"/>
  <c r="DK11" i="24"/>
  <c r="FW11" i="24"/>
  <c r="II11" i="24"/>
  <c r="BX11" i="24"/>
  <c r="AK11" i="24"/>
  <c r="AD11" i="24"/>
  <c r="CP11" i="24"/>
  <c r="BK11" i="24"/>
  <c r="GI11" i="24"/>
  <c r="IU11" i="24"/>
  <c r="CD6" i="24"/>
  <c r="CD11" i="24"/>
  <c r="CJ6" i="24"/>
  <c r="CJ11" i="24"/>
  <c r="DX6" i="24"/>
  <c r="DX11" i="24"/>
  <c r="CZ6" i="24"/>
  <c r="CZ11" i="24"/>
  <c r="BG11" i="24"/>
  <c r="GE6" i="24"/>
  <c r="GE11" i="24"/>
  <c r="M6" i="24"/>
  <c r="M11" i="24"/>
  <c r="CF11" i="24"/>
  <c r="ER11" i="24"/>
  <c r="HD11" i="24"/>
  <c r="AS11" i="24"/>
  <c r="DE11" i="24"/>
  <c r="IC6" i="24"/>
  <c r="IC11" i="24"/>
  <c r="AL11" i="24"/>
  <c r="CX6" i="24"/>
  <c r="CX11" i="24"/>
  <c r="FJ11" i="24"/>
  <c r="HV11" i="24"/>
  <c r="BS11" i="24"/>
  <c r="EE11" i="24"/>
  <c r="GQ11" i="24"/>
  <c r="JC11" i="24"/>
  <c r="DJ6" i="24"/>
  <c r="DJ11" i="24"/>
  <c r="T6" i="24"/>
  <c r="T11" i="24"/>
  <c r="DP6" i="24"/>
  <c r="DP11" i="24"/>
  <c r="EO6" i="24"/>
  <c r="EO11" i="24"/>
  <c r="GM11" i="24"/>
  <c r="AB11" i="24"/>
  <c r="O6" i="24"/>
  <c r="O11" i="24"/>
  <c r="AT11" i="24"/>
  <c r="DF11" i="24"/>
  <c r="ID6" i="24"/>
  <c r="ID11" i="24"/>
  <c r="CA11" i="24"/>
  <c r="EM11" i="24"/>
  <c r="GY11" i="24"/>
  <c r="JK11" i="24"/>
  <c r="EP6" i="24"/>
  <c r="EP11" i="24"/>
  <c r="EV6" i="24"/>
  <c r="EV11" i="24"/>
  <c r="GJ6" i="24"/>
  <c r="GJ11" i="24"/>
  <c r="GL6" i="24"/>
  <c r="GL11" i="24"/>
  <c r="Y6" i="24"/>
  <c r="Y11" i="24"/>
  <c r="BW11" i="24"/>
  <c r="AJ11" i="24"/>
  <c r="FH11" i="24"/>
  <c r="HT11" i="24"/>
  <c r="BI11" i="24"/>
  <c r="GG6" i="24"/>
  <c r="GG11" i="24"/>
  <c r="IS6" i="24"/>
  <c r="IS11" i="24"/>
  <c r="BB11" i="24"/>
  <c r="DN11" i="24"/>
  <c r="FZ11" i="24"/>
  <c r="IL11" i="24"/>
  <c r="P6" i="24"/>
  <c r="P11" i="24"/>
  <c r="W11" i="24"/>
  <c r="CI11" i="24"/>
  <c r="EU11" i="24"/>
  <c r="HG11" i="24"/>
  <c r="IF6" i="24"/>
  <c r="IF11" i="24"/>
  <c r="FV6" i="24"/>
  <c r="FV11" i="24"/>
  <c r="GB6" i="24"/>
  <c r="GB11" i="24"/>
  <c r="GD6" i="24"/>
  <c r="GD11" i="24"/>
  <c r="HR6" i="24"/>
  <c r="HR11" i="24"/>
  <c r="GR6" i="24"/>
  <c r="GR11" i="24"/>
  <c r="AG6" i="24"/>
  <c r="AG11" i="24"/>
  <c r="HQ6" i="24"/>
  <c r="HQ11" i="24"/>
  <c r="CE11" i="24"/>
  <c r="EQ11" i="24"/>
  <c r="AR11" i="24"/>
  <c r="DD11" i="24"/>
  <c r="FP6" i="24"/>
  <c r="FP11" i="24"/>
  <c r="BQ11" i="24"/>
  <c r="BJ11" i="24"/>
  <c r="GH11" i="24"/>
  <c r="AE11" i="24"/>
  <c r="CQ11" i="24"/>
  <c r="FC11" i="24"/>
  <c r="HO11" i="24"/>
  <c r="AP6" i="24"/>
  <c r="AP11" i="24"/>
  <c r="DB6" i="24"/>
  <c r="DB11" i="24"/>
  <c r="HB6" i="24"/>
  <c r="HB11" i="24"/>
  <c r="HJ11" i="24"/>
  <c r="IV6" i="24"/>
  <c r="IV11" i="24"/>
  <c r="IX6" i="24"/>
  <c r="IX11" i="24"/>
  <c r="HX6" i="24"/>
  <c r="HX11" i="24"/>
  <c r="FM6" i="24"/>
  <c r="FM11" i="24"/>
  <c r="AA11" i="24"/>
  <c r="AZ11" i="24"/>
  <c r="DL11" i="24"/>
  <c r="FX11" i="24"/>
  <c r="IJ11" i="24"/>
  <c r="BR11" i="24"/>
  <c r="ED11" i="24"/>
  <c r="GP11" i="24"/>
  <c r="JB11" i="24"/>
  <c r="AM11" i="24"/>
  <c r="CY11" i="24"/>
  <c r="FK11" i="24"/>
  <c r="HW11" i="24"/>
  <c r="HH6" i="24"/>
  <c r="BT6" i="24"/>
  <c r="EJ6" i="24"/>
  <c r="JH6" i="24"/>
  <c r="FI6" i="24"/>
  <c r="HU6" i="24"/>
  <c r="FT6" i="24"/>
  <c r="FF6" i="24"/>
  <c r="CC6" i="24"/>
  <c r="KP4" i="22"/>
  <c r="KO3" i="22"/>
  <c r="DA6" i="24"/>
  <c r="AF6" i="24"/>
  <c r="FO6" i="24"/>
  <c r="IA6" i="24"/>
  <c r="DM6" i="24"/>
  <c r="HP6" i="24"/>
  <c r="IB6" i="24"/>
  <c r="FA6" i="24"/>
  <c r="CR6" i="24"/>
  <c r="CL6" i="24"/>
  <c r="DS6" i="24"/>
  <c r="IQ6" i="24"/>
  <c r="FD6" i="24"/>
  <c r="FY6" i="24"/>
  <c r="FR6" i="24"/>
  <c r="HI6" i="24"/>
  <c r="JL6" i="24"/>
  <c r="HJ6" i="24"/>
  <c r="AA6" i="24"/>
  <c r="CM6" i="24"/>
  <c r="EY6" i="24"/>
  <c r="HK6" i="24"/>
  <c r="EK6" i="24"/>
  <c r="GW6" i="24"/>
  <c r="BV6" i="24"/>
  <c r="IN6" i="24"/>
  <c r="IP6" i="24"/>
  <c r="JD6" i="24"/>
  <c r="AW6" i="24"/>
  <c r="K6" i="24"/>
  <c r="DT6" i="24"/>
  <c r="IR6" i="24"/>
  <c r="HE6" i="24"/>
  <c r="EL6" i="24"/>
  <c r="GX6" i="24"/>
  <c r="JJ6" i="24"/>
  <c r="EH6" i="24"/>
  <c r="GT6" i="24"/>
  <c r="CB6" i="24"/>
  <c r="X6" i="24"/>
  <c r="AN6" i="24"/>
  <c r="BE6" i="24"/>
  <c r="DQ6" i="24"/>
  <c r="IO6" i="24"/>
  <c r="S6" i="24"/>
  <c r="BD6" i="24"/>
  <c r="GK6" i="24"/>
  <c r="GV6" i="24"/>
  <c r="HN6" i="24"/>
  <c r="EN6" i="24"/>
  <c r="DZ6" i="24"/>
  <c r="BU6" i="24"/>
  <c r="GS6" i="24"/>
  <c r="JE6" i="24"/>
  <c r="DE6" i="24"/>
  <c r="DR6" i="24"/>
  <c r="EF6" i="24"/>
  <c r="J6" i="24"/>
  <c r="U6" i="24"/>
  <c r="CN6" i="24"/>
  <c r="EZ6" i="24"/>
  <c r="HL6" i="24"/>
  <c r="JF6" i="24"/>
  <c r="GZ6" i="24"/>
  <c r="EX6" i="24"/>
  <c r="FL6" i="24"/>
  <c r="EW6" i="24"/>
  <c r="BW6" i="24"/>
  <c r="EI6" i="24"/>
  <c r="GU6" i="24"/>
  <c r="JG6" i="24"/>
  <c r="CV6" i="24"/>
  <c r="BI6" i="24"/>
  <c r="EU6" i="24"/>
  <c r="ED6" i="24"/>
  <c r="JB6" i="24"/>
  <c r="Z6" i="24"/>
  <c r="BN6" i="24"/>
  <c r="AQ6" i="24"/>
  <c r="AJ6" i="24"/>
  <c r="FH6" i="24"/>
  <c r="FZ6" i="24"/>
  <c r="HG6" i="24"/>
  <c r="AX6" i="24"/>
  <c r="BF6" i="24"/>
  <c r="DY6" i="24"/>
  <c r="AY6" i="24"/>
  <c r="FW6" i="24"/>
  <c r="II6" i="24"/>
  <c r="BX6" i="24"/>
  <c r="AK6" i="24"/>
  <c r="AD6" i="24"/>
  <c r="CP6" i="24"/>
  <c r="FB6" i="24"/>
  <c r="BK6" i="24"/>
  <c r="DW6" i="24"/>
  <c r="GI6" i="24"/>
  <c r="IU6" i="24"/>
  <c r="BG6" i="24"/>
  <c r="CF6" i="24"/>
  <c r="ER6" i="24"/>
  <c r="HD6" i="24"/>
  <c r="AS6" i="24"/>
  <c r="AL6" i="24"/>
  <c r="FJ6" i="24"/>
  <c r="HV6" i="24"/>
  <c r="BS6" i="24"/>
  <c r="EE6" i="24"/>
  <c r="GQ6" i="24"/>
  <c r="JC6" i="24"/>
  <c r="BO6" i="24"/>
  <c r="EA6" i="24"/>
  <c r="GM6" i="24"/>
  <c r="IY6" i="24"/>
  <c r="AB6" i="24"/>
  <c r="AT6" i="24"/>
  <c r="DF6" i="24"/>
  <c r="CA6" i="24"/>
  <c r="EM6" i="24"/>
  <c r="GY6" i="24"/>
  <c r="JK6" i="24"/>
  <c r="HT6" i="24"/>
  <c r="BB6" i="24"/>
  <c r="DN6" i="24"/>
  <c r="IL6" i="24"/>
  <c r="W6" i="24"/>
  <c r="CI6" i="24"/>
  <c r="CS6" i="24"/>
  <c r="CE6" i="24"/>
  <c r="EQ6" i="24"/>
  <c r="HC6" i="24"/>
  <c r="AR6" i="24"/>
  <c r="DD6" i="24"/>
  <c r="BQ6" i="24"/>
  <c r="EC6" i="24"/>
  <c r="JA6" i="24"/>
  <c r="BJ6" i="24"/>
  <c r="DV6" i="24"/>
  <c r="GH6" i="24"/>
  <c r="IT6" i="24"/>
  <c r="AE6" i="24"/>
  <c r="CQ6" i="24"/>
  <c r="FC6" i="24"/>
  <c r="HO6" i="24"/>
  <c r="AZ6" i="24"/>
  <c r="DL6" i="24"/>
  <c r="FX6" i="24"/>
  <c r="IJ6" i="24"/>
  <c r="BR6" i="24"/>
  <c r="GP6" i="24"/>
  <c r="AM6" i="24"/>
  <c r="CY6" i="24"/>
  <c r="FK6" i="24"/>
  <c r="HW6" i="24"/>
  <c r="AH6" i="24"/>
  <c r="AI6" i="24"/>
  <c r="FG6" i="24"/>
  <c r="HS6" i="24"/>
  <c r="BH6" i="24"/>
  <c r="GF6" i="24"/>
  <c r="CG6" i="24"/>
  <c r="BZ6" i="24"/>
  <c r="AU6" i="24"/>
  <c r="DG6" i="24"/>
  <c r="FS6" i="24"/>
  <c r="IE6" i="24"/>
  <c r="DC6" i="24"/>
  <c r="BP6" i="24"/>
  <c r="EB6" i="24"/>
  <c r="GN6" i="24"/>
  <c r="IZ6" i="24"/>
  <c r="CO6" i="24"/>
  <c r="V6" i="24"/>
  <c r="CH6" i="24"/>
  <c r="ET6" i="24"/>
  <c r="HF6" i="24"/>
  <c r="BC6" i="24"/>
  <c r="DO6" i="24"/>
  <c r="GA6" i="24"/>
  <c r="IM6" i="24"/>
  <c r="JN116" i="17"/>
  <c r="JN117" i="17" s="1"/>
  <c r="JN95" i="17"/>
  <c r="JN96" i="17" s="1"/>
  <c r="JN109" i="17"/>
  <c r="JN110" i="17" s="1"/>
  <c r="JN88" i="17"/>
  <c r="JN89" i="17" s="1"/>
  <c r="JN81" i="17"/>
  <c r="JN82" i="17" s="1"/>
  <c r="JN74" i="17"/>
  <c r="JN75" i="17" s="1"/>
  <c r="JN67" i="17"/>
  <c r="JN68" i="17" s="1"/>
  <c r="JN60" i="17"/>
  <c r="JN61" i="17" s="1"/>
  <c r="JN53" i="17"/>
  <c r="JN54" i="17" s="1"/>
  <c r="JN46" i="17"/>
  <c r="JN47" i="17" s="1"/>
  <c r="JN32" i="17"/>
  <c r="JN33" i="17" s="1"/>
  <c r="JN39" i="17"/>
  <c r="JN40" i="17" s="1"/>
  <c r="JN23" i="17"/>
  <c r="KP3" i="24"/>
  <c r="KQ4" i="24"/>
  <c r="BO31" i="17"/>
  <c r="BO33" i="17"/>
  <c r="EA31" i="17"/>
  <c r="EA33" i="17"/>
  <c r="GM31" i="17"/>
  <c r="GM33" i="17"/>
  <c r="IY31" i="17"/>
  <c r="IY33" i="17"/>
  <c r="FS38" i="17"/>
  <c r="FS40" i="17"/>
  <c r="BH31" i="17"/>
  <c r="BH33" i="17"/>
  <c r="DT31" i="17"/>
  <c r="DT33" i="17"/>
  <c r="GF31" i="17"/>
  <c r="GF33" i="17"/>
  <c r="IR31" i="17"/>
  <c r="IR33" i="17"/>
  <c r="DO38" i="17"/>
  <c r="DO40" i="17"/>
  <c r="E31" i="17"/>
  <c r="E33" i="17"/>
  <c r="BQ31" i="17"/>
  <c r="BQ33" i="17"/>
  <c r="EC31" i="17"/>
  <c r="EC33" i="17"/>
  <c r="GO31" i="17"/>
  <c r="GO33" i="17"/>
  <c r="JA31" i="17"/>
  <c r="JA33" i="17"/>
  <c r="GI38" i="17"/>
  <c r="GI40" i="17"/>
  <c r="BJ31" i="17"/>
  <c r="BJ33" i="17"/>
  <c r="DV31" i="17"/>
  <c r="DV33" i="17"/>
  <c r="GH31" i="17"/>
  <c r="GH33" i="17"/>
  <c r="IT31" i="17"/>
  <c r="IT33" i="17"/>
  <c r="BS38" i="17"/>
  <c r="BS40" i="17"/>
  <c r="G31" i="17"/>
  <c r="G33" i="17"/>
  <c r="BS31" i="17"/>
  <c r="BS33" i="17"/>
  <c r="EE31" i="17"/>
  <c r="EE33" i="17"/>
  <c r="GQ31" i="17"/>
  <c r="GQ33" i="17"/>
  <c r="JC31" i="17"/>
  <c r="JC33" i="17"/>
  <c r="EM38" i="17"/>
  <c r="EM40" i="17"/>
  <c r="K31" i="17"/>
  <c r="K33" i="17"/>
  <c r="BW31" i="17"/>
  <c r="BW33" i="17"/>
  <c r="EI31" i="17"/>
  <c r="EI33" i="17"/>
  <c r="GU31" i="17"/>
  <c r="GU33" i="17"/>
  <c r="JG31" i="17"/>
  <c r="JG33" i="17"/>
  <c r="IE38" i="17"/>
  <c r="IE40" i="17"/>
  <c r="BP31" i="17"/>
  <c r="BP33" i="17"/>
  <c r="EB31" i="17"/>
  <c r="EB33" i="17"/>
  <c r="GN31" i="17"/>
  <c r="GN33" i="17"/>
  <c r="IZ31" i="17"/>
  <c r="IZ33" i="17"/>
  <c r="GA38" i="17"/>
  <c r="GA40" i="17"/>
  <c r="M31" i="17"/>
  <c r="M33" i="17"/>
  <c r="BY31" i="17"/>
  <c r="BY33" i="17"/>
  <c r="EK31" i="17"/>
  <c r="EK33" i="17"/>
  <c r="GW31" i="17"/>
  <c r="GW33" i="17"/>
  <c r="JI31" i="17"/>
  <c r="JI33" i="17"/>
  <c r="IU38" i="17"/>
  <c r="IU40" i="17"/>
  <c r="F31" i="17"/>
  <c r="F33" i="17"/>
  <c r="BR31" i="17"/>
  <c r="BR33" i="17"/>
  <c r="ED31" i="17"/>
  <c r="ED33" i="17"/>
  <c r="GP31" i="17"/>
  <c r="GP33" i="17"/>
  <c r="JB31" i="17"/>
  <c r="JB33" i="17"/>
  <c r="EE38" i="17"/>
  <c r="EE40" i="17"/>
  <c r="O31" i="17"/>
  <c r="O33" i="17"/>
  <c r="CA31" i="17"/>
  <c r="CA33" i="17"/>
  <c r="EM31" i="17"/>
  <c r="EM33" i="17"/>
  <c r="GY31" i="17"/>
  <c r="GY33" i="17"/>
  <c r="JK31" i="17"/>
  <c r="JK33" i="17"/>
  <c r="S31" i="17"/>
  <c r="S33" i="17"/>
  <c r="CE31" i="17"/>
  <c r="CE33" i="17"/>
  <c r="EQ31" i="17"/>
  <c r="EQ33" i="17"/>
  <c r="HC31" i="17"/>
  <c r="HC33" i="17"/>
  <c r="JO31" i="17"/>
  <c r="L31" i="17"/>
  <c r="L33" i="17"/>
  <c r="BX31" i="17"/>
  <c r="BX33" i="17"/>
  <c r="EJ31" i="17"/>
  <c r="EJ33" i="17"/>
  <c r="GV31" i="17"/>
  <c r="GV33" i="17"/>
  <c r="JH31" i="17"/>
  <c r="JH33" i="17"/>
  <c r="IM38" i="17"/>
  <c r="IM40" i="17"/>
  <c r="U31" i="17"/>
  <c r="U33" i="17"/>
  <c r="CG31" i="17"/>
  <c r="CG33" i="17"/>
  <c r="ES31" i="17"/>
  <c r="ES33" i="17"/>
  <c r="HE31" i="17"/>
  <c r="HE33" i="17"/>
  <c r="JQ31" i="17"/>
  <c r="N31" i="17"/>
  <c r="N33" i="17"/>
  <c r="BZ31" i="17"/>
  <c r="BZ33" i="17"/>
  <c r="EL31" i="17"/>
  <c r="EL33" i="17"/>
  <c r="GX31" i="17"/>
  <c r="GX33" i="17"/>
  <c r="JJ31" i="17"/>
  <c r="JJ33" i="17"/>
  <c r="GQ38" i="17"/>
  <c r="GQ40" i="17"/>
  <c r="W31" i="17"/>
  <c r="W33" i="17"/>
  <c r="CI31" i="17"/>
  <c r="CI33" i="17"/>
  <c r="EU31" i="17"/>
  <c r="EU33" i="17"/>
  <c r="HG31" i="17"/>
  <c r="HG33" i="17"/>
  <c r="JK38" i="17"/>
  <c r="JK40" i="17"/>
  <c r="AA31" i="17"/>
  <c r="AA33" i="17"/>
  <c r="CM31" i="17"/>
  <c r="CM33" i="17"/>
  <c r="EY31" i="17"/>
  <c r="EY33" i="17"/>
  <c r="HK31" i="17"/>
  <c r="HK33" i="17"/>
  <c r="AP45" i="17"/>
  <c r="T31" i="17"/>
  <c r="T33" i="17"/>
  <c r="CF31" i="17"/>
  <c r="CF33" i="17"/>
  <c r="ER31" i="17"/>
  <c r="ER33" i="17"/>
  <c r="HD31" i="17"/>
  <c r="HD33" i="17"/>
  <c r="JP31" i="17"/>
  <c r="AC31" i="17"/>
  <c r="AC33" i="17"/>
  <c r="CO31" i="17"/>
  <c r="CO33" i="17"/>
  <c r="FA31" i="17"/>
  <c r="FA33" i="17"/>
  <c r="HM31" i="17"/>
  <c r="HM33" i="17"/>
  <c r="DB45" i="17"/>
  <c r="V31" i="17"/>
  <c r="V33" i="17"/>
  <c r="CH31" i="17"/>
  <c r="CH33" i="17"/>
  <c r="ET31" i="17"/>
  <c r="ET33" i="17"/>
  <c r="HF31" i="17"/>
  <c r="HF33" i="17"/>
  <c r="JR31" i="17"/>
  <c r="JC38" i="17"/>
  <c r="JC40" i="17"/>
  <c r="AE31" i="17"/>
  <c r="AE33" i="17"/>
  <c r="CQ31" i="17"/>
  <c r="CQ33" i="17"/>
  <c r="FC31" i="17"/>
  <c r="FC33" i="17"/>
  <c r="HO31" i="17"/>
  <c r="HO33" i="17"/>
  <c r="X31" i="17"/>
  <c r="X33" i="17"/>
  <c r="CJ31" i="17"/>
  <c r="CJ33" i="17"/>
  <c r="EV31" i="17"/>
  <c r="EV33" i="17"/>
  <c r="HH31" i="17"/>
  <c r="HH33" i="17"/>
  <c r="Q31" i="17"/>
  <c r="Q33" i="17"/>
  <c r="CC31" i="17"/>
  <c r="CC33" i="17"/>
  <c r="EO31" i="17"/>
  <c r="EO33" i="17"/>
  <c r="HA31" i="17"/>
  <c r="HA33" i="17"/>
  <c r="JM31" i="17"/>
  <c r="JM33" i="17"/>
  <c r="HO38" i="17"/>
  <c r="HO40" i="17"/>
  <c r="BF31" i="17"/>
  <c r="BF33" i="17"/>
  <c r="DR31" i="17"/>
  <c r="DR33" i="17"/>
  <c r="GD31" i="17"/>
  <c r="GD33" i="17"/>
  <c r="IP31" i="17"/>
  <c r="IP33" i="17"/>
  <c r="BA38" i="17"/>
  <c r="BA40" i="17"/>
  <c r="FF59" i="17"/>
  <c r="FF61" i="17"/>
  <c r="AF38" i="17"/>
  <c r="AF40" i="17"/>
  <c r="CR38" i="17"/>
  <c r="CR40" i="17"/>
  <c r="FD38" i="17"/>
  <c r="FD40" i="17"/>
  <c r="HP38" i="17"/>
  <c r="HP40" i="17"/>
  <c r="P45" i="17"/>
  <c r="P47" i="17"/>
  <c r="JL45" i="17"/>
  <c r="IU52" i="17"/>
  <c r="Q38" i="17"/>
  <c r="Q40" i="17"/>
  <c r="CC38" i="17"/>
  <c r="CC40" i="17"/>
  <c r="EO38" i="17"/>
  <c r="EO40" i="17"/>
  <c r="HA38" i="17"/>
  <c r="HA40" i="17"/>
  <c r="JM38" i="17"/>
  <c r="JM40" i="17"/>
  <c r="HB45" i="17"/>
  <c r="EB52" i="17"/>
  <c r="J38" i="17"/>
  <c r="J40" i="17"/>
  <c r="BV38" i="17"/>
  <c r="BV40" i="17"/>
  <c r="EH38" i="17"/>
  <c r="EH40" i="17"/>
  <c r="GT38" i="17"/>
  <c r="GT40" i="17"/>
  <c r="JF38" i="17"/>
  <c r="JF40" i="17"/>
  <c r="HH45" i="17"/>
  <c r="EM52" i="17"/>
  <c r="K38" i="17"/>
  <c r="K40" i="17"/>
  <c r="BW38" i="17"/>
  <c r="BW40" i="17"/>
  <c r="EI38" i="17"/>
  <c r="EI40" i="17"/>
  <c r="GU38" i="17"/>
  <c r="GU40" i="17"/>
  <c r="JG38" i="17"/>
  <c r="JG40" i="17"/>
  <c r="HJ45" i="17"/>
  <c r="ER52" i="17"/>
  <c r="T38" i="17"/>
  <c r="T40" i="17"/>
  <c r="CF38" i="17"/>
  <c r="CF40" i="17"/>
  <c r="ER38" i="17"/>
  <c r="ER40" i="17"/>
  <c r="HD38" i="17"/>
  <c r="HD40" i="17"/>
  <c r="JP38" i="17"/>
  <c r="IV45" i="17"/>
  <c r="HO52" i="17"/>
  <c r="CG38" i="17"/>
  <c r="CG40" i="17"/>
  <c r="ES38" i="17"/>
  <c r="ES40" i="17"/>
  <c r="HE38" i="17"/>
  <c r="HE40" i="17"/>
  <c r="JQ38" i="17"/>
  <c r="IX45" i="17"/>
  <c r="HT52" i="17"/>
  <c r="V38" i="17"/>
  <c r="V40" i="17"/>
  <c r="CH38" i="17"/>
  <c r="CH40" i="17"/>
  <c r="ET38" i="17"/>
  <c r="ET40" i="17"/>
  <c r="AI31" i="17"/>
  <c r="AI33" i="17"/>
  <c r="CU31" i="17"/>
  <c r="CU33" i="17"/>
  <c r="FG31" i="17"/>
  <c r="FG33" i="17"/>
  <c r="HS31" i="17"/>
  <c r="HS33" i="17"/>
  <c r="KL45" i="17"/>
  <c r="AB31" i="17"/>
  <c r="AB33" i="17"/>
  <c r="CN31" i="17"/>
  <c r="CN33" i="17"/>
  <c r="EZ31" i="17"/>
  <c r="EZ33" i="17"/>
  <c r="HL31" i="17"/>
  <c r="HL33" i="17"/>
  <c r="BV45" i="17"/>
  <c r="AK31" i="17"/>
  <c r="AK33" i="17"/>
  <c r="CW31" i="17"/>
  <c r="CW33" i="17"/>
  <c r="FI31" i="17"/>
  <c r="FI33" i="17"/>
  <c r="HU31" i="17"/>
  <c r="HU33" i="17"/>
  <c r="MX45" i="17"/>
  <c r="AD31" i="17"/>
  <c r="AD33" i="17"/>
  <c r="CP31" i="17"/>
  <c r="CP33" i="17"/>
  <c r="FB31" i="17"/>
  <c r="FB33" i="17"/>
  <c r="HN31" i="17"/>
  <c r="HN33" i="17"/>
  <c r="AM31" i="17"/>
  <c r="AM33" i="17"/>
  <c r="CY31" i="17"/>
  <c r="CY33" i="17"/>
  <c r="FK31" i="17"/>
  <c r="FK33" i="17"/>
  <c r="HW31" i="17"/>
  <c r="HW33" i="17"/>
  <c r="FN45" i="17"/>
  <c r="AQ31" i="17"/>
  <c r="AQ33" i="17"/>
  <c r="DC31" i="17"/>
  <c r="DC33" i="17"/>
  <c r="FO31" i="17"/>
  <c r="FO33" i="17"/>
  <c r="IA31" i="17"/>
  <c r="IA33" i="17"/>
  <c r="W38" i="17"/>
  <c r="W40" i="17"/>
  <c r="FX52" i="17"/>
  <c r="AJ31" i="17"/>
  <c r="AJ33" i="17"/>
  <c r="CV31" i="17"/>
  <c r="CV33" i="17"/>
  <c r="FH31" i="17"/>
  <c r="FH33" i="17"/>
  <c r="HT31" i="17"/>
  <c r="HT33" i="17"/>
  <c r="LR45" i="17"/>
  <c r="AS31" i="17"/>
  <c r="AS33" i="17"/>
  <c r="DE31" i="17"/>
  <c r="DE33" i="17"/>
  <c r="FQ31" i="17"/>
  <c r="FQ33" i="17"/>
  <c r="IC31" i="17"/>
  <c r="IC33" i="17"/>
  <c r="AE38" i="17"/>
  <c r="AE40" i="17"/>
  <c r="LD52" i="17"/>
  <c r="AL31" i="17"/>
  <c r="AL33" i="17"/>
  <c r="CX31" i="17"/>
  <c r="CX33" i="17"/>
  <c r="FJ31" i="17"/>
  <c r="FJ33" i="17"/>
  <c r="HV31" i="17"/>
  <c r="HV33" i="17"/>
  <c r="EH45" i="17"/>
  <c r="AU31" i="17"/>
  <c r="AU33" i="17"/>
  <c r="DG31" i="17"/>
  <c r="DG33" i="17"/>
  <c r="FS31" i="17"/>
  <c r="FS33" i="17"/>
  <c r="IE31" i="17"/>
  <c r="IE33" i="17"/>
  <c r="G38" i="17"/>
  <c r="G40" i="17"/>
  <c r="L52" i="17"/>
  <c r="AN31" i="17"/>
  <c r="AN33" i="17"/>
  <c r="CZ31" i="17"/>
  <c r="CZ33" i="17"/>
  <c r="FL31" i="17"/>
  <c r="FL33" i="17"/>
  <c r="HX31" i="17"/>
  <c r="HX33" i="17"/>
  <c r="GT45" i="17"/>
  <c r="AG31" i="17"/>
  <c r="AG33" i="17"/>
  <c r="CS31" i="17"/>
  <c r="CS33" i="17"/>
  <c r="FE31" i="17"/>
  <c r="FE33" i="17"/>
  <c r="HQ31" i="17"/>
  <c r="HQ33" i="17"/>
  <c r="HZ45" i="17"/>
  <c r="J31" i="17"/>
  <c r="J33" i="17"/>
  <c r="BV31" i="17"/>
  <c r="BV33" i="17"/>
  <c r="EH31" i="17"/>
  <c r="EH33" i="17"/>
  <c r="GT31" i="17"/>
  <c r="GT33" i="17"/>
  <c r="JF31" i="17"/>
  <c r="JF33" i="17"/>
  <c r="FK38" i="17"/>
  <c r="FK40" i="17"/>
  <c r="EZ66" i="17"/>
  <c r="EZ68" i="17"/>
  <c r="AV38" i="17"/>
  <c r="AV40" i="17"/>
  <c r="DH38" i="17"/>
  <c r="DH40" i="17"/>
  <c r="FT38" i="17"/>
  <c r="FT40" i="17"/>
  <c r="IF38" i="17"/>
  <c r="IF40" i="17"/>
  <c r="CB45" i="17"/>
  <c r="LX45" i="17"/>
  <c r="O59" i="17"/>
  <c r="O61" i="17"/>
  <c r="AG38" i="17"/>
  <c r="AG40" i="17"/>
  <c r="CS38" i="17"/>
  <c r="CS40" i="17"/>
  <c r="FE38" i="17"/>
  <c r="FE40" i="17"/>
  <c r="HQ38" i="17"/>
  <c r="HQ40" i="17"/>
  <c r="R45" i="17"/>
  <c r="R47" i="17"/>
  <c r="JN45" i="17"/>
  <c r="IZ52" i="17"/>
  <c r="Z38" i="17"/>
  <c r="Z40" i="17"/>
  <c r="CL38" i="17"/>
  <c r="CL40" i="17"/>
  <c r="EX38" i="17"/>
  <c r="EX40" i="17"/>
  <c r="HJ38" i="17"/>
  <c r="HJ40" i="17"/>
  <c r="X45" i="17"/>
  <c r="JT45" i="17"/>
  <c r="JK52" i="17"/>
  <c r="AA38" i="17"/>
  <c r="AA40" i="17"/>
  <c r="CM38" i="17"/>
  <c r="CM40" i="17"/>
  <c r="EY38" i="17"/>
  <c r="EY40" i="17"/>
  <c r="HK38" i="17"/>
  <c r="HK40" i="17"/>
  <c r="Z45" i="17"/>
  <c r="JV45" i="17"/>
  <c r="JP52" i="17"/>
  <c r="AJ38" i="17"/>
  <c r="AJ40" i="17"/>
  <c r="CV38" i="17"/>
  <c r="CV40" i="17"/>
  <c r="FH38" i="17"/>
  <c r="FH40" i="17"/>
  <c r="HT38" i="17"/>
  <c r="HT40" i="17"/>
  <c r="AY31" i="17"/>
  <c r="AY33" i="17"/>
  <c r="DK31" i="17"/>
  <c r="DK33" i="17"/>
  <c r="FW31" i="17"/>
  <c r="FW33" i="17"/>
  <c r="II31" i="17"/>
  <c r="II33" i="17"/>
  <c r="BC38" i="17"/>
  <c r="BC40" i="17"/>
  <c r="AR31" i="17"/>
  <c r="AR33" i="17"/>
  <c r="DD31" i="17"/>
  <c r="DD33" i="17"/>
  <c r="FP31" i="17"/>
  <c r="FP33" i="17"/>
  <c r="IB31" i="17"/>
  <c r="IB33" i="17"/>
  <c r="AC38" i="17"/>
  <c r="AC40" i="17"/>
  <c r="IJ52" i="17"/>
  <c r="BA31" i="17"/>
  <c r="BA33" i="17"/>
  <c r="DM31" i="17"/>
  <c r="DM33" i="17"/>
  <c r="FY31" i="17"/>
  <c r="FY33" i="17"/>
  <c r="IK31" i="17"/>
  <c r="IK33" i="17"/>
  <c r="BK38" i="17"/>
  <c r="BK40" i="17"/>
  <c r="AT31" i="17"/>
  <c r="AT33" i="17"/>
  <c r="DF31" i="17"/>
  <c r="DF33" i="17"/>
  <c r="FR31" i="17"/>
  <c r="FR33" i="17"/>
  <c r="ID31" i="17"/>
  <c r="ID33" i="17"/>
  <c r="E38" i="17"/>
  <c r="E40" i="17"/>
  <c r="BC31" i="17"/>
  <c r="BC33" i="17"/>
  <c r="DO31" i="17"/>
  <c r="DO33" i="17"/>
  <c r="GA31" i="17"/>
  <c r="GA33" i="17"/>
  <c r="IM31" i="17"/>
  <c r="IM33" i="17"/>
  <c r="AM38" i="17"/>
  <c r="AM40" i="17"/>
  <c r="BG31" i="17"/>
  <c r="BG33" i="17"/>
  <c r="DS31" i="17"/>
  <c r="DS33" i="17"/>
  <c r="GE31" i="17"/>
  <c r="GE33" i="17"/>
  <c r="IQ31" i="17"/>
  <c r="IQ33" i="17"/>
  <c r="DG38" i="17"/>
  <c r="DG40" i="17"/>
  <c r="AZ31" i="17"/>
  <c r="AZ33" i="17"/>
  <c r="DL31" i="17"/>
  <c r="DL33" i="17"/>
  <c r="FX31" i="17"/>
  <c r="FX33" i="17"/>
  <c r="IJ31" i="17"/>
  <c r="IJ33" i="17"/>
  <c r="BI38" i="17"/>
  <c r="BI40" i="17"/>
  <c r="BI31" i="17"/>
  <c r="BI33" i="17"/>
  <c r="DU33" i="17"/>
  <c r="DU31" i="17"/>
  <c r="GG33" i="17"/>
  <c r="GG31" i="17"/>
  <c r="IS33" i="17"/>
  <c r="IS31" i="17"/>
  <c r="DW38" i="17"/>
  <c r="DW40" i="17"/>
  <c r="BB31" i="17"/>
  <c r="BB33" i="17"/>
  <c r="DN31" i="17"/>
  <c r="DN33" i="17"/>
  <c r="FZ31" i="17"/>
  <c r="FZ33" i="17"/>
  <c r="IL31" i="17"/>
  <c r="IL33" i="17"/>
  <c r="AK38" i="17"/>
  <c r="AK40" i="17"/>
  <c r="BK31" i="17"/>
  <c r="BK33" i="17"/>
  <c r="BL31" i="17"/>
  <c r="BL33" i="17"/>
  <c r="DX31" i="17"/>
  <c r="DX33" i="17"/>
  <c r="GJ31" i="17"/>
  <c r="GJ33" i="17"/>
  <c r="IV31" i="17"/>
  <c r="IV33" i="17"/>
  <c r="CI38" i="17"/>
  <c r="CI40" i="17"/>
  <c r="BE31" i="17"/>
  <c r="BE33" i="17"/>
  <c r="DQ31" i="17"/>
  <c r="DQ33" i="17"/>
  <c r="GC31" i="17"/>
  <c r="GC33" i="17"/>
  <c r="IO31" i="17"/>
  <c r="IO33" i="17"/>
  <c r="AU38" i="17"/>
  <c r="AU40" i="17"/>
  <c r="AH31" i="17"/>
  <c r="AH33" i="17"/>
  <c r="CT31" i="17"/>
  <c r="CT33" i="17"/>
  <c r="FF31" i="17"/>
  <c r="FF33" i="17"/>
  <c r="HR31" i="17"/>
  <c r="HR33" i="17"/>
  <c r="J45" i="17"/>
  <c r="J47" i="17"/>
  <c r="H38" i="17"/>
  <c r="H40" i="17"/>
  <c r="BT38" i="17"/>
  <c r="BT40" i="17"/>
  <c r="EF38" i="17"/>
  <c r="EF40" i="17"/>
  <c r="GR38" i="17"/>
  <c r="GR40" i="17"/>
  <c r="JD38" i="17"/>
  <c r="JD40" i="17"/>
  <c r="FT45" i="17"/>
  <c r="CE52" i="17"/>
  <c r="HE66" i="17"/>
  <c r="HE68" i="17"/>
  <c r="BE38" i="17"/>
  <c r="BE40" i="17"/>
  <c r="DQ38" i="17"/>
  <c r="DQ40" i="17"/>
  <c r="GC38" i="17"/>
  <c r="GC40" i="17"/>
  <c r="IO38" i="17"/>
  <c r="IO40" i="17"/>
  <c r="DJ45" i="17"/>
  <c r="T52" i="17"/>
  <c r="GY59" i="17"/>
  <c r="GY61" i="17"/>
  <c r="AX38" i="17"/>
  <c r="AX40" i="17"/>
  <c r="DJ38" i="17"/>
  <c r="DJ40" i="17"/>
  <c r="FV38" i="17"/>
  <c r="FV40" i="17"/>
  <c r="IH38" i="17"/>
  <c r="IH40" i="17"/>
  <c r="DP45" i="17"/>
  <c r="Z52" i="17"/>
  <c r="HR59" i="17"/>
  <c r="HR61" i="17"/>
  <c r="AY38" i="17"/>
  <c r="AY40" i="17"/>
  <c r="DK38" i="17"/>
  <c r="DK40" i="17"/>
  <c r="FW38" i="17"/>
  <c r="FW40" i="17"/>
  <c r="II38" i="17"/>
  <c r="II40" i="17"/>
  <c r="DR45" i="17"/>
  <c r="AB52" i="17"/>
  <c r="IO59" i="17"/>
  <c r="IO61" i="17"/>
  <c r="BH38" i="17"/>
  <c r="BH40" i="17"/>
  <c r="DT38" i="17"/>
  <c r="DT40" i="17"/>
  <c r="GF38" i="17"/>
  <c r="GF40" i="17"/>
  <c r="IR38" i="17"/>
  <c r="IR40" i="17"/>
  <c r="FD45" i="17"/>
  <c r="BN52" i="17"/>
  <c r="AC73" i="17"/>
  <c r="AC75" i="17"/>
  <c r="DU38" i="17"/>
  <c r="DU40" i="17"/>
  <c r="GG38" i="17"/>
  <c r="GG40" i="17"/>
  <c r="IS38" i="17"/>
  <c r="IS40" i="17"/>
  <c r="FF45" i="17"/>
  <c r="BP52" i="17"/>
  <c r="CK73" i="17"/>
  <c r="CK75" i="17"/>
  <c r="BJ38" i="17"/>
  <c r="BJ40" i="17"/>
  <c r="DV38" i="17"/>
  <c r="DV40" i="17"/>
  <c r="GH38" i="17"/>
  <c r="GH40" i="17"/>
  <c r="IT38" i="17"/>
  <c r="IT40" i="17"/>
  <c r="EF45" i="17"/>
  <c r="J52" i="17"/>
  <c r="LA59" i="17"/>
  <c r="Q45" i="17"/>
  <c r="Q47" i="17"/>
  <c r="CC45" i="17"/>
  <c r="EO45" i="17"/>
  <c r="HA45" i="17"/>
  <c r="JM45" i="17"/>
  <c r="LY45" i="17"/>
  <c r="AQ52" i="17"/>
  <c r="DN52" i="17"/>
  <c r="II52" i="17"/>
  <c r="AM59" i="17"/>
  <c r="AM61" i="17"/>
  <c r="HA59" i="17"/>
  <c r="HA61" i="17"/>
  <c r="X66" i="17"/>
  <c r="X68" i="17"/>
  <c r="AO73" i="17"/>
  <c r="AO75" i="17"/>
  <c r="BK59" i="17"/>
  <c r="BK61" i="17"/>
  <c r="HY59" i="17"/>
  <c r="HY61" i="17"/>
  <c r="AV66" i="17"/>
  <c r="AV68" i="17"/>
  <c r="DA73" i="17"/>
  <c r="DA75" i="17"/>
  <c r="BO45" i="17"/>
  <c r="EA45" i="17"/>
  <c r="GM45" i="17"/>
  <c r="IY45" i="17"/>
  <c r="LK45" i="17"/>
  <c r="U52" i="17"/>
  <c r="CH52" i="17"/>
  <c r="GP52" i="17"/>
  <c r="MB52" i="17"/>
  <c r="EU59" i="17"/>
  <c r="EU61" i="17"/>
  <c r="LI59" i="17"/>
  <c r="FT66" i="17"/>
  <c r="FT68" i="17"/>
  <c r="LL73" i="17"/>
  <c r="AB45" i="17"/>
  <c r="CN45" i="17"/>
  <c r="EZ45" i="17"/>
  <c r="HL45" i="17"/>
  <c r="JX45" i="17"/>
  <c r="MJ45" i="17"/>
  <c r="AT52" i="17"/>
  <c r="DS52" i="17"/>
  <c r="IM52" i="17"/>
  <c r="AU59" i="17"/>
  <c r="AU61" i="17"/>
  <c r="HI59" i="17"/>
  <c r="HI61" i="17"/>
  <c r="AF66" i="17"/>
  <c r="AF68" i="17"/>
  <c r="E73" i="17"/>
  <c r="E75" i="17"/>
  <c r="BA45" i="17"/>
  <c r="DM45" i="17"/>
  <c r="FY45" i="17"/>
  <c r="IK45" i="17"/>
  <c r="KW45" i="17"/>
  <c r="O52" i="17"/>
  <c r="CA52" i="17"/>
  <c r="GE52" i="17"/>
  <c r="LL52" i="17"/>
  <c r="EE59" i="17"/>
  <c r="EE61" i="17"/>
  <c r="KS59" i="17"/>
  <c r="GJ66" i="17"/>
  <c r="GJ68" i="17"/>
  <c r="IU73" i="17"/>
  <c r="IU75" i="17"/>
  <c r="AT45" i="17"/>
  <c r="DF45" i="17"/>
  <c r="FR45" i="17"/>
  <c r="ID45" i="17"/>
  <c r="KP45" i="17"/>
  <c r="H52" i="17"/>
  <c r="H54" i="17"/>
  <c r="BT52" i="17"/>
  <c r="FP52" i="17"/>
  <c r="KQ52" i="17"/>
  <c r="DJ59" i="17"/>
  <c r="DJ61" i="17"/>
  <c r="KA59" i="17"/>
  <c r="EF66" i="17"/>
  <c r="EF68" i="17"/>
  <c r="IZ73" i="17"/>
  <c r="IZ75" i="17"/>
  <c r="O45" i="17"/>
  <c r="O47" i="17"/>
  <c r="CA45" i="17"/>
  <c r="EM45" i="17"/>
  <c r="GY45" i="17"/>
  <c r="JK45" i="17"/>
  <c r="LW45" i="17"/>
  <c r="AO52" i="17"/>
  <c r="DK52" i="17"/>
  <c r="ID52" i="17"/>
  <c r="AG59" i="17"/>
  <c r="AG61" i="17"/>
  <c r="GT59" i="17"/>
  <c r="GT61" i="17"/>
  <c r="R66" i="17"/>
  <c r="R68" i="17"/>
  <c r="Y73" i="17"/>
  <c r="Y75" i="17"/>
  <c r="DU52" i="17"/>
  <c r="GG52" i="17"/>
  <c r="IS52" i="17"/>
  <c r="LE52" i="17"/>
  <c r="X59" i="17"/>
  <c r="X61" i="17"/>
  <c r="CJ59" i="17"/>
  <c r="CJ61" i="17"/>
  <c r="EV59" i="17"/>
  <c r="EV61" i="17"/>
  <c r="HH59" i="17"/>
  <c r="HH61" i="17"/>
  <c r="JT59" i="17"/>
  <c r="MF59" i="17"/>
  <c r="AW66" i="17"/>
  <c r="AW68" i="17"/>
  <c r="FQ66" i="17"/>
  <c r="FQ68" i="17"/>
  <c r="MF66" i="17"/>
  <c r="FU73" i="17"/>
  <c r="FU75" i="17"/>
  <c r="GP80" i="17"/>
  <c r="DX52" i="17"/>
  <c r="GJ52" i="17"/>
  <c r="IV52" i="17"/>
  <c r="LH52" i="17"/>
  <c r="AA59" i="17"/>
  <c r="AA61" i="17"/>
  <c r="CM59" i="17"/>
  <c r="CM61" i="17"/>
  <c r="EY59" i="17"/>
  <c r="EY61" i="17"/>
  <c r="HK59" i="17"/>
  <c r="HK61" i="17"/>
  <c r="JW59" i="17"/>
  <c r="MI59" i="17"/>
  <c r="AZ66" i="17"/>
  <c r="AZ68" i="17"/>
  <c r="FY66" i="17"/>
  <c r="FY68" i="17"/>
  <c r="MN66" i="17"/>
  <c r="FD73" i="17"/>
  <c r="FD75" i="17"/>
  <c r="DN80" i="17"/>
  <c r="GC52" i="17"/>
  <c r="IO52" i="17"/>
  <c r="LA52" i="17"/>
  <c r="T59" i="17"/>
  <c r="T61" i="17"/>
  <c r="CF59" i="17"/>
  <c r="CF61" i="17"/>
  <c r="ER59" i="17"/>
  <c r="ER61" i="17"/>
  <c r="HD59" i="17"/>
  <c r="HD61" i="17"/>
  <c r="JP59" i="17"/>
  <c r="MB59" i="17"/>
  <c r="AK66" i="17"/>
  <c r="AK68" i="17"/>
  <c r="EK66" i="17"/>
  <c r="EK68" i="17"/>
  <c r="KZ66" i="17"/>
  <c r="DN73" i="17"/>
  <c r="DN75" i="17"/>
  <c r="LX73" i="17"/>
  <c r="DR52" i="17"/>
  <c r="GD52" i="17"/>
  <c r="IP52" i="17"/>
  <c r="LB52" i="17"/>
  <c r="M59" i="17"/>
  <c r="M61" i="17"/>
  <c r="BY59" i="17"/>
  <c r="BY61" i="17"/>
  <c r="EK59" i="17"/>
  <c r="EK61" i="17"/>
  <c r="GW59" i="17"/>
  <c r="GW61" i="17"/>
  <c r="JI59" i="17"/>
  <c r="JI61" i="17"/>
  <c r="LU59" i="17"/>
  <c r="AL66" i="17"/>
  <c r="AL68" i="17"/>
  <c r="EN66" i="17"/>
  <c r="EN68" i="17"/>
  <c r="LD66" i="17"/>
  <c r="DQ73" i="17"/>
  <c r="DQ75" i="17"/>
  <c r="ME73" i="17"/>
  <c r="LK52" i="17"/>
  <c r="V59" i="17"/>
  <c r="V61" i="17"/>
  <c r="CH59" i="17"/>
  <c r="CH61" i="17"/>
  <c r="ET59" i="17"/>
  <c r="ET61" i="17"/>
  <c r="HF59" i="17"/>
  <c r="HF61" i="17"/>
  <c r="JR59" i="17"/>
  <c r="MD59" i="17"/>
  <c r="AU66" i="17"/>
  <c r="AU68" i="17"/>
  <c r="FL66" i="17"/>
  <c r="FL68" i="17"/>
  <c r="MB66" i="17"/>
  <c r="EO73" i="17"/>
  <c r="EO75" i="17"/>
  <c r="AS80" i="17"/>
  <c r="FN66" i="17"/>
  <c r="FN68" i="17"/>
  <c r="HZ66" i="17"/>
  <c r="HZ68" i="17"/>
  <c r="KL66" i="17"/>
  <c r="MX66" i="17"/>
  <c r="BO73" i="17"/>
  <c r="BO75" i="17"/>
  <c r="EA73" i="17"/>
  <c r="EA75" i="17"/>
  <c r="GT73" i="17"/>
  <c r="GT75" i="17"/>
  <c r="KB73" i="17"/>
  <c r="CX80" i="17"/>
  <c r="BO66" i="17"/>
  <c r="BO68" i="17"/>
  <c r="EA66" i="17"/>
  <c r="EA68" i="17"/>
  <c r="GM66" i="17"/>
  <c r="GM68" i="17"/>
  <c r="IY66" i="17"/>
  <c r="IY68" i="17"/>
  <c r="LK66" i="17"/>
  <c r="AB73" i="17"/>
  <c r="AB75" i="17"/>
  <c r="CN73" i="17"/>
  <c r="CN75" i="17"/>
  <c r="FB73" i="17"/>
  <c r="FB75" i="17"/>
  <c r="HW73" i="17"/>
  <c r="HW75" i="17"/>
  <c r="LP73" i="17"/>
  <c r="IF80" i="17"/>
  <c r="DV66" i="17"/>
  <c r="DV68" i="17"/>
  <c r="GH66" i="17"/>
  <c r="GH68" i="17"/>
  <c r="IT66" i="17"/>
  <c r="IT68" i="17"/>
  <c r="LF66" i="17"/>
  <c r="W73" i="17"/>
  <c r="W75" i="17"/>
  <c r="CI73" i="17"/>
  <c r="CI75" i="17"/>
  <c r="EV73" i="17"/>
  <c r="EV75" i="17"/>
  <c r="HQ73" i="17"/>
  <c r="HQ75" i="17"/>
  <c r="LH73" i="17"/>
  <c r="GW80" i="17"/>
  <c r="CQ66" i="17"/>
  <c r="CQ68" i="17"/>
  <c r="FC66" i="17"/>
  <c r="FC68" i="17"/>
  <c r="HO66" i="17"/>
  <c r="HO68" i="17"/>
  <c r="KA66" i="17"/>
  <c r="MM66" i="17"/>
  <c r="BD73" i="17"/>
  <c r="BD75" i="17"/>
  <c r="DP73" i="17"/>
  <c r="DP75" i="17"/>
  <c r="GH73" i="17"/>
  <c r="GH75" i="17"/>
  <c r="JK73" i="17"/>
  <c r="JK75" i="17"/>
  <c r="E80" i="17"/>
  <c r="E82" i="17"/>
  <c r="JQ80" i="17"/>
  <c r="DA66" i="17"/>
  <c r="DA68" i="17"/>
  <c r="FM66" i="17"/>
  <c r="FM68" i="17"/>
  <c r="HY66" i="17"/>
  <c r="HY68" i="17"/>
  <c r="KK66" i="17"/>
  <c r="MW66" i="17"/>
  <c r="BN73" i="17"/>
  <c r="BN75" i="17"/>
  <c r="DZ73" i="17"/>
  <c r="DZ75" i="17"/>
  <c r="GS73" i="17"/>
  <c r="GS75" i="17"/>
  <c r="KA73" i="17"/>
  <c r="CO80" i="17"/>
  <c r="N80" i="17"/>
  <c r="EF80" i="17"/>
  <c r="JT80" i="17"/>
  <c r="IT94" i="17"/>
  <c r="JF73" i="17"/>
  <c r="JF75" i="17"/>
  <c r="LR73" i="17"/>
  <c r="AT80" i="17"/>
  <c r="FR80" i="17"/>
  <c r="AH87" i="17"/>
  <c r="AH89" i="17"/>
  <c r="FO73" i="17"/>
  <c r="FO75" i="17"/>
  <c r="IA73" i="17"/>
  <c r="IA75" i="17"/>
  <c r="KM73" i="17"/>
  <c r="MY73" i="17"/>
  <c r="DH80" i="17"/>
  <c r="IN80" i="17"/>
  <c r="CH94" i="17"/>
  <c r="CT80" i="17"/>
  <c r="HU80" i="17"/>
  <c r="LK87" i="17"/>
  <c r="KG73" i="17"/>
  <c r="MS73" i="17"/>
  <c r="DM80" i="17"/>
  <c r="IS80" i="17"/>
  <c r="ER94" i="17"/>
  <c r="JR80" i="17"/>
  <c r="J87" i="17"/>
  <c r="J89" i="17"/>
  <c r="DK87" i="17"/>
  <c r="DK89" i="17"/>
  <c r="MS87" i="17"/>
  <c r="W80" i="17"/>
  <c r="CI80" i="17"/>
  <c r="EU80" i="17"/>
  <c r="HG80" i="17"/>
  <c r="JS80" i="17"/>
  <c r="K89" i="17"/>
  <c r="K87" i="17"/>
  <c r="DM89" i="17"/>
  <c r="DM87" i="17"/>
  <c r="MY87" i="17"/>
  <c r="HD94" i="17"/>
  <c r="AO80" i="17"/>
  <c r="DA80" i="17"/>
  <c r="FM80" i="17"/>
  <c r="HY80" i="17"/>
  <c r="KK80" i="17"/>
  <c r="AO87" i="17"/>
  <c r="AO89" i="17"/>
  <c r="FW87" i="17"/>
  <c r="FW89" i="17"/>
  <c r="CR94" i="17"/>
  <c r="LW80" i="17"/>
  <c r="CC89" i="17"/>
  <c r="CC87" i="17"/>
  <c r="JQ87" i="17"/>
  <c r="KQ94" i="17"/>
  <c r="BG80" i="17"/>
  <c r="DS80" i="17"/>
  <c r="GE80" i="17"/>
  <c r="IQ80" i="17"/>
  <c r="LM80" i="17"/>
  <c r="BE87" i="17"/>
  <c r="BE89" i="17"/>
  <c r="HK87" i="17"/>
  <c r="HK89" i="17"/>
  <c r="FR94" i="17"/>
  <c r="BX80" i="17"/>
  <c r="EJ80" i="17"/>
  <c r="GV80" i="17"/>
  <c r="JH80" i="17"/>
  <c r="MM80" i="17"/>
  <c r="CS89" i="17"/>
  <c r="CS87" i="17"/>
  <c r="LE87" i="17"/>
  <c r="IU108" i="17"/>
  <c r="IU110" i="17"/>
  <c r="MV80" i="17"/>
  <c r="BP87" i="17"/>
  <c r="BP89" i="17"/>
  <c r="EB87" i="17"/>
  <c r="EB89" i="17"/>
  <c r="GN87" i="17"/>
  <c r="GN89" i="17"/>
  <c r="IZ87" i="17"/>
  <c r="IZ89" i="17"/>
  <c r="LL87" i="17"/>
  <c r="AE94" i="17"/>
  <c r="DY94" i="17"/>
  <c r="IW94" i="17"/>
  <c r="DF115" i="17"/>
  <c r="MP80" i="17"/>
  <c r="BB87" i="17"/>
  <c r="BB89" i="17"/>
  <c r="DN89" i="17"/>
  <c r="DN87" i="17"/>
  <c r="FZ89" i="17"/>
  <c r="FZ87" i="17"/>
  <c r="IL89" i="17"/>
  <c r="IL87" i="17"/>
  <c r="KX87" i="17"/>
  <c r="O94" i="17"/>
  <c r="CW94" i="17"/>
  <c r="HU94" i="17"/>
  <c r="IW108" i="17"/>
  <c r="IW110" i="17"/>
  <c r="MQ80" i="17"/>
  <c r="BC87" i="17"/>
  <c r="BC89" i="17"/>
  <c r="DO87" i="17"/>
  <c r="DO89" i="17"/>
  <c r="GA87" i="17"/>
  <c r="GA89" i="17"/>
  <c r="IM87" i="17"/>
  <c r="IM89" i="17"/>
  <c r="KY87" i="17"/>
  <c r="P94" i="17"/>
  <c r="CX94" i="17"/>
  <c r="HV94" i="17"/>
  <c r="KA108" i="17"/>
  <c r="GJ87" i="17"/>
  <c r="GJ89" i="17"/>
  <c r="IV87" i="17"/>
  <c r="IV89" i="17"/>
  <c r="LH87" i="17"/>
  <c r="AA94" i="17"/>
  <c r="DQ94" i="17"/>
  <c r="IO94" i="17"/>
  <c r="V115" i="17"/>
  <c r="FM87" i="17"/>
  <c r="FM89" i="17"/>
  <c r="HY87" i="17"/>
  <c r="HY89" i="17"/>
  <c r="KK87" i="17"/>
  <c r="MW87" i="17"/>
  <c r="CB94" i="17"/>
  <c r="GV94" i="17"/>
  <c r="F108" i="17"/>
  <c r="F110" i="17"/>
  <c r="EH89" i="17"/>
  <c r="EH87" i="17"/>
  <c r="GT87" i="17"/>
  <c r="GT89" i="17"/>
  <c r="JF87" i="17"/>
  <c r="JF89" i="17"/>
  <c r="LR87" i="17"/>
  <c r="AL94" i="17"/>
  <c r="EK94" i="17"/>
  <c r="JJ94" i="17"/>
  <c r="BE115" i="17"/>
  <c r="DO94" i="17"/>
  <c r="GA94" i="17"/>
  <c r="IM94" i="17"/>
  <c r="LB94" i="17"/>
  <c r="BE108" i="17"/>
  <c r="BE110" i="17"/>
  <c r="KI108" i="17"/>
  <c r="DP94" i="17"/>
  <c r="GB94" i="17"/>
  <c r="IN94" i="17"/>
  <c r="LC94" i="17"/>
  <c r="BF108" i="17"/>
  <c r="BF110" i="17"/>
  <c r="KK108" i="17"/>
  <c r="MH94" i="17"/>
  <c r="EM108" i="17"/>
  <c r="EM110" i="17"/>
  <c r="BX115" i="17"/>
  <c r="BF94" i="17"/>
  <c r="DR94" i="17"/>
  <c r="GD94" i="17"/>
  <c r="IP94" i="17"/>
  <c r="LF94" i="17"/>
  <c r="BK108" i="17"/>
  <c r="BK110" i="17"/>
  <c r="KS108" i="17"/>
  <c r="BW94" i="17"/>
  <c r="EI94" i="17"/>
  <c r="GU94" i="17"/>
  <c r="JG94" i="17"/>
  <c r="LZ94" i="17"/>
  <c r="DO108" i="17"/>
  <c r="DO110" i="17"/>
  <c r="L115" i="17"/>
  <c r="KP94" i="17"/>
  <c r="AH108" i="17"/>
  <c r="AH110" i="17"/>
  <c r="IO108" i="17"/>
  <c r="IO110" i="17"/>
  <c r="LX94" i="17"/>
  <c r="AN108" i="17"/>
  <c r="AN110" i="17"/>
  <c r="CZ108" i="17"/>
  <c r="CZ110" i="17"/>
  <c r="FL108" i="17"/>
  <c r="FL110" i="17"/>
  <c r="HX108" i="17"/>
  <c r="HX110" i="17"/>
  <c r="KJ108" i="17"/>
  <c r="MV108" i="17"/>
  <c r="BO115" i="17"/>
  <c r="CD108" i="17"/>
  <c r="CD110" i="17"/>
  <c r="EP108" i="17"/>
  <c r="EP110" i="17"/>
  <c r="HB108" i="17"/>
  <c r="HB110" i="17"/>
  <c r="JN108" i="17"/>
  <c r="LZ108" i="17"/>
  <c r="AM115" i="17"/>
  <c r="GP115" i="17"/>
  <c r="AA108" i="17"/>
  <c r="AA110" i="17"/>
  <c r="CM108" i="17"/>
  <c r="CM110" i="17"/>
  <c r="EY108" i="17"/>
  <c r="EY110" i="17"/>
  <c r="HK108" i="17"/>
  <c r="HK110" i="17"/>
  <c r="JW108" i="17"/>
  <c r="MI108" i="17"/>
  <c r="AW115" i="17"/>
  <c r="JJ115" i="17"/>
  <c r="BH108" i="17"/>
  <c r="BH110" i="17"/>
  <c r="DT108" i="17"/>
  <c r="DT110" i="17"/>
  <c r="GF108" i="17"/>
  <c r="GF110" i="17"/>
  <c r="IR108" i="17"/>
  <c r="IR110" i="17"/>
  <c r="LD108" i="17"/>
  <c r="Q115" i="17"/>
  <c r="CU115" i="17"/>
  <c r="KW94" i="17"/>
  <c r="M108" i="17"/>
  <c r="M110" i="17"/>
  <c r="BY108" i="17"/>
  <c r="BY110" i="17"/>
  <c r="EK108" i="17"/>
  <c r="EK110" i="17"/>
  <c r="GW108" i="17"/>
  <c r="GW110" i="17"/>
  <c r="JI108" i="17"/>
  <c r="JI110" i="17"/>
  <c r="LU108" i="17"/>
  <c r="AQ115" i="17"/>
  <c r="HN115" i="17"/>
  <c r="DN108" i="17"/>
  <c r="DN110" i="17"/>
  <c r="FZ108" i="17"/>
  <c r="FZ110" i="17"/>
  <c r="IL108" i="17"/>
  <c r="IL110" i="17"/>
  <c r="KX108" i="17"/>
  <c r="S115" i="17"/>
  <c r="CZ115" i="17"/>
  <c r="DD115" i="17"/>
  <c r="FP115" i="17"/>
  <c r="IB115" i="17"/>
  <c r="KN115" i="17"/>
  <c r="MZ115" i="17"/>
  <c r="EC115" i="17"/>
  <c r="GO115" i="17"/>
  <c r="JA115" i="17"/>
  <c r="LM115" i="17"/>
  <c r="CA115" i="17"/>
  <c r="EM115" i="17"/>
  <c r="GY115" i="17"/>
  <c r="JK115" i="17"/>
  <c r="LW115" i="17"/>
  <c r="FL115" i="17"/>
  <c r="HX115" i="17"/>
  <c r="KJ115" i="17"/>
  <c r="MV115" i="17"/>
  <c r="FU115" i="17"/>
  <c r="IG115" i="17"/>
  <c r="KS115" i="17"/>
  <c r="AP115" i="17"/>
  <c r="DB115" i="17"/>
  <c r="FN115" i="17"/>
  <c r="HZ115" i="17"/>
  <c r="KL115" i="17"/>
  <c r="MX115" i="17"/>
  <c r="GE115" i="17"/>
  <c r="IQ115" i="17"/>
  <c r="LC115" i="17"/>
  <c r="GY38" i="17"/>
  <c r="GY40" i="17"/>
  <c r="H31" i="17"/>
  <c r="H33" i="17"/>
  <c r="BT31" i="17"/>
  <c r="BT33" i="17"/>
  <c r="EF31" i="17"/>
  <c r="EF33" i="17"/>
  <c r="GR31" i="17"/>
  <c r="GR33" i="17"/>
  <c r="JD31" i="17"/>
  <c r="JD33" i="17"/>
  <c r="EU38" i="17"/>
  <c r="EU40" i="17"/>
  <c r="BM31" i="17"/>
  <c r="BM33" i="17"/>
  <c r="DY31" i="17"/>
  <c r="DY33" i="17"/>
  <c r="GK31" i="17"/>
  <c r="GK33" i="17"/>
  <c r="IW31" i="17"/>
  <c r="IW33" i="17"/>
  <c r="CQ38" i="17"/>
  <c r="CQ40" i="17"/>
  <c r="AP31" i="17"/>
  <c r="AP33" i="17"/>
  <c r="DB31" i="17"/>
  <c r="DB33" i="17"/>
  <c r="FN31" i="17"/>
  <c r="FN33" i="17"/>
  <c r="HZ31" i="17"/>
  <c r="HZ33" i="17"/>
  <c r="JF45" i="17"/>
  <c r="P38" i="17"/>
  <c r="P40" i="17"/>
  <c r="CB38" i="17"/>
  <c r="CB40" i="17"/>
  <c r="EN38" i="17"/>
  <c r="EN40" i="17"/>
  <c r="GZ38" i="17"/>
  <c r="GZ40" i="17"/>
  <c r="JL38" i="17"/>
  <c r="JL40" i="17"/>
  <c r="GZ45" i="17"/>
  <c r="DY52" i="17"/>
  <c r="KF73" i="17"/>
  <c r="BM38" i="17"/>
  <c r="BM40" i="17"/>
  <c r="DY38" i="17"/>
  <c r="DY40" i="17"/>
  <c r="GK38" i="17"/>
  <c r="GK40" i="17"/>
  <c r="IW38" i="17"/>
  <c r="IW40" i="17"/>
  <c r="EP45" i="17"/>
  <c r="AZ52" i="17"/>
  <c r="JD66" i="17"/>
  <c r="JD68" i="17"/>
  <c r="BF38" i="17"/>
  <c r="BF40" i="17"/>
  <c r="DR38" i="17"/>
  <c r="DR40" i="17"/>
  <c r="GD38" i="17"/>
  <c r="GD40" i="17"/>
  <c r="IP38" i="17"/>
  <c r="IP40" i="17"/>
  <c r="EV45" i="17"/>
  <c r="BF52" i="17"/>
  <c r="LM66" i="17"/>
  <c r="BG38" i="17"/>
  <c r="BG40" i="17"/>
  <c r="DS38" i="17"/>
  <c r="DS40" i="17"/>
  <c r="GE38" i="17"/>
  <c r="GE40" i="17"/>
  <c r="IQ38" i="17"/>
  <c r="IQ40" i="17"/>
  <c r="EX45" i="17"/>
  <c r="BH52" i="17"/>
  <c r="S66" i="17"/>
  <c r="S68" i="17"/>
  <c r="BP38" i="17"/>
  <c r="BP40" i="17"/>
  <c r="EB38" i="17"/>
  <c r="EB40" i="17"/>
  <c r="GN38" i="17"/>
  <c r="GN40" i="17"/>
  <c r="IZ38" i="17"/>
  <c r="IZ40" i="17"/>
  <c r="GJ45" i="17"/>
  <c r="CY52" i="17"/>
  <c r="BQ38" i="17"/>
  <c r="BQ40" i="17"/>
  <c r="EC38" i="17"/>
  <c r="EC40" i="17"/>
  <c r="GO38" i="17"/>
  <c r="GO40" i="17"/>
  <c r="JA38" i="17"/>
  <c r="JA40" i="17"/>
  <c r="GL45" i="17"/>
  <c r="DC52" i="17"/>
  <c r="F38" i="17"/>
  <c r="F40" i="17"/>
  <c r="BR38" i="17"/>
  <c r="BR40" i="17"/>
  <c r="ED38" i="17"/>
  <c r="ED40" i="17"/>
  <c r="GP38" i="17"/>
  <c r="GP40" i="17"/>
  <c r="JB38" i="17"/>
  <c r="JB40" i="17"/>
  <c r="FL45" i="17"/>
  <c r="AP52" i="17"/>
  <c r="CW66" i="17"/>
  <c r="CW68" i="17"/>
  <c r="Y45" i="17"/>
  <c r="CK45" i="17"/>
  <c r="EW45" i="17"/>
  <c r="HI45" i="17"/>
  <c r="JU45" i="17"/>
  <c r="MG45" i="17"/>
  <c r="AY52" i="17"/>
  <c r="EA52" i="17"/>
  <c r="IY52" i="17"/>
  <c r="BF59" i="17"/>
  <c r="BF61" i="17"/>
  <c r="HW59" i="17"/>
  <c r="HW61" i="17"/>
  <c r="AQ66" i="17"/>
  <c r="AQ68" i="17"/>
  <c r="CO73" i="17"/>
  <c r="CO75" i="17"/>
  <c r="CD59" i="17"/>
  <c r="CD61" i="17"/>
  <c r="IU59" i="17"/>
  <c r="IU61" i="17"/>
  <c r="BV66" i="17"/>
  <c r="BV68" i="17"/>
  <c r="FC73" i="17"/>
  <c r="FC75" i="17"/>
  <c r="K45" i="17"/>
  <c r="K47" i="17"/>
  <c r="BW45" i="17"/>
  <c r="EI45" i="17"/>
  <c r="GU45" i="17"/>
  <c r="JG45" i="17"/>
  <c r="LS45" i="17"/>
  <c r="AC52" i="17"/>
  <c r="CS52" i="17"/>
  <c r="HF52" i="17"/>
  <c r="MU52" i="17"/>
  <c r="FN59" i="17"/>
  <c r="FN61" i="17"/>
  <c r="ME59" i="17"/>
  <c r="IB66" i="17"/>
  <c r="IB68" i="17"/>
  <c r="BR80" i="17"/>
  <c r="AJ45" i="17"/>
  <c r="CV45" i="17"/>
  <c r="FH45" i="17"/>
  <c r="HT45" i="17"/>
  <c r="KF45" i="17"/>
  <c r="MR45" i="17"/>
  <c r="BB52" i="17"/>
  <c r="EE52" i="17"/>
  <c r="JC52" i="17"/>
  <c r="BN59" i="17"/>
  <c r="BN61" i="17"/>
  <c r="IE59" i="17"/>
  <c r="IE61" i="17"/>
  <c r="AY66" i="17"/>
  <c r="AY68" i="17"/>
  <c r="BJ73" i="17"/>
  <c r="BJ75" i="17"/>
  <c r="BI45" i="17"/>
  <c r="DU45" i="17"/>
  <c r="GG45" i="17"/>
  <c r="IS45" i="17"/>
  <c r="LE45" i="17"/>
  <c r="W52" i="17"/>
  <c r="CK52" i="17"/>
  <c r="GU52" i="17"/>
  <c r="ME52" i="17"/>
  <c r="EX59" i="17"/>
  <c r="EX61" i="17"/>
  <c r="LO59" i="17"/>
  <c r="IJ66" i="17"/>
  <c r="IJ68" i="17"/>
  <c r="ML73" i="17"/>
  <c r="BB45" i="17"/>
  <c r="DN45" i="17"/>
  <c r="FZ45" i="17"/>
  <c r="IL45" i="17"/>
  <c r="KX45" i="17"/>
  <c r="P52" i="17"/>
  <c r="CC52" i="17"/>
  <c r="GF52" i="17"/>
  <c r="LN52" i="17"/>
  <c r="EG59" i="17"/>
  <c r="EG61" i="17"/>
  <c r="KT59" i="17"/>
  <c r="GO66" i="17"/>
  <c r="GO68" i="17"/>
  <c r="MT73" i="17"/>
  <c r="W45" i="17"/>
  <c r="CI45" i="17"/>
  <c r="EU45" i="17"/>
  <c r="HG45" i="17"/>
  <c r="JS45" i="17"/>
  <c r="ME45" i="17"/>
  <c r="AW52" i="17"/>
  <c r="DW52" i="17"/>
  <c r="IT52" i="17"/>
  <c r="BC59" i="17"/>
  <c r="BC61" i="17"/>
  <c r="HQ59" i="17"/>
  <c r="HQ61" i="17"/>
  <c r="AN66" i="17"/>
  <c r="AN68" i="17"/>
  <c r="CG73" i="17"/>
  <c r="CG75" i="17"/>
  <c r="EC52" i="17"/>
  <c r="GO52" i="17"/>
  <c r="JA52" i="17"/>
  <c r="LM52" i="17"/>
  <c r="AF59" i="17"/>
  <c r="AF61" i="17"/>
  <c r="CR59" i="17"/>
  <c r="CR61" i="17"/>
  <c r="FD59" i="17"/>
  <c r="FD61" i="17"/>
  <c r="HP59" i="17"/>
  <c r="HP61" i="17"/>
  <c r="KB59" i="17"/>
  <c r="MN59" i="17"/>
  <c r="BF66" i="17"/>
  <c r="BF68" i="17"/>
  <c r="GN66" i="17"/>
  <c r="GN68" i="17"/>
  <c r="V73" i="17"/>
  <c r="V75" i="17"/>
  <c r="GR73" i="17"/>
  <c r="GR75" i="17"/>
  <c r="BU87" i="17"/>
  <c r="BU89" i="17"/>
  <c r="EF52" i="17"/>
  <c r="GR52" i="17"/>
  <c r="JD52" i="17"/>
  <c r="LP52" i="17"/>
  <c r="AI59" i="17"/>
  <c r="AI61" i="17"/>
  <c r="CU59" i="17"/>
  <c r="CU61" i="17"/>
  <c r="FG59" i="17"/>
  <c r="FG61" i="17"/>
  <c r="HS59" i="17"/>
  <c r="HS61" i="17"/>
  <c r="KE59" i="17"/>
  <c r="MQ59" i="17"/>
  <c r="BJ66" i="17"/>
  <c r="BJ68" i="17"/>
  <c r="GV66" i="17"/>
  <c r="GV68" i="17"/>
  <c r="I73" i="17"/>
  <c r="I75" i="17"/>
  <c r="GD73" i="17"/>
  <c r="GD75" i="17"/>
  <c r="IH80" i="17"/>
  <c r="GK52" i="17"/>
  <c r="IW52" i="17"/>
  <c r="LI52" i="17"/>
  <c r="AB59" i="17"/>
  <c r="AB61" i="17"/>
  <c r="CN59" i="17"/>
  <c r="CN61" i="17"/>
  <c r="EZ59" i="17"/>
  <c r="EZ61" i="17"/>
  <c r="HL59" i="17"/>
  <c r="HL61" i="17"/>
  <c r="JX59" i="17"/>
  <c r="MJ59" i="17"/>
  <c r="AS66" i="17"/>
  <c r="AS68" i="17"/>
  <c r="FH66" i="17"/>
  <c r="FH68" i="17"/>
  <c r="LU66" i="17"/>
  <c r="EK73" i="17"/>
  <c r="EK75" i="17"/>
  <c r="AC80" i="17"/>
  <c r="DZ52" i="17"/>
  <c r="GL52" i="17"/>
  <c r="IX52" i="17"/>
  <c r="LJ52" i="17"/>
  <c r="U59" i="17"/>
  <c r="U61" i="17"/>
  <c r="CG59" i="17"/>
  <c r="CG61" i="17"/>
  <c r="ES59" i="17"/>
  <c r="ES61" i="17"/>
  <c r="HE59" i="17"/>
  <c r="HE61" i="17"/>
  <c r="JQ59" i="17"/>
  <c r="MC59" i="17"/>
  <c r="AT66" i="17"/>
  <c r="AT68" i="17"/>
  <c r="FI66" i="17"/>
  <c r="FI68" i="17"/>
  <c r="LX66" i="17"/>
  <c r="EL73" i="17"/>
  <c r="EL75" i="17"/>
  <c r="AD80" i="17"/>
  <c r="LS52" i="17"/>
  <c r="AD59" i="17"/>
  <c r="AD61" i="17"/>
  <c r="CP59" i="17"/>
  <c r="CP61" i="17"/>
  <c r="FB59" i="17"/>
  <c r="FB61" i="17"/>
  <c r="HN59" i="17"/>
  <c r="HN61" i="17"/>
  <c r="JZ59" i="17"/>
  <c r="ML59" i="17"/>
  <c r="BC66" i="17"/>
  <c r="BC68" i="17"/>
  <c r="GG66" i="17"/>
  <c r="GG68" i="17"/>
  <c r="MV66" i="17"/>
  <c r="FM73" i="17"/>
  <c r="FM75" i="17"/>
  <c r="FA80" i="17"/>
  <c r="FV66" i="17"/>
  <c r="FV68" i="17"/>
  <c r="IH66" i="17"/>
  <c r="IH68" i="17"/>
  <c r="KT66" i="17"/>
  <c r="K73" i="17"/>
  <c r="K75" i="17"/>
  <c r="BW73" i="17"/>
  <c r="BW75" i="17"/>
  <c r="EI73" i="17"/>
  <c r="EI75" i="17"/>
  <c r="HD73" i="17"/>
  <c r="HD75" i="17"/>
  <c r="KP73" i="17"/>
  <c r="EK80" i="17"/>
  <c r="BW66" i="17"/>
  <c r="BW68" i="17"/>
  <c r="EI66" i="17"/>
  <c r="EI68" i="17"/>
  <c r="GU66" i="17"/>
  <c r="GU68" i="17"/>
  <c r="JG66" i="17"/>
  <c r="JG68" i="17"/>
  <c r="LS66" i="17"/>
  <c r="AJ73" i="17"/>
  <c r="AJ75" i="17"/>
  <c r="CV73" i="17"/>
  <c r="CV75" i="17"/>
  <c r="FK73" i="17"/>
  <c r="FK75" i="17"/>
  <c r="IF73" i="17"/>
  <c r="IF75" i="17"/>
  <c r="MD73" i="17"/>
  <c r="KP80" i="17"/>
  <c r="ED66" i="17"/>
  <c r="ED68" i="17"/>
  <c r="GP66" i="17"/>
  <c r="GP68" i="17"/>
  <c r="JB66" i="17"/>
  <c r="JB68" i="17"/>
  <c r="LN66" i="17"/>
  <c r="AE73" i="17"/>
  <c r="AE75" i="17"/>
  <c r="CQ73" i="17"/>
  <c r="CQ75" i="17"/>
  <c r="FE73" i="17"/>
  <c r="FE75" i="17"/>
  <c r="HZ73" i="17"/>
  <c r="HZ75" i="17"/>
  <c r="LV73" i="17"/>
  <c r="JA80" i="17"/>
  <c r="CY66" i="17"/>
  <c r="CY68" i="17"/>
  <c r="FK66" i="17"/>
  <c r="FK68" i="17"/>
  <c r="HW66" i="17"/>
  <c r="HW68" i="17"/>
  <c r="KI66" i="17"/>
  <c r="MU66" i="17"/>
  <c r="BL73" i="17"/>
  <c r="BL75" i="17"/>
  <c r="DX73" i="17"/>
  <c r="DX75" i="17"/>
  <c r="GQ73" i="17"/>
  <c r="GQ75" i="17"/>
  <c r="JX73" i="17"/>
  <c r="AP80" i="17"/>
  <c r="HS87" i="17"/>
  <c r="HS89" i="17"/>
  <c r="DI66" i="17"/>
  <c r="DI68" i="17"/>
  <c r="FU66" i="17"/>
  <c r="FU68" i="17"/>
  <c r="IG66" i="17"/>
  <c r="IG68" i="17"/>
  <c r="KS66" i="17"/>
  <c r="J73" i="17"/>
  <c r="J75" i="17"/>
  <c r="BV73" i="17"/>
  <c r="BV75" i="17"/>
  <c r="EH73" i="17"/>
  <c r="EH75" i="17"/>
  <c r="HB73" i="17"/>
  <c r="HB75" i="17"/>
  <c r="KN73" i="17"/>
  <c r="EH80" i="17"/>
  <c r="AB80" i="17"/>
  <c r="EV80" i="17"/>
  <c r="KV80" i="17"/>
  <c r="BY87" i="17"/>
  <c r="BY89" i="17"/>
  <c r="JN73" i="17"/>
  <c r="LZ73" i="17"/>
  <c r="BJ80" i="17"/>
  <c r="GH80" i="17"/>
  <c r="CG87" i="17"/>
  <c r="CG89" i="17"/>
  <c r="FW73" i="17"/>
  <c r="FW75" i="17"/>
  <c r="II73" i="17"/>
  <c r="II75" i="17"/>
  <c r="KU73" i="17"/>
  <c r="H80" i="17"/>
  <c r="H82" i="17"/>
  <c r="DX80" i="17"/>
  <c r="JI80" i="17"/>
  <c r="MZ73" i="17"/>
  <c r="DJ80" i="17"/>
  <c r="IP80" i="17"/>
  <c r="DV94" i="17"/>
  <c r="KO73" i="17"/>
  <c r="L80" i="17"/>
  <c r="EC80" i="17"/>
  <c r="JN80" i="17"/>
  <c r="HN80" i="17"/>
  <c r="JZ80" i="17"/>
  <c r="X89" i="17"/>
  <c r="X87" i="17"/>
  <c r="EF87" i="17"/>
  <c r="EF89" i="17"/>
  <c r="AF94" i="17"/>
  <c r="AE80" i="17"/>
  <c r="CQ80" i="17"/>
  <c r="FC80" i="17"/>
  <c r="HO80" i="17"/>
  <c r="KA80" i="17"/>
  <c r="Y87" i="17"/>
  <c r="Y89" i="17"/>
  <c r="EI87" i="17"/>
  <c r="EI89" i="17"/>
  <c r="AM94" i="17"/>
  <c r="JR94" i="17"/>
  <c r="AW80" i="17"/>
  <c r="DI80" i="17"/>
  <c r="FU80" i="17"/>
  <c r="IG80" i="17"/>
  <c r="KW80" i="17"/>
  <c r="BA87" i="17"/>
  <c r="BA89" i="17"/>
  <c r="HC87" i="17"/>
  <c r="HC89" i="17"/>
  <c r="FB94" i="17"/>
  <c r="MK80" i="17"/>
  <c r="CO87" i="17"/>
  <c r="CO89" i="17"/>
  <c r="KW87" i="17"/>
  <c r="DW108" i="17"/>
  <c r="DW110" i="17"/>
  <c r="BO80" i="17"/>
  <c r="EA80" i="17"/>
  <c r="GM80" i="17"/>
  <c r="IY80" i="17"/>
  <c r="LY80" i="17"/>
  <c r="BQ87" i="17"/>
  <c r="BQ89" i="17"/>
  <c r="IQ87" i="17"/>
  <c r="IQ89" i="17"/>
  <c r="ID94" i="17"/>
  <c r="CF80" i="17"/>
  <c r="ER80" i="17"/>
  <c r="HD80" i="17"/>
  <c r="JP80" i="17"/>
  <c r="H89" i="17"/>
  <c r="H87" i="17"/>
  <c r="DE89" i="17"/>
  <c r="DE87" i="17"/>
  <c r="MK87" i="17"/>
  <c r="KR80" i="17"/>
  <c r="L87" i="17"/>
  <c r="L89" i="17"/>
  <c r="BX87" i="17"/>
  <c r="BX89" i="17"/>
  <c r="EJ87" i="17"/>
  <c r="EJ89" i="17"/>
  <c r="GV87" i="17"/>
  <c r="GV89" i="17"/>
  <c r="JH87" i="17"/>
  <c r="JH89" i="17"/>
  <c r="LT87" i="17"/>
  <c r="AN94" i="17"/>
  <c r="EO94" i="17"/>
  <c r="JQ94" i="17"/>
  <c r="KL80" i="17"/>
  <c r="MX80" i="17"/>
  <c r="BJ87" i="17"/>
  <c r="BJ89" i="17"/>
  <c r="DV87" i="17"/>
  <c r="DV89" i="17"/>
  <c r="GH87" i="17"/>
  <c r="GH89" i="17"/>
  <c r="IT87" i="17"/>
  <c r="IT89" i="17"/>
  <c r="LF87" i="17"/>
  <c r="X94" i="17"/>
  <c r="DM94" i="17"/>
  <c r="IK94" i="17"/>
  <c r="LF115" i="17"/>
  <c r="MY80" i="17"/>
  <c r="BK89" i="17"/>
  <c r="BK87" i="17"/>
  <c r="DW89" i="17"/>
  <c r="DW87" i="17"/>
  <c r="GI89" i="17"/>
  <c r="GI87" i="17"/>
  <c r="IU89" i="17"/>
  <c r="IU87" i="17"/>
  <c r="LG87" i="17"/>
  <c r="Y94" i="17"/>
  <c r="DN94" i="17"/>
  <c r="IL94" i="17"/>
  <c r="T115" i="17"/>
  <c r="GR87" i="17"/>
  <c r="GR89" i="17"/>
  <c r="JD87" i="17"/>
  <c r="JD89" i="17"/>
  <c r="LP87" i="17"/>
  <c r="AJ94" i="17"/>
  <c r="EG94" i="17"/>
  <c r="JE94" i="17"/>
  <c r="DI89" i="17"/>
  <c r="DI87" i="17"/>
  <c r="FU89" i="17"/>
  <c r="FU87" i="17"/>
  <c r="IG89" i="17"/>
  <c r="IG87" i="17"/>
  <c r="KS87" i="17"/>
  <c r="I94" i="17"/>
  <c r="I96" i="17"/>
  <c r="CO94" i="17"/>
  <c r="HL94" i="17"/>
  <c r="BR108" i="17"/>
  <c r="BR110" i="17"/>
  <c r="EP89" i="17"/>
  <c r="EP87" i="17"/>
  <c r="HB87" i="17"/>
  <c r="HB89" i="17"/>
  <c r="JN87" i="17"/>
  <c r="LZ87" i="17"/>
  <c r="AU94" i="17"/>
  <c r="FA94" i="17"/>
  <c r="KH94" i="17"/>
  <c r="BK94" i="17"/>
  <c r="DW94" i="17"/>
  <c r="GI94" i="17"/>
  <c r="IU94" i="17"/>
  <c r="LK94" i="17"/>
  <c r="BU108" i="17"/>
  <c r="BU110" i="17"/>
  <c r="LO108" i="17"/>
  <c r="DX94" i="17"/>
  <c r="GJ94" i="17"/>
  <c r="IV94" i="17"/>
  <c r="LL94" i="17"/>
  <c r="BV108" i="17"/>
  <c r="BV110" i="17"/>
  <c r="LQ108" i="17"/>
  <c r="MU94" i="17"/>
  <c r="FS108" i="17"/>
  <c r="FS110" i="17"/>
  <c r="FR115" i="17"/>
  <c r="BN94" i="17"/>
  <c r="DZ94" i="17"/>
  <c r="GL94" i="17"/>
  <c r="IX94" i="17"/>
  <c r="LO94" i="17"/>
  <c r="CC108" i="17"/>
  <c r="CC110" i="17"/>
  <c r="LY108" i="17"/>
  <c r="CE94" i="17"/>
  <c r="EQ94" i="17"/>
  <c r="HC94" i="17"/>
  <c r="JO94" i="17"/>
  <c r="ML94" i="17"/>
  <c r="EU108" i="17"/>
  <c r="EU110" i="17"/>
  <c r="AS115" i="17"/>
  <c r="KY94" i="17"/>
  <c r="AX108" i="17"/>
  <c r="AX110" i="17"/>
  <c r="JU108" i="17"/>
  <c r="MF94" i="17"/>
  <c r="AV108" i="17"/>
  <c r="AV110" i="17"/>
  <c r="DH108" i="17"/>
  <c r="DH110" i="17"/>
  <c r="FT108" i="17"/>
  <c r="FT110" i="17"/>
  <c r="IF108" i="17"/>
  <c r="IF110" i="17"/>
  <c r="KR108" i="17"/>
  <c r="E115" i="17"/>
  <c r="E117" i="17"/>
  <c r="BZ115" i="17"/>
  <c r="CL108" i="17"/>
  <c r="CL110" i="17"/>
  <c r="EX108" i="17"/>
  <c r="EX110" i="17"/>
  <c r="HJ108" i="17"/>
  <c r="HJ110" i="17"/>
  <c r="JV108" i="17"/>
  <c r="MH108" i="17"/>
  <c r="AV115" i="17"/>
  <c r="JB115" i="17"/>
  <c r="AI108" i="17"/>
  <c r="AI110" i="17"/>
  <c r="CU108" i="17"/>
  <c r="CU110" i="17"/>
  <c r="FG108" i="17"/>
  <c r="FG110" i="17"/>
  <c r="HS108" i="17"/>
  <c r="HS110" i="17"/>
  <c r="KE108" i="17"/>
  <c r="MQ108" i="17"/>
  <c r="BH115" i="17"/>
  <c r="LV115" i="17"/>
  <c r="BP108" i="17"/>
  <c r="BP110" i="17"/>
  <c r="EB108" i="17"/>
  <c r="EB110" i="17"/>
  <c r="GN108" i="17"/>
  <c r="GN110" i="17"/>
  <c r="IZ108" i="17"/>
  <c r="IZ110" i="17"/>
  <c r="LL108" i="17"/>
  <c r="Y115" i="17"/>
  <c r="DK115" i="17"/>
  <c r="LE94" i="17"/>
  <c r="U108" i="17"/>
  <c r="U110" i="17"/>
  <c r="CG108" i="17"/>
  <c r="CG110" i="17"/>
  <c r="ES108" i="17"/>
  <c r="ES110" i="17"/>
  <c r="HE108" i="17"/>
  <c r="HE110" i="17"/>
  <c r="JQ108" i="17"/>
  <c r="MC108" i="17"/>
  <c r="AZ115" i="17"/>
  <c r="JZ115" i="17"/>
  <c r="DV108" i="17"/>
  <c r="DV110" i="17"/>
  <c r="GH108" i="17"/>
  <c r="GH110" i="17"/>
  <c r="IT108" i="17"/>
  <c r="IT110" i="17"/>
  <c r="LF108" i="17"/>
  <c r="AA115" i="17"/>
  <c r="DP115" i="17"/>
  <c r="DL115" i="17"/>
  <c r="FX115" i="17"/>
  <c r="IJ115" i="17"/>
  <c r="KV115" i="17"/>
  <c r="BY115" i="17"/>
  <c r="EK115" i="17"/>
  <c r="GW115" i="17"/>
  <c r="JI115" i="17"/>
  <c r="LU115" i="17"/>
  <c r="CI115" i="17"/>
  <c r="EU115" i="17"/>
  <c r="HG115" i="17"/>
  <c r="JS115" i="17"/>
  <c r="ME115" i="17"/>
  <c r="FT115" i="17"/>
  <c r="IF115" i="17"/>
  <c r="KR115" i="17"/>
  <c r="DQ115" i="17"/>
  <c r="GC115" i="17"/>
  <c r="IO115" i="17"/>
  <c r="LA115" i="17"/>
  <c r="AX115" i="17"/>
  <c r="DJ115" i="17"/>
  <c r="FV115" i="17"/>
  <c r="IH115" i="17"/>
  <c r="KT115" i="17"/>
  <c r="EA115" i="17"/>
  <c r="GM115" i="17"/>
  <c r="IY115" i="17"/>
  <c r="LK115" i="17"/>
  <c r="P31" i="17"/>
  <c r="P33" i="17"/>
  <c r="CB31" i="17"/>
  <c r="CB33" i="17"/>
  <c r="EN31" i="17"/>
  <c r="EN33" i="17"/>
  <c r="GZ31" i="17"/>
  <c r="GZ33" i="17"/>
  <c r="JL31" i="17"/>
  <c r="JL33" i="17"/>
  <c r="HG38" i="17"/>
  <c r="HG40" i="17"/>
  <c r="I31" i="17"/>
  <c r="I33" i="17"/>
  <c r="BU31" i="17"/>
  <c r="BU33" i="17"/>
  <c r="EG31" i="17"/>
  <c r="EG33" i="17"/>
  <c r="GS31" i="17"/>
  <c r="GS33" i="17"/>
  <c r="JE31" i="17"/>
  <c r="JE33" i="17"/>
  <c r="FC38" i="17"/>
  <c r="FC40" i="17"/>
  <c r="AX31" i="17"/>
  <c r="AX33" i="17"/>
  <c r="DJ31" i="17"/>
  <c r="DJ33" i="17"/>
  <c r="FV31" i="17"/>
  <c r="FV33" i="17"/>
  <c r="IH31" i="17"/>
  <c r="IH33" i="17"/>
  <c r="U38" i="17"/>
  <c r="U40" i="17"/>
  <c r="DO52" i="17"/>
  <c r="X38" i="17"/>
  <c r="X40" i="17"/>
  <c r="CJ38" i="17"/>
  <c r="CJ40" i="17"/>
  <c r="EV38" i="17"/>
  <c r="EV40" i="17"/>
  <c r="HH38" i="17"/>
  <c r="HH40" i="17"/>
  <c r="IF45" i="17"/>
  <c r="GI52" i="17"/>
  <c r="I38" i="17"/>
  <c r="I40" i="17"/>
  <c r="BU38" i="17"/>
  <c r="BU40" i="17"/>
  <c r="EG38" i="17"/>
  <c r="EG40" i="17"/>
  <c r="GS38" i="17"/>
  <c r="GS40" i="17"/>
  <c r="JE38" i="17"/>
  <c r="JE40" i="17"/>
  <c r="FV45" i="17"/>
  <c r="CG52" i="17"/>
  <c r="BN38" i="17"/>
  <c r="BN40" i="17"/>
  <c r="DZ38" i="17"/>
  <c r="DZ40" i="17"/>
  <c r="GL38" i="17"/>
  <c r="GL40" i="17"/>
  <c r="IX38" i="17"/>
  <c r="IX40" i="17"/>
  <c r="GB45" i="17"/>
  <c r="CO52" i="17"/>
  <c r="HJ80" i="17"/>
  <c r="BO38" i="17"/>
  <c r="BO40" i="17"/>
  <c r="EA38" i="17"/>
  <c r="EA40" i="17"/>
  <c r="GM38" i="17"/>
  <c r="GM40" i="17"/>
  <c r="IY38" i="17"/>
  <c r="IY40" i="17"/>
  <c r="GD45" i="17"/>
  <c r="CQ52" i="17"/>
  <c r="L38" i="17"/>
  <c r="L40" i="17"/>
  <c r="BX38" i="17"/>
  <c r="BX40" i="17"/>
  <c r="EJ38" i="17"/>
  <c r="EJ40" i="17"/>
  <c r="GV38" i="17"/>
  <c r="GV40" i="17"/>
  <c r="JH38" i="17"/>
  <c r="JH40" i="17"/>
  <c r="HP45" i="17"/>
  <c r="FC52" i="17"/>
  <c r="BY38" i="17"/>
  <c r="BY40" i="17"/>
  <c r="EK38" i="17"/>
  <c r="EK40" i="17"/>
  <c r="GW38" i="17"/>
  <c r="GW40" i="17"/>
  <c r="JI38" i="17"/>
  <c r="JI40" i="17"/>
  <c r="HR45" i="17"/>
  <c r="FH52" i="17"/>
  <c r="N38" i="17"/>
  <c r="N40" i="17"/>
  <c r="BZ38" i="17"/>
  <c r="BZ40" i="17"/>
  <c r="EL38" i="17"/>
  <c r="EL40" i="17"/>
  <c r="GX38" i="17"/>
  <c r="GX40" i="17"/>
  <c r="JJ38" i="17"/>
  <c r="JJ40" i="17"/>
  <c r="GR45" i="17"/>
  <c r="BV52" i="17"/>
  <c r="ET73" i="17"/>
  <c r="ET75" i="17"/>
  <c r="AG45" i="17"/>
  <c r="CS45" i="17"/>
  <c r="FE45" i="17"/>
  <c r="HQ45" i="17"/>
  <c r="KC45" i="17"/>
  <c r="MO45" i="17"/>
  <c r="BG52" i="17"/>
  <c r="EQ52" i="17"/>
  <c r="JO52" i="17"/>
  <c r="CC59" i="17"/>
  <c r="CC61" i="17"/>
  <c r="IP59" i="17"/>
  <c r="IP61" i="17"/>
  <c r="BT66" i="17"/>
  <c r="BT68" i="17"/>
  <c r="EX73" i="17"/>
  <c r="EX75" i="17"/>
  <c r="DA59" i="17"/>
  <c r="DA61" i="17"/>
  <c r="JN59" i="17"/>
  <c r="DL66" i="17"/>
  <c r="DL68" i="17"/>
  <c r="HT73" i="17"/>
  <c r="HT75" i="17"/>
  <c r="S45" i="17"/>
  <c r="S47" i="17"/>
  <c r="CE45" i="17"/>
  <c r="EQ45" i="17"/>
  <c r="HC45" i="17"/>
  <c r="JO45" i="17"/>
  <c r="MA45" i="17"/>
  <c r="AK52" i="17"/>
  <c r="DD52" i="17"/>
  <c r="HV52" i="17"/>
  <c r="W59" i="17"/>
  <c r="W61" i="17"/>
  <c r="GK59" i="17"/>
  <c r="GK61" i="17"/>
  <c r="MX59" i="17"/>
  <c r="JY66" i="17"/>
  <c r="AR45" i="17"/>
  <c r="DD45" i="17"/>
  <c r="FP45" i="17"/>
  <c r="IB45" i="17"/>
  <c r="KN45" i="17"/>
  <c r="MZ45" i="17"/>
  <c r="BJ52" i="17"/>
  <c r="EU52" i="17"/>
  <c r="JS52" i="17"/>
  <c r="CK59" i="17"/>
  <c r="CK61" i="17"/>
  <c r="IX59" i="17"/>
  <c r="IX61" i="17"/>
  <c r="CG66" i="17"/>
  <c r="CG68" i="17"/>
  <c r="DI73" i="17"/>
  <c r="DI75" i="17"/>
  <c r="E45" i="17"/>
  <c r="E47" i="17"/>
  <c r="BQ45" i="17"/>
  <c r="EC45" i="17"/>
  <c r="GO45" i="17"/>
  <c r="JA45" i="17"/>
  <c r="LM45" i="17"/>
  <c r="AE52" i="17"/>
  <c r="CV52" i="17"/>
  <c r="HK52" i="17"/>
  <c r="G59" i="17"/>
  <c r="G61" i="17"/>
  <c r="FU59" i="17"/>
  <c r="FU61" i="17"/>
  <c r="MH59" i="17"/>
  <c r="KR66" i="17"/>
  <c r="DE80" i="17"/>
  <c r="BJ45" i="17"/>
  <c r="DV45" i="17"/>
  <c r="GH45" i="17"/>
  <c r="IT45" i="17"/>
  <c r="LF45" i="17"/>
  <c r="X52" i="17"/>
  <c r="CM52" i="17"/>
  <c r="GV52" i="17"/>
  <c r="MJ52" i="17"/>
  <c r="FC59" i="17"/>
  <c r="FC61" i="17"/>
  <c r="LQ59" i="17"/>
  <c r="IV66" i="17"/>
  <c r="IV68" i="17"/>
  <c r="FQ80" i="17"/>
  <c r="AE45" i="17"/>
  <c r="CQ45" i="17"/>
  <c r="FC45" i="17"/>
  <c r="HO45" i="17"/>
  <c r="KA45" i="17"/>
  <c r="MM45" i="17"/>
  <c r="BE52" i="17"/>
  <c r="EL52" i="17"/>
  <c r="JJ52" i="17"/>
  <c r="BV59" i="17"/>
  <c r="BV61" i="17"/>
  <c r="IM59" i="17"/>
  <c r="IM61" i="17"/>
  <c r="BI66" i="17"/>
  <c r="BI68" i="17"/>
  <c r="ED73" i="17"/>
  <c r="ED75" i="17"/>
  <c r="EK52" i="17"/>
  <c r="GW52" i="17"/>
  <c r="JI52" i="17"/>
  <c r="LU52" i="17"/>
  <c r="AN59" i="17"/>
  <c r="AN61" i="17"/>
  <c r="CZ59" i="17"/>
  <c r="CZ61" i="17"/>
  <c r="FL59" i="17"/>
  <c r="FL61" i="17"/>
  <c r="HX59" i="17"/>
  <c r="HX61" i="17"/>
  <c r="KJ59" i="17"/>
  <c r="MV59" i="17"/>
  <c r="BR66" i="17"/>
  <c r="BR68" i="17"/>
  <c r="HH66" i="17"/>
  <c r="HH68" i="17"/>
  <c r="AS73" i="17"/>
  <c r="AS75" i="17"/>
  <c r="HP73" i="17"/>
  <c r="HP75" i="17"/>
  <c r="CB52" i="17"/>
  <c r="EN52" i="17"/>
  <c r="GZ52" i="17"/>
  <c r="JL52" i="17"/>
  <c r="LX52" i="17"/>
  <c r="AQ59" i="17"/>
  <c r="AQ61" i="17"/>
  <c r="DC59" i="17"/>
  <c r="DC61" i="17"/>
  <c r="FO59" i="17"/>
  <c r="FO61" i="17"/>
  <c r="IA59" i="17"/>
  <c r="IA61" i="17"/>
  <c r="KM59" i="17"/>
  <c r="MY59" i="17"/>
  <c r="BX66" i="17"/>
  <c r="BX68" i="17"/>
  <c r="HP66" i="17"/>
  <c r="HP68" i="17"/>
  <c r="AD73" i="17"/>
  <c r="AD75" i="17"/>
  <c r="HA73" i="17"/>
  <c r="HA75" i="17"/>
  <c r="EG52" i="17"/>
  <c r="GS52" i="17"/>
  <c r="JE52" i="17"/>
  <c r="LQ52" i="17"/>
  <c r="AJ59" i="17"/>
  <c r="AJ61" i="17"/>
  <c r="CV59" i="17"/>
  <c r="CV61" i="17"/>
  <c r="FH59" i="17"/>
  <c r="FH61" i="17"/>
  <c r="HT59" i="17"/>
  <c r="HT61" i="17"/>
  <c r="KF59" i="17"/>
  <c r="MR59" i="17"/>
  <c r="BA66" i="17"/>
  <c r="BA68" i="17"/>
  <c r="GB66" i="17"/>
  <c r="GB68" i="17"/>
  <c r="MR66" i="17"/>
  <c r="FH73" i="17"/>
  <c r="FH75" i="17"/>
  <c r="ED80" i="17"/>
  <c r="EH52" i="17"/>
  <c r="GT52" i="17"/>
  <c r="JF52" i="17"/>
  <c r="LR52" i="17"/>
  <c r="AC59" i="17"/>
  <c r="AC61" i="17"/>
  <c r="CO59" i="17"/>
  <c r="CO61" i="17"/>
  <c r="FA59" i="17"/>
  <c r="FA61" i="17"/>
  <c r="HM59" i="17"/>
  <c r="HM61" i="17"/>
  <c r="JY59" i="17"/>
  <c r="MK59" i="17"/>
  <c r="BB66" i="17"/>
  <c r="BB68" i="17"/>
  <c r="GF66" i="17"/>
  <c r="GF68" i="17"/>
  <c r="MS66" i="17"/>
  <c r="FL73" i="17"/>
  <c r="FL75" i="17"/>
  <c r="EX80" i="17"/>
  <c r="MA52" i="17"/>
  <c r="AL59" i="17"/>
  <c r="AL61" i="17"/>
  <c r="CX59" i="17"/>
  <c r="CX61" i="17"/>
  <c r="FJ59" i="17"/>
  <c r="FJ61" i="17"/>
  <c r="HV59" i="17"/>
  <c r="HV61" i="17"/>
  <c r="KH59" i="17"/>
  <c r="MT59" i="17"/>
  <c r="BP66" i="17"/>
  <c r="BP68" i="17"/>
  <c r="HD66" i="17"/>
  <c r="HD68" i="17"/>
  <c r="Q73" i="17"/>
  <c r="Q75" i="17"/>
  <c r="GN73" i="17"/>
  <c r="GN75" i="17"/>
  <c r="LG80" i="17"/>
  <c r="GD66" i="17"/>
  <c r="GD68" i="17"/>
  <c r="IP66" i="17"/>
  <c r="IP68" i="17"/>
  <c r="LB66" i="17"/>
  <c r="S73" i="17"/>
  <c r="S75" i="17"/>
  <c r="CE73" i="17"/>
  <c r="CE75" i="17"/>
  <c r="ER73" i="17"/>
  <c r="ER75" i="17"/>
  <c r="HM73" i="17"/>
  <c r="HM75" i="17"/>
  <c r="LA73" i="17"/>
  <c r="GD80" i="17"/>
  <c r="CE66" i="17"/>
  <c r="CE68" i="17"/>
  <c r="EQ66" i="17"/>
  <c r="EQ68" i="17"/>
  <c r="HC66" i="17"/>
  <c r="HC68" i="17"/>
  <c r="JO66" i="17"/>
  <c r="MA66" i="17"/>
  <c r="AR73" i="17"/>
  <c r="AR75" i="17"/>
  <c r="DD73" i="17"/>
  <c r="DD75" i="17"/>
  <c r="FT73" i="17"/>
  <c r="FT75" i="17"/>
  <c r="IR73" i="17"/>
  <c r="IR75" i="17"/>
  <c r="MO73" i="17"/>
  <c r="Z89" i="17"/>
  <c r="Z87" i="17"/>
  <c r="EL66" i="17"/>
  <c r="EL68" i="17"/>
  <c r="GX66" i="17"/>
  <c r="GX68" i="17"/>
  <c r="JJ66" i="17"/>
  <c r="JJ68" i="17"/>
  <c r="LV66" i="17"/>
  <c r="AM73" i="17"/>
  <c r="AM75" i="17"/>
  <c r="CY73" i="17"/>
  <c r="CY75" i="17"/>
  <c r="FN73" i="17"/>
  <c r="FN75" i="17"/>
  <c r="IJ73" i="17"/>
  <c r="IJ75" i="17"/>
  <c r="MG73" i="17"/>
  <c r="MO80" i="17"/>
  <c r="DG66" i="17"/>
  <c r="DG68" i="17"/>
  <c r="FS66" i="17"/>
  <c r="FS68" i="17"/>
  <c r="IE66" i="17"/>
  <c r="IE68" i="17"/>
  <c r="KQ66" i="17"/>
  <c r="H73" i="17"/>
  <c r="H75" i="17"/>
  <c r="BT73" i="17"/>
  <c r="BT75" i="17"/>
  <c r="EF73" i="17"/>
  <c r="EF75" i="17"/>
  <c r="GZ73" i="17"/>
  <c r="GZ75" i="17"/>
  <c r="KJ73" i="17"/>
  <c r="CH80" i="17"/>
  <c r="BE66" i="17"/>
  <c r="BE68" i="17"/>
  <c r="DQ66" i="17"/>
  <c r="DQ68" i="17"/>
  <c r="GC66" i="17"/>
  <c r="GC68" i="17"/>
  <c r="IO66" i="17"/>
  <c r="IO68" i="17"/>
  <c r="LA66" i="17"/>
  <c r="R73" i="17"/>
  <c r="R75" i="17"/>
  <c r="CD73" i="17"/>
  <c r="CD75" i="17"/>
  <c r="EP73" i="17"/>
  <c r="EP75" i="17"/>
  <c r="HL73" i="17"/>
  <c r="HL75" i="17"/>
  <c r="KZ73" i="17"/>
  <c r="FZ80" i="17"/>
  <c r="AN80" i="17"/>
  <c r="FL80" i="17"/>
  <c r="MT80" i="17"/>
  <c r="EK87" i="17"/>
  <c r="EK89" i="17"/>
  <c r="JV73" i="17"/>
  <c r="MH73" i="17"/>
  <c r="BZ80" i="17"/>
  <c r="GX80" i="17"/>
  <c r="FG87" i="17"/>
  <c r="FG89" i="17"/>
  <c r="GE73" i="17"/>
  <c r="GE75" i="17"/>
  <c r="IQ73" i="17"/>
  <c r="IQ75" i="17"/>
  <c r="LC73" i="17"/>
  <c r="U80" i="17"/>
  <c r="EN80" i="17"/>
  <c r="KD80" i="17"/>
  <c r="J80" i="17"/>
  <c r="DZ80" i="17"/>
  <c r="JL80" i="17"/>
  <c r="IK73" i="17"/>
  <c r="IK75" i="17"/>
  <c r="KW73" i="17"/>
  <c r="X80" i="17"/>
  <c r="ES80" i="17"/>
  <c r="KJ80" i="17"/>
  <c r="HV80" i="17"/>
  <c r="KH80" i="17"/>
  <c r="AI89" i="17"/>
  <c r="AI87" i="17"/>
  <c r="FI87" i="17"/>
  <c r="FI89" i="17"/>
  <c r="BU94" i="17"/>
  <c r="AM80" i="17"/>
  <c r="CY80" i="17"/>
  <c r="FK80" i="17"/>
  <c r="HW80" i="17"/>
  <c r="KI80" i="17"/>
  <c r="AK89" i="17"/>
  <c r="AK87" i="17"/>
  <c r="FO87" i="17"/>
  <c r="FO89" i="17"/>
  <c r="CF94" i="17"/>
  <c r="AL108" i="17"/>
  <c r="AL110" i="17"/>
  <c r="BE80" i="17"/>
  <c r="DQ80" i="17"/>
  <c r="GC80" i="17"/>
  <c r="IO80" i="17"/>
  <c r="LI80" i="17"/>
  <c r="BN87" i="17"/>
  <c r="BN89" i="17"/>
  <c r="II87" i="17"/>
  <c r="II89" i="17"/>
  <c r="HN94" i="17"/>
  <c r="MW80" i="17"/>
  <c r="DB89" i="17"/>
  <c r="DB87" i="17"/>
  <c r="MC87" i="17"/>
  <c r="K80" i="17"/>
  <c r="BW80" i="17"/>
  <c r="EI80" i="17"/>
  <c r="GU80" i="17"/>
  <c r="JG80" i="17"/>
  <c r="ML80" i="17"/>
  <c r="CD89" i="17"/>
  <c r="CD87" i="17"/>
  <c r="JW87" i="17"/>
  <c r="LI94" i="17"/>
  <c r="CN80" i="17"/>
  <c r="EZ80" i="17"/>
  <c r="HL80" i="17"/>
  <c r="JX80" i="17"/>
  <c r="S87" i="17"/>
  <c r="S89" i="17"/>
  <c r="EA87" i="17"/>
  <c r="EA89" i="17"/>
  <c r="W94" i="17"/>
  <c r="KZ80" i="17"/>
  <c r="T89" i="17"/>
  <c r="T87" i="17"/>
  <c r="CF89" i="17"/>
  <c r="CF87" i="17"/>
  <c r="ER89" i="17"/>
  <c r="ER87" i="17"/>
  <c r="HD89" i="17"/>
  <c r="HD87" i="17"/>
  <c r="JP87" i="17"/>
  <c r="MB87" i="17"/>
  <c r="AW94" i="17"/>
  <c r="FE94" i="17"/>
  <c r="KL94" i="17"/>
  <c r="KT80" i="17"/>
  <c r="F87" i="17"/>
  <c r="F89" i="17"/>
  <c r="BR87" i="17"/>
  <c r="BR89" i="17"/>
  <c r="ED87" i="17"/>
  <c r="ED89" i="17"/>
  <c r="GP87" i="17"/>
  <c r="GP89" i="17"/>
  <c r="JB87" i="17"/>
  <c r="JB89" i="17"/>
  <c r="LN87" i="17"/>
  <c r="AG94" i="17"/>
  <c r="EC94" i="17"/>
  <c r="JA94" i="17"/>
  <c r="KU80" i="17"/>
  <c r="G87" i="17"/>
  <c r="G89" i="17"/>
  <c r="BS87" i="17"/>
  <c r="BS89" i="17"/>
  <c r="EE87" i="17"/>
  <c r="EE89" i="17"/>
  <c r="GQ87" i="17"/>
  <c r="GQ89" i="17"/>
  <c r="JC87" i="17"/>
  <c r="JC89" i="17"/>
  <c r="LO87" i="17"/>
  <c r="AI94" i="17"/>
  <c r="ED94" i="17"/>
  <c r="JB94" i="17"/>
  <c r="EN87" i="17"/>
  <c r="EN89" i="17"/>
  <c r="GZ89" i="17"/>
  <c r="GZ87" i="17"/>
  <c r="JL87" i="17"/>
  <c r="JL89" i="17"/>
  <c r="LX87" i="17"/>
  <c r="AS94" i="17"/>
  <c r="EW94" i="17"/>
  <c r="JZ94" i="17"/>
  <c r="DQ87" i="17"/>
  <c r="DQ89" i="17"/>
  <c r="GC87" i="17"/>
  <c r="GC89" i="17"/>
  <c r="IO87" i="17"/>
  <c r="IO89" i="17"/>
  <c r="LA87" i="17"/>
  <c r="S94" i="17"/>
  <c r="DD94" i="17"/>
  <c r="IB94" i="17"/>
  <c r="GI108" i="17"/>
  <c r="GI110" i="17"/>
  <c r="EX89" i="17"/>
  <c r="EX87" i="17"/>
  <c r="HJ87" i="17"/>
  <c r="HJ89" i="17"/>
  <c r="JV87" i="17"/>
  <c r="MH87" i="17"/>
  <c r="BD94" i="17"/>
  <c r="FQ94" i="17"/>
  <c r="LD94" i="17"/>
  <c r="BS94" i="17"/>
  <c r="EE94" i="17"/>
  <c r="GQ94" i="17"/>
  <c r="JC94" i="17"/>
  <c r="LT94" i="17"/>
  <c r="CY108" i="17"/>
  <c r="CY110" i="17"/>
  <c r="MU108" i="17"/>
  <c r="EF94" i="17"/>
  <c r="GR94" i="17"/>
  <c r="JD94" i="17"/>
  <c r="LV94" i="17"/>
  <c r="DA108" i="17"/>
  <c r="DA110" i="17"/>
  <c r="MW108" i="17"/>
  <c r="N108" i="17"/>
  <c r="N110" i="17"/>
  <c r="GY108" i="17"/>
  <c r="GY110" i="17"/>
  <c r="J94" i="17"/>
  <c r="BV94" i="17"/>
  <c r="EH94" i="17"/>
  <c r="GT94" i="17"/>
  <c r="JF94" i="17"/>
  <c r="LY94" i="17"/>
  <c r="DI108" i="17"/>
  <c r="DI110" i="17"/>
  <c r="F115" i="17"/>
  <c r="F117" i="17"/>
  <c r="CM94" i="17"/>
  <c r="EY94" i="17"/>
  <c r="HK94" i="17"/>
  <c r="JW94" i="17"/>
  <c r="MX94" i="17"/>
  <c r="GA108" i="17"/>
  <c r="GA110" i="17"/>
  <c r="CK115" i="17"/>
  <c r="LH94" i="17"/>
  <c r="BN108" i="17"/>
  <c r="BN110" i="17"/>
  <c r="LA108" i="17"/>
  <c r="MN94" i="17"/>
  <c r="BD108" i="17"/>
  <c r="BD110" i="17"/>
  <c r="DP108" i="17"/>
  <c r="DP110" i="17"/>
  <c r="GB108" i="17"/>
  <c r="GB110" i="17"/>
  <c r="IN108" i="17"/>
  <c r="IN110" i="17"/>
  <c r="KZ108" i="17"/>
  <c r="M115" i="17"/>
  <c r="CM115" i="17"/>
  <c r="CT108" i="17"/>
  <c r="CT110" i="17"/>
  <c r="FF108" i="17"/>
  <c r="FF110" i="17"/>
  <c r="HR108" i="17"/>
  <c r="HR110" i="17"/>
  <c r="KD108" i="17"/>
  <c r="MP108" i="17"/>
  <c r="BG115" i="17"/>
  <c r="LN115" i="17"/>
  <c r="AQ108" i="17"/>
  <c r="AQ110" i="17"/>
  <c r="DC108" i="17"/>
  <c r="DC110" i="17"/>
  <c r="FO108" i="17"/>
  <c r="FO110" i="17"/>
  <c r="IA108" i="17"/>
  <c r="IA110" i="17"/>
  <c r="KM108" i="17"/>
  <c r="MY108" i="17"/>
  <c r="BR115" i="17"/>
  <c r="L108" i="17"/>
  <c r="L110" i="17"/>
  <c r="BX108" i="17"/>
  <c r="BX110" i="17"/>
  <c r="EJ108" i="17"/>
  <c r="EJ110" i="17"/>
  <c r="GV108" i="17"/>
  <c r="GV110" i="17"/>
  <c r="JH108" i="17"/>
  <c r="JH110" i="17"/>
  <c r="LT108" i="17"/>
  <c r="AG115" i="17"/>
  <c r="ET115" i="17"/>
  <c r="LM94" i="17"/>
  <c r="AC108" i="17"/>
  <c r="AC110" i="17"/>
  <c r="CO108" i="17"/>
  <c r="CO110" i="17"/>
  <c r="FA108" i="17"/>
  <c r="FA110" i="17"/>
  <c r="HM108" i="17"/>
  <c r="HM110" i="17"/>
  <c r="JY108" i="17"/>
  <c r="MK108" i="17"/>
  <c r="BJ115" i="17"/>
  <c r="ML115" i="17"/>
  <c r="ED108" i="17"/>
  <c r="ED110" i="17"/>
  <c r="GP108" i="17"/>
  <c r="GP110" i="17"/>
  <c r="JB108" i="17"/>
  <c r="JB110" i="17"/>
  <c r="LN108" i="17"/>
  <c r="AI115" i="17"/>
  <c r="FJ115" i="17"/>
  <c r="DT115" i="17"/>
  <c r="GF115" i="17"/>
  <c r="IR115" i="17"/>
  <c r="LD115" i="17"/>
  <c r="CG115" i="17"/>
  <c r="ES115" i="17"/>
  <c r="HE115" i="17"/>
  <c r="JQ115" i="17"/>
  <c r="MC115" i="17"/>
  <c r="CQ115" i="17"/>
  <c r="FC115" i="17"/>
  <c r="HO115" i="17"/>
  <c r="KA115" i="17"/>
  <c r="MM115" i="17"/>
  <c r="GB115" i="17"/>
  <c r="IN115" i="17"/>
  <c r="KZ115" i="17"/>
  <c r="DY115" i="17"/>
  <c r="GK115" i="17"/>
  <c r="IW115" i="17"/>
  <c r="LI115" i="17"/>
  <c r="BF115" i="17"/>
  <c r="DR115" i="17"/>
  <c r="GD115" i="17"/>
  <c r="IP115" i="17"/>
  <c r="LB115" i="17"/>
  <c r="EI115" i="17"/>
  <c r="GU115" i="17"/>
  <c r="JG115" i="17"/>
  <c r="LS115" i="17"/>
  <c r="HF38" i="17"/>
  <c r="HF40" i="17"/>
  <c r="JR38" i="17"/>
  <c r="HX45" i="17"/>
  <c r="DL52" i="17"/>
  <c r="AO45" i="17"/>
  <c r="DA45" i="17"/>
  <c r="FM45" i="17"/>
  <c r="HY45" i="17"/>
  <c r="KK45" i="17"/>
  <c r="MW45" i="17"/>
  <c r="BO52" i="17"/>
  <c r="FG52" i="17"/>
  <c r="KF52" i="17"/>
  <c r="CY59" i="17"/>
  <c r="CY61" i="17"/>
  <c r="JM59" i="17"/>
  <c r="JM61" i="17"/>
  <c r="DH66" i="17"/>
  <c r="DH68" i="17"/>
  <c r="HO73" i="17"/>
  <c r="HO75" i="17"/>
  <c r="DW59" i="17"/>
  <c r="DW61" i="17"/>
  <c r="KK59" i="17"/>
  <c r="FP66" i="17"/>
  <c r="FP68" i="17"/>
  <c r="LF73" i="17"/>
  <c r="AA45" i="17"/>
  <c r="CM45" i="17"/>
  <c r="EY45" i="17"/>
  <c r="HK45" i="17"/>
  <c r="JW45" i="17"/>
  <c r="MI45" i="17"/>
  <c r="AS52" i="17"/>
  <c r="DQ52" i="17"/>
  <c r="IL52" i="17"/>
  <c r="AP59" i="17"/>
  <c r="AP61" i="17"/>
  <c r="HG59" i="17"/>
  <c r="HG61" i="17"/>
  <c r="H66" i="17"/>
  <c r="H68" i="17"/>
  <c r="MJ66" i="17"/>
  <c r="AZ45" i="17"/>
  <c r="DL45" i="17"/>
  <c r="FX45" i="17"/>
  <c r="IJ45" i="17"/>
  <c r="KV45" i="17"/>
  <c r="F52" i="17"/>
  <c r="F54" i="17"/>
  <c r="BR52" i="17"/>
  <c r="FK52" i="17"/>
  <c r="KN52" i="17"/>
  <c r="DG59" i="17"/>
  <c r="DG61" i="17"/>
  <c r="JU59" i="17"/>
  <c r="DX66" i="17"/>
  <c r="DX68" i="17"/>
  <c r="FV73" i="17"/>
  <c r="FV75" i="17"/>
  <c r="M45" i="17"/>
  <c r="M47" i="17"/>
  <c r="BY45" i="17"/>
  <c r="EK45" i="17"/>
  <c r="GW45" i="17"/>
  <c r="JI45" i="17"/>
  <c r="LU45" i="17"/>
  <c r="AM52" i="17"/>
  <c r="DG52" i="17"/>
  <c r="IA52" i="17"/>
  <c r="Z59" i="17"/>
  <c r="Z61" i="17"/>
  <c r="GQ59" i="17"/>
  <c r="GQ61" i="17"/>
  <c r="K66" i="17"/>
  <c r="K68" i="17"/>
  <c r="MZ66" i="17"/>
  <c r="F45" i="17"/>
  <c r="F47" i="17"/>
  <c r="BR45" i="17"/>
  <c r="ED45" i="17"/>
  <c r="GP45" i="17"/>
  <c r="JB45" i="17"/>
  <c r="LN45" i="17"/>
  <c r="AF52" i="17"/>
  <c r="CW52" i="17"/>
  <c r="HL52" i="17"/>
  <c r="I59" i="17"/>
  <c r="I61" i="17"/>
  <c r="FV59" i="17"/>
  <c r="FV61" i="17"/>
  <c r="MM59" i="17"/>
  <c r="KV66" i="17"/>
  <c r="AM45" i="17"/>
  <c r="CY45" i="17"/>
  <c r="FK45" i="17"/>
  <c r="HW45" i="17"/>
  <c r="KI45" i="17"/>
  <c r="MU45" i="17"/>
  <c r="BM52" i="17"/>
  <c r="FB52" i="17"/>
  <c r="JZ52" i="17"/>
  <c r="CS59" i="17"/>
  <c r="CS61" i="17"/>
  <c r="JF59" i="17"/>
  <c r="JF61" i="17"/>
  <c r="CV66" i="17"/>
  <c r="CV68" i="17"/>
  <c r="GW73" i="17"/>
  <c r="GW75" i="17"/>
  <c r="ES52" i="17"/>
  <c r="HE52" i="17"/>
  <c r="JQ52" i="17"/>
  <c r="MC52" i="17"/>
  <c r="AV59" i="17"/>
  <c r="AV61" i="17"/>
  <c r="DH59" i="17"/>
  <c r="DH61" i="17"/>
  <c r="FT59" i="17"/>
  <c r="FT61" i="17"/>
  <c r="IF59" i="17"/>
  <c r="IF61" i="17"/>
  <c r="KR59" i="17"/>
  <c r="I66" i="17"/>
  <c r="I68" i="17"/>
  <c r="CF66" i="17"/>
  <c r="CF68" i="17"/>
  <c r="IC66" i="17"/>
  <c r="IC68" i="17"/>
  <c r="BM73" i="17"/>
  <c r="BM75" i="17"/>
  <c r="IT73" i="17"/>
  <c r="IT75" i="17"/>
  <c r="CJ52" i="17"/>
  <c r="EV52" i="17"/>
  <c r="HH52" i="17"/>
  <c r="JT52" i="17"/>
  <c r="MF52" i="17"/>
  <c r="AY59" i="17"/>
  <c r="AY61" i="17"/>
  <c r="DK59" i="17"/>
  <c r="DK61" i="17"/>
  <c r="FW59" i="17"/>
  <c r="FW61" i="17"/>
  <c r="II59" i="17"/>
  <c r="II61" i="17"/>
  <c r="KU59" i="17"/>
  <c r="L66" i="17"/>
  <c r="L68" i="17"/>
  <c r="CJ66" i="17"/>
  <c r="CJ68" i="17"/>
  <c r="IK66" i="17"/>
  <c r="IK68" i="17"/>
  <c r="BA73" i="17"/>
  <c r="BA75" i="17"/>
  <c r="HY73" i="17"/>
  <c r="HY75" i="17"/>
  <c r="EO52" i="17"/>
  <c r="HA52" i="17"/>
  <c r="JM52" i="17"/>
  <c r="LY52" i="17"/>
  <c r="AR59" i="17"/>
  <c r="AR61" i="17"/>
  <c r="DD59" i="17"/>
  <c r="DD61" i="17"/>
  <c r="FP59" i="17"/>
  <c r="FP61" i="17"/>
  <c r="IB59" i="17"/>
  <c r="IB61" i="17"/>
  <c r="KN59" i="17"/>
  <c r="MZ59" i="17"/>
  <c r="BL66" i="17"/>
  <c r="BL68" i="17"/>
  <c r="GW66" i="17"/>
  <c r="GW68" i="17"/>
  <c r="M73" i="17"/>
  <c r="M75" i="17"/>
  <c r="GF73" i="17"/>
  <c r="GF75" i="17"/>
  <c r="IV80" i="17"/>
  <c r="EP52" i="17"/>
  <c r="HB52" i="17"/>
  <c r="JN52" i="17"/>
  <c r="LZ52" i="17"/>
  <c r="AK59" i="17"/>
  <c r="AK61" i="17"/>
  <c r="CW59" i="17"/>
  <c r="CW61" i="17"/>
  <c r="FI59" i="17"/>
  <c r="FI61" i="17"/>
  <c r="HU59" i="17"/>
  <c r="HU61" i="17"/>
  <c r="KG59" i="17"/>
  <c r="MS59" i="17"/>
  <c r="BN66" i="17"/>
  <c r="BN68" i="17"/>
  <c r="GZ66" i="17"/>
  <c r="GZ68" i="17"/>
  <c r="N73" i="17"/>
  <c r="N75" i="17"/>
  <c r="GI73" i="17"/>
  <c r="GI75" i="17"/>
  <c r="LD80" i="17"/>
  <c r="MI52" i="17"/>
  <c r="AT59" i="17"/>
  <c r="AT61" i="17"/>
  <c r="DF59" i="17"/>
  <c r="DF61" i="17"/>
  <c r="FR59" i="17"/>
  <c r="FR61" i="17"/>
  <c r="ID59" i="17"/>
  <c r="ID61" i="17"/>
  <c r="KP59" i="17"/>
  <c r="G66" i="17"/>
  <c r="G68" i="17"/>
  <c r="CB66" i="17"/>
  <c r="CB68" i="17"/>
  <c r="HX66" i="17"/>
  <c r="HX68" i="17"/>
  <c r="AL73" i="17"/>
  <c r="AL75" i="17"/>
  <c r="HJ73" i="17"/>
  <c r="HJ75" i="17"/>
  <c r="DZ66" i="17"/>
  <c r="DZ68" i="17"/>
  <c r="GL66" i="17"/>
  <c r="GL68" i="17"/>
  <c r="IX66" i="17"/>
  <c r="IX68" i="17"/>
  <c r="LJ66" i="17"/>
  <c r="AA73" i="17"/>
  <c r="AA75" i="17"/>
  <c r="CM73" i="17"/>
  <c r="CM75" i="17"/>
  <c r="FA73" i="17"/>
  <c r="FA75" i="17"/>
  <c r="HV73" i="17"/>
  <c r="HV75" i="17"/>
  <c r="LO73" i="17"/>
  <c r="HZ80" i="17"/>
  <c r="CM66" i="17"/>
  <c r="CM68" i="17"/>
  <c r="EY66" i="17"/>
  <c r="EY68" i="17"/>
  <c r="HK66" i="17"/>
  <c r="HK68" i="17"/>
  <c r="JW66" i="17"/>
  <c r="MI66" i="17"/>
  <c r="AZ73" i="17"/>
  <c r="AZ75" i="17"/>
  <c r="DL73" i="17"/>
  <c r="DL75" i="17"/>
  <c r="GC73" i="17"/>
  <c r="GC75" i="17"/>
  <c r="JD73" i="17"/>
  <c r="JD75" i="17"/>
  <c r="Z80" i="17"/>
  <c r="AD94" i="17"/>
  <c r="ET66" i="17"/>
  <c r="ET68" i="17"/>
  <c r="HF66" i="17"/>
  <c r="HF68" i="17"/>
  <c r="JR66" i="17"/>
  <c r="MD66" i="17"/>
  <c r="AU73" i="17"/>
  <c r="AU75" i="17"/>
  <c r="DG73" i="17"/>
  <c r="DG75" i="17"/>
  <c r="FX73" i="17"/>
  <c r="FX75" i="17"/>
  <c r="IV73" i="17"/>
  <c r="IV75" i="17"/>
  <c r="MV73" i="17"/>
  <c r="DH89" i="17"/>
  <c r="DH87" i="17"/>
  <c r="DO66" i="17"/>
  <c r="DO68" i="17"/>
  <c r="GA66" i="17"/>
  <c r="GA68" i="17"/>
  <c r="IM66" i="17"/>
  <c r="IM68" i="17"/>
  <c r="KY66" i="17"/>
  <c r="P73" i="17"/>
  <c r="P75" i="17"/>
  <c r="CB73" i="17"/>
  <c r="CB75" i="17"/>
  <c r="EN73" i="17"/>
  <c r="EN75" i="17"/>
  <c r="HI73" i="17"/>
  <c r="HI75" i="17"/>
  <c r="KX73" i="17"/>
  <c r="DU80" i="17"/>
  <c r="BM66" i="17"/>
  <c r="BM68" i="17"/>
  <c r="DY66" i="17"/>
  <c r="DY68" i="17"/>
  <c r="GK66" i="17"/>
  <c r="GK68" i="17"/>
  <c r="IW66" i="17"/>
  <c r="IW68" i="17"/>
  <c r="LI66" i="17"/>
  <c r="Z73" i="17"/>
  <c r="Z75" i="17"/>
  <c r="CL73" i="17"/>
  <c r="CL75" i="17"/>
  <c r="EZ73" i="17"/>
  <c r="EZ75" i="17"/>
  <c r="HU73" i="17"/>
  <c r="HU75" i="17"/>
  <c r="LN73" i="17"/>
  <c r="HM80" i="17"/>
  <c r="BD80" i="17"/>
  <c r="GB80" i="17"/>
  <c r="M87" i="17"/>
  <c r="M89" i="17"/>
  <c r="JI89" i="17"/>
  <c r="JI87" i="17"/>
  <c r="KD73" i="17"/>
  <c r="MP73" i="17"/>
  <c r="CP80" i="17"/>
  <c r="HP80" i="17"/>
  <c r="KE87" i="17"/>
  <c r="GM73" i="17"/>
  <c r="GM75" i="17"/>
  <c r="IY73" i="17"/>
  <c r="IY75" i="17"/>
  <c r="LK73" i="17"/>
  <c r="AH80" i="17"/>
  <c r="FD80" i="17"/>
  <c r="LU80" i="17"/>
  <c r="V80" i="17"/>
  <c r="EP80" i="17"/>
  <c r="KG80" i="17"/>
  <c r="IS73" i="17"/>
  <c r="IS75" i="17"/>
  <c r="LE73" i="17"/>
  <c r="AK80" i="17"/>
  <c r="FI80" i="17"/>
  <c r="MG80" i="17"/>
  <c r="ID80" i="17"/>
  <c r="KQ80" i="17"/>
  <c r="AW89" i="17"/>
  <c r="AW87" i="17"/>
  <c r="GO89" i="17"/>
  <c r="GO87" i="17"/>
  <c r="EB94" i="17"/>
  <c r="AU80" i="17"/>
  <c r="DG80" i="17"/>
  <c r="FS80" i="17"/>
  <c r="IE80" i="17"/>
  <c r="KS80" i="17"/>
  <c r="AX87" i="17"/>
  <c r="AX89" i="17"/>
  <c r="GU89" i="17"/>
  <c r="GU87" i="17"/>
  <c r="EL94" i="17"/>
  <c r="KP115" i="17"/>
  <c r="BM80" i="17"/>
  <c r="DY80" i="17"/>
  <c r="GK80" i="17"/>
  <c r="IW80" i="17"/>
  <c r="LV80" i="17"/>
  <c r="CB87" i="17"/>
  <c r="CB89" i="17"/>
  <c r="JO87" i="17"/>
  <c r="KI94" i="17"/>
  <c r="Q87" i="17"/>
  <c r="Q89" i="17"/>
  <c r="DU89" i="17"/>
  <c r="DU87" i="17"/>
  <c r="N94" i="17"/>
  <c r="S80" i="17"/>
  <c r="CE80" i="17"/>
  <c r="EQ80" i="17"/>
  <c r="HC80" i="17"/>
  <c r="JO80" i="17"/>
  <c r="MZ80" i="17"/>
  <c r="CR87" i="17"/>
  <c r="CR89" i="17"/>
  <c r="LC87" i="17"/>
  <c r="HO108" i="17"/>
  <c r="HO110" i="17"/>
  <c r="CV80" i="17"/>
  <c r="FH80" i="17"/>
  <c r="HT80" i="17"/>
  <c r="KF80" i="17"/>
  <c r="AG89" i="17"/>
  <c r="AG87" i="17"/>
  <c r="FA87" i="17"/>
  <c r="FA89" i="17"/>
  <c r="BI94" i="17"/>
  <c r="LH80" i="17"/>
  <c r="AB87" i="17"/>
  <c r="AB89" i="17"/>
  <c r="CN87" i="17"/>
  <c r="CN89" i="17"/>
  <c r="EZ87" i="17"/>
  <c r="EZ89" i="17"/>
  <c r="HL87" i="17"/>
  <c r="HL89" i="17"/>
  <c r="JX87" i="17"/>
  <c r="MJ87" i="17"/>
  <c r="BH94" i="17"/>
  <c r="FU94" i="17"/>
  <c r="LJ94" i="17"/>
  <c r="LB80" i="17"/>
  <c r="N87" i="17"/>
  <c r="N89" i="17"/>
  <c r="BZ87" i="17"/>
  <c r="BZ89" i="17"/>
  <c r="EL87" i="17"/>
  <c r="EL89" i="17"/>
  <c r="GX87" i="17"/>
  <c r="GX89" i="17"/>
  <c r="JJ87" i="17"/>
  <c r="JJ89" i="17"/>
  <c r="LV87" i="17"/>
  <c r="AQ94" i="17"/>
  <c r="ES94" i="17"/>
  <c r="JU94" i="17"/>
  <c r="LC80" i="17"/>
  <c r="O89" i="17"/>
  <c r="O87" i="17"/>
  <c r="CA89" i="17"/>
  <c r="CA87" i="17"/>
  <c r="EM89" i="17"/>
  <c r="EM87" i="17"/>
  <c r="GY89" i="17"/>
  <c r="GY87" i="17"/>
  <c r="JK89" i="17"/>
  <c r="JK87" i="17"/>
  <c r="LW87" i="17"/>
  <c r="AR94" i="17"/>
  <c r="ET94" i="17"/>
  <c r="JY94" i="17"/>
  <c r="EV87" i="17"/>
  <c r="EV89" i="17"/>
  <c r="HH87" i="17"/>
  <c r="HH89" i="17"/>
  <c r="JT87" i="17"/>
  <c r="MF87" i="17"/>
  <c r="BB94" i="17"/>
  <c r="FM94" i="17"/>
  <c r="KZ94" i="17"/>
  <c r="DY89" i="17"/>
  <c r="DY87" i="17"/>
  <c r="GK89" i="17"/>
  <c r="GK87" i="17"/>
  <c r="IW89" i="17"/>
  <c r="IW87" i="17"/>
  <c r="LI87" i="17"/>
  <c r="AB94" i="17"/>
  <c r="DT94" i="17"/>
  <c r="IR94" i="17"/>
  <c r="LG108" i="17"/>
  <c r="FF87" i="17"/>
  <c r="FF89" i="17"/>
  <c r="HR87" i="17"/>
  <c r="HR89" i="17"/>
  <c r="KD87" i="17"/>
  <c r="MP87" i="17"/>
  <c r="BQ94" i="17"/>
  <c r="GG94" i="17"/>
  <c r="MP94" i="17"/>
  <c r="CA94" i="17"/>
  <c r="EM94" i="17"/>
  <c r="GY94" i="17"/>
  <c r="JK94" i="17"/>
  <c r="ME94" i="17"/>
  <c r="EE108" i="17"/>
  <c r="EE110" i="17"/>
  <c r="AB115" i="17"/>
  <c r="EN94" i="17"/>
  <c r="GZ94" i="17"/>
  <c r="JL94" i="17"/>
  <c r="MG94" i="17"/>
  <c r="EG108" i="17"/>
  <c r="EG110" i="17"/>
  <c r="AD115" i="17"/>
  <c r="AD108" i="17"/>
  <c r="AD110" i="17"/>
  <c r="IE108" i="17"/>
  <c r="IE110" i="17"/>
  <c r="R94" i="17"/>
  <c r="CD94" i="17"/>
  <c r="EP94" i="17"/>
  <c r="HB94" i="17"/>
  <c r="JN94" i="17"/>
  <c r="MJ94" i="17"/>
  <c r="EO108" i="17"/>
  <c r="EO110" i="17"/>
  <c r="AL115" i="17"/>
  <c r="CU94" i="17"/>
  <c r="FG94" i="17"/>
  <c r="HS94" i="17"/>
  <c r="KE94" i="17"/>
  <c r="Q108" i="17"/>
  <c r="Q110" i="17"/>
  <c r="HG108" i="17"/>
  <c r="HG110" i="17"/>
  <c r="ID115" i="17"/>
  <c r="LQ94" i="17"/>
  <c r="CK108" i="17"/>
  <c r="CK110" i="17"/>
  <c r="MG108" i="17"/>
  <c r="MV94" i="17"/>
  <c r="BL108" i="17"/>
  <c r="BL110" i="17"/>
  <c r="DX108" i="17"/>
  <c r="DX110" i="17"/>
  <c r="GJ108" i="17"/>
  <c r="GJ110" i="17"/>
  <c r="IV108" i="17"/>
  <c r="IV110" i="17"/>
  <c r="LH108" i="17"/>
  <c r="U115" i="17"/>
  <c r="DC115" i="17"/>
  <c r="DB108" i="17"/>
  <c r="DB110" i="17"/>
  <c r="FN108" i="17"/>
  <c r="FN110" i="17"/>
  <c r="HZ108" i="17"/>
  <c r="HZ110" i="17"/>
  <c r="KL108" i="17"/>
  <c r="MX108" i="17"/>
  <c r="BQ115" i="17"/>
  <c r="MI94" i="17"/>
  <c r="AY108" i="17"/>
  <c r="AY110" i="17"/>
  <c r="DK108" i="17"/>
  <c r="DK110" i="17"/>
  <c r="FW108" i="17"/>
  <c r="FW110" i="17"/>
  <c r="II108" i="17"/>
  <c r="II110" i="17"/>
  <c r="KU108" i="17"/>
  <c r="H115" i="17"/>
  <c r="H117" i="17"/>
  <c r="CE115" i="17"/>
  <c r="T108" i="17"/>
  <c r="T110" i="17"/>
  <c r="CF108" i="17"/>
  <c r="CF110" i="17"/>
  <c r="ER108" i="17"/>
  <c r="ER110" i="17"/>
  <c r="HD108" i="17"/>
  <c r="HD110" i="17"/>
  <c r="JP108" i="17"/>
  <c r="MB108" i="17"/>
  <c r="AO115" i="17"/>
  <c r="HF115" i="17"/>
  <c r="LU94" i="17"/>
  <c r="AK108" i="17"/>
  <c r="AK110" i="17"/>
  <c r="CW108" i="17"/>
  <c r="CW110" i="17"/>
  <c r="FI108" i="17"/>
  <c r="FI110" i="17"/>
  <c r="HU108" i="17"/>
  <c r="HU110" i="17"/>
  <c r="KG108" i="17"/>
  <c r="MS108" i="17"/>
  <c r="BU115" i="17"/>
  <c r="BZ108" i="17"/>
  <c r="BZ110" i="17"/>
  <c r="EL108" i="17"/>
  <c r="EL110" i="17"/>
  <c r="GX108" i="17"/>
  <c r="GX110" i="17"/>
  <c r="JJ108" i="17"/>
  <c r="JJ110" i="17"/>
  <c r="LV108" i="17"/>
  <c r="AR115" i="17"/>
  <c r="HV115" i="17"/>
  <c r="EB115" i="17"/>
  <c r="GN115" i="17"/>
  <c r="IZ115" i="17"/>
  <c r="LL115" i="17"/>
  <c r="CO115" i="17"/>
  <c r="FA115" i="17"/>
  <c r="HM115" i="17"/>
  <c r="JY115" i="17"/>
  <c r="MK115" i="17"/>
  <c r="CY115" i="17"/>
  <c r="FK115" i="17"/>
  <c r="HW115" i="17"/>
  <c r="KI115" i="17"/>
  <c r="MU115" i="17"/>
  <c r="GJ115" i="17"/>
  <c r="IV115" i="17"/>
  <c r="LH115" i="17"/>
  <c r="EG115" i="17"/>
  <c r="GS115" i="17"/>
  <c r="JE115" i="17"/>
  <c r="LQ115" i="17"/>
  <c r="BN115" i="17"/>
  <c r="DZ115" i="17"/>
  <c r="GL115" i="17"/>
  <c r="IX115" i="17"/>
  <c r="LJ115" i="17"/>
  <c r="EQ115" i="17"/>
  <c r="HC115" i="17"/>
  <c r="JO115" i="17"/>
  <c r="MA115" i="17"/>
  <c r="AF31" i="17"/>
  <c r="AF33" i="17"/>
  <c r="CR31" i="17"/>
  <c r="CR33" i="17"/>
  <c r="FD31" i="17"/>
  <c r="FD33" i="17"/>
  <c r="HP31" i="17"/>
  <c r="HP33" i="17"/>
  <c r="Y31" i="17"/>
  <c r="Y33" i="17"/>
  <c r="CK31" i="17"/>
  <c r="CK33" i="17"/>
  <c r="EW31" i="17"/>
  <c r="EW33" i="17"/>
  <c r="HI31" i="17"/>
  <c r="HI33" i="17"/>
  <c r="BN31" i="17"/>
  <c r="BN33" i="17"/>
  <c r="DZ31" i="17"/>
  <c r="DZ33" i="17"/>
  <c r="GL31" i="17"/>
  <c r="GL33" i="17"/>
  <c r="IX31" i="17"/>
  <c r="IX33" i="17"/>
  <c r="CY38" i="17"/>
  <c r="CY40" i="17"/>
  <c r="LW59" i="17"/>
  <c r="AN38" i="17"/>
  <c r="AN40" i="17"/>
  <c r="CZ38" i="17"/>
  <c r="CZ40" i="17"/>
  <c r="FL38" i="17"/>
  <c r="FL40" i="17"/>
  <c r="HX38" i="17"/>
  <c r="HX40" i="17"/>
  <c r="AV45" i="17"/>
  <c r="KR45" i="17"/>
  <c r="LT52" i="17"/>
  <c r="Y38" i="17"/>
  <c r="Y40" i="17"/>
  <c r="CK38" i="17"/>
  <c r="CK40" i="17"/>
  <c r="EW38" i="17"/>
  <c r="EW40" i="17"/>
  <c r="HI38" i="17"/>
  <c r="HI40" i="17"/>
  <c r="IH45" i="17"/>
  <c r="GN52" i="17"/>
  <c r="R38" i="17"/>
  <c r="R40" i="17"/>
  <c r="CD38" i="17"/>
  <c r="CD40" i="17"/>
  <c r="EP38" i="17"/>
  <c r="EP40" i="17"/>
  <c r="HB38" i="17"/>
  <c r="HB40" i="17"/>
  <c r="JN38" i="17"/>
  <c r="IN45" i="17"/>
  <c r="GY52" i="17"/>
  <c r="S38" i="17"/>
  <c r="S40" i="17"/>
  <c r="CE38" i="17"/>
  <c r="CE40" i="17"/>
  <c r="EQ38" i="17"/>
  <c r="EQ40" i="17"/>
  <c r="HC38" i="17"/>
  <c r="HC40" i="17"/>
  <c r="JO38" i="17"/>
  <c r="IP45" i="17"/>
  <c r="HD52" i="17"/>
  <c r="AB38" i="17"/>
  <c r="AB40" i="17"/>
  <c r="CN38" i="17"/>
  <c r="CN40" i="17"/>
  <c r="EZ38" i="17"/>
  <c r="EZ40" i="17"/>
  <c r="HL38" i="17"/>
  <c r="HL40" i="17"/>
  <c r="AF45" i="17"/>
  <c r="KB45" i="17"/>
  <c r="KA52" i="17"/>
  <c r="CO38" i="17"/>
  <c r="CO40" i="17"/>
  <c r="FA38" i="17"/>
  <c r="FA40" i="17"/>
  <c r="HM38" i="17"/>
  <c r="HM40" i="17"/>
  <c r="AH45" i="17"/>
  <c r="KD45" i="17"/>
  <c r="KH52" i="17"/>
  <c r="AD38" i="17"/>
  <c r="AD40" i="17"/>
  <c r="CP38" i="17"/>
  <c r="CP40" i="17"/>
  <c r="FB38" i="17"/>
  <c r="FB40" i="17"/>
  <c r="HN38" i="17"/>
  <c r="HN40" i="17"/>
  <c r="H45" i="17"/>
  <c r="H47" i="17"/>
  <c r="JD45" i="17"/>
  <c r="FS52" i="17"/>
  <c r="AW45" i="17"/>
  <c r="DI45" i="17"/>
  <c r="FU45" i="17"/>
  <c r="IG45" i="17"/>
  <c r="KS45" i="17"/>
  <c r="K52" i="17"/>
  <c r="BW52" i="17"/>
  <c r="FW52" i="17"/>
  <c r="KY52" i="17"/>
  <c r="DR59" i="17"/>
  <c r="DR61" i="17"/>
  <c r="KI59" i="17"/>
  <c r="FA66" i="17"/>
  <c r="FA68" i="17"/>
  <c r="KH73" i="17"/>
  <c r="EP59" i="17"/>
  <c r="EP61" i="17"/>
  <c r="LG59" i="17"/>
  <c r="HM66" i="17"/>
  <c r="HM68" i="17"/>
  <c r="GH94" i="17"/>
  <c r="AI45" i="17"/>
  <c r="CU45" i="17"/>
  <c r="FG45" i="17"/>
  <c r="HS45" i="17"/>
  <c r="KE45" i="17"/>
  <c r="MQ45" i="17"/>
  <c r="BA52" i="17"/>
  <c r="ED52" i="17"/>
  <c r="JB52" i="17"/>
  <c r="BM59" i="17"/>
  <c r="BM61" i="17"/>
  <c r="HZ59" i="17"/>
  <c r="HZ61" i="17"/>
  <c r="AA66" i="17"/>
  <c r="AA68" i="17"/>
  <c r="AW73" i="17"/>
  <c r="AW75" i="17"/>
  <c r="BH45" i="17"/>
  <c r="DT45" i="17"/>
  <c r="GF45" i="17"/>
  <c r="IR45" i="17"/>
  <c r="LD45" i="17"/>
  <c r="N52" i="17"/>
  <c r="BZ52" i="17"/>
  <c r="GA52" i="17"/>
  <c r="LG52" i="17"/>
  <c r="DZ59" i="17"/>
  <c r="DZ61" i="17"/>
  <c r="KQ59" i="17"/>
  <c r="FX66" i="17"/>
  <c r="FX68" i="17"/>
  <c r="IM73" i="17"/>
  <c r="IM75" i="17"/>
  <c r="U45" i="17"/>
  <c r="U47" i="17"/>
  <c r="CG45" i="17"/>
  <c r="ES45" i="17"/>
  <c r="HE45" i="17"/>
  <c r="JQ45" i="17"/>
  <c r="MC45" i="17"/>
  <c r="AU52" i="17"/>
  <c r="DT52" i="17"/>
  <c r="IQ52" i="17"/>
  <c r="AW59" i="17"/>
  <c r="AW61" i="17"/>
  <c r="HJ59" i="17"/>
  <c r="HJ61" i="17"/>
  <c r="AH66" i="17"/>
  <c r="AH68" i="17"/>
  <c r="F73" i="17"/>
  <c r="F75" i="17"/>
  <c r="N45" i="17"/>
  <c r="N47" i="17"/>
  <c r="BZ45" i="17"/>
  <c r="EL45" i="17"/>
  <c r="GX45" i="17"/>
  <c r="JJ45" i="17"/>
  <c r="LV45" i="17"/>
  <c r="AN52" i="17"/>
  <c r="DI52" i="17"/>
  <c r="IB52" i="17"/>
  <c r="AE59" i="17"/>
  <c r="AE61" i="17"/>
  <c r="GS59" i="17"/>
  <c r="GS61" i="17"/>
  <c r="P66" i="17"/>
  <c r="P68" i="17"/>
  <c r="U73" i="17"/>
  <c r="U75" i="17"/>
  <c r="AU45" i="17"/>
  <c r="DG45" i="17"/>
  <c r="FS45" i="17"/>
  <c r="IE45" i="17"/>
  <c r="KQ45" i="17"/>
  <c r="I52" i="17"/>
  <c r="I54" i="17"/>
  <c r="BU52" i="17"/>
  <c r="FR52" i="17"/>
  <c r="KV52" i="17"/>
  <c r="DO59" i="17"/>
  <c r="DO61" i="17"/>
  <c r="KC59" i="17"/>
  <c r="ES66" i="17"/>
  <c r="ES68" i="17"/>
  <c r="JT73" i="17"/>
  <c r="FA52" i="17"/>
  <c r="HM52" i="17"/>
  <c r="JY52" i="17"/>
  <c r="MK52" i="17"/>
  <c r="BD59" i="17"/>
  <c r="BD61" i="17"/>
  <c r="DP59" i="17"/>
  <c r="DP61" i="17"/>
  <c r="GB59" i="17"/>
  <c r="GB61" i="17"/>
  <c r="IN59" i="17"/>
  <c r="IN61" i="17"/>
  <c r="KZ59" i="17"/>
  <c r="Q66" i="17"/>
  <c r="Q68" i="17"/>
  <c r="CT66" i="17"/>
  <c r="CT68" i="17"/>
  <c r="IZ66" i="17"/>
  <c r="IZ68" i="17"/>
  <c r="CH73" i="17"/>
  <c r="CH75" i="17"/>
  <c r="JZ73" i="17"/>
  <c r="CR52" i="17"/>
  <c r="FD52" i="17"/>
  <c r="HP52" i="17"/>
  <c r="KB52" i="17"/>
  <c r="MN52" i="17"/>
  <c r="BG59" i="17"/>
  <c r="BG61" i="17"/>
  <c r="DS59" i="17"/>
  <c r="DS61" i="17"/>
  <c r="GE59" i="17"/>
  <c r="GE61" i="17"/>
  <c r="IQ59" i="17"/>
  <c r="IQ61" i="17"/>
  <c r="LC59" i="17"/>
  <c r="T66" i="17"/>
  <c r="T68" i="17"/>
  <c r="CZ66" i="17"/>
  <c r="CZ68" i="17"/>
  <c r="JH66" i="17"/>
  <c r="JH68" i="17"/>
  <c r="BU73" i="17"/>
  <c r="BU75" i="17"/>
  <c r="JE73" i="17"/>
  <c r="JE75" i="17"/>
  <c r="EW52" i="17"/>
  <c r="HI52" i="17"/>
  <c r="JU52" i="17"/>
  <c r="MG52" i="17"/>
  <c r="AZ59" i="17"/>
  <c r="AZ61" i="17"/>
  <c r="DL59" i="17"/>
  <c r="DL61" i="17"/>
  <c r="FX59" i="17"/>
  <c r="FX61" i="17"/>
  <c r="IJ59" i="17"/>
  <c r="IJ61" i="17"/>
  <c r="KV59" i="17"/>
  <c r="E66" i="17"/>
  <c r="E68" i="17"/>
  <c r="BY66" i="17"/>
  <c r="BY68" i="17"/>
  <c r="HT66" i="17"/>
  <c r="HT68" i="17"/>
  <c r="AG73" i="17"/>
  <c r="AG75" i="17"/>
  <c r="HF73" i="17"/>
  <c r="HF75" i="17"/>
  <c r="CL52" i="17"/>
  <c r="EX52" i="17"/>
  <c r="HJ52" i="17"/>
  <c r="JV52" i="17"/>
  <c r="MH52" i="17"/>
  <c r="AS59" i="17"/>
  <c r="AS61" i="17"/>
  <c r="DE59" i="17"/>
  <c r="DE61" i="17"/>
  <c r="FQ59" i="17"/>
  <c r="FQ61" i="17"/>
  <c r="IC59" i="17"/>
  <c r="IC61" i="17"/>
  <c r="KO59" i="17"/>
  <c r="F66" i="17"/>
  <c r="F68" i="17"/>
  <c r="BZ66" i="17"/>
  <c r="BZ68" i="17"/>
  <c r="HU66" i="17"/>
  <c r="HU68" i="17"/>
  <c r="AK73" i="17"/>
  <c r="AK75" i="17"/>
  <c r="HG73" i="17"/>
  <c r="HG75" i="17"/>
  <c r="KE52" i="17"/>
  <c r="MQ52" i="17"/>
  <c r="BB59" i="17"/>
  <c r="BB61" i="17"/>
  <c r="DN59" i="17"/>
  <c r="DN61" i="17"/>
  <c r="FZ59" i="17"/>
  <c r="FZ61" i="17"/>
  <c r="IL59" i="17"/>
  <c r="IL61" i="17"/>
  <c r="KX59" i="17"/>
  <c r="O66" i="17"/>
  <c r="O68" i="17"/>
  <c r="CO66" i="17"/>
  <c r="CO68" i="17"/>
  <c r="IS66" i="17"/>
  <c r="IS68" i="17"/>
  <c r="BI73" i="17"/>
  <c r="BI75" i="17"/>
  <c r="IH73" i="17"/>
  <c r="IH75" i="17"/>
  <c r="EH66" i="17"/>
  <c r="EH68" i="17"/>
  <c r="GT66" i="17"/>
  <c r="GT68" i="17"/>
  <c r="JF66" i="17"/>
  <c r="JF68" i="17"/>
  <c r="LR66" i="17"/>
  <c r="AI73" i="17"/>
  <c r="AI75" i="17"/>
  <c r="CU73" i="17"/>
  <c r="CU75" i="17"/>
  <c r="FJ73" i="17"/>
  <c r="FJ75" i="17"/>
  <c r="IE73" i="17"/>
  <c r="IE75" i="17"/>
  <c r="MB73" i="17"/>
  <c r="JY80" i="17"/>
  <c r="CU66" i="17"/>
  <c r="CU68" i="17"/>
  <c r="FG66" i="17"/>
  <c r="FG68" i="17"/>
  <c r="HS66" i="17"/>
  <c r="HS68" i="17"/>
  <c r="KE66" i="17"/>
  <c r="MQ66" i="17"/>
  <c r="BH73" i="17"/>
  <c r="BH75" i="17"/>
  <c r="DT73" i="17"/>
  <c r="DT75" i="17"/>
  <c r="GL73" i="17"/>
  <c r="GL75" i="17"/>
  <c r="JR73" i="17"/>
  <c r="BI80" i="17"/>
  <c r="CP66" i="17"/>
  <c r="CP68" i="17"/>
  <c r="FB66" i="17"/>
  <c r="FB68" i="17"/>
  <c r="HN66" i="17"/>
  <c r="HN68" i="17"/>
  <c r="JZ66" i="17"/>
  <c r="ML66" i="17"/>
  <c r="BC73" i="17"/>
  <c r="BC75" i="17"/>
  <c r="DO73" i="17"/>
  <c r="DO75" i="17"/>
  <c r="GG73" i="17"/>
  <c r="GG75" i="17"/>
  <c r="JJ73" i="17"/>
  <c r="JJ75" i="17"/>
  <c r="AL80" i="17"/>
  <c r="BK66" i="17"/>
  <c r="BK68" i="17"/>
  <c r="DW66" i="17"/>
  <c r="DW68" i="17"/>
  <c r="GI66" i="17"/>
  <c r="GI68" i="17"/>
  <c r="IU66" i="17"/>
  <c r="IU68" i="17"/>
  <c r="LG66" i="17"/>
  <c r="X73" i="17"/>
  <c r="X75" i="17"/>
  <c r="CJ73" i="17"/>
  <c r="CJ75" i="17"/>
  <c r="EW73" i="17"/>
  <c r="EW75" i="17"/>
  <c r="HR73" i="17"/>
  <c r="HR75" i="17"/>
  <c r="LI73" i="17"/>
  <c r="FN80" i="17"/>
  <c r="BU66" i="17"/>
  <c r="BU68" i="17"/>
  <c r="EG66" i="17"/>
  <c r="EG68" i="17"/>
  <c r="GS66" i="17"/>
  <c r="GS68" i="17"/>
  <c r="JE66" i="17"/>
  <c r="JE68" i="17"/>
  <c r="LQ66" i="17"/>
  <c r="AH73" i="17"/>
  <c r="AH75" i="17"/>
  <c r="CT73" i="17"/>
  <c r="CT75" i="17"/>
  <c r="FI73" i="17"/>
  <c r="FI75" i="17"/>
  <c r="ID73" i="17"/>
  <c r="ID75" i="17"/>
  <c r="LY73" i="17"/>
  <c r="JV80" i="17"/>
  <c r="BT80" i="17"/>
  <c r="GR80" i="17"/>
  <c r="BM89" i="17"/>
  <c r="BM87" i="17"/>
  <c r="AO94" i="17"/>
  <c r="KL73" i="17"/>
  <c r="MX73" i="17"/>
  <c r="DF80" i="17"/>
  <c r="IK80" i="17"/>
  <c r="BR94" i="17"/>
  <c r="GU73" i="17"/>
  <c r="GU75" i="17"/>
  <c r="JG73" i="17"/>
  <c r="JG75" i="17"/>
  <c r="LS73" i="17"/>
  <c r="AV80" i="17"/>
  <c r="FT80" i="17"/>
  <c r="AN89" i="17"/>
  <c r="AN87" i="17"/>
  <c r="AJ80" i="17"/>
  <c r="FF80" i="17"/>
  <c r="MC80" i="17"/>
  <c r="JA73" i="17"/>
  <c r="JA75" i="17"/>
  <c r="LM73" i="17"/>
  <c r="BA80" i="17"/>
  <c r="FY80" i="17"/>
  <c r="AY87" i="17"/>
  <c r="AY89" i="17"/>
  <c r="IL80" i="17"/>
  <c r="LE80" i="17"/>
  <c r="BI87" i="17"/>
  <c r="BI89" i="17"/>
  <c r="HU87" i="17"/>
  <c r="HU89" i="17"/>
  <c r="GN94" i="17"/>
  <c r="BC80" i="17"/>
  <c r="DO80" i="17"/>
  <c r="GA80" i="17"/>
  <c r="IM80" i="17"/>
  <c r="LF80" i="17"/>
  <c r="BL87" i="17"/>
  <c r="BL89" i="17"/>
  <c r="IA87" i="17"/>
  <c r="IA89" i="17"/>
  <c r="GX94" i="17"/>
  <c r="I80" i="17"/>
  <c r="I82" i="17"/>
  <c r="BU80" i="17"/>
  <c r="EG80" i="17"/>
  <c r="GS80" i="17"/>
  <c r="JE80" i="17"/>
  <c r="MJ80" i="17"/>
  <c r="CM89" i="17"/>
  <c r="CM87" i="17"/>
  <c r="KU87" i="17"/>
  <c r="CQ108" i="17"/>
  <c r="CQ110" i="17"/>
  <c r="AC89" i="17"/>
  <c r="AC87" i="17"/>
  <c r="ES87" i="17"/>
  <c r="ES89" i="17"/>
  <c r="AY94" i="17"/>
  <c r="AA80" i="17"/>
  <c r="CM80" i="17"/>
  <c r="EY80" i="17"/>
  <c r="HK80" i="17"/>
  <c r="JW80" i="17"/>
  <c r="E87" i="17"/>
  <c r="E89" i="17"/>
  <c r="DC89" i="17"/>
  <c r="DC87" i="17"/>
  <c r="MI87" i="17"/>
  <c r="AR80" i="17"/>
  <c r="DD80" i="17"/>
  <c r="FP80" i="17"/>
  <c r="IB80" i="17"/>
  <c r="KO80" i="17"/>
  <c r="AS89" i="17"/>
  <c r="AS87" i="17"/>
  <c r="GG89" i="17"/>
  <c r="GG87" i="17"/>
  <c r="DL94" i="17"/>
  <c r="LP80" i="17"/>
  <c r="AJ87" i="17"/>
  <c r="AJ89" i="17"/>
  <c r="CV87" i="17"/>
  <c r="CV89" i="17"/>
  <c r="FH87" i="17"/>
  <c r="FH89" i="17"/>
  <c r="HT87" i="17"/>
  <c r="HT89" i="17"/>
  <c r="KF87" i="17"/>
  <c r="MR87" i="17"/>
  <c r="BT94" i="17"/>
  <c r="GK94" i="17"/>
  <c r="W108" i="17"/>
  <c r="W110" i="17"/>
  <c r="LJ80" i="17"/>
  <c r="V87" i="17"/>
  <c r="V89" i="17"/>
  <c r="CH87" i="17"/>
  <c r="CH89" i="17"/>
  <c r="ET87" i="17"/>
  <c r="ET89" i="17"/>
  <c r="HF87" i="17"/>
  <c r="HF89" i="17"/>
  <c r="JR87" i="17"/>
  <c r="MD87" i="17"/>
  <c r="AZ94" i="17"/>
  <c r="FI94" i="17"/>
  <c r="KR94" i="17"/>
  <c r="LK80" i="17"/>
  <c r="W87" i="17"/>
  <c r="W89" i="17"/>
  <c r="CI87" i="17"/>
  <c r="CI89" i="17"/>
  <c r="EU87" i="17"/>
  <c r="EU89" i="17"/>
  <c r="HG87" i="17"/>
  <c r="HG89" i="17"/>
  <c r="JS87" i="17"/>
  <c r="ME87" i="17"/>
  <c r="BA94" i="17"/>
  <c r="FJ94" i="17"/>
  <c r="KU94" i="17"/>
  <c r="FD87" i="17"/>
  <c r="FD89" i="17"/>
  <c r="HP87" i="17"/>
  <c r="HP89" i="17"/>
  <c r="KB87" i="17"/>
  <c r="MN87" i="17"/>
  <c r="BM94" i="17"/>
  <c r="GC94" i="17"/>
  <c r="MD94" i="17"/>
  <c r="EG89" i="17"/>
  <c r="EG87" i="17"/>
  <c r="GS89" i="17"/>
  <c r="GS87" i="17"/>
  <c r="JE89" i="17"/>
  <c r="JE87" i="17"/>
  <c r="LQ87" i="17"/>
  <c r="AK94" i="17"/>
  <c r="EJ94" i="17"/>
  <c r="JI94" i="17"/>
  <c r="BB115" i="17"/>
  <c r="FN87" i="17"/>
  <c r="FN89" i="17"/>
  <c r="HZ89" i="17"/>
  <c r="HZ87" i="17"/>
  <c r="KL87" i="17"/>
  <c r="MX87" i="17"/>
  <c r="CC94" i="17"/>
  <c r="GW94" i="17"/>
  <c r="G108" i="17"/>
  <c r="G110" i="17"/>
  <c r="CI94" i="17"/>
  <c r="EU94" i="17"/>
  <c r="HG94" i="17"/>
  <c r="JS94" i="17"/>
  <c r="MR94" i="17"/>
  <c r="FK108" i="17"/>
  <c r="FK110" i="17"/>
  <c r="BM115" i="17"/>
  <c r="EV94" i="17"/>
  <c r="HH94" i="17"/>
  <c r="JT94" i="17"/>
  <c r="MT94" i="17"/>
  <c r="FM108" i="17"/>
  <c r="FM110" i="17"/>
  <c r="BP115" i="17"/>
  <c r="AT108" i="17"/>
  <c r="AT110" i="17"/>
  <c r="JK108" i="17"/>
  <c r="JK110" i="17"/>
  <c r="Z94" i="17"/>
  <c r="CL94" i="17"/>
  <c r="EX94" i="17"/>
  <c r="HJ94" i="17"/>
  <c r="JV94" i="17"/>
  <c r="MW94" i="17"/>
  <c r="FU108" i="17"/>
  <c r="FU110" i="17"/>
  <c r="CB115" i="17"/>
  <c r="DC94" i="17"/>
  <c r="FO94" i="17"/>
  <c r="IA94" i="17"/>
  <c r="KN94" i="17"/>
  <c r="AG108" i="17"/>
  <c r="AG110" i="17"/>
  <c r="IM108" i="17"/>
  <c r="IM110" i="17"/>
  <c r="JH94" i="17"/>
  <c r="MA94" i="17"/>
  <c r="DQ108" i="17"/>
  <c r="DQ110" i="17"/>
  <c r="N115" i="17"/>
  <c r="H108" i="17"/>
  <c r="H110" i="17"/>
  <c r="BT108" i="17"/>
  <c r="BT110" i="17"/>
  <c r="EF108" i="17"/>
  <c r="EF110" i="17"/>
  <c r="GR108" i="17"/>
  <c r="GR110" i="17"/>
  <c r="JD108" i="17"/>
  <c r="JD110" i="17"/>
  <c r="LP108" i="17"/>
  <c r="AC115" i="17"/>
  <c r="DV115" i="17"/>
  <c r="DJ108" i="17"/>
  <c r="DJ110" i="17"/>
  <c r="FV108" i="17"/>
  <c r="FV110" i="17"/>
  <c r="IH108" i="17"/>
  <c r="IH110" i="17"/>
  <c r="KT108" i="17"/>
  <c r="G115" i="17"/>
  <c r="G117" i="17"/>
  <c r="CC115" i="17"/>
  <c r="MQ94" i="17"/>
  <c r="BG108" i="17"/>
  <c r="BG110" i="17"/>
  <c r="DS108" i="17"/>
  <c r="DS110" i="17"/>
  <c r="GE108" i="17"/>
  <c r="GE110" i="17"/>
  <c r="IQ108" i="17"/>
  <c r="IQ110" i="17"/>
  <c r="LC108" i="17"/>
  <c r="P115" i="17"/>
  <c r="CS115" i="17"/>
  <c r="AB108" i="17"/>
  <c r="AB110" i="17"/>
  <c r="CN108" i="17"/>
  <c r="CN110" i="17"/>
  <c r="EZ108" i="17"/>
  <c r="EZ110" i="17"/>
  <c r="HL108" i="17"/>
  <c r="HL110" i="17"/>
  <c r="JX108" i="17"/>
  <c r="MJ108" i="17"/>
  <c r="AY115" i="17"/>
  <c r="JR115" i="17"/>
  <c r="MC94" i="17"/>
  <c r="AS108" i="17"/>
  <c r="AS110" i="17"/>
  <c r="DE108" i="17"/>
  <c r="DE110" i="17"/>
  <c r="FQ108" i="17"/>
  <c r="FQ110" i="17"/>
  <c r="IC108" i="17"/>
  <c r="IC110" i="17"/>
  <c r="KO108" i="17"/>
  <c r="J115" i="17"/>
  <c r="J117" i="17"/>
  <c r="CH115" i="17"/>
  <c r="CH108" i="17"/>
  <c r="CH110" i="17"/>
  <c r="ET108" i="17"/>
  <c r="ET110" i="17"/>
  <c r="HF108" i="17"/>
  <c r="HF110" i="17"/>
  <c r="JR108" i="17"/>
  <c r="MD108" i="17"/>
  <c r="BA115" i="17"/>
  <c r="KH115" i="17"/>
  <c r="EJ115" i="17"/>
  <c r="GV115" i="17"/>
  <c r="JH115" i="17"/>
  <c r="LT115" i="17"/>
  <c r="CW115" i="17"/>
  <c r="FI115" i="17"/>
  <c r="HU115" i="17"/>
  <c r="KG115" i="17"/>
  <c r="MS115" i="17"/>
  <c r="DG115" i="17"/>
  <c r="FS115" i="17"/>
  <c r="IE115" i="17"/>
  <c r="KQ115" i="17"/>
  <c r="EF115" i="17"/>
  <c r="GR115" i="17"/>
  <c r="JD115" i="17"/>
  <c r="LP115" i="17"/>
  <c r="EO115" i="17"/>
  <c r="HA115" i="17"/>
  <c r="JM115" i="17"/>
  <c r="LY115" i="17"/>
  <c r="BV115" i="17"/>
  <c r="EH115" i="17"/>
  <c r="GT115" i="17"/>
  <c r="JF115" i="17"/>
  <c r="LR115" i="17"/>
  <c r="EY115" i="17"/>
  <c r="HK115" i="17"/>
  <c r="JW115" i="17"/>
  <c r="MI115" i="17"/>
  <c r="BL45" i="17"/>
  <c r="LH45" i="17"/>
  <c r="CT59" i="17"/>
  <c r="CT61" i="17"/>
  <c r="CW38" i="17"/>
  <c r="CW40" i="17"/>
  <c r="FI38" i="17"/>
  <c r="FI40" i="17"/>
  <c r="HU38" i="17"/>
  <c r="HU40" i="17"/>
  <c r="BN45" i="17"/>
  <c r="LJ45" i="17"/>
  <c r="DQ59" i="17"/>
  <c r="DQ61" i="17"/>
  <c r="AL38" i="17"/>
  <c r="AL40" i="17"/>
  <c r="CX38" i="17"/>
  <c r="CX40" i="17"/>
  <c r="FJ38" i="17"/>
  <c r="FJ40" i="17"/>
  <c r="HV38" i="17"/>
  <c r="HV40" i="17"/>
  <c r="AN45" i="17"/>
  <c r="KJ45" i="17"/>
  <c r="IE52" i="17"/>
  <c r="BE45" i="17"/>
  <c r="DQ45" i="17"/>
  <c r="GC45" i="17"/>
  <c r="IO45" i="17"/>
  <c r="LA45" i="17"/>
  <c r="S52" i="17"/>
  <c r="CF52" i="17"/>
  <c r="GM52" i="17"/>
  <c r="LV52" i="17"/>
  <c r="EO59" i="17"/>
  <c r="EO61" i="17"/>
  <c r="LB59" i="17"/>
  <c r="HL66" i="17"/>
  <c r="HL68" i="17"/>
  <c r="BG89" i="17"/>
  <c r="BG87" i="17"/>
  <c r="FM59" i="17"/>
  <c r="FM61" i="17"/>
  <c r="LZ59" i="17"/>
  <c r="JX66" i="17"/>
  <c r="AQ45" i="17"/>
  <c r="DC45" i="17"/>
  <c r="FO45" i="17"/>
  <c r="IA45" i="17"/>
  <c r="KM45" i="17"/>
  <c r="MY45" i="17"/>
  <c r="BI52" i="17"/>
  <c r="ET52" i="17"/>
  <c r="JR52" i="17"/>
  <c r="CI59" i="17"/>
  <c r="CI61" i="17"/>
  <c r="IW59" i="17"/>
  <c r="IW61" i="17"/>
  <c r="AX66" i="17"/>
  <c r="AX68" i="17"/>
  <c r="DF73" i="17"/>
  <c r="DF75" i="17"/>
  <c r="BP45" i="17"/>
  <c r="EB45" i="17"/>
  <c r="GN45" i="17"/>
  <c r="IZ45" i="17"/>
  <c r="LL45" i="17"/>
  <c r="V52" i="17"/>
  <c r="CI52" i="17"/>
  <c r="GQ52" i="17"/>
  <c r="MD52" i="17"/>
  <c r="EW59" i="17"/>
  <c r="EW61" i="17"/>
  <c r="LJ59" i="17"/>
  <c r="IF66" i="17"/>
  <c r="IF68" i="17"/>
  <c r="LQ73" i="17"/>
  <c r="AC45" i="17"/>
  <c r="CO45" i="17"/>
  <c r="FA45" i="17"/>
  <c r="HM45" i="17"/>
  <c r="JY45" i="17"/>
  <c r="MK45" i="17"/>
  <c r="BC52" i="17"/>
  <c r="EI52" i="17"/>
  <c r="JG52" i="17"/>
  <c r="BS59" i="17"/>
  <c r="BS61" i="17"/>
  <c r="IG59" i="17"/>
  <c r="IG61" i="17"/>
  <c r="BD66" i="17"/>
  <c r="BD68" i="17"/>
  <c r="BQ73" i="17"/>
  <c r="BQ75" i="17"/>
  <c r="V45" i="17"/>
  <c r="CH45" i="17"/>
  <c r="ET45" i="17"/>
  <c r="HF45" i="17"/>
  <c r="JR45" i="17"/>
  <c r="MD45" i="17"/>
  <c r="AV52" i="17"/>
  <c r="DV52" i="17"/>
  <c r="IR52" i="17"/>
  <c r="AX59" i="17"/>
  <c r="AX61" i="17"/>
  <c r="HO59" i="17"/>
  <c r="HO61" i="17"/>
  <c r="AI66" i="17"/>
  <c r="AI68" i="17"/>
  <c r="BR73" i="17"/>
  <c r="BR75" i="17"/>
  <c r="BC45" i="17"/>
  <c r="DO45" i="17"/>
  <c r="GA45" i="17"/>
  <c r="IM45" i="17"/>
  <c r="KY45" i="17"/>
  <c r="Q52" i="17"/>
  <c r="CD52" i="17"/>
  <c r="GH52" i="17"/>
  <c r="LO52" i="17"/>
  <c r="EH59" i="17"/>
  <c r="EH61" i="17"/>
  <c r="KY59" i="17"/>
  <c r="GR66" i="17"/>
  <c r="GR68" i="17"/>
  <c r="GT80" i="17"/>
  <c r="FI52" i="17"/>
  <c r="HU52" i="17"/>
  <c r="KG52" i="17"/>
  <c r="MS52" i="17"/>
  <c r="BL59" i="17"/>
  <c r="BL61" i="17"/>
  <c r="DX59" i="17"/>
  <c r="DX61" i="17"/>
  <c r="GJ59" i="17"/>
  <c r="GJ61" i="17"/>
  <c r="IV59" i="17"/>
  <c r="IV61" i="17"/>
  <c r="LH59" i="17"/>
  <c r="Y66" i="17"/>
  <c r="Y68" i="17"/>
  <c r="DJ66" i="17"/>
  <c r="DJ68" i="17"/>
  <c r="JT66" i="17"/>
  <c r="DE73" i="17"/>
  <c r="DE75" i="17"/>
  <c r="LG73" i="17"/>
  <c r="CZ52" i="17"/>
  <c r="FL52" i="17"/>
  <c r="HX52" i="17"/>
  <c r="KJ52" i="17"/>
  <c r="MV52" i="17"/>
  <c r="BO59" i="17"/>
  <c r="BO61" i="17"/>
  <c r="EA59" i="17"/>
  <c r="EA61" i="17"/>
  <c r="GM59" i="17"/>
  <c r="GM61" i="17"/>
  <c r="IY59" i="17"/>
  <c r="IY61" i="17"/>
  <c r="LK59" i="17"/>
  <c r="AB66" i="17"/>
  <c r="AB68" i="17"/>
  <c r="DP66" i="17"/>
  <c r="DP68" i="17"/>
  <c r="KB66" i="17"/>
  <c r="CP73" i="17"/>
  <c r="CP75" i="17"/>
  <c r="KK73" i="17"/>
  <c r="FE52" i="17"/>
  <c r="HQ52" i="17"/>
  <c r="KC52" i="17"/>
  <c r="MO52" i="17"/>
  <c r="BH59" i="17"/>
  <c r="BH61" i="17"/>
  <c r="DT59" i="17"/>
  <c r="DT61" i="17"/>
  <c r="GF59" i="17"/>
  <c r="GF61" i="17"/>
  <c r="IR59" i="17"/>
  <c r="IR61" i="17"/>
  <c r="LD59" i="17"/>
  <c r="M66" i="17"/>
  <c r="M68" i="17"/>
  <c r="CL66" i="17"/>
  <c r="CL68" i="17"/>
  <c r="IN66" i="17"/>
  <c r="IN68" i="17"/>
  <c r="BB73" i="17"/>
  <c r="BB75" i="17"/>
  <c r="IC75" i="17"/>
  <c r="IC73" i="17"/>
  <c r="CT52" i="17"/>
  <c r="FF52" i="17"/>
  <c r="HR52" i="17"/>
  <c r="KD52" i="17"/>
  <c r="MP52" i="17"/>
  <c r="BA59" i="17"/>
  <c r="BA61" i="17"/>
  <c r="DM59" i="17"/>
  <c r="DM61" i="17"/>
  <c r="FY59" i="17"/>
  <c r="FY61" i="17"/>
  <c r="IK59" i="17"/>
  <c r="IK61" i="17"/>
  <c r="KW59" i="17"/>
  <c r="N66" i="17"/>
  <c r="N68" i="17"/>
  <c r="CN66" i="17"/>
  <c r="CN68" i="17"/>
  <c r="IR66" i="17"/>
  <c r="IR68" i="17"/>
  <c r="BE73" i="17"/>
  <c r="BE75" i="17"/>
  <c r="IG73" i="17"/>
  <c r="IG75" i="17"/>
  <c r="KM52" i="17"/>
  <c r="MY52" i="17"/>
  <c r="BJ59" i="17"/>
  <c r="BJ61" i="17"/>
  <c r="DV59" i="17"/>
  <c r="DV61" i="17"/>
  <c r="GH59" i="17"/>
  <c r="GH61" i="17"/>
  <c r="IT59" i="17"/>
  <c r="IT61" i="17"/>
  <c r="LF59" i="17"/>
  <c r="W66" i="17"/>
  <c r="W68" i="17"/>
  <c r="DE66" i="17"/>
  <c r="DE68" i="17"/>
  <c r="JP66" i="17"/>
  <c r="CC73" i="17"/>
  <c r="CC75" i="17"/>
  <c r="JS73" i="17"/>
  <c r="EP66" i="17"/>
  <c r="EP68" i="17"/>
  <c r="HB66" i="17"/>
  <c r="HB68" i="17"/>
  <c r="JN66" i="17"/>
  <c r="LZ66" i="17"/>
  <c r="AQ73" i="17"/>
  <c r="AQ75" i="17"/>
  <c r="DC73" i="17"/>
  <c r="DC75" i="17"/>
  <c r="FS73" i="17"/>
  <c r="FS75" i="17"/>
  <c r="IO73" i="17"/>
  <c r="IO75" i="17"/>
  <c r="MN73" i="17"/>
  <c r="U87" i="17"/>
  <c r="U89" i="17"/>
  <c r="DC66" i="17"/>
  <c r="DC68" i="17"/>
  <c r="FO66" i="17"/>
  <c r="FO68" i="17"/>
  <c r="IA66" i="17"/>
  <c r="IA68" i="17"/>
  <c r="KM66" i="17"/>
  <c r="MY66" i="17"/>
  <c r="BP73" i="17"/>
  <c r="BP75" i="17"/>
  <c r="EB73" i="17"/>
  <c r="EB75" i="17"/>
  <c r="GV73" i="17"/>
  <c r="GV75" i="17"/>
  <c r="KC73" i="17"/>
  <c r="DB80" i="17"/>
  <c r="CX66" i="17"/>
  <c r="CX68" i="17"/>
  <c r="FJ66" i="17"/>
  <c r="FJ68" i="17"/>
  <c r="HV66" i="17"/>
  <c r="HV68" i="17"/>
  <c r="KH66" i="17"/>
  <c r="MT66" i="17"/>
  <c r="BK73" i="17"/>
  <c r="BK75" i="17"/>
  <c r="DW73" i="17"/>
  <c r="DW75" i="17"/>
  <c r="GP73" i="17"/>
  <c r="GP75" i="17"/>
  <c r="JU73" i="17"/>
  <c r="BY80" i="17"/>
  <c r="BS66" i="17"/>
  <c r="BS68" i="17"/>
  <c r="EE66" i="17"/>
  <c r="EE68" i="17"/>
  <c r="GQ66" i="17"/>
  <c r="GQ68" i="17"/>
  <c r="JC66" i="17"/>
  <c r="JC68" i="17"/>
  <c r="LO66" i="17"/>
  <c r="AF73" i="17"/>
  <c r="AF75" i="17"/>
  <c r="CR73" i="17"/>
  <c r="CR75" i="17"/>
  <c r="FF73" i="17"/>
  <c r="FF75" i="17"/>
  <c r="IB73" i="17"/>
  <c r="IB75" i="17"/>
  <c r="LW73" i="17"/>
  <c r="HF80" i="17"/>
  <c r="CC66" i="17"/>
  <c r="CC68" i="17"/>
  <c r="EO66" i="17"/>
  <c r="EO68" i="17"/>
  <c r="HA66" i="17"/>
  <c r="HA68" i="17"/>
  <c r="JM66" i="17"/>
  <c r="JM68" i="17"/>
  <c r="LY66" i="17"/>
  <c r="AP73" i="17"/>
  <c r="AP75" i="17"/>
  <c r="DB73" i="17"/>
  <c r="DB75" i="17"/>
  <c r="FR73" i="17"/>
  <c r="FR75" i="17"/>
  <c r="IN73" i="17"/>
  <c r="IN75" i="17"/>
  <c r="MM73" i="17"/>
  <c r="I87" i="17"/>
  <c r="I89" i="17"/>
  <c r="CJ80" i="17"/>
  <c r="HH80" i="17"/>
  <c r="DP87" i="17"/>
  <c r="DP89" i="17"/>
  <c r="MM108" i="17"/>
  <c r="KT73" i="17"/>
  <c r="F80" i="17"/>
  <c r="F82" i="17"/>
  <c r="DV80" i="17"/>
  <c r="JF80" i="17"/>
  <c r="EQ73" i="17"/>
  <c r="EQ75" i="17"/>
  <c r="HC73" i="17"/>
  <c r="HC75" i="17"/>
  <c r="JO73" i="17"/>
  <c r="MA73" i="17"/>
  <c r="BL80" i="17"/>
  <c r="GJ80" i="17"/>
  <c r="CL87" i="17"/>
  <c r="CL89" i="17"/>
  <c r="AX80" i="17"/>
  <c r="FV80" i="17"/>
  <c r="AV87" i="17"/>
  <c r="AV89" i="17"/>
  <c r="JI73" i="17"/>
  <c r="JI75" i="17"/>
  <c r="LU73" i="17"/>
  <c r="BQ80" i="17"/>
  <c r="GO80" i="17"/>
  <c r="CZ89" i="17"/>
  <c r="CZ87" i="17"/>
  <c r="IT80" i="17"/>
  <c r="LQ80" i="17"/>
  <c r="BV87" i="17"/>
  <c r="BV89" i="17"/>
  <c r="JA89" i="17"/>
  <c r="JA87" i="17"/>
  <c r="IZ94" i="17"/>
  <c r="BK80" i="17"/>
  <c r="DW80" i="17"/>
  <c r="GI80" i="17"/>
  <c r="IU80" i="17"/>
  <c r="LT80" i="17"/>
  <c r="BW89" i="17"/>
  <c r="BW87" i="17"/>
  <c r="JG87" i="17"/>
  <c r="JG89" i="17"/>
  <c r="JM94" i="17"/>
  <c r="Q80" i="17"/>
  <c r="CC80" i="17"/>
  <c r="EO80" i="17"/>
  <c r="HA80" i="17"/>
  <c r="JM80" i="17"/>
  <c r="MU80" i="17"/>
  <c r="DA87" i="17"/>
  <c r="DA89" i="17"/>
  <c r="MA87" i="17"/>
  <c r="KM80" i="17"/>
  <c r="AP89" i="17"/>
  <c r="AP87" i="17"/>
  <c r="FY89" i="17"/>
  <c r="FY87" i="17"/>
  <c r="CV94" i="17"/>
  <c r="AI80" i="17"/>
  <c r="CU80" i="17"/>
  <c r="FG80" i="17"/>
  <c r="HS80" i="17"/>
  <c r="KE80" i="17"/>
  <c r="R87" i="17"/>
  <c r="R89" i="17"/>
  <c r="DX87" i="17"/>
  <c r="DX89" i="17"/>
  <c r="U94" i="17"/>
  <c r="AZ80" i="17"/>
  <c r="DL80" i="17"/>
  <c r="FX80" i="17"/>
  <c r="IJ80" i="17"/>
  <c r="LA80" i="17"/>
  <c r="BF89" i="17"/>
  <c r="BF87" i="17"/>
  <c r="HM87" i="17"/>
  <c r="HM89" i="17"/>
  <c r="FX94" i="17"/>
  <c r="LX80" i="17"/>
  <c r="AR87" i="17"/>
  <c r="AR89" i="17"/>
  <c r="DD87" i="17"/>
  <c r="DD89" i="17"/>
  <c r="FP87" i="17"/>
  <c r="FP89" i="17"/>
  <c r="IB87" i="17"/>
  <c r="IB89" i="17"/>
  <c r="KN87" i="17"/>
  <c r="MZ87" i="17"/>
  <c r="CG94" i="17"/>
  <c r="HA94" i="17"/>
  <c r="CS108" i="17"/>
  <c r="CS110" i="17"/>
  <c r="LR80" i="17"/>
  <c r="AD87" i="17"/>
  <c r="AD89" i="17"/>
  <c r="CP87" i="17"/>
  <c r="CP89" i="17"/>
  <c r="FB87" i="17"/>
  <c r="FB89" i="17"/>
  <c r="HN87" i="17"/>
  <c r="HN89" i="17"/>
  <c r="JZ87" i="17"/>
  <c r="ML87" i="17"/>
  <c r="BJ94" i="17"/>
  <c r="FY94" i="17"/>
  <c r="LS94" i="17"/>
  <c r="LS80" i="17"/>
  <c r="AE87" i="17"/>
  <c r="AE89" i="17"/>
  <c r="CQ87" i="17"/>
  <c r="CQ89" i="17"/>
  <c r="FC87" i="17"/>
  <c r="FC89" i="17"/>
  <c r="HO87" i="17"/>
  <c r="HO89" i="17"/>
  <c r="KA87" i="17"/>
  <c r="MM87" i="17"/>
  <c r="BL94" i="17"/>
  <c r="FZ94" i="17"/>
  <c r="MB94" i="17"/>
  <c r="FL87" i="17"/>
  <c r="FL89" i="17"/>
  <c r="HX87" i="17"/>
  <c r="HX89" i="17"/>
  <c r="KJ87" i="17"/>
  <c r="MV87" i="17"/>
  <c r="BZ94" i="17"/>
  <c r="GS94" i="17"/>
  <c r="BC108" i="17"/>
  <c r="BC110" i="17"/>
  <c r="EO89" i="17"/>
  <c r="EO87" i="17"/>
  <c r="HA89" i="17"/>
  <c r="HA87" i="17"/>
  <c r="JM89" i="17"/>
  <c r="JM87" i="17"/>
  <c r="LY87" i="17"/>
  <c r="AT94" i="17"/>
  <c r="EZ94" i="17"/>
  <c r="KC94" i="17"/>
  <c r="DJ89" i="17"/>
  <c r="DJ87" i="17"/>
  <c r="FV89" i="17"/>
  <c r="FV87" i="17"/>
  <c r="IH89" i="17"/>
  <c r="IH87" i="17"/>
  <c r="KT87" i="17"/>
  <c r="K94" i="17"/>
  <c r="CP94" i="17"/>
  <c r="HM94" i="17"/>
  <c r="BS108" i="17"/>
  <c r="BS110" i="17"/>
  <c r="CQ94" i="17"/>
  <c r="FC94" i="17"/>
  <c r="HO94" i="17"/>
  <c r="KA94" i="17"/>
  <c r="I108" i="17"/>
  <c r="I110" i="17"/>
  <c r="GQ108" i="17"/>
  <c r="GQ110" i="17"/>
  <c r="DS115" i="17"/>
  <c r="FD94" i="17"/>
  <c r="HP94" i="17"/>
  <c r="KB94" i="17"/>
  <c r="J108" i="17"/>
  <c r="J110" i="17"/>
  <c r="GS108" i="17"/>
  <c r="GS110" i="17"/>
  <c r="DX115" i="17"/>
  <c r="BJ108" i="17"/>
  <c r="BJ110" i="17"/>
  <c r="KQ108" i="17"/>
  <c r="AH94" i="17"/>
  <c r="CT94" i="17"/>
  <c r="FF94" i="17"/>
  <c r="HR94" i="17"/>
  <c r="KD94" i="17"/>
  <c r="O108" i="17"/>
  <c r="O110" i="17"/>
  <c r="HA108" i="17"/>
  <c r="HA110" i="17"/>
  <c r="GH115" i="17"/>
  <c r="DK94" i="17"/>
  <c r="FW94" i="17"/>
  <c r="II94" i="17"/>
  <c r="KX94" i="17"/>
  <c r="AW108" i="17"/>
  <c r="AW110" i="17"/>
  <c r="JS108" i="17"/>
  <c r="JP94" i="17"/>
  <c r="MM94" i="17"/>
  <c r="EW108" i="17"/>
  <c r="EW110" i="17"/>
  <c r="AU115" i="17"/>
  <c r="P108" i="17"/>
  <c r="P110" i="17"/>
  <c r="CB108" i="17"/>
  <c r="CB110" i="17"/>
  <c r="EN108" i="17"/>
  <c r="EN110" i="17"/>
  <c r="GZ108" i="17"/>
  <c r="GZ110" i="17"/>
  <c r="JL108" i="17"/>
  <c r="JL110" i="17"/>
  <c r="LX108" i="17"/>
  <c r="AK115" i="17"/>
  <c r="FZ115" i="17"/>
  <c r="DR108" i="17"/>
  <c r="DR110" i="17"/>
  <c r="GD108" i="17"/>
  <c r="GD110" i="17"/>
  <c r="IP108" i="17"/>
  <c r="IP110" i="17"/>
  <c r="LB108" i="17"/>
  <c r="O115" i="17"/>
  <c r="CR115" i="17"/>
  <c r="MY94" i="17"/>
  <c r="BO108" i="17"/>
  <c r="BO110" i="17"/>
  <c r="EA108" i="17"/>
  <c r="EA110" i="17"/>
  <c r="GM108" i="17"/>
  <c r="GM110" i="17"/>
  <c r="IY108" i="17"/>
  <c r="IY110" i="17"/>
  <c r="LK108" i="17"/>
  <c r="X115" i="17"/>
  <c r="DI115" i="17"/>
  <c r="AJ108" i="17"/>
  <c r="AJ110" i="17"/>
  <c r="CV108" i="17"/>
  <c r="CV110" i="17"/>
  <c r="FH108" i="17"/>
  <c r="FH110" i="17"/>
  <c r="HT108" i="17"/>
  <c r="HT110" i="17"/>
  <c r="KF108" i="17"/>
  <c r="MR108" i="17"/>
  <c r="BI115" i="17"/>
  <c r="MD115" i="17"/>
  <c r="MK94" i="17"/>
  <c r="BA108" i="17"/>
  <c r="BA110" i="17"/>
  <c r="DM108" i="17"/>
  <c r="DM110" i="17"/>
  <c r="FY108" i="17"/>
  <c r="FY110" i="17"/>
  <c r="IK108" i="17"/>
  <c r="IK110" i="17"/>
  <c r="KW108" i="17"/>
  <c r="R115" i="17"/>
  <c r="CX115" i="17"/>
  <c r="CP108" i="17"/>
  <c r="CP110" i="17"/>
  <c r="FB108" i="17"/>
  <c r="FB110" i="17"/>
  <c r="HN108" i="17"/>
  <c r="HN110" i="17"/>
  <c r="JZ108" i="17"/>
  <c r="ML108" i="17"/>
  <c r="BL115" i="17"/>
  <c r="MT115" i="17"/>
  <c r="ER115" i="17"/>
  <c r="HD115" i="17"/>
  <c r="JP115" i="17"/>
  <c r="MB115" i="17"/>
  <c r="DE115" i="17"/>
  <c r="FQ115" i="17"/>
  <c r="IC115" i="17"/>
  <c r="KO115" i="17"/>
  <c r="BC115" i="17"/>
  <c r="DO115" i="17"/>
  <c r="GA115" i="17"/>
  <c r="IM115" i="17"/>
  <c r="KY115" i="17"/>
  <c r="EN115" i="17"/>
  <c r="GZ115" i="17"/>
  <c r="JL115" i="17"/>
  <c r="LX115" i="17"/>
  <c r="EW115" i="17"/>
  <c r="HI115" i="17"/>
  <c r="JU115" i="17"/>
  <c r="MG115" i="17"/>
  <c r="CD115" i="17"/>
  <c r="EP115" i="17"/>
  <c r="HB115" i="17"/>
  <c r="JN115" i="17"/>
  <c r="LZ115" i="17"/>
  <c r="FG115" i="17"/>
  <c r="HS115" i="17"/>
  <c r="KE115" i="17"/>
  <c r="MQ115" i="17"/>
  <c r="AV31" i="17"/>
  <c r="AV33" i="17"/>
  <c r="DH31" i="17"/>
  <c r="DH33" i="17"/>
  <c r="FT31" i="17"/>
  <c r="FT33" i="17"/>
  <c r="IF31" i="17"/>
  <c r="IF33" i="17"/>
  <c r="M38" i="17"/>
  <c r="M40" i="17"/>
  <c r="AR52" i="17"/>
  <c r="AO31" i="17"/>
  <c r="AO33" i="17"/>
  <c r="DA31" i="17"/>
  <c r="DA33" i="17"/>
  <c r="FM31" i="17"/>
  <c r="FM33" i="17"/>
  <c r="HY31" i="17"/>
  <c r="HY33" i="17"/>
  <c r="BX52" i="17"/>
  <c r="R31" i="17"/>
  <c r="R33" i="17"/>
  <c r="CD31" i="17"/>
  <c r="CD33" i="17"/>
  <c r="EP31" i="17"/>
  <c r="EP33" i="17"/>
  <c r="HB31" i="17"/>
  <c r="HB33" i="17"/>
  <c r="JN31" i="17"/>
  <c r="HW38" i="17"/>
  <c r="HW40" i="17"/>
  <c r="GX73" i="17"/>
  <c r="GX75" i="17"/>
  <c r="BD38" i="17"/>
  <c r="BD40" i="17"/>
  <c r="DP38" i="17"/>
  <c r="DP40" i="17"/>
  <c r="GB38" i="17"/>
  <c r="GB40" i="17"/>
  <c r="IN38" i="17"/>
  <c r="IN40" i="17"/>
  <c r="DH45" i="17"/>
  <c r="R52" i="17"/>
  <c r="GC59" i="17"/>
  <c r="GC61" i="17"/>
  <c r="AO38" i="17"/>
  <c r="AO40" i="17"/>
  <c r="DA38" i="17"/>
  <c r="DA40" i="17"/>
  <c r="FM38" i="17"/>
  <c r="FM40" i="17"/>
  <c r="HY38" i="17"/>
  <c r="HY40" i="17"/>
  <c r="AX45" i="17"/>
  <c r="KT45" i="17"/>
  <c r="LW52" i="17"/>
  <c r="AH38" i="17"/>
  <c r="AH40" i="17"/>
  <c r="CT38" i="17"/>
  <c r="CT40" i="17"/>
  <c r="FF38" i="17"/>
  <c r="FF40" i="17"/>
  <c r="HR38" i="17"/>
  <c r="HR40" i="17"/>
  <c r="BD45" i="17"/>
  <c r="KZ45" i="17"/>
  <c r="MM52" i="17"/>
  <c r="AI38" i="17"/>
  <c r="AI40" i="17"/>
  <c r="CU38" i="17"/>
  <c r="CU40" i="17"/>
  <c r="FG38" i="17"/>
  <c r="FG40" i="17"/>
  <c r="HS38" i="17"/>
  <c r="HS40" i="17"/>
  <c r="BF45" i="17"/>
  <c r="LB45" i="17"/>
  <c r="MT52" i="17"/>
  <c r="AR38" i="17"/>
  <c r="AR40" i="17"/>
  <c r="DD38" i="17"/>
  <c r="DD40" i="17"/>
  <c r="FP38" i="17"/>
  <c r="FP40" i="17"/>
  <c r="IB38" i="17"/>
  <c r="IB40" i="17"/>
  <c r="CR45" i="17"/>
  <c r="MN45" i="17"/>
  <c r="JK59" i="17"/>
  <c r="JK61" i="17"/>
  <c r="DE38" i="17"/>
  <c r="DE40" i="17"/>
  <c r="FQ38" i="17"/>
  <c r="FQ40" i="17"/>
  <c r="IC38" i="17"/>
  <c r="IC40" i="17"/>
  <c r="CT45" i="17"/>
  <c r="MP45" i="17"/>
  <c r="KD59" i="17"/>
  <c r="AT38" i="17"/>
  <c r="AT40" i="17"/>
  <c r="DF38" i="17"/>
  <c r="DF40" i="17"/>
  <c r="FR38" i="17"/>
  <c r="FR40" i="17"/>
  <c r="ID38" i="17"/>
  <c r="ID40" i="17"/>
  <c r="BT45" i="17"/>
  <c r="LP45" i="17"/>
  <c r="KX52" i="17"/>
  <c r="BM45" i="17"/>
  <c r="DY45" i="17"/>
  <c r="GK45" i="17"/>
  <c r="IW45" i="17"/>
  <c r="LI45" i="17"/>
  <c r="AA52" i="17"/>
  <c r="CP52" i="17"/>
  <c r="HC52" i="17"/>
  <c r="MR52" i="17"/>
  <c r="FK59" i="17"/>
  <c r="FK61" i="17"/>
  <c r="LY59" i="17"/>
  <c r="JQ66" i="17"/>
  <c r="R59" i="17"/>
  <c r="R61" i="17"/>
  <c r="GI59" i="17"/>
  <c r="GI61" i="17"/>
  <c r="MW59" i="17"/>
  <c r="MC66" i="17"/>
  <c r="AY45" i="17"/>
  <c r="DK45" i="17"/>
  <c r="FW45" i="17"/>
  <c r="II45" i="17"/>
  <c r="KU45" i="17"/>
  <c r="E52" i="17"/>
  <c r="E54" i="17"/>
  <c r="BQ52" i="17"/>
  <c r="FJ52" i="17"/>
  <c r="KI52" i="17"/>
  <c r="DB59" i="17"/>
  <c r="DB61" i="17"/>
  <c r="JS59" i="17"/>
  <c r="CD66" i="17"/>
  <c r="CD68" i="17"/>
  <c r="FQ73" i="17"/>
  <c r="FQ75" i="17"/>
  <c r="L45" i="17"/>
  <c r="L47" i="17"/>
  <c r="BX45" i="17"/>
  <c r="EJ45" i="17"/>
  <c r="GV45" i="17"/>
  <c r="JH45" i="17"/>
  <c r="LT45" i="17"/>
  <c r="AD52" i="17"/>
  <c r="CU52" i="17"/>
  <c r="HG52" i="17"/>
  <c r="MZ52" i="17"/>
  <c r="FS59" i="17"/>
  <c r="FS61" i="17"/>
  <c r="MG59" i="17"/>
  <c r="KN66" i="17"/>
  <c r="CL80" i="17"/>
  <c r="AK45" i="17"/>
  <c r="CW45" i="17"/>
  <c r="FI45" i="17"/>
  <c r="HU45" i="17"/>
  <c r="KG45" i="17"/>
  <c r="MS45" i="17"/>
  <c r="BK52" i="17"/>
  <c r="EY52" i="17"/>
  <c r="JW52" i="17"/>
  <c r="CL59" i="17"/>
  <c r="CL61" i="17"/>
  <c r="JC59" i="17"/>
  <c r="JC61" i="17"/>
  <c r="CH66" i="17"/>
  <c r="CH68" i="17"/>
  <c r="DV73" i="17"/>
  <c r="DV75" i="17"/>
  <c r="AD45" i="17"/>
  <c r="CP45" i="17"/>
  <c r="FB45" i="17"/>
  <c r="HN45" i="17"/>
  <c r="JZ45" i="17"/>
  <c r="ML45" i="17"/>
  <c r="BD52" i="17"/>
  <c r="EJ52" i="17"/>
  <c r="JH52" i="17"/>
  <c r="BU59" i="17"/>
  <c r="BU61" i="17"/>
  <c r="IH59" i="17"/>
  <c r="IH61" i="17"/>
  <c r="BH66" i="17"/>
  <c r="BH68" i="17"/>
  <c r="EC73" i="17"/>
  <c r="EC75" i="17"/>
  <c r="BK45" i="17"/>
  <c r="DW45" i="17"/>
  <c r="GI45" i="17"/>
  <c r="IU45" i="17"/>
  <c r="LG45" i="17"/>
  <c r="Y52" i="17"/>
  <c r="CN52" i="17"/>
  <c r="GX52" i="17"/>
  <c r="ML52" i="17"/>
  <c r="FE59" i="17"/>
  <c r="FE61" i="17"/>
  <c r="LR59" i="17"/>
  <c r="JA66" i="17"/>
  <c r="JA68" i="17"/>
  <c r="DE52" i="17"/>
  <c r="FQ52" i="17"/>
  <c r="IC52" i="17"/>
  <c r="KO52" i="17"/>
  <c r="H59" i="17"/>
  <c r="H61" i="17"/>
  <c r="BT59" i="17"/>
  <c r="BT61" i="17"/>
  <c r="EF59" i="17"/>
  <c r="EF61" i="17"/>
  <c r="GR59" i="17"/>
  <c r="GR61" i="17"/>
  <c r="JD59" i="17"/>
  <c r="JD61" i="17"/>
  <c r="LP59" i="17"/>
  <c r="AG66" i="17"/>
  <c r="AG68" i="17"/>
  <c r="EB66" i="17"/>
  <c r="EB68" i="17"/>
  <c r="KO66" i="17"/>
  <c r="DY73" i="17"/>
  <c r="DY75" i="17"/>
  <c r="MR73" i="17"/>
  <c r="DH52" i="17"/>
  <c r="FT52" i="17"/>
  <c r="IF52" i="17"/>
  <c r="KR52" i="17"/>
  <c r="K59" i="17"/>
  <c r="K61" i="17"/>
  <c r="BW59" i="17"/>
  <c r="BW61" i="17"/>
  <c r="EI59" i="17"/>
  <c r="EI61" i="17"/>
  <c r="GU59" i="17"/>
  <c r="GU61" i="17"/>
  <c r="JG59" i="17"/>
  <c r="JG61" i="17"/>
  <c r="LS59" i="17"/>
  <c r="AJ66" i="17"/>
  <c r="AJ68" i="17"/>
  <c r="EJ66" i="17"/>
  <c r="EJ68" i="17"/>
  <c r="KW66" i="17"/>
  <c r="DM73" i="17"/>
  <c r="DM75" i="17"/>
  <c r="LT73" i="17"/>
  <c r="FM52" i="17"/>
  <c r="HY52" i="17"/>
  <c r="KK52" i="17"/>
  <c r="MW52" i="17"/>
  <c r="BP59" i="17"/>
  <c r="BP61" i="17"/>
  <c r="EB59" i="17"/>
  <c r="EB61" i="17"/>
  <c r="GN59" i="17"/>
  <c r="GN61" i="17"/>
  <c r="IZ59" i="17"/>
  <c r="IZ61" i="17"/>
  <c r="LL59" i="17"/>
  <c r="U66" i="17"/>
  <c r="U68" i="17"/>
  <c r="DB66" i="17"/>
  <c r="DB68" i="17"/>
  <c r="JI66" i="17"/>
  <c r="JI68" i="17"/>
  <c r="BY73" i="17"/>
  <c r="BY75" i="17"/>
  <c r="JH73" i="17"/>
  <c r="JH75" i="17"/>
  <c r="DB52" i="17"/>
  <c r="FN52" i="17"/>
  <c r="HZ52" i="17"/>
  <c r="KL52" i="17"/>
  <c r="MX52" i="17"/>
  <c r="BI59" i="17"/>
  <c r="BI61" i="17"/>
  <c r="DU59" i="17"/>
  <c r="DU61" i="17"/>
  <c r="GG59" i="17"/>
  <c r="GG61" i="17"/>
  <c r="IS59" i="17"/>
  <c r="IS61" i="17"/>
  <c r="LE59" i="17"/>
  <c r="V66" i="17"/>
  <c r="V68" i="17"/>
  <c r="DD66" i="17"/>
  <c r="DD68" i="17"/>
  <c r="JL66" i="17"/>
  <c r="JL68" i="17"/>
  <c r="BZ73" i="17"/>
  <c r="BZ75" i="17"/>
  <c r="JL73" i="17"/>
  <c r="JL75" i="17"/>
  <c r="KU52" i="17"/>
  <c r="F59" i="17"/>
  <c r="F61" i="17"/>
  <c r="BR59" i="17"/>
  <c r="BR61" i="17"/>
  <c r="ED59" i="17"/>
  <c r="ED61" i="17"/>
  <c r="GP59" i="17"/>
  <c r="GP61" i="17"/>
  <c r="JB59" i="17"/>
  <c r="JB61" i="17"/>
  <c r="LN59" i="17"/>
  <c r="AE66" i="17"/>
  <c r="AE68" i="17"/>
  <c r="DU66" i="17"/>
  <c r="DU68" i="17"/>
  <c r="KJ66" i="17"/>
  <c r="CX73" i="17"/>
  <c r="CX75" i="17"/>
  <c r="KY73" i="17"/>
  <c r="EX66" i="17"/>
  <c r="EX68" i="17"/>
  <c r="HJ66" i="17"/>
  <c r="HJ68" i="17"/>
  <c r="JV66" i="17"/>
  <c r="MH66" i="17"/>
  <c r="AY73" i="17"/>
  <c r="AY75" i="17"/>
  <c r="DK73" i="17"/>
  <c r="DK75" i="17"/>
  <c r="GB73" i="17"/>
  <c r="GB75" i="17"/>
  <c r="JC73" i="17"/>
  <c r="JC75" i="17"/>
  <c r="R80" i="17"/>
  <c r="MQ87" i="17"/>
  <c r="DK66" i="17"/>
  <c r="DK68" i="17"/>
  <c r="FW66" i="17"/>
  <c r="FW68" i="17"/>
  <c r="II66" i="17"/>
  <c r="II68" i="17"/>
  <c r="KU66" i="17"/>
  <c r="L73" i="17"/>
  <c r="L75" i="17"/>
  <c r="BX73" i="17"/>
  <c r="BX75" i="17"/>
  <c r="EJ73" i="17"/>
  <c r="EJ75" i="17"/>
  <c r="HE73" i="17"/>
  <c r="HE75" i="17"/>
  <c r="KQ73" i="17"/>
  <c r="ET80" i="17"/>
  <c r="DF66" i="17"/>
  <c r="DF68" i="17"/>
  <c r="FR66" i="17"/>
  <c r="FR68" i="17"/>
  <c r="ID66" i="17"/>
  <c r="ID68" i="17"/>
  <c r="KP66" i="17"/>
  <c r="G73" i="17"/>
  <c r="G75" i="17"/>
  <c r="BS73" i="17"/>
  <c r="BS75" i="17"/>
  <c r="EE73" i="17"/>
  <c r="EE75" i="17"/>
  <c r="GY73" i="17"/>
  <c r="GY75" i="17"/>
  <c r="KI73" i="17"/>
  <c r="DR80" i="17"/>
  <c r="CA66" i="17"/>
  <c r="CA68" i="17"/>
  <c r="EM66" i="17"/>
  <c r="EM68" i="17"/>
  <c r="GY66" i="17"/>
  <c r="GY68" i="17"/>
  <c r="JK66" i="17"/>
  <c r="JK68" i="17"/>
  <c r="LW66" i="17"/>
  <c r="AN73" i="17"/>
  <c r="AN75" i="17"/>
  <c r="CZ73" i="17"/>
  <c r="CZ75" i="17"/>
  <c r="FP73" i="17"/>
  <c r="FP75" i="17"/>
  <c r="IL73" i="17"/>
  <c r="IL75" i="17"/>
  <c r="MJ73" i="17"/>
  <c r="JD80" i="17"/>
  <c r="CK66" i="17"/>
  <c r="CK68" i="17"/>
  <c r="EW66" i="17"/>
  <c r="EW68" i="17"/>
  <c r="HI66" i="17"/>
  <c r="HI68" i="17"/>
  <c r="JU66" i="17"/>
  <c r="MG66" i="17"/>
  <c r="AX73" i="17"/>
  <c r="AX75" i="17"/>
  <c r="DJ73" i="17"/>
  <c r="DJ75" i="17"/>
  <c r="GA73" i="17"/>
  <c r="GA75" i="17"/>
  <c r="JB73" i="17"/>
  <c r="JB75" i="17"/>
  <c r="P80" i="17"/>
  <c r="IY87" i="17"/>
  <c r="IY89" i="17"/>
  <c r="CZ80" i="17"/>
  <c r="IC80" i="17"/>
  <c r="IC89" i="17"/>
  <c r="IC87" i="17"/>
  <c r="IP73" i="17"/>
  <c r="IP75" i="17"/>
  <c r="LB73" i="17"/>
  <c r="T80" i="17"/>
  <c r="EL80" i="17"/>
  <c r="KB80" i="17"/>
  <c r="EY73" i="17"/>
  <c r="EY75" i="17"/>
  <c r="HK73" i="17"/>
  <c r="HK75" i="17"/>
  <c r="JW73" i="17"/>
  <c r="MI73" i="17"/>
  <c r="CB80" i="17"/>
  <c r="GZ80" i="17"/>
  <c r="FQ89" i="17"/>
  <c r="FQ87" i="17"/>
  <c r="BN80" i="17"/>
  <c r="GL80" i="17"/>
  <c r="CT87" i="17"/>
  <c r="CT89" i="17"/>
  <c r="JQ73" i="17"/>
  <c r="MC73" i="17"/>
  <c r="CG80" i="17"/>
  <c r="HE80" i="17"/>
  <c r="GW89" i="17"/>
  <c r="GW87" i="17"/>
  <c r="JB80" i="17"/>
  <c r="MD80" i="17"/>
  <c r="CJ89" i="17"/>
  <c r="CJ87" i="17"/>
  <c r="KG87" i="17"/>
  <c r="G80" i="17"/>
  <c r="G82" i="17"/>
  <c r="BS80" i="17"/>
  <c r="EE80" i="17"/>
  <c r="GQ80" i="17"/>
  <c r="JC80" i="17"/>
  <c r="ME80" i="17"/>
  <c r="CK87" i="17"/>
  <c r="CK89" i="17"/>
  <c r="KM87" i="17"/>
  <c r="V108" i="17"/>
  <c r="V110" i="17"/>
  <c r="Y80" i="17"/>
  <c r="CK80" i="17"/>
  <c r="EW80" i="17"/>
  <c r="HI80" i="17"/>
  <c r="JU80" i="17"/>
  <c r="P87" i="17"/>
  <c r="P89" i="17"/>
  <c r="DS87" i="17"/>
  <c r="DS89" i="17"/>
  <c r="L94" i="17"/>
  <c r="KX80" i="17"/>
  <c r="BD87" i="17"/>
  <c r="BD89" i="17"/>
  <c r="HE89" i="17"/>
  <c r="HE87" i="17"/>
  <c r="FH94" i="17"/>
  <c r="AQ80" i="17"/>
  <c r="DC80" i="17"/>
  <c r="FO80" i="17"/>
  <c r="IA80" i="17"/>
  <c r="KN80" i="17"/>
  <c r="AF87" i="17"/>
  <c r="AF89" i="17"/>
  <c r="EY87" i="17"/>
  <c r="EY89" i="17"/>
  <c r="BE94" i="17"/>
  <c r="BH80" i="17"/>
  <c r="DT80" i="17"/>
  <c r="GF80" i="17"/>
  <c r="IR80" i="17"/>
  <c r="LN80" i="17"/>
  <c r="BT89" i="17"/>
  <c r="BT87" i="17"/>
  <c r="IS89" i="17"/>
  <c r="IS87" i="17"/>
  <c r="IJ94" i="17"/>
  <c r="MF80" i="17"/>
  <c r="AZ87" i="17"/>
  <c r="AZ89" i="17"/>
  <c r="DL87" i="17"/>
  <c r="DL89" i="17"/>
  <c r="FX87" i="17"/>
  <c r="FX89" i="17"/>
  <c r="IJ87" i="17"/>
  <c r="IJ89" i="17"/>
  <c r="KV87" i="17"/>
  <c r="M94" i="17"/>
  <c r="CS94" i="17"/>
  <c r="HQ94" i="17"/>
  <c r="HQ108" i="17"/>
  <c r="HQ110" i="17"/>
  <c r="LZ80" i="17"/>
  <c r="AL89" i="17"/>
  <c r="AL87" i="17"/>
  <c r="CX89" i="17"/>
  <c r="CX87" i="17"/>
  <c r="FJ89" i="17"/>
  <c r="FJ87" i="17"/>
  <c r="HV89" i="17"/>
  <c r="HV87" i="17"/>
  <c r="KH87" i="17"/>
  <c r="MT87" i="17"/>
  <c r="BX94" i="17"/>
  <c r="GO94" i="17"/>
  <c r="AM108" i="17"/>
  <c r="AM110" i="17"/>
  <c r="MA80" i="17"/>
  <c r="AM87" i="17"/>
  <c r="AM89" i="17"/>
  <c r="CY87" i="17"/>
  <c r="CY89" i="17"/>
  <c r="FK87" i="17"/>
  <c r="FK89" i="17"/>
  <c r="HW87" i="17"/>
  <c r="HW89" i="17"/>
  <c r="KI87" i="17"/>
  <c r="MU87" i="17"/>
  <c r="BY94" i="17"/>
  <c r="GP94" i="17"/>
  <c r="BB108" i="17"/>
  <c r="BB110" i="17"/>
  <c r="FT87" i="17"/>
  <c r="FT89" i="17"/>
  <c r="IF87" i="17"/>
  <c r="IF89" i="17"/>
  <c r="KR87" i="17"/>
  <c r="H94" i="17"/>
  <c r="H96" i="17"/>
  <c r="CN94" i="17"/>
  <c r="HI94" i="17"/>
  <c r="FE108" i="17"/>
  <c r="FE110" i="17"/>
  <c r="EW87" i="17"/>
  <c r="EW89" i="17"/>
  <c r="HI87" i="17"/>
  <c r="HI89" i="17"/>
  <c r="JU87" i="17"/>
  <c r="MG87" i="17"/>
  <c r="BC94" i="17"/>
  <c r="FP94" i="17"/>
  <c r="LA94" i="17"/>
  <c r="DR89" i="17"/>
  <c r="DR87" i="17"/>
  <c r="GD87" i="17"/>
  <c r="GD89" i="17"/>
  <c r="IP87" i="17"/>
  <c r="IP89" i="17"/>
  <c r="LB87" i="17"/>
  <c r="T94" i="17"/>
  <c r="DE94" i="17"/>
  <c r="IC94" i="17"/>
  <c r="GK108" i="17"/>
  <c r="GK110" i="17"/>
  <c r="CY94" i="17"/>
  <c r="FK94" i="17"/>
  <c r="HW94" i="17"/>
  <c r="KJ94" i="17"/>
  <c r="Y108" i="17"/>
  <c r="Y110" i="17"/>
  <c r="HW108" i="17"/>
  <c r="HW110" i="17"/>
  <c r="CZ94" i="17"/>
  <c r="FL94" i="17"/>
  <c r="HX94" i="17"/>
  <c r="KK94" i="17"/>
  <c r="Z108" i="17"/>
  <c r="Z110" i="17"/>
  <c r="HY108" i="17"/>
  <c r="HY110" i="17"/>
  <c r="LN94" i="17"/>
  <c r="CA108" i="17"/>
  <c r="CA110" i="17"/>
  <c r="LW108" i="17"/>
  <c r="AP94" i="17"/>
  <c r="DB94" i="17"/>
  <c r="FN94" i="17"/>
  <c r="HZ94" i="17"/>
  <c r="KM94" i="17"/>
  <c r="AE108" i="17"/>
  <c r="AE110" i="17"/>
  <c r="IG108" i="17"/>
  <c r="IG110" i="17"/>
  <c r="BG94" i="17"/>
  <c r="DS94" i="17"/>
  <c r="GE94" i="17"/>
  <c r="IQ94" i="17"/>
  <c r="LG94" i="17"/>
  <c r="BM108" i="17"/>
  <c r="BM110" i="17"/>
  <c r="KY108" i="17"/>
  <c r="JX94" i="17"/>
  <c r="MZ94" i="17"/>
  <c r="GC108" i="17"/>
  <c r="GC110" i="17"/>
  <c r="CP115" i="17"/>
  <c r="X108" i="17"/>
  <c r="X110" i="17"/>
  <c r="CJ108" i="17"/>
  <c r="CJ110" i="17"/>
  <c r="EV108" i="17"/>
  <c r="EV110" i="17"/>
  <c r="HH108" i="17"/>
  <c r="HH110" i="17"/>
  <c r="JT108" i="17"/>
  <c r="MF108" i="17"/>
  <c r="AT115" i="17"/>
  <c r="IL115" i="17"/>
  <c r="DZ108" i="17"/>
  <c r="DZ110" i="17"/>
  <c r="GL108" i="17"/>
  <c r="GL110" i="17"/>
  <c r="IX108" i="17"/>
  <c r="IX110" i="17"/>
  <c r="LJ108" i="17"/>
  <c r="W115" i="17"/>
  <c r="DH115" i="17"/>
  <c r="K108" i="17"/>
  <c r="K110" i="17"/>
  <c r="BW108" i="17"/>
  <c r="BW110" i="17"/>
  <c r="EI108" i="17"/>
  <c r="EI110" i="17"/>
  <c r="GU108" i="17"/>
  <c r="GU110" i="17"/>
  <c r="JG108" i="17"/>
  <c r="JG110" i="17"/>
  <c r="LS108" i="17"/>
  <c r="AF115" i="17"/>
  <c r="EL115" i="17"/>
  <c r="AR108" i="17"/>
  <c r="AR110" i="17"/>
  <c r="DD108" i="17"/>
  <c r="DD110" i="17"/>
  <c r="FP108" i="17"/>
  <c r="FP110" i="17"/>
  <c r="IB108" i="17"/>
  <c r="IB110" i="17"/>
  <c r="KN108" i="17"/>
  <c r="MZ108" i="17"/>
  <c r="BT115" i="17"/>
  <c r="KG94" i="17"/>
  <c r="MS94" i="17"/>
  <c r="BI108" i="17"/>
  <c r="BI110" i="17"/>
  <c r="DU108" i="17"/>
  <c r="DU110" i="17"/>
  <c r="GG108" i="17"/>
  <c r="GG110" i="17"/>
  <c r="IS108" i="17"/>
  <c r="IS110" i="17"/>
  <c r="LE108" i="17"/>
  <c r="Z115" i="17"/>
  <c r="DN115" i="17"/>
  <c r="CX108" i="17"/>
  <c r="CX110" i="17"/>
  <c r="FJ108" i="17"/>
  <c r="FJ110" i="17"/>
  <c r="HV108" i="17"/>
  <c r="HV110" i="17"/>
  <c r="KH108" i="17"/>
  <c r="MT108" i="17"/>
  <c r="BW115" i="17"/>
  <c r="CN115" i="17"/>
  <c r="EZ115" i="17"/>
  <c r="HL115" i="17"/>
  <c r="JX115" i="17"/>
  <c r="MJ115" i="17"/>
  <c r="DM115" i="17"/>
  <c r="FY115" i="17"/>
  <c r="IK115" i="17"/>
  <c r="KW115" i="17"/>
  <c r="BK115" i="17"/>
  <c r="DW115" i="17"/>
  <c r="GI115" i="17"/>
  <c r="IU115" i="17"/>
  <c r="LG115" i="17"/>
  <c r="EV115" i="17"/>
  <c r="HH115" i="17"/>
  <c r="JT115" i="17"/>
  <c r="MF115" i="17"/>
  <c r="FE115" i="17"/>
  <c r="HQ115" i="17"/>
  <c r="KC115" i="17"/>
  <c r="MO115" i="17"/>
  <c r="CL115" i="17"/>
  <c r="EX115" i="17"/>
  <c r="HJ115" i="17"/>
  <c r="JV115" i="17"/>
  <c r="MH115" i="17"/>
  <c r="FO115" i="17"/>
  <c r="IA115" i="17"/>
  <c r="KM115" i="17"/>
  <c r="MY115" i="17"/>
  <c r="DW31" i="17"/>
  <c r="DW33" i="17"/>
  <c r="GI31" i="17"/>
  <c r="GI33" i="17"/>
  <c r="IU31" i="17"/>
  <c r="IU33" i="17"/>
  <c r="CA38" i="17"/>
  <c r="CA40" i="17"/>
  <c r="BD31" i="17"/>
  <c r="BD33" i="17"/>
  <c r="DP31" i="17"/>
  <c r="DP33" i="17"/>
  <c r="GB31" i="17"/>
  <c r="GB33" i="17"/>
  <c r="IN31" i="17"/>
  <c r="IN33" i="17"/>
  <c r="AS38" i="17"/>
  <c r="AS40" i="17"/>
  <c r="AW31" i="17"/>
  <c r="AW33" i="17"/>
  <c r="DI31" i="17"/>
  <c r="DI33" i="17"/>
  <c r="FU31" i="17"/>
  <c r="FU33" i="17"/>
  <c r="IG31" i="17"/>
  <c r="IG33" i="17"/>
  <c r="O38" i="17"/>
  <c r="O40" i="17"/>
  <c r="Z31" i="17"/>
  <c r="Z33" i="17"/>
  <c r="CL31" i="17"/>
  <c r="CL33" i="17"/>
  <c r="EX31" i="17"/>
  <c r="EX33" i="17"/>
  <c r="HJ31" i="17"/>
  <c r="HJ33" i="17"/>
  <c r="BL38" i="17"/>
  <c r="BL40" i="17"/>
  <c r="DX38" i="17"/>
  <c r="DX40" i="17"/>
  <c r="GJ38" i="17"/>
  <c r="GJ40" i="17"/>
  <c r="IV38" i="17"/>
  <c r="IV40" i="17"/>
  <c r="EN45" i="17"/>
  <c r="AX52" i="17"/>
  <c r="MP59" i="17"/>
  <c r="AW38" i="17"/>
  <c r="AW40" i="17"/>
  <c r="DI38" i="17"/>
  <c r="DI40" i="17"/>
  <c r="FU38" i="17"/>
  <c r="FU40" i="17"/>
  <c r="IG38" i="17"/>
  <c r="IG40" i="17"/>
  <c r="CD45" i="17"/>
  <c r="LZ45" i="17"/>
  <c r="AH59" i="17"/>
  <c r="AH61" i="17"/>
  <c r="AP38" i="17"/>
  <c r="AP40" i="17"/>
  <c r="DB38" i="17"/>
  <c r="DB40" i="17"/>
  <c r="FN38" i="17"/>
  <c r="FN40" i="17"/>
  <c r="HZ38" i="17"/>
  <c r="HZ40" i="17"/>
  <c r="CJ45" i="17"/>
  <c r="MF45" i="17"/>
  <c r="BE59" i="17"/>
  <c r="BE61" i="17"/>
  <c r="AQ38" i="17"/>
  <c r="AQ40" i="17"/>
  <c r="DC38" i="17"/>
  <c r="DC40" i="17"/>
  <c r="FO38" i="17"/>
  <c r="FO40" i="17"/>
  <c r="IA38" i="17"/>
  <c r="IA40" i="17"/>
  <c r="CL45" i="17"/>
  <c r="MH45" i="17"/>
  <c r="CA59" i="17"/>
  <c r="CA61" i="17"/>
  <c r="AZ38" i="17"/>
  <c r="AZ40" i="17"/>
  <c r="DL38" i="17"/>
  <c r="DL40" i="17"/>
  <c r="FX38" i="17"/>
  <c r="FX40" i="17"/>
  <c r="IJ38" i="17"/>
  <c r="IJ40" i="17"/>
  <c r="DX45" i="17"/>
  <c r="AH52" i="17"/>
  <c r="AP66" i="17"/>
  <c r="AP68" i="17"/>
  <c r="DM38" i="17"/>
  <c r="DM40" i="17"/>
  <c r="FY38" i="17"/>
  <c r="FY40" i="17"/>
  <c r="IK38" i="17"/>
  <c r="IK40" i="17"/>
  <c r="DZ45" i="17"/>
  <c r="AJ52" i="17"/>
  <c r="BQ66" i="17"/>
  <c r="BQ68" i="17"/>
  <c r="BB38" i="17"/>
  <c r="BB40" i="17"/>
  <c r="DN38" i="17"/>
  <c r="DN40" i="17"/>
  <c r="FZ38" i="17"/>
  <c r="FZ40" i="17"/>
  <c r="IL38" i="17"/>
  <c r="IL40" i="17"/>
  <c r="CZ45" i="17"/>
  <c r="MV45" i="17"/>
  <c r="EM59" i="17"/>
  <c r="EM61" i="17"/>
  <c r="I45" i="17"/>
  <c r="I47" i="17"/>
  <c r="BU45" i="17"/>
  <c r="EG45" i="17"/>
  <c r="GS45" i="17"/>
  <c r="JE45" i="17"/>
  <c r="LQ45" i="17"/>
  <c r="AI52" i="17"/>
  <c r="DA52" i="17"/>
  <c r="HS52" i="17"/>
  <c r="Q59" i="17"/>
  <c r="Q61" i="17"/>
  <c r="GD59" i="17"/>
  <c r="GD61" i="17"/>
  <c r="MU59" i="17"/>
  <c r="LP66" i="17"/>
  <c r="AO59" i="17"/>
  <c r="AO61" i="17"/>
  <c r="HB59" i="17"/>
  <c r="HB61" i="17"/>
  <c r="Z66" i="17"/>
  <c r="Z68" i="17"/>
  <c r="AT73" i="17"/>
  <c r="AT75" i="17"/>
  <c r="BG45" i="17"/>
  <c r="DS45" i="17"/>
  <c r="GE45" i="17"/>
  <c r="IQ45" i="17"/>
  <c r="LC45" i="17"/>
  <c r="M52" i="17"/>
  <c r="BY52" i="17"/>
  <c r="FZ52" i="17"/>
  <c r="LF52" i="17"/>
  <c r="DY59" i="17"/>
  <c r="DY61" i="17"/>
  <c r="KL59" i="17"/>
  <c r="DM66" i="17"/>
  <c r="DM68" i="17"/>
  <c r="HX73" i="17"/>
  <c r="HX75" i="17"/>
  <c r="T45" i="17"/>
  <c r="T47" i="17"/>
  <c r="CF45" i="17"/>
  <c r="ER45" i="17"/>
  <c r="HD45" i="17"/>
  <c r="JP45" i="17"/>
  <c r="MB45" i="17"/>
  <c r="AL52" i="17"/>
  <c r="DF52" i="17"/>
  <c r="HW52" i="17"/>
  <c r="Y59" i="17"/>
  <c r="Y61" i="17"/>
  <c r="GL59" i="17"/>
  <c r="GL61" i="17"/>
  <c r="J66" i="17"/>
  <c r="J68" i="17"/>
  <c r="MK66" i="17"/>
  <c r="AS45" i="17"/>
  <c r="DE45" i="17"/>
  <c r="FQ45" i="17"/>
  <c r="IC45" i="17"/>
  <c r="KO45" i="17"/>
  <c r="G52" i="17"/>
  <c r="G54" i="17"/>
  <c r="BS52" i="17"/>
  <c r="FO52" i="17"/>
  <c r="KP52" i="17"/>
  <c r="DI59" i="17"/>
  <c r="DI61" i="17"/>
  <c r="JV59" i="17"/>
  <c r="EC66" i="17"/>
  <c r="EC68" i="17"/>
  <c r="FZ73" i="17"/>
  <c r="FZ75" i="17"/>
  <c r="AL45" i="17"/>
  <c r="CX45" i="17"/>
  <c r="FJ45" i="17"/>
  <c r="HV45" i="17"/>
  <c r="KH45" i="17"/>
  <c r="MT45" i="17"/>
  <c r="BL52" i="17"/>
  <c r="EZ52" i="17"/>
  <c r="JX52" i="17"/>
  <c r="CQ59" i="17"/>
  <c r="CQ61" i="17"/>
  <c r="JE59" i="17"/>
  <c r="JE61" i="17"/>
  <c r="CR66" i="17"/>
  <c r="CR68" i="17"/>
  <c r="GO73" i="17"/>
  <c r="GO75" i="17"/>
  <c r="G45" i="17"/>
  <c r="G47" i="17"/>
  <c r="BS45" i="17"/>
  <c r="EE45" i="17"/>
  <c r="GQ45" i="17"/>
  <c r="JC45" i="17"/>
  <c r="LO45" i="17"/>
  <c r="AG52" i="17"/>
  <c r="CX52" i="17"/>
  <c r="HN52" i="17"/>
  <c r="J59" i="17"/>
  <c r="J61" i="17"/>
  <c r="GA59" i="17"/>
  <c r="GA61" i="17"/>
  <c r="MO59" i="17"/>
  <c r="LH66" i="17"/>
  <c r="DM52" i="17"/>
  <c r="FY52" i="17"/>
  <c r="IK52" i="17"/>
  <c r="KW52" i="17"/>
  <c r="P59" i="17"/>
  <c r="P61" i="17"/>
  <c r="CB59" i="17"/>
  <c r="CB61" i="17"/>
  <c r="EN59" i="17"/>
  <c r="EN61" i="17"/>
  <c r="GZ59" i="17"/>
  <c r="GZ61" i="17"/>
  <c r="JL59" i="17"/>
  <c r="JL61" i="17"/>
  <c r="LX59" i="17"/>
  <c r="AO66" i="17"/>
  <c r="AO68" i="17"/>
  <c r="EV66" i="17"/>
  <c r="EV68" i="17"/>
  <c r="LL66" i="17"/>
  <c r="EU73" i="17"/>
  <c r="EU75" i="17"/>
  <c r="BV80" i="17"/>
  <c r="DP52" i="17"/>
  <c r="GB52" i="17"/>
  <c r="IN52" i="17"/>
  <c r="KZ52" i="17"/>
  <c r="S59" i="17"/>
  <c r="S61" i="17"/>
  <c r="CE59" i="17"/>
  <c r="CE61" i="17"/>
  <c r="EQ59" i="17"/>
  <c r="EQ61" i="17"/>
  <c r="HC59" i="17"/>
  <c r="HC61" i="17"/>
  <c r="JO59" i="17"/>
  <c r="MA59" i="17"/>
  <c r="AR66" i="17"/>
  <c r="AR68" i="17"/>
  <c r="FD66" i="17"/>
  <c r="FD68" i="17"/>
  <c r="LT66" i="17"/>
  <c r="EG73" i="17"/>
  <c r="EG75" i="17"/>
  <c r="M80" i="17"/>
  <c r="FU52" i="17"/>
  <c r="IG52" i="17"/>
  <c r="KS52" i="17"/>
  <c r="L59" i="17"/>
  <c r="L61" i="17"/>
  <c r="BX59" i="17"/>
  <c r="BX61" i="17"/>
  <c r="EJ59" i="17"/>
  <c r="EJ61" i="17"/>
  <c r="GV59" i="17"/>
  <c r="GV61" i="17"/>
  <c r="JH59" i="17"/>
  <c r="JH61" i="17"/>
  <c r="LT59" i="17"/>
  <c r="AC66" i="17"/>
  <c r="AC68" i="17"/>
  <c r="DR66" i="17"/>
  <c r="DR68" i="17"/>
  <c r="KF66" i="17"/>
  <c r="CS73" i="17"/>
  <c r="CS75" i="17"/>
  <c r="KR73" i="17"/>
  <c r="DJ52" i="17"/>
  <c r="FV52" i="17"/>
  <c r="IH52" i="17"/>
  <c r="KT52" i="17"/>
  <c r="E59" i="17"/>
  <c r="E61" i="17"/>
  <c r="BQ59" i="17"/>
  <c r="BQ61" i="17"/>
  <c r="EC59" i="17"/>
  <c r="EC61" i="17"/>
  <c r="GO59" i="17"/>
  <c r="GO61" i="17"/>
  <c r="JA59" i="17"/>
  <c r="JA61" i="17"/>
  <c r="LM59" i="17"/>
  <c r="AD66" i="17"/>
  <c r="AD68" i="17"/>
  <c r="DT66" i="17"/>
  <c r="DT68" i="17"/>
  <c r="KG66" i="17"/>
  <c r="CW73" i="17"/>
  <c r="CW75" i="17"/>
  <c r="KS73" i="17"/>
  <c r="LC52" i="17"/>
  <c r="N59" i="17"/>
  <c r="N61" i="17"/>
  <c r="BZ59" i="17"/>
  <c r="BZ61" i="17"/>
  <c r="EL59" i="17"/>
  <c r="EL61" i="17"/>
  <c r="GX59" i="17"/>
  <c r="GX61" i="17"/>
  <c r="JJ59" i="17"/>
  <c r="JJ61" i="17"/>
  <c r="LV59" i="17"/>
  <c r="AM66" i="17"/>
  <c r="AM68" i="17"/>
  <c r="ER66" i="17"/>
  <c r="ER68" i="17"/>
  <c r="LE66" i="17"/>
  <c r="DU73" i="17"/>
  <c r="DU75" i="17"/>
  <c r="MF73" i="17"/>
  <c r="FF66" i="17"/>
  <c r="FF68" i="17"/>
  <c r="HR66" i="17"/>
  <c r="HR68" i="17"/>
  <c r="KD66" i="17"/>
  <c r="MP66" i="17"/>
  <c r="BG73" i="17"/>
  <c r="BG75" i="17"/>
  <c r="DS73" i="17"/>
  <c r="DS75" i="17"/>
  <c r="GK73" i="17"/>
  <c r="GK75" i="17"/>
  <c r="JP73" i="17"/>
  <c r="BF80" i="17"/>
  <c r="BG66" i="17"/>
  <c r="BG68" i="17"/>
  <c r="DS66" i="17"/>
  <c r="DS68" i="17"/>
  <c r="GE66" i="17"/>
  <c r="GE68" i="17"/>
  <c r="IQ66" i="17"/>
  <c r="IQ68" i="17"/>
  <c r="LC66" i="17"/>
  <c r="T73" i="17"/>
  <c r="T75" i="17"/>
  <c r="CF73" i="17"/>
  <c r="CF75" i="17"/>
  <c r="ES73" i="17"/>
  <c r="ES75" i="17"/>
  <c r="HN73" i="17"/>
  <c r="HN75" i="17"/>
  <c r="LD73" i="17"/>
  <c r="GG80" i="17"/>
  <c r="DN66" i="17"/>
  <c r="DN68" i="17"/>
  <c r="FZ66" i="17"/>
  <c r="FZ68" i="17"/>
  <c r="IL66" i="17"/>
  <c r="IL68" i="17"/>
  <c r="KX66" i="17"/>
  <c r="O73" i="17"/>
  <c r="O75" i="17"/>
  <c r="CA73" i="17"/>
  <c r="CA75" i="17"/>
  <c r="EM73" i="17"/>
  <c r="EM75" i="17"/>
  <c r="HH73" i="17"/>
  <c r="HH75" i="17"/>
  <c r="KV73" i="17"/>
  <c r="FJ80" i="17"/>
  <c r="CI66" i="17"/>
  <c r="CI68" i="17"/>
  <c r="EU66" i="17"/>
  <c r="EU68" i="17"/>
  <c r="HG66" i="17"/>
  <c r="HG68" i="17"/>
  <c r="JS66" i="17"/>
  <c r="ME66" i="17"/>
  <c r="AV73" i="17"/>
  <c r="AV75" i="17"/>
  <c r="DH73" i="17"/>
  <c r="DH75" i="17"/>
  <c r="FY73" i="17"/>
  <c r="FY75" i="17"/>
  <c r="IW73" i="17"/>
  <c r="IW75" i="17"/>
  <c r="MW73" i="17"/>
  <c r="EC89" i="17"/>
  <c r="EC87" i="17"/>
  <c r="CS66" i="17"/>
  <c r="CS68" i="17"/>
  <c r="FE66" i="17"/>
  <c r="FE68" i="17"/>
  <c r="HQ66" i="17"/>
  <c r="HQ68" i="17"/>
  <c r="KC66" i="17"/>
  <c r="MO66" i="17"/>
  <c r="BF73" i="17"/>
  <c r="BF75" i="17"/>
  <c r="DR73" i="17"/>
  <c r="DR75" i="17"/>
  <c r="GJ73" i="17"/>
  <c r="GJ75" i="17"/>
  <c r="JM73" i="17"/>
  <c r="JM75" i="17"/>
  <c r="BB80" i="17"/>
  <c r="MU73" i="17"/>
  <c r="DP80" i="17"/>
  <c r="IX80" i="17"/>
  <c r="E94" i="17"/>
  <c r="E96" i="17"/>
  <c r="IX73" i="17"/>
  <c r="IX75" i="17"/>
  <c r="LJ73" i="17"/>
  <c r="AF80" i="17"/>
  <c r="FB80" i="17"/>
  <c r="LO80" i="17"/>
  <c r="FG73" i="17"/>
  <c r="FG75" i="17"/>
  <c r="HS73" i="17"/>
  <c r="HS75" i="17"/>
  <c r="KE73" i="17"/>
  <c r="MQ73" i="17"/>
  <c r="CR80" i="17"/>
  <c r="HR80" i="17"/>
  <c r="KO87" i="17"/>
  <c r="CD80" i="17"/>
  <c r="HB80" i="17"/>
  <c r="GM87" i="17"/>
  <c r="GM89" i="17"/>
  <c r="JY73" i="17"/>
  <c r="MK73" i="17"/>
  <c r="CW80" i="17"/>
  <c r="HX80" i="17"/>
  <c r="LU87" i="17"/>
  <c r="JJ80" i="17"/>
  <c r="MR80" i="17"/>
  <c r="CU89" i="17"/>
  <c r="CU87" i="17"/>
  <c r="LM87" i="17"/>
  <c r="O80" i="17"/>
  <c r="CA80" i="17"/>
  <c r="EM80" i="17"/>
  <c r="GY80" i="17"/>
  <c r="JK80" i="17"/>
  <c r="MS80" i="17"/>
  <c r="CW87" i="17"/>
  <c r="CW89" i="17"/>
  <c r="LS87" i="17"/>
  <c r="DA115" i="17"/>
  <c r="AG80" i="17"/>
  <c r="CS80" i="17"/>
  <c r="FE80" i="17"/>
  <c r="HQ80" i="17"/>
  <c r="KC80" i="17"/>
  <c r="AA89" i="17"/>
  <c r="AA87" i="17"/>
  <c r="EQ87" i="17"/>
  <c r="EQ89" i="17"/>
  <c r="AV94" i="17"/>
  <c r="LL80" i="17"/>
  <c r="BO87" i="17"/>
  <c r="BO89" i="17"/>
  <c r="IK87" i="17"/>
  <c r="IK89" i="17"/>
  <c r="HT94" i="17"/>
  <c r="AY80" i="17"/>
  <c r="DK80" i="17"/>
  <c r="FW80" i="17"/>
  <c r="II80" i="17"/>
  <c r="KY80" i="17"/>
  <c r="AQ89" i="17"/>
  <c r="AQ87" i="17"/>
  <c r="GE87" i="17"/>
  <c r="GE89" i="17"/>
  <c r="DF94" i="17"/>
  <c r="BP80" i="17"/>
  <c r="EB80" i="17"/>
  <c r="GN80" i="17"/>
  <c r="IZ80" i="17"/>
  <c r="MB80" i="17"/>
  <c r="CE87" i="17"/>
  <c r="CE89" i="17"/>
  <c r="JY87" i="17"/>
  <c r="LR94" i="17"/>
  <c r="MN80" i="17"/>
  <c r="BH87" i="17"/>
  <c r="BH89" i="17"/>
  <c r="DT87" i="17"/>
  <c r="DT89" i="17"/>
  <c r="GF87" i="17"/>
  <c r="GF89" i="17"/>
  <c r="IR89" i="17"/>
  <c r="IR87" i="17"/>
  <c r="LD87" i="17"/>
  <c r="V94" i="17"/>
  <c r="DI94" i="17"/>
  <c r="IG94" i="17"/>
  <c r="MO108" i="17"/>
  <c r="MH80" i="17"/>
  <c r="AT87" i="17"/>
  <c r="AT89" i="17"/>
  <c r="DF87" i="17"/>
  <c r="DF89" i="17"/>
  <c r="FR87" i="17"/>
  <c r="FR89" i="17"/>
  <c r="ID87" i="17"/>
  <c r="ID89" i="17"/>
  <c r="KP87" i="17"/>
  <c r="F94" i="17"/>
  <c r="F96" i="17"/>
  <c r="CJ94" i="17"/>
  <c r="HE94" i="17"/>
  <c r="DY108" i="17"/>
  <c r="DY110" i="17"/>
  <c r="MI80" i="17"/>
  <c r="AU89" i="17"/>
  <c r="AU87" i="17"/>
  <c r="DG89" i="17"/>
  <c r="DG87" i="17"/>
  <c r="FS89" i="17"/>
  <c r="FS87" i="17"/>
  <c r="IE89" i="17"/>
  <c r="IE87" i="17"/>
  <c r="KQ87" i="17"/>
  <c r="G94" i="17"/>
  <c r="G96" i="17"/>
  <c r="CK94" i="17"/>
  <c r="HF94" i="17"/>
  <c r="FC108" i="17"/>
  <c r="FC110" i="17"/>
  <c r="GB87" i="17"/>
  <c r="GB89" i="17"/>
  <c r="IN87" i="17"/>
  <c r="IN89" i="17"/>
  <c r="KZ87" i="17"/>
  <c r="Q94" i="17"/>
  <c r="DA94" i="17"/>
  <c r="HY94" i="17"/>
  <c r="KC108" i="17"/>
  <c r="FE89" i="17"/>
  <c r="FE87" i="17"/>
  <c r="HQ89" i="17"/>
  <c r="HQ87" i="17"/>
  <c r="KC87" i="17"/>
  <c r="MO87" i="17"/>
  <c r="BP94" i="17"/>
  <c r="GF94" i="17"/>
  <c r="MO94" i="17"/>
  <c r="DZ87" i="17"/>
  <c r="DZ89" i="17"/>
  <c r="GL89" i="17"/>
  <c r="GL87" i="17"/>
  <c r="IX87" i="17"/>
  <c r="IX89" i="17"/>
  <c r="LJ87" i="17"/>
  <c r="AC94" i="17"/>
  <c r="DU94" i="17"/>
  <c r="IS94" i="17"/>
  <c r="LI108" i="17"/>
  <c r="DG94" i="17"/>
  <c r="FS94" i="17"/>
  <c r="IE94" i="17"/>
  <c r="KS94" i="17"/>
  <c r="AO108" i="17"/>
  <c r="AO110" i="17"/>
  <c r="JC108" i="17"/>
  <c r="JC110" i="17"/>
  <c r="DH94" i="17"/>
  <c r="FT94" i="17"/>
  <c r="IF94" i="17"/>
  <c r="KT94" i="17"/>
  <c r="AP108" i="17"/>
  <c r="AP110" i="17"/>
  <c r="JE108" i="17"/>
  <c r="JE110" i="17"/>
  <c r="LW94" i="17"/>
  <c r="DG108" i="17"/>
  <c r="DG110" i="17"/>
  <c r="AJ115" i="17"/>
  <c r="AX94" i="17"/>
  <c r="DJ94" i="17"/>
  <c r="FV94" i="17"/>
  <c r="IH94" i="17"/>
  <c r="KV94" i="17"/>
  <c r="AU108" i="17"/>
  <c r="AU110" i="17"/>
  <c r="JM108" i="17"/>
  <c r="JM110" i="17"/>
  <c r="BO94" i="17"/>
  <c r="EA94" i="17"/>
  <c r="GM94" i="17"/>
  <c r="IY94" i="17"/>
  <c r="LP94" i="17"/>
  <c r="CI108" i="17"/>
  <c r="CI110" i="17"/>
  <c r="ME108" i="17"/>
  <c r="KF94" i="17"/>
  <c r="R108" i="17"/>
  <c r="R110" i="17"/>
  <c r="HI108" i="17"/>
  <c r="HI110" i="17"/>
  <c r="IT115" i="17"/>
  <c r="AF108" i="17"/>
  <c r="AF110" i="17"/>
  <c r="CR108" i="17"/>
  <c r="CR110" i="17"/>
  <c r="FD108" i="17"/>
  <c r="FD110" i="17"/>
  <c r="HP108" i="17"/>
  <c r="HP110" i="17"/>
  <c r="KB108" i="17"/>
  <c r="MN108" i="17"/>
  <c r="BD115" i="17"/>
  <c r="KX115" i="17"/>
  <c r="EH108" i="17"/>
  <c r="EH110" i="17"/>
  <c r="GT108" i="17"/>
  <c r="GT110" i="17"/>
  <c r="JF108" i="17"/>
  <c r="JF110" i="17"/>
  <c r="LR108" i="17"/>
  <c r="AE115" i="17"/>
  <c r="ED115" i="17"/>
  <c r="S108" i="17"/>
  <c r="S110" i="17"/>
  <c r="CE108" i="17"/>
  <c r="CE110" i="17"/>
  <c r="EQ108" i="17"/>
  <c r="EQ110" i="17"/>
  <c r="HC108" i="17"/>
  <c r="HC110" i="17"/>
  <c r="JO108" i="17"/>
  <c r="MA108" i="17"/>
  <c r="AN115" i="17"/>
  <c r="GX115" i="17"/>
  <c r="AZ108" i="17"/>
  <c r="AZ110" i="17"/>
  <c r="DL108" i="17"/>
  <c r="DL110" i="17"/>
  <c r="FX108" i="17"/>
  <c r="FX110" i="17"/>
  <c r="IJ108" i="17"/>
  <c r="IJ110" i="17"/>
  <c r="KV108" i="17"/>
  <c r="I115" i="17"/>
  <c r="I117" i="17"/>
  <c r="CF115" i="17"/>
  <c r="KO94" i="17"/>
  <c r="E108" i="17"/>
  <c r="E110" i="17"/>
  <c r="BQ108" i="17"/>
  <c r="BQ110" i="17"/>
  <c r="EC108" i="17"/>
  <c r="EC110" i="17"/>
  <c r="GO108" i="17"/>
  <c r="GO110" i="17"/>
  <c r="JA108" i="17"/>
  <c r="JA110" i="17"/>
  <c r="LM108" i="17"/>
  <c r="AH115" i="17"/>
  <c r="FB115" i="17"/>
  <c r="DF108" i="17"/>
  <c r="DF110" i="17"/>
  <c r="FR108" i="17"/>
  <c r="FR110" i="17"/>
  <c r="ID108" i="17"/>
  <c r="ID110" i="17"/>
  <c r="KP108" i="17"/>
  <c r="K115" i="17"/>
  <c r="CJ115" i="17"/>
  <c r="CV115" i="17"/>
  <c r="FH115" i="17"/>
  <c r="HT115" i="17"/>
  <c r="KF115" i="17"/>
  <c r="MR115" i="17"/>
  <c r="DU115" i="17"/>
  <c r="GG115" i="17"/>
  <c r="IS115" i="17"/>
  <c r="LE115" i="17"/>
  <c r="BS115" i="17"/>
  <c r="EE115" i="17"/>
  <c r="GQ115" i="17"/>
  <c r="JC115" i="17"/>
  <c r="LO115" i="17"/>
  <c r="FD115" i="17"/>
  <c r="HP115" i="17"/>
  <c r="KB115" i="17"/>
  <c r="MN115" i="17"/>
  <c r="FM115" i="17"/>
  <c r="HY115" i="17"/>
  <c r="KK115" i="17"/>
  <c r="MW115" i="17"/>
  <c r="CT115" i="17"/>
  <c r="FF115" i="17"/>
  <c r="HR115" i="17"/>
  <c r="KD115" i="17"/>
  <c r="MP115" i="17"/>
  <c r="FW115" i="17"/>
  <c r="II115" i="17"/>
  <c r="KU115" i="17"/>
  <c r="IZ8" i="17"/>
  <c r="IZ10" i="17"/>
  <c r="KI22" i="17"/>
  <c r="IY8" i="17"/>
  <c r="IY10" i="17"/>
  <c r="LZ22" i="17"/>
  <c r="JH8" i="17"/>
  <c r="JH10" i="17"/>
  <c r="JI8" i="17"/>
  <c r="JI10" i="17"/>
  <c r="JX22" i="17"/>
  <c r="MJ22" i="17"/>
  <c r="JY22" i="17"/>
  <c r="MK22" i="17"/>
  <c r="KH22" i="17"/>
  <c r="MT22" i="17"/>
  <c r="KQ22" i="17"/>
  <c r="IN22" i="17"/>
  <c r="KZ22" i="17"/>
  <c r="IW22" i="17"/>
  <c r="LI22" i="17"/>
  <c r="JP22" i="17"/>
  <c r="MC22" i="17"/>
  <c r="KR22" i="17"/>
  <c r="JG8" i="17"/>
  <c r="JG10" i="17"/>
  <c r="JP8" i="17"/>
  <c r="KF22" i="17"/>
  <c r="MR22" i="17"/>
  <c r="KG22" i="17"/>
  <c r="MS22" i="17"/>
  <c r="KP22" i="17"/>
  <c r="IM22" i="17"/>
  <c r="KY22" i="17"/>
  <c r="IV22" i="17"/>
  <c r="LH22" i="17"/>
  <c r="JE22" i="17"/>
  <c r="LQ22" i="17"/>
  <c r="JS3" i="17"/>
  <c r="JS38" i="17"/>
  <c r="JT4" i="17"/>
  <c r="JS31" i="17"/>
  <c r="JS8" i="17"/>
  <c r="ML22" i="17"/>
  <c r="IO22" i="17"/>
  <c r="JO8" i="17"/>
  <c r="IP22" i="17"/>
  <c r="IQ22" i="17"/>
  <c r="IX22" i="17"/>
  <c r="IY22" i="17"/>
  <c r="JF22" i="17"/>
  <c r="JG22" i="17"/>
  <c r="KN22" i="17"/>
  <c r="MZ22" i="17"/>
  <c r="KO22" i="17"/>
  <c r="IL22" i="17"/>
  <c r="KX22" i="17"/>
  <c r="IU22" i="17"/>
  <c r="LG22" i="17"/>
  <c r="JD22" i="17"/>
  <c r="LP22" i="17"/>
  <c r="JM22" i="17"/>
  <c r="LY22" i="17"/>
  <c r="KT22" i="17"/>
  <c r="JR8" i="17"/>
  <c r="JQ22" i="17"/>
  <c r="LA22" i="17"/>
  <c r="JV22" i="17"/>
  <c r="IL8" i="17"/>
  <c r="IL10" i="17"/>
  <c r="JW22" i="17"/>
  <c r="IM8" i="17"/>
  <c r="IM10" i="17"/>
  <c r="KD22" i="17"/>
  <c r="IN8" i="17"/>
  <c r="IN10" i="17"/>
  <c r="KE22" i="17"/>
  <c r="IO8" i="17"/>
  <c r="IO10" i="17"/>
  <c r="KL22" i="17"/>
  <c r="IP8" i="17"/>
  <c r="IP10" i="17"/>
  <c r="KM22" i="17"/>
  <c r="KV22" i="17"/>
  <c r="IK22" i="17"/>
  <c r="KW22" i="17"/>
  <c r="IT22" i="17"/>
  <c r="LF22" i="17"/>
  <c r="JC22" i="17"/>
  <c r="LO22" i="17"/>
  <c r="JL22" i="17"/>
  <c r="LX22" i="17"/>
  <c r="JU22" i="17"/>
  <c r="MG22" i="17"/>
  <c r="MB22" i="17"/>
  <c r="MU22" i="17"/>
  <c r="LB22" i="17"/>
  <c r="IT8" i="17"/>
  <c r="IT10" i="17"/>
  <c r="LC22" i="17"/>
  <c r="IU8" i="17"/>
  <c r="IU10" i="17"/>
  <c r="LJ22" i="17"/>
  <c r="IV8" i="17"/>
  <c r="IV10" i="17"/>
  <c r="LK22" i="17"/>
  <c r="IW8" i="17"/>
  <c r="IW10" i="17"/>
  <c r="LR22" i="17"/>
  <c r="IX8" i="17"/>
  <c r="IX10" i="17"/>
  <c r="LS22" i="17"/>
  <c r="IR22" i="17"/>
  <c r="LD22" i="17"/>
  <c r="IS22" i="17"/>
  <c r="LE22" i="17"/>
  <c r="JB22" i="17"/>
  <c r="LN22" i="17"/>
  <c r="JK22" i="17"/>
  <c r="LW22" i="17"/>
  <c r="JT22" i="17"/>
  <c r="MF22" i="17"/>
  <c r="KC22" i="17"/>
  <c r="MO22" i="17"/>
  <c r="JA8" i="17"/>
  <c r="JA10" i="17"/>
  <c r="JO22" i="17"/>
  <c r="IK8" i="17"/>
  <c r="IK10" i="17"/>
  <c r="MH22" i="17"/>
  <c r="JB8" i="17"/>
  <c r="JB10" i="17"/>
  <c r="MI22" i="17"/>
  <c r="JC8" i="17"/>
  <c r="JC10" i="17"/>
  <c r="MP22" i="17"/>
  <c r="JD8" i="17"/>
  <c r="JD10" i="17"/>
  <c r="MQ22" i="17"/>
  <c r="JE8" i="17"/>
  <c r="JE10" i="17"/>
  <c r="MX22" i="17"/>
  <c r="JF8" i="17"/>
  <c r="JF10" i="17"/>
  <c r="MY22" i="17"/>
  <c r="IZ22" i="17"/>
  <c r="LL22" i="17"/>
  <c r="JA22" i="17"/>
  <c r="LM22" i="17"/>
  <c r="JJ22" i="17"/>
  <c r="LV22" i="17"/>
  <c r="JS22" i="17"/>
  <c r="ME22" i="17"/>
  <c r="KB22" i="17"/>
  <c r="MN22" i="17"/>
  <c r="KK22" i="17"/>
  <c r="MW22" i="17"/>
  <c r="IQ8" i="17"/>
  <c r="IQ10" i="17"/>
  <c r="MA22" i="17"/>
  <c r="JZ22" i="17"/>
  <c r="JN22" i="17"/>
  <c r="IR8" i="17"/>
  <c r="IR10" i="17"/>
  <c r="KU22" i="17"/>
  <c r="IS8" i="17"/>
  <c r="IS10" i="17"/>
  <c r="JJ8" i="17"/>
  <c r="JJ10" i="17"/>
  <c r="JK8" i="17"/>
  <c r="JK10" i="17"/>
  <c r="JL8" i="17"/>
  <c r="JL10" i="17"/>
  <c r="JM8" i="17"/>
  <c r="JM10" i="17"/>
  <c r="JN8" i="17"/>
  <c r="JH22" i="17"/>
  <c r="LT22" i="17"/>
  <c r="JI22" i="17"/>
  <c r="LU22" i="17"/>
  <c r="JR22" i="17"/>
  <c r="MD22" i="17"/>
  <c r="KA22" i="17"/>
  <c r="MM22" i="17"/>
  <c r="KJ22" i="17"/>
  <c r="MV22" i="17"/>
  <c r="KS22" i="17"/>
  <c r="JP4" i="16"/>
  <c r="JO6" i="16"/>
  <c r="JN9" i="16"/>
  <c r="JB14" i="27"/>
  <c r="JS14" i="27"/>
  <c r="JQ14" i="27"/>
  <c r="CT9" i="28"/>
  <c r="CT11" i="28"/>
  <c r="FJ9" i="28"/>
  <c r="FJ11" i="28"/>
  <c r="DZ11" i="28"/>
  <c r="DZ9" i="28"/>
  <c r="FD11" i="28"/>
  <c r="FD9" i="28"/>
  <c r="EY9" i="28"/>
  <c r="EY11" i="28"/>
  <c r="HE11" i="28"/>
  <c r="HE9" i="28"/>
  <c r="EN11" i="28"/>
  <c r="EN9" i="28"/>
  <c r="U31" i="16"/>
  <c r="U29" i="16"/>
  <c r="AG10" i="16"/>
  <c r="FB49" i="16"/>
  <c r="FB47" i="16"/>
  <c r="AK49" i="16"/>
  <c r="AK47" i="16"/>
  <c r="HA55" i="16"/>
  <c r="HA53" i="16"/>
  <c r="ET19" i="16"/>
  <c r="ET17" i="16"/>
  <c r="CL23" i="16"/>
  <c r="CL25" i="16"/>
  <c r="CW17" i="16"/>
  <c r="CW19" i="16"/>
  <c r="HH19" i="16"/>
  <c r="HH17" i="16"/>
  <c r="L49" i="16"/>
  <c r="L47" i="16"/>
  <c r="DL31" i="16"/>
  <c r="DL29" i="16"/>
  <c r="AL23" i="16"/>
  <c r="DX19" i="16"/>
  <c r="DX17" i="16"/>
  <c r="CH49" i="16"/>
  <c r="CH47" i="16"/>
  <c r="BQ47" i="16"/>
  <c r="BQ49" i="16"/>
  <c r="AR41" i="16"/>
  <c r="AR43" i="16"/>
  <c r="IF47" i="16"/>
  <c r="IF49" i="16"/>
  <c r="AT47" i="16"/>
  <c r="AT49" i="16"/>
  <c r="AH55" i="16"/>
  <c r="AH53" i="16"/>
  <c r="AN10" i="16"/>
  <c r="DC53" i="16"/>
  <c r="DC55" i="16"/>
  <c r="FY29" i="16"/>
  <c r="FY31" i="16"/>
  <c r="CA43" i="16"/>
  <c r="CA41" i="16"/>
  <c r="BP41" i="16"/>
  <c r="BP43" i="16"/>
  <c r="CB53" i="16"/>
  <c r="CB55" i="16"/>
  <c r="CS25" i="16"/>
  <c r="CS23" i="16"/>
  <c r="HP47" i="16"/>
  <c r="HP49" i="16"/>
  <c r="BL47" i="16"/>
  <c r="BL49" i="16"/>
  <c r="GA23" i="16"/>
  <c r="GA25" i="16"/>
  <c r="CI47" i="16"/>
  <c r="CI49" i="16"/>
  <c r="GV31" i="16"/>
  <c r="GV29" i="16"/>
  <c r="AD49" i="16"/>
  <c r="AD47" i="16"/>
  <c r="FL31" i="16"/>
  <c r="FL29" i="16"/>
  <c r="P17" i="16"/>
  <c r="P19" i="16"/>
  <c r="EV37" i="16"/>
  <c r="AI53" i="16"/>
  <c r="AI55" i="16"/>
  <c r="GZ37" i="16"/>
  <c r="ER19" i="16"/>
  <c r="ER17" i="16"/>
  <c r="Q41" i="16"/>
  <c r="Q43" i="16"/>
  <c r="GS31" i="16"/>
  <c r="GS29" i="16"/>
  <c r="HI23" i="16"/>
  <c r="HI25" i="16"/>
  <c r="GM43" i="16"/>
  <c r="GM41" i="16"/>
  <c r="BZ37" i="16"/>
  <c r="AB41" i="16"/>
  <c r="AB43" i="16"/>
  <c r="GB23" i="16"/>
  <c r="GB25" i="16"/>
  <c r="CG49" i="16"/>
  <c r="CG47" i="16"/>
  <c r="DN37" i="16"/>
  <c r="DW53" i="16"/>
  <c r="DW55" i="16"/>
  <c r="BZ31" i="16"/>
  <c r="BZ29" i="16"/>
  <c r="FE25" i="16"/>
  <c r="FE23" i="16"/>
  <c r="K37" i="16"/>
  <c r="EC19" i="16"/>
  <c r="EC17" i="16"/>
  <c r="GC25" i="16"/>
  <c r="GC23" i="16"/>
  <c r="DZ29" i="16"/>
  <c r="DZ31" i="16"/>
  <c r="FG25" i="16"/>
  <c r="FG23" i="16"/>
  <c r="GX25" i="16"/>
  <c r="GX23" i="16"/>
  <c r="DB43" i="16"/>
  <c r="DB41" i="16"/>
  <c r="BI19" i="16"/>
  <c r="BI17" i="16"/>
  <c r="GO49" i="16"/>
  <c r="GO47" i="16"/>
  <c r="EZ17" i="16"/>
  <c r="EZ19" i="16"/>
  <c r="FG41" i="16"/>
  <c r="FG43" i="16"/>
  <c r="EX17" i="16"/>
  <c r="EX19" i="16"/>
  <c r="HO53" i="16"/>
  <c r="HO55" i="16"/>
  <c r="HB37" i="16"/>
  <c r="AF43" i="16"/>
  <c r="AF41" i="16"/>
  <c r="AJ19" i="16"/>
  <c r="AJ17" i="16"/>
  <c r="CI55" i="16"/>
  <c r="CI53" i="16"/>
  <c r="GT47" i="16"/>
  <c r="GT49" i="16"/>
  <c r="FG49" i="16"/>
  <c r="FG47" i="16"/>
  <c r="FA47" i="16"/>
  <c r="FA49" i="16"/>
  <c r="BJ47" i="16"/>
  <c r="BJ49" i="16"/>
  <c r="AC43" i="16"/>
  <c r="AC41" i="16"/>
  <c r="J37" i="16"/>
  <c r="DE31" i="16"/>
  <c r="DE29" i="16"/>
  <c r="Z10" i="16"/>
  <c r="AQ10" i="16"/>
  <c r="BZ41" i="16"/>
  <c r="BZ43" i="16"/>
  <c r="BE55" i="16"/>
  <c r="BE53" i="16"/>
  <c r="AO41" i="16"/>
  <c r="AO43" i="16"/>
  <c r="CB17" i="16"/>
  <c r="CB19" i="16"/>
  <c r="GM53" i="16"/>
  <c r="GM55" i="16"/>
  <c r="AU41" i="16"/>
  <c r="AU43" i="16"/>
  <c r="DA37" i="16"/>
  <c r="EU19" i="16"/>
  <c r="EU17" i="16"/>
  <c r="EY25" i="16"/>
  <c r="EY23" i="16"/>
  <c r="AO55" i="16"/>
  <c r="AO53" i="16"/>
  <c r="HI43" i="16"/>
  <c r="HI41" i="16"/>
  <c r="ET29" i="16"/>
  <c r="ET31" i="16"/>
  <c r="DG41" i="16"/>
  <c r="DG43" i="16"/>
  <c r="EQ37" i="16"/>
  <c r="HU41" i="16"/>
  <c r="HU43" i="16"/>
  <c r="AP41" i="16"/>
  <c r="AP43" i="16"/>
  <c r="GX55" i="16"/>
  <c r="GX53" i="16"/>
  <c r="DS37" i="16"/>
  <c r="H43" i="16"/>
  <c r="H41" i="16"/>
  <c r="EL47" i="16"/>
  <c r="EL49" i="16"/>
  <c r="CG23" i="16"/>
  <c r="CG25" i="16"/>
  <c r="GL37" i="16"/>
  <c r="DE37" i="16"/>
  <c r="EK29" i="16"/>
  <c r="EK31" i="16"/>
  <c r="HO41" i="16"/>
  <c r="HO43" i="16"/>
  <c r="EN47" i="16"/>
  <c r="EN49" i="16"/>
  <c r="AW23" i="16"/>
  <c r="AW25" i="16"/>
  <c r="BD41" i="16"/>
  <c r="BD43" i="16"/>
  <c r="G10" i="16"/>
  <c r="AV19" i="16"/>
  <c r="AV17" i="16"/>
  <c r="E19" i="16"/>
  <c r="E17" i="16"/>
  <c r="I43" i="16"/>
  <c r="I41" i="16"/>
  <c r="HE37" i="16"/>
  <c r="GZ43" i="16"/>
  <c r="GZ41" i="16"/>
  <c r="HJ29" i="16"/>
  <c r="HJ31" i="16"/>
  <c r="CB47" i="16"/>
  <c r="CB49" i="16"/>
  <c r="HO17" i="16"/>
  <c r="HO19" i="16"/>
  <c r="IH55" i="16"/>
  <c r="IH53" i="16"/>
  <c r="GF19" i="16"/>
  <c r="GF17" i="16"/>
  <c r="CF19" i="16"/>
  <c r="CF17" i="16"/>
  <c r="BF29" i="16"/>
  <c r="BF31" i="16"/>
  <c r="FM55" i="16"/>
  <c r="FM53" i="16"/>
  <c r="EO17" i="16"/>
  <c r="EO19" i="16"/>
  <c r="GZ17" i="16"/>
  <c r="GZ19" i="16"/>
  <c r="EZ29" i="16"/>
  <c r="EZ31" i="16"/>
  <c r="E53" i="16"/>
  <c r="E55" i="16"/>
  <c r="IF43" i="16"/>
  <c r="IF41" i="16"/>
  <c r="FG37" i="16"/>
  <c r="EC43" i="16"/>
  <c r="EC41" i="16"/>
  <c r="EC53" i="16"/>
  <c r="EC55" i="16"/>
  <c r="EI19" i="16"/>
  <c r="EI17" i="16"/>
  <c r="HK19" i="16"/>
  <c r="HK17" i="16"/>
  <c r="BS31" i="16"/>
  <c r="BS29" i="16"/>
  <c r="GZ29" i="16"/>
  <c r="GZ31" i="16"/>
  <c r="DG22" i="17"/>
  <c r="BG10" i="17"/>
  <c r="BG8" i="17"/>
  <c r="BS8" i="17"/>
  <c r="BS10" i="17"/>
  <c r="EA10" i="17"/>
  <c r="EA8" i="17"/>
  <c r="K10" i="17"/>
  <c r="K8" i="17"/>
  <c r="BI10" i="17"/>
  <c r="BI8" i="17"/>
  <c r="AL22" i="17"/>
  <c r="HC8" i="17"/>
  <c r="HC10" i="17"/>
  <c r="FS10" i="17"/>
  <c r="FS8" i="17"/>
  <c r="GT22" i="17"/>
  <c r="EJ22" i="17"/>
  <c r="AE10" i="17"/>
  <c r="AE8" i="17"/>
  <c r="AX10" i="17"/>
  <c r="AX8" i="17"/>
  <c r="HI22" i="17"/>
  <c r="FR8" i="17"/>
  <c r="FR10" i="17"/>
  <c r="AI10" i="17"/>
  <c r="AI8" i="17"/>
  <c r="FJ10" i="17"/>
  <c r="FJ8" i="17"/>
  <c r="CZ22" i="17"/>
  <c r="J8" i="17"/>
  <c r="J10" i="17"/>
  <c r="FX10" i="17"/>
  <c r="FX8" i="17"/>
  <c r="AL8" i="17"/>
  <c r="AL10" i="17"/>
  <c r="FJ22" i="17"/>
  <c r="DE8" i="17"/>
  <c r="DE10" i="17"/>
  <c r="CA22" i="17"/>
  <c r="AD22" i="17"/>
  <c r="ES10" i="17"/>
  <c r="ES8" i="17"/>
  <c r="BH8" i="17"/>
  <c r="BH10" i="17"/>
  <c r="EP22" i="17"/>
  <c r="FS22" i="17"/>
  <c r="FW22" i="17"/>
  <c r="GI22" i="17"/>
  <c r="FU22" i="17"/>
  <c r="CY8" i="17"/>
  <c r="CY10" i="17"/>
  <c r="Q10" i="17"/>
  <c r="Q8" i="17"/>
  <c r="AN8" i="17"/>
  <c r="AN10" i="17"/>
  <c r="GJ22" i="17"/>
  <c r="DE22" i="17"/>
  <c r="EG10" i="17"/>
  <c r="EG8" i="17"/>
  <c r="DM8" i="17"/>
  <c r="DM10" i="17"/>
  <c r="GP22" i="17"/>
  <c r="CO8" i="17"/>
  <c r="CO10" i="17"/>
  <c r="I26" i="17"/>
  <c r="I22" i="17"/>
  <c r="AO22" i="17"/>
  <c r="DZ8" i="17"/>
  <c r="DZ10" i="17"/>
  <c r="GO22" i="17"/>
  <c r="DB8" i="17"/>
  <c r="DB10" i="17"/>
  <c r="BT22" i="17"/>
  <c r="GK22" i="17"/>
  <c r="CC10" i="17"/>
  <c r="CC8" i="17"/>
  <c r="CZ8" i="17"/>
  <c r="CZ10" i="17"/>
  <c r="HA22" i="17"/>
  <c r="GX10" i="17"/>
  <c r="GX8" i="17"/>
  <c r="H26" i="17"/>
  <c r="H22" i="17"/>
  <c r="L22" i="17"/>
  <c r="L26" i="17"/>
  <c r="F10" i="17"/>
  <c r="F8" i="17"/>
  <c r="BA8" i="17"/>
  <c r="BA10" i="17"/>
  <c r="GQ22" i="17"/>
  <c r="GH22" i="17"/>
  <c r="M26" i="17"/>
  <c r="M22" i="17"/>
  <c r="HO8" i="17"/>
  <c r="HO10" i="17"/>
  <c r="BN8" i="17"/>
  <c r="BN10" i="17"/>
  <c r="HG22" i="17"/>
  <c r="EO22" i="17"/>
  <c r="BP8" i="17"/>
  <c r="BP10" i="17"/>
  <c r="BA22" i="17"/>
  <c r="JK8" i="27"/>
  <c r="ES9" i="27"/>
  <c r="JO14" i="27"/>
  <c r="N17" i="27"/>
  <c r="IY17" i="27" s="1"/>
  <c r="IY15" i="27"/>
  <c r="BY9" i="27"/>
  <c r="JE8" i="27"/>
  <c r="DU9" i="27"/>
  <c r="JI8" i="27"/>
  <c r="AO9" i="27"/>
  <c r="JB8" i="27"/>
  <c r="DE11" i="28"/>
  <c r="DE9" i="28"/>
  <c r="DS9" i="28"/>
  <c r="DS11" i="28"/>
  <c r="GP11" i="28"/>
  <c r="GP9" i="28"/>
  <c r="H11" i="28"/>
  <c r="H9" i="28"/>
  <c r="AB9" i="28"/>
  <c r="AB11" i="28"/>
  <c r="ET9" i="28"/>
  <c r="ET11" i="28"/>
  <c r="ER9" i="28"/>
  <c r="ER11" i="28"/>
  <c r="DM41" i="16"/>
  <c r="DM43" i="16"/>
  <c r="DQ25" i="16"/>
  <c r="DQ23" i="16"/>
  <c r="EN23" i="16"/>
  <c r="EN25" i="16"/>
  <c r="EY49" i="16"/>
  <c r="EY47" i="16"/>
  <c r="M49" i="16"/>
  <c r="M47" i="16"/>
  <c r="FF49" i="16"/>
  <c r="FF47" i="16"/>
  <c r="CO49" i="16"/>
  <c r="CO47" i="16"/>
  <c r="DJ37" i="16"/>
  <c r="GD47" i="16"/>
  <c r="GD49" i="16"/>
  <c r="F25" i="16"/>
  <c r="F23" i="16"/>
  <c r="DE23" i="16"/>
  <c r="DE25" i="16"/>
  <c r="EA47" i="16"/>
  <c r="EA49" i="16"/>
  <c r="DV37" i="16"/>
  <c r="AO49" i="16"/>
  <c r="AO47" i="16"/>
  <c r="S47" i="16"/>
  <c r="S49" i="16"/>
  <c r="DD55" i="16"/>
  <c r="DD53" i="16"/>
  <c r="CC19" i="16"/>
  <c r="CC17" i="16"/>
  <c r="BI23" i="16"/>
  <c r="BI25" i="16"/>
  <c r="X10" i="16"/>
  <c r="GG31" i="16"/>
  <c r="GG29" i="16"/>
  <c r="GO53" i="16"/>
  <c r="GO55" i="16"/>
  <c r="U49" i="16"/>
  <c r="U47" i="16"/>
  <c r="AS23" i="16"/>
  <c r="AS25" i="16"/>
  <c r="BO23" i="16"/>
  <c r="BO25" i="16"/>
  <c r="GX19" i="16"/>
  <c r="GX17" i="16"/>
  <c r="BC37" i="16"/>
  <c r="ES19" i="16"/>
  <c r="ES17" i="16"/>
  <c r="EX47" i="16"/>
  <c r="EX49" i="16"/>
  <c r="GF37" i="16"/>
  <c r="Z47" i="16"/>
  <c r="Z49" i="16"/>
  <c r="HY47" i="16"/>
  <c r="HY49" i="16"/>
  <c r="GJ47" i="16"/>
  <c r="GJ49" i="16"/>
  <c r="GF41" i="16"/>
  <c r="GF43" i="16"/>
  <c r="HR23" i="16"/>
  <c r="HR25" i="16"/>
  <c r="BU25" i="16"/>
  <c r="BU23" i="16"/>
  <c r="DR29" i="16"/>
  <c r="DR31" i="16"/>
  <c r="IF53" i="16"/>
  <c r="IF55" i="16"/>
  <c r="GV17" i="16"/>
  <c r="GV19" i="16"/>
  <c r="DV41" i="16"/>
  <c r="DV43" i="16"/>
  <c r="DO43" i="16"/>
  <c r="DO41" i="16"/>
  <c r="BY55" i="16"/>
  <c r="BY53" i="16"/>
  <c r="II37" i="16"/>
  <c r="HU53" i="16"/>
  <c r="HU55" i="16"/>
  <c r="HC49" i="16"/>
  <c r="HC47" i="16"/>
  <c r="BL9" i="28"/>
  <c r="BL11" i="28"/>
  <c r="CV9" i="28"/>
  <c r="CV11" i="28"/>
  <c r="HO9" i="28"/>
  <c r="HO11" i="28"/>
  <c r="O9" i="28"/>
  <c r="O11" i="28"/>
  <c r="HX11" i="28"/>
  <c r="HX9" i="28"/>
  <c r="FR11" i="28"/>
  <c r="FR9" i="28"/>
  <c r="GI9" i="28"/>
  <c r="GI11" i="28"/>
  <c r="EA9" i="28"/>
  <c r="EA11" i="28"/>
  <c r="DH11" i="28"/>
  <c r="DH9" i="28"/>
  <c r="DT9" i="28"/>
  <c r="DT11" i="28"/>
  <c r="CC11" i="28"/>
  <c r="CC9" i="28"/>
  <c r="DN9" i="28"/>
  <c r="DN11" i="28"/>
  <c r="AL9" i="28"/>
  <c r="AL11" i="28"/>
  <c r="FV9" i="28"/>
  <c r="FV11" i="28"/>
  <c r="Y9" i="28"/>
  <c r="Y11" i="28"/>
  <c r="HB11" i="28"/>
  <c r="HB9" i="28"/>
  <c r="EL9" i="28"/>
  <c r="EL11" i="28"/>
  <c r="HM9" i="28"/>
  <c r="HM11" i="28"/>
  <c r="JQ8" i="28"/>
  <c r="P9" i="28"/>
  <c r="P11" i="28"/>
  <c r="AW9" i="28"/>
  <c r="AW11" i="28"/>
  <c r="FG11" i="28"/>
  <c r="FG9" i="28"/>
  <c r="FT11" i="28"/>
  <c r="FT9" i="28"/>
  <c r="FK11" i="28"/>
  <c r="FK9" i="28"/>
  <c r="EP9" i="28"/>
  <c r="EP11" i="28"/>
  <c r="CD11" i="28"/>
  <c r="CD9" i="28"/>
  <c r="FY9" i="28"/>
  <c r="FY11" i="28"/>
  <c r="AG11" i="28"/>
  <c r="AG9" i="28"/>
  <c r="V9" i="28"/>
  <c r="V11" i="28"/>
  <c r="DC11" i="28"/>
  <c r="DC9" i="28"/>
  <c r="CO11" i="28"/>
  <c r="CO9" i="28"/>
  <c r="IH9" i="28"/>
  <c r="IH11" i="28"/>
  <c r="BH9" i="28"/>
  <c r="BH11" i="28"/>
  <c r="GT19" i="16"/>
  <c r="GT17" i="16"/>
  <c r="EW17" i="16"/>
  <c r="EW19" i="16"/>
  <c r="AF17" i="16"/>
  <c r="AF19" i="16"/>
  <c r="DC29" i="16"/>
  <c r="DC31" i="16"/>
  <c r="GI55" i="16"/>
  <c r="GI53" i="16"/>
  <c r="GW29" i="16"/>
  <c r="GW31" i="16"/>
  <c r="CA19" i="16"/>
  <c r="CA17" i="16"/>
  <c r="BX25" i="16"/>
  <c r="BX23" i="16"/>
  <c r="BL37" i="16"/>
  <c r="FC37" i="16"/>
  <c r="GP25" i="16"/>
  <c r="GP23" i="16"/>
  <c r="BA17" i="16"/>
  <c r="BA19" i="16"/>
  <c r="GU17" i="16"/>
  <c r="GU19" i="16"/>
  <c r="BJ43" i="16"/>
  <c r="BJ41" i="16"/>
  <c r="FZ19" i="16"/>
  <c r="FZ17" i="16"/>
  <c r="AH37" i="16"/>
  <c r="CV17" i="16"/>
  <c r="CV19" i="16"/>
  <c r="DW29" i="16"/>
  <c r="DW31" i="16"/>
  <c r="CR17" i="16"/>
  <c r="CR19" i="16"/>
  <c r="DF53" i="16"/>
  <c r="DF55" i="16"/>
  <c r="II49" i="16"/>
  <c r="II47" i="16"/>
  <c r="BT53" i="16"/>
  <c r="BT55" i="16"/>
  <c r="FR49" i="16"/>
  <c r="FR47" i="16"/>
  <c r="CO37" i="16"/>
  <c r="HZ53" i="16"/>
  <c r="HZ55" i="16"/>
  <c r="CF25" i="16"/>
  <c r="CF23" i="16"/>
  <c r="AD41" i="16"/>
  <c r="AD43" i="16"/>
  <c r="FN19" i="16"/>
  <c r="FN17" i="16"/>
  <c r="CT55" i="16"/>
  <c r="CT53" i="16"/>
  <c r="GR55" i="16"/>
  <c r="GR53" i="16"/>
  <c r="FD23" i="16"/>
  <c r="FD25" i="16"/>
  <c r="GN41" i="16"/>
  <c r="GN43" i="16"/>
  <c r="GW23" i="16"/>
  <c r="GW25" i="16"/>
  <c r="BO55" i="16"/>
  <c r="BO53" i="16"/>
  <c r="EE41" i="16"/>
  <c r="EE43" i="16"/>
  <c r="CH53" i="16"/>
  <c r="CH55" i="16"/>
  <c r="BL23" i="16"/>
  <c r="BL25" i="16"/>
  <c r="BN25" i="16"/>
  <c r="BN23" i="16"/>
  <c r="AV55" i="16"/>
  <c r="AV53" i="16"/>
  <c r="EN29" i="16"/>
  <c r="EN31" i="16"/>
  <c r="AQ43" i="16"/>
  <c r="AQ41" i="16"/>
  <c r="V29" i="16"/>
  <c r="V31" i="16"/>
  <c r="AE55" i="16"/>
  <c r="AE53" i="16"/>
  <c r="GZ49" i="16"/>
  <c r="GZ47" i="16"/>
  <c r="FY41" i="16"/>
  <c r="FY43" i="16"/>
  <c r="FQ19" i="16"/>
  <c r="FQ17" i="16"/>
  <c r="IG41" i="16"/>
  <c r="IG43" i="16"/>
  <c r="CW37" i="16"/>
  <c r="DU19" i="16"/>
  <c r="DU17" i="16"/>
  <c r="EX41" i="16"/>
  <c r="EX43" i="16"/>
  <c r="DR37" i="16"/>
  <c r="HI19" i="16"/>
  <c r="HI17" i="16"/>
  <c r="EV47" i="16"/>
  <c r="EV49" i="16"/>
  <c r="EM41" i="16"/>
  <c r="EM43" i="16"/>
  <c r="GU47" i="16"/>
  <c r="GU49" i="16"/>
  <c r="AI49" i="16"/>
  <c r="AI47" i="16"/>
  <c r="GW43" i="16"/>
  <c r="GW41" i="16"/>
  <c r="CX25" i="16"/>
  <c r="CX23" i="16"/>
  <c r="BV55" i="16"/>
  <c r="BV53" i="16"/>
  <c r="DZ37" i="16"/>
  <c r="BC43" i="16"/>
  <c r="BC41" i="16"/>
  <c r="HZ29" i="16"/>
  <c r="HZ31" i="16"/>
  <c r="CB29" i="16"/>
  <c r="CB31" i="16"/>
  <c r="FO43" i="16"/>
  <c r="FO41" i="16"/>
  <c r="HF53" i="16"/>
  <c r="HF55" i="16"/>
  <c r="HF47" i="16"/>
  <c r="HF49" i="16"/>
  <c r="CQ29" i="16"/>
  <c r="CQ31" i="16"/>
  <c r="CR29" i="16"/>
  <c r="CR31" i="16"/>
  <c r="BR29" i="16"/>
  <c r="BR31" i="16"/>
  <c r="GJ29" i="16"/>
  <c r="GJ31" i="16"/>
  <c r="HC29" i="16"/>
  <c r="HC31" i="16"/>
  <c r="AB19" i="16"/>
  <c r="AB17" i="16"/>
  <c r="F43" i="16"/>
  <c r="F41" i="16"/>
  <c r="AG49" i="16"/>
  <c r="AG47" i="16"/>
  <c r="BC19" i="16"/>
  <c r="BC17" i="16"/>
  <c r="L43" i="16"/>
  <c r="L41" i="16"/>
  <c r="HW23" i="16"/>
  <c r="HW25" i="16"/>
  <c r="DC37" i="16"/>
  <c r="GB37" i="16"/>
  <c r="DV53" i="16"/>
  <c r="DV55" i="16"/>
  <c r="BQ23" i="16"/>
  <c r="BQ25" i="16"/>
  <c r="DB53" i="16"/>
  <c r="DB55" i="16"/>
  <c r="GU23" i="16"/>
  <c r="GU25" i="16"/>
  <c r="FQ43" i="16"/>
  <c r="FQ41" i="16"/>
  <c r="AB10" i="16"/>
  <c r="U10" i="16"/>
  <c r="AK10" i="16"/>
  <c r="Q19" i="16"/>
  <c r="Q17" i="16"/>
  <c r="DX41" i="16"/>
  <c r="DX43" i="16"/>
  <c r="HR37" i="16"/>
  <c r="BC25" i="16"/>
  <c r="BC23" i="16"/>
  <c r="FU29" i="16"/>
  <c r="FU31" i="16"/>
  <c r="BR49" i="16"/>
  <c r="BR47" i="16"/>
  <c r="IA29" i="16"/>
  <c r="IA31" i="16"/>
  <c r="BT17" i="16"/>
  <c r="BT19" i="16"/>
  <c r="HB17" i="16"/>
  <c r="HB19" i="16"/>
  <c r="FS29" i="16"/>
  <c r="FS31" i="16"/>
  <c r="EA19" i="16"/>
  <c r="EA17" i="16"/>
  <c r="BR23" i="16"/>
  <c r="BR25" i="16"/>
  <c r="FW41" i="16"/>
  <c r="FW43" i="16"/>
  <c r="EV17" i="16"/>
  <c r="EV19" i="16"/>
  <c r="IJ47" i="16"/>
  <c r="IJ49" i="16"/>
  <c r="BY19" i="16"/>
  <c r="BY17" i="16"/>
  <c r="FV55" i="16"/>
  <c r="FV53" i="16"/>
  <c r="DT37" i="16"/>
  <c r="EH29" i="16"/>
  <c r="EH31" i="16"/>
  <c r="GX37" i="16"/>
  <c r="DG37" i="16"/>
  <c r="GJ19" i="16"/>
  <c r="GJ17" i="16"/>
  <c r="GM29" i="16"/>
  <c r="GM31" i="16"/>
  <c r="DY23" i="16"/>
  <c r="DY25" i="16"/>
  <c r="IE37" i="16"/>
  <c r="FK31" i="16"/>
  <c r="FK29" i="16"/>
  <c r="EF29" i="16"/>
  <c r="EF31" i="16"/>
  <c r="CA29" i="16"/>
  <c r="CA31" i="16"/>
  <c r="IE43" i="16"/>
  <c r="IE41" i="16"/>
  <c r="AN37" i="16"/>
  <c r="GQ37" i="16"/>
  <c r="HH25" i="16"/>
  <c r="HH23" i="16"/>
  <c r="IE49" i="16"/>
  <c r="IE47" i="16"/>
  <c r="CC37" i="16"/>
  <c r="HC25" i="16"/>
  <c r="HC23" i="16"/>
  <c r="IC17" i="16"/>
  <c r="IC19" i="16"/>
  <c r="O19" i="16"/>
  <c r="O17" i="16"/>
  <c r="FW49" i="16"/>
  <c r="FW47" i="16"/>
  <c r="G31" i="16"/>
  <c r="G29" i="16"/>
  <c r="BF41" i="16"/>
  <c r="BF43" i="16"/>
  <c r="AY53" i="16"/>
  <c r="AY55" i="16"/>
  <c r="CO19" i="16"/>
  <c r="CO17" i="16"/>
  <c r="EB17" i="16"/>
  <c r="EB19" i="16"/>
  <c r="GD37" i="16"/>
  <c r="GQ19" i="16"/>
  <c r="GQ17" i="16"/>
  <c r="AJ41" i="16"/>
  <c r="AJ43" i="16"/>
  <c r="BP31" i="16"/>
  <c r="BP29" i="16"/>
  <c r="BY23" i="16"/>
  <c r="BY25" i="16"/>
  <c r="CY31" i="16"/>
  <c r="CY29" i="16"/>
  <c r="Z55" i="16"/>
  <c r="Z53" i="16"/>
  <c r="GY25" i="16"/>
  <c r="GY23" i="16"/>
  <c r="T19" i="16"/>
  <c r="T17" i="16"/>
  <c r="AP17" i="16"/>
  <c r="AP19" i="16"/>
  <c r="DI49" i="16"/>
  <c r="DI47" i="16"/>
  <c r="R55" i="16"/>
  <c r="R53" i="16"/>
  <c r="BM55" i="16"/>
  <c r="BM53" i="16"/>
  <c r="BW41" i="16"/>
  <c r="BW43" i="16"/>
  <c r="FJ31" i="16"/>
  <c r="FJ29" i="16"/>
  <c r="U19" i="16"/>
  <c r="U17" i="16"/>
  <c r="DX31" i="16"/>
  <c r="DX29" i="16"/>
  <c r="P47" i="16"/>
  <c r="P49" i="16"/>
  <c r="EY41" i="16"/>
  <c r="EY43" i="16"/>
  <c r="IF25" i="16"/>
  <c r="IF23" i="16"/>
  <c r="AP31" i="16"/>
  <c r="AP29" i="16"/>
  <c r="DM31" i="16"/>
  <c r="DM29" i="16"/>
  <c r="CP25" i="16"/>
  <c r="CP23" i="16"/>
  <c r="AS47" i="16"/>
  <c r="AS49" i="16"/>
  <c r="CV43" i="16"/>
  <c r="CV41" i="16"/>
  <c r="DH47" i="16"/>
  <c r="DH49" i="16"/>
  <c r="DT17" i="16"/>
  <c r="DT19" i="16"/>
  <c r="CX43" i="16"/>
  <c r="CX41" i="16"/>
  <c r="DR23" i="16"/>
  <c r="DR25" i="16"/>
  <c r="II23" i="16"/>
  <c r="II25" i="16"/>
  <c r="AN49" i="16"/>
  <c r="AN47" i="16"/>
  <c r="CF49" i="16"/>
  <c r="CF47" i="16"/>
  <c r="FJ37" i="16"/>
  <c r="V43" i="16"/>
  <c r="V41" i="16"/>
  <c r="EM49" i="16"/>
  <c r="EM47" i="16"/>
  <c r="GN55" i="16"/>
  <c r="GN53" i="16"/>
  <c r="FI53" i="16"/>
  <c r="FI55" i="16"/>
  <c r="AK41" i="16"/>
  <c r="AK43" i="16"/>
  <c r="DV31" i="16"/>
  <c r="DV29" i="16"/>
  <c r="AU19" i="16"/>
  <c r="AU17" i="16"/>
  <c r="DH53" i="16"/>
  <c r="DH55" i="16"/>
  <c r="AH47" i="16"/>
  <c r="AH49" i="16"/>
  <c r="DF41" i="16"/>
  <c r="DF43" i="16"/>
  <c r="HM31" i="16"/>
  <c r="HM29" i="16"/>
  <c r="IA41" i="16"/>
  <c r="IA43" i="16"/>
  <c r="BQ53" i="16"/>
  <c r="BQ55" i="16"/>
  <c r="AR37" i="16"/>
  <c r="FZ55" i="16"/>
  <c r="FZ53" i="16"/>
  <c r="GM25" i="16"/>
  <c r="GM23" i="16"/>
  <c r="BD31" i="16"/>
  <c r="BD29" i="16"/>
  <c r="CT19" i="16"/>
  <c r="CT17" i="16"/>
  <c r="CT37" i="16"/>
  <c r="GE55" i="16"/>
  <c r="GE53" i="16"/>
  <c r="W23" i="16"/>
  <c r="W25" i="16"/>
  <c r="GY41" i="16"/>
  <c r="GY43" i="16"/>
  <c r="M29" i="16"/>
  <c r="M31" i="16"/>
  <c r="DS29" i="16"/>
  <c r="DS31" i="16"/>
  <c r="AV25" i="16"/>
  <c r="AV23" i="16"/>
  <c r="AG19" i="16"/>
  <c r="AG17" i="16"/>
  <c r="HF43" i="16"/>
  <c r="HF41" i="16"/>
  <c r="EL31" i="16"/>
  <c r="EL29" i="16"/>
  <c r="H37" i="16"/>
  <c r="FG31" i="16"/>
  <c r="FG29" i="16"/>
  <c r="CG17" i="16"/>
  <c r="CG19" i="16"/>
  <c r="EH43" i="16"/>
  <c r="EH41" i="16"/>
  <c r="GH47" i="16"/>
  <c r="GH49" i="16"/>
  <c r="Y31" i="16"/>
  <c r="Y29" i="16"/>
  <c r="FM31" i="16"/>
  <c r="FM29" i="16"/>
  <c r="BB25" i="16"/>
  <c r="BB23" i="16"/>
  <c r="AU31" i="16"/>
  <c r="AU29" i="16"/>
  <c r="CN19" i="16"/>
  <c r="CN17" i="16"/>
  <c r="EW47" i="16"/>
  <c r="EW49" i="16"/>
  <c r="EX37" i="16"/>
  <c r="GB55" i="16"/>
  <c r="GB53" i="16"/>
  <c r="FH47" i="16"/>
  <c r="FH49" i="16"/>
  <c r="HV37" i="16"/>
  <c r="ID29" i="16"/>
  <c r="ID31" i="16"/>
  <c r="N55" i="16"/>
  <c r="N53" i="16"/>
  <c r="AA29" i="16"/>
  <c r="AH41" i="16"/>
  <c r="AH43" i="16"/>
  <c r="HS25" i="16"/>
  <c r="HS23" i="16"/>
  <c r="S41" i="16"/>
  <c r="S43" i="16"/>
  <c r="GD19" i="16"/>
  <c r="GD17" i="16"/>
  <c r="EM37" i="16"/>
  <c r="IB37" i="16"/>
  <c r="HU23" i="16"/>
  <c r="HU25" i="16"/>
  <c r="GJ23" i="16"/>
  <c r="GJ25" i="16"/>
  <c r="EI29" i="16"/>
  <c r="EI31" i="16"/>
  <c r="S10" i="17"/>
  <c r="S8" i="17"/>
  <c r="CC22" i="17"/>
  <c r="AK10" i="17"/>
  <c r="AK8" i="17"/>
  <c r="AQ22" i="17"/>
  <c r="BU22" i="17"/>
  <c r="DH22" i="17"/>
  <c r="FC10" i="17"/>
  <c r="FC8" i="17"/>
  <c r="FL22" i="17"/>
  <c r="FM22" i="17"/>
  <c r="IC22" i="17"/>
  <c r="CY22" i="17"/>
  <c r="AP8" i="17"/>
  <c r="AP10" i="17"/>
  <c r="DJ22" i="17"/>
  <c r="FV8" i="17"/>
  <c r="FV10" i="17"/>
  <c r="BX8" i="17"/>
  <c r="BX10" i="17"/>
  <c r="U8" i="17"/>
  <c r="U10" i="17"/>
  <c r="CK22" i="17"/>
  <c r="GY10" i="17"/>
  <c r="GY8" i="17"/>
  <c r="DS10" i="17"/>
  <c r="DS8" i="17"/>
  <c r="EQ10" i="17"/>
  <c r="EQ8" i="17"/>
  <c r="DO22" i="17"/>
  <c r="IG10" i="17"/>
  <c r="IG8" i="17"/>
  <c r="AF8" i="17"/>
  <c r="AF10" i="17"/>
  <c r="DK22" i="17"/>
  <c r="T22" i="17"/>
  <c r="GR22" i="17"/>
  <c r="BE8" i="17"/>
  <c r="BE10" i="17"/>
  <c r="AC22" i="17"/>
  <c r="DW10" i="17"/>
  <c r="DW8" i="17"/>
  <c r="EA22" i="17"/>
  <c r="N22" i="17"/>
  <c r="N26" i="17"/>
  <c r="IC10" i="17"/>
  <c r="IC8" i="17"/>
  <c r="AW10" i="17"/>
  <c r="AW8" i="17"/>
  <c r="IA22" i="17"/>
  <c r="IG22" i="17"/>
  <c r="FT8" i="17"/>
  <c r="FT10" i="17"/>
  <c r="FC22" i="17"/>
  <c r="AK22" i="17"/>
  <c r="BR10" i="17"/>
  <c r="BR8" i="17"/>
  <c r="EW8" i="17"/>
  <c r="EW10" i="17"/>
  <c r="FE10" i="17"/>
  <c r="FE8" i="17"/>
  <c r="Q22" i="17"/>
  <c r="GF22" i="17"/>
  <c r="CX22" i="17"/>
  <c r="AG8" i="17"/>
  <c r="AG10" i="17"/>
  <c r="GV22" i="17"/>
  <c r="GF10" i="17"/>
  <c r="GF8" i="17"/>
  <c r="FT22" i="17"/>
  <c r="CQ10" i="17"/>
  <c r="CQ8" i="17"/>
  <c r="DS22" i="17"/>
  <c r="GG22" i="17"/>
  <c r="P8" i="17"/>
  <c r="P10" i="17"/>
  <c r="I10" i="17"/>
  <c r="I8" i="17"/>
  <c r="CK9" i="27"/>
  <c r="JF8" i="27"/>
  <c r="DI9" i="27"/>
  <c r="JH8" i="27"/>
  <c r="HA9" i="27"/>
  <c r="JP8" i="27"/>
  <c r="JS8" i="27"/>
  <c r="IK9" i="27"/>
  <c r="JN8" i="27"/>
  <c r="GC9" i="27"/>
  <c r="FQ9" i="27"/>
  <c r="JM8" i="27"/>
  <c r="GO9" i="27"/>
  <c r="JO8" i="27"/>
  <c r="JE14" i="27"/>
  <c r="GJ9" i="28"/>
  <c r="GJ11" i="28"/>
  <c r="BO11" i="28"/>
  <c r="BO9" i="28"/>
  <c r="BZ11" i="28"/>
  <c r="BZ9" i="28"/>
  <c r="FE9" i="28"/>
  <c r="FE11" i="28"/>
  <c r="JL8" i="28"/>
  <c r="EH11" i="28"/>
  <c r="EH9" i="28"/>
  <c r="AU9" i="28"/>
  <c r="AU11" i="28"/>
  <c r="W53" i="16"/>
  <c r="W55" i="16"/>
  <c r="CI23" i="16"/>
  <c r="CI25" i="16"/>
  <c r="FB53" i="16"/>
  <c r="FB55" i="16"/>
  <c r="ET37" i="16"/>
  <c r="HX53" i="16"/>
  <c r="HX55" i="16"/>
  <c r="FK49" i="16"/>
  <c r="FK47" i="16"/>
  <c r="HN29" i="16"/>
  <c r="HN31" i="16"/>
  <c r="BI43" i="16"/>
  <c r="BI41" i="16"/>
  <c r="GT37" i="16"/>
  <c r="HM55" i="16"/>
  <c r="HM53" i="16"/>
  <c r="V49" i="16"/>
  <c r="V47" i="16"/>
  <c r="FT29" i="16"/>
  <c r="FT31" i="16"/>
  <c r="W17" i="16"/>
  <c r="W19" i="16"/>
  <c r="G55" i="16"/>
  <c r="G53" i="16"/>
  <c r="GC37" i="16"/>
  <c r="CQ41" i="16"/>
  <c r="CQ43" i="16"/>
  <c r="IG47" i="16"/>
  <c r="IG49" i="16"/>
  <c r="EL43" i="16"/>
  <c r="EL41" i="16"/>
  <c r="GH41" i="16"/>
  <c r="GH43" i="16"/>
  <c r="EE29" i="16"/>
  <c r="EE31" i="16"/>
  <c r="FD29" i="16"/>
  <c r="FD31" i="16"/>
  <c r="AX55" i="16"/>
  <c r="AX53" i="16"/>
  <c r="GY37" i="16"/>
  <c r="DO47" i="16"/>
  <c r="DO49" i="16"/>
  <c r="M19" i="16"/>
  <c r="M17" i="16"/>
  <c r="FE41" i="16"/>
  <c r="FE43" i="16"/>
  <c r="BP23" i="16"/>
  <c r="BP25" i="16"/>
  <c r="EN19" i="16"/>
  <c r="EN17" i="16"/>
  <c r="BK41" i="16"/>
  <c r="BK43" i="16"/>
  <c r="IB31" i="16"/>
  <c r="IB29" i="16"/>
  <c r="FW31" i="16"/>
  <c r="FW29" i="16"/>
  <c r="BM37" i="16"/>
  <c r="AR19" i="16"/>
  <c r="AR17" i="16"/>
  <c r="GR25" i="16"/>
  <c r="GR23" i="16"/>
  <c r="HT37" i="16"/>
  <c r="DC19" i="16"/>
  <c r="DC17" i="16"/>
  <c r="GR29" i="16"/>
  <c r="GR31" i="16"/>
  <c r="EQ53" i="16"/>
  <c r="EQ55" i="16"/>
  <c r="FV47" i="16"/>
  <c r="FV49" i="16"/>
  <c r="EA23" i="16"/>
  <c r="EA25" i="16"/>
  <c r="HZ25" i="16"/>
  <c r="HZ23" i="16"/>
  <c r="DI41" i="16"/>
  <c r="DI43" i="16"/>
  <c r="CI37" i="16"/>
  <c r="EU23" i="16"/>
  <c r="EU25" i="16"/>
  <c r="BK9" i="28"/>
  <c r="BK11" i="28"/>
  <c r="AY9" i="28"/>
  <c r="AY11" i="28"/>
  <c r="IM11" i="28"/>
  <c r="IM9" i="28"/>
  <c r="CX11" i="28"/>
  <c r="CX9" i="28"/>
  <c r="IR9" i="28"/>
  <c r="IR11" i="28"/>
  <c r="AT11" i="28"/>
  <c r="AT9" i="28"/>
  <c r="EK9" i="28"/>
  <c r="EK11" i="28"/>
  <c r="E11" i="28"/>
  <c r="IY8" i="28"/>
  <c r="E9" i="28"/>
  <c r="IT9" i="28"/>
  <c r="IT11" i="28"/>
  <c r="EJ9" i="28"/>
  <c r="EJ11" i="28"/>
  <c r="AD9" i="28"/>
  <c r="AD11" i="28"/>
  <c r="FC11" i="28"/>
  <c r="FC9" i="28"/>
  <c r="F9" i="28"/>
  <c r="F11" i="28"/>
  <c r="N9" i="28"/>
  <c r="N11" i="28"/>
  <c r="EC9" i="28"/>
  <c r="EC11" i="28"/>
  <c r="FM11" i="28"/>
  <c r="FM9" i="28"/>
  <c r="HL9" i="28"/>
  <c r="HL11" i="28"/>
  <c r="CH11" i="28"/>
  <c r="CH9" i="28"/>
  <c r="ED9" i="28"/>
  <c r="ED11" i="28"/>
  <c r="GX9" i="28"/>
  <c r="GX11" i="28"/>
  <c r="HP11" i="28"/>
  <c r="HP9" i="28"/>
  <c r="BT9" i="28"/>
  <c r="BT11" i="28"/>
  <c r="BD11" i="28"/>
  <c r="BD9" i="28"/>
  <c r="JS8" i="28"/>
  <c r="IK11" i="28"/>
  <c r="IK9" i="28"/>
  <c r="FU11" i="28"/>
  <c r="FU9" i="28"/>
  <c r="GV11" i="28"/>
  <c r="GV9" i="28"/>
  <c r="BY9" i="28"/>
  <c r="JE8" i="28"/>
  <c r="BY11" i="28"/>
  <c r="GE9" i="28"/>
  <c r="GE11" i="28"/>
  <c r="DL9" i="28"/>
  <c r="DL11" i="28"/>
  <c r="BG9" i="28"/>
  <c r="BG11" i="28"/>
  <c r="GY9" i="28"/>
  <c r="GY11" i="28"/>
  <c r="GF9" i="28"/>
  <c r="GF11" i="28"/>
  <c r="CK55" i="16"/>
  <c r="CK53" i="16"/>
  <c r="DG55" i="16"/>
  <c r="DG53" i="16"/>
  <c r="EC23" i="16"/>
  <c r="EC25" i="16"/>
  <c r="AE29" i="16"/>
  <c r="DQ19" i="16"/>
  <c r="DQ17" i="16"/>
  <c r="EK25" i="16"/>
  <c r="EK23" i="16"/>
  <c r="T29" i="16"/>
  <c r="T31" i="16"/>
  <c r="FA43" i="16"/>
  <c r="FA41" i="16"/>
  <c r="Z31" i="16"/>
  <c r="Z29" i="16"/>
  <c r="AI23" i="16"/>
  <c r="AT25" i="16"/>
  <c r="AT23" i="16"/>
  <c r="BX43" i="16"/>
  <c r="BX41" i="16"/>
  <c r="GE43" i="16"/>
  <c r="GE41" i="16"/>
  <c r="AX37" i="16"/>
  <c r="AV37" i="16"/>
  <c r="HK25" i="16"/>
  <c r="HK23" i="16"/>
  <c r="E25" i="16"/>
  <c r="E23" i="16"/>
  <c r="FO37" i="16"/>
  <c r="HQ17" i="16"/>
  <c r="HQ19" i="16"/>
  <c r="EY53" i="16"/>
  <c r="EY55" i="16"/>
  <c r="GT23" i="16"/>
  <c r="GT25" i="16"/>
  <c r="EG53" i="16"/>
  <c r="EG55" i="16"/>
  <c r="DL23" i="16"/>
  <c r="DL25" i="16"/>
  <c r="DU25" i="16"/>
  <c r="DU23" i="16"/>
  <c r="CK25" i="16"/>
  <c r="CK23" i="16"/>
  <c r="DB19" i="16"/>
  <c r="DB17" i="16"/>
  <c r="GY29" i="16"/>
  <c r="GY31" i="16"/>
  <c r="FV37" i="16"/>
  <c r="DN19" i="16"/>
  <c r="DN17" i="16"/>
  <c r="HT55" i="16"/>
  <c r="HT53" i="16"/>
  <c r="BV49" i="16"/>
  <c r="BV47" i="16"/>
  <c r="GH37" i="16"/>
  <c r="DZ43" i="16"/>
  <c r="DZ41" i="16"/>
  <c r="FO17" i="16"/>
  <c r="FO19" i="16"/>
  <c r="DK37" i="16"/>
  <c r="BX19" i="16"/>
  <c r="BX17" i="16"/>
  <c r="DE17" i="16"/>
  <c r="DE19" i="16"/>
  <c r="FF43" i="16"/>
  <c r="FF41" i="16"/>
  <c r="CM29" i="16"/>
  <c r="CM31" i="16"/>
  <c r="GK37" i="16"/>
  <c r="CQ19" i="16"/>
  <c r="CQ17" i="16"/>
  <c r="CU29" i="16"/>
  <c r="CU31" i="16"/>
  <c r="HQ47" i="16"/>
  <c r="HQ49" i="16"/>
  <c r="ED53" i="16"/>
  <c r="ED55" i="16"/>
  <c r="U41" i="16"/>
  <c r="U43" i="16"/>
  <c r="GV49" i="16"/>
  <c r="GV47" i="16"/>
  <c r="GS37" i="16"/>
  <c r="ED49" i="16"/>
  <c r="ED47" i="16"/>
  <c r="DN55" i="16"/>
  <c r="DN53" i="16"/>
  <c r="AE23" i="16"/>
  <c r="X43" i="16"/>
  <c r="X41" i="16"/>
  <c r="HU47" i="16"/>
  <c r="HU49" i="16"/>
  <c r="CF29" i="16"/>
  <c r="CF31" i="16"/>
  <c r="FI41" i="16"/>
  <c r="FI43" i="16"/>
  <c r="IC47" i="16"/>
  <c r="IC49" i="16"/>
  <c r="EM19" i="16"/>
  <c r="EM17" i="16"/>
  <c r="BR41" i="16"/>
  <c r="BR43" i="16"/>
  <c r="R10" i="16"/>
  <c r="J17" i="16"/>
  <c r="J19" i="16"/>
  <c r="DG47" i="16"/>
  <c r="DG49" i="16"/>
  <c r="CP55" i="16"/>
  <c r="CP53" i="16"/>
  <c r="BA53" i="16"/>
  <c r="BA55" i="16"/>
  <c r="CD23" i="16"/>
  <c r="CD25" i="16"/>
  <c r="EZ37" i="16"/>
  <c r="CR47" i="16"/>
  <c r="CR49" i="16"/>
  <c r="AZ17" i="16"/>
  <c r="AZ19" i="16"/>
  <c r="GG53" i="16"/>
  <c r="GG55" i="16"/>
  <c r="GS55" i="16"/>
  <c r="GS53" i="16"/>
  <c r="CN49" i="16"/>
  <c r="CN47" i="16"/>
  <c r="HZ49" i="16"/>
  <c r="HZ47" i="16"/>
  <c r="FC31" i="16"/>
  <c r="FC29" i="16"/>
  <c r="GO19" i="16"/>
  <c r="GO17" i="16"/>
  <c r="BB49" i="16"/>
  <c r="BB47" i="16"/>
  <c r="IC31" i="16"/>
  <c r="IC29" i="16"/>
  <c r="DH31" i="16"/>
  <c r="DH29" i="16"/>
  <c r="N25" i="16"/>
  <c r="N23" i="16"/>
  <c r="FY47" i="16"/>
  <c r="FY49" i="16"/>
  <c r="BG37" i="16"/>
  <c r="HV55" i="16"/>
  <c r="HV53" i="16"/>
  <c r="AC29" i="16"/>
  <c r="H55" i="16"/>
  <c r="H53" i="16"/>
  <c r="FM25" i="16"/>
  <c r="FM23" i="16"/>
  <c r="BF55" i="16"/>
  <c r="BF53" i="16"/>
  <c r="EG43" i="16"/>
  <c r="EG41" i="16"/>
  <c r="HM37" i="16"/>
  <c r="HU19" i="16"/>
  <c r="HU17" i="16"/>
  <c r="GS19" i="16"/>
  <c r="GS17" i="16"/>
  <c r="Y53" i="16"/>
  <c r="Y55" i="16"/>
  <c r="AY41" i="16"/>
  <c r="AY43" i="16"/>
  <c r="GA41" i="16"/>
  <c r="GA43" i="16"/>
  <c r="GA37" i="16"/>
  <c r="GP19" i="16"/>
  <c r="GP17" i="16"/>
  <c r="HY19" i="16"/>
  <c r="HY17" i="16"/>
  <c r="HG23" i="16"/>
  <c r="HG25" i="16"/>
  <c r="EI43" i="16"/>
  <c r="EI41" i="16"/>
  <c r="GV37" i="16"/>
  <c r="CJ25" i="16"/>
  <c r="CJ23" i="16"/>
  <c r="EX29" i="16"/>
  <c r="EX31" i="16"/>
  <c r="HN17" i="16"/>
  <c r="HN19" i="16"/>
  <c r="AS17" i="16"/>
  <c r="AS19" i="16"/>
  <c r="EB37" i="16"/>
  <c r="AL19" i="16"/>
  <c r="AL17" i="16"/>
  <c r="GK41" i="16"/>
  <c r="GK43" i="16"/>
  <c r="DJ19" i="16"/>
  <c r="DJ17" i="16"/>
  <c r="K47" i="16"/>
  <c r="K49" i="16"/>
  <c r="IE25" i="16"/>
  <c r="IE23" i="16"/>
  <c r="ES53" i="16"/>
  <c r="ES55" i="16"/>
  <c r="AP25" i="16"/>
  <c r="AP23" i="16"/>
  <c r="BJ37" i="16"/>
  <c r="AP10" i="16"/>
  <c r="EV55" i="16"/>
  <c r="EV53" i="16"/>
  <c r="AF53" i="16"/>
  <c r="AF55" i="16"/>
  <c r="GO43" i="16"/>
  <c r="GO41" i="16"/>
  <c r="HP23" i="16"/>
  <c r="HP25" i="16"/>
  <c r="CZ53" i="16"/>
  <c r="CZ55" i="16"/>
  <c r="GL17" i="16"/>
  <c r="GL19" i="16"/>
  <c r="CO29" i="16"/>
  <c r="CO31" i="16"/>
  <c r="DK25" i="16"/>
  <c r="DK23" i="16"/>
  <c r="GB43" i="16"/>
  <c r="GB41" i="16"/>
  <c r="AX17" i="16"/>
  <c r="AX19" i="16"/>
  <c r="DA41" i="16"/>
  <c r="DA43" i="16"/>
  <c r="GJ55" i="16"/>
  <c r="GJ53" i="16"/>
  <c r="HE49" i="16"/>
  <c r="HE47" i="16"/>
  <c r="FI37" i="16"/>
  <c r="AZ23" i="16"/>
  <c r="AZ25" i="16"/>
  <c r="CB37" i="16"/>
  <c r="CS43" i="16"/>
  <c r="CS41" i="16"/>
  <c r="BD55" i="16"/>
  <c r="BD53" i="16"/>
  <c r="EW29" i="16"/>
  <c r="EW31" i="16"/>
  <c r="HD25" i="16"/>
  <c r="HD23" i="16"/>
  <c r="AP37" i="16"/>
  <c r="FL49" i="16"/>
  <c r="FL47" i="16"/>
  <c r="HO37" i="16"/>
  <c r="GF23" i="16"/>
  <c r="GF25" i="16"/>
  <c r="BN37" i="16"/>
  <c r="F10" i="16"/>
  <c r="V10" i="16"/>
  <c r="DY49" i="16"/>
  <c r="DY47" i="16"/>
  <c r="HW19" i="16"/>
  <c r="HW17" i="16"/>
  <c r="CZ17" i="16"/>
  <c r="CZ19" i="16"/>
  <c r="GN17" i="16"/>
  <c r="GN19" i="16"/>
  <c r="HP29" i="16"/>
  <c r="HP31" i="16"/>
  <c r="HR53" i="16"/>
  <c r="HR55" i="16"/>
  <c r="DT49" i="16"/>
  <c r="DT47" i="16"/>
  <c r="IB47" i="16"/>
  <c r="IB49" i="16"/>
  <c r="GN47" i="16"/>
  <c r="GN49" i="16"/>
  <c r="BU49" i="16"/>
  <c r="BU47" i="16"/>
  <c r="CH23" i="16"/>
  <c r="CH25" i="16"/>
  <c r="DU43" i="16"/>
  <c r="DU41" i="16"/>
  <c r="CJ19" i="16"/>
  <c r="CJ17" i="16"/>
  <c r="AA47" i="16"/>
  <c r="AA49" i="16"/>
  <c r="HU29" i="16"/>
  <c r="HU31" i="16"/>
  <c r="X49" i="16"/>
  <c r="X47" i="16"/>
  <c r="AL37" i="16"/>
  <c r="BV19" i="16"/>
  <c r="BV17" i="16"/>
  <c r="CS55" i="16"/>
  <c r="CS53" i="16"/>
  <c r="AO23" i="16"/>
  <c r="AO25" i="16"/>
  <c r="S31" i="16"/>
  <c r="S29" i="16"/>
  <c r="HM23" i="16"/>
  <c r="HM25" i="16"/>
  <c r="O31" i="16"/>
  <c r="O29" i="16"/>
  <c r="EL37" i="16"/>
  <c r="BY49" i="16"/>
  <c r="BY47" i="16"/>
  <c r="H19" i="16"/>
  <c r="H17" i="16"/>
  <c r="HP55" i="16"/>
  <c r="HP53" i="16"/>
  <c r="IA23" i="16"/>
  <c r="IA25" i="16"/>
  <c r="CM37" i="16"/>
  <c r="DY17" i="16"/>
  <c r="DY19" i="16"/>
  <c r="AG37" i="16"/>
  <c r="CD55" i="16"/>
  <c r="CD53" i="16"/>
  <c r="HY29" i="16"/>
  <c r="HY31" i="16"/>
  <c r="GO29" i="16"/>
  <c r="GO31" i="16"/>
  <c r="AA43" i="16"/>
  <c r="AA41" i="16"/>
  <c r="IJ25" i="16"/>
  <c r="IJ23" i="16"/>
  <c r="HY41" i="16"/>
  <c r="HY43" i="16"/>
  <c r="CM23" i="16"/>
  <c r="CM25" i="16"/>
  <c r="HX23" i="16"/>
  <c r="HX25" i="16"/>
  <c r="BD47" i="16"/>
  <c r="BD49" i="16"/>
  <c r="AO19" i="16"/>
  <c r="AO17" i="16"/>
  <c r="AI43" i="16"/>
  <c r="AI41" i="16"/>
  <c r="DM47" i="16"/>
  <c r="DM49" i="16"/>
  <c r="BM47" i="16"/>
  <c r="BM49" i="16"/>
  <c r="DG25" i="16"/>
  <c r="DG23" i="16"/>
  <c r="M53" i="16"/>
  <c r="M55" i="16"/>
  <c r="AJ37" i="16"/>
  <c r="IF37" i="16"/>
  <c r="FA31" i="16"/>
  <c r="FA29" i="16"/>
  <c r="HD55" i="16"/>
  <c r="HD53" i="16"/>
  <c r="Q25" i="16"/>
  <c r="Q23" i="16"/>
  <c r="EU49" i="16"/>
  <c r="EU47" i="16"/>
  <c r="P25" i="16"/>
  <c r="P23" i="16"/>
  <c r="W41" i="16"/>
  <c r="W43" i="16"/>
  <c r="IG53" i="16"/>
  <c r="IG55" i="16"/>
  <c r="DZ17" i="16"/>
  <c r="DZ19" i="16"/>
  <c r="HD19" i="16"/>
  <c r="HD17" i="16"/>
  <c r="BU19" i="16"/>
  <c r="BU17" i="16"/>
  <c r="DC43" i="16"/>
  <c r="DC41" i="16"/>
  <c r="EG19" i="16"/>
  <c r="EG17" i="16"/>
  <c r="CU37" i="16"/>
  <c r="CK43" i="16"/>
  <c r="CK41" i="16"/>
  <c r="CZ25" i="16"/>
  <c r="CZ23" i="16"/>
  <c r="BW31" i="16"/>
  <c r="BW29" i="16"/>
  <c r="GA17" i="16"/>
  <c r="GA19" i="16"/>
  <c r="CS37" i="16"/>
  <c r="GA29" i="16"/>
  <c r="GA31" i="16"/>
  <c r="CE17" i="16"/>
  <c r="CE19" i="16"/>
  <c r="EI37" i="16"/>
  <c r="BN41" i="16"/>
  <c r="BN43" i="16"/>
  <c r="BS19" i="16"/>
  <c r="BS17" i="16"/>
  <c r="E37" i="16"/>
  <c r="AG23" i="16"/>
  <c r="EK49" i="16"/>
  <c r="EK47" i="16"/>
  <c r="BH53" i="16"/>
  <c r="BH55" i="16"/>
  <c r="AX23" i="16"/>
  <c r="AX25" i="16"/>
  <c r="DP55" i="16"/>
  <c r="DP53" i="16"/>
  <c r="HZ37" i="16"/>
  <c r="EF23" i="16"/>
  <c r="EF25" i="16"/>
  <c r="EN41" i="16"/>
  <c r="EN43" i="16"/>
  <c r="BF19" i="16"/>
  <c r="BF17" i="16"/>
  <c r="AC17" i="16"/>
  <c r="AC19" i="16"/>
  <c r="S10" i="16"/>
  <c r="L10" i="16"/>
  <c r="FW8" i="17"/>
  <c r="FW10" i="17"/>
  <c r="GD8" i="17"/>
  <c r="GD10" i="17"/>
  <c r="EX22" i="17"/>
  <c r="AZ8" i="17"/>
  <c r="AZ10" i="17"/>
  <c r="HN22" i="17"/>
  <c r="FL8" i="17"/>
  <c r="FL10" i="17"/>
  <c r="IH22" i="17"/>
  <c r="AR10" i="17"/>
  <c r="AR8" i="17"/>
  <c r="BT8" i="17"/>
  <c r="BT10" i="17"/>
  <c r="GJ10" i="17"/>
  <c r="GJ8" i="17"/>
  <c r="FZ10" i="17"/>
  <c r="FZ8" i="17"/>
  <c r="GL22" i="17"/>
  <c r="GR10" i="17"/>
  <c r="GR8" i="17"/>
  <c r="EL22" i="17"/>
  <c r="AZ22" i="17"/>
  <c r="ID22" i="17"/>
  <c r="N10" i="17"/>
  <c r="N8" i="17"/>
  <c r="DV10" i="17"/>
  <c r="DV8" i="17"/>
  <c r="GO8" i="17"/>
  <c r="GO10" i="17"/>
  <c r="GQ8" i="17"/>
  <c r="GQ10" i="17"/>
  <c r="BD22" i="17"/>
  <c r="FH22" i="17"/>
  <c r="FI22" i="17"/>
  <c r="BK10" i="17"/>
  <c r="BK8" i="17"/>
  <c r="HU22" i="17"/>
  <c r="BQ22" i="17"/>
  <c r="ED22" i="17"/>
  <c r="HS8" i="17"/>
  <c r="HS10" i="17"/>
  <c r="HX22" i="17"/>
  <c r="BR22" i="17"/>
  <c r="EL10" i="17"/>
  <c r="EL8" i="17"/>
  <c r="FN22" i="17"/>
  <c r="CN22" i="17"/>
  <c r="AI22" i="17"/>
  <c r="AY22" i="17"/>
  <c r="GU22" i="17"/>
  <c r="GL8" i="17"/>
  <c r="GL10" i="17"/>
  <c r="HA8" i="17"/>
  <c r="HA10" i="17"/>
  <c r="DY8" i="17"/>
  <c r="DY10" i="17"/>
  <c r="FV22" i="17"/>
  <c r="AM22" i="17"/>
  <c r="ER22" i="17"/>
  <c r="E10" i="17"/>
  <c r="E8" i="17"/>
  <c r="FO22" i="17"/>
  <c r="AP22" i="17"/>
  <c r="HQ10" i="17"/>
  <c r="HQ8" i="17"/>
  <c r="BL22" i="17"/>
  <c r="BU10" i="17"/>
  <c r="BU8" i="17"/>
  <c r="EE22" i="17"/>
  <c r="IE8" i="17"/>
  <c r="IE10" i="17"/>
  <c r="GN10" i="17"/>
  <c r="GN8" i="17"/>
  <c r="EH22" i="17"/>
  <c r="IF22" i="17"/>
  <c r="AU22" i="17"/>
  <c r="BH22" i="17"/>
  <c r="EY10" i="17"/>
  <c r="EY8" i="17"/>
  <c r="HO22" i="17"/>
  <c r="FG22" i="17"/>
  <c r="AG22" i="17"/>
  <c r="BB22" i="17"/>
  <c r="DF10" i="17"/>
  <c r="DF8" i="17"/>
  <c r="JM14" i="27"/>
  <c r="IY14" i="27"/>
  <c r="BA9" i="27"/>
  <c r="JC8" i="27"/>
  <c r="JL14" i="27"/>
  <c r="JC14" i="27"/>
  <c r="FE9" i="27"/>
  <c r="JL8" i="27"/>
  <c r="JG8" i="27"/>
  <c r="CW9" i="27"/>
  <c r="JH14" i="27"/>
  <c r="HJ11" i="28"/>
  <c r="HJ9" i="28"/>
  <c r="GW11" i="28"/>
  <c r="GW9" i="28"/>
  <c r="EV11" i="28"/>
  <c r="EV9" i="28"/>
  <c r="GH9" i="28"/>
  <c r="GH11" i="28"/>
  <c r="IC11" i="28"/>
  <c r="IC9" i="28"/>
  <c r="IN9" i="28"/>
  <c r="IN11" i="28"/>
  <c r="DR9" i="28"/>
  <c r="DR11" i="28"/>
  <c r="AM9" i="28"/>
  <c r="AM11" i="28"/>
  <c r="BI9" i="28"/>
  <c r="BI11" i="28"/>
  <c r="CA9" i="28"/>
  <c r="CA11" i="28"/>
  <c r="HQ11" i="28"/>
  <c r="HQ9" i="28"/>
  <c r="AI11" i="28"/>
  <c r="AI9" i="28"/>
  <c r="GN11" i="28"/>
  <c r="GN9" i="28"/>
  <c r="EE9" i="28"/>
  <c r="EE11" i="28"/>
  <c r="CN9" i="28"/>
  <c r="CN11" i="28"/>
  <c r="HA11" i="28"/>
  <c r="HA9" i="28"/>
  <c r="JP8" i="28"/>
  <c r="EX11" i="28"/>
  <c r="EX9" i="28"/>
  <c r="G9" i="28"/>
  <c r="G11" i="28"/>
  <c r="AZ11" i="28"/>
  <c r="AZ9" i="28"/>
  <c r="IB9" i="28"/>
  <c r="IB11" i="28"/>
  <c r="GU11" i="28"/>
  <c r="GU9" i="28"/>
  <c r="FX11" i="28"/>
  <c r="FX9" i="28"/>
  <c r="CY11" i="28"/>
  <c r="CY9" i="28"/>
  <c r="ES9" i="28"/>
  <c r="ES11" i="28"/>
  <c r="JK8" i="28"/>
  <c r="ID11" i="28"/>
  <c r="ID9" i="28"/>
  <c r="CP11" i="28"/>
  <c r="CP9" i="28"/>
  <c r="GG11" i="28"/>
  <c r="GG9" i="28"/>
  <c r="BS11" i="28"/>
  <c r="BS9" i="28"/>
  <c r="DV9" i="28"/>
  <c r="DV11" i="28"/>
  <c r="L9" i="28"/>
  <c r="L11" i="28"/>
  <c r="HT11" i="28"/>
  <c r="HT9" i="28"/>
  <c r="BE9" i="28"/>
  <c r="BE11" i="28"/>
  <c r="HW11" i="28"/>
  <c r="HW9" i="28"/>
  <c r="CA55" i="16"/>
  <c r="CA53" i="16"/>
  <c r="BE17" i="16"/>
  <c r="BE19" i="16"/>
  <c r="FH53" i="16"/>
  <c r="FH55" i="16"/>
  <c r="GG41" i="16"/>
  <c r="GG43" i="16"/>
  <c r="DO25" i="16"/>
  <c r="DO23" i="16"/>
  <c r="EJ37" i="16"/>
  <c r="AN29" i="16"/>
  <c r="AN31" i="16"/>
  <c r="HH47" i="16"/>
  <c r="HH49" i="16"/>
  <c r="CJ53" i="16"/>
  <c r="CJ55" i="16"/>
  <c r="AW49" i="16"/>
  <c r="AW47" i="16"/>
  <c r="FE19" i="16"/>
  <c r="FE17" i="16"/>
  <c r="FP23" i="16"/>
  <c r="FP25" i="16"/>
  <c r="CH43" i="16"/>
  <c r="CH41" i="16"/>
  <c r="CE31" i="16"/>
  <c r="CE29" i="16"/>
  <c r="EF41" i="16"/>
  <c r="EF43" i="16"/>
  <c r="IA37" i="16"/>
  <c r="P43" i="16"/>
  <c r="P41" i="16"/>
  <c r="BF37" i="16"/>
  <c r="EX55" i="16"/>
  <c r="EX53" i="16"/>
  <c r="IC25" i="16"/>
  <c r="IC23" i="16"/>
  <c r="HL37" i="16"/>
  <c r="BX37" i="16"/>
  <c r="EC37" i="16"/>
  <c r="ET47" i="16"/>
  <c r="ET49" i="16"/>
  <c r="DH37" i="16"/>
  <c r="GI29" i="16"/>
  <c r="GI31" i="16"/>
  <c r="GL29" i="16"/>
  <c r="GL31" i="16"/>
  <c r="HX37" i="16"/>
  <c r="EX25" i="16"/>
  <c r="EX23" i="16"/>
  <c r="CY53" i="16"/>
  <c r="CY55" i="16"/>
  <c r="HA29" i="16"/>
  <c r="HA31" i="16"/>
  <c r="BP37" i="16"/>
  <c r="N47" i="16"/>
  <c r="N49" i="16"/>
  <c r="BH49" i="16"/>
  <c r="BH47" i="16"/>
  <c r="FR53" i="16"/>
  <c r="FR55" i="16"/>
  <c r="GL43" i="16"/>
  <c r="GL41" i="16"/>
  <c r="AL55" i="16"/>
  <c r="AL53" i="16"/>
  <c r="BN31" i="16"/>
  <c r="BN29" i="16"/>
  <c r="FM43" i="16"/>
  <c r="FM41" i="16"/>
  <c r="FO23" i="16"/>
  <c r="FO25" i="16"/>
  <c r="T47" i="16"/>
  <c r="T49" i="16"/>
  <c r="BW17" i="16"/>
  <c r="BW19" i="16"/>
  <c r="FX19" i="16"/>
  <c r="FX17" i="16"/>
  <c r="GE23" i="16"/>
  <c r="GE25" i="16"/>
  <c r="W49" i="16"/>
  <c r="W47" i="16"/>
  <c r="FY53" i="16"/>
  <c r="FY55" i="16"/>
  <c r="CW25" i="16"/>
  <c r="CW23" i="16"/>
  <c r="BT49" i="16"/>
  <c r="BT47" i="16"/>
  <c r="HA47" i="16"/>
  <c r="HA49" i="16"/>
  <c r="K41" i="16"/>
  <c r="K43" i="16"/>
  <c r="ET55" i="16"/>
  <c r="ET53" i="16"/>
  <c r="FH31" i="16"/>
  <c r="FH29" i="16"/>
  <c r="HM19" i="16"/>
  <c r="HM17" i="16"/>
  <c r="AU25" i="16"/>
  <c r="AU23" i="16"/>
  <c r="FQ55" i="16"/>
  <c r="FQ53" i="16"/>
  <c r="CH17" i="16"/>
  <c r="CH19" i="16"/>
  <c r="I10" i="16"/>
  <c r="AP53" i="16"/>
  <c r="AP55" i="16"/>
  <c r="GS41" i="16"/>
  <c r="GS43" i="16"/>
  <c r="DR19" i="16"/>
  <c r="DR17" i="16"/>
  <c r="DF23" i="16"/>
  <c r="DF25" i="16"/>
  <c r="HL25" i="16"/>
  <c r="HL23" i="16"/>
  <c r="EO47" i="16"/>
  <c r="EO49" i="16"/>
  <c r="DT41" i="16"/>
  <c r="DT43" i="16"/>
  <c r="CZ37" i="16"/>
  <c r="EL19" i="16"/>
  <c r="EL17" i="16"/>
  <c r="AZ37" i="16"/>
  <c r="GE47" i="16"/>
  <c r="GE49" i="16"/>
  <c r="EM53" i="16"/>
  <c r="EM55" i="16"/>
  <c r="EO23" i="16"/>
  <c r="EO25" i="16"/>
  <c r="DM17" i="16"/>
  <c r="DM19" i="16"/>
  <c r="FW55" i="16"/>
  <c r="FW53" i="16"/>
  <c r="CX37" i="16"/>
  <c r="G47" i="16"/>
  <c r="G49" i="16"/>
  <c r="HD29" i="16"/>
  <c r="HD31" i="16"/>
  <c r="DO37" i="16"/>
  <c r="CC25" i="16"/>
  <c r="CC23" i="16"/>
  <c r="DI37" i="16"/>
  <c r="HB41" i="16"/>
  <c r="HB43" i="16"/>
  <c r="EB31" i="16"/>
  <c r="EB29" i="16"/>
  <c r="HM41" i="16"/>
  <c r="HM43" i="16"/>
  <c r="HH37" i="16"/>
  <c r="BH23" i="16"/>
  <c r="BH25" i="16"/>
  <c r="FF23" i="16"/>
  <c r="FF25" i="16"/>
  <c r="GC43" i="16"/>
  <c r="GC41" i="16"/>
  <c r="BC47" i="16"/>
  <c r="BC49" i="16"/>
  <c r="K29" i="16"/>
  <c r="K31" i="16"/>
  <c r="O41" i="16"/>
  <c r="O43" i="16"/>
  <c r="BW47" i="16"/>
  <c r="BW49" i="16"/>
  <c r="FA23" i="16"/>
  <c r="FA25" i="16"/>
  <c r="GW53" i="16"/>
  <c r="GW55" i="16"/>
  <c r="DW23" i="16"/>
  <c r="DW25" i="16"/>
  <c r="FD19" i="16"/>
  <c r="FD17" i="16"/>
  <c r="CA47" i="16"/>
  <c r="CA49" i="16"/>
  <c r="EI53" i="16"/>
  <c r="EI55" i="16"/>
  <c r="FD37" i="16"/>
  <c r="HF25" i="16"/>
  <c r="HF23" i="16"/>
  <c r="AH19" i="16"/>
  <c r="AH17" i="16"/>
  <c r="DQ47" i="16"/>
  <c r="DQ49" i="16"/>
  <c r="BD17" i="16"/>
  <c r="BD19" i="16"/>
  <c r="S55" i="16"/>
  <c r="S53" i="16"/>
  <c r="FZ37" i="16"/>
  <c r="AK55" i="16"/>
  <c r="AK53" i="16"/>
  <c r="FZ49" i="16"/>
  <c r="FZ47" i="16"/>
  <c r="AK23" i="16"/>
  <c r="BG53" i="16"/>
  <c r="BG55" i="16"/>
  <c r="ER43" i="16"/>
  <c r="ER41" i="16"/>
  <c r="FJ43" i="16"/>
  <c r="FJ41" i="16"/>
  <c r="GE37" i="16"/>
  <c r="BB55" i="16"/>
  <c r="BB53" i="16"/>
  <c r="T10" i="16"/>
  <c r="M10" i="16"/>
  <c r="AI19" i="16"/>
  <c r="AI17" i="16"/>
  <c r="EP53" i="16"/>
  <c r="EP55" i="16"/>
  <c r="HB31" i="16"/>
  <c r="HB29" i="16"/>
  <c r="FD49" i="16"/>
  <c r="FD47" i="16"/>
  <c r="IG31" i="16"/>
  <c r="IG29" i="16"/>
  <c r="CN53" i="16"/>
  <c r="CN55" i="16"/>
  <c r="N31" i="16"/>
  <c r="N29" i="16"/>
  <c r="GL47" i="16"/>
  <c r="GL49" i="16"/>
  <c r="DI23" i="16"/>
  <c r="DI25" i="16"/>
  <c r="AE19" i="16"/>
  <c r="AE17" i="16"/>
  <c r="GG19" i="16"/>
  <c r="GG17" i="16"/>
  <c r="BY41" i="16"/>
  <c r="BY43" i="16"/>
  <c r="FQ29" i="16"/>
  <c r="FQ31" i="16"/>
  <c r="BZ25" i="16"/>
  <c r="BZ23" i="16"/>
  <c r="V55" i="16"/>
  <c r="V53" i="16"/>
  <c r="DH25" i="16"/>
  <c r="DH23" i="16"/>
  <c r="HF17" i="16"/>
  <c r="HF19" i="16"/>
  <c r="GR41" i="16"/>
  <c r="GR43" i="16"/>
  <c r="DO19" i="16"/>
  <c r="DO17" i="16"/>
  <c r="BI29" i="16"/>
  <c r="BI31" i="16"/>
  <c r="FM47" i="16"/>
  <c r="FM49" i="16"/>
  <c r="AL29" i="16"/>
  <c r="FV29" i="16"/>
  <c r="FV31" i="16"/>
  <c r="HJ43" i="16"/>
  <c r="HJ41" i="16"/>
  <c r="AZ43" i="16"/>
  <c r="AZ41" i="16"/>
  <c r="K23" i="16"/>
  <c r="K25" i="16"/>
  <c r="CD37" i="16"/>
  <c r="FB23" i="16"/>
  <c r="FB25" i="16"/>
  <c r="Y19" i="16"/>
  <c r="Y17" i="16"/>
  <c r="CF37" i="16"/>
  <c r="AM29" i="16"/>
  <c r="AM31" i="16"/>
  <c r="I37" i="16"/>
  <c r="HG43" i="16"/>
  <c r="HG41" i="16"/>
  <c r="FA55" i="16"/>
  <c r="FA53" i="16"/>
  <c r="BC55" i="16"/>
  <c r="BC53" i="16"/>
  <c r="ED43" i="16"/>
  <c r="ED41" i="16"/>
  <c r="FR17" i="16"/>
  <c r="FR19" i="16"/>
  <c r="FP37" i="16"/>
  <c r="DF37" i="16"/>
  <c r="O37" i="16"/>
  <c r="BM29" i="16"/>
  <c r="BM31" i="16"/>
  <c r="CD43" i="16"/>
  <c r="CD41" i="16"/>
  <c r="BK37" i="16"/>
  <c r="HB49" i="16"/>
  <c r="HB47" i="16"/>
  <c r="HX29" i="16"/>
  <c r="HX31" i="16"/>
  <c r="DX55" i="16"/>
  <c r="DX53" i="16"/>
  <c r="CA23" i="16"/>
  <c r="CA25" i="16"/>
  <c r="BF47" i="16"/>
  <c r="BF49" i="16"/>
  <c r="CL47" i="16"/>
  <c r="CL49" i="16"/>
  <c r="EO55" i="16"/>
  <c r="EO53" i="16"/>
  <c r="DT31" i="16"/>
  <c r="DT29" i="16"/>
  <c r="IJ41" i="16"/>
  <c r="IJ43" i="16"/>
  <c r="R17" i="16"/>
  <c r="R19" i="16"/>
  <c r="DA25" i="16"/>
  <c r="DA23" i="16"/>
  <c r="GH29" i="16"/>
  <c r="GH31" i="16"/>
  <c r="GQ49" i="16"/>
  <c r="GQ47" i="16"/>
  <c r="CL55" i="16"/>
  <c r="CL53" i="16"/>
  <c r="GD29" i="16"/>
  <c r="GD31" i="16"/>
  <c r="AW37" i="16"/>
  <c r="ER49" i="16"/>
  <c r="ER47" i="16"/>
  <c r="AM55" i="16"/>
  <c r="AM53" i="16"/>
  <c r="FT23" i="16"/>
  <c r="FT25" i="16"/>
  <c r="CE49" i="16"/>
  <c r="CE47" i="16"/>
  <c r="HP41" i="16"/>
  <c r="HP43" i="16"/>
  <c r="FN47" i="16"/>
  <c r="FN49" i="16"/>
  <c r="EV41" i="16"/>
  <c r="EV43" i="16"/>
  <c r="BR37" i="16"/>
  <c r="BL41" i="16"/>
  <c r="BL43" i="16"/>
  <c r="DN25" i="16"/>
  <c r="DN23" i="16"/>
  <c r="AK29" i="16"/>
  <c r="DY37" i="16"/>
  <c r="EE37" i="16"/>
  <c r="CN31" i="16"/>
  <c r="CN29" i="16"/>
  <c r="FE55" i="16"/>
  <c r="FE53" i="16"/>
  <c r="FR29" i="16"/>
  <c r="FR31" i="16"/>
  <c r="P29" i="16"/>
  <c r="P31" i="16"/>
  <c r="AQ25" i="16"/>
  <c r="AQ23" i="16"/>
  <c r="CG37" i="16"/>
  <c r="FJ17" i="16"/>
  <c r="FJ19" i="16"/>
  <c r="AL47" i="16"/>
  <c r="AL49" i="16"/>
  <c r="Q53" i="16"/>
  <c r="Q55" i="16"/>
  <c r="FW25" i="16"/>
  <c r="FW23" i="16"/>
  <c r="EQ47" i="16"/>
  <c r="EQ49" i="16"/>
  <c r="AX31" i="16"/>
  <c r="AX29" i="16"/>
  <c r="W37" i="16"/>
  <c r="BJ29" i="16"/>
  <c r="BJ31" i="16"/>
  <c r="FZ29" i="16"/>
  <c r="FZ31" i="16"/>
  <c r="CR25" i="16"/>
  <c r="CR23" i="16"/>
  <c r="IJ53" i="16"/>
  <c r="IJ55" i="16"/>
  <c r="J53" i="16"/>
  <c r="J55" i="16"/>
  <c r="BW55" i="16"/>
  <c r="BW53" i="16"/>
  <c r="DI55" i="16"/>
  <c r="DI53" i="16"/>
  <c r="HO23" i="16"/>
  <c r="HO25" i="16"/>
  <c r="HF31" i="16"/>
  <c r="HF29" i="16"/>
  <c r="DD37" i="16"/>
  <c r="FV43" i="16"/>
  <c r="FV41" i="16"/>
  <c r="DL37" i="16"/>
  <c r="EB41" i="16"/>
  <c r="EB43" i="16"/>
  <c r="EW41" i="16"/>
  <c r="EW43" i="16"/>
  <c r="AS41" i="16"/>
  <c r="AS43" i="16"/>
  <c r="GI25" i="16"/>
  <c r="GI23" i="16"/>
  <c r="AB37" i="16"/>
  <c r="L37" i="16"/>
  <c r="HH43" i="16"/>
  <c r="HH41" i="16"/>
  <c r="GI37" i="16"/>
  <c r="FL43" i="16"/>
  <c r="FL41" i="16"/>
  <c r="AE43" i="16"/>
  <c r="AE41" i="16"/>
  <c r="Y43" i="16"/>
  <c r="Y41" i="16"/>
  <c r="CD22" i="17"/>
  <c r="HW8" i="17"/>
  <c r="HW10" i="17"/>
  <c r="EU10" i="17"/>
  <c r="EU8" i="17"/>
  <c r="GW22" i="17"/>
  <c r="FB22" i="17"/>
  <c r="CH8" i="17"/>
  <c r="CH10" i="17"/>
  <c r="GS10" i="17"/>
  <c r="GS8" i="17"/>
  <c r="O22" i="17"/>
  <c r="O26" i="17"/>
  <c r="GW8" i="17"/>
  <c r="GW10" i="17"/>
  <c r="EK22" i="17"/>
  <c r="FD22" i="17"/>
  <c r="X8" i="17"/>
  <c r="X10" i="17"/>
  <c r="HY22" i="17"/>
  <c r="BP22" i="17"/>
  <c r="DM22" i="17"/>
  <c r="EN22" i="17"/>
  <c r="GU8" i="17"/>
  <c r="GU10" i="17"/>
  <c r="FI8" i="17"/>
  <c r="FI10" i="17"/>
  <c r="HR8" i="17"/>
  <c r="HR10" i="17"/>
  <c r="EU22" i="17"/>
  <c r="CI10" i="17"/>
  <c r="CI8" i="17"/>
  <c r="BG22" i="17"/>
  <c r="CT10" i="17"/>
  <c r="CT8" i="17"/>
  <c r="BQ8" i="17"/>
  <c r="BQ10" i="17"/>
  <c r="AH8" i="17"/>
  <c r="AH10" i="17"/>
  <c r="CM22" i="17"/>
  <c r="IJ10" i="17"/>
  <c r="IJ8" i="17"/>
  <c r="CP10" i="17"/>
  <c r="CP8" i="17"/>
  <c r="BO22" i="17"/>
  <c r="BB8" i="17"/>
  <c r="BB10" i="17"/>
  <c r="HH22" i="17"/>
  <c r="IE22" i="17"/>
  <c r="CR22" i="17"/>
  <c r="AX22" i="17"/>
  <c r="CB8" i="17"/>
  <c r="CB10" i="17"/>
  <c r="DL22" i="17"/>
  <c r="HK8" i="17"/>
  <c r="HK10" i="17"/>
  <c r="EM10" i="17"/>
  <c r="EM8" i="17"/>
  <c r="CR10" i="17"/>
  <c r="CR8" i="17"/>
  <c r="HV22" i="17"/>
  <c r="V8" i="17"/>
  <c r="V10" i="17"/>
  <c r="II10" i="17"/>
  <c r="II8" i="17"/>
  <c r="HR22" i="17"/>
  <c r="BO8" i="17"/>
  <c r="BO10" i="17"/>
  <c r="CV8" i="17"/>
  <c r="CV10" i="17"/>
  <c r="DW22" i="17"/>
  <c r="DI8" i="17"/>
  <c r="DI10" i="17"/>
  <c r="BC22" i="17"/>
  <c r="GB10" i="17"/>
  <c r="GB8" i="17"/>
  <c r="O10" i="17"/>
  <c r="O8" i="17"/>
  <c r="CG8" i="17"/>
  <c r="CG10" i="17"/>
  <c r="HW22" i="17"/>
  <c r="ED10" i="17"/>
  <c r="ED8" i="17"/>
  <c r="Z10" i="17"/>
  <c r="Z8" i="17"/>
  <c r="CQ22" i="17"/>
  <c r="FK10" i="17"/>
  <c r="FK8" i="17"/>
  <c r="FD10" i="17"/>
  <c r="FD8" i="17"/>
  <c r="CO22" i="17"/>
  <c r="JN14" i="27"/>
  <c r="AC15" i="27"/>
  <c r="JA14" i="27"/>
  <c r="JG14" i="27"/>
  <c r="JQ8" i="27"/>
  <c r="HM9" i="27"/>
  <c r="DM11" i="28"/>
  <c r="DM9" i="28"/>
  <c r="JD8" i="28"/>
  <c r="BM11" i="28"/>
  <c r="BM9" i="28"/>
  <c r="CL11" i="28"/>
  <c r="CL9" i="28"/>
  <c r="DU11" i="28"/>
  <c r="JI8" i="28"/>
  <c r="DU9" i="28"/>
  <c r="BQ9" i="28"/>
  <c r="BQ11" i="28"/>
  <c r="CZ9" i="28"/>
  <c r="CZ11" i="28"/>
  <c r="EZ9" i="28"/>
  <c r="EZ11" i="28"/>
  <c r="EO11" i="28"/>
  <c r="EO9" i="28"/>
  <c r="GR9" i="28"/>
  <c r="GR11" i="28"/>
  <c r="CJ11" i="28"/>
  <c r="CJ9" i="28"/>
  <c r="FW11" i="28"/>
  <c r="FW9" i="28"/>
  <c r="AJ11" i="28"/>
  <c r="AJ9" i="28"/>
  <c r="DG9" i="28"/>
  <c r="DG11" i="28"/>
  <c r="FQ9" i="28"/>
  <c r="FQ11" i="28"/>
  <c r="JM8" i="28"/>
  <c r="JB8" i="28"/>
  <c r="AO11" i="28"/>
  <c r="AO9" i="28"/>
  <c r="X11" i="28"/>
  <c r="X9" i="28"/>
  <c r="DJ9" i="28"/>
  <c r="DJ11" i="28"/>
  <c r="AH11" i="28"/>
  <c r="AH9" i="28"/>
  <c r="IQ9" i="28"/>
  <c r="IQ11" i="28"/>
  <c r="T9" i="28"/>
  <c r="T11" i="28"/>
  <c r="FI11" i="28"/>
  <c r="FI9" i="28"/>
  <c r="BB9" i="28"/>
  <c r="BB11" i="28"/>
  <c r="HU9" i="28"/>
  <c r="HU11" i="28"/>
  <c r="EQ9" i="28"/>
  <c r="EQ11" i="28"/>
  <c r="CI11" i="28"/>
  <c r="CI9" i="28"/>
  <c r="IS11" i="28"/>
  <c r="IS9" i="28"/>
  <c r="Q9" i="28"/>
  <c r="Q11" i="28"/>
  <c r="IZ8" i="28"/>
  <c r="HC9" i="28"/>
  <c r="HC11" i="28"/>
  <c r="EG11" i="28"/>
  <c r="JJ8" i="28"/>
  <c r="EG9" i="28"/>
  <c r="HD11" i="28"/>
  <c r="HD9" i="28"/>
  <c r="DW9" i="28"/>
  <c r="DW11" i="28"/>
  <c r="HI9" i="28"/>
  <c r="HI11" i="28"/>
  <c r="CR9" i="28"/>
  <c r="CR11" i="28"/>
  <c r="II9" i="28"/>
  <c r="II11" i="28"/>
  <c r="DD9" i="28"/>
  <c r="DD11" i="28"/>
  <c r="IG19" i="16"/>
  <c r="IG17" i="16"/>
  <c r="AJ47" i="16"/>
  <c r="AJ49" i="16"/>
  <c r="HN41" i="16"/>
  <c r="HN43" i="16"/>
  <c r="HT41" i="16"/>
  <c r="HT43" i="16"/>
  <c r="AI29" i="16"/>
  <c r="ES41" i="16"/>
  <c r="ES43" i="16"/>
  <c r="K10" i="16"/>
  <c r="DD43" i="16"/>
  <c r="DD41" i="16"/>
  <c r="DA55" i="16"/>
  <c r="DA53" i="16"/>
  <c r="CP37" i="16"/>
  <c r="FC55" i="16"/>
  <c r="FC53" i="16"/>
  <c r="HT47" i="16"/>
  <c r="HT49" i="16"/>
  <c r="II29" i="16"/>
  <c r="II31" i="16"/>
  <c r="ER37" i="16"/>
  <c r="FN25" i="16"/>
  <c r="FN23" i="16"/>
  <c r="HX41" i="16"/>
  <c r="HX43" i="16"/>
  <c r="BE23" i="16"/>
  <c r="BE25" i="16"/>
  <c r="FK43" i="16"/>
  <c r="FK41" i="16"/>
  <c r="DA49" i="16"/>
  <c r="DA47" i="16"/>
  <c r="FJ49" i="16"/>
  <c r="FJ47" i="16"/>
  <c r="CO43" i="16"/>
  <c r="CO41" i="16"/>
  <c r="GI43" i="16"/>
  <c r="GI41" i="16"/>
  <c r="EW37" i="16"/>
  <c r="FX55" i="16"/>
  <c r="FX53" i="16"/>
  <c r="S37" i="16"/>
  <c r="HP19" i="16"/>
  <c r="HP17" i="16"/>
  <c r="DA19" i="16"/>
  <c r="DA17" i="16"/>
  <c r="ID37" i="16"/>
  <c r="BU37" i="16"/>
  <c r="DK53" i="16"/>
  <c r="DK55" i="16"/>
  <c r="CL37" i="16"/>
  <c r="GB47" i="16"/>
  <c r="GB49" i="16"/>
  <c r="CW47" i="16"/>
  <c r="CW49" i="16"/>
  <c r="HR17" i="16"/>
  <c r="HR19" i="16"/>
  <c r="E31" i="16"/>
  <c r="E29" i="16"/>
  <c r="DP31" i="16"/>
  <c r="DP29" i="16"/>
  <c r="DM23" i="16"/>
  <c r="DM25" i="16"/>
  <c r="BU31" i="16"/>
  <c r="BU29" i="16"/>
  <c r="CN43" i="16"/>
  <c r="CN41" i="16"/>
  <c r="FP53" i="16"/>
  <c r="FP55" i="16"/>
  <c r="BB17" i="16"/>
  <c r="BB19" i="16"/>
  <c r="GS49" i="16"/>
  <c r="GS47" i="16"/>
  <c r="IH23" i="16"/>
  <c r="IH25" i="16"/>
  <c r="FQ37" i="16"/>
  <c r="FE31" i="16"/>
  <c r="FE29" i="16"/>
  <c r="DB37" i="16"/>
  <c r="HI47" i="16"/>
  <c r="HI49" i="16"/>
  <c r="P37" i="16"/>
  <c r="FB41" i="16"/>
  <c r="FB43" i="16"/>
  <c r="HG17" i="16"/>
  <c r="HG19" i="16"/>
  <c r="EP37" i="16"/>
  <c r="DD25" i="16"/>
  <c r="DD23" i="16"/>
  <c r="DE55" i="16"/>
  <c r="DE53" i="16"/>
  <c r="P10" i="16"/>
  <c r="AF10" i="16"/>
  <c r="GE19" i="16"/>
  <c r="GE17" i="16"/>
  <c r="BH29" i="16"/>
  <c r="BH31" i="16"/>
  <c r="BB41" i="16"/>
  <c r="BB43" i="16"/>
  <c r="AD23" i="16"/>
  <c r="HV19" i="16"/>
  <c r="HV17" i="16"/>
  <c r="IJ37" i="16"/>
  <c r="HQ23" i="16"/>
  <c r="HQ25" i="16"/>
  <c r="GA47" i="16"/>
  <c r="GA49" i="16"/>
  <c r="IB55" i="16"/>
  <c r="IB53" i="16"/>
  <c r="CG53" i="16"/>
  <c r="CG55" i="16"/>
  <c r="J31" i="16"/>
  <c r="J29" i="16"/>
  <c r="HC41" i="16"/>
  <c r="HC43" i="16"/>
  <c r="IH29" i="16"/>
  <c r="IH31" i="16"/>
  <c r="BH17" i="16"/>
  <c r="BH19" i="16"/>
  <c r="CC31" i="16"/>
  <c r="CC29" i="16"/>
  <c r="DN47" i="16"/>
  <c r="DN49" i="16"/>
  <c r="FX31" i="16"/>
  <c r="FX29" i="16"/>
  <c r="DI31" i="16"/>
  <c r="DI29" i="16"/>
  <c r="FP19" i="16"/>
  <c r="FP17" i="16"/>
  <c r="EH37" i="16"/>
  <c r="HH31" i="16"/>
  <c r="HH29" i="16"/>
  <c r="II55" i="16"/>
  <c r="II53" i="16"/>
  <c r="EQ19" i="16"/>
  <c r="EQ17" i="16"/>
  <c r="DG17" i="16"/>
  <c r="DG19" i="16"/>
  <c r="GP53" i="16"/>
  <c r="GP55" i="16"/>
  <c r="R49" i="16"/>
  <c r="R47" i="16"/>
  <c r="DR55" i="16"/>
  <c r="DR53" i="16"/>
  <c r="DE47" i="16"/>
  <c r="DE49" i="16"/>
  <c r="BS37" i="16"/>
  <c r="CK29" i="16"/>
  <c r="CK31" i="16"/>
  <c r="CJ37" i="16"/>
  <c r="IE55" i="16"/>
  <c r="IE53" i="16"/>
  <c r="BO31" i="16"/>
  <c r="BO29" i="16"/>
  <c r="DC25" i="16"/>
  <c r="DC23" i="16"/>
  <c r="FF17" i="16"/>
  <c r="FF19" i="16"/>
  <c r="IA17" i="16"/>
  <c r="IA19" i="16"/>
  <c r="HC53" i="16"/>
  <c r="HC55" i="16"/>
  <c r="O55" i="16"/>
  <c r="O53" i="16"/>
  <c r="EF37" i="16"/>
  <c r="DO31" i="16"/>
  <c r="DO29" i="16"/>
  <c r="IF31" i="16"/>
  <c r="IF29" i="16"/>
  <c r="EF19" i="16"/>
  <c r="EF17" i="16"/>
  <c r="FD43" i="16"/>
  <c r="FD41" i="16"/>
  <c r="HS47" i="16"/>
  <c r="HS49" i="16"/>
  <c r="EB25" i="16"/>
  <c r="EB23" i="16"/>
  <c r="EE25" i="16"/>
  <c r="EE23" i="16"/>
  <c r="K19" i="16"/>
  <c r="K17" i="16"/>
  <c r="CT49" i="16"/>
  <c r="CT47" i="16"/>
  <c r="AA37" i="16"/>
  <c r="DP23" i="16"/>
  <c r="DP25" i="16"/>
  <c r="K53" i="16"/>
  <c r="K55" i="16"/>
  <c r="DW37" i="16"/>
  <c r="CS29" i="16"/>
  <c r="CS31" i="16"/>
  <c r="BB37" i="16"/>
  <c r="CJ49" i="16"/>
  <c r="CJ47" i="16"/>
  <c r="EB49" i="16"/>
  <c r="EB47" i="16"/>
  <c r="EW55" i="16"/>
  <c r="EW53" i="16"/>
  <c r="FS41" i="16"/>
  <c r="FS43" i="16"/>
  <c r="EA37" i="16"/>
  <c r="BY37" i="16"/>
  <c r="AW53" i="16"/>
  <c r="AW55" i="16"/>
  <c r="DF47" i="16"/>
  <c r="DF49" i="16"/>
  <c r="J47" i="16"/>
  <c r="J49" i="16"/>
  <c r="IC37" i="16"/>
  <c r="EG47" i="16"/>
  <c r="EG49" i="16"/>
  <c r="R25" i="16"/>
  <c r="R23" i="16"/>
  <c r="GB19" i="16"/>
  <c r="GB17" i="16"/>
  <c r="DJ47" i="16"/>
  <c r="DJ49" i="16"/>
  <c r="EH19" i="16"/>
  <c r="EH17" i="16"/>
  <c r="HE41" i="16"/>
  <c r="HE43" i="16"/>
  <c r="CM19" i="16"/>
  <c r="CM17" i="16"/>
  <c r="Q49" i="16"/>
  <c r="Q47" i="16"/>
  <c r="AY19" i="16"/>
  <c r="AY17" i="16"/>
  <c r="CV37" i="16"/>
  <c r="ID55" i="16"/>
  <c r="ID53" i="16"/>
  <c r="FO53" i="16"/>
  <c r="FO55" i="16"/>
  <c r="BE29" i="16"/>
  <c r="BE31" i="16"/>
  <c r="S19" i="16"/>
  <c r="S17" i="16"/>
  <c r="FR41" i="16"/>
  <c r="FR43" i="16"/>
  <c r="EA53" i="16"/>
  <c r="EA55" i="16"/>
  <c r="GA55" i="16"/>
  <c r="GA53" i="16"/>
  <c r="II43" i="16"/>
  <c r="II41" i="16"/>
  <c r="DN29" i="16"/>
  <c r="DN31" i="16"/>
  <c r="EP41" i="16"/>
  <c r="EP43" i="16"/>
  <c r="EI25" i="16"/>
  <c r="EI23" i="16"/>
  <c r="CT31" i="16"/>
  <c r="CT29" i="16"/>
  <c r="IC55" i="16"/>
  <c r="IC53" i="16"/>
  <c r="J25" i="16"/>
  <c r="J23" i="16"/>
  <c r="HS29" i="16"/>
  <c r="HS31" i="16"/>
  <c r="FN31" i="16"/>
  <c r="FN29" i="16"/>
  <c r="CH31" i="16"/>
  <c r="CH29" i="16"/>
  <c r="H25" i="16"/>
  <c r="H23" i="16"/>
  <c r="BL53" i="16"/>
  <c r="BL55" i="16"/>
  <c r="G23" i="16"/>
  <c r="G25" i="16"/>
  <c r="AE47" i="16"/>
  <c r="AE49" i="16"/>
  <c r="CK17" i="16"/>
  <c r="CK19" i="16"/>
  <c r="AM41" i="16"/>
  <c r="AM43" i="16"/>
  <c r="DP47" i="16"/>
  <c r="DP49" i="16"/>
  <c r="BG47" i="16"/>
  <c r="BG49" i="16"/>
  <c r="CP49" i="16"/>
  <c r="CP47" i="16"/>
  <c r="AK19" i="16"/>
  <c r="AK17" i="16"/>
  <c r="DS41" i="16"/>
  <c r="DS43" i="16"/>
  <c r="GR49" i="16"/>
  <c r="GR47" i="16"/>
  <c r="BQ43" i="16"/>
  <c r="BQ41" i="16"/>
  <c r="CW31" i="16"/>
  <c r="CW29" i="16"/>
  <c r="BD37" i="16"/>
  <c r="GI47" i="16"/>
  <c r="GI49" i="16"/>
  <c r="BP17" i="16"/>
  <c r="BP19" i="16"/>
  <c r="AI10" i="16"/>
  <c r="FJ55" i="16"/>
  <c r="FJ53" i="16"/>
  <c r="AR31" i="16"/>
  <c r="AR29" i="16"/>
  <c r="DZ55" i="16"/>
  <c r="DZ53" i="16"/>
  <c r="AT43" i="16"/>
  <c r="AT41" i="16"/>
  <c r="CW53" i="16"/>
  <c r="CW55" i="16"/>
  <c r="CK37" i="16"/>
  <c r="DP17" i="16"/>
  <c r="DP19" i="16"/>
  <c r="FC23" i="16"/>
  <c r="FC25" i="16"/>
  <c r="HR31" i="16"/>
  <c r="HR29" i="16"/>
  <c r="BE37" i="16"/>
  <c r="FU17" i="16"/>
  <c r="FU19" i="16"/>
  <c r="GF49" i="16"/>
  <c r="GF47" i="16"/>
  <c r="HN23" i="16"/>
  <c r="HN25" i="16"/>
  <c r="IA55" i="16"/>
  <c r="IA53" i="16"/>
  <c r="AJ53" i="16"/>
  <c r="AJ55" i="16"/>
  <c r="CC53" i="16"/>
  <c r="CC55" i="16"/>
  <c r="GQ43" i="16"/>
  <c r="GQ41" i="16"/>
  <c r="BF23" i="16"/>
  <c r="BF25" i="16"/>
  <c r="CV23" i="16"/>
  <c r="CV25" i="16"/>
  <c r="HX47" i="16"/>
  <c r="HX49" i="16"/>
  <c r="AD29" i="16"/>
  <c r="DY53" i="16"/>
  <c r="DY55" i="16"/>
  <c r="FV25" i="16"/>
  <c r="FV23" i="16"/>
  <c r="ER31" i="16"/>
  <c r="ER29" i="16"/>
  <c r="N43" i="16"/>
  <c r="N41" i="16"/>
  <c r="BA41" i="16"/>
  <c r="BA43" i="16"/>
  <c r="V19" i="16"/>
  <c r="V17" i="16"/>
  <c r="W10" i="16"/>
  <c r="EP17" i="16"/>
  <c r="EP19" i="16"/>
  <c r="HD49" i="16"/>
  <c r="HD47" i="16"/>
  <c r="AM47" i="16"/>
  <c r="AM49" i="16"/>
  <c r="AN17" i="16"/>
  <c r="AN19" i="16"/>
  <c r="FU41" i="16"/>
  <c r="FU43" i="16"/>
  <c r="EH49" i="16"/>
  <c r="EH47" i="16"/>
  <c r="CF53" i="16"/>
  <c r="CF55" i="16"/>
  <c r="GF55" i="16"/>
  <c r="GF53" i="16"/>
  <c r="BJ55" i="16"/>
  <c r="BJ53" i="16"/>
  <c r="BL17" i="16"/>
  <c r="BL19" i="16"/>
  <c r="FT19" i="16"/>
  <c r="FT17" i="16"/>
  <c r="DH17" i="16"/>
  <c r="DH19" i="16"/>
  <c r="FS19" i="16"/>
  <c r="FS17" i="16"/>
  <c r="EY17" i="16"/>
  <c r="EY19" i="16"/>
  <c r="HV49" i="16"/>
  <c r="HV47" i="16"/>
  <c r="DJ29" i="16"/>
  <c r="DJ31" i="16"/>
  <c r="HN49" i="16"/>
  <c r="HN47" i="16"/>
  <c r="DP41" i="16"/>
  <c r="DP43" i="16"/>
  <c r="GV41" i="16"/>
  <c r="GV43" i="16"/>
  <c r="BA31" i="16"/>
  <c r="BA29" i="16"/>
  <c r="BI37" i="16"/>
  <c r="AK37" i="16"/>
  <c r="ES49" i="16"/>
  <c r="ES47" i="16"/>
  <c r="FL19" i="16"/>
  <c r="FL17" i="16"/>
  <c r="GH55" i="16"/>
  <c r="GH53" i="16"/>
  <c r="O49" i="16"/>
  <c r="O47" i="16"/>
  <c r="EW22" i="17"/>
  <c r="CG22" i="17"/>
  <c r="EP8" i="17"/>
  <c r="EP10" i="17"/>
  <c r="BE22" i="17"/>
  <c r="FX22" i="17"/>
  <c r="DR8" i="17"/>
  <c r="DR10" i="17"/>
  <c r="Y22" i="17"/>
  <c r="HF8" i="17"/>
  <c r="HF10" i="17"/>
  <c r="DN22" i="17"/>
  <c r="CE22" i="17"/>
  <c r="GE8" i="17"/>
  <c r="GE10" i="17"/>
  <c r="HG10" i="17"/>
  <c r="HG8" i="17"/>
  <c r="GC10" i="17"/>
  <c r="GC8" i="17"/>
  <c r="FB8" i="17"/>
  <c r="FB10" i="17"/>
  <c r="EF22" i="17"/>
  <c r="CW22" i="17"/>
  <c r="S22" i="17"/>
  <c r="HH8" i="17"/>
  <c r="HH10" i="17"/>
  <c r="FQ10" i="17"/>
  <c r="FQ8" i="17"/>
  <c r="HL8" i="17"/>
  <c r="HL10" i="17"/>
  <c r="HP22" i="17"/>
  <c r="BJ22" i="17"/>
  <c r="DP10" i="17"/>
  <c r="DP8" i="17"/>
  <c r="HJ22" i="17"/>
  <c r="AA22" i="17"/>
  <c r="DU10" i="17"/>
  <c r="DU8" i="17"/>
  <c r="AS22" i="17"/>
  <c r="ET10" i="17"/>
  <c r="ET8" i="17"/>
  <c r="FM10" i="17"/>
  <c r="FM8" i="17"/>
  <c r="GC22" i="17"/>
  <c r="HE8" i="17"/>
  <c r="HE10" i="17"/>
  <c r="GZ8" i="17"/>
  <c r="GZ10" i="17"/>
  <c r="DN8" i="17"/>
  <c r="DN10" i="17"/>
  <c r="HI10" i="17"/>
  <c r="HI8" i="17"/>
  <c r="FY22" i="17"/>
  <c r="AJ22" i="17"/>
  <c r="BF22" i="17"/>
  <c r="HZ22" i="17"/>
  <c r="ID8" i="17"/>
  <c r="ID10" i="17"/>
  <c r="GE22" i="17"/>
  <c r="FG8" i="17"/>
  <c r="FG10" i="17"/>
  <c r="BW8" i="17"/>
  <c r="BW10" i="17"/>
  <c r="DO8" i="17"/>
  <c r="DO10" i="17"/>
  <c r="DU22" i="17"/>
  <c r="CL10" i="17"/>
  <c r="CL8" i="17"/>
  <c r="CU10" i="17"/>
  <c r="CU8" i="17"/>
  <c r="GT10" i="17"/>
  <c r="GT8" i="17"/>
  <c r="AB22" i="17"/>
  <c r="DF22" i="17"/>
  <c r="BJ8" i="17"/>
  <c r="BJ10" i="17"/>
  <c r="CX10" i="17"/>
  <c r="CX8" i="17"/>
  <c r="CE10" i="17"/>
  <c r="CE8" i="17"/>
  <c r="HN10" i="17"/>
  <c r="HN8" i="17"/>
  <c r="EJ8" i="17"/>
  <c r="EJ10" i="17"/>
  <c r="HF22" i="17"/>
  <c r="FQ22" i="17"/>
  <c r="EC22" i="17"/>
  <c r="FF8" i="17"/>
  <c r="FF10" i="17"/>
  <c r="HK22" i="17"/>
  <c r="EN10" i="17"/>
  <c r="EN8" i="17"/>
  <c r="GM22" i="17"/>
  <c r="EZ10" i="17"/>
  <c r="EZ8" i="17"/>
  <c r="CN10" i="17"/>
  <c r="CN8" i="17"/>
  <c r="HZ10" i="17"/>
  <c r="HZ8" i="17"/>
  <c r="BC8" i="17"/>
  <c r="BC10" i="17"/>
  <c r="E9" i="27"/>
  <c r="IY8" i="27"/>
  <c r="JR14" i="27"/>
  <c r="BM9" i="27"/>
  <c r="JD8" i="27"/>
  <c r="JD14" i="27"/>
  <c r="IZ14" i="27"/>
  <c r="Q15" i="27"/>
  <c r="HY9" i="27"/>
  <c r="JR8" i="27"/>
  <c r="J11" i="28"/>
  <c r="J9" i="28"/>
  <c r="CG9" i="28"/>
  <c r="CG11" i="28"/>
  <c r="BX11" i="28"/>
  <c r="BX9" i="28"/>
  <c r="FS11" i="28"/>
  <c r="FS9" i="28"/>
  <c r="IP11" i="28"/>
  <c r="IP9" i="28"/>
  <c r="HF11" i="28"/>
  <c r="HF9" i="28"/>
  <c r="AE11" i="28"/>
  <c r="AE9" i="28"/>
  <c r="M9" i="28"/>
  <c r="M11" i="28"/>
  <c r="DI9" i="28"/>
  <c r="DI11" i="28"/>
  <c r="JH8" i="28"/>
  <c r="DA11" i="28"/>
  <c r="DA9" i="28"/>
  <c r="HN9" i="28"/>
  <c r="HN11" i="28"/>
  <c r="AN11" i="28"/>
  <c r="AN9" i="28"/>
  <c r="U11" i="28"/>
  <c r="U9" i="28"/>
  <c r="CM9" i="28"/>
  <c r="CM11" i="28"/>
  <c r="BC11" i="28"/>
  <c r="BC9" i="28"/>
  <c r="EI9" i="28"/>
  <c r="EI11" i="28"/>
  <c r="CB11" i="28"/>
  <c r="CB9" i="28"/>
  <c r="GD11" i="28"/>
  <c r="GD9" i="28"/>
  <c r="HZ11" i="28"/>
  <c r="HZ9" i="28"/>
  <c r="AP9" i="28"/>
  <c r="AP11" i="28"/>
  <c r="CQ9" i="28"/>
  <c r="CQ11" i="28"/>
  <c r="HV9" i="28"/>
  <c r="HV11" i="28"/>
  <c r="AS9" i="28"/>
  <c r="AS11" i="28"/>
  <c r="BJ9" i="28"/>
  <c r="BJ11" i="28"/>
  <c r="BV11" i="28"/>
  <c r="BV9" i="28"/>
  <c r="CU11" i="28"/>
  <c r="CU9" i="28"/>
  <c r="IF11" i="28"/>
  <c r="IF9" i="28"/>
  <c r="BW9" i="28"/>
  <c r="BW11" i="28"/>
  <c r="GC11" i="28"/>
  <c r="GC9" i="28"/>
  <c r="JN8" i="28"/>
  <c r="DK11" i="28"/>
  <c r="DK9" i="28"/>
  <c r="FN11" i="28"/>
  <c r="FN9" i="28"/>
  <c r="EW9" i="28"/>
  <c r="EW11" i="28"/>
  <c r="GA11" i="28"/>
  <c r="GA9" i="28"/>
  <c r="DL47" i="16"/>
  <c r="DL49" i="16"/>
  <c r="CE23" i="16"/>
  <c r="CE25" i="16"/>
  <c r="FQ49" i="16"/>
  <c r="FQ47" i="16"/>
  <c r="FH37" i="16"/>
  <c r="DJ43" i="16"/>
  <c r="DJ41" i="16"/>
  <c r="FB37" i="16"/>
  <c r="T53" i="16"/>
  <c r="T55" i="16"/>
  <c r="I49" i="16"/>
  <c r="I47" i="16"/>
  <c r="HC37" i="16"/>
  <c r="HL55" i="16"/>
  <c r="HL53" i="16"/>
  <c r="ID47" i="16"/>
  <c r="ID49" i="16"/>
  <c r="HA25" i="16"/>
  <c r="HA23" i="16"/>
  <c r="EC49" i="16"/>
  <c r="EC47" i="16"/>
  <c r="BK17" i="16"/>
  <c r="BK19" i="16"/>
  <c r="R37" i="16"/>
  <c r="DX49" i="16"/>
  <c r="DX47" i="16"/>
  <c r="GT29" i="16"/>
  <c r="GT31" i="16"/>
  <c r="AR10" i="16"/>
  <c r="BQ37" i="16"/>
  <c r="AF23" i="16"/>
  <c r="HW47" i="16"/>
  <c r="HW49" i="16"/>
  <c r="GU53" i="16"/>
  <c r="GU55" i="16"/>
  <c r="GP41" i="16"/>
  <c r="GP43" i="16"/>
  <c r="BO37" i="16"/>
  <c r="CX55" i="16"/>
  <c r="CX53" i="16"/>
  <c r="DK31" i="16"/>
  <c r="DK29" i="16"/>
  <c r="GB29" i="16"/>
  <c r="GB31" i="16"/>
  <c r="HP37" i="16"/>
  <c r="HZ41" i="16"/>
  <c r="HZ43" i="16"/>
  <c r="P53" i="16"/>
  <c r="P55" i="16"/>
  <c r="ID17" i="16"/>
  <c r="ID19" i="16"/>
  <c r="DF19" i="16"/>
  <c r="DF17" i="16"/>
  <c r="ER23" i="16"/>
  <c r="ER25" i="16"/>
  <c r="AH29" i="16"/>
  <c r="CQ25" i="16"/>
  <c r="CQ23" i="16"/>
  <c r="DA31" i="16"/>
  <c r="DA29" i="16"/>
  <c r="X17" i="16"/>
  <c r="X19" i="16"/>
  <c r="FT47" i="16"/>
  <c r="FT49" i="16"/>
  <c r="CL43" i="16"/>
  <c r="CL41" i="16"/>
  <c r="V25" i="16"/>
  <c r="V23" i="16"/>
  <c r="FL25" i="16"/>
  <c r="FL23" i="16"/>
  <c r="F49" i="16"/>
  <c r="F47" i="16"/>
  <c r="DB31" i="16"/>
  <c r="DB29" i="16"/>
  <c r="BV43" i="16"/>
  <c r="BV41" i="16"/>
  <c r="GC49" i="16"/>
  <c r="GC47" i="16"/>
  <c r="CO25" i="16"/>
  <c r="CO23" i="16"/>
  <c r="AZ31" i="16"/>
  <c r="AZ29" i="16"/>
  <c r="M37" i="16"/>
  <c r="EM31" i="16"/>
  <c r="EM29" i="16"/>
  <c r="DL17" i="16"/>
  <c r="DL19" i="16"/>
  <c r="HL17" i="16"/>
  <c r="HL19" i="16"/>
  <c r="FN37" i="16"/>
  <c r="AD37" i="16"/>
  <c r="CK49" i="16"/>
  <c r="CK47" i="16"/>
  <c r="DR43" i="16"/>
  <c r="DR41" i="16"/>
  <c r="HI37" i="16"/>
  <c r="AO37" i="16"/>
  <c r="DV47" i="16"/>
  <c r="DV49" i="16"/>
  <c r="HH55" i="16"/>
  <c r="HH53" i="16"/>
  <c r="GK19" i="16"/>
  <c r="GK17" i="16"/>
  <c r="BZ47" i="16"/>
  <c r="BZ49" i="16"/>
  <c r="EA31" i="16"/>
  <c r="EA29" i="16"/>
  <c r="HV23" i="16"/>
  <c r="HV25" i="16"/>
  <c r="DL43" i="16"/>
  <c r="DL41" i="16"/>
  <c r="GC17" i="16"/>
  <c r="GC19" i="16"/>
  <c r="CV55" i="16"/>
  <c r="CV53" i="16"/>
  <c r="HJ25" i="16"/>
  <c r="HJ23" i="16"/>
  <c r="DQ31" i="16"/>
  <c r="DQ29" i="16"/>
  <c r="ED25" i="16"/>
  <c r="ED23" i="16"/>
  <c r="GM17" i="16"/>
  <c r="GM19" i="16"/>
  <c r="HO49" i="16"/>
  <c r="HO47" i="16"/>
  <c r="CC43" i="16"/>
  <c r="CC41" i="16"/>
  <c r="BO17" i="16"/>
  <c r="BO19" i="16"/>
  <c r="DD19" i="16"/>
  <c r="DD17" i="16"/>
  <c r="Q37" i="16"/>
  <c r="FC17" i="16"/>
  <c r="FC19" i="16"/>
  <c r="AS10" i="16"/>
  <c r="L55" i="16"/>
  <c r="L53" i="16"/>
  <c r="EO31" i="16"/>
  <c r="EO29" i="16"/>
  <c r="DK17" i="16"/>
  <c r="DK19" i="16"/>
  <c r="X31" i="16"/>
  <c r="X29" i="16"/>
  <c r="HS55" i="16"/>
  <c r="HS53" i="16"/>
  <c r="AG41" i="16"/>
  <c r="AG43" i="16"/>
  <c r="CJ41" i="16"/>
  <c r="CJ43" i="16"/>
  <c r="AR53" i="16"/>
  <c r="AR55" i="16"/>
  <c r="AS53" i="16"/>
  <c r="AS55" i="16"/>
  <c r="HE29" i="16"/>
  <c r="HE31" i="16"/>
  <c r="AH23" i="16"/>
  <c r="GY17" i="16"/>
  <c r="GY19" i="16"/>
  <c r="CT41" i="16"/>
  <c r="CT43" i="16"/>
  <c r="Y25" i="16"/>
  <c r="Y23" i="16"/>
  <c r="CU49" i="16"/>
  <c r="CU47" i="16"/>
  <c r="FS37" i="16"/>
  <c r="CU19" i="16"/>
  <c r="CU17" i="16"/>
  <c r="BE47" i="16"/>
  <c r="BE49" i="16"/>
  <c r="HO31" i="16"/>
  <c r="HO29" i="16"/>
  <c r="EG25" i="16"/>
  <c r="EG23" i="16"/>
  <c r="DL55" i="16"/>
  <c r="DL53" i="16"/>
  <c r="BN17" i="16"/>
  <c r="BN19" i="16"/>
  <c r="CE43" i="16"/>
  <c r="CE41" i="16"/>
  <c r="DQ37" i="16"/>
  <c r="DU53" i="16"/>
  <c r="DU55" i="16"/>
  <c r="BH37" i="16"/>
  <c r="FP49" i="16"/>
  <c r="FP47" i="16"/>
  <c r="Q29" i="16"/>
  <c r="Q31" i="16"/>
  <c r="ED37" i="16"/>
  <c r="AB29" i="16"/>
  <c r="ES37" i="16"/>
  <c r="FL37" i="16"/>
  <c r="GG49" i="16"/>
  <c r="GG47" i="16"/>
  <c r="CL31" i="16"/>
  <c r="CL29" i="16"/>
  <c r="AF49" i="16"/>
  <c r="AF47" i="16"/>
  <c r="HG53" i="16"/>
  <c r="HG55" i="16"/>
  <c r="EQ43" i="16"/>
  <c r="EQ41" i="16"/>
  <c r="F37" i="16"/>
  <c r="GU29" i="16"/>
  <c r="GU31" i="16"/>
  <c r="CD17" i="16"/>
  <c r="CD19" i="16"/>
  <c r="BM23" i="16"/>
  <c r="BM25" i="16"/>
  <c r="FH19" i="16"/>
  <c r="FH17" i="16"/>
  <c r="AR47" i="16"/>
  <c r="AR49" i="16"/>
  <c r="CY25" i="16"/>
  <c r="CY23" i="16"/>
  <c r="DU37" i="16"/>
  <c r="FI47" i="16"/>
  <c r="FI49" i="16"/>
  <c r="BR55" i="16"/>
  <c r="BR53" i="16"/>
  <c r="GT41" i="16"/>
  <c r="GT43" i="16"/>
  <c r="IB41" i="16"/>
  <c r="IB43" i="16"/>
  <c r="N17" i="16"/>
  <c r="N19" i="16"/>
  <c r="DF31" i="16"/>
  <c r="DF29" i="16"/>
  <c r="BO43" i="16"/>
  <c r="BO41" i="16"/>
  <c r="FI17" i="16"/>
  <c r="FI19" i="16"/>
  <c r="HW29" i="16"/>
  <c r="HW31" i="16"/>
  <c r="CP17" i="16"/>
  <c r="CP19" i="16"/>
  <c r="GN37" i="16"/>
  <c r="GC53" i="16"/>
  <c r="GC55" i="16"/>
  <c r="HU37" i="16"/>
  <c r="GO37" i="16"/>
  <c r="EJ55" i="16"/>
  <c r="EJ53" i="16"/>
  <c r="FU55" i="16"/>
  <c r="FU53" i="16"/>
  <c r="ID43" i="16"/>
  <c r="ID41" i="16"/>
  <c r="AV41" i="16"/>
  <c r="AV43" i="16"/>
  <c r="GE31" i="16"/>
  <c r="GE29" i="16"/>
  <c r="EE55" i="16"/>
  <c r="EE53" i="16"/>
  <c r="BC29" i="16"/>
  <c r="BC31" i="16"/>
  <c r="AQ37" i="16"/>
  <c r="DT55" i="16"/>
  <c r="DT53" i="16"/>
  <c r="EV31" i="16"/>
  <c r="EV29" i="16"/>
  <c r="IB19" i="16"/>
  <c r="IB17" i="16"/>
  <c r="BG19" i="16"/>
  <c r="BG17" i="16"/>
  <c r="IA47" i="16"/>
  <c r="IA49" i="16"/>
  <c r="CM55" i="16"/>
  <c r="CM53" i="16"/>
  <c r="GJ37" i="16"/>
  <c r="CP41" i="16"/>
  <c r="CP43" i="16"/>
  <c r="FB17" i="16"/>
  <c r="FB19" i="16"/>
  <c r="IH19" i="16"/>
  <c r="IH17" i="16"/>
  <c r="CI17" i="16"/>
  <c r="CI19" i="16"/>
  <c r="EZ49" i="16"/>
  <c r="EZ47" i="16"/>
  <c r="F29" i="16"/>
  <c r="F31" i="16"/>
  <c r="CY37" i="16"/>
  <c r="BQ17" i="16"/>
  <c r="BQ19" i="16"/>
  <c r="CZ49" i="16"/>
  <c r="CZ47" i="16"/>
  <c r="CP29" i="16"/>
  <c r="CP31" i="16"/>
  <c r="CE53" i="16"/>
  <c r="CE55" i="16"/>
  <c r="FP43" i="16"/>
  <c r="FP41" i="16"/>
  <c r="FK25" i="16"/>
  <c r="FK23" i="16"/>
  <c r="Z43" i="16"/>
  <c r="Z41" i="16"/>
  <c r="W31" i="16"/>
  <c r="W29" i="16"/>
  <c r="IJ17" i="16"/>
  <c r="IJ19" i="16"/>
  <c r="AU55" i="16"/>
  <c r="AU53" i="16"/>
  <c r="CQ37" i="16"/>
  <c r="DW43" i="16"/>
  <c r="DW41" i="16"/>
  <c r="BT23" i="16"/>
  <c r="BT25" i="16"/>
  <c r="AB23" i="16"/>
  <c r="GW17" i="16"/>
  <c r="GW19" i="16"/>
  <c r="CA37" i="16"/>
  <c r="EN37" i="16"/>
  <c r="BV25" i="16"/>
  <c r="BV23" i="16"/>
  <c r="BK55" i="16"/>
  <c r="BK53" i="16"/>
  <c r="GV55" i="16"/>
  <c r="GV53" i="16"/>
  <c r="BR17" i="16"/>
  <c r="BR19" i="16"/>
  <c r="DB23" i="16"/>
  <c r="DB25" i="16"/>
  <c r="GP47" i="16"/>
  <c r="GP49" i="16"/>
  <c r="GW37" i="16"/>
  <c r="AQ49" i="16"/>
  <c r="AQ47" i="16"/>
  <c r="HK47" i="16"/>
  <c r="HK49" i="16"/>
  <c r="FY17" i="16"/>
  <c r="FY19" i="16"/>
  <c r="AP47" i="16"/>
  <c r="AP49" i="16"/>
  <c r="IE29" i="16"/>
  <c r="IE31" i="16"/>
  <c r="AV47" i="16"/>
  <c r="AV49" i="16"/>
  <c r="CF41" i="16"/>
  <c r="CF43" i="16"/>
  <c r="GR37" i="16"/>
  <c r="CM47" i="16"/>
  <c r="CM49" i="16"/>
  <c r="T25" i="16"/>
  <c r="T23" i="16"/>
  <c r="HQ55" i="16"/>
  <c r="HQ53" i="16"/>
  <c r="CC47" i="16"/>
  <c r="CC49" i="16"/>
  <c r="CB25" i="16"/>
  <c r="CB23" i="16"/>
  <c r="AT37" i="16"/>
  <c r="IG37" i="16"/>
  <c r="BA23" i="16"/>
  <c r="BA25" i="16"/>
  <c r="GV23" i="16"/>
  <c r="GV25" i="16"/>
  <c r="CQ53" i="16"/>
  <c r="CQ55" i="16"/>
  <c r="AT19" i="16"/>
  <c r="AT17" i="16"/>
  <c r="AW41" i="16"/>
  <c r="AW43" i="16"/>
  <c r="HT29" i="16"/>
  <c r="HT31" i="16"/>
  <c r="EU29" i="16"/>
  <c r="EU31" i="16"/>
  <c r="IC43" i="16"/>
  <c r="IC41" i="16"/>
  <c r="BI47" i="16"/>
  <c r="BI49" i="16"/>
  <c r="CG31" i="16"/>
  <c r="CG29" i="16"/>
  <c r="L23" i="16"/>
  <c r="L25" i="16"/>
  <c r="FN8" i="17"/>
  <c r="FN10" i="17"/>
  <c r="EB10" i="17"/>
  <c r="EB8" i="17"/>
  <c r="H8" i="17"/>
  <c r="H10" i="17"/>
  <c r="DY22" i="17"/>
  <c r="EH10" i="17"/>
  <c r="EH8" i="17"/>
  <c r="GA10" i="17"/>
  <c r="GA8" i="17"/>
  <c r="HM22" i="17"/>
  <c r="DL8" i="17"/>
  <c r="DL10" i="17"/>
  <c r="HT22" i="17"/>
  <c r="AT10" i="17"/>
  <c r="AT8" i="17"/>
  <c r="DQ8" i="17"/>
  <c r="DQ10" i="17"/>
  <c r="CS22" i="17"/>
  <c r="EO10" i="17"/>
  <c r="EO8" i="17"/>
  <c r="DD10" i="17"/>
  <c r="DD8" i="17"/>
  <c r="R22" i="17"/>
  <c r="G10" i="17"/>
  <c r="G8" i="17"/>
  <c r="DD22" i="17"/>
  <c r="ES22" i="17"/>
  <c r="CA8" i="17"/>
  <c r="CA10" i="17"/>
  <c r="EC8" i="17"/>
  <c r="EC10" i="17"/>
  <c r="CH22" i="17"/>
  <c r="HU8" i="17"/>
  <c r="HU10" i="17"/>
  <c r="AA8" i="17"/>
  <c r="AA10" i="17"/>
  <c r="CW8" i="17"/>
  <c r="CW10" i="17"/>
  <c r="Z22" i="17"/>
  <c r="AD10" i="17"/>
  <c r="AD8" i="17"/>
  <c r="HQ22" i="17"/>
  <c r="BL10" i="17"/>
  <c r="BL8" i="17"/>
  <c r="HS22" i="17"/>
  <c r="CI22" i="17"/>
  <c r="BV8" i="17"/>
  <c r="BV10" i="17"/>
  <c r="II22" i="17"/>
  <c r="BW22" i="17"/>
  <c r="HY10" i="17"/>
  <c r="HY8" i="17"/>
  <c r="CM10" i="17"/>
  <c r="CM8" i="17"/>
  <c r="AN22" i="17"/>
  <c r="GS22" i="17"/>
  <c r="DJ8" i="17"/>
  <c r="DJ10" i="17"/>
  <c r="HV8" i="17"/>
  <c r="HV10" i="17"/>
  <c r="V22" i="17"/>
  <c r="CJ22" i="17"/>
  <c r="IA8" i="17"/>
  <c r="IA10" i="17"/>
  <c r="AJ10" i="17"/>
  <c r="AJ8" i="17"/>
  <c r="GX22" i="17"/>
  <c r="BM10" i="17"/>
  <c r="BM8" i="17"/>
  <c r="FR22" i="17"/>
  <c r="F22" i="17"/>
  <c r="F26" i="17"/>
  <c r="L10" i="17"/>
  <c r="L8" i="17"/>
  <c r="AT22" i="17"/>
  <c r="J22" i="17"/>
  <c r="J26" i="17"/>
  <c r="GP8" i="17"/>
  <c r="GP10" i="17"/>
  <c r="DQ22" i="17"/>
  <c r="EK10" i="17"/>
  <c r="EK8" i="17"/>
  <c r="IJ22" i="17"/>
  <c r="HB22" i="17"/>
  <c r="EY22" i="17"/>
  <c r="FP8" i="17"/>
  <c r="FP10" i="17"/>
  <c r="K26" i="17"/>
  <c r="K22" i="17"/>
  <c r="CS8" i="17"/>
  <c r="CS10" i="17"/>
  <c r="BD8" i="17"/>
  <c r="BD10" i="17"/>
  <c r="CK8" i="17"/>
  <c r="CK10" i="17"/>
  <c r="FA10" i="17"/>
  <c r="FA8" i="17"/>
  <c r="CT22" i="17"/>
  <c r="GB22" i="17"/>
  <c r="IF8" i="17"/>
  <c r="IF10" i="17"/>
  <c r="JF14" i="27"/>
  <c r="BP9" i="28"/>
  <c r="BP11" i="28"/>
  <c r="AV9" i="28"/>
  <c r="AV11" i="28"/>
  <c r="HG9" i="28"/>
  <c r="HG11" i="28"/>
  <c r="Z9" i="28"/>
  <c r="Z11" i="28"/>
  <c r="GQ9" i="28"/>
  <c r="GQ11" i="28"/>
  <c r="DF11" i="28"/>
  <c r="DF9" i="28"/>
  <c r="FA11" i="28"/>
  <c r="FA9" i="28"/>
  <c r="IJ9" i="28"/>
  <c r="IJ11" i="28"/>
  <c r="JA8" i="28"/>
  <c r="AC11" i="28"/>
  <c r="AC9" i="28"/>
  <c r="AX9" i="28"/>
  <c r="AX11" i="28"/>
  <c r="BR11" i="28"/>
  <c r="BR9" i="28"/>
  <c r="FO11" i="28"/>
  <c r="FO9" i="28"/>
  <c r="DX9" i="28"/>
  <c r="DX11" i="28"/>
  <c r="GL11" i="28"/>
  <c r="GL9" i="28"/>
  <c r="GT9" i="28"/>
  <c r="GT11" i="28"/>
  <c r="IU11" i="28"/>
  <c r="IU9" i="28"/>
  <c r="JF8" i="28"/>
  <c r="CK11" i="28"/>
  <c r="CK9" i="28"/>
  <c r="FZ11" i="28"/>
  <c r="FZ9" i="28"/>
  <c r="CS9" i="28"/>
  <c r="CS11" i="28"/>
  <c r="DY9" i="28"/>
  <c r="DY11" i="28"/>
  <c r="K11" i="28"/>
  <c r="K9" i="28"/>
  <c r="IE9" i="28"/>
  <c r="IE11" i="28"/>
  <c r="W9" i="28"/>
  <c r="W11" i="28"/>
  <c r="S9" i="28"/>
  <c r="S11" i="28"/>
  <c r="FB9" i="28"/>
  <c r="FB11" i="28"/>
  <c r="JC8" i="28"/>
  <c r="BA11" i="28"/>
  <c r="BA9" i="28"/>
  <c r="GB9" i="28"/>
  <c r="GB11" i="28"/>
  <c r="CE9" i="28"/>
  <c r="CE11" i="28"/>
  <c r="AR9" i="28"/>
  <c r="AR11" i="28"/>
  <c r="DO9" i="28"/>
  <c r="DO11" i="28"/>
  <c r="AQ11" i="28"/>
  <c r="AQ9" i="28"/>
  <c r="IG9" i="28"/>
  <c r="IG11" i="28"/>
  <c r="AK11" i="28"/>
  <c r="AK9" i="28"/>
  <c r="FX25" i="16"/>
  <c r="FX23" i="16"/>
  <c r="BE41" i="16"/>
  <c r="BE43" i="16"/>
  <c r="BB31" i="16"/>
  <c r="BB29" i="16"/>
  <c r="HJ19" i="16"/>
  <c r="HJ17" i="16"/>
  <c r="GS25" i="16"/>
  <c r="GS23" i="16"/>
  <c r="CU25" i="16"/>
  <c r="CU23" i="16"/>
  <c r="IE19" i="16"/>
  <c r="IE17" i="16"/>
  <c r="CQ49" i="16"/>
  <c r="CQ47" i="16"/>
  <c r="AC23" i="16"/>
  <c r="DW49" i="16"/>
  <c r="DW47" i="16"/>
  <c r="Y10" i="16"/>
  <c r="ER55" i="16"/>
  <c r="ER53" i="16"/>
  <c r="CH37" i="16"/>
  <c r="AZ47" i="16"/>
  <c r="AZ49" i="16"/>
  <c r="AF37" i="16"/>
  <c r="GD53" i="16"/>
  <c r="GD55" i="16"/>
  <c r="HK55" i="16"/>
  <c r="HK53" i="16"/>
  <c r="GN25" i="16"/>
  <c r="GN23" i="16"/>
  <c r="DJ53" i="16"/>
  <c r="DJ55" i="16"/>
  <c r="FA17" i="16"/>
  <c r="FA19" i="16"/>
  <c r="AM19" i="16"/>
  <c r="AM17" i="16"/>
  <c r="FN43" i="16"/>
  <c r="FN41" i="16"/>
  <c r="GQ31" i="16"/>
  <c r="GQ29" i="16"/>
  <c r="FF37" i="16"/>
  <c r="GQ25" i="16"/>
  <c r="GQ23" i="16"/>
  <c r="CD29" i="16"/>
  <c r="CD31" i="16"/>
  <c r="FR25" i="16"/>
  <c r="FR23" i="16"/>
  <c r="CY49" i="16"/>
  <c r="CY47" i="16"/>
  <c r="BK31" i="16"/>
  <c r="BK29" i="16"/>
  <c r="EJ31" i="16"/>
  <c r="EJ29" i="16"/>
  <c r="H29" i="16"/>
  <c r="H31" i="16"/>
  <c r="X25" i="16"/>
  <c r="X23" i="16"/>
  <c r="GY49" i="16"/>
  <c r="GY47" i="16"/>
  <c r="HN37" i="16"/>
  <c r="DU29" i="16"/>
  <c r="DU31" i="16"/>
  <c r="EM25" i="16"/>
  <c r="EM23" i="16"/>
  <c r="Y37" i="16"/>
  <c r="HL29" i="16"/>
  <c r="HL31" i="16"/>
  <c r="AY49" i="16"/>
  <c r="AY47" i="16"/>
  <c r="H49" i="16"/>
  <c r="H47" i="16"/>
  <c r="HW53" i="16"/>
  <c r="HW55" i="16"/>
  <c r="DD29" i="16"/>
  <c r="DD31" i="16"/>
  <c r="CX29" i="16"/>
  <c r="CX31" i="16"/>
  <c r="CS47" i="16"/>
  <c r="CS49" i="16"/>
  <c r="HJ37" i="16"/>
  <c r="DM53" i="16"/>
  <c r="DM55" i="16"/>
  <c r="GJ41" i="16"/>
  <c r="GJ43" i="16"/>
  <c r="J10" i="16"/>
  <c r="HE23" i="16"/>
  <c r="HE25" i="16"/>
  <c r="Y47" i="16"/>
  <c r="Y49" i="16"/>
  <c r="EP25" i="16"/>
  <c r="EP23" i="16"/>
  <c r="FX43" i="16"/>
  <c r="FX41" i="16"/>
  <c r="CX47" i="16"/>
  <c r="CX49" i="16"/>
  <c r="FW19" i="16"/>
  <c r="FW17" i="16"/>
  <c r="DY31" i="16"/>
  <c r="DY29" i="16"/>
  <c r="U55" i="16"/>
  <c r="U53" i="16"/>
  <c r="FT53" i="16"/>
  <c r="FT55" i="16"/>
  <c r="CO53" i="16"/>
  <c r="CO55" i="16"/>
  <c r="AQ55" i="16"/>
  <c r="AQ53" i="16"/>
  <c r="BZ53" i="16"/>
  <c r="BZ55" i="16"/>
  <c r="FD53" i="16"/>
  <c r="FD55" i="16"/>
  <c r="DO55" i="16"/>
  <c r="DO53" i="16"/>
  <c r="HJ47" i="16"/>
  <c r="HJ49" i="16"/>
  <c r="ES23" i="16"/>
  <c r="ES25" i="16"/>
  <c r="HS19" i="16"/>
  <c r="HS17" i="16"/>
  <c r="L19" i="16"/>
  <c r="L17" i="16"/>
  <c r="DP37" i="16"/>
  <c r="X37" i="16"/>
  <c r="EZ43" i="16"/>
  <c r="EZ41" i="16"/>
  <c r="O25" i="16"/>
  <c r="O23" i="16"/>
  <c r="HW37" i="16"/>
  <c r="DR49" i="16"/>
  <c r="DR47" i="16"/>
  <c r="AB55" i="16"/>
  <c r="AB53" i="16"/>
  <c r="AB49" i="16"/>
  <c r="AB47" i="16"/>
  <c r="IF19" i="16"/>
  <c r="IF17" i="16"/>
  <c r="AM10" i="16"/>
  <c r="H10" i="16"/>
  <c r="E43" i="16"/>
  <c r="E41" i="16"/>
  <c r="N37" i="16"/>
  <c r="CY19" i="16"/>
  <c r="CY17" i="16"/>
  <c r="GD25" i="16"/>
  <c r="GD23" i="16"/>
  <c r="AC53" i="16"/>
  <c r="AC55" i="16"/>
  <c r="DX37" i="16"/>
  <c r="BV29" i="16"/>
  <c r="BV31" i="16"/>
  <c r="EI49" i="16"/>
  <c r="EI47" i="16"/>
  <c r="DK41" i="16"/>
  <c r="DK43" i="16"/>
  <c r="R41" i="16"/>
  <c r="R43" i="16"/>
  <c r="GX31" i="16"/>
  <c r="GX29" i="16"/>
  <c r="R31" i="16"/>
  <c r="R29" i="16"/>
  <c r="CG41" i="16"/>
  <c r="CG43" i="16"/>
  <c r="AW19" i="16"/>
  <c r="AW17" i="16"/>
  <c r="HY25" i="16"/>
  <c r="HY23" i="16"/>
  <c r="FH23" i="16"/>
  <c r="FH25" i="16"/>
  <c r="HA41" i="16"/>
  <c r="HA43" i="16"/>
  <c r="FR37" i="16"/>
  <c r="EY31" i="16"/>
  <c r="EY29" i="16"/>
  <c r="HV29" i="16"/>
  <c r="HV31" i="16"/>
  <c r="BX49" i="16"/>
  <c r="BX47" i="16"/>
  <c r="V37" i="16"/>
  <c r="BY29" i="16"/>
  <c r="BY31" i="16"/>
  <c r="HA19" i="16"/>
  <c r="HA17" i="16"/>
  <c r="GG37" i="16"/>
  <c r="IJ29" i="16"/>
  <c r="IJ31" i="16"/>
  <c r="DZ25" i="16"/>
  <c r="DZ23" i="16"/>
  <c r="S25" i="16"/>
  <c r="S23" i="16"/>
  <c r="AO31" i="16"/>
  <c r="AO29" i="16"/>
  <c r="FZ25" i="16"/>
  <c r="FZ23" i="16"/>
  <c r="GD41" i="16"/>
  <c r="GD43" i="16"/>
  <c r="ES29" i="16"/>
  <c r="ES31" i="16"/>
  <c r="AR25" i="16"/>
  <c r="AR23" i="16"/>
  <c r="BM17" i="16"/>
  <c r="BM19" i="16"/>
  <c r="BS53" i="16"/>
  <c r="BS55" i="16"/>
  <c r="EE47" i="16"/>
  <c r="EE49" i="16"/>
  <c r="FS25" i="16"/>
  <c r="FS23" i="16"/>
  <c r="AV29" i="16"/>
  <c r="AV31" i="16"/>
  <c r="DG29" i="16"/>
  <c r="DG31" i="16"/>
  <c r="CI29" i="16"/>
  <c r="CI31" i="16"/>
  <c r="CN37" i="16"/>
  <c r="GU37" i="16"/>
  <c r="FY23" i="16"/>
  <c r="FY25" i="16"/>
  <c r="F55" i="16"/>
  <c r="F53" i="16"/>
  <c r="EG29" i="16"/>
  <c r="EG31" i="16"/>
  <c r="FS47" i="16"/>
  <c r="FS49" i="16"/>
  <c r="EQ29" i="16"/>
  <c r="EQ31" i="16"/>
  <c r="BN47" i="16"/>
  <c r="BN49" i="16"/>
  <c r="CN23" i="16"/>
  <c r="CN25" i="16"/>
  <c r="EF55" i="16"/>
  <c r="EF53" i="16"/>
  <c r="N10" i="16"/>
  <c r="AD10" i="16"/>
  <c r="DW19" i="16"/>
  <c r="DW17" i="16"/>
  <c r="CV29" i="16"/>
  <c r="CV31" i="16"/>
  <c r="FU37" i="16"/>
  <c r="HQ37" i="16"/>
  <c r="HF37" i="16"/>
  <c r="FT43" i="16"/>
  <c r="FT41" i="16"/>
  <c r="AZ53" i="16"/>
  <c r="AZ55" i="16"/>
  <c r="T37" i="16"/>
  <c r="AG29" i="16"/>
  <c r="HW41" i="16"/>
  <c r="HW43" i="16"/>
  <c r="G37" i="16"/>
  <c r="BS25" i="16"/>
  <c r="BS23" i="16"/>
  <c r="GG23" i="16"/>
  <c r="GG25" i="16"/>
  <c r="GW49" i="16"/>
  <c r="GW47" i="16"/>
  <c r="HS37" i="16"/>
  <c r="DV23" i="16"/>
  <c r="DV25" i="16"/>
  <c r="CJ31" i="16"/>
  <c r="CJ29" i="16"/>
  <c r="IH37" i="16"/>
  <c r="ID25" i="16"/>
  <c r="ID23" i="16"/>
  <c r="AX41" i="16"/>
  <c r="AX43" i="16"/>
  <c r="AA23" i="16"/>
  <c r="DN43" i="16"/>
  <c r="DN41" i="16"/>
  <c r="BU55" i="16"/>
  <c r="BU53" i="16"/>
  <c r="I23" i="16"/>
  <c r="I25" i="16"/>
  <c r="BL29" i="16"/>
  <c r="BL31" i="16"/>
  <c r="HD41" i="16"/>
  <c r="HD43" i="16"/>
  <c r="FC43" i="16"/>
  <c r="FC41" i="16"/>
  <c r="CX19" i="16"/>
  <c r="CX17" i="16"/>
  <c r="HK37" i="16"/>
  <c r="DQ43" i="16"/>
  <c r="DQ41" i="16"/>
  <c r="HC17" i="16"/>
  <c r="HC19" i="16"/>
  <c r="BH41" i="16"/>
  <c r="BH43" i="16"/>
  <c r="AA55" i="16"/>
  <c r="AA53" i="16"/>
  <c r="ED17" i="16"/>
  <c r="ED19" i="16"/>
  <c r="BM43" i="16"/>
  <c r="BM41" i="16"/>
  <c r="AG55" i="16"/>
  <c r="AG53" i="16"/>
  <c r="DM37" i="16"/>
  <c r="U25" i="16"/>
  <c r="U23" i="16"/>
  <c r="Z25" i="16"/>
  <c r="Z23" i="16"/>
  <c r="FB29" i="16"/>
  <c r="FB31" i="16"/>
  <c r="AN41" i="16"/>
  <c r="AN43" i="16"/>
  <c r="HG37" i="16"/>
  <c r="GK55" i="16"/>
  <c r="GK53" i="16"/>
  <c r="GL53" i="16"/>
  <c r="GL55" i="16"/>
  <c r="FG17" i="16"/>
  <c r="FG19" i="16"/>
  <c r="BV37" i="16"/>
  <c r="BT37" i="16"/>
  <c r="BG31" i="16"/>
  <c r="BG29" i="16"/>
  <c r="Z37" i="16"/>
  <c r="FM19" i="16"/>
  <c r="FM17" i="16"/>
  <c r="FH41" i="16"/>
  <c r="FH43" i="16"/>
  <c r="FV17" i="16"/>
  <c r="FV19" i="16"/>
  <c r="EQ25" i="16"/>
  <c r="EQ23" i="16"/>
  <c r="BU41" i="16"/>
  <c r="BU43" i="16"/>
  <c r="EK17" i="16"/>
  <c r="EK19" i="16"/>
  <c r="DH41" i="16"/>
  <c r="DH43" i="16"/>
  <c r="DD49" i="16"/>
  <c r="DD47" i="16"/>
  <c r="EU43" i="16"/>
  <c r="EU41" i="16"/>
  <c r="HM49" i="16"/>
  <c r="HM47" i="16"/>
  <c r="M23" i="16"/>
  <c r="M25" i="16"/>
  <c r="EO41" i="16"/>
  <c r="EO43" i="16"/>
  <c r="EJ17" i="16"/>
  <c r="EJ19" i="16"/>
  <c r="GP29" i="16"/>
  <c r="GP31" i="16"/>
  <c r="AA17" i="16"/>
  <c r="AA19" i="16"/>
  <c r="GC29" i="16"/>
  <c r="GC31" i="16"/>
  <c r="GM47" i="16"/>
  <c r="GM49" i="16"/>
  <c r="HQ43" i="16"/>
  <c r="HQ41" i="16"/>
  <c r="FT37" i="16"/>
  <c r="EZ53" i="16"/>
  <c r="EZ55" i="16"/>
  <c r="GP37" i="16"/>
  <c r="EF49" i="16"/>
  <c r="EF47" i="16"/>
  <c r="BK25" i="16"/>
  <c r="BK23" i="16"/>
  <c r="E47" i="16"/>
  <c r="E49" i="16"/>
  <c r="EH53" i="16"/>
  <c r="EH55" i="16"/>
  <c r="HZ17" i="16"/>
  <c r="HZ19" i="16"/>
  <c r="AQ31" i="16"/>
  <c r="AQ29" i="16"/>
  <c r="BS43" i="16"/>
  <c r="BS41" i="16"/>
  <c r="M8" i="17"/>
  <c r="M10" i="17"/>
  <c r="GH8" i="17"/>
  <c r="GH10" i="17"/>
  <c r="X22" i="17"/>
  <c r="AE22" i="17"/>
  <c r="GD22" i="17"/>
  <c r="DC8" i="17"/>
  <c r="DC10" i="17"/>
  <c r="AH22" i="17"/>
  <c r="BM22" i="17"/>
  <c r="DZ22" i="17"/>
  <c r="BF10" i="17"/>
  <c r="BF8" i="17"/>
  <c r="AS8" i="17"/>
  <c r="AS10" i="17"/>
  <c r="HP10" i="17"/>
  <c r="HP8" i="17"/>
  <c r="P26" i="17"/>
  <c r="P22" i="17"/>
  <c r="CJ8" i="17"/>
  <c r="CJ10" i="17"/>
  <c r="DI22" i="17"/>
  <c r="DX10" i="17"/>
  <c r="DX8" i="17"/>
  <c r="U22" i="17"/>
  <c r="CD8" i="17"/>
  <c r="CD10" i="17"/>
  <c r="EX8" i="17"/>
  <c r="EX10" i="17"/>
  <c r="IH10" i="17"/>
  <c r="IH8" i="17"/>
  <c r="HD22" i="17"/>
  <c r="FE22" i="17"/>
  <c r="AY10" i="17"/>
  <c r="AY8" i="17"/>
  <c r="FA22" i="17"/>
  <c r="AF22" i="17"/>
  <c r="BY8" i="17"/>
  <c r="BY10" i="17"/>
  <c r="BV22" i="17"/>
  <c r="AB8" i="17"/>
  <c r="AB10" i="17"/>
  <c r="AW22" i="17"/>
  <c r="CB22" i="17"/>
  <c r="HM8" i="17"/>
  <c r="HM10" i="17"/>
  <c r="AV22" i="17"/>
  <c r="AU10" i="17"/>
  <c r="AU8" i="17"/>
  <c r="HE22" i="17"/>
  <c r="CF22" i="17"/>
  <c r="CV22" i="17"/>
  <c r="AM10" i="17"/>
  <c r="AM8" i="17"/>
  <c r="EV22" i="17"/>
  <c r="BZ8" i="17"/>
  <c r="BZ10" i="17"/>
  <c r="EE10" i="17"/>
  <c r="EE8" i="17"/>
  <c r="IB22" i="17"/>
  <c r="G26" i="17"/>
  <c r="G22" i="17"/>
  <c r="AQ8" i="17"/>
  <c r="AQ10" i="17"/>
  <c r="EB22" i="17"/>
  <c r="BS22" i="17"/>
  <c r="AV10" i="17"/>
  <c r="AV8" i="17"/>
  <c r="EI22" i="17"/>
  <c r="FK22" i="17"/>
  <c r="W22" i="17"/>
  <c r="AO8" i="17"/>
  <c r="AO10" i="17"/>
  <c r="GI8" i="17"/>
  <c r="GI10" i="17"/>
  <c r="EG22" i="17"/>
  <c r="HB8" i="17"/>
  <c r="HB10" i="17"/>
  <c r="DA10" i="17"/>
  <c r="DA8" i="17"/>
  <c r="DC22" i="17"/>
  <c r="FU8" i="17"/>
  <c r="FU10" i="17"/>
  <c r="CL22" i="17"/>
  <c r="DV22" i="17"/>
  <c r="EI8" i="17"/>
  <c r="EI10" i="17"/>
  <c r="AC8" i="17"/>
  <c r="AC10" i="17"/>
  <c r="BI22" i="17"/>
  <c r="FO10" i="17"/>
  <c r="FO8" i="17"/>
  <c r="BK22" i="17"/>
  <c r="GK10" i="17"/>
  <c r="GK8" i="17"/>
  <c r="JA8" i="27"/>
  <c r="AC9" i="27"/>
  <c r="JP14" i="27"/>
  <c r="JJ14" i="27"/>
  <c r="Q9" i="27"/>
  <c r="IZ8" i="27"/>
  <c r="JJ8" i="27"/>
  <c r="EG9" i="27"/>
  <c r="AA11" i="28"/>
  <c r="AA9" i="28"/>
  <c r="CW9" i="28"/>
  <c r="CW11" i="28"/>
  <c r="JG8" i="28"/>
  <c r="EU11" i="28"/>
  <c r="EU9" i="28"/>
  <c r="BN9" i="28"/>
  <c r="BN11" i="28"/>
  <c r="FP11" i="28"/>
  <c r="FP9" i="28"/>
  <c r="GM9" i="28"/>
  <c r="GM11" i="28"/>
  <c r="GK9" i="28"/>
  <c r="GK11" i="28"/>
  <c r="DB11" i="28"/>
  <c r="DB9" i="28"/>
  <c r="DP11" i="28"/>
  <c r="DP9" i="28"/>
  <c r="HS9" i="28"/>
  <c r="HS11" i="28"/>
  <c r="I9" i="28"/>
  <c r="I11" i="28"/>
  <c r="R11" i="28"/>
  <c r="R9" i="28"/>
  <c r="FH9" i="28"/>
  <c r="FH11" i="28"/>
  <c r="EF11" i="28"/>
  <c r="EF9" i="28"/>
  <c r="EM9" i="28"/>
  <c r="EM11" i="28"/>
  <c r="DQ9" i="28"/>
  <c r="DQ11" i="28"/>
  <c r="FL9" i="28"/>
  <c r="FL11" i="28"/>
  <c r="HR9" i="28"/>
  <c r="HR11" i="28"/>
  <c r="EB9" i="28"/>
  <c r="EB11" i="28"/>
  <c r="BU9" i="28"/>
  <c r="BU11" i="28"/>
  <c r="CF9" i="28"/>
  <c r="CF11" i="28"/>
  <c r="BF11" i="28"/>
  <c r="BF9" i="28"/>
  <c r="GS11" i="28"/>
  <c r="GS9" i="28"/>
  <c r="IA11" i="28"/>
  <c r="IA9" i="28"/>
  <c r="FF11" i="28"/>
  <c r="FF9" i="28"/>
  <c r="GZ9" i="28"/>
  <c r="GZ11" i="28"/>
  <c r="GO9" i="28"/>
  <c r="GO11" i="28"/>
  <c r="JO8" i="28"/>
  <c r="IL9" i="28"/>
  <c r="IL11" i="28"/>
  <c r="HH9" i="28"/>
  <c r="HH11" i="28"/>
  <c r="HK11" i="28"/>
  <c r="HK9" i="28"/>
  <c r="IV11" i="28"/>
  <c r="IV9" i="28"/>
  <c r="AF9" i="28"/>
  <c r="AF11" i="28"/>
  <c r="IO9" i="28"/>
  <c r="IO11" i="28"/>
  <c r="HY11" i="28"/>
  <c r="HY9" i="28"/>
  <c r="JR8" i="28"/>
  <c r="CU55" i="16"/>
  <c r="CU53" i="16"/>
  <c r="EW23" i="16"/>
  <c r="EW25" i="16"/>
  <c r="EL25" i="16"/>
  <c r="EL23" i="16"/>
  <c r="M43" i="16"/>
  <c r="M41" i="16"/>
  <c r="GK25" i="16"/>
  <c r="GK23" i="16"/>
  <c r="BQ29" i="16"/>
  <c r="BQ31" i="16"/>
  <c r="BP53" i="16"/>
  <c r="BP55" i="16"/>
  <c r="EP49" i="16"/>
  <c r="EP47" i="16"/>
  <c r="BW25" i="16"/>
  <c r="BW23" i="16"/>
  <c r="O10" i="16"/>
  <c r="BT43" i="16"/>
  <c r="BT41" i="16"/>
  <c r="DY43" i="16"/>
  <c r="DY41" i="16"/>
  <c r="FW37" i="16"/>
  <c r="FE37" i="16"/>
  <c r="DJ25" i="16"/>
  <c r="DJ23" i="16"/>
  <c r="FP29" i="16"/>
  <c r="FP31" i="16"/>
  <c r="AI37" i="16"/>
  <c r="DS23" i="16"/>
  <c r="DS25" i="16"/>
  <c r="FI29" i="16"/>
  <c r="FI31" i="16"/>
  <c r="IH41" i="16"/>
  <c r="IH43" i="16"/>
  <c r="DK47" i="16"/>
  <c r="DK49" i="16"/>
  <c r="DI17" i="16"/>
  <c r="DI19" i="16"/>
  <c r="AE10" i="16"/>
  <c r="FZ41" i="16"/>
  <c r="FZ43" i="16"/>
  <c r="HT17" i="16"/>
  <c r="HT19" i="16"/>
  <c r="EU37" i="16"/>
  <c r="AY37" i="16"/>
  <c r="EC31" i="16"/>
  <c r="EC29" i="16"/>
  <c r="AD17" i="16"/>
  <c r="AD19" i="16"/>
  <c r="Z17" i="16"/>
  <c r="Z19" i="16"/>
  <c r="DS53" i="16"/>
  <c r="DS55" i="16"/>
  <c r="BX29" i="16"/>
  <c r="BX31" i="16"/>
  <c r="AC49" i="16"/>
  <c r="AC47" i="16"/>
  <c r="CE37" i="16"/>
  <c r="GK49" i="16"/>
  <c r="GK47" i="16"/>
  <c r="AQ19" i="16"/>
  <c r="AQ17" i="16"/>
  <c r="AS37" i="16"/>
  <c r="GQ55" i="16"/>
  <c r="GQ53" i="16"/>
  <c r="HE55" i="16"/>
  <c r="HE53" i="16"/>
  <c r="HQ31" i="16"/>
  <c r="HQ29" i="16"/>
  <c r="GN31" i="16"/>
  <c r="GN29" i="16"/>
  <c r="CW41" i="16"/>
  <c r="CW43" i="16"/>
  <c r="GZ55" i="16"/>
  <c r="GZ53" i="16"/>
  <c r="GU41" i="16"/>
  <c r="GU43" i="16"/>
  <c r="FY37" i="16"/>
  <c r="EK37" i="16"/>
  <c r="FO49" i="16"/>
  <c r="FO47" i="16"/>
  <c r="ED29" i="16"/>
  <c r="ED31" i="16"/>
  <c r="EH23" i="16"/>
  <c r="EH25" i="16"/>
  <c r="EJ49" i="16"/>
  <c r="EJ47" i="16"/>
  <c r="DZ49" i="16"/>
  <c r="DZ47" i="16"/>
  <c r="GY55" i="16"/>
  <c r="GY53" i="16"/>
  <c r="AJ10" i="16"/>
  <c r="BP47" i="16"/>
  <c r="BP49" i="16"/>
  <c r="DB49" i="16"/>
  <c r="DB47" i="16"/>
  <c r="AY31" i="16"/>
  <c r="AY29" i="16"/>
  <c r="GZ25" i="16"/>
  <c r="GZ23" i="16"/>
  <c r="AW29" i="16"/>
  <c r="AW31" i="16"/>
  <c r="F17" i="16"/>
  <c r="F19" i="16"/>
  <c r="HB25" i="16"/>
  <c r="HB23" i="16"/>
  <c r="IB23" i="16"/>
  <c r="IB25" i="16"/>
  <c r="BA49" i="16"/>
  <c r="BA47" i="16"/>
  <c r="HR49" i="16"/>
  <c r="HR47" i="16"/>
  <c r="HD37" i="16"/>
  <c r="HJ53" i="16"/>
  <c r="HJ55" i="16"/>
  <c r="EZ25" i="16"/>
  <c r="EZ23" i="16"/>
  <c r="CZ29" i="16"/>
  <c r="CZ31" i="16"/>
  <c r="AT31" i="16"/>
  <c r="AT29" i="16"/>
  <c r="CS17" i="16"/>
  <c r="CS19" i="16"/>
  <c r="FA37" i="16"/>
  <c r="G43" i="16"/>
  <c r="G41" i="16"/>
  <c r="HT23" i="16"/>
  <c r="HT25" i="16"/>
  <c r="FU23" i="16"/>
  <c r="FU25" i="16"/>
  <c r="BK47" i="16"/>
  <c r="BK49" i="16"/>
  <c r="BX55" i="16"/>
  <c r="BX53" i="16"/>
  <c r="GI19" i="16"/>
  <c r="GI17" i="16"/>
  <c r="FM37" i="16"/>
  <c r="AN25" i="16"/>
  <c r="AN23" i="16"/>
  <c r="EK55" i="16"/>
  <c r="EK53" i="16"/>
  <c r="HI53" i="16"/>
  <c r="HI55" i="16"/>
  <c r="T43" i="16"/>
  <c r="T41" i="16"/>
  <c r="FG55" i="16"/>
  <c r="FG53" i="16"/>
  <c r="DV17" i="16"/>
  <c r="DV19" i="16"/>
  <c r="EJ41" i="16"/>
  <c r="EJ43" i="16"/>
  <c r="BI55" i="16"/>
  <c r="BI53" i="16"/>
  <c r="CZ41" i="16"/>
  <c r="CZ43" i="16"/>
  <c r="EE17" i="16"/>
  <c r="EE19" i="16"/>
  <c r="ET43" i="16"/>
  <c r="ET41" i="16"/>
  <c r="GT55" i="16"/>
  <c r="GT53" i="16"/>
  <c r="EU55" i="16"/>
  <c r="EU53" i="16"/>
  <c r="EA41" i="16"/>
  <c r="EA43" i="16"/>
  <c r="CR37" i="16"/>
  <c r="CY43" i="16"/>
  <c r="CY41" i="16"/>
  <c r="FK55" i="16"/>
  <c r="FK53" i="16"/>
  <c r="AS31" i="16"/>
  <c r="AS29" i="16"/>
  <c r="CV47" i="16"/>
  <c r="CV49" i="16"/>
  <c r="HL49" i="16"/>
  <c r="HL47" i="16"/>
  <c r="FL53" i="16"/>
  <c r="FL55" i="16"/>
  <c r="I55" i="16"/>
  <c r="I53" i="16"/>
  <c r="EY37" i="16"/>
  <c r="I31" i="16"/>
  <c r="I29" i="16"/>
  <c r="FE47" i="16"/>
  <c r="FE49" i="16"/>
  <c r="BO47" i="16"/>
  <c r="BO49" i="16"/>
  <c r="AT55" i="16"/>
  <c r="AT53" i="16"/>
  <c r="EP31" i="16"/>
  <c r="EP29" i="16"/>
  <c r="HK29" i="16"/>
  <c r="HK31" i="16"/>
  <c r="DX23" i="16"/>
  <c r="DX25" i="16"/>
  <c r="EV23" i="16"/>
  <c r="EV25" i="16"/>
  <c r="HG47" i="16"/>
  <c r="HG49" i="16"/>
  <c r="FF53" i="16"/>
  <c r="FF55" i="16"/>
  <c r="U37" i="16"/>
  <c r="IH47" i="16"/>
  <c r="IH49" i="16"/>
  <c r="DS49" i="16"/>
  <c r="DS47" i="16"/>
  <c r="AM23" i="16"/>
  <c r="AM25" i="16"/>
  <c r="CU43" i="16"/>
  <c r="CU41" i="16"/>
  <c r="HS43" i="16"/>
  <c r="HS41" i="16"/>
  <c r="FJ25" i="16"/>
  <c r="FJ23" i="16"/>
  <c r="G19" i="16"/>
  <c r="G17" i="16"/>
  <c r="AY25" i="16"/>
  <c r="AY23" i="16"/>
  <c r="HR41" i="16"/>
  <c r="HR43" i="16"/>
  <c r="CI43" i="16"/>
  <c r="CI41" i="16"/>
  <c r="GO23" i="16"/>
  <c r="GO25" i="16"/>
  <c r="L31" i="16"/>
  <c r="L29" i="16"/>
  <c r="DU49" i="16"/>
  <c r="DU47" i="16"/>
  <c r="HG29" i="16"/>
  <c r="HG31" i="16"/>
  <c r="CR53" i="16"/>
  <c r="CR55" i="16"/>
  <c r="AJ29" i="16"/>
  <c r="AM37" i="16"/>
  <c r="AF29" i="16"/>
  <c r="FN53" i="16"/>
  <c r="FN55" i="16"/>
  <c r="HY37" i="16"/>
  <c r="HB55" i="16"/>
  <c r="HB53" i="16"/>
  <c r="CL17" i="16"/>
  <c r="CL19" i="16"/>
  <c r="HL43" i="16"/>
  <c r="HL41" i="16"/>
  <c r="BA37" i="16"/>
  <c r="HI29" i="16"/>
  <c r="HI31" i="16"/>
  <c r="DC49" i="16"/>
  <c r="DC47" i="16"/>
  <c r="GH17" i="16"/>
  <c r="GH19" i="16"/>
  <c r="DE43" i="16"/>
  <c r="DE41" i="16"/>
  <c r="X53" i="16"/>
  <c r="X55" i="16"/>
  <c r="AE37" i="16"/>
  <c r="EK41" i="16"/>
  <c r="EK43" i="16"/>
  <c r="FF31" i="16"/>
  <c r="FF29" i="16"/>
  <c r="II19" i="16"/>
  <c r="II17" i="16"/>
  <c r="GK31" i="16"/>
  <c r="GK29" i="16"/>
  <c r="AU49" i="16"/>
  <c r="AU47" i="16"/>
  <c r="GX49" i="16"/>
  <c r="GX47" i="16"/>
  <c r="AN55" i="16"/>
  <c r="AN53" i="16"/>
  <c r="IG23" i="16"/>
  <c r="IG25" i="16"/>
  <c r="FS53" i="16"/>
  <c r="FS55" i="16"/>
  <c r="GH23" i="16"/>
  <c r="GH25" i="16"/>
  <c r="AC37" i="16"/>
  <c r="HV41" i="16"/>
  <c r="HV43" i="16"/>
  <c r="EO37" i="16"/>
  <c r="AJ23" i="16"/>
  <c r="HE17" i="16"/>
  <c r="HE19" i="16"/>
  <c r="HA37" i="16"/>
  <c r="AX47" i="16"/>
  <c r="AX49" i="16"/>
  <c r="I19" i="16"/>
  <c r="I17" i="16"/>
  <c r="BG43" i="16"/>
  <c r="BG41" i="16"/>
  <c r="CD47" i="16"/>
  <c r="CD49" i="16"/>
  <c r="CT23" i="16"/>
  <c r="CT25" i="16"/>
  <c r="FK19" i="16"/>
  <c r="FK17" i="16"/>
  <c r="FI23" i="16"/>
  <c r="FI25" i="16"/>
  <c r="FC47" i="16"/>
  <c r="FC49" i="16"/>
  <c r="GX43" i="16"/>
  <c r="GX41" i="16"/>
  <c r="BZ17" i="16"/>
  <c r="BZ19" i="16"/>
  <c r="CR43" i="16"/>
  <c r="CR41" i="16"/>
  <c r="AU37" i="16"/>
  <c r="EJ25" i="16"/>
  <c r="EJ23" i="16"/>
  <c r="DQ53" i="16"/>
  <c r="DQ55" i="16"/>
  <c r="FU47" i="16"/>
  <c r="FU49" i="16"/>
  <c r="EG37" i="16"/>
  <c r="CM43" i="16"/>
  <c r="CM41" i="16"/>
  <c r="BG25" i="16"/>
  <c r="BG23" i="16"/>
  <c r="GM37" i="16"/>
  <c r="BJ17" i="16"/>
  <c r="BJ19" i="16"/>
  <c r="EB55" i="16"/>
  <c r="EB53" i="16"/>
  <c r="FQ25" i="16"/>
  <c r="FQ23" i="16"/>
  <c r="AA10" i="16"/>
  <c r="EN55" i="16"/>
  <c r="EN53" i="16"/>
  <c r="FX49" i="16"/>
  <c r="FX47" i="16"/>
  <c r="CB41" i="16"/>
  <c r="CB43" i="16"/>
  <c r="GR17" i="16"/>
  <c r="GR19" i="16"/>
  <c r="BS49" i="16"/>
  <c r="BS47" i="16"/>
  <c r="HN53" i="16"/>
  <c r="HN55" i="16"/>
  <c r="ET23" i="16"/>
  <c r="ET25" i="16"/>
  <c r="FO29" i="16"/>
  <c r="FO31" i="16"/>
  <c r="EL55" i="16"/>
  <c r="EL53" i="16"/>
  <c r="FX37" i="16"/>
  <c r="DS19" i="16"/>
  <c r="DS17" i="16"/>
  <c r="AL41" i="16"/>
  <c r="AL43" i="16"/>
  <c r="HX17" i="16"/>
  <c r="HX19" i="16"/>
  <c r="GF29" i="16"/>
  <c r="GF31" i="16"/>
  <c r="HK43" i="16"/>
  <c r="HK41" i="16"/>
  <c r="BT29" i="16"/>
  <c r="BT31" i="16"/>
  <c r="BD25" i="16"/>
  <c r="BD23" i="16"/>
  <c r="BJ23" i="16"/>
  <c r="BJ25" i="16"/>
  <c r="BN55" i="16"/>
  <c r="BN53" i="16"/>
  <c r="DT23" i="16"/>
  <c r="DT25" i="16"/>
  <c r="GL23" i="16"/>
  <c r="GL25" i="16"/>
  <c r="HY53" i="16"/>
  <c r="HY55" i="16"/>
  <c r="J41" i="16"/>
  <c r="J43" i="16"/>
  <c r="AD55" i="16"/>
  <c r="AD53" i="16"/>
  <c r="BW37" i="16"/>
  <c r="FK37" i="16"/>
  <c r="EQ22" i="17"/>
  <c r="R10" i="17"/>
  <c r="R8" i="17"/>
  <c r="BY22" i="17"/>
  <c r="HC22" i="17"/>
  <c r="GA22" i="17"/>
  <c r="DX22" i="17"/>
  <c r="EV10" i="17"/>
  <c r="EV8" i="17"/>
  <c r="FH8" i="17"/>
  <c r="FH10" i="17"/>
  <c r="DA22" i="17"/>
  <c r="GZ22" i="17"/>
  <c r="BN22" i="17"/>
  <c r="HJ10" i="17"/>
  <c r="HJ8" i="17"/>
  <c r="BZ22" i="17"/>
  <c r="GG10" i="17"/>
  <c r="GG8" i="17"/>
  <c r="T8" i="17"/>
  <c r="T10" i="17"/>
  <c r="EM22" i="17"/>
  <c r="E26" i="17"/>
  <c r="E22" i="17"/>
  <c r="GM10" i="17"/>
  <c r="GM8" i="17"/>
  <c r="DK8" i="17"/>
  <c r="DK10" i="17"/>
  <c r="BX22" i="17"/>
  <c r="FZ22" i="17"/>
  <c r="GV8" i="17"/>
  <c r="GV10" i="17"/>
  <c r="ET22" i="17"/>
  <c r="FP22" i="17"/>
  <c r="CF10" i="17"/>
  <c r="CF8" i="17"/>
  <c r="GN22" i="17"/>
  <c r="DH10" i="17"/>
  <c r="DH8" i="17"/>
  <c r="CU22" i="17"/>
  <c r="DP22" i="17"/>
  <c r="Y10" i="17"/>
  <c r="Y8" i="17"/>
  <c r="DT10" i="17"/>
  <c r="DT8" i="17"/>
  <c r="CP22" i="17"/>
  <c r="FY10" i="17"/>
  <c r="FY8" i="17"/>
  <c r="DT22" i="17"/>
  <c r="W10" i="17"/>
  <c r="W8" i="17"/>
  <c r="EF8" i="17"/>
  <c r="EF10" i="17"/>
  <c r="HT10" i="17"/>
  <c r="HT8" i="17"/>
  <c r="EZ22" i="17"/>
  <c r="HD10" i="17"/>
  <c r="HD8" i="17"/>
  <c r="FF22" i="17"/>
  <c r="HL22" i="17"/>
  <c r="IB8" i="17"/>
  <c r="IB10" i="17"/>
  <c r="GY22" i="17"/>
  <c r="AR22" i="17"/>
  <c r="HX8" i="17"/>
  <c r="HX10" i="17"/>
  <c r="DG10" i="17"/>
  <c r="DG8" i="17"/>
  <c r="DR22" i="17"/>
  <c r="ER8" i="17"/>
  <c r="ER10" i="17"/>
  <c r="DB22" i="17"/>
  <c r="JI14" i="27"/>
  <c r="JK14" i="27"/>
  <c r="NC103" i="17" l="1"/>
  <c r="NC101" i="17"/>
  <c r="J8" i="22"/>
  <c r="M14" i="22"/>
  <c r="P11" i="22"/>
  <c r="L16" i="22"/>
  <c r="G13" i="22"/>
  <c r="G18" i="22"/>
  <c r="F12" i="22"/>
  <c r="K10" i="22"/>
  <c r="M13" i="22"/>
  <c r="I11" i="22"/>
  <c r="M18" i="22"/>
  <c r="F18" i="22"/>
  <c r="J16" i="22"/>
  <c r="G15" i="22"/>
  <c r="L15" i="22"/>
  <c r="P10" i="22"/>
  <c r="F17" i="22"/>
  <c r="M6" i="22"/>
  <c r="H6" i="22"/>
  <c r="O8" i="22"/>
  <c r="N6" i="22"/>
  <c r="I6" i="22"/>
  <c r="K6" i="22"/>
  <c r="K18" i="22"/>
  <c r="I18" i="22"/>
  <c r="G16" i="22"/>
  <c r="F16" i="22"/>
  <c r="N11" i="22"/>
  <c r="G10" i="22"/>
  <c r="J12" i="22"/>
  <c r="K17" i="22"/>
  <c r="L13" i="22"/>
  <c r="L9" i="22"/>
  <c r="O18" i="22"/>
  <c r="H9" i="22"/>
  <c r="N15" i="22"/>
  <c r="N13" i="22"/>
  <c r="L17" i="22"/>
  <c r="K14" i="22"/>
  <c r="G11" i="22"/>
  <c r="L14" i="22"/>
  <c r="L6" i="22"/>
  <c r="F6" i="22"/>
  <c r="J11" i="22"/>
  <c r="M10" i="22"/>
  <c r="N12" i="22"/>
  <c r="M12" i="22"/>
  <c r="N10" i="22"/>
  <c r="G12" i="22"/>
  <c r="F9" i="22"/>
  <c r="H14" i="22"/>
  <c r="L18" i="22"/>
  <c r="H10" i="22"/>
  <c r="O10" i="22"/>
  <c r="G8" i="22"/>
  <c r="K8" i="22"/>
  <c r="G6" i="22"/>
  <c r="N8" i="22"/>
  <c r="J6" i="22"/>
  <c r="H16" i="22"/>
  <c r="M16" i="22"/>
  <c r="P14" i="22"/>
  <c r="F11" i="22"/>
  <c r="J17" i="22"/>
  <c r="I17" i="22"/>
  <c r="J18" i="22"/>
  <c r="P18" i="22"/>
  <c r="I14" i="22"/>
  <c r="O12" i="22"/>
  <c r="M9" i="22"/>
  <c r="J14" i="22"/>
  <c r="H13" i="22"/>
  <c r="K13" i="22"/>
  <c r="I13" i="22"/>
  <c r="J10" i="22"/>
  <c r="O11" i="22"/>
  <c r="P6" i="22"/>
  <c r="M8" i="22"/>
  <c r="L11" i="22"/>
  <c r="G9" i="22"/>
  <c r="P15" i="22"/>
  <c r="K16" i="22"/>
  <c r="H17" i="22"/>
  <c r="L12" i="22"/>
  <c r="I12" i="22"/>
  <c r="N17" i="22"/>
  <c r="J13" i="22"/>
  <c r="O16" i="22"/>
  <c r="K15" i="22"/>
  <c r="N14" i="22"/>
  <c r="F8" i="22"/>
  <c r="L8" i="22"/>
  <c r="G14" i="22"/>
  <c r="H11" i="22"/>
  <c r="P17" i="22"/>
  <c r="N18" i="22"/>
  <c r="N9" i="22"/>
  <c r="N16" i="22"/>
  <c r="P13" i="22"/>
  <c r="K12" i="22"/>
  <c r="H15" i="22"/>
  <c r="P16" i="22"/>
  <c r="P8" i="22"/>
  <c r="H8" i="22"/>
  <c r="O14" i="22"/>
  <c r="O13" i="22"/>
  <c r="K11" i="22"/>
  <c r="O17" i="22"/>
  <c r="I10" i="22"/>
  <c r="M15" i="22"/>
  <c r="I16" i="22"/>
  <c r="K9" i="22"/>
  <c r="M17" i="22"/>
  <c r="O9" i="22"/>
  <c r="J9" i="22"/>
  <c r="L10" i="22"/>
  <c r="P9" i="22"/>
  <c r="O6" i="22"/>
  <c r="I8" i="22"/>
  <c r="I9" i="22"/>
  <c r="F14" i="22"/>
  <c r="I15" i="22"/>
  <c r="G17" i="22"/>
  <c r="P12" i="22"/>
  <c r="F13" i="22"/>
  <c r="H18" i="22"/>
  <c r="F10" i="22"/>
  <c r="H12" i="22"/>
  <c r="F15" i="22"/>
  <c r="J15" i="22"/>
  <c r="M11" i="22"/>
  <c r="AH10" i="16"/>
  <c r="AH5" i="24" s="1"/>
  <c r="AH7" i="24" s="1"/>
  <c r="AN5" i="22"/>
  <c r="AI13" i="16"/>
  <c r="AL5" i="22"/>
  <c r="AK5" i="22"/>
  <c r="AQ5" i="22"/>
  <c r="HA7" i="22"/>
  <c r="DD7" i="22"/>
  <c r="FL7" i="22"/>
  <c r="JR7" i="22"/>
  <c r="EQ7" i="22"/>
  <c r="FA7" i="22"/>
  <c r="IY7" i="22"/>
  <c r="DH7" i="22"/>
  <c r="JM7" i="22"/>
  <c r="HE7" i="22"/>
  <c r="CU7" i="22"/>
  <c r="CR7" i="22"/>
  <c r="LY7" i="22"/>
  <c r="JZ7" i="22"/>
  <c r="FG7" i="22"/>
  <c r="BC7" i="22"/>
  <c r="IM7" i="22"/>
  <c r="DQ7" i="22"/>
  <c r="LF7" i="22"/>
  <c r="EJ7" i="22"/>
  <c r="HR7" i="22"/>
  <c r="MW7" i="22"/>
  <c r="KR7" i="22"/>
  <c r="DA7" i="22"/>
  <c r="CW7" i="22"/>
  <c r="AQ7" i="22"/>
  <c r="IB7" i="22"/>
  <c r="JE7" i="22"/>
  <c r="EO7" i="22"/>
  <c r="MB7" i="22"/>
  <c r="LZ7" i="22"/>
  <c r="FK7" i="22"/>
  <c r="BL7" i="22"/>
  <c r="CP7" i="22"/>
  <c r="GM7" i="22"/>
  <c r="KB7" i="22"/>
  <c r="GT7" i="22"/>
  <c r="LO7" i="22"/>
  <c r="Y7" i="22"/>
  <c r="EW7" i="22"/>
  <c r="FW7" i="22"/>
  <c r="KV7" i="22"/>
  <c r="T7" i="22"/>
  <c r="GL7" i="22"/>
  <c r="LE7" i="22"/>
  <c r="Q7" i="22"/>
  <c r="GH7" i="22"/>
  <c r="LA7" i="22"/>
  <c r="GD7" i="22"/>
  <c r="ID7" i="22"/>
  <c r="FM7" i="22"/>
  <c r="AH13" i="16"/>
  <c r="AO13" i="16"/>
  <c r="EP7" i="22"/>
  <c r="CK7" i="22"/>
  <c r="BS7" i="22"/>
  <c r="EV7" i="22"/>
  <c r="AA7" i="22"/>
  <c r="IW7" i="22"/>
  <c r="BI7" i="22"/>
  <c r="BF7" i="22"/>
  <c r="FX7" i="22"/>
  <c r="LP7" i="22"/>
  <c r="JP7" i="22"/>
  <c r="EX7" i="22"/>
  <c r="AM7" i="22"/>
  <c r="HU7" i="22"/>
  <c r="MS7" i="22"/>
  <c r="LH7" i="22"/>
  <c r="IL7" i="22"/>
  <c r="EN7" i="22"/>
  <c r="CO7" i="22"/>
  <c r="GX7" i="22"/>
  <c r="AR7" i="22"/>
  <c r="JN7" i="22"/>
  <c r="CV7" i="22"/>
  <c r="W7" i="22"/>
  <c r="MT7" i="22"/>
  <c r="LS7" i="22"/>
  <c r="HH7" i="22"/>
  <c r="FN7" i="22"/>
  <c r="KO7" i="22"/>
  <c r="GS7" i="22"/>
  <c r="LT7" i="22"/>
  <c r="EK7" i="22"/>
  <c r="KF7" i="22"/>
  <c r="AZ7" i="22"/>
  <c r="FD7" i="22"/>
  <c r="KW7" i="22"/>
  <c r="BG8" i="16"/>
  <c r="BF8" i="16"/>
  <c r="NF7" i="16"/>
  <c r="BM8" i="16"/>
  <c r="LB7" i="22"/>
  <c r="EM7" i="22"/>
  <c r="MJ7" i="22"/>
  <c r="AN7" i="22"/>
  <c r="BA7" i="22"/>
  <c r="ES7" i="22"/>
  <c r="AI7" i="22"/>
  <c r="IF7" i="22"/>
  <c r="GW7" i="22"/>
  <c r="GR7" i="22"/>
  <c r="EG7" i="22"/>
  <c r="LX7" i="22"/>
  <c r="AF7" i="22"/>
  <c r="FE7" i="22"/>
  <c r="JD7" i="22"/>
  <c r="GU7" i="22"/>
  <c r="CL7" i="22"/>
  <c r="JG7" i="22"/>
  <c r="DR7" i="22"/>
  <c r="DZ7" i="22"/>
  <c r="BP7" i="22"/>
  <c r="JI7" i="22"/>
  <c r="FF7" i="22"/>
  <c r="V7" i="22"/>
  <c r="FZ7" i="22"/>
  <c r="BT7" i="22"/>
  <c r="HV7" i="22"/>
  <c r="ME7" i="22"/>
  <c r="CG7" i="22"/>
  <c r="CY7" i="22"/>
  <c r="KI7" i="22"/>
  <c r="BX7" i="22"/>
  <c r="AS7" i="22"/>
  <c r="IJ7" i="22"/>
  <c r="IR7" i="22"/>
  <c r="BN7" i="22"/>
  <c r="FT7" i="22"/>
  <c r="HI7" i="22"/>
  <c r="HY7" i="22"/>
  <c r="HW7" i="22"/>
  <c r="DM7" i="22"/>
  <c r="GB7" i="22"/>
  <c r="KG7" i="22"/>
  <c r="AL13" i="16"/>
  <c r="BU7" i="22"/>
  <c r="KH7" i="22"/>
  <c r="JS7" i="22"/>
  <c r="KN7" i="22"/>
  <c r="KT7" i="22"/>
  <c r="AP7" i="22"/>
  <c r="IZ7" i="22"/>
  <c r="EA7" i="22"/>
  <c r="DY7" i="22"/>
  <c r="AC7" i="22"/>
  <c r="BK7" i="22"/>
  <c r="MO7" i="22"/>
  <c r="IU7" i="22"/>
  <c r="GJ7" i="22"/>
  <c r="CC7" i="22"/>
  <c r="IN7" i="22"/>
  <c r="DB7" i="22"/>
  <c r="HP7" i="22"/>
  <c r="BQ7" i="22"/>
  <c r="MH7" i="22"/>
  <c r="FS7" i="22"/>
  <c r="DE7" i="22"/>
  <c r="AE7" i="22"/>
  <c r="CH7" i="22"/>
  <c r="AJ7" i="22"/>
  <c r="HB7" i="22"/>
  <c r="MA7" i="22"/>
  <c r="AG7" i="22"/>
  <c r="FO7" i="22"/>
  <c r="GN7" i="22"/>
  <c r="LK7" i="22"/>
  <c r="DP7" i="22"/>
  <c r="JH7" i="22"/>
  <c r="HT7" i="22"/>
  <c r="DV7" i="22"/>
  <c r="GO7" i="22"/>
  <c r="KY7" i="22"/>
  <c r="MD7" i="22"/>
  <c r="JJ7" i="22"/>
  <c r="IA7" i="22"/>
  <c r="HK7" i="22"/>
  <c r="AT7" i="22"/>
  <c r="EB7" i="22"/>
  <c r="BJ8" i="16"/>
  <c r="AR13" i="16"/>
  <c r="IP7" i="22"/>
  <c r="CA7" i="22"/>
  <c r="JC7" i="22"/>
  <c r="AK7" i="22"/>
  <c r="GE7" i="22"/>
  <c r="AX7" i="22"/>
  <c r="LV7" i="22"/>
  <c r="EE7" i="22"/>
  <c r="BM7" i="22"/>
  <c r="IS7" i="22"/>
  <c r="JB7" i="22"/>
  <c r="FR7" i="22"/>
  <c r="MX7" i="22"/>
  <c r="GI7" i="22"/>
  <c r="DX7" i="22"/>
  <c r="LN7" i="22"/>
  <c r="X7" i="22"/>
  <c r="EI7" i="22"/>
  <c r="IE7" i="22"/>
  <c r="BW7" i="22"/>
  <c r="AD7" i="22"/>
  <c r="AU7" i="22"/>
  <c r="MZ7" i="22"/>
  <c r="DJ7" i="22"/>
  <c r="JV7" i="22"/>
  <c r="KS7" i="22"/>
  <c r="DF7" i="22"/>
  <c r="GZ7" i="22"/>
  <c r="LI7" i="22"/>
  <c r="BB7" i="22"/>
  <c r="KX7" i="22"/>
  <c r="HD7" i="22"/>
  <c r="ML7" i="22"/>
  <c r="IQ7" i="22"/>
  <c r="KQ7" i="22"/>
  <c r="LR7" i="22"/>
  <c r="FH7" i="22"/>
  <c r="DL7" i="22"/>
  <c r="BH7" i="22"/>
  <c r="LJ7" i="22"/>
  <c r="EY7" i="22"/>
  <c r="DC7" i="22"/>
  <c r="AV7" i="22"/>
  <c r="BO7" i="22"/>
  <c r="FI7" i="22"/>
  <c r="CZ7" i="22"/>
  <c r="AK13" i="16"/>
  <c r="AQ13" i="16"/>
  <c r="AJ13" i="16"/>
  <c r="BP8" i="16"/>
  <c r="MR7" i="22"/>
  <c r="KU7" i="22"/>
  <c r="CT7" i="22"/>
  <c r="ET7" i="22"/>
  <c r="IH7" i="22"/>
  <c r="MV7" i="22"/>
  <c r="MG7" i="22"/>
  <c r="JA7" i="22"/>
  <c r="EC7" i="22"/>
  <c r="U7" i="22"/>
  <c r="GY7" i="22"/>
  <c r="KL7" i="22"/>
  <c r="CS7" i="22"/>
  <c r="MP7" i="22"/>
  <c r="GA7" i="22"/>
  <c r="DN7" i="22"/>
  <c r="LD7" i="22"/>
  <c r="DS7" i="22"/>
  <c r="CX7" i="22"/>
  <c r="CJ7" i="22"/>
  <c r="DG7" i="22"/>
  <c r="MF7" i="22"/>
  <c r="IO7" i="22"/>
  <c r="IT7" i="22"/>
  <c r="JL7" i="22"/>
  <c r="BY7" i="22"/>
  <c r="GF7" i="22"/>
  <c r="FC7" i="22"/>
  <c r="BD7" i="22"/>
  <c r="BZ7" i="22"/>
  <c r="FV7" i="22"/>
  <c r="HQ7" i="22"/>
  <c r="AH7" i="22"/>
  <c r="EU7" i="22"/>
  <c r="MU7" i="22"/>
  <c r="LC7" i="22"/>
  <c r="KK7" i="22"/>
  <c r="HL7" i="22"/>
  <c r="EZ7" i="22"/>
  <c r="BI8" i="16"/>
  <c r="BO8" i="16"/>
  <c r="BH8" i="16"/>
  <c r="JW7" i="22"/>
  <c r="FY7" i="22"/>
  <c r="KM7" i="22"/>
  <c r="JK7" i="22"/>
  <c r="FU7" i="22"/>
  <c r="DT7" i="22"/>
  <c r="CF7" i="22"/>
  <c r="MI7" i="22"/>
  <c r="KJ7" i="22"/>
  <c r="FP7" i="22"/>
  <c r="CB7" i="22"/>
  <c r="MN7" i="22"/>
  <c r="GP7" i="22"/>
  <c r="DW7" i="22"/>
  <c r="BE7" i="22"/>
  <c r="II7" i="22"/>
  <c r="IG7" i="22"/>
  <c r="AB7" i="22"/>
  <c r="IK7" i="22"/>
  <c r="DK7" i="22"/>
  <c r="EL7" i="22"/>
  <c r="KD7" i="22"/>
  <c r="HS7" i="22"/>
  <c r="MQ7" i="22"/>
  <c r="JU7" i="22"/>
  <c r="CE7" i="22"/>
  <c r="HJ7" i="22"/>
  <c r="MK7" i="22"/>
  <c r="AO7" i="22"/>
  <c r="HN7" i="22"/>
  <c r="GG7" i="22"/>
  <c r="CN7" i="22"/>
  <c r="BR7" i="22"/>
  <c r="GV7" i="22"/>
  <c r="IC7" i="22"/>
  <c r="EF7" i="22"/>
  <c r="HG7" i="22"/>
  <c r="LQ7" i="22"/>
  <c r="S7" i="22"/>
  <c r="BG7" i="22"/>
  <c r="JF7" i="22"/>
  <c r="CM7" i="22"/>
  <c r="LW7" i="22"/>
  <c r="KZ7" i="22"/>
  <c r="IV7" i="22"/>
  <c r="IX7" i="22"/>
  <c r="CD7" i="22"/>
  <c r="JO7" i="22"/>
  <c r="AY7" i="22"/>
  <c r="JQ7" i="22"/>
  <c r="LL7" i="22"/>
  <c r="DI7" i="22"/>
  <c r="AP13" i="16"/>
  <c r="AM13" i="16"/>
  <c r="BQ8" i="16"/>
  <c r="HO7" i="22"/>
  <c r="HM7" i="22"/>
  <c r="AL7" i="22"/>
  <c r="GQ7" i="22"/>
  <c r="JT7" i="22"/>
  <c r="EH7" i="22"/>
  <c r="Z7" i="22"/>
  <c r="FB7" i="22"/>
  <c r="KP7" i="22"/>
  <c r="HZ7" i="22"/>
  <c r="MM7" i="22"/>
  <c r="LM7" i="22"/>
  <c r="ER7" i="22"/>
  <c r="DO7" i="22"/>
  <c r="AW7" i="22"/>
  <c r="HX7" i="22"/>
  <c r="HC7" i="22"/>
  <c r="LG7" i="22"/>
  <c r="JX7" i="22"/>
  <c r="HF7" i="22"/>
  <c r="MC7" i="22"/>
  <c r="KA7" i="22"/>
  <c r="R7" i="22"/>
  <c r="LU7" i="22"/>
  <c r="FQ7" i="22"/>
  <c r="ED7" i="22"/>
  <c r="BV7" i="22"/>
  <c r="MY7" i="22"/>
  <c r="KE7" i="22"/>
  <c r="CQ7" i="22"/>
  <c r="JY7" i="22"/>
  <c r="BJ7" i="22"/>
  <c r="GC7" i="22"/>
  <c r="GK7" i="22"/>
  <c r="CI7" i="22"/>
  <c r="DU7" i="22"/>
  <c r="FJ7" i="22"/>
  <c r="KC7" i="22"/>
  <c r="BN8" i="16"/>
  <c r="BL8" i="16"/>
  <c r="BK8" i="16"/>
  <c r="JO16" i="17"/>
  <c r="JO17" i="17" s="1"/>
  <c r="BK8" i="22"/>
  <c r="DV8" i="22"/>
  <c r="HB6" i="22"/>
  <c r="EI8" i="22"/>
  <c r="AF8" i="22"/>
  <c r="BF6" i="22"/>
  <c r="AE8" i="22"/>
  <c r="IF6" i="22"/>
  <c r="BD6" i="22"/>
  <c r="HB8" i="22"/>
  <c r="BL6" i="22"/>
  <c r="CA6" i="22"/>
  <c r="EO6" i="22"/>
  <c r="CN6" i="22"/>
  <c r="AB8" i="22"/>
  <c r="ID6" i="22"/>
  <c r="DN6" i="22"/>
  <c r="ET6" i="22"/>
  <c r="HH6" i="22"/>
  <c r="HG6" i="22"/>
  <c r="Y8" i="22"/>
  <c r="EW8" i="22"/>
  <c r="GB6" i="22"/>
  <c r="CR6" i="22"/>
  <c r="CB6" i="22"/>
  <c r="CP6" i="22"/>
  <c r="BQ6" i="22"/>
  <c r="HR6" i="22"/>
  <c r="EY6" i="22"/>
  <c r="AP8" i="22"/>
  <c r="DY6" i="22"/>
  <c r="CN8" i="22"/>
  <c r="ED8" i="22"/>
  <c r="ID8" i="22"/>
  <c r="GJ6" i="22"/>
  <c r="FL6" i="22"/>
  <c r="FW6" i="22"/>
  <c r="DS8" i="22"/>
  <c r="AG6" i="22"/>
  <c r="BR6" i="22"/>
  <c r="AW6" i="22"/>
  <c r="AF6" i="22"/>
  <c r="GY6" i="22"/>
  <c r="FV6" i="22"/>
  <c r="FC6" i="22"/>
  <c r="S6" i="22"/>
  <c r="EO8" i="22"/>
  <c r="GH8" i="22"/>
  <c r="BH6" i="22"/>
  <c r="AE6" i="22"/>
  <c r="AL8" i="22"/>
  <c r="BS6" i="22"/>
  <c r="LU8" i="22"/>
  <c r="KU8" i="22"/>
  <c r="MW8" i="22"/>
  <c r="LM8" i="22"/>
  <c r="MI8" i="22"/>
  <c r="JA6" i="22"/>
  <c r="JB8" i="22"/>
  <c r="LR8" i="22"/>
  <c r="IU6" i="22"/>
  <c r="KE8" i="22"/>
  <c r="IL6" i="22"/>
  <c r="LP8" i="22"/>
  <c r="KN8" i="22"/>
  <c r="IO8" i="22"/>
  <c r="JE8" i="22"/>
  <c r="MR8" i="22"/>
  <c r="LI8" i="22"/>
  <c r="JY8" i="22"/>
  <c r="MP18" i="22"/>
  <c r="FM18" i="22"/>
  <c r="EE18" i="22"/>
  <c r="HT18" i="22"/>
  <c r="JA17" i="22"/>
  <c r="MA17" i="22"/>
  <c r="GT17" i="22"/>
  <c r="HP17" i="22"/>
  <c r="LP16" i="22"/>
  <c r="AU17" i="22"/>
  <c r="DG17" i="22"/>
  <c r="FT16" i="22"/>
  <c r="FS16" i="22"/>
  <c r="IX15" i="22"/>
  <c r="DA16" i="22"/>
  <c r="FC17" i="22"/>
  <c r="FS15" i="22"/>
  <c r="DY17" i="22"/>
  <c r="IG16" i="22"/>
  <c r="CE15" i="22"/>
  <c r="GE15" i="22"/>
  <c r="HT16" i="22"/>
  <c r="EQ15" i="22"/>
  <c r="DA18" i="22"/>
  <c r="CA14" i="22"/>
  <c r="HX14" i="22"/>
  <c r="KO15" i="22"/>
  <c r="FG13" i="22"/>
  <c r="GJ13" i="22"/>
  <c r="HQ12" i="22"/>
  <c r="ME12" i="22"/>
  <c r="FJ14" i="22"/>
  <c r="DN12" i="22"/>
  <c r="CF13" i="22"/>
  <c r="EL11" i="22"/>
  <c r="JA11" i="22"/>
  <c r="KF12" i="22"/>
  <c r="FD12" i="22"/>
  <c r="EQ11" i="22"/>
  <c r="DP10" i="22"/>
  <c r="LH12" i="22"/>
  <c r="AG10" i="22"/>
  <c r="JX10" i="22"/>
  <c r="AL9" i="22"/>
  <c r="KP10" i="22"/>
  <c r="DE9" i="22"/>
  <c r="Y11" i="22"/>
  <c r="CF9" i="22"/>
  <c r="GE9" i="22"/>
  <c r="HB11" i="22"/>
  <c r="BU9" i="22"/>
  <c r="BQ12" i="22"/>
  <c r="CL9" i="22"/>
  <c r="CD9" i="22"/>
  <c r="MY18" i="22"/>
  <c r="CL18" i="22"/>
  <c r="EV18" i="22"/>
  <c r="FY18" i="22"/>
  <c r="MT17" i="22"/>
  <c r="DN18" i="22"/>
  <c r="EL18" i="22"/>
  <c r="EI17" i="22"/>
  <c r="MF17" i="22"/>
  <c r="IG17" i="22"/>
  <c r="LW17" i="22"/>
  <c r="KK16" i="22"/>
  <c r="KJ16" i="22"/>
  <c r="T16" i="22"/>
  <c r="LA16" i="22"/>
  <c r="EW15" i="22"/>
  <c r="MU15" i="22"/>
  <c r="KH15" i="22"/>
  <c r="MF14" i="22"/>
  <c r="GF14" i="22"/>
  <c r="KN14" i="22"/>
  <c r="HE14" i="22"/>
  <c r="IC15" i="22"/>
  <c r="JB13" i="22"/>
  <c r="MJ13" i="22"/>
  <c r="AN13" i="22"/>
  <c r="FR12" i="22"/>
  <c r="EJ13" i="22"/>
  <c r="GP11" i="22"/>
  <c r="EB11" i="22"/>
  <c r="DY13" i="22"/>
  <c r="JD11" i="22"/>
  <c r="GI9" i="22"/>
  <c r="IH11" i="22"/>
  <c r="HN9" i="22"/>
  <c r="GV9" i="22"/>
  <c r="CD12" i="22"/>
  <c r="MR10" i="22"/>
  <c r="CR9" i="22"/>
  <c r="KT9" i="22"/>
  <c r="KE18" i="22"/>
  <c r="MG18" i="22"/>
  <c r="KY18" i="22"/>
  <c r="DE18" i="22"/>
  <c r="JZ17" i="22"/>
  <c r="R18" i="22"/>
  <c r="HT17" i="22"/>
  <c r="X18" i="22"/>
  <c r="JL17" i="22"/>
  <c r="AW17" i="22"/>
  <c r="HP16" i="22"/>
  <c r="HO16" i="22"/>
  <c r="KT15" i="22"/>
  <c r="EZ16" i="22"/>
  <c r="HX15" i="22"/>
  <c r="LS14" i="22"/>
  <c r="CS17" i="22"/>
  <c r="FP15" i="22"/>
  <c r="U16" i="22"/>
  <c r="CU14" i="22"/>
  <c r="MA15" i="22"/>
  <c r="GI14" i="22"/>
  <c r="BL14" i="22"/>
  <c r="DV14" i="22"/>
  <c r="CJ14" i="22"/>
  <c r="IB13" i="22"/>
  <c r="MT12" i="22"/>
  <c r="DB14" i="22"/>
  <c r="MY12" i="22"/>
  <c r="DC13" i="22"/>
  <c r="EP12" i="22"/>
  <c r="W12" i="22"/>
  <c r="KD10" i="22"/>
  <c r="IR11" i="22"/>
  <c r="KC10" i="22"/>
  <c r="DP12" i="22"/>
  <c r="CZ10" i="22"/>
  <c r="Y12" i="22"/>
  <c r="GR12" i="22"/>
  <c r="KY9" i="22"/>
  <c r="AI12" i="22"/>
  <c r="MD9" i="22"/>
  <c r="BC10" i="22"/>
  <c r="V10" i="22"/>
  <c r="BI10" i="22"/>
  <c r="LZ11" i="22"/>
  <c r="LJ9" i="22"/>
  <c r="LR18" i="22"/>
  <c r="EO18" i="22"/>
  <c r="DG18" i="22"/>
  <c r="GV18" i="22"/>
  <c r="EZ17" i="22"/>
  <c r="MQ16" i="22"/>
  <c r="FV17" i="22"/>
  <c r="AG17" i="22"/>
  <c r="MW16" i="22"/>
  <c r="EV16" i="22"/>
  <c r="CI16" i="22"/>
  <c r="JE15" i="22"/>
  <c r="FJ16" i="22"/>
  <c r="MD15" i="22"/>
  <c r="KF15" i="22"/>
  <c r="AJ15" i="22"/>
  <c r="IB14" i="22"/>
  <c r="MJ14" i="22"/>
  <c r="BC14" i="22"/>
  <c r="FF14" i="22"/>
  <c r="JG13" i="22"/>
  <c r="ID13" i="22"/>
  <c r="FN14" i="22"/>
  <c r="DW12" i="22"/>
  <c r="JF12" i="22"/>
  <c r="BI13" i="22"/>
  <c r="MQ10" i="22"/>
  <c r="EX10" i="22"/>
  <c r="FX11" i="22"/>
  <c r="EW10" i="22"/>
  <c r="CZ12" i="22"/>
  <c r="CR10" i="22"/>
  <c r="DP11" i="22"/>
  <c r="U13" i="22"/>
  <c r="AW11" i="22"/>
  <c r="CG9" i="22"/>
  <c r="GF9" i="22"/>
  <c r="HZ11" i="22"/>
  <c r="HS9" i="22"/>
  <c r="KY10" i="22"/>
  <c r="AW9" i="22"/>
  <c r="AF9" i="22"/>
  <c r="IH9" i="22"/>
  <c r="JO18" i="22"/>
  <c r="KI18" i="22"/>
  <c r="CO18" i="22"/>
  <c r="BU18" i="22"/>
  <c r="CE18" i="22"/>
  <c r="LH17" i="22"/>
  <c r="BL17" i="22"/>
  <c r="HG17" i="22"/>
  <c r="JL16" i="22"/>
  <c r="GY16" i="22"/>
  <c r="LI15" i="22"/>
  <c r="FM16" i="22"/>
  <c r="JY16" i="22"/>
  <c r="EM15" i="22"/>
  <c r="EL15" i="22"/>
  <c r="BH16" i="22"/>
  <c r="CN15" i="22"/>
  <c r="CB15" i="22"/>
  <c r="GU15" i="22"/>
  <c r="AU14" i="22"/>
  <c r="MG14" i="22"/>
  <c r="V14" i="22"/>
  <c r="GM13" i="22"/>
  <c r="KX13" i="22"/>
  <c r="DH15" i="22"/>
  <c r="DG13" i="22"/>
  <c r="ET12" i="22"/>
  <c r="DL13" i="22"/>
  <c r="EY12" i="22"/>
  <c r="FA13" i="22"/>
  <c r="ID11" i="22"/>
  <c r="LD14" i="22"/>
  <c r="BN12" i="22"/>
  <c r="MZ11" i="22"/>
  <c r="KU11" i="22"/>
  <c r="AY11" i="22"/>
  <c r="KR11" i="22"/>
  <c r="AV11" i="22"/>
  <c r="CV12" i="22"/>
  <c r="MU9" i="22"/>
  <c r="JB9" i="22"/>
  <c r="LU9" i="22"/>
  <c r="FV13" i="22"/>
  <c r="BR10" i="22"/>
  <c r="MJ12" i="22"/>
  <c r="DQ10" i="22"/>
  <c r="LF13" i="22"/>
  <c r="BO10" i="22"/>
  <c r="HX9" i="22"/>
  <c r="LB18" i="22"/>
  <c r="DY18" i="22"/>
  <c r="CQ18" i="22"/>
  <c r="GF18" i="22"/>
  <c r="GP17" i="22"/>
  <c r="ET18" i="22"/>
  <c r="EJ17" i="22"/>
  <c r="LN18" i="22"/>
  <c r="GB17" i="22"/>
  <c r="BN17" i="22"/>
  <c r="EY16" i="22"/>
  <c r="GT16" i="22"/>
  <c r="MW17" i="22"/>
  <c r="AI16" i="22"/>
  <c r="LN15" i="22"/>
  <c r="BR15" i="22"/>
  <c r="JP15" i="22"/>
  <c r="HL14" i="22"/>
  <c r="JG14" i="22"/>
  <c r="MW14" i="22"/>
  <c r="AK15" i="22"/>
  <c r="X14" i="22"/>
  <c r="EN14" i="22"/>
  <c r="FG15" i="22"/>
  <c r="FL14" i="22"/>
  <c r="GZ13" i="22"/>
  <c r="LV12" i="22"/>
  <c r="GD12" i="22"/>
  <c r="MS12" i="22"/>
  <c r="JF10" i="22"/>
  <c r="GB12" i="22"/>
  <c r="FH11" i="22"/>
  <c r="BX12" i="22"/>
  <c r="DC11" i="22"/>
  <c r="MV11" i="22"/>
  <c r="BE10" i="22"/>
  <c r="X10" i="22"/>
  <c r="MH11" i="22"/>
  <c r="LM9" i="22"/>
  <c r="EU10" i="22"/>
  <c r="JY12" i="22"/>
  <c r="AK10" i="22"/>
  <c r="EX13" i="22"/>
  <c r="EQ10" i="22"/>
  <c r="FC10" i="22"/>
  <c r="GB9" i="22"/>
  <c r="FV18" i="22"/>
  <c r="IF18" i="22"/>
  <c r="DP18" i="22"/>
  <c r="DV17" i="22"/>
  <c r="LL17" i="22"/>
  <c r="BP17" i="22"/>
  <c r="FG17" i="22"/>
  <c r="JV17" i="22"/>
  <c r="DH17" i="22"/>
  <c r="AS18" i="22"/>
  <c r="LY17" i="22"/>
  <c r="FR18" i="22"/>
  <c r="IV16" i="22"/>
  <c r="GI16" i="22"/>
  <c r="GR15" i="22"/>
  <c r="GI15" i="22"/>
  <c r="AN16" i="22"/>
  <c r="IQ15" i="22"/>
  <c r="HC15" i="22"/>
  <c r="JR16" i="22"/>
  <c r="FC14" i="22"/>
  <c r="JZ14" i="22"/>
  <c r="DJ14" i="22"/>
  <c r="II13" i="22"/>
  <c r="JN13" i="22"/>
  <c r="HS15" i="22"/>
  <c r="BL13" i="22"/>
  <c r="CY12" i="22"/>
  <c r="CQ13" i="22"/>
  <c r="GU12" i="22"/>
  <c r="HD13" i="22"/>
  <c r="JQ11" i="22"/>
  <c r="U11" i="22"/>
  <c r="LU12" i="22"/>
  <c r="HL11" i="22"/>
  <c r="GV12" i="22"/>
  <c r="FG11" i="22"/>
  <c r="EF10" i="22"/>
  <c r="GN12" i="22"/>
  <c r="FD11" i="22"/>
  <c r="EC10" i="22"/>
  <c r="BC11" i="22"/>
  <c r="CI9" i="22"/>
  <c r="LN10" i="22"/>
  <c r="BB9" i="22"/>
  <c r="GU10" i="22"/>
  <c r="JC10" i="22"/>
  <c r="AJ9" i="22"/>
  <c r="HF10" i="22"/>
  <c r="EW9" i="22"/>
  <c r="EX9" i="22"/>
  <c r="KF13" i="22"/>
  <c r="GE18" i="22"/>
  <c r="IG18" i="22"/>
  <c r="GY18" i="22"/>
  <c r="KN18" i="22"/>
  <c r="IL17" i="22"/>
  <c r="MI17" i="22"/>
  <c r="HX17" i="22"/>
  <c r="LZ16" i="22"/>
  <c r="LF16" i="22"/>
  <c r="MH16" i="22"/>
  <c r="KI17" i="22"/>
  <c r="JJ16" i="22"/>
  <c r="EH15" i="22"/>
  <c r="LH15" i="22"/>
  <c r="KX15" i="22"/>
  <c r="BB15" i="22"/>
  <c r="IZ15" i="22"/>
  <c r="EJ14" i="22"/>
  <c r="IQ14" i="22"/>
  <c r="LW14" i="22"/>
  <c r="FM14" i="22"/>
  <c r="DK15" i="22"/>
  <c r="KM13" i="22"/>
  <c r="AT14" i="22"/>
  <c r="CO14" i="22"/>
  <c r="MW12" i="22"/>
  <c r="JQ14" i="22"/>
  <c r="DP13" i="22"/>
  <c r="FC12" i="22"/>
  <c r="EV13" i="22"/>
  <c r="IY12" i="22"/>
  <c r="KB13" i="22"/>
  <c r="KL12" i="22"/>
  <c r="MB12" i="22"/>
  <c r="HF11" i="22"/>
  <c r="ME13" i="22"/>
  <c r="LU11" i="22"/>
  <c r="JP11" i="22"/>
  <c r="T11" i="22"/>
  <c r="GJ10" i="22"/>
  <c r="ID10" i="22"/>
  <c r="DJ11" i="22"/>
  <c r="FR9" i="22"/>
  <c r="FY9" i="22"/>
  <c r="HI11" i="22"/>
  <c r="HL9" i="22"/>
  <c r="GM9" i="22"/>
  <c r="AB10" i="22"/>
  <c r="T10" i="22"/>
  <c r="X9" i="22"/>
  <c r="CB9" i="22"/>
  <c r="GT9" i="22"/>
  <c r="LR9" i="22"/>
  <c r="IV9" i="22"/>
  <c r="DX8" i="22"/>
  <c r="CP8" i="22"/>
  <c r="FZ8" i="22"/>
  <c r="BN8" i="22"/>
  <c r="AV6" i="22"/>
  <c r="IB8" i="22"/>
  <c r="CV8" i="22"/>
  <c r="CB8" i="22"/>
  <c r="FA8" i="22"/>
  <c r="EX6" i="22"/>
  <c r="CJ6" i="22"/>
  <c r="GB8" i="22"/>
  <c r="IJ8" i="22"/>
  <c r="AT8" i="22"/>
  <c r="GX8" i="22"/>
  <c r="HV6" i="22"/>
  <c r="AA6" i="22"/>
  <c r="DL6" i="22"/>
  <c r="FF6" i="22"/>
  <c r="CE6" i="22"/>
  <c r="GT6" i="22"/>
  <c r="DO6" i="22"/>
  <c r="HZ8" i="22"/>
  <c r="BJ8" i="22"/>
  <c r="S8" i="22"/>
  <c r="CO8" i="22"/>
  <c r="ED6" i="22"/>
  <c r="BO6" i="22"/>
  <c r="AX8" i="22"/>
  <c r="CT6" i="22"/>
  <c r="GS6" i="22"/>
  <c r="IE6" i="22"/>
  <c r="FO8" i="22"/>
  <c r="FN8" i="22"/>
  <c r="BQ8" i="22"/>
  <c r="GQ6" i="22"/>
  <c r="AZ8" i="22"/>
  <c r="HN8" i="22"/>
  <c r="CQ6" i="22"/>
  <c r="CX8" i="22"/>
  <c r="IG6" i="22"/>
  <c r="DJ8" i="22"/>
  <c r="HG8" i="22"/>
  <c r="GQ8" i="22"/>
  <c r="GK8" i="22"/>
  <c r="CY6" i="22"/>
  <c r="AL6" i="22"/>
  <c r="AI6" i="22"/>
  <c r="BI6" i="22"/>
  <c r="BG6" i="22"/>
  <c r="JL6" i="22"/>
  <c r="KK8" i="22"/>
  <c r="JA8" i="22"/>
  <c r="JE6" i="22"/>
  <c r="LC8" i="22"/>
  <c r="LX8" i="22"/>
  <c r="KV8" i="22"/>
  <c r="JV8" i="22"/>
  <c r="JD8" i="22"/>
  <c r="JG8" i="22"/>
  <c r="ML8" i="22"/>
  <c r="LH8" i="22"/>
  <c r="KF8" i="22"/>
  <c r="MJ8" i="22"/>
  <c r="IY6" i="22"/>
  <c r="KD18" i="22"/>
  <c r="MN18" i="22"/>
  <c r="BS18" i="22"/>
  <c r="FH18" i="22"/>
  <c r="FR17" i="22"/>
  <c r="KO16" i="22"/>
  <c r="FX17" i="22"/>
  <c r="JO17" i="22"/>
  <c r="S17" i="22"/>
  <c r="HI17" i="22"/>
  <c r="IY16" i="22"/>
  <c r="KV16" i="22"/>
  <c r="LW16" i="22"/>
  <c r="DH16" i="22"/>
  <c r="DG16" i="22"/>
  <c r="GL15" i="22"/>
  <c r="KC15" i="22"/>
  <c r="HF16" i="22"/>
  <c r="HE16" i="22"/>
  <c r="FR15" i="22"/>
  <c r="DT15" i="22"/>
  <c r="MB14" i="22"/>
  <c r="AQ15" i="22"/>
  <c r="AA15" i="22"/>
  <c r="LS15" i="22"/>
  <c r="HR14" i="22"/>
  <c r="LO14" i="22"/>
  <c r="IX14" i="22"/>
  <c r="JS12" i="22"/>
  <c r="KV13" i="22"/>
  <c r="GG14" i="22"/>
  <c r="DS12" i="22"/>
  <c r="DS13" i="22"/>
  <c r="FF12" i="22"/>
  <c r="AM12" i="22"/>
  <c r="KT10" i="22"/>
  <c r="GV11" i="22"/>
  <c r="IG10" i="22"/>
  <c r="BV14" i="22"/>
  <c r="LX11" i="22"/>
  <c r="CB11" i="22"/>
  <c r="LO9" i="22"/>
  <c r="EZ10" i="22"/>
  <c r="FO10" i="22"/>
  <c r="AS9" i="22"/>
  <c r="HW10" i="22"/>
  <c r="DY11" i="22"/>
  <c r="DS9" i="22"/>
  <c r="HS10" i="22"/>
  <c r="AJ10" i="22"/>
  <c r="MP11" i="22"/>
  <c r="KM18" i="22"/>
  <c r="LG18" i="22"/>
  <c r="DM18" i="22"/>
  <c r="KH17" i="22"/>
  <c r="Z18" i="22"/>
  <c r="IB17" i="22"/>
  <c r="AF18" i="22"/>
  <c r="IX17" i="22"/>
  <c r="JT17" i="22"/>
  <c r="X17" i="22"/>
  <c r="HX16" i="22"/>
  <c r="HW16" i="22"/>
  <c r="LB15" i="22"/>
  <c r="FP16" i="22"/>
  <c r="IF15" i="22"/>
  <c r="KI15" i="22"/>
  <c r="AM15" i="22"/>
  <c r="HV15" i="22"/>
  <c r="LZ14" i="22"/>
  <c r="IJ15" i="22"/>
  <c r="IJ16" i="22"/>
  <c r="DT14" i="22"/>
  <c r="IA14" i="22"/>
  <c r="BD15" i="22"/>
  <c r="HI14" i="22"/>
  <c r="CG14" i="22"/>
  <c r="EY13" i="22"/>
  <c r="LW12" i="22"/>
  <c r="CA12" i="22"/>
  <c r="BS13" i="22"/>
  <c r="FW12" i="22"/>
  <c r="GB13" i="22"/>
  <c r="HJ12" i="22"/>
  <c r="JL13" i="22"/>
  <c r="V12" i="22"/>
  <c r="JH13" i="22"/>
  <c r="U12" i="22"/>
  <c r="DM13" i="22"/>
  <c r="JG11" i="22"/>
  <c r="KO12" i="22"/>
  <c r="KO10" i="22"/>
  <c r="DW9" i="22"/>
  <c r="FB9" i="22"/>
  <c r="JC11" i="22"/>
  <c r="HU9" i="22"/>
  <c r="FS11" i="22"/>
  <c r="EJ9" i="22"/>
  <c r="JS11" i="22"/>
  <c r="KU9" i="22"/>
  <c r="GI11" i="22"/>
  <c r="HC10" i="22"/>
  <c r="KX10" i="22"/>
  <c r="MT10" i="22"/>
  <c r="AX9" i="22"/>
  <c r="HS18" i="22"/>
  <c r="IM18" i="22"/>
  <c r="MB18" i="22"/>
  <c r="KW17" i="22"/>
  <c r="LK17" i="22"/>
  <c r="BO17" i="22"/>
  <c r="GD17" i="22"/>
  <c r="AU18" i="22"/>
  <c r="KX16" i="22"/>
  <c r="BJ17" i="22"/>
  <c r="FD16" i="22"/>
  <c r="FC16" i="22"/>
  <c r="IH15" i="22"/>
  <c r="AT16" i="22"/>
  <c r="HO15" i="22"/>
  <c r="LS16" i="22"/>
  <c r="FB15" i="22"/>
  <c r="BF15" i="22"/>
  <c r="AI14" i="22"/>
  <c r="JM16" i="22"/>
  <c r="DW14" i="22"/>
  <c r="IT14" i="22"/>
  <c r="MA13" i="22"/>
  <c r="DB13" i="22"/>
  <c r="JC12" i="22"/>
  <c r="KH12" i="22"/>
  <c r="KC13" i="22"/>
  <c r="KM12" i="22"/>
  <c r="U15" i="22"/>
  <c r="JS13" i="22"/>
  <c r="LF11" i="22"/>
  <c r="BJ11" i="22"/>
  <c r="IR12" i="22"/>
  <c r="HR10" i="22"/>
  <c r="IN12" i="22"/>
  <c r="HQ10" i="22"/>
  <c r="EA11" i="22"/>
  <c r="LG13" i="22"/>
  <c r="LH11" i="22"/>
  <c r="BL11" i="22"/>
  <c r="KY11" i="22"/>
  <c r="IM9" i="22"/>
  <c r="JR9" i="22"/>
  <c r="BD12" i="22"/>
  <c r="MK9" i="22"/>
  <c r="IF12" i="22"/>
  <c r="LL9" i="22"/>
  <c r="AX12" i="22"/>
  <c r="MY9" i="22"/>
  <c r="EO11" i="22"/>
  <c r="DQ9" i="22"/>
  <c r="BN9" i="22"/>
  <c r="CT11" i="22"/>
  <c r="JF18" i="22"/>
  <c r="LP18" i="22"/>
  <c r="MS18" i="22"/>
  <c r="EJ18" i="22"/>
  <c r="ET17" i="22"/>
  <c r="IC17" i="22"/>
  <c r="JR18" i="22"/>
  <c r="IQ17" i="22"/>
  <c r="CC18" i="22"/>
  <c r="GR17" i="22"/>
  <c r="KN16" i="22"/>
  <c r="JV16" i="22"/>
  <c r="AT17" i="22"/>
  <c r="MN15" i="22"/>
  <c r="CI15" i="22"/>
  <c r="JR15" i="22"/>
  <c r="V15" i="22"/>
  <c r="LP14" i="22"/>
  <c r="FP14" i="22"/>
  <c r="JW14" i="22"/>
  <c r="JE14" i="22"/>
  <c r="IA15" i="22"/>
  <c r="GN16" i="22"/>
  <c r="AY15" i="22"/>
  <c r="AJ14" i="22"/>
  <c r="JE12" i="22"/>
  <c r="LI13" i="22"/>
  <c r="X13" i="22"/>
  <c r="DO13" i="22"/>
  <c r="FB12" i="22"/>
  <c r="DT13" i="22"/>
  <c r="FG12" i="22"/>
  <c r="FJ13" i="22"/>
  <c r="IL11" i="22"/>
  <c r="KE10" i="22"/>
  <c r="BZ12" i="22"/>
  <c r="CL10" i="22"/>
  <c r="DS11" i="22"/>
  <c r="JZ13" i="22"/>
  <c r="AN10" i="22"/>
  <c r="IQ10" i="22"/>
  <c r="DZ11" i="22"/>
  <c r="DT9" i="22"/>
  <c r="FG9" i="22"/>
  <c r="EP11" i="22"/>
  <c r="FW10" i="22"/>
  <c r="FS10" i="22"/>
  <c r="HD10" i="22"/>
  <c r="LT10" i="22"/>
  <c r="HC18" i="22"/>
  <c r="JE18" i="22"/>
  <c r="HW18" i="22"/>
  <c r="LL18" i="22"/>
  <c r="JJ17" i="22"/>
  <c r="MS17" i="22"/>
  <c r="HD17" i="22"/>
  <c r="DK17" i="22"/>
  <c r="HZ17" i="22"/>
  <c r="MV16" i="22"/>
  <c r="EO17" i="22"/>
  <c r="IE17" i="22"/>
  <c r="GZ16" i="22"/>
  <c r="EM16" i="22"/>
  <c r="HR15" i="22"/>
  <c r="BB16" i="22"/>
  <c r="ET16" i="22"/>
  <c r="AQ16" i="22"/>
  <c r="MJ15" i="22"/>
  <c r="KF14" i="22"/>
  <c r="CR15" i="22"/>
  <c r="LV14" i="22"/>
  <c r="EB16" i="22"/>
  <c r="FI14" i="22"/>
  <c r="LU14" i="22"/>
  <c r="KE15" i="22"/>
  <c r="EZ13" i="22"/>
  <c r="KY12" i="22"/>
  <c r="AD16" i="22"/>
  <c r="GL12" i="22"/>
  <c r="HX12" i="22"/>
  <c r="MS11" i="22"/>
  <c r="GF13" i="22"/>
  <c r="KN11" i="22"/>
  <c r="AR11" i="22"/>
  <c r="MF10" i="22"/>
  <c r="KI9" i="22"/>
  <c r="FV11" i="22"/>
  <c r="GP9" i="22"/>
  <c r="AS10" i="22"/>
  <c r="DH12" i="22"/>
  <c r="MW9" i="22"/>
  <c r="IP18" i="22"/>
  <c r="KZ18" i="22"/>
  <c r="DT18" i="22"/>
  <c r="AG18" i="22"/>
  <c r="IA17" i="22"/>
  <c r="BG18" i="22"/>
  <c r="CT17" i="22"/>
  <c r="LH16" i="22"/>
  <c r="CM16" i="22"/>
  <c r="EH16" i="22"/>
  <c r="CY17" i="22"/>
  <c r="BD16" i="22"/>
  <c r="GI17" i="22"/>
  <c r="JL15" i="22"/>
  <c r="LO15" i="22"/>
  <c r="BS15" i="22"/>
  <c r="HD15" i="22"/>
  <c r="KZ14" i="22"/>
  <c r="EZ14" i="22"/>
  <c r="GU14" i="22"/>
  <c r="HN16" i="22"/>
  <c r="DQ14" i="22"/>
  <c r="FI15" i="22"/>
  <c r="KW13" i="22"/>
  <c r="U14" i="22"/>
  <c r="GX14" i="22"/>
  <c r="AN14" i="22"/>
  <c r="CD13" i="22"/>
  <c r="IE12" i="22"/>
  <c r="IJ13" i="22"/>
  <c r="AR13" i="22"/>
  <c r="CE12" i="22"/>
  <c r="CE13" i="22"/>
  <c r="LG14" i="22"/>
  <c r="BP12" i="22"/>
  <c r="CX11" i="22"/>
  <c r="GT10" i="22"/>
  <c r="MY11" i="22"/>
  <c r="HP13" i="22"/>
  <c r="KJ11" i="22"/>
  <c r="AN11" i="22"/>
  <c r="BI12" i="22"/>
  <c r="MM9" i="22"/>
  <c r="IV12" i="22"/>
  <c r="LF9" i="22"/>
  <c r="JA9" i="22"/>
  <c r="BJ10" i="22"/>
  <c r="MX11" i="22"/>
  <c r="MA9" i="22"/>
  <c r="HT13" i="22"/>
  <c r="BG10" i="22"/>
  <c r="ET13" i="22"/>
  <c r="HP9" i="22"/>
  <c r="CG10" i="22"/>
  <c r="DJ18" i="22"/>
  <c r="FT18" i="22"/>
  <c r="GW18" i="22"/>
  <c r="AA18" i="22"/>
  <c r="JZ18" i="22"/>
  <c r="LV18" i="22"/>
  <c r="GJ16" i="22"/>
  <c r="DW16" i="22"/>
  <c r="HB15" i="22"/>
  <c r="JE16" i="22"/>
  <c r="T18" i="22"/>
  <c r="DM16" i="22"/>
  <c r="DV15" i="22"/>
  <c r="LT15" i="22"/>
  <c r="BX15" i="22"/>
  <c r="DW17" i="22"/>
  <c r="AM16" i="22"/>
  <c r="CQ14" i="22"/>
  <c r="HN14" i="22"/>
  <c r="MZ13" i="22"/>
  <c r="HB13" i="22"/>
  <c r="AP14" i="22"/>
  <c r="MU12" i="22"/>
  <c r="JA14" i="22"/>
  <c r="ED12" i="22"/>
  <c r="CV13" i="22"/>
  <c r="IH12" i="22"/>
  <c r="GG12" i="22"/>
  <c r="FB11" i="22"/>
  <c r="EL13" i="22"/>
  <c r="LJ10" i="22"/>
  <c r="GK10" i="22"/>
  <c r="IT10" i="22"/>
  <c r="W9" i="22"/>
  <c r="GF10" i="22"/>
  <c r="ML13" i="22"/>
  <c r="BJ13" i="22"/>
  <c r="EE10" i="22"/>
  <c r="BR14" i="22"/>
  <c r="CS10" i="22"/>
  <c r="CD11" i="22"/>
  <c r="BF11" i="22"/>
  <c r="DC10" i="22"/>
  <c r="LM12" i="22"/>
  <c r="DY10" i="22"/>
  <c r="MX18" i="22"/>
  <c r="FU18" i="22"/>
  <c r="EM18" i="22"/>
  <c r="IB18" i="22"/>
  <c r="GF17" i="22"/>
  <c r="JW17" i="22"/>
  <c r="AA17" i="22"/>
  <c r="EP17" i="22"/>
  <c r="IO17" i="22"/>
  <c r="JG16" i="22"/>
  <c r="IP16" i="22"/>
  <c r="KK17" i="22"/>
  <c r="EK16" i="22"/>
  <c r="KY15" i="22"/>
  <c r="BC15" i="22"/>
  <c r="IL15" i="22"/>
  <c r="MP14" i="22"/>
  <c r="IU17" i="22"/>
  <c r="BX14" i="22"/>
  <c r="GE14" i="22"/>
  <c r="CR16" i="22"/>
  <c r="DA14" i="22"/>
  <c r="JS14" i="22"/>
  <c r="LK15" i="22"/>
  <c r="LR13" i="22"/>
  <c r="KA13" i="22"/>
  <c r="KK12" i="22"/>
  <c r="GH12" i="22"/>
  <c r="FB13" i="22"/>
  <c r="DN13" i="22"/>
  <c r="LA10" i="22"/>
  <c r="FY12" i="22"/>
  <c r="EY11" i="22"/>
  <c r="DX10" i="22"/>
  <c r="AW12" i="22"/>
  <c r="CJ11" i="22"/>
  <c r="Y13" i="22"/>
  <c r="DK10" i="22"/>
  <c r="KQ10" i="22"/>
  <c r="DF9" i="22"/>
  <c r="EE11" i="22"/>
  <c r="DM9" i="22"/>
  <c r="EZ9" i="22"/>
  <c r="EU11" i="22"/>
  <c r="EA9" i="22"/>
  <c r="EO9" i="22"/>
  <c r="DR9" i="22"/>
  <c r="DJ9" i="22"/>
  <c r="IZ10" i="22"/>
  <c r="FX10" i="22"/>
  <c r="GV6" i="22"/>
  <c r="EM8" i="22"/>
  <c r="GA8" i="22"/>
  <c r="FO6" i="22"/>
  <c r="CL8" i="22"/>
  <c r="X8" i="22"/>
  <c r="DR8" i="22"/>
  <c r="IB6" i="22"/>
  <c r="DT6" i="22"/>
  <c r="GN8" i="22"/>
  <c r="BX8" i="22"/>
  <c r="GZ8" i="22"/>
  <c r="HC8" i="22"/>
  <c r="EE6" i="22"/>
  <c r="CF8" i="22"/>
  <c r="AW8" i="22"/>
  <c r="AY6" i="22"/>
  <c r="DZ8" i="22"/>
  <c r="CT8" i="22"/>
  <c r="CS6" i="22"/>
  <c r="EK6" i="22"/>
  <c r="AJ6" i="22"/>
  <c r="BW8" i="22"/>
  <c r="HQ8" i="22"/>
  <c r="DD8" i="22"/>
  <c r="CS8" i="22"/>
  <c r="EB6" i="22"/>
  <c r="EZ6" i="22"/>
  <c r="EC8" i="22"/>
  <c r="BF8" i="22"/>
  <c r="GZ6" i="22"/>
  <c r="AS8" i="22"/>
  <c r="HP8" i="22"/>
  <c r="DR6" i="22"/>
  <c r="FD6" i="22"/>
  <c r="BC8" i="22"/>
  <c r="HR8" i="22"/>
  <c r="EM6" i="22"/>
  <c r="CR8" i="22"/>
  <c r="IJ6" i="22"/>
  <c r="FI6" i="22"/>
  <c r="X6" i="22"/>
  <c r="HW6" i="22"/>
  <c r="DF6" i="22"/>
  <c r="BH8" i="22"/>
  <c r="EE8" i="22"/>
  <c r="EL6" i="22"/>
  <c r="HU8" i="22"/>
  <c r="EL8" i="22"/>
  <c r="GF8" i="22"/>
  <c r="AK8" i="22"/>
  <c r="IC6" i="22"/>
  <c r="DH8" i="22"/>
  <c r="GX6" i="22"/>
  <c r="BT8" i="22"/>
  <c r="DE8" i="22"/>
  <c r="FU8" i="22"/>
  <c r="FX6" i="22"/>
  <c r="EJ8" i="22"/>
  <c r="MV8" i="22"/>
  <c r="LT8" i="22"/>
  <c r="IR6" i="22"/>
  <c r="MN8" i="22"/>
  <c r="LL8" i="22"/>
  <c r="MQ8" i="22"/>
  <c r="JB6" i="22"/>
  <c r="KC8" i="22"/>
  <c r="IS8" i="22"/>
  <c r="JL8" i="22"/>
  <c r="KM8" i="22"/>
  <c r="IN6" i="22"/>
  <c r="LA8" i="22"/>
  <c r="LG8" i="22"/>
  <c r="JF8" i="22"/>
  <c r="JS6" i="22"/>
  <c r="IV8" i="22"/>
  <c r="JP6" i="22"/>
  <c r="KZ8" i="22"/>
  <c r="JX8" i="22"/>
  <c r="KI8" i="22"/>
  <c r="HR18" i="22"/>
  <c r="KB18" i="22"/>
  <c r="CV18" i="22"/>
  <c r="CF18" i="22"/>
  <c r="ED18" i="22"/>
  <c r="EH17" i="22"/>
  <c r="FD17" i="22"/>
  <c r="GM16" i="22"/>
  <c r="IH16" i="22"/>
  <c r="LI17" i="22"/>
  <c r="HQ15" i="22"/>
  <c r="KZ15" i="22"/>
  <c r="DG15" i="22"/>
  <c r="CJ16" i="22"/>
  <c r="V16" i="22"/>
  <c r="IZ14" i="22"/>
  <c r="LM15" i="22"/>
  <c r="MK13" i="22"/>
  <c r="CR14" i="22"/>
  <c r="FB14" i="22"/>
  <c r="DP14" i="22"/>
  <c r="DR13" i="22"/>
  <c r="KX12" i="22"/>
  <c r="LD13" i="22"/>
  <c r="T13" i="22"/>
  <c r="MF13" i="22"/>
  <c r="LV11" i="22"/>
  <c r="BZ11" i="22"/>
  <c r="IH10" i="22"/>
  <c r="DR12" i="22"/>
  <c r="FU10" i="22"/>
  <c r="AR12" i="22"/>
  <c r="CE11" i="22"/>
  <c r="JC9" i="22"/>
  <c r="BL10" i="22"/>
  <c r="FZ13" i="22"/>
  <c r="BS10" i="22"/>
  <c r="MK12" i="22"/>
  <c r="DF10" i="22"/>
  <c r="T9" i="22"/>
  <c r="LF10" i="22"/>
  <c r="BG9" i="22"/>
  <c r="DA10" i="22"/>
  <c r="DZ9" i="22"/>
  <c r="AP12" i="22"/>
  <c r="BE11" i="22"/>
  <c r="AX10" i="22"/>
  <c r="IA18" i="22"/>
  <c r="KC18" i="22"/>
  <c r="IU18" i="22"/>
  <c r="MJ18" i="22"/>
  <c r="BI17" i="22"/>
  <c r="LS17" i="22"/>
  <c r="BW17" i="22"/>
  <c r="CP18" i="22"/>
  <c r="LG16" i="22"/>
  <c r="AE17" i="22"/>
  <c r="CA17" i="22"/>
  <c r="FL16" i="22"/>
  <c r="FK16" i="22"/>
  <c r="BC16" i="22"/>
  <c r="MA14" i="22"/>
  <c r="IS15" i="22"/>
  <c r="BH14" i="22"/>
  <c r="FO14" i="22"/>
  <c r="KX14" i="22"/>
  <c r="EW14" i="22"/>
  <c r="ME14" i="22"/>
  <c r="CJ15" i="22"/>
  <c r="GZ14" i="22"/>
  <c r="KB14" i="22"/>
  <c r="IC14" i="22"/>
  <c r="GA13" i="22"/>
  <c r="HI12" i="22"/>
  <c r="IL13" i="22"/>
  <c r="DR14" i="22"/>
  <c r="DF12" i="22"/>
  <c r="BX13" i="22"/>
  <c r="ED11" i="22"/>
  <c r="BI11" i="22"/>
  <c r="LL11" i="22"/>
  <c r="BP11" i="22"/>
  <c r="KW12" i="22"/>
  <c r="KR10" i="22"/>
  <c r="GR11" i="22"/>
  <c r="IC10" i="22"/>
  <c r="ML10" i="22"/>
  <c r="BK9" i="22"/>
  <c r="BU11" i="22"/>
  <c r="CP9" i="22"/>
  <c r="FI9" i="22"/>
  <c r="MZ10" i="22"/>
  <c r="BX9" i="22"/>
  <c r="II9" i="22"/>
  <c r="CP10" i="22"/>
  <c r="LP9" i="22"/>
  <c r="LB9" i="22"/>
  <c r="FG18" i="22"/>
  <c r="HI18" i="22"/>
  <c r="GA18" i="22"/>
  <c r="JP18" i="22"/>
  <c r="HN17" i="22"/>
  <c r="MK16" i="22"/>
  <c r="FH17" i="22"/>
  <c r="MY16" i="22"/>
  <c r="GZ17" i="22"/>
  <c r="II16" i="22"/>
  <c r="KD16" i="22"/>
  <c r="DX18" i="22"/>
  <c r="DS18" i="22"/>
  <c r="CQ16" i="22"/>
  <c r="LY15" i="22"/>
  <c r="BC17" i="22"/>
  <c r="FL15" i="22"/>
  <c r="FY16" i="22"/>
  <c r="CG16" i="22"/>
  <c r="DD15" i="22"/>
  <c r="DX15" i="22"/>
  <c r="CV16" i="22"/>
  <c r="DA15" i="22"/>
  <c r="BK14" i="22"/>
  <c r="CZ15" i="22"/>
  <c r="AV15" i="22"/>
  <c r="JO13" i="22"/>
  <c r="EO12" i="22"/>
  <c r="FF13" i="22"/>
  <c r="MN13" i="22"/>
  <c r="AQ13" i="22"/>
  <c r="MY10" i="22"/>
  <c r="FY11" i="22"/>
  <c r="FF10" i="22"/>
  <c r="GF11" i="22"/>
  <c r="AB12" i="22"/>
  <c r="MS10" i="22"/>
  <c r="GA9" i="22"/>
  <c r="HO11" i="22"/>
  <c r="HF9" i="22"/>
  <c r="JY9" i="22"/>
  <c r="LJ11" i="22"/>
  <c r="IZ9" i="22"/>
  <c r="KM9" i="22"/>
  <c r="FM11" i="22"/>
  <c r="LV10" i="22"/>
  <c r="BE9" i="22"/>
  <c r="LH9" i="22"/>
  <c r="GT18" i="22"/>
  <c r="JD18" i="22"/>
  <c r="KH18" i="22"/>
  <c r="AY18" i="22"/>
  <c r="CN17" i="22"/>
  <c r="DJ17" i="22"/>
  <c r="DQ17" i="22"/>
  <c r="IA16" i="22"/>
  <c r="HJ16" i="22"/>
  <c r="BP18" i="22"/>
  <c r="FN15" i="22"/>
  <c r="GS15" i="22"/>
  <c r="KB15" i="22"/>
  <c r="ME15" i="22"/>
  <c r="LJ14" i="22"/>
  <c r="HT15" i="22"/>
  <c r="DL16" i="22"/>
  <c r="DD14" i="22"/>
  <c r="HK14" i="22"/>
  <c r="GS14" i="22"/>
  <c r="FY14" i="22"/>
  <c r="AN15" i="22"/>
  <c r="GU13" i="22"/>
  <c r="FI13" i="22"/>
  <c r="LG12" i="22"/>
  <c r="BK12" i="22"/>
  <c r="GT12" i="22"/>
  <c r="IS12" i="22"/>
  <c r="DE11" i="22"/>
  <c r="DL11" i="22"/>
  <c r="JE13" i="22"/>
  <c r="T12" i="22"/>
  <c r="KZ11" i="22"/>
  <c r="BD11" i="22"/>
  <c r="KC11" i="22"/>
  <c r="KQ9" i="22"/>
  <c r="LV9" i="22"/>
  <c r="DT10" i="22"/>
  <c r="U9" i="22"/>
  <c r="LG10" i="22"/>
  <c r="BH9" i="22"/>
  <c r="CU9" i="22"/>
  <c r="KH13" i="22"/>
  <c r="BW10" i="22"/>
  <c r="JD9" i="22"/>
  <c r="IP9" i="22"/>
  <c r="KR9" i="22"/>
  <c r="EQ18" i="22"/>
  <c r="GS18" i="22"/>
  <c r="FK18" i="22"/>
  <c r="IZ18" i="22"/>
  <c r="AK17" i="22"/>
  <c r="IV17" i="22"/>
  <c r="MG17" i="22"/>
  <c r="MJ16" i="22"/>
  <c r="EN16" i="22"/>
  <c r="CA16" i="22"/>
  <c r="MF15" i="22"/>
  <c r="AR16" i="22"/>
  <c r="CA15" i="22"/>
  <c r="LV15" i="22"/>
  <c r="BZ15" i="22"/>
  <c r="JX15" i="22"/>
  <c r="AB15" i="22"/>
  <c r="HT14" i="22"/>
  <c r="MZ14" i="22"/>
  <c r="AK14" i="22"/>
  <c r="FD14" i="22"/>
  <c r="HP14" i="22"/>
  <c r="GB14" i="22"/>
  <c r="GK12" i="22"/>
  <c r="HI13" i="22"/>
  <c r="MV13" i="22"/>
  <c r="AU13" i="22"/>
  <c r="Z14" i="22"/>
  <c r="AZ13" i="22"/>
  <c r="CM12" i="22"/>
  <c r="CM13" i="22"/>
  <c r="FR11" i="22"/>
  <c r="GI13" i="22"/>
  <c r="AK11" i="22"/>
  <c r="LY10" i="22"/>
  <c r="II11" i="22"/>
  <c r="JT10" i="22"/>
  <c r="IF11" i="22"/>
  <c r="JQ10" i="22"/>
  <c r="JF11" i="22"/>
  <c r="HW9" i="22"/>
  <c r="ED9" i="22"/>
  <c r="GQ11" i="22"/>
  <c r="GW9" i="22"/>
  <c r="DX12" i="22"/>
  <c r="MI9" i="22"/>
  <c r="FP12" i="22"/>
  <c r="KK9" i="22"/>
  <c r="GD18" i="22"/>
  <c r="IN18" i="22"/>
  <c r="JQ18" i="22"/>
  <c r="FJ18" i="22"/>
  <c r="ED17" i="22"/>
  <c r="FA17" i="22"/>
  <c r="LT17" i="22"/>
  <c r="BX17" i="22"/>
  <c r="MP17" i="22"/>
  <c r="CM18" i="22"/>
  <c r="DP17" i="22"/>
  <c r="BV16" i="22"/>
  <c r="DA17" i="22"/>
  <c r="LT16" i="22"/>
  <c r="MH15" i="22"/>
  <c r="IB16" i="22"/>
  <c r="GZ15" i="22"/>
  <c r="JB15" i="22"/>
  <c r="W16" i="22"/>
  <c r="CN14" i="22"/>
  <c r="EI14" i="22"/>
  <c r="BE14" i="22"/>
  <c r="KI14" i="22"/>
  <c r="AI15" i="22"/>
  <c r="LC13" i="22"/>
  <c r="BZ14" i="22"/>
  <c r="FZ14" i="22"/>
  <c r="DQ12" i="22"/>
  <c r="EF13" i="22"/>
  <c r="JJ12" i="22"/>
  <c r="MA12" i="22"/>
  <c r="GD14" i="22"/>
  <c r="MT11" i="22"/>
  <c r="GF12" i="22"/>
  <c r="FA11" i="22"/>
  <c r="EH10" i="22"/>
  <c r="CV11" i="22"/>
  <c r="KM11" i="22"/>
  <c r="AQ11" i="22"/>
  <c r="LU10" i="22"/>
  <c r="KA9" i="22"/>
  <c r="IT9" i="22"/>
  <c r="FU11" i="22"/>
  <c r="CG12" i="22"/>
  <c r="MZ9" i="22"/>
  <c r="JO9" i="22"/>
  <c r="BT12" i="22"/>
  <c r="BV10" i="22"/>
  <c r="FV9" i="22"/>
  <c r="LK18" i="22"/>
  <c r="AX18" i="22"/>
  <c r="ME18" i="22"/>
  <c r="EK18" i="22"/>
  <c r="LF17" i="22"/>
  <c r="AZ18" i="22"/>
  <c r="CG17" i="22"/>
  <c r="IZ17" i="22"/>
  <c r="BH18" i="22"/>
  <c r="CU17" i="22"/>
  <c r="HJ17" i="22"/>
  <c r="KR17" i="22"/>
  <c r="AV17" i="22"/>
  <c r="EU17" i="22"/>
  <c r="CC17" i="22"/>
  <c r="FS17" i="22"/>
  <c r="DX16" i="22"/>
  <c r="BK16" i="22"/>
  <c r="EP15" i="22"/>
  <c r="IL16" i="22"/>
  <c r="DW15" i="22"/>
  <c r="X16" i="22"/>
  <c r="JP14" i="22"/>
  <c r="BQ15" i="22"/>
  <c r="KW15" i="22"/>
  <c r="AE14" i="22"/>
  <c r="JN14" i="22"/>
  <c r="FW13" i="22"/>
  <c r="IG12" i="22"/>
  <c r="JX13" i="22"/>
  <c r="KI12" i="22"/>
  <c r="LV13" i="22"/>
  <c r="AE13" i="22"/>
  <c r="KP14" i="22"/>
  <c r="EI12" i="22"/>
  <c r="EI13" i="22"/>
  <c r="LX12" i="22"/>
  <c r="HE11" i="22"/>
  <c r="IX10" i="22"/>
  <c r="FH12" i="22"/>
  <c r="EZ11" i="22"/>
  <c r="IH14" i="22"/>
  <c r="BJ12" i="22"/>
  <c r="CU11" i="22"/>
  <c r="BU15" i="22"/>
  <c r="BF12" i="22"/>
  <c r="CR11" i="22"/>
  <c r="CG13" i="22"/>
  <c r="DW10" i="22"/>
  <c r="MT13" i="22"/>
  <c r="CC10" i="22"/>
  <c r="W10" i="22"/>
  <c r="BB10" i="22"/>
  <c r="IY10" i="22"/>
  <c r="Y9" i="22"/>
  <c r="GL9" i="22"/>
  <c r="BF10" i="22"/>
  <c r="GZ9" i="22"/>
  <c r="KL18" i="22"/>
  <c r="MV18" i="22"/>
  <c r="CA18" i="22"/>
  <c r="FP18" i="22"/>
  <c r="FZ17" i="22"/>
  <c r="KW16" i="22"/>
  <c r="GP18" i="22"/>
  <c r="FL17" i="22"/>
  <c r="GU16" i="22"/>
  <c r="GD16" i="22"/>
  <c r="BE17" i="22"/>
  <c r="AL16" i="22"/>
  <c r="IV15" i="22"/>
  <c r="MQ14" i="22"/>
  <c r="DF18" i="22"/>
  <c r="GN15" i="22"/>
  <c r="FR16" i="22"/>
  <c r="DS14" i="22"/>
  <c r="HG14" i="22"/>
  <c r="HU14" i="22"/>
  <c r="IA13" i="22"/>
  <c r="BD13" i="22"/>
  <c r="CQ12" i="22"/>
  <c r="CI13" i="22"/>
  <c r="GM12" i="22"/>
  <c r="GT13" i="22"/>
  <c r="HZ12" i="22"/>
  <c r="FL12" i="22"/>
  <c r="ET11" i="22"/>
  <c r="DQ13" i="22"/>
  <c r="KZ12" i="22"/>
  <c r="HD11" i="22"/>
  <c r="IO10" i="22"/>
  <c r="GP14" i="22"/>
  <c r="MF11" i="22"/>
  <c r="FP10" i="22"/>
  <c r="AT9" i="22"/>
  <c r="LL10" i="22"/>
  <c r="AU11" i="22"/>
  <c r="CN9" i="22"/>
  <c r="MB10" i="22"/>
  <c r="BO9" i="22"/>
  <c r="BK11" i="22"/>
  <c r="AM11" i="22"/>
  <c r="CC9" i="22"/>
  <c r="BP10" i="22"/>
  <c r="JN9" i="22"/>
  <c r="EZ12" i="22"/>
  <c r="ER10" i="22"/>
  <c r="EB10" i="22"/>
  <c r="GY8" i="22"/>
  <c r="HT6" i="22"/>
  <c r="DH6" i="22"/>
  <c r="DG6" i="22"/>
  <c r="HL8" i="22"/>
  <c r="EF6" i="22"/>
  <c r="CF6" i="22"/>
  <c r="T6" i="22"/>
  <c r="DA8" i="22"/>
  <c r="BI8" i="22"/>
  <c r="FU6" i="22"/>
  <c r="GI6" i="22"/>
  <c r="BS8" i="22"/>
  <c r="HE8" i="22"/>
  <c r="CD6" i="22"/>
  <c r="GH6" i="22"/>
  <c r="FA6" i="22"/>
  <c r="DJ6" i="22"/>
  <c r="II8" i="22"/>
  <c r="AD6" i="22"/>
  <c r="HU6" i="22"/>
  <c r="GA6" i="22"/>
  <c r="CX6" i="22"/>
  <c r="CU6" i="22"/>
  <c r="BW6" i="22"/>
  <c r="AJ8" i="22"/>
  <c r="EF8" i="22"/>
  <c r="GE6" i="22"/>
  <c r="FX8" i="22"/>
  <c r="HW8" i="22"/>
  <c r="II6" i="22"/>
  <c r="IE8" i="22"/>
  <c r="BG8" i="22"/>
  <c r="FD8" i="22"/>
  <c r="CD8" i="22"/>
  <c r="AU8" i="22"/>
  <c r="BU6" i="22"/>
  <c r="BK6" i="22"/>
  <c r="GR6" i="22"/>
  <c r="BT6" i="22"/>
  <c r="AZ6" i="22"/>
  <c r="FT8" i="22"/>
  <c r="FC8" i="22"/>
  <c r="BE6" i="22"/>
  <c r="DO8" i="22"/>
  <c r="AP6" i="22"/>
  <c r="BU8" i="22"/>
  <c r="BN6" i="22"/>
  <c r="GJ8" i="22"/>
  <c r="GI8" i="22"/>
  <c r="AD8" i="22"/>
  <c r="GT8" i="22"/>
  <c r="DG8" i="22"/>
  <c r="KJ8" i="22"/>
  <c r="JH8" i="22"/>
  <c r="JK6" i="22"/>
  <c r="JN8" i="22"/>
  <c r="KB8" i="22"/>
  <c r="IZ8" i="22"/>
  <c r="MH8" i="22"/>
  <c r="MF8" i="22"/>
  <c r="LD8" i="22"/>
  <c r="LK8" i="22"/>
  <c r="IT6" i="22"/>
  <c r="LO8" i="22"/>
  <c r="KD8" i="22"/>
  <c r="JQ8" i="22"/>
  <c r="IU8" i="22"/>
  <c r="IY8" i="22"/>
  <c r="KY8" i="22"/>
  <c r="IN8" i="22"/>
  <c r="FF18" i="22"/>
  <c r="HP18" i="22"/>
  <c r="IS18" i="22"/>
  <c r="CJ18" i="22"/>
  <c r="DF17" i="22"/>
  <c r="DL17" i="22"/>
  <c r="HC17" i="22"/>
  <c r="AE18" i="22"/>
  <c r="KX18" i="22"/>
  <c r="R17" i="22"/>
  <c r="EA16" i="22"/>
  <c r="FV16" i="22"/>
  <c r="JE17" i="22"/>
  <c r="JC17" i="22"/>
  <c r="IS16" i="22"/>
  <c r="DF15" i="22"/>
  <c r="LD15" i="22"/>
  <c r="BH15" i="22"/>
  <c r="GN14" i="22"/>
  <c r="KY14" i="22"/>
  <c r="KC14" i="22"/>
  <c r="CU15" i="22"/>
  <c r="JY13" i="22"/>
  <c r="MQ13" i="22"/>
  <c r="AF14" i="22"/>
  <c r="MU13" i="22"/>
  <c r="FY13" i="22"/>
  <c r="HG12" i="22"/>
  <c r="HH13" i="22"/>
  <c r="LC12" i="22"/>
  <c r="BG12" i="22"/>
  <c r="BG13" i="22"/>
  <c r="DT12" i="22"/>
  <c r="FV10" i="22"/>
  <c r="EJ11" i="22"/>
  <c r="MA11" i="22"/>
  <c r="EU13" i="22"/>
  <c r="JL11" i="22"/>
  <c r="GA11" i="22"/>
  <c r="GQ9" i="22"/>
  <c r="CR12" i="22"/>
  <c r="MT9" i="22"/>
  <c r="AL10" i="22"/>
  <c r="FZ10" i="22"/>
  <c r="LP12" i="22"/>
  <c r="AI10" i="22"/>
  <c r="AH10" i="22"/>
  <c r="MF9" i="22"/>
  <c r="EN9" i="22"/>
  <c r="FO18" i="22"/>
  <c r="HQ18" i="22"/>
  <c r="GI18" i="22"/>
  <c r="JX18" i="22"/>
  <c r="HV17" i="22"/>
  <c r="MS16" i="22"/>
  <c r="FP17" i="22"/>
  <c r="GL17" i="22"/>
  <c r="HH17" i="22"/>
  <c r="IQ16" i="22"/>
  <c r="KM16" i="22"/>
  <c r="LN16" i="22"/>
  <c r="CZ16" i="22"/>
  <c r="CY16" i="22"/>
  <c r="IP15" i="22"/>
  <c r="MG15" i="22"/>
  <c r="HI16" i="22"/>
  <c r="FT15" i="22"/>
  <c r="HW15" i="22"/>
  <c r="FJ15" i="22"/>
  <c r="HQ17" i="22"/>
  <c r="FX15" i="22"/>
  <c r="BE16" i="22"/>
  <c r="DC14" i="22"/>
  <c r="JC14" i="22"/>
  <c r="JQ13" i="22"/>
  <c r="CB14" i="22"/>
  <c r="EL14" i="22"/>
  <c r="CZ14" i="22"/>
  <c r="JK12" i="22"/>
  <c r="KI13" i="22"/>
  <c r="ET14" i="22"/>
  <c r="DK12" i="22"/>
  <c r="DK13" i="22"/>
  <c r="EX12" i="22"/>
  <c r="AE12" i="22"/>
  <c r="BZ13" i="22"/>
  <c r="MX10" i="22"/>
  <c r="MW10" i="22"/>
  <c r="GU11" i="22"/>
  <c r="IF10" i="22"/>
  <c r="EB12" i="22"/>
  <c r="GX10" i="22"/>
  <c r="JH10" i="22"/>
  <c r="AD9" i="22"/>
  <c r="CL11" i="22"/>
  <c r="HG10" i="22"/>
  <c r="DB11" i="22"/>
  <c r="FW9" i="22"/>
  <c r="R11" i="22"/>
  <c r="AA10" i="22"/>
  <c r="BT9" i="22"/>
  <c r="BF9" i="22"/>
  <c r="BX10" i="22"/>
  <c r="LZ18" i="22"/>
  <c r="EW18" i="22"/>
  <c r="DO18" i="22"/>
  <c r="HD18" i="22"/>
  <c r="MD18" i="22"/>
  <c r="IY17" i="22"/>
  <c r="CR18" i="22"/>
  <c r="DR17" i="22"/>
  <c r="EW17" i="22"/>
  <c r="FW16" i="22"/>
  <c r="HR16" i="22"/>
  <c r="FV15" i="22"/>
  <c r="JM15" i="22"/>
  <c r="GS16" i="22"/>
  <c r="MB16" i="22"/>
  <c r="FC15" i="22"/>
  <c r="BJ16" i="22"/>
  <c r="CP15" i="22"/>
  <c r="MZ15" i="22"/>
  <c r="LA14" i="22"/>
  <c r="FY15" i="22"/>
  <c r="MU14" i="22"/>
  <c r="JG15" i="22"/>
  <c r="IZ16" i="22"/>
  <c r="FV14" i="22"/>
  <c r="KT13" i="22"/>
  <c r="MM13" i="22"/>
  <c r="AP13" i="22"/>
  <c r="GQ12" i="22"/>
  <c r="GP13" i="22"/>
  <c r="HV12" i="22"/>
  <c r="GV13" i="22"/>
  <c r="IA12" i="22"/>
  <c r="LZ12" i="22"/>
  <c r="CC13" i="22"/>
  <c r="IT11" i="22"/>
  <c r="KM10" i="22"/>
  <c r="CN12" i="22"/>
  <c r="CT10" i="22"/>
  <c r="CL12" i="22"/>
  <c r="KK13" i="22"/>
  <c r="LK11" i="22"/>
  <c r="BO11" i="22"/>
  <c r="DE13" i="22"/>
  <c r="IV11" i="22"/>
  <c r="EH11" i="22"/>
  <c r="DO9" i="22"/>
  <c r="ET9" i="22"/>
  <c r="IG11" i="22"/>
  <c r="GN9" i="22"/>
  <c r="IA9" i="22"/>
  <c r="BG15" i="22"/>
  <c r="GM10" i="22"/>
  <c r="IE10" i="22"/>
  <c r="BL9" i="22"/>
  <c r="EH18" i="22"/>
  <c r="GR18" i="22"/>
  <c r="HU18" i="22"/>
  <c r="CH17" i="22"/>
  <c r="MJ17" i="22"/>
  <c r="GE17" i="22"/>
  <c r="DV18" i="22"/>
  <c r="EF17" i="22"/>
  <c r="MA16" i="22"/>
  <c r="FO16" i="22"/>
  <c r="EX16" i="22"/>
  <c r="FK17" i="22"/>
  <c r="GW16" i="22"/>
  <c r="BB18" i="22"/>
  <c r="JS15" i="22"/>
  <c r="W15" i="22"/>
  <c r="HF15" i="22"/>
  <c r="GG15" i="22"/>
  <c r="AR14" i="22"/>
  <c r="EY14" i="22"/>
  <c r="BL15" i="22"/>
  <c r="HU15" i="22"/>
  <c r="BR16" i="22"/>
  <c r="GR14" i="22"/>
  <c r="GS12" i="22"/>
  <c r="HR13" i="22"/>
  <c r="AL14" i="22"/>
  <c r="BC13" i="22"/>
  <c r="CP12" i="22"/>
  <c r="BH13" i="22"/>
  <c r="CU12" i="22"/>
  <c r="CU13" i="22"/>
  <c r="FZ11" i="22"/>
  <c r="HG13" i="22"/>
  <c r="HF13" i="22"/>
  <c r="LC11" i="22"/>
  <c r="BG11" i="22"/>
  <c r="CH13" i="22"/>
  <c r="MK10" i="22"/>
  <c r="IE9" i="22"/>
  <c r="JJ9" i="22"/>
  <c r="AU10" i="22"/>
  <c r="GA10" i="22"/>
  <c r="JB10" i="22"/>
  <c r="AI9" i="22"/>
  <c r="AV9" i="22"/>
  <c r="LJ18" i="22"/>
  <c r="CY18" i="22"/>
  <c r="GN18" i="22"/>
  <c r="GX17" i="22"/>
  <c r="LU16" i="22"/>
  <c r="ER17" i="22"/>
  <c r="KU17" i="22"/>
  <c r="AY17" i="22"/>
  <c r="FN17" i="22"/>
  <c r="KE16" i="22"/>
  <c r="JN16" i="22"/>
  <c r="AD17" i="22"/>
  <c r="AB18" i="22"/>
  <c r="MP16" i="22"/>
  <c r="FF15" i="22"/>
  <c r="GK15" i="22"/>
  <c r="JT15" i="22"/>
  <c r="LW15" i="22"/>
  <c r="LH14" i="22"/>
  <c r="FH14" i="22"/>
  <c r="JO14" i="22"/>
  <c r="GK14" i="22"/>
  <c r="AX15" i="22"/>
  <c r="AH14" i="22"/>
  <c r="CP14" i="22"/>
  <c r="BD14" i="22"/>
  <c r="CL13" i="22"/>
  <c r="IM12" i="22"/>
  <c r="MD12" i="22"/>
  <c r="MI12" i="22"/>
  <c r="HZ14" i="22"/>
  <c r="DZ12" i="22"/>
  <c r="CB12" i="22"/>
  <c r="LZ10" i="22"/>
  <c r="IB11" i="22"/>
  <c r="JM10" i="22"/>
  <c r="HH10" i="22"/>
  <c r="IC12" i="22"/>
  <c r="HE10" i="22"/>
  <c r="FK9" i="22"/>
  <c r="BR9" i="22"/>
  <c r="EK9" i="22"/>
  <c r="KV9" i="22"/>
  <c r="JW9" i="22"/>
  <c r="KK11" i="22"/>
  <c r="JM11" i="22"/>
  <c r="DR18" i="22"/>
  <c r="GB18" i="22"/>
  <c r="HE18" i="22"/>
  <c r="AI18" i="22"/>
  <c r="ML18" i="22"/>
  <c r="FO17" i="22"/>
  <c r="KD17" i="22"/>
  <c r="LV16" i="22"/>
  <c r="JC16" i="22"/>
  <c r="JV15" i="22"/>
  <c r="DD16" i="22"/>
  <c r="DQ15" i="22"/>
  <c r="JC15" i="22"/>
  <c r="KT14" i="22"/>
  <c r="ER15" i="22"/>
  <c r="LI16" i="22"/>
  <c r="BW14" i="22"/>
  <c r="II15" i="22"/>
  <c r="HW14" i="22"/>
  <c r="MH13" i="22"/>
  <c r="KZ13" i="22"/>
  <c r="R13" i="22"/>
  <c r="FS12" i="22"/>
  <c r="FN13" i="22"/>
  <c r="IR13" i="22"/>
  <c r="JO12" i="22"/>
  <c r="LA13" i="22"/>
  <c r="S13" i="22"/>
  <c r="GN13" i="22"/>
  <c r="KH11" i="22"/>
  <c r="AL11" i="22"/>
  <c r="ED14" i="22"/>
  <c r="MR11" i="22"/>
  <c r="LX10" i="22"/>
  <c r="AS13" i="22"/>
  <c r="HX11" i="22"/>
  <c r="IM11" i="22"/>
  <c r="HO9" i="22"/>
  <c r="GH9" i="22"/>
  <c r="EC9" i="22"/>
  <c r="KN9" i="22"/>
  <c r="GK11" i="22"/>
  <c r="HC9" i="22"/>
  <c r="DL12" i="22"/>
  <c r="KC9" i="22"/>
  <c r="GR9" i="22"/>
  <c r="IY18" i="22"/>
  <c r="LA18" i="22"/>
  <c r="JS18" i="22"/>
  <c r="MQ17" i="22"/>
  <c r="MF16" i="22"/>
  <c r="ML16" i="22"/>
  <c r="LO16" i="22"/>
  <c r="MU16" i="22"/>
  <c r="LO17" i="22"/>
  <c r="KH16" i="22"/>
  <c r="IG15" i="22"/>
  <c r="AJ16" i="22"/>
  <c r="DN16" i="22"/>
  <c r="LF15" i="22"/>
  <c r="BJ15" i="22"/>
  <c r="JH15" i="22"/>
  <c r="HD14" i="22"/>
  <c r="LY14" i="22"/>
  <c r="KW14" i="22"/>
  <c r="EI15" i="22"/>
  <c r="AF16" i="22"/>
  <c r="EC14" i="22"/>
  <c r="DX14" i="22"/>
  <c r="KV14" i="22"/>
  <c r="EH13" i="22"/>
  <c r="LN12" i="22"/>
  <c r="MD13" i="22"/>
  <c r="AJ13" i="22"/>
  <c r="FV12" i="22"/>
  <c r="BC12" i="22"/>
  <c r="CP11" i="22"/>
  <c r="GL10" i="22"/>
  <c r="MQ11" i="22"/>
  <c r="MN11" i="22"/>
  <c r="AW10" i="22"/>
  <c r="IJ12" i="22"/>
  <c r="AY12" i="22"/>
  <c r="MR9" i="22"/>
  <c r="IB12" i="22"/>
  <c r="LS9" i="22"/>
  <c r="FC13" i="22"/>
  <c r="CO13" i="22"/>
  <c r="EA10" i="22"/>
  <c r="CY10" i="22"/>
  <c r="EV9" i="22"/>
  <c r="HZ18" i="22"/>
  <c r="KJ18" i="22"/>
  <c r="LM18" i="22"/>
  <c r="DD18" i="22"/>
  <c r="GW17" i="22"/>
  <c r="CU18" i="22"/>
  <c r="DT17" i="22"/>
  <c r="HK17" i="22"/>
  <c r="AM18" i="22"/>
  <c r="CD17" i="22"/>
  <c r="AH17" i="22"/>
  <c r="EI16" i="22"/>
  <c r="DR16" i="22"/>
  <c r="BF17" i="22"/>
  <c r="LB16" i="22"/>
  <c r="LR15" i="22"/>
  <c r="FM15" i="22"/>
  <c r="IM15" i="22"/>
  <c r="FZ15" i="22"/>
  <c r="CS15" i="22"/>
  <c r="BG14" i="22"/>
  <c r="FW15" i="22"/>
  <c r="HD16" i="22"/>
  <c r="EU14" i="22"/>
  <c r="JR14" i="22"/>
  <c r="CT14" i="22"/>
  <c r="JF13" i="22"/>
  <c r="GS13" i="22"/>
  <c r="MM12" i="22"/>
  <c r="GW14" i="22"/>
  <c r="DV12" i="22"/>
  <c r="CN13" i="22"/>
  <c r="LD12" i="22"/>
  <c r="LB10" i="22"/>
  <c r="AZ12" i="22"/>
  <c r="CM11" i="22"/>
  <c r="JT11" i="22"/>
  <c r="X11" i="22"/>
  <c r="R12" i="22"/>
  <c r="LW9" i="22"/>
  <c r="IZ13" i="22"/>
  <c r="BT10" i="22"/>
  <c r="GE10" i="22"/>
  <c r="IM10" i="22"/>
  <c r="AB9" i="22"/>
  <c r="GP10" i="22"/>
  <c r="II10" i="22"/>
  <c r="FF9" i="22"/>
  <c r="HR11" i="22"/>
  <c r="HE12" i="22"/>
  <c r="JP10" i="22"/>
  <c r="HJ9" i="22"/>
  <c r="HB9" i="22"/>
  <c r="FF11" i="22"/>
  <c r="ER6" i="22"/>
  <c r="FF8" i="22"/>
  <c r="W6" i="22"/>
  <c r="Y6" i="22"/>
  <c r="DK6" i="22"/>
  <c r="GG6" i="22"/>
  <c r="R6" i="22"/>
  <c r="DC8" i="22"/>
  <c r="EB8" i="22"/>
  <c r="AU6" i="22"/>
  <c r="AB6" i="22"/>
  <c r="U8" i="22"/>
  <c r="HP6" i="22"/>
  <c r="AH8" i="22"/>
  <c r="DQ8" i="22"/>
  <c r="GS8" i="22"/>
  <c r="CH8" i="22"/>
  <c r="DQ6" i="22"/>
  <c r="GM8" i="22"/>
  <c r="HF8" i="22"/>
  <c r="FY8" i="22"/>
  <c r="HE6" i="22"/>
  <c r="HL6" i="22"/>
  <c r="CE8" i="22"/>
  <c r="BE8" i="22"/>
  <c r="FK6" i="22"/>
  <c r="HH8" i="22"/>
  <c r="CM8" i="22"/>
  <c r="CI6" i="22"/>
  <c r="GU6" i="22"/>
  <c r="EK8" i="22"/>
  <c r="CH6" i="22"/>
  <c r="BB8" i="22"/>
  <c r="IF8" i="22"/>
  <c r="ER8" i="22"/>
  <c r="GL6" i="22"/>
  <c r="BR8" i="22"/>
  <c r="DV6" i="22"/>
  <c r="AR6" i="22"/>
  <c r="EX8" i="22"/>
  <c r="GF6" i="22"/>
  <c r="GR8" i="22"/>
  <c r="EQ6" i="22"/>
  <c r="U6" i="22"/>
  <c r="CY8" i="22"/>
  <c r="AQ8" i="22"/>
  <c r="DB6" i="22"/>
  <c r="CO6" i="22"/>
  <c r="FW8" i="22"/>
  <c r="CA8" i="22"/>
  <c r="FR6" i="22"/>
  <c r="FS6" i="22"/>
  <c r="MM8" i="22"/>
  <c r="JZ8" i="22"/>
  <c r="ME8" i="22"/>
  <c r="MY8" i="22"/>
  <c r="JD6" i="22"/>
  <c r="JT8" i="22"/>
  <c r="IR8" i="22"/>
  <c r="LB8" i="22"/>
  <c r="JC8" i="22"/>
  <c r="IP6" i="22"/>
  <c r="JR6" i="22"/>
  <c r="KX8" i="22"/>
  <c r="IX8" i="22"/>
  <c r="IM8" i="22"/>
  <c r="JG6" i="22"/>
  <c r="KQ8" i="22"/>
  <c r="IZ6" i="22"/>
  <c r="CT18" i="22"/>
  <c r="FD18" i="22"/>
  <c r="GG18" i="22"/>
  <c r="FB18" i="22"/>
  <c r="EC17" i="22"/>
  <c r="LR17" i="22"/>
  <c r="BD18" i="22"/>
  <c r="CR17" i="22"/>
  <c r="KF16" i="22"/>
  <c r="BO16" i="22"/>
  <c r="DJ16" i="22"/>
  <c r="DZ15" i="22"/>
  <c r="IN15" i="22"/>
  <c r="AU15" i="22"/>
  <c r="IR15" i="22"/>
  <c r="MN14" i="22"/>
  <c r="EB14" i="22"/>
  <c r="II14" i="22"/>
  <c r="BO15" i="22"/>
  <c r="HQ14" i="22"/>
  <c r="MS14" i="22"/>
  <c r="KE13" i="22"/>
  <c r="LJ13" i="22"/>
  <c r="BB14" i="22"/>
  <c r="BF13" i="22"/>
  <c r="CS12" i="22"/>
  <c r="IL12" i="22"/>
  <c r="HN13" i="22"/>
  <c r="BF14" i="22"/>
  <c r="MP12" i="22"/>
  <c r="JJ11" i="22"/>
  <c r="EC11" i="22"/>
  <c r="DJ10" i="22"/>
  <c r="JO11" i="22"/>
  <c r="S11" i="22"/>
  <c r="LL12" i="22"/>
  <c r="KW10" i="22"/>
  <c r="EE9" i="22"/>
  <c r="KH9" i="22"/>
  <c r="EC12" i="22"/>
  <c r="MB9" i="22"/>
  <c r="HX13" i="22"/>
  <c r="AT13" i="22"/>
  <c r="MU11" i="22"/>
  <c r="EM11" i="22"/>
  <c r="DX9" i="22"/>
  <c r="CJ9" i="22"/>
  <c r="MH18" i="22"/>
  <c r="DW18" i="22"/>
  <c r="HL18" i="22"/>
  <c r="IS17" i="22"/>
  <c r="JG17" i="22"/>
  <c r="GE16" i="22"/>
  <c r="HZ16" i="22"/>
  <c r="CN16" i="22"/>
  <c r="AM17" i="22"/>
  <c r="HQ16" i="22"/>
  <c r="BT15" i="22"/>
  <c r="AQ14" i="22"/>
  <c r="Y14" i="22"/>
  <c r="GQ14" i="22"/>
  <c r="MD14" i="22"/>
  <c r="MI13" i="22"/>
  <c r="T14" i="22"/>
  <c r="DJ13" i="22"/>
  <c r="EW12" i="22"/>
  <c r="FP13" i="22"/>
  <c r="KP12" i="22"/>
  <c r="KQ13" i="22"/>
  <c r="MQ15" i="22"/>
  <c r="KY13" i="22"/>
  <c r="LN11" i="22"/>
  <c r="BR11" i="22"/>
  <c r="IS11" i="22"/>
  <c r="KL10" i="22"/>
  <c r="IZ11" i="22"/>
  <c r="KK10" i="22"/>
  <c r="EJ12" i="22"/>
  <c r="FT10" i="22"/>
  <c r="EF11" i="22"/>
  <c r="DE10" i="22"/>
  <c r="CN10" i="22"/>
  <c r="EC13" i="22"/>
  <c r="EJ10" i="22"/>
  <c r="JW10" i="22"/>
  <c r="AK9" i="22"/>
  <c r="CU10" i="22"/>
  <c r="KI10" i="22"/>
  <c r="DK9" i="22"/>
  <c r="JQ12" i="22"/>
  <c r="LI9" i="22"/>
  <c r="KD11" i="22"/>
  <c r="MM10" i="22"/>
  <c r="R10" i="22"/>
  <c r="AR10" i="22"/>
  <c r="JN18" i="22"/>
  <c r="LX18" i="22"/>
  <c r="BC18" i="22"/>
  <c r="ER18" i="22"/>
  <c r="FB17" i="22"/>
  <c r="BI18" i="22"/>
  <c r="CV17" i="22"/>
  <c r="FZ18" i="22"/>
  <c r="EN17" i="22"/>
  <c r="MM16" i="22"/>
  <c r="DK16" i="22"/>
  <c r="FF16" i="22"/>
  <c r="GS17" i="22"/>
  <c r="GQ17" i="22"/>
  <c r="BS17" i="22"/>
  <c r="BZ16" i="22"/>
  <c r="FZ16" i="22"/>
  <c r="ML15" i="22"/>
  <c r="KN15" i="22"/>
  <c r="AR15" i="22"/>
  <c r="IJ14" i="22"/>
  <c r="R15" i="22"/>
  <c r="JM14" i="22"/>
  <c r="BW15" i="22"/>
  <c r="JA15" i="22"/>
  <c r="AX14" i="22"/>
  <c r="HC13" i="22"/>
  <c r="MM17" i="22"/>
  <c r="LY12" i="22"/>
  <c r="CC12" i="22"/>
  <c r="CR13" i="22"/>
  <c r="IO13" i="22"/>
  <c r="JN12" i="22"/>
  <c r="JP12" i="22"/>
  <c r="DM11" i="22"/>
  <c r="IC13" i="22"/>
  <c r="DT11" i="22"/>
  <c r="MV10" i="22"/>
  <c r="JT12" i="22"/>
  <c r="HU10" i="22"/>
  <c r="LO10" i="22"/>
  <c r="BC9" i="22"/>
  <c r="AX11" i="22"/>
  <c r="CH9" i="22"/>
  <c r="FA9" i="22"/>
  <c r="EW11" i="22"/>
  <c r="EB9" i="22"/>
  <c r="FO9" i="22"/>
  <c r="CF10" i="22"/>
  <c r="KJ9" i="22"/>
  <c r="MI18" i="22"/>
  <c r="BV18" i="22"/>
  <c r="EF18" i="22"/>
  <c r="FI18" i="22"/>
  <c r="MD17" i="22"/>
  <c r="CH18" i="22"/>
  <c r="JX17" i="22"/>
  <c r="AB17" i="22"/>
  <c r="KT17" i="22"/>
  <c r="JH16" i="22"/>
  <c r="DC16" i="22"/>
  <c r="CL16" i="22"/>
  <c r="FM17" i="22"/>
  <c r="MR16" i="22"/>
  <c r="CC16" i="22"/>
  <c r="HP15" i="22"/>
  <c r="LK14" i="22"/>
  <c r="W17" i="22"/>
  <c r="FH15" i="22"/>
  <c r="MI15" i="22"/>
  <c r="CM14" i="22"/>
  <c r="CQ17" i="22"/>
  <c r="BU14" i="22"/>
  <c r="LF14" i="22"/>
  <c r="LM13" i="22"/>
  <c r="FT14" i="22"/>
  <c r="BT14" i="22"/>
  <c r="CT13" i="22"/>
  <c r="IU12" i="22"/>
  <c r="ML12" i="22"/>
  <c r="BI14" i="22"/>
  <c r="MQ12" i="22"/>
  <c r="JY14" i="22"/>
  <c r="EH12" i="22"/>
  <c r="CO12" i="22"/>
  <c r="KO11" i="22"/>
  <c r="AS11" i="22"/>
  <c r="KV11" i="22"/>
  <c r="AZ11" i="22"/>
  <c r="BU13" i="22"/>
  <c r="MN10" i="22"/>
  <c r="IN11" i="22"/>
  <c r="JY10" i="22"/>
  <c r="DO11" i="22"/>
  <c r="FS9" i="22"/>
  <c r="GS11" i="22"/>
  <c r="GX9" i="22"/>
  <c r="AH12" i="22"/>
  <c r="IM13" i="22"/>
  <c r="BZ10" i="22"/>
  <c r="AW13" i="22"/>
  <c r="ED10" i="22"/>
  <c r="GH16" i="22"/>
  <c r="FA12" i="22"/>
  <c r="GY10" i="22"/>
  <c r="LW11" i="22"/>
  <c r="IX18" i="22"/>
  <c r="LH18" i="22"/>
  <c r="MK18" i="22"/>
  <c r="EB18" i="22"/>
  <c r="HU17" i="22"/>
  <c r="HF18" i="22"/>
  <c r="MI16" i="22"/>
  <c r="GJ17" i="22"/>
  <c r="HS16" i="22"/>
  <c r="HB16" i="22"/>
  <c r="AD18" i="22"/>
  <c r="GG16" i="22"/>
  <c r="LG17" i="22"/>
  <c r="JK15" i="22"/>
  <c r="JJ15" i="22"/>
  <c r="HL15" i="22"/>
  <c r="BI16" i="22"/>
  <c r="CV14" i="22"/>
  <c r="HC14" i="22"/>
  <c r="DY14" i="22"/>
  <c r="AW15" i="22"/>
  <c r="LK13" i="22"/>
  <c r="MP13" i="22"/>
  <c r="DY12" i="22"/>
  <c r="EN13" i="22"/>
  <c r="IV13" i="22"/>
  <c r="JR12" i="22"/>
  <c r="JD13" i="22"/>
  <c r="JW12" i="22"/>
  <c r="LO13" i="22"/>
  <c r="AA13" i="22"/>
  <c r="DF11" i="22"/>
  <c r="HU11" i="22"/>
  <c r="JN10" i="22"/>
  <c r="FW11" i="22"/>
  <c r="EV10" i="22"/>
  <c r="FT11" i="22"/>
  <c r="CS11" i="22"/>
  <c r="CY9" i="22"/>
  <c r="HL10" i="22"/>
  <c r="Z11" i="22"/>
  <c r="IJ9" i="22"/>
  <c r="HG11" i="22"/>
  <c r="HK9" i="22"/>
  <c r="FM9" i="22"/>
  <c r="LS18" i="22"/>
  <c r="BF18" i="22"/>
  <c r="MM18" i="22"/>
  <c r="LN17" i="22"/>
  <c r="BJ18" i="22"/>
  <c r="CO17" i="22"/>
  <c r="JH17" i="22"/>
  <c r="KZ17" i="22"/>
  <c r="BD17" i="22"/>
  <c r="GA17" i="22"/>
  <c r="JD16" i="22"/>
  <c r="GQ16" i="22"/>
  <c r="S16" i="22"/>
  <c r="JZ16" i="22"/>
  <c r="KU14" i="22"/>
  <c r="GP15" i="22"/>
  <c r="KL16" i="22"/>
  <c r="EA15" i="22"/>
  <c r="JW15" i="22"/>
  <c r="AL17" i="22"/>
  <c r="FK14" i="22"/>
  <c r="KH14" i="22"/>
  <c r="JL14" i="22"/>
  <c r="IQ13" i="22"/>
  <c r="JV13" i="22"/>
  <c r="LA12" i="22"/>
  <c r="BE12" i="22"/>
  <c r="BT13" i="22"/>
  <c r="GX12" i="22"/>
  <c r="LB12" i="22"/>
  <c r="MA10" i="22"/>
  <c r="BB12" i="22"/>
  <c r="CO11" i="22"/>
  <c r="KF11" i="22"/>
  <c r="AJ11" i="22"/>
  <c r="AD13" i="22"/>
  <c r="IA11" i="22"/>
  <c r="JL10" i="22"/>
  <c r="GW10" i="22"/>
  <c r="FC9" i="22"/>
  <c r="FC11" i="22"/>
  <c r="DV9" i="22"/>
  <c r="BQ9" i="22"/>
  <c r="IX11" i="22"/>
  <c r="IB9" i="22"/>
  <c r="EQ9" i="22"/>
  <c r="JN11" i="22"/>
  <c r="IP11" i="22"/>
  <c r="HQ9" i="22"/>
  <c r="CQ10" i="22"/>
  <c r="GM18" i="22"/>
  <c r="IO18" i="22"/>
  <c r="HG18" i="22"/>
  <c r="KV18" i="22"/>
  <c r="IT17" i="22"/>
  <c r="JQ17" i="22"/>
  <c r="U17" i="22"/>
  <c r="GN17" i="22"/>
  <c r="KE17" i="22"/>
  <c r="AI17" i="22"/>
  <c r="EX17" i="22"/>
  <c r="IF17" i="22"/>
  <c r="JO16" i="22"/>
  <c r="IX16" i="22"/>
  <c r="FA16" i="22"/>
  <c r="LP15" i="22"/>
  <c r="Y16" i="22"/>
  <c r="BK15" i="22"/>
  <c r="MX14" i="22"/>
  <c r="KR14" i="22"/>
  <c r="ER14" i="22"/>
  <c r="IY14" i="22"/>
  <c r="CO15" i="22"/>
  <c r="IG14" i="22"/>
  <c r="CG15" i="22"/>
  <c r="EV14" i="22"/>
  <c r="FU12" i="22"/>
  <c r="GQ13" i="22"/>
  <c r="HW12" i="22"/>
  <c r="HZ13" i="22"/>
  <c r="LS12" i="22"/>
  <c r="BW12" i="22"/>
  <c r="BW13" i="22"/>
  <c r="FA14" i="22"/>
  <c r="ML11" i="22"/>
  <c r="FI12" i="22"/>
  <c r="DZ10" i="22"/>
  <c r="AS12" i="22"/>
  <c r="CN11" i="22"/>
  <c r="GD13" i="22"/>
  <c r="KE11" i="22"/>
  <c r="AI11" i="22"/>
  <c r="GR13" i="22"/>
  <c r="KB11" i="22"/>
  <c r="AF11" i="22"/>
  <c r="AN12" i="22"/>
  <c r="ME9" i="22"/>
  <c r="KX9" i="22"/>
  <c r="LO11" i="22"/>
  <c r="IS9" i="22"/>
  <c r="KF9" i="22"/>
  <c r="ME11" i="22"/>
  <c r="JG9" i="22"/>
  <c r="AY10" i="22"/>
  <c r="GJ9" i="22"/>
  <c r="FN18" i="22"/>
  <c r="HX18" i="22"/>
  <c r="JA18" i="22"/>
  <c r="CZ18" i="22"/>
  <c r="DN17" i="22"/>
  <c r="LZ17" i="22"/>
  <c r="BO18" i="22"/>
  <c r="CZ17" i="22"/>
  <c r="KP16" i="22"/>
  <c r="BW16" i="22"/>
  <c r="BF16" i="22"/>
  <c r="LC16" i="22"/>
  <c r="IM16" i="22"/>
  <c r="GV16" i="22"/>
  <c r="V18" i="22"/>
  <c r="GJ15" i="22"/>
  <c r="DY16" i="22"/>
  <c r="EB15" i="22"/>
  <c r="HK15" i="22"/>
  <c r="KQ16" i="22"/>
  <c r="MY15" i="22"/>
  <c r="CI14" i="22"/>
  <c r="ER16" i="22"/>
  <c r="CH16" i="22"/>
  <c r="FO13" i="22"/>
  <c r="IT16" i="22"/>
  <c r="JK13" i="22"/>
  <c r="KA12" i="22"/>
  <c r="LH13" i="22"/>
  <c r="W13" i="22"/>
  <c r="IF14" i="22"/>
  <c r="EA12" i="22"/>
  <c r="EA13" i="22"/>
  <c r="FN12" i="22"/>
  <c r="AU12" i="22"/>
  <c r="CH11" i="22"/>
  <c r="GW11" i="22"/>
  <c r="IP10" i="22"/>
  <c r="EK12" i="22"/>
  <c r="ER11" i="22"/>
  <c r="DN14" i="22"/>
  <c r="MI11" i="22"/>
  <c r="FU13" i="22"/>
  <c r="JK9" i="22"/>
  <c r="IU13" i="22"/>
  <c r="CA10" i="22"/>
  <c r="DS10" i="22"/>
  <c r="LL13" i="22"/>
  <c r="CH10" i="22"/>
  <c r="DA13" i="22"/>
  <c r="DN10" i="22"/>
  <c r="BN10" i="22"/>
  <c r="Z10" i="22"/>
  <c r="CE10" i="22"/>
  <c r="JV9" i="22"/>
  <c r="R9" i="22"/>
  <c r="EH9" i="22"/>
  <c r="FN9" i="22"/>
  <c r="HD6" i="22"/>
  <c r="BV8" i="22"/>
  <c r="HD8" i="22"/>
  <c r="DX6" i="22"/>
  <c r="IA6" i="22"/>
  <c r="AN8" i="22"/>
  <c r="BV6" i="22"/>
  <c r="Z8" i="22"/>
  <c r="R8" i="22"/>
  <c r="AT6" i="22"/>
  <c r="EH6" i="22"/>
  <c r="FN6" i="22"/>
  <c r="BC6" i="22"/>
  <c r="EN6" i="22"/>
  <c r="CL6" i="22"/>
  <c r="FG6" i="22"/>
  <c r="HI6" i="22"/>
  <c r="AA8" i="22"/>
  <c r="FB6" i="22"/>
  <c r="DN8" i="22"/>
  <c r="CG6" i="22"/>
  <c r="DW8" i="22"/>
  <c r="HK6" i="22"/>
  <c r="EN8" i="22"/>
  <c r="FB8" i="22"/>
  <c r="AG8" i="22"/>
  <c r="EH8" i="22"/>
  <c r="BL8" i="22"/>
  <c r="AM8" i="22"/>
  <c r="GU8" i="22"/>
  <c r="HX8" i="22"/>
  <c r="FI8" i="22"/>
  <c r="GL8" i="22"/>
  <c r="FT6" i="22"/>
  <c r="T8" i="22"/>
  <c r="IC8" i="22"/>
  <c r="AK6" i="22"/>
  <c r="HO6" i="22"/>
  <c r="GP8" i="22"/>
  <c r="AN6" i="22"/>
  <c r="FS8" i="22"/>
  <c r="HI8" i="22"/>
  <c r="EA6" i="22"/>
  <c r="KA8" i="22"/>
  <c r="JN6" i="22"/>
  <c r="JJ6" i="22"/>
  <c r="MA8" i="22"/>
  <c r="JS8" i="22"/>
  <c r="MP8" i="22"/>
  <c r="LW8" i="22"/>
  <c r="LS8" i="22"/>
  <c r="IV6" i="22"/>
  <c r="MU8" i="22"/>
  <c r="LF8" i="22"/>
  <c r="KL8" i="22"/>
  <c r="IM6" i="22"/>
  <c r="KT8" i="22"/>
  <c r="IL8" i="22"/>
  <c r="IQ8" i="22"/>
  <c r="KP8" i="22"/>
  <c r="KR8" i="22"/>
  <c r="MT8" i="22"/>
  <c r="KU18" i="22"/>
  <c r="MW18" i="22"/>
  <c r="LO18" i="22"/>
  <c r="KP17" i="22"/>
  <c r="AH18" i="22"/>
  <c r="KV17" i="22"/>
  <c r="AZ17" i="22"/>
  <c r="EQ17" i="22"/>
  <c r="MN17" i="22"/>
  <c r="ME17" i="22"/>
  <c r="AX16" i="22"/>
  <c r="AP17" i="22"/>
  <c r="KQ15" i="22"/>
  <c r="KP15" i="22"/>
  <c r="AT15" i="22"/>
  <c r="LR16" i="22"/>
  <c r="BP14" i="22"/>
  <c r="FW14" i="22"/>
  <c r="LL14" i="22"/>
  <c r="JK14" i="22"/>
  <c r="MR14" i="22"/>
  <c r="GM15" i="22"/>
  <c r="EC15" i="22"/>
  <c r="DH13" i="22"/>
  <c r="EU12" i="22"/>
  <c r="EM13" i="22"/>
  <c r="IQ12" i="22"/>
  <c r="JP13" i="22"/>
  <c r="KD12" i="22"/>
  <c r="LC10" i="22"/>
  <c r="AD12" i="22"/>
  <c r="KR13" i="22"/>
  <c r="LT11" i="22"/>
  <c r="BX11" i="22"/>
  <c r="KZ10" i="22"/>
  <c r="GZ11" i="22"/>
  <c r="BS9" i="22"/>
  <c r="JE11" i="22"/>
  <c r="HV9" i="22"/>
  <c r="JV11" i="22"/>
  <c r="KO9" i="22"/>
  <c r="JP9" i="22"/>
  <c r="JE9" i="22"/>
  <c r="MV9" i="22"/>
  <c r="JV18" i="22"/>
  <c r="MF18" i="22"/>
  <c r="BK18" i="22"/>
  <c r="EZ18" i="22"/>
  <c r="FJ17" i="22"/>
  <c r="BT18" i="22"/>
  <c r="DD17" i="22"/>
  <c r="DH18" i="22"/>
  <c r="DZ17" i="22"/>
  <c r="EV17" i="22"/>
  <c r="MZ16" i="22"/>
  <c r="DS16" i="22"/>
  <c r="FN16" i="22"/>
  <c r="HW17" i="22"/>
  <c r="GK17" i="22"/>
  <c r="GD15" i="22"/>
  <c r="BB17" i="22"/>
  <c r="FK15" i="22"/>
  <c r="CX15" i="22"/>
  <c r="CS16" i="22"/>
  <c r="DL15" i="22"/>
  <c r="EY15" i="22"/>
  <c r="FH16" i="22"/>
  <c r="DS15" i="22"/>
  <c r="EE14" i="22"/>
  <c r="JB14" i="22"/>
  <c r="CT15" i="22"/>
  <c r="JW13" i="22"/>
  <c r="LB13" i="22"/>
  <c r="IY15" i="22"/>
  <c r="GY12" i="22"/>
  <c r="GY13" i="22"/>
  <c r="KU12" i="22"/>
  <c r="R14" i="22"/>
  <c r="AY13" i="22"/>
  <c r="JL12" i="22"/>
  <c r="HZ10" i="22"/>
  <c r="EI11" i="22"/>
  <c r="DH10" i="22"/>
  <c r="AG12" i="22"/>
  <c r="Y10" i="22"/>
  <c r="BD10" i="22"/>
  <c r="DV13" i="22"/>
  <c r="EY10" i="22"/>
  <c r="CL14" i="22"/>
  <c r="AD10" i="22"/>
  <c r="FJ10" i="22"/>
  <c r="AY9" i="22"/>
  <c r="LY11" i="22"/>
  <c r="MP9" i="22"/>
  <c r="KZ9" i="22"/>
  <c r="DH9" i="22"/>
  <c r="HB18" i="22"/>
  <c r="JL18" i="22"/>
  <c r="KO18" i="22"/>
  <c r="MT18" i="22"/>
  <c r="FY17" i="22"/>
  <c r="MR17" i="22"/>
  <c r="GM17" i="22"/>
  <c r="LB17" i="22"/>
  <c r="AK18" i="22"/>
  <c r="JP16" i="22"/>
  <c r="GH18" i="22"/>
  <c r="CT16" i="22"/>
  <c r="DJ15" i="22"/>
  <c r="MV15" i="22"/>
  <c r="BL16" i="22"/>
  <c r="CQ15" i="22"/>
  <c r="JZ15" i="22"/>
  <c r="AD15" i="22"/>
  <c r="LX14" i="22"/>
  <c r="FX14" i="22"/>
  <c r="KE14" i="22"/>
  <c r="AP15" i="22"/>
  <c r="BQ14" i="22"/>
  <c r="IN13" i="22"/>
  <c r="HF14" i="22"/>
  <c r="EE12" i="22"/>
  <c r="DW13" i="22"/>
  <c r="FJ12" i="22"/>
  <c r="EB13" i="22"/>
  <c r="FO12" i="22"/>
  <c r="GH11" i="22"/>
  <c r="IG13" i="22"/>
  <c r="CP13" i="22"/>
  <c r="IY11" i="22"/>
  <c r="KJ10" i="22"/>
  <c r="GJ11" i="22"/>
  <c r="FI10" i="22"/>
  <c r="GH10" i="22"/>
  <c r="IR10" i="22"/>
  <c r="V9" i="22"/>
  <c r="BS11" i="22"/>
  <c r="CO9" i="22"/>
  <c r="MD10" i="22"/>
  <c r="BP9" i="22"/>
  <c r="CI11" i="22"/>
  <c r="DC9" i="22"/>
  <c r="S10" i="22"/>
  <c r="AN9" i="22"/>
  <c r="JW18" i="22"/>
  <c r="LY18" i="22"/>
  <c r="KQ18" i="22"/>
  <c r="JR17" i="22"/>
  <c r="DE17" i="22"/>
  <c r="CS18" i="22"/>
  <c r="DS17" i="22"/>
  <c r="LP17" i="22"/>
  <c r="BT17" i="22"/>
  <c r="CB18" i="22"/>
  <c r="Z16" i="22"/>
  <c r="MT16" i="22"/>
  <c r="JS16" i="22"/>
  <c r="MX15" i="22"/>
  <c r="EJ16" i="22"/>
  <c r="HG15" i="22"/>
  <c r="KR16" i="22"/>
  <c r="ET15" i="22"/>
  <c r="GK16" i="22"/>
  <c r="AS15" i="22"/>
  <c r="DC15" i="22"/>
  <c r="AA14" i="22"/>
  <c r="KU15" i="22"/>
  <c r="IM14" i="22"/>
  <c r="BI15" i="22"/>
  <c r="AV14" i="22"/>
  <c r="DF14" i="22"/>
  <c r="JV14" i="22"/>
  <c r="EW13" i="22"/>
  <c r="JJ13" i="22"/>
  <c r="JZ12" i="22"/>
  <c r="JR13" i="22"/>
  <c r="KE12" i="22"/>
  <c r="MB13" i="22"/>
  <c r="AI13" i="22"/>
  <c r="DN11" i="22"/>
  <c r="AK13" i="22"/>
  <c r="MH10" i="22"/>
  <c r="AG13" i="22"/>
  <c r="MG10" i="22"/>
  <c r="IQ11" i="22"/>
  <c r="KB10" i="22"/>
  <c r="IZ12" i="22"/>
  <c r="KV10" i="22"/>
  <c r="DG9" i="22"/>
  <c r="EL9" i="22"/>
  <c r="JQ9" i="22"/>
  <c r="KI11" i="22"/>
  <c r="IG9" i="22"/>
  <c r="KH10" i="22"/>
  <c r="IN9" i="22"/>
  <c r="GL18" i="22"/>
  <c r="IV18" i="22"/>
  <c r="JY18" i="22"/>
  <c r="HV18" i="22"/>
  <c r="EL17" i="22"/>
  <c r="CF17" i="22"/>
  <c r="II17" i="22"/>
  <c r="BQ18" i="22"/>
  <c r="DB17" i="22"/>
  <c r="FG16" i="22"/>
  <c r="EP16" i="22"/>
  <c r="EE17" i="22"/>
  <c r="BQ16" i="22"/>
  <c r="IR16" i="22"/>
  <c r="DY15" i="22"/>
  <c r="HH15" i="22"/>
  <c r="LB14" i="22"/>
  <c r="EQ14" i="22"/>
  <c r="KI16" i="22"/>
  <c r="IE14" i="22"/>
  <c r="IS13" i="22"/>
  <c r="KD13" i="22"/>
  <c r="LN13" i="22"/>
  <c r="Z13" i="22"/>
  <c r="GA12" i="22"/>
  <c r="LJ12" i="22"/>
  <c r="HJ13" i="22"/>
  <c r="HB10" i="22"/>
  <c r="GW12" i="22"/>
  <c r="FP11" i="22"/>
  <c r="EO10" i="22"/>
  <c r="CJ12" i="22"/>
  <c r="CJ10" i="22"/>
  <c r="CF12" i="22"/>
  <c r="JZ10" i="22"/>
  <c r="AM9" i="22"/>
  <c r="IA10" i="22"/>
  <c r="DG11" i="22"/>
  <c r="FX9" i="22"/>
  <c r="EY9" i="22"/>
  <c r="DW11" i="22"/>
  <c r="CY11" i="22"/>
  <c r="DA9" i="22"/>
  <c r="JG18" i="22"/>
  <c r="LI18" i="22"/>
  <c r="KA18" i="22"/>
  <c r="CG18" i="22"/>
  <c r="MK17" i="22"/>
  <c r="BR18" i="22"/>
  <c r="DC17" i="22"/>
  <c r="HR17" i="22"/>
  <c r="MN16" i="22"/>
  <c r="MX16" i="22"/>
  <c r="GY17" i="22"/>
  <c r="GR16" i="22"/>
  <c r="EE16" i="22"/>
  <c r="HJ15" i="22"/>
  <c r="LA15" i="22"/>
  <c r="EW16" i="22"/>
  <c r="EN15" i="22"/>
  <c r="GQ15" i="22"/>
  <c r="JA16" i="22"/>
  <c r="CF15" i="22"/>
  <c r="CD15" i="22"/>
  <c r="BN15" i="22"/>
  <c r="CF16" i="22"/>
  <c r="CY14" i="22"/>
  <c r="HV14" i="22"/>
  <c r="DZ14" i="22"/>
  <c r="HL13" i="22"/>
  <c r="CH14" i="22"/>
  <c r="DG12" i="22"/>
  <c r="CY13" i="22"/>
  <c r="FT13" i="22"/>
  <c r="HC12" i="22"/>
  <c r="HV11" i="22"/>
  <c r="EX14" i="22"/>
  <c r="MK11" i="22"/>
  <c r="FH13" i="22"/>
  <c r="GZ10" i="22"/>
  <c r="HH12" i="22"/>
  <c r="FL11" i="22"/>
  <c r="EK10" i="22"/>
  <c r="BV11" i="22"/>
  <c r="CQ9" i="22"/>
  <c r="MJ10" i="22"/>
  <c r="BJ9" i="22"/>
  <c r="HK10" i="22"/>
  <c r="FP9" i="22"/>
  <c r="W11" i="22"/>
  <c r="CE9" i="22"/>
  <c r="GD9" i="22"/>
  <c r="GI10" i="22"/>
  <c r="EA18" i="22"/>
  <c r="EU18" i="22"/>
  <c r="IJ18" i="22"/>
  <c r="JB18" i="22"/>
  <c r="HC16" i="22"/>
  <c r="GL16" i="22"/>
  <c r="BU17" i="22"/>
  <c r="AU16" i="22"/>
  <c r="BR17" i="22"/>
  <c r="FU15" i="22"/>
  <c r="LG15" i="22"/>
  <c r="IT15" i="22"/>
  <c r="KL14" i="22"/>
  <c r="GV15" i="22"/>
  <c r="MK15" i="22"/>
  <c r="CF14" i="22"/>
  <c r="GM14" i="22"/>
  <c r="MK14" i="22"/>
  <c r="FU14" i="22"/>
  <c r="Y15" i="22"/>
  <c r="EF15" i="22"/>
  <c r="KO13" i="22"/>
  <c r="GH14" i="22"/>
  <c r="AB14" i="22"/>
  <c r="BV13" i="22"/>
  <c r="JB12" i="22"/>
  <c r="IF13" i="22"/>
  <c r="EK14" i="22"/>
  <c r="JZ11" i="22"/>
  <c r="AD11" i="22"/>
  <c r="MJ11" i="22"/>
  <c r="LP10" i="22"/>
  <c r="LM10" i="22"/>
  <c r="JS9" i="22"/>
  <c r="KT11" i="22"/>
  <c r="IL9" i="22"/>
  <c r="GG9" i="22"/>
  <c r="IE11" i="22"/>
  <c r="HT9" i="22"/>
  <c r="GU9" i="22"/>
  <c r="BV12" i="22"/>
  <c r="AQ12" i="22"/>
  <c r="MG9" i="22"/>
  <c r="AP10" i="22"/>
  <c r="JD12" i="22"/>
  <c r="JF9" i="22"/>
  <c r="DB18" i="22"/>
  <c r="FL18" i="22"/>
  <c r="S18" i="22"/>
  <c r="HN18" i="22"/>
  <c r="EK17" i="22"/>
  <c r="LD17" i="22"/>
  <c r="BH17" i="22"/>
  <c r="EY17" i="22"/>
  <c r="JN17" i="22"/>
  <c r="MV17" i="22"/>
  <c r="BX18" i="22"/>
  <c r="IN16" i="22"/>
  <c r="GA16" i="22"/>
  <c r="JF15" i="22"/>
  <c r="CB16" i="22"/>
  <c r="IO16" i="22"/>
  <c r="KA17" i="22"/>
  <c r="GA15" i="22"/>
  <c r="HU16" i="22"/>
  <c r="DN15" i="22"/>
  <c r="AE16" i="22"/>
  <c r="MM14" i="22"/>
  <c r="JQ15" i="22"/>
  <c r="DM15" i="22"/>
  <c r="W14" i="22"/>
  <c r="IS14" i="22"/>
  <c r="IN14" i="22"/>
  <c r="JT14" i="22"/>
  <c r="DZ13" i="22"/>
  <c r="FM12" i="22"/>
  <c r="LF12" i="22"/>
  <c r="LP13" i="22"/>
  <c r="AB13" i="22"/>
  <c r="AS14" i="22"/>
  <c r="MD11" i="22"/>
  <c r="EN12" i="22"/>
  <c r="GD10" i="22"/>
  <c r="JW11" i="22"/>
  <c r="AA11" i="22"/>
  <c r="MF12" i="22"/>
  <c r="HH11" i="22"/>
  <c r="IS10" i="22"/>
  <c r="GT11" i="22"/>
  <c r="GY9" i="22"/>
  <c r="EF12" i="22"/>
  <c r="AT10" i="22"/>
  <c r="U10" i="22"/>
  <c r="AQ10" i="22"/>
  <c r="LA11" i="22"/>
  <c r="FD9" i="22"/>
  <c r="DP9" i="22"/>
  <c r="FT9" i="22"/>
  <c r="Z9" i="22"/>
  <c r="LD10" i="22"/>
  <c r="MX9" i="22"/>
  <c r="DB9" i="22"/>
  <c r="FP8" i="22"/>
  <c r="GM6" i="22"/>
  <c r="FH6" i="22"/>
  <c r="DA6" i="22"/>
  <c r="BZ6" i="22"/>
  <c r="HX6" i="22"/>
  <c r="DT8" i="22"/>
  <c r="DP8" i="22"/>
  <c r="ET8" i="22"/>
  <c r="BZ8" i="22"/>
  <c r="EV6" i="22"/>
  <c r="EQ8" i="22"/>
  <c r="GK6" i="22"/>
  <c r="W8" i="22"/>
  <c r="AQ6" i="22"/>
  <c r="EV8" i="22"/>
  <c r="AV8" i="22"/>
  <c r="IH6" i="22"/>
  <c r="DC6" i="22"/>
  <c r="FP6" i="22"/>
  <c r="GP6" i="22"/>
  <c r="FR8" i="22"/>
  <c r="CJ8" i="22"/>
  <c r="CM6" i="22"/>
  <c r="CI8" i="22"/>
  <c r="EC6" i="22"/>
  <c r="DD6" i="22"/>
  <c r="HZ6" i="22"/>
  <c r="EJ6" i="22"/>
  <c r="BJ6" i="22"/>
  <c r="GE8" i="22"/>
  <c r="FM6" i="22"/>
  <c r="HJ8" i="22"/>
  <c r="EP6" i="22"/>
  <c r="CQ8" i="22"/>
  <c r="V6" i="22"/>
  <c r="DL8" i="22"/>
  <c r="BB6" i="22"/>
  <c r="AH6" i="22"/>
  <c r="EU8" i="22"/>
  <c r="DM8" i="22"/>
  <c r="GW6" i="22"/>
  <c r="GW8" i="22"/>
  <c r="FG8" i="22"/>
  <c r="GN6" i="22"/>
  <c r="HQ6" i="22"/>
  <c r="FV8" i="22"/>
  <c r="AY8" i="22"/>
  <c r="FH8" i="22"/>
  <c r="FZ6" i="22"/>
  <c r="IH8" i="22"/>
  <c r="GD6" i="22"/>
  <c r="GV8" i="22"/>
  <c r="IG8" i="22"/>
  <c r="EA8" i="22"/>
  <c r="DK8" i="22"/>
  <c r="DS6" i="22"/>
  <c r="BX6" i="22"/>
  <c r="FM8" i="22"/>
  <c r="CZ6" i="22"/>
  <c r="EP8" i="22"/>
  <c r="DE6" i="22"/>
  <c r="CZ8" i="22"/>
  <c r="AX6" i="22"/>
  <c r="MD8" i="22"/>
  <c r="LV8" i="22"/>
  <c r="JF6" i="22"/>
  <c r="JO8" i="22"/>
  <c r="JK8" i="22"/>
  <c r="LJ8" i="22"/>
  <c r="MB8" i="22"/>
  <c r="IT8" i="22"/>
  <c r="JW8" i="22"/>
  <c r="LY8" i="22"/>
  <c r="KO8" i="22"/>
  <c r="IP8" i="22"/>
  <c r="MS8" i="22"/>
  <c r="KH8" i="22"/>
  <c r="JH6" i="22"/>
  <c r="II18" i="22"/>
  <c r="KK18" i="22"/>
  <c r="JC18" i="22"/>
  <c r="MR18" i="22"/>
  <c r="LM17" i="22"/>
  <c r="BQ17" i="22"/>
  <c r="GX18" i="22"/>
  <c r="JF17" i="22"/>
  <c r="KB17" i="22"/>
  <c r="AF17" i="22"/>
  <c r="JM17" i="22"/>
  <c r="AJ18" i="22"/>
  <c r="KT16" i="22"/>
  <c r="LJ15" i="22"/>
  <c r="GF16" i="22"/>
  <c r="KC17" i="22"/>
  <c r="GB15" i="22"/>
  <c r="IE15" i="22"/>
  <c r="MI14" i="22"/>
  <c r="MH14" i="22"/>
  <c r="JY15" i="22"/>
  <c r="DF16" i="22"/>
  <c r="DK14" i="22"/>
  <c r="AV16" i="22"/>
  <c r="CS14" i="22"/>
  <c r="GY14" i="22"/>
  <c r="JJ14" i="22"/>
  <c r="HB14" i="22"/>
  <c r="HS13" i="22"/>
  <c r="IX13" i="22"/>
  <c r="JM13" i="22"/>
  <c r="KC12" i="22"/>
  <c r="FZ12" i="22"/>
  <c r="GX11" i="22"/>
  <c r="LM11" i="22"/>
  <c r="BQ11" i="22"/>
  <c r="LT12" i="22"/>
  <c r="HC11" i="22"/>
  <c r="IN10" i="22"/>
  <c r="EV12" i="22"/>
  <c r="FY10" i="22"/>
  <c r="HN10" i="22"/>
  <c r="FJ9" i="22"/>
  <c r="IC9" i="22"/>
  <c r="GL11" i="22"/>
  <c r="HD9" i="22"/>
  <c r="DM12" i="22"/>
  <c r="LC9" i="22"/>
  <c r="Z12" i="22"/>
  <c r="GD11" i="22"/>
  <c r="GS9" i="22"/>
  <c r="CZ9" i="22"/>
  <c r="CA11" i="22"/>
  <c r="AH11" i="22"/>
  <c r="HJ18" i="22"/>
  <c r="JT18" i="22"/>
  <c r="KW18" i="22"/>
  <c r="CN18" i="22"/>
  <c r="GG17" i="22"/>
  <c r="MZ17" i="22"/>
  <c r="GU17" i="22"/>
  <c r="W18" i="22"/>
  <c r="IL18" i="22"/>
  <c r="JX16" i="22"/>
  <c r="BG16" i="22"/>
  <c r="DB16" i="22"/>
  <c r="IC16" i="22"/>
  <c r="DR15" i="22"/>
  <c r="HI15" i="22"/>
  <c r="GP16" i="22"/>
  <c r="BX16" i="22"/>
  <c r="LN14" i="22"/>
  <c r="HE15" i="22"/>
  <c r="V17" i="22"/>
  <c r="BS14" i="22"/>
  <c r="GW15" i="22"/>
  <c r="GL14" i="22"/>
  <c r="AX13" i="22"/>
  <c r="CZ13" i="22"/>
  <c r="ID12" i="22"/>
  <c r="HE13" i="22"/>
  <c r="MH12" i="22"/>
  <c r="CX13" i="22"/>
  <c r="JB11" i="22"/>
  <c r="GG11" i="22"/>
  <c r="FN10" i="22"/>
  <c r="GN11" i="22"/>
  <c r="FM10" i="22"/>
  <c r="AJ12" i="22"/>
  <c r="MR13" i="22"/>
  <c r="LP11" i="22"/>
  <c r="BT11" i="22"/>
  <c r="JA12" i="22"/>
  <c r="LG9" i="22"/>
  <c r="BH12" i="22"/>
  <c r="ML9" i="22"/>
  <c r="BK10" i="22"/>
  <c r="KN12" i="22"/>
  <c r="LT9" i="22"/>
  <c r="BQ10" i="22"/>
  <c r="GK9" i="22"/>
  <c r="CT9" i="22"/>
  <c r="JK11" i="22"/>
  <c r="BD9" i="22"/>
  <c r="EP18" i="22"/>
  <c r="GZ18" i="22"/>
  <c r="IC18" i="22"/>
  <c r="BL18" i="22"/>
  <c r="CP17" i="22"/>
  <c r="KF17" i="22"/>
  <c r="AJ17" i="22"/>
  <c r="LX17" i="22"/>
  <c r="CB17" i="22"/>
  <c r="JS17" i="22"/>
  <c r="AH16" i="22"/>
  <c r="CP16" i="22"/>
  <c r="KJ15" i="22"/>
  <c r="MM15" i="22"/>
  <c r="LR14" i="22"/>
  <c r="IB15" i="22"/>
  <c r="FX16" i="22"/>
  <c r="DL14" i="22"/>
  <c r="HS14" i="22"/>
  <c r="EO14" i="22"/>
  <c r="LT14" i="22"/>
  <c r="LU13" i="22"/>
  <c r="CL15" i="22"/>
  <c r="EQ13" i="22"/>
  <c r="DP15" i="22"/>
  <c r="JM12" i="22"/>
  <c r="LW13" i="22"/>
  <c r="AF13" i="22"/>
  <c r="FS13" i="22"/>
  <c r="HB12" i="22"/>
  <c r="DE12" i="22"/>
  <c r="KW11" i="22"/>
  <c r="LD11" i="22"/>
  <c r="BH11" i="22"/>
  <c r="KB12" i="22"/>
  <c r="HX10" i="22"/>
  <c r="DJ12" i="22"/>
  <c r="GT14" i="22"/>
  <c r="CD10" i="22"/>
  <c r="BR13" i="22"/>
  <c r="DV10" i="22"/>
  <c r="JG10" i="22"/>
  <c r="GQ10" i="22"/>
  <c r="JR10" i="22"/>
  <c r="AQ9" i="22"/>
  <c r="HL12" i="22"/>
  <c r="LA9" i="22"/>
  <c r="HK18" i="22"/>
  <c r="JM18" i="22"/>
  <c r="IE18" i="22"/>
  <c r="LT18" i="22"/>
  <c r="HL17" i="22"/>
  <c r="IH17" i="22"/>
  <c r="IM17" i="22"/>
  <c r="JT16" i="22"/>
  <c r="HG16" i="22"/>
  <c r="KL15" i="22"/>
  <c r="AK16" i="22"/>
  <c r="MD16" i="22"/>
  <c r="FD15" i="22"/>
  <c r="FI16" i="22"/>
  <c r="BT16" i="22"/>
  <c r="CV15" i="22"/>
  <c r="AY16" i="22"/>
  <c r="CM15" i="22"/>
  <c r="GA14" i="22"/>
  <c r="JA13" i="22"/>
  <c r="LS13" i="22"/>
  <c r="MX13" i="22"/>
  <c r="LY13" i="22"/>
  <c r="AH13" i="22"/>
  <c r="GI12" i="22"/>
  <c r="LR12" i="22"/>
  <c r="IH13" i="22"/>
  <c r="IC11" i="22"/>
  <c r="JV10" i="22"/>
  <c r="IJ11" i="22"/>
  <c r="JH12" i="22"/>
  <c r="HP10" i="22"/>
  <c r="GB11" i="22"/>
  <c r="FA10" i="22"/>
  <c r="FR10" i="22"/>
  <c r="AU9" i="22"/>
  <c r="AE11" i="22"/>
  <c r="BZ9" i="22"/>
  <c r="HJ11" i="22"/>
  <c r="HE9" i="22"/>
  <c r="FX12" i="22"/>
  <c r="LD9" i="22"/>
  <c r="AA12" i="22"/>
  <c r="MQ9" i="22"/>
  <c r="FU9" i="22"/>
  <c r="KD9" i="22"/>
  <c r="KA10" i="22"/>
  <c r="DZ18" i="22"/>
  <c r="GJ18" i="22"/>
  <c r="AR18" i="22"/>
  <c r="FI17" i="22"/>
  <c r="MB17" i="22"/>
  <c r="MX17" i="22"/>
  <c r="DC18" i="22"/>
  <c r="DX17" i="22"/>
  <c r="ID18" i="22"/>
  <c r="CU16" i="22"/>
  <c r="CD16" i="22"/>
  <c r="ME16" i="22"/>
  <c r="MP15" i="22"/>
  <c r="DT16" i="22"/>
  <c r="GY15" i="22"/>
  <c r="LC14" i="22"/>
  <c r="GX15" i="22"/>
  <c r="LJ16" i="22"/>
  <c r="EZ15" i="22"/>
  <c r="FA15" i="22"/>
  <c r="HO17" i="22"/>
  <c r="CE14" i="22"/>
  <c r="JO15" i="22"/>
  <c r="KP18" i="22"/>
  <c r="FS14" i="22"/>
  <c r="KQ14" i="22"/>
  <c r="IY13" i="22"/>
  <c r="LI12" i="22"/>
  <c r="CB13" i="22"/>
  <c r="FX13" i="22"/>
  <c r="HF12" i="22"/>
  <c r="HK12" i="22"/>
  <c r="HV13" i="22"/>
  <c r="KP11" i="22"/>
  <c r="AT11" i="22"/>
  <c r="GZ12" i="22"/>
  <c r="FI11" i="22"/>
  <c r="EP10" i="22"/>
  <c r="DK11" i="22"/>
  <c r="DH11" i="22"/>
  <c r="GW13" i="22"/>
  <c r="FB10" i="22"/>
  <c r="KV12" i="22"/>
  <c r="AF10" i="22"/>
  <c r="MZ12" i="22"/>
  <c r="DG10" i="22"/>
  <c r="KN10" i="22"/>
  <c r="DL9" i="22"/>
  <c r="AP11" i="22"/>
  <c r="CM9" i="22"/>
  <c r="KF10" i="22"/>
  <c r="GU18" i="22"/>
  <c r="HO18" i="22"/>
  <c r="LD18" i="22"/>
  <c r="JB17" i="22"/>
  <c r="JY17" i="22"/>
  <c r="GV17" i="22"/>
  <c r="MY17" i="22"/>
  <c r="IN17" i="22"/>
  <c r="LA17" i="22"/>
  <c r="JW16" i="22"/>
  <c r="LY16" i="22"/>
  <c r="EF16" i="22"/>
  <c r="BS16" i="22"/>
  <c r="EX15" i="22"/>
  <c r="AS16" i="22"/>
  <c r="JB16" i="22"/>
  <c r="EC16" i="22"/>
  <c r="ED15" i="22"/>
  <c r="AW16" i="22"/>
  <c r="S15" i="22"/>
  <c r="DB15" i="22"/>
  <c r="LI14" i="22"/>
  <c r="AM14" i="22"/>
  <c r="KJ14" i="22"/>
  <c r="GE13" i="22"/>
  <c r="EK15" i="22"/>
  <c r="IO12" i="22"/>
  <c r="KJ13" i="22"/>
  <c r="EL12" i="22"/>
  <c r="IP12" i="22"/>
  <c r="JY11" i="22"/>
  <c r="MR12" i="22"/>
  <c r="HT11" i="22"/>
  <c r="JE10" i="22"/>
  <c r="HP12" i="22"/>
  <c r="FO11" i="22"/>
  <c r="EN10" i="22"/>
  <c r="JJ10" i="22"/>
  <c r="AE9" i="22"/>
  <c r="GV10" i="22"/>
  <c r="DE14" i="22"/>
  <c r="CV10" i="22"/>
  <c r="DD9" i="22"/>
  <c r="HV10" i="22"/>
  <c r="DA11" i="22"/>
  <c r="CC11" i="22"/>
  <c r="CS9" i="22"/>
  <c r="FH10" i="22"/>
  <c r="HJ14" i="22"/>
  <c r="IF9" i="22"/>
  <c r="KT18" i="22"/>
  <c r="DQ18" i="22"/>
  <c r="CI18" i="22"/>
  <c r="FX18" i="22"/>
  <c r="GH17" i="22"/>
  <c r="HE17" i="22"/>
  <c r="DK18" i="22"/>
  <c r="EB17" i="22"/>
  <c r="HS17" i="22"/>
  <c r="AV18" i="22"/>
  <c r="CL17" i="22"/>
  <c r="FT17" i="22"/>
  <c r="AX17" i="22"/>
  <c r="EQ16" i="22"/>
  <c r="DZ16" i="22"/>
  <c r="BV17" i="22"/>
  <c r="LK16" i="22"/>
  <c r="LZ15" i="22"/>
  <c r="HL16" i="22"/>
  <c r="JD15" i="22"/>
  <c r="IU15" i="22"/>
  <c r="MY14" i="22"/>
  <c r="JQ16" i="22"/>
  <c r="DE15" i="22"/>
  <c r="ID16" i="22"/>
  <c r="EA14" i="22"/>
  <c r="FB16" i="22"/>
  <c r="KA14" i="22"/>
  <c r="X15" i="22"/>
  <c r="DV16" i="22"/>
  <c r="KU13" i="22"/>
  <c r="BJ14" i="22"/>
  <c r="EH14" i="22"/>
  <c r="DX13" i="22"/>
  <c r="FK12" i="22"/>
  <c r="JG12" i="22"/>
  <c r="KP13" i="22"/>
  <c r="FM13" i="22"/>
  <c r="LS10" i="22"/>
  <c r="AT12" i="22"/>
  <c r="CG11" i="22"/>
  <c r="JX11" i="22"/>
  <c r="AB11" i="22"/>
  <c r="HS11" i="22"/>
  <c r="JD10" i="22"/>
  <c r="V13" i="22"/>
  <c r="HP11" i="22"/>
  <c r="JA10" i="22"/>
  <c r="HQ11" i="22"/>
  <c r="HG9" i="22"/>
  <c r="FZ9" i="22"/>
  <c r="EX11" i="22"/>
  <c r="FH9" i="22"/>
  <c r="FN11" i="22"/>
  <c r="EI9" i="22"/>
  <c r="FL9" i="22"/>
  <c r="S12" i="22"/>
  <c r="AZ10" i="22"/>
  <c r="LC18" i="22"/>
  <c r="AP18" i="22"/>
  <c r="LW18" i="22"/>
  <c r="EC18" i="22"/>
  <c r="KX17" i="22"/>
  <c r="AQ18" i="22"/>
  <c r="JJ18" i="22"/>
  <c r="KJ17" i="22"/>
  <c r="AN17" i="22"/>
  <c r="GB16" i="22"/>
  <c r="DO16" i="22"/>
  <c r="MW15" i="22"/>
  <c r="DQ16" i="22"/>
  <c r="HV16" i="22"/>
  <c r="LL15" i="22"/>
  <c r="BP15" i="22"/>
  <c r="JH14" i="22"/>
  <c r="BE15" i="22"/>
  <c r="CC15" i="22"/>
  <c r="KK14" i="22"/>
  <c r="MS15" i="22"/>
  <c r="DM14" i="22"/>
  <c r="DH14" i="22"/>
  <c r="AH15" i="22"/>
  <c r="EF14" i="22"/>
  <c r="GH13" i="22"/>
  <c r="HO12" i="22"/>
  <c r="HQ13" i="22"/>
  <c r="LK12" i="22"/>
  <c r="BO12" i="22"/>
  <c r="BO13" i="22"/>
  <c r="JR11" i="22"/>
  <c r="V11" i="22"/>
  <c r="EK11" i="22"/>
  <c r="DR10" i="22"/>
  <c r="AK12" i="22"/>
  <c r="CF11" i="22"/>
  <c r="FD13" i="22"/>
  <c r="LH10" i="22"/>
  <c r="GG10" i="22"/>
  <c r="EM9" i="22"/>
  <c r="KA11" i="22"/>
  <c r="KP9" i="22"/>
  <c r="GJ12" i="22"/>
  <c r="KW9" i="22"/>
  <c r="AF12" i="22"/>
  <c r="MJ9" i="22"/>
  <c r="FT12" i="22"/>
  <c r="LK9" i="22"/>
  <c r="AV12" i="22"/>
  <c r="X12" i="22"/>
  <c r="LY9" i="22"/>
  <c r="IJ10" i="22"/>
  <c r="JK10" i="22"/>
  <c r="BV9" i="22"/>
  <c r="HT10" i="22"/>
  <c r="EM10" i="22"/>
  <c r="IU10" i="22"/>
  <c r="DB8" i="22"/>
  <c r="AR8" i="22"/>
  <c r="EZ8" i="22"/>
  <c r="FY6" i="22"/>
  <c r="CU8" i="22"/>
  <c r="HJ6" i="22"/>
  <c r="EI6" i="22"/>
  <c r="FK8" i="22"/>
  <c r="AM6" i="22"/>
  <c r="AS6" i="22"/>
  <c r="GD8" i="22"/>
  <c r="EY8" i="22"/>
  <c r="V8" i="22"/>
  <c r="HS8" i="22"/>
  <c r="HT8" i="22"/>
  <c r="DY8" i="22"/>
  <c r="HK8" i="22"/>
  <c r="HN6" i="22"/>
  <c r="DF8" i="22"/>
  <c r="DP6" i="22"/>
  <c r="HF6" i="22"/>
  <c r="CG8" i="22"/>
  <c r="Z6" i="22"/>
  <c r="CV6" i="22"/>
  <c r="HV8" i="22"/>
  <c r="BO8" i="22"/>
  <c r="BP8" i="22"/>
  <c r="EU6" i="22"/>
  <c r="HO8" i="22"/>
  <c r="AI8" i="22"/>
  <c r="HS6" i="22"/>
  <c r="BD8" i="22"/>
  <c r="GG8" i="22"/>
  <c r="EW6" i="22"/>
  <c r="IA8" i="22"/>
  <c r="DW6" i="22"/>
  <c r="FL8" i="22"/>
  <c r="CC8" i="22"/>
  <c r="BP6" i="22"/>
  <c r="CC6" i="22"/>
  <c r="DZ6" i="22"/>
  <c r="DM6" i="22"/>
  <c r="FJ8" i="22"/>
  <c r="FJ6" i="22"/>
  <c r="HC6" i="22"/>
  <c r="JR8" i="22"/>
  <c r="JM6" i="22"/>
  <c r="IS6" i="22"/>
  <c r="IQ6" i="22"/>
  <c r="JJ8" i="22"/>
  <c r="MX8" i="22"/>
  <c r="JC6" i="22"/>
  <c r="LN8" i="22"/>
  <c r="IX6" i="22"/>
  <c r="MG8" i="22"/>
  <c r="KW8" i="22"/>
  <c r="IO6" i="22"/>
  <c r="JM8" i="22"/>
  <c r="MZ8" i="22"/>
  <c r="JO6" i="22"/>
  <c r="JP8" i="22"/>
  <c r="MK8" i="22"/>
  <c r="LZ8" i="22"/>
  <c r="FW18" i="22"/>
  <c r="GQ18" i="22"/>
  <c r="KF18" i="22"/>
  <c r="ID17" i="22"/>
  <c r="IJ17" i="22"/>
  <c r="AN18" i="22"/>
  <c r="CE17" i="22"/>
  <c r="IT18" i="22"/>
  <c r="CI17" i="22"/>
  <c r="IF16" i="22"/>
  <c r="IE16" i="22"/>
  <c r="BP16" i="22"/>
  <c r="ID15" i="22"/>
  <c r="GF15" i="22"/>
  <c r="AY14" i="22"/>
  <c r="AG14" i="22"/>
  <c r="EM14" i="22"/>
  <c r="LU15" i="22"/>
  <c r="CD14" i="22"/>
  <c r="MW13" i="22"/>
  <c r="AV13" i="22"/>
  <c r="CI12" i="22"/>
  <c r="CA13" i="22"/>
  <c r="GE12" i="22"/>
  <c r="GK13" i="22"/>
  <c r="HR12" i="22"/>
  <c r="ER12" i="22"/>
  <c r="CS13" i="22"/>
  <c r="JH11" i="22"/>
  <c r="GB10" i="22"/>
  <c r="EN11" i="22"/>
  <c r="DM10" i="22"/>
  <c r="CX10" i="22"/>
  <c r="CQ11" i="22"/>
  <c r="CX9" i="22"/>
  <c r="ER9" i="22"/>
  <c r="KL11" i="22"/>
  <c r="IQ9" i="22"/>
  <c r="MH9" i="22"/>
  <c r="LZ9" i="22"/>
  <c r="EX18" i="22"/>
  <c r="HH18" i="22"/>
  <c r="BW18" i="22"/>
  <c r="CX17" i="22"/>
  <c r="KN17" i="22"/>
  <c r="AR17" i="22"/>
  <c r="LJ17" i="22"/>
  <c r="AT18" i="22"/>
  <c r="CJ17" i="22"/>
  <c r="KY17" i="22"/>
  <c r="AP16" i="22"/>
  <c r="Z17" i="22"/>
  <c r="Y17" i="22"/>
  <c r="DE16" i="22"/>
  <c r="KR15" i="22"/>
  <c r="CY15" i="22"/>
  <c r="MT15" i="22"/>
  <c r="AL15" i="22"/>
  <c r="KV15" i="22"/>
  <c r="AZ15" i="22"/>
  <c r="IR14" i="22"/>
  <c r="AF15" i="22"/>
  <c r="KM15" i="22"/>
  <c r="BN14" i="22"/>
  <c r="HK13" i="22"/>
  <c r="IP13" i="22"/>
  <c r="MG12" i="22"/>
  <c r="JD14" i="22"/>
  <c r="EM12" i="22"/>
  <c r="EE13" i="22"/>
  <c r="II12" i="22"/>
  <c r="JC13" i="22"/>
  <c r="JV12" i="22"/>
  <c r="KJ12" i="22"/>
  <c r="KU10" i="22"/>
  <c r="DD12" i="22"/>
  <c r="DB10" i="22"/>
  <c r="DB12" i="22"/>
  <c r="LT13" i="22"/>
  <c r="LS11" i="22"/>
  <c r="BW11" i="22"/>
  <c r="LR11" i="22"/>
  <c r="IU9" i="22"/>
  <c r="JZ9" i="22"/>
  <c r="CH12" i="22"/>
  <c r="MS9" i="22"/>
  <c r="MG11" i="22"/>
  <c r="JH9" i="22"/>
  <c r="MW11" i="22"/>
  <c r="FK11" i="22"/>
  <c r="DY9" i="22"/>
  <c r="MN9" i="22"/>
  <c r="LW10" i="22"/>
  <c r="GX13" i="22"/>
  <c r="MQ18" i="22"/>
  <c r="CD18" i="22"/>
  <c r="EN18" i="22"/>
  <c r="ML17" i="22"/>
  <c r="CX18" i="22"/>
  <c r="DM17" i="22"/>
  <c r="EA17" i="22"/>
  <c r="IP17" i="22"/>
  <c r="KQ17" i="22"/>
  <c r="KB16" i="22"/>
  <c r="KA16" i="22"/>
  <c r="KC16" i="22"/>
  <c r="EO15" i="22"/>
  <c r="KA15" i="22"/>
  <c r="AE15" i="22"/>
  <c r="HN15" i="22"/>
  <c r="AZ14" i="22"/>
  <c r="FG14" i="22"/>
  <c r="KM14" i="22"/>
  <c r="CC14" i="22"/>
  <c r="IU14" i="22"/>
  <c r="BV15" i="22"/>
  <c r="GJ14" i="22"/>
  <c r="JF14" i="22"/>
  <c r="HH14" i="22"/>
  <c r="FR13" i="22"/>
  <c r="LO12" i="22"/>
  <c r="BS12" i="22"/>
  <c r="BK13" i="22"/>
  <c r="CX12" i="22"/>
  <c r="BP13" i="22"/>
  <c r="DC12" i="22"/>
  <c r="DV11" i="22"/>
  <c r="BE13" i="22"/>
  <c r="MP10" i="22"/>
  <c r="BB13" i="22"/>
  <c r="GM11" i="22"/>
  <c r="FL10" i="22"/>
  <c r="DX11" i="22"/>
  <c r="AV10" i="22"/>
  <c r="BQ13" i="22"/>
  <c r="EI10" i="22"/>
  <c r="CI10" i="22"/>
  <c r="DF13" i="22"/>
  <c r="ET10" i="22"/>
  <c r="JX12" i="22"/>
  <c r="LB11" i="22"/>
  <c r="IO9" i="22"/>
  <c r="DQ11" i="22"/>
  <c r="EY18" i="22"/>
  <c r="FS18" i="22"/>
  <c r="JH18" i="22"/>
  <c r="HF17" i="22"/>
  <c r="KO17" i="22"/>
  <c r="AS17" i="22"/>
  <c r="LC17" i="22"/>
  <c r="BG17" i="22"/>
  <c r="JD17" i="22"/>
  <c r="FU17" i="22"/>
  <c r="JK17" i="22"/>
  <c r="HH16" i="22"/>
  <c r="EU16" i="22"/>
  <c r="HZ15" i="22"/>
  <c r="KU16" i="22"/>
  <c r="EU15" i="22"/>
  <c r="AZ16" i="22"/>
  <c r="CH15" i="22"/>
  <c r="MR15" i="22"/>
  <c r="KO14" i="22"/>
  <c r="GX16" i="22"/>
  <c r="DO14" i="22"/>
  <c r="IL14" i="22"/>
  <c r="KL13" i="22"/>
  <c r="BU12" i="22"/>
  <c r="CJ13" i="22"/>
  <c r="GG13" i="22"/>
  <c r="HN12" i="22"/>
  <c r="GL13" i="22"/>
  <c r="HS12" i="22"/>
  <c r="IE13" i="22"/>
  <c r="KX11" i="22"/>
  <c r="BB11" i="22"/>
  <c r="HU12" i="22"/>
  <c r="HJ10" i="22"/>
  <c r="HT12" i="22"/>
  <c r="HI10" i="22"/>
  <c r="GE11" i="22"/>
  <c r="FD10" i="22"/>
  <c r="CT12" i="22"/>
  <c r="JT13" i="22"/>
  <c r="BU10" i="22"/>
  <c r="IB10" i="22"/>
  <c r="KQ11" i="22"/>
  <c r="IR9" i="22"/>
  <c r="KE9" i="22"/>
  <c r="LG11" i="22"/>
  <c r="DR11" i="22"/>
  <c r="AH9" i="22"/>
  <c r="KB9" i="22"/>
  <c r="GN10" i="22"/>
  <c r="MA18" i="22"/>
  <c r="BN18" i="22"/>
  <c r="MU18" i="22"/>
  <c r="FA18" i="22"/>
  <c r="LV17" i="22"/>
  <c r="BZ17" i="22"/>
  <c r="JP17" i="22"/>
  <c r="T17" i="22"/>
  <c r="FW17" i="22"/>
  <c r="KL17" i="22"/>
  <c r="U18" i="22"/>
  <c r="AL18" i="22"/>
  <c r="R16" i="22"/>
  <c r="MG16" i="22"/>
  <c r="JK16" i="22"/>
  <c r="KD15" i="22"/>
  <c r="AB16" i="22"/>
  <c r="KZ16" i="22"/>
  <c r="EV15" i="22"/>
  <c r="FU16" i="22"/>
  <c r="AG15" i="22"/>
  <c r="LC15" i="22"/>
  <c r="S14" i="22"/>
  <c r="EL16" i="22"/>
  <c r="DG14" i="22"/>
  <c r="ID14" i="22"/>
  <c r="EP14" i="22"/>
  <c r="HU13" i="22"/>
  <c r="DO12" i="22"/>
  <c r="IX12" i="22"/>
  <c r="AL13" i="22"/>
  <c r="MI10" i="22"/>
  <c r="IV14" i="22"/>
  <c r="BL12" i="22"/>
  <c r="DD11" i="22"/>
  <c r="IT13" i="22"/>
  <c r="MM11" i="22"/>
  <c r="LN9" i="22"/>
  <c r="AM10" i="22"/>
  <c r="FK10" i="22"/>
  <c r="AZ9" i="22"/>
  <c r="IL10" i="22"/>
  <c r="AA9" i="22"/>
  <c r="HO13" i="22"/>
  <c r="FG10" i="22"/>
  <c r="DL10" i="22"/>
  <c r="EI18" i="22"/>
  <c r="GK18" i="22"/>
  <c r="FC18" i="22"/>
  <c r="IR18" i="22"/>
  <c r="LM16" i="22"/>
  <c r="KM17" i="22"/>
  <c r="AQ17" i="22"/>
  <c r="FF17" i="22"/>
  <c r="HK16" i="22"/>
  <c r="JF16" i="22"/>
  <c r="MU17" i="22"/>
  <c r="LD16" i="22"/>
  <c r="IO15" i="22"/>
  <c r="LX15" i="22"/>
  <c r="ED16" i="22"/>
  <c r="EE15" i="22"/>
  <c r="AG16" i="22"/>
  <c r="MB15" i="22"/>
  <c r="T15" i="22"/>
  <c r="JX14" i="22"/>
  <c r="ML14" i="22"/>
  <c r="IO14" i="22"/>
  <c r="FO15" i="22"/>
  <c r="BU16" i="22"/>
  <c r="KD14" i="22"/>
  <c r="MT14" i="22"/>
  <c r="EP13" i="22"/>
  <c r="KQ12" i="22"/>
  <c r="MG13" i="22"/>
  <c r="AM13" i="22"/>
  <c r="Z15" i="22"/>
  <c r="DD13" i="22"/>
  <c r="EQ12" i="22"/>
  <c r="ER13" i="22"/>
  <c r="HD12" i="22"/>
  <c r="FJ11" i="22"/>
  <c r="FL13" i="22"/>
  <c r="LR10" i="22"/>
  <c r="GS10" i="22"/>
  <c r="CB10" i="22"/>
  <c r="BR12" i="22"/>
  <c r="CZ11" i="22"/>
  <c r="ED13" i="22"/>
  <c r="EL10" i="22"/>
  <c r="CM10" i="22"/>
  <c r="KR12" i="22"/>
  <c r="AE10" i="22"/>
  <c r="JS10" i="22"/>
  <c r="AR9" i="22"/>
  <c r="DD10" i="22"/>
  <c r="S9" i="22"/>
  <c r="JO10" i="22"/>
  <c r="AG9" i="22"/>
  <c r="HR9" i="22"/>
  <c r="CO10" i="22"/>
  <c r="DO10" i="22"/>
  <c r="IH18" i="22"/>
  <c r="KR18" i="22"/>
  <c r="LU18" i="22"/>
  <c r="DL18" i="22"/>
  <c r="Y18" i="22"/>
  <c r="MH17" i="22"/>
  <c r="BZ18" i="22"/>
  <c r="KY16" i="22"/>
  <c r="CE16" i="22"/>
  <c r="BN16" i="22"/>
  <c r="LL16" i="22"/>
  <c r="IU16" i="22"/>
  <c r="JN15" i="22"/>
  <c r="CO16" i="22"/>
  <c r="LF18" i="22"/>
  <c r="GH15" i="22"/>
  <c r="EO16" i="22"/>
  <c r="EJ15" i="22"/>
  <c r="BO14" i="22"/>
  <c r="AW14" i="22"/>
  <c r="HO14" i="22"/>
  <c r="IP14" i="22"/>
  <c r="LZ13" i="22"/>
  <c r="KN13" i="22"/>
  <c r="GP12" i="22"/>
  <c r="FK13" i="22"/>
  <c r="KT12" i="22"/>
  <c r="MV12" i="22"/>
  <c r="HN11" i="22"/>
  <c r="AD14" i="22"/>
  <c r="EK13" i="22"/>
  <c r="LI10" i="22"/>
  <c r="GR10" i="22"/>
  <c r="EU9" i="22"/>
  <c r="DN9" i="22"/>
  <c r="ME10" i="22"/>
  <c r="BI9" i="22"/>
  <c r="BN11" i="22"/>
  <c r="CV9" i="22"/>
  <c r="MU10" i="22"/>
  <c r="BW9" i="22"/>
  <c r="IU11" i="22"/>
  <c r="HW11" i="22"/>
  <c r="HI9" i="22"/>
  <c r="BH10" i="22"/>
  <c r="EP9" i="22"/>
  <c r="IQ18" i="22"/>
  <c r="JK18" i="22"/>
  <c r="MZ18" i="22"/>
  <c r="LU17" i="22"/>
  <c r="IR17" i="22"/>
  <c r="AW18" i="22"/>
  <c r="CM17" i="22"/>
  <c r="HB17" i="22"/>
  <c r="LX16" i="22"/>
  <c r="DO17" i="22"/>
  <c r="BK17" i="22"/>
  <c r="EM17" i="22"/>
  <c r="DP16" i="22"/>
  <c r="BE18" i="22"/>
  <c r="GT15" i="22"/>
  <c r="KK15" i="22"/>
  <c r="AA16" i="22"/>
  <c r="CX16" i="22"/>
  <c r="DO15" i="22"/>
  <c r="MV14" i="22"/>
  <c r="GV14" i="22"/>
  <c r="LM14" i="22"/>
  <c r="MS13" i="22"/>
  <c r="MY13" i="22"/>
  <c r="FR14" i="22"/>
  <c r="BN13" i="22"/>
  <c r="DA12" i="22"/>
  <c r="IT12" i="22"/>
  <c r="HW13" i="22"/>
  <c r="CX14" i="22"/>
  <c r="MX12" i="22"/>
  <c r="EO13" i="22"/>
  <c r="LK10" i="22"/>
  <c r="AL12" i="22"/>
  <c r="LX13" i="22"/>
  <c r="MB11" i="22"/>
  <c r="MN12" i="22"/>
  <c r="HK11" i="22"/>
  <c r="IV10" i="22"/>
  <c r="EV11" i="22"/>
  <c r="AG11" i="22"/>
  <c r="CA9" i="22"/>
  <c r="ID9" i="22"/>
  <c r="JX9" i="22"/>
  <c r="LI11" i="22"/>
  <c r="IY9" i="22"/>
  <c r="JM9" i="22"/>
  <c r="EF9" i="22"/>
  <c r="IO11" i="22"/>
  <c r="GY11" i="22"/>
  <c r="JT9" i="22"/>
  <c r="LX9" i="22"/>
  <c r="HZ9" i="22"/>
  <c r="KL9" i="22"/>
  <c r="IX9" i="22"/>
  <c r="HO10" i="22"/>
  <c r="HH9" i="22"/>
  <c r="JL9" i="22"/>
  <c r="AP9" i="22"/>
  <c r="JT36" i="17"/>
  <c r="JT29" i="17"/>
  <c r="JO9" i="17"/>
  <c r="JO10" i="17" s="1"/>
  <c r="JM11" i="24"/>
  <c r="JM6" i="24"/>
  <c r="Q11" i="24"/>
  <c r="ND11" i="24" s="1"/>
  <c r="Q6" i="24"/>
  <c r="ND6" i="24" s="1"/>
  <c r="BY11" i="24"/>
  <c r="NI11" i="24" s="1"/>
  <c r="CK6" i="24"/>
  <c r="NJ6" i="24" s="1"/>
  <c r="FQ6" i="24"/>
  <c r="NQ6" i="24" s="1"/>
  <c r="BM6" i="24"/>
  <c r="NH6" i="24" s="1"/>
  <c r="HY11" i="24"/>
  <c r="NV11" i="24" s="1"/>
  <c r="HY6" i="24"/>
  <c r="NV6" i="24" s="1"/>
  <c r="BY6" i="24"/>
  <c r="NI6" i="24" s="1"/>
  <c r="HA6" i="24"/>
  <c r="NT6" i="24" s="1"/>
  <c r="GO6" i="24"/>
  <c r="NS6" i="24" s="1"/>
  <c r="HM6" i="24"/>
  <c r="NU6" i="24" s="1"/>
  <c r="DU6" i="24"/>
  <c r="NM6" i="24" s="1"/>
  <c r="BA6" i="24"/>
  <c r="NG6" i="24" s="1"/>
  <c r="ES6" i="24"/>
  <c r="NO6" i="24" s="1"/>
  <c r="EG6" i="24"/>
  <c r="NN6" i="24" s="1"/>
  <c r="AC6" i="24"/>
  <c r="NE6" i="24" s="1"/>
  <c r="AC11" i="24"/>
  <c r="NE11" i="24" s="1"/>
  <c r="IK6" i="24"/>
  <c r="JI6" i="24"/>
  <c r="AO6" i="24"/>
  <c r="NF6" i="24" s="1"/>
  <c r="IW6" i="24"/>
  <c r="FE11" i="24"/>
  <c r="NP11" i="24" s="1"/>
  <c r="NV55" i="16"/>
  <c r="NV53" i="16"/>
  <c r="NG47" i="16"/>
  <c r="NE47" i="16"/>
  <c r="NR31" i="16"/>
  <c r="NE53" i="16"/>
  <c r="NM29" i="16"/>
  <c r="FE6" i="24"/>
  <c r="NP6" i="24" s="1"/>
  <c r="BA11" i="24"/>
  <c r="NG11" i="24" s="1"/>
  <c r="DI11" i="24"/>
  <c r="NL11" i="24" s="1"/>
  <c r="NP49" i="16"/>
  <c r="NL19" i="16"/>
  <c r="NU47" i="16"/>
  <c r="NH43" i="16"/>
  <c r="NV23" i="16"/>
  <c r="ND31" i="16"/>
  <c r="NK55" i="16"/>
  <c r="CW6" i="24"/>
  <c r="NK6" i="24" s="1"/>
  <c r="GC6" i="24"/>
  <c r="NR6" i="24" s="1"/>
  <c r="DU11" i="24"/>
  <c r="NM11" i="24" s="1"/>
  <c r="NS23" i="16"/>
  <c r="NC8" i="16"/>
  <c r="NK43" i="16"/>
  <c r="NE49" i="16"/>
  <c r="DI6" i="24"/>
  <c r="NL6" i="24" s="1"/>
  <c r="NO23" i="16"/>
  <c r="AC6" i="22"/>
  <c r="NE25" i="16"/>
  <c r="NG31" i="16"/>
  <c r="NK29" i="16"/>
  <c r="ND53" i="16"/>
  <c r="NR41" i="16"/>
  <c r="NU17" i="16"/>
  <c r="NT49" i="16"/>
  <c r="NC37" i="16"/>
  <c r="NF23" i="16"/>
  <c r="NV19" i="16"/>
  <c r="NN43" i="16"/>
  <c r="NJ53" i="16"/>
  <c r="NL43" i="16"/>
  <c r="NP43" i="16"/>
  <c r="NU55" i="16"/>
  <c r="NU29" i="16"/>
  <c r="NH53" i="16"/>
  <c r="NI19" i="16"/>
  <c r="NM17" i="16"/>
  <c r="NG17" i="16"/>
  <c r="NV49" i="16"/>
  <c r="BA6" i="22"/>
  <c r="NC19" i="16"/>
  <c r="NF55" i="16"/>
  <c r="NT55" i="16"/>
  <c r="IK6" i="22"/>
  <c r="KG8" i="22"/>
  <c r="CK14" i="22"/>
  <c r="BY13" i="22"/>
  <c r="FQ10" i="22"/>
  <c r="CW9" i="22"/>
  <c r="GC11" i="22"/>
  <c r="BA17" i="22"/>
  <c r="Q14" i="22"/>
  <c r="LQ14" i="22"/>
  <c r="JI13" i="22"/>
  <c r="HA12" i="22"/>
  <c r="BY14" i="22"/>
  <c r="MO10" i="22"/>
  <c r="Q10" i="22"/>
  <c r="LQ13" i="22"/>
  <c r="HA18" i="22"/>
  <c r="EG12" i="22"/>
  <c r="HM10" i="22"/>
  <c r="BA10" i="22"/>
  <c r="LE13" i="22"/>
  <c r="IK12" i="22"/>
  <c r="JU11" i="22"/>
  <c r="HY9" i="22"/>
  <c r="CK18" i="22"/>
  <c r="BA12" i="22"/>
  <c r="HA13" i="22"/>
  <c r="LQ11" i="22"/>
  <c r="GO9" i="22"/>
  <c r="DI12" i="22"/>
  <c r="FE13" i="22"/>
  <c r="DU9" i="22"/>
  <c r="JU9" i="22"/>
  <c r="Q18" i="22"/>
  <c r="AO14" i="22"/>
  <c r="JI11" i="22"/>
  <c r="AO10" i="22"/>
  <c r="BA9" i="22"/>
  <c r="NF29" i="16"/>
  <c r="NT43" i="16"/>
  <c r="NN37" i="16"/>
  <c r="NG49" i="16"/>
  <c r="NK41" i="16"/>
  <c r="DI8" i="22"/>
  <c r="NR29" i="16"/>
  <c r="NF31" i="16"/>
  <c r="NT41" i="16"/>
  <c r="NE23" i="16"/>
  <c r="HY6" i="22"/>
  <c r="NR55" i="16"/>
  <c r="NM55" i="16"/>
  <c r="NR47" i="16"/>
  <c r="NT23" i="16"/>
  <c r="FQ8" i="22"/>
  <c r="NK31" i="16"/>
  <c r="NK49" i="16"/>
  <c r="NR43" i="16"/>
  <c r="NL37" i="16"/>
  <c r="NU19" i="16"/>
  <c r="NT47" i="16"/>
  <c r="NJ41" i="16"/>
  <c r="NS41" i="16"/>
  <c r="NN55" i="16"/>
  <c r="NJ55" i="16"/>
  <c r="NL41" i="16"/>
  <c r="NP41" i="16"/>
  <c r="NU31" i="16"/>
  <c r="NH55" i="16"/>
  <c r="NM19" i="16"/>
  <c r="NV47" i="16"/>
  <c r="NO17" i="16"/>
  <c r="NF47" i="16"/>
  <c r="HA8" i="22"/>
  <c r="AO8" i="22"/>
  <c r="NE41" i="16"/>
  <c r="NK19" i="16"/>
  <c r="IW6" i="22"/>
  <c r="DU18" i="22"/>
  <c r="DU16" i="22"/>
  <c r="DU13" i="22"/>
  <c r="AC12" i="22"/>
  <c r="BY10" i="22"/>
  <c r="LQ9" i="22"/>
  <c r="FE18" i="22"/>
  <c r="KG16" i="22"/>
  <c r="GC17" i="22"/>
  <c r="HA16" i="22"/>
  <c r="JU13" i="22"/>
  <c r="IK11" i="22"/>
  <c r="GC9" i="22"/>
  <c r="MC16" i="22"/>
  <c r="LE14" i="22"/>
  <c r="JU10" i="22"/>
  <c r="HM12" i="22"/>
  <c r="AO18" i="22"/>
  <c r="CK17" i="22"/>
  <c r="KS14" i="22"/>
  <c r="HM14" i="22"/>
  <c r="HA10" i="22"/>
  <c r="ES10" i="22"/>
  <c r="BY9" i="22"/>
  <c r="ES18" i="22"/>
  <c r="IK13" i="22"/>
  <c r="JI10" i="22"/>
  <c r="MO9" i="22"/>
  <c r="IK16" i="22"/>
  <c r="MC11" i="22"/>
  <c r="GO10" i="22"/>
  <c r="EG11" i="22"/>
  <c r="KS18" i="22"/>
  <c r="IW16" i="22"/>
  <c r="HY12" i="22"/>
  <c r="GC10" i="22"/>
  <c r="AC13" i="22"/>
  <c r="FQ11" i="24"/>
  <c r="NQ11" i="24" s="1"/>
  <c r="BM11" i="24"/>
  <c r="NH11" i="24" s="1"/>
  <c r="HM11" i="24"/>
  <c r="NU11" i="24" s="1"/>
  <c r="BY8" i="22"/>
  <c r="NP47" i="16"/>
  <c r="HM6" i="22"/>
  <c r="NC49" i="16"/>
  <c r="NN31" i="16"/>
  <c r="NO31" i="16"/>
  <c r="ES8" i="22"/>
  <c r="NR53" i="16"/>
  <c r="NH25" i="16"/>
  <c r="NM53" i="16"/>
  <c r="NN23" i="16"/>
  <c r="NR19" i="16"/>
  <c r="NF37" i="16"/>
  <c r="NR49" i="16"/>
  <c r="NT25" i="16"/>
  <c r="DU8" i="22"/>
  <c r="CW8" i="22"/>
  <c r="NJ19" i="16"/>
  <c r="NP29" i="16"/>
  <c r="NK47" i="16"/>
  <c r="DI6" i="22"/>
  <c r="NJ43" i="16"/>
  <c r="ND23" i="16"/>
  <c r="NS31" i="16"/>
  <c r="NS43" i="16"/>
  <c r="NS17" i="16"/>
  <c r="NN53" i="16"/>
  <c r="NC23" i="16"/>
  <c r="NQ41" i="16"/>
  <c r="NK37" i="16"/>
  <c r="NO19" i="16"/>
  <c r="NF49" i="16"/>
  <c r="NC55" i="16"/>
  <c r="NE43" i="16"/>
  <c r="NS47" i="16"/>
  <c r="NK17" i="16"/>
  <c r="AO17" i="22"/>
  <c r="AC16" i="22"/>
  <c r="MO16" i="22"/>
  <c r="FE14" i="22"/>
  <c r="MO12" i="22"/>
  <c r="LE12" i="22"/>
  <c r="EG13" i="22"/>
  <c r="IK10" i="22"/>
  <c r="HY17" i="22"/>
  <c r="GO16" i="22"/>
  <c r="JI12" i="22"/>
  <c r="HY10" i="22"/>
  <c r="IW9" i="22"/>
  <c r="IK17" i="22"/>
  <c r="GC16" i="22"/>
  <c r="MC14" i="22"/>
  <c r="LQ12" i="22"/>
  <c r="ES9" i="22"/>
  <c r="DI9" i="22"/>
  <c r="HM18" i="22"/>
  <c r="LQ16" i="22"/>
  <c r="BM14" i="22"/>
  <c r="CW10" i="22"/>
  <c r="BY18" i="22"/>
  <c r="MC17" i="22"/>
  <c r="EG16" i="22"/>
  <c r="KS12" i="22"/>
  <c r="IW10" i="22"/>
  <c r="BY17" i="22"/>
  <c r="IW17" i="22"/>
  <c r="LE10" i="22"/>
  <c r="AO13" i="22"/>
  <c r="Q9" i="22"/>
  <c r="HA11" i="24"/>
  <c r="NT11" i="24" s="1"/>
  <c r="CW11" i="24"/>
  <c r="NK11" i="24" s="1"/>
  <c r="HM8" i="22"/>
  <c r="NM47" i="16"/>
  <c r="NT37" i="16"/>
  <c r="NE37" i="16"/>
  <c r="NG37" i="16"/>
  <c r="NM49" i="16"/>
  <c r="FE8" i="22"/>
  <c r="NC47" i="16"/>
  <c r="NH41" i="16"/>
  <c r="NN29" i="16"/>
  <c r="NO29" i="16"/>
  <c r="BM6" i="22"/>
  <c r="NM37" i="16"/>
  <c r="NH23" i="16"/>
  <c r="NN25" i="16"/>
  <c r="NR17" i="16"/>
  <c r="NQ47" i="16"/>
  <c r="FQ6" i="22"/>
  <c r="NO47" i="16"/>
  <c r="NJ17" i="16"/>
  <c r="NN49" i="16"/>
  <c r="NP31" i="16"/>
  <c r="NQ31" i="16"/>
  <c r="NL25" i="16"/>
  <c r="NU43" i="16"/>
  <c r="NT31" i="16"/>
  <c r="ND25" i="16"/>
  <c r="NS29" i="16"/>
  <c r="NU25" i="16"/>
  <c r="NE29" i="16"/>
  <c r="NS19" i="16"/>
  <c r="NJ23" i="16"/>
  <c r="NC25" i="16"/>
  <c r="Q8" i="22"/>
  <c r="NI25" i="16"/>
  <c r="NQ43" i="16"/>
  <c r="NI53" i="16"/>
  <c r="EG6" i="22"/>
  <c r="Q6" i="22"/>
  <c r="ES6" i="22"/>
  <c r="NC53" i="16"/>
  <c r="NS49" i="16"/>
  <c r="NP23" i="16"/>
  <c r="ND43" i="16"/>
  <c r="IK8" i="22"/>
  <c r="IW8" i="22"/>
  <c r="HY18" i="22"/>
  <c r="KS16" i="22"/>
  <c r="ES13" i="22"/>
  <c r="KS13" i="22"/>
  <c r="CK12" i="22"/>
  <c r="FQ13" i="22"/>
  <c r="MC12" i="22"/>
  <c r="FE10" i="22"/>
  <c r="KG18" i="22"/>
  <c r="BM16" i="22"/>
  <c r="AO16" i="22"/>
  <c r="FQ11" i="22"/>
  <c r="DI10" i="22"/>
  <c r="EG17" i="22"/>
  <c r="KG14" i="22"/>
  <c r="BM12" i="22"/>
  <c r="GC13" i="22"/>
  <c r="AO9" i="22"/>
  <c r="IW18" i="22"/>
  <c r="AC17" i="22"/>
  <c r="DI17" i="22"/>
  <c r="FE16" i="22"/>
  <c r="HM13" i="22"/>
  <c r="Q13" i="22"/>
  <c r="LQ10" i="22"/>
  <c r="JU17" i="22"/>
  <c r="LQ17" i="22"/>
  <c r="JI14" i="22"/>
  <c r="CK10" i="22"/>
  <c r="CK9" i="22"/>
  <c r="KS17" i="22"/>
  <c r="GC11" i="24"/>
  <c r="NR11" i="24" s="1"/>
  <c r="NT17" i="16"/>
  <c r="CK6" i="22"/>
  <c r="NO37" i="16"/>
  <c r="NQ49" i="16"/>
  <c r="NO49" i="16"/>
  <c r="NJ37" i="16"/>
  <c r="NN47" i="16"/>
  <c r="NI37" i="16"/>
  <c r="NQ37" i="16"/>
  <c r="NP53" i="16"/>
  <c r="NQ29" i="16"/>
  <c r="NL23" i="16"/>
  <c r="NU41" i="16"/>
  <c r="NQ53" i="16"/>
  <c r="NK23" i="16"/>
  <c r="NT29" i="16"/>
  <c r="NP17" i="16"/>
  <c r="NN17" i="16"/>
  <c r="NF17" i="16"/>
  <c r="NV43" i="16"/>
  <c r="NV31" i="16"/>
  <c r="NU23" i="16"/>
  <c r="NE31" i="16"/>
  <c r="NJ25" i="16"/>
  <c r="NH37" i="16"/>
  <c r="NL47" i="16"/>
  <c r="NI23" i="16"/>
  <c r="ND17" i="16"/>
  <c r="NI55" i="16"/>
  <c r="NS55" i="16"/>
  <c r="NF43" i="16"/>
  <c r="NP25" i="16"/>
  <c r="ND41" i="16"/>
  <c r="MO8" i="22"/>
  <c r="HY16" i="22"/>
  <c r="MO17" i="22"/>
  <c r="DI11" i="22"/>
  <c r="FQ9" i="22"/>
  <c r="EG9" i="22"/>
  <c r="IK18" i="22"/>
  <c r="BY16" i="22"/>
  <c r="GO14" i="22"/>
  <c r="KG10" i="22"/>
  <c r="HM9" i="22"/>
  <c r="IW11" i="22"/>
  <c r="BA18" i="22"/>
  <c r="FQ17" i="22"/>
  <c r="BM18" i="22"/>
  <c r="BA16" i="22"/>
  <c r="BY12" i="22"/>
  <c r="Q12" i="22"/>
  <c r="ES12" i="22"/>
  <c r="LQ18" i="22"/>
  <c r="CW17" i="22"/>
  <c r="JU16" i="22"/>
  <c r="DU14" i="22"/>
  <c r="HY13" i="22"/>
  <c r="BM10" i="22"/>
  <c r="MO14" i="22"/>
  <c r="AC11" i="22"/>
  <c r="E9" i="22"/>
  <c r="CK11" i="22"/>
  <c r="FE9" i="22"/>
  <c r="GC18" i="22"/>
  <c r="LE16" i="22"/>
  <c r="AC10" i="22"/>
  <c r="JI17" i="22"/>
  <c r="CW16" i="22"/>
  <c r="ES11" i="24"/>
  <c r="NO11" i="24" s="1"/>
  <c r="CK11" i="24"/>
  <c r="NJ11" i="24" s="1"/>
  <c r="NP37" i="16"/>
  <c r="NT19" i="16"/>
  <c r="NG25" i="16"/>
  <c r="ND29" i="16"/>
  <c r="DU6" i="22"/>
  <c r="NG43" i="16"/>
  <c r="ND47" i="16"/>
  <c r="NJ31" i="16"/>
  <c r="NC29" i="16"/>
  <c r="NO43" i="16"/>
  <c r="NP55" i="16"/>
  <c r="NH31" i="16"/>
  <c r="NI43" i="16"/>
  <c r="NQ55" i="16"/>
  <c r="NK25" i="16"/>
  <c r="NP19" i="16"/>
  <c r="GO6" i="22"/>
  <c r="NE19" i="16"/>
  <c r="NN19" i="16"/>
  <c r="NF19" i="16"/>
  <c r="NV41" i="16"/>
  <c r="NV29" i="16"/>
  <c r="NO55" i="16"/>
  <c r="NG55" i="16"/>
  <c r="NM23" i="16"/>
  <c r="FE6" i="22"/>
  <c r="NL49" i="16"/>
  <c r="ND19" i="16"/>
  <c r="NQ17" i="16"/>
  <c r="NS53" i="16"/>
  <c r="NF41" i="16"/>
  <c r="LQ8" i="22"/>
  <c r="CW13" i="22"/>
  <c r="KS10" i="22"/>
  <c r="AO12" i="22"/>
  <c r="Q11" i="22"/>
  <c r="DU17" i="22"/>
  <c r="JU14" i="22"/>
  <c r="JU12" i="22"/>
  <c r="DU11" i="22"/>
  <c r="KG9" i="22"/>
  <c r="BM9" i="22"/>
  <c r="FQ18" i="22"/>
  <c r="HM16" i="22"/>
  <c r="HA14" i="22"/>
  <c r="BM11" i="22"/>
  <c r="ES16" i="22"/>
  <c r="IW12" i="22"/>
  <c r="CW11" i="22"/>
  <c r="HM17" i="22"/>
  <c r="ES14" i="22"/>
  <c r="FQ14" i="22"/>
  <c r="LE9" i="22"/>
  <c r="HY14" i="22"/>
  <c r="FQ12" i="22"/>
  <c r="DU10" i="22"/>
  <c r="KS11" i="22"/>
  <c r="IK9" i="22"/>
  <c r="IK11" i="24"/>
  <c r="NL17" i="16"/>
  <c r="NU49" i="16"/>
  <c r="NV25" i="16"/>
  <c r="NQ23" i="16"/>
  <c r="NV37" i="16"/>
  <c r="NS25" i="16"/>
  <c r="NH19" i="16"/>
  <c r="NI31" i="16"/>
  <c r="NC41" i="16"/>
  <c r="CW6" i="22"/>
  <c r="NG23" i="16"/>
  <c r="NJ47" i="16"/>
  <c r="GC8" i="22"/>
  <c r="NG41" i="16"/>
  <c r="NK53" i="16"/>
  <c r="ND49" i="16"/>
  <c r="NJ29" i="16"/>
  <c r="NL29" i="16"/>
  <c r="NC31" i="16"/>
  <c r="NO41" i="16"/>
  <c r="HY8" i="22"/>
  <c r="NL53" i="16"/>
  <c r="NH29" i="16"/>
  <c r="NI41" i="16"/>
  <c r="NE17" i="16"/>
  <c r="NH49" i="16"/>
  <c r="NI47" i="16"/>
  <c r="NM41" i="16"/>
  <c r="NO53" i="16"/>
  <c r="NU37" i="16"/>
  <c r="NG53" i="16"/>
  <c r="NM25" i="16"/>
  <c r="NR37" i="16"/>
  <c r="CK8" i="22"/>
  <c r="NQ19" i="16"/>
  <c r="BA8" i="22"/>
  <c r="GO8" i="22"/>
  <c r="NR23" i="16"/>
  <c r="KS8" i="22"/>
  <c r="LE8" i="22"/>
  <c r="LE18" i="22"/>
  <c r="Q16" i="22"/>
  <c r="DI16" i="22"/>
  <c r="CW14" i="22"/>
  <c r="IW13" i="22"/>
  <c r="KG12" i="22"/>
  <c r="MO11" i="22"/>
  <c r="GO13" i="22"/>
  <c r="MO18" i="22"/>
  <c r="BM17" i="22"/>
  <c r="DU12" i="22"/>
  <c r="FE11" i="22"/>
  <c r="DI18" i="22"/>
  <c r="CW18" i="22"/>
  <c r="AC18" i="22"/>
  <c r="EG14" i="22"/>
  <c r="BA14" i="22"/>
  <c r="KG17" i="22"/>
  <c r="BA13" i="22"/>
  <c r="BM13" i="22"/>
  <c r="MC10" i="22"/>
  <c r="JI9" i="22"/>
  <c r="MC18" i="22"/>
  <c r="FQ16" i="22"/>
  <c r="GC14" i="22"/>
  <c r="GC12" i="22"/>
  <c r="HM11" i="22"/>
  <c r="EG10" i="22"/>
  <c r="DI13" i="22"/>
  <c r="ES11" i="22"/>
  <c r="GO12" i="22"/>
  <c r="CW12" i="22"/>
  <c r="KG13" i="22"/>
  <c r="BY11" i="22"/>
  <c r="HY11" i="22"/>
  <c r="HA11" i="22"/>
  <c r="HA9" i="22"/>
  <c r="EG11" i="24"/>
  <c r="NN11" i="24" s="1"/>
  <c r="AO6" i="22"/>
  <c r="BY6" i="22"/>
  <c r="NQ25" i="16"/>
  <c r="EG8" i="22"/>
  <c r="BM8" i="22"/>
  <c r="NH17" i="16"/>
  <c r="NI29" i="16"/>
  <c r="NE55" i="16"/>
  <c r="NC43" i="16"/>
  <c r="NO25" i="16"/>
  <c r="NM31" i="16"/>
  <c r="NS37" i="16"/>
  <c r="ND37" i="16"/>
  <c r="NJ49" i="16"/>
  <c r="GC6" i="22"/>
  <c r="NG29" i="16"/>
  <c r="NL31" i="16"/>
  <c r="NL55" i="16"/>
  <c r="ND55" i="16"/>
  <c r="HA6" i="22"/>
  <c r="NH47" i="16"/>
  <c r="NI49" i="16"/>
  <c r="NF25" i="16"/>
  <c r="NM43" i="16"/>
  <c r="NV17" i="16"/>
  <c r="NN41" i="16"/>
  <c r="NU53" i="16"/>
  <c r="AC8" i="22"/>
  <c r="NI17" i="16"/>
  <c r="NG19" i="16"/>
  <c r="NC17" i="16"/>
  <c r="NF53" i="16"/>
  <c r="NR25" i="16"/>
  <c r="NT53" i="16"/>
  <c r="JI8" i="22"/>
  <c r="JU8" i="22"/>
  <c r="MC8" i="22"/>
  <c r="JI6" i="22"/>
  <c r="GO17" i="22"/>
  <c r="CK16" i="22"/>
  <c r="FE12" i="22"/>
  <c r="GO11" i="22"/>
  <c r="AO11" i="22"/>
  <c r="LE17" i="22"/>
  <c r="FE17" i="22"/>
  <c r="MC13" i="22"/>
  <c r="LE11" i="22"/>
  <c r="JU18" i="22"/>
  <c r="HA17" i="22"/>
  <c r="BA11" i="22"/>
  <c r="AC9" i="22"/>
  <c r="JI16" i="22"/>
  <c r="IK14" i="22"/>
  <c r="MC9" i="22"/>
  <c r="KS9" i="22"/>
  <c r="EG18" i="22"/>
  <c r="Q17" i="22"/>
  <c r="IW14" i="22"/>
  <c r="KG11" i="22"/>
  <c r="MO13" i="22"/>
  <c r="JI18" i="22"/>
  <c r="ES17" i="22"/>
  <c r="DI14" i="22"/>
  <c r="AC14" i="22"/>
  <c r="GO18" i="22"/>
  <c r="CK13" i="22"/>
  <c r="JI11" i="24"/>
  <c r="AO11" i="24"/>
  <c r="NF11" i="24" s="1"/>
  <c r="GO11" i="24"/>
  <c r="NS11" i="24" s="1"/>
  <c r="IW11" i="24"/>
  <c r="AO5" i="22"/>
  <c r="Q5" i="22"/>
  <c r="ND8" i="16"/>
  <c r="AC5" i="22"/>
  <c r="NE8" i="16"/>
  <c r="CW15" i="22"/>
  <c r="HM15" i="22"/>
  <c r="LE15" i="22"/>
  <c r="FE15" i="22"/>
  <c r="JU15" i="22"/>
  <c r="Q15" i="22"/>
  <c r="LQ15" i="22"/>
  <c r="KS15" i="22"/>
  <c r="ES15" i="22"/>
  <c r="JI15" i="22"/>
  <c r="MC15" i="22"/>
  <c r="BA15" i="22"/>
  <c r="AO15" i="22"/>
  <c r="AC15" i="22"/>
  <c r="BM15" i="22"/>
  <c r="BY15" i="22"/>
  <c r="MO15" i="22"/>
  <c r="FQ15" i="22"/>
  <c r="HA15" i="22"/>
  <c r="CK15" i="22"/>
  <c r="KG15" i="22"/>
  <c r="IW15" i="22"/>
  <c r="DU15" i="22"/>
  <c r="IK15" i="22"/>
  <c r="EG15" i="22"/>
  <c r="GO15" i="22"/>
  <c r="GC15" i="22"/>
  <c r="DI15" i="22"/>
  <c r="HY15" i="22"/>
  <c r="O15" i="22"/>
  <c r="NC11" i="24"/>
  <c r="GY10" i="24"/>
  <c r="JN11" i="24"/>
  <c r="NC6" i="24"/>
  <c r="IU10" i="24"/>
  <c r="KP3" i="22"/>
  <c r="KQ4" i="22"/>
  <c r="FZ10" i="24"/>
  <c r="HL10" i="24"/>
  <c r="DP10" i="24"/>
  <c r="FV10" i="24"/>
  <c r="JJ10" i="24"/>
  <c r="JG10" i="24"/>
  <c r="EQ10" i="24"/>
  <c r="BK10" i="24"/>
  <c r="DV10" i="24"/>
  <c r="CV10" i="24"/>
  <c r="DZ10" i="24"/>
  <c r="DQ10" i="24"/>
  <c r="BX10" i="24"/>
  <c r="BP10" i="24"/>
  <c r="E10" i="24"/>
  <c r="ES10" i="24"/>
  <c r="AN10" i="24"/>
  <c r="JN6" i="24"/>
  <c r="HS10" i="24"/>
  <c r="HF10" i="24"/>
  <c r="HX10" i="24"/>
  <c r="IT10" i="24"/>
  <c r="W10" i="24"/>
  <c r="GB10" i="24"/>
  <c r="JA10" i="24"/>
  <c r="CJ10" i="24"/>
  <c r="Q10" i="24"/>
  <c r="BV10" i="24"/>
  <c r="DA10" i="24"/>
  <c r="FR10" i="24"/>
  <c r="EF10" i="24"/>
  <c r="BB10" i="24"/>
  <c r="ID10" i="24"/>
  <c r="FC10" i="24"/>
  <c r="GR10" i="24"/>
  <c r="GD10" i="24"/>
  <c r="CC10" i="24"/>
  <c r="GZ10" i="24"/>
  <c r="DB10" i="24"/>
  <c r="EM10" i="24"/>
  <c r="F10" i="24"/>
  <c r="HT10" i="24"/>
  <c r="GC10" i="24"/>
  <c r="K10" i="24"/>
  <c r="R10" i="24"/>
  <c r="DS10" i="24"/>
  <c r="U10" i="24"/>
  <c r="DU10" i="24"/>
  <c r="FM10" i="24"/>
  <c r="JN10" i="24"/>
  <c r="IP10" i="24"/>
  <c r="CF10" i="24"/>
  <c r="HE10" i="24"/>
  <c r="J10" i="24"/>
  <c r="GS10" i="24"/>
  <c r="GM10" i="24"/>
  <c r="GE10" i="24"/>
  <c r="HJ10" i="24"/>
  <c r="S10" i="24"/>
  <c r="HW10" i="24"/>
  <c r="GF10" i="24"/>
  <c r="GJ10" i="24"/>
  <c r="DG10" i="24"/>
  <c r="BY10" i="24"/>
  <c r="P10" i="24"/>
  <c r="GX10" i="24"/>
  <c r="FQ10" i="24"/>
  <c r="AJ10" i="24"/>
  <c r="BE10" i="24"/>
  <c r="CO10" i="24"/>
  <c r="CM10" i="24"/>
  <c r="HY10" i="24"/>
  <c r="IR10" i="24"/>
  <c r="IK10" i="24"/>
  <c r="JF10" i="24"/>
  <c r="IW10" i="24"/>
  <c r="AB10" i="24"/>
  <c r="CP10" i="24"/>
  <c r="FP10" i="24"/>
  <c r="DX10" i="24"/>
  <c r="HC10" i="24"/>
  <c r="EI10" i="24"/>
  <c r="AW10" i="24"/>
  <c r="HD10" i="24"/>
  <c r="X10" i="24"/>
  <c r="CH10" i="24"/>
  <c r="CW10" i="24"/>
  <c r="CE10" i="24"/>
  <c r="Y10" i="24"/>
  <c r="DW10" i="24"/>
  <c r="HH10" i="24"/>
  <c r="EN10" i="24"/>
  <c r="IH10" i="24"/>
  <c r="GV10" i="24"/>
  <c r="HI10" i="24"/>
  <c r="BZ10" i="24"/>
  <c r="CL10" i="24"/>
  <c r="FE10" i="24"/>
  <c r="BI10" i="24"/>
  <c r="BS10" i="24"/>
  <c r="DI10" i="24"/>
  <c r="CT10" i="24"/>
  <c r="EY10" i="24"/>
  <c r="IJ10" i="24"/>
  <c r="HQ10" i="24"/>
  <c r="Z10" i="24"/>
  <c r="HM10" i="24"/>
  <c r="FY10" i="24"/>
  <c r="HP10" i="24"/>
  <c r="CG10" i="24"/>
  <c r="AI10" i="24"/>
  <c r="FT10" i="24"/>
  <c r="AK10" i="24"/>
  <c r="EO10" i="24"/>
  <c r="EV10" i="24"/>
  <c r="AH10" i="24"/>
  <c r="CI10" i="24"/>
  <c r="AA10" i="24"/>
  <c r="DL10" i="24"/>
  <c r="CR10" i="24"/>
  <c r="FB10" i="24"/>
  <c r="EE10" i="24"/>
  <c r="FH10" i="24"/>
  <c r="GL10" i="24"/>
  <c r="DK10" i="24"/>
  <c r="DH10" i="24"/>
  <c r="EJ10" i="24"/>
  <c r="DC10" i="24"/>
  <c r="DR10" i="24"/>
  <c r="ET10" i="24"/>
  <c r="BN10" i="24"/>
  <c r="EZ10" i="24"/>
  <c r="CU10" i="24"/>
  <c r="EG10" i="24"/>
  <c r="EB10" i="24"/>
  <c r="AV10" i="24"/>
  <c r="AF10" i="24"/>
  <c r="FA10" i="24"/>
  <c r="BM10" i="24"/>
  <c r="AE10" i="24"/>
  <c r="BW10" i="24"/>
  <c r="HZ10" i="24"/>
  <c r="DN10" i="24"/>
  <c r="DM10" i="24"/>
  <c r="FD10" i="24"/>
  <c r="FG10" i="24"/>
  <c r="AU10" i="24"/>
  <c r="FI10" i="24"/>
  <c r="GG10" i="24"/>
  <c r="DT10" i="24"/>
  <c r="AR10" i="24"/>
  <c r="FF10" i="24"/>
  <c r="GN10" i="24"/>
  <c r="GA10" i="24"/>
  <c r="FK10" i="24"/>
  <c r="G10" i="24"/>
  <c r="IB10" i="24"/>
  <c r="AS10" i="24"/>
  <c r="IF10" i="24"/>
  <c r="EH10" i="24"/>
  <c r="GI10" i="24"/>
  <c r="HB10" i="24"/>
  <c r="AT10" i="24"/>
  <c r="V10" i="24"/>
  <c r="DD10" i="24"/>
  <c r="CS10" i="24"/>
  <c r="DY10" i="24"/>
  <c r="EC10" i="24"/>
  <c r="CQ10" i="24"/>
  <c r="AX10" i="24"/>
  <c r="GW10" i="24"/>
  <c r="BL10" i="24"/>
  <c r="CN10" i="24"/>
  <c r="ED10" i="24"/>
  <c r="HU10" i="24"/>
  <c r="BD10" i="24"/>
  <c r="HN10" i="24"/>
  <c r="EX10" i="24"/>
  <c r="EA10" i="24"/>
  <c r="AC10" i="24"/>
  <c r="CK10" i="24"/>
  <c r="FL10" i="24"/>
  <c r="BA10" i="24"/>
  <c r="GQ10" i="24"/>
  <c r="EP10" i="24"/>
  <c r="FJ10" i="24"/>
  <c r="JH10" i="24"/>
  <c r="JK10" i="24"/>
  <c r="JL10" i="24"/>
  <c r="IV10" i="24"/>
  <c r="HG10" i="24"/>
  <c r="CZ10" i="24"/>
  <c r="AP10" i="24"/>
  <c r="ER10" i="24"/>
  <c r="FN10" i="24"/>
  <c r="CY10" i="24"/>
  <c r="GO10" i="24"/>
  <c r="AO10" i="24"/>
  <c r="FU10" i="24"/>
  <c r="GT10" i="24"/>
  <c r="IY10" i="24"/>
  <c r="IM10" i="24"/>
  <c r="DF10" i="24"/>
  <c r="BF10" i="24"/>
  <c r="BJ10" i="24"/>
  <c r="BC10" i="24"/>
  <c r="HV10" i="24"/>
  <c r="BO10" i="24"/>
  <c r="BG10" i="24"/>
  <c r="EU10" i="24"/>
  <c r="O10" i="24"/>
  <c r="CD10" i="24"/>
  <c r="BH10" i="24"/>
  <c r="FO10" i="24"/>
  <c r="GU10" i="24"/>
  <c r="BR10" i="24"/>
  <c r="BQ10" i="24"/>
  <c r="CX10" i="24"/>
  <c r="N10" i="24"/>
  <c r="DO10" i="24"/>
  <c r="IC10" i="24"/>
  <c r="AQ10" i="24"/>
  <c r="GH10" i="24"/>
  <c r="GK10" i="24"/>
  <c r="GP10" i="24"/>
  <c r="DE10" i="24"/>
  <c r="FW10" i="24"/>
  <c r="IZ10" i="24"/>
  <c r="JB10" i="24"/>
  <c r="JD10" i="24"/>
  <c r="IO10" i="24"/>
  <c r="IN10" i="24"/>
  <c r="AG10" i="24"/>
  <c r="HO10" i="24"/>
  <c r="AZ10" i="24"/>
  <c r="IA10" i="24"/>
  <c r="T10" i="24"/>
  <c r="BU10" i="24"/>
  <c r="L10" i="24"/>
  <c r="H10" i="24"/>
  <c r="BT10" i="24"/>
  <c r="CA10" i="24"/>
  <c r="JI10" i="24"/>
  <c r="IX10" i="24"/>
  <c r="JE10" i="24"/>
  <c r="CB10" i="24"/>
  <c r="II10" i="24"/>
  <c r="HK10" i="24"/>
  <c r="FX10" i="24"/>
  <c r="EW10" i="24"/>
  <c r="HR10" i="24"/>
  <c r="IE10" i="24"/>
  <c r="EK10" i="24"/>
  <c r="AM10" i="24"/>
  <c r="AY10" i="24"/>
  <c r="EL10" i="24"/>
  <c r="IG10" i="24"/>
  <c r="DJ10" i="24"/>
  <c r="M10" i="24"/>
  <c r="HA10" i="24"/>
  <c r="FS10" i="24"/>
  <c r="AL10" i="24"/>
  <c r="IQ10" i="24"/>
  <c r="JO116" i="17"/>
  <c r="JO117" i="17" s="1"/>
  <c r="JO109" i="17"/>
  <c r="JO110" i="17" s="1"/>
  <c r="JO95" i="17"/>
  <c r="JO96" i="17" s="1"/>
  <c r="JO88" i="17"/>
  <c r="JO89" i="17" s="1"/>
  <c r="JO81" i="17"/>
  <c r="JO82" i="17" s="1"/>
  <c r="JO74" i="17"/>
  <c r="JO75" i="17" s="1"/>
  <c r="JO67" i="17"/>
  <c r="JO68" i="17" s="1"/>
  <c r="JO60" i="17"/>
  <c r="JO61" i="17" s="1"/>
  <c r="JO53" i="17"/>
  <c r="JO54" i="17" s="1"/>
  <c r="JO46" i="17"/>
  <c r="JO47" i="17" s="1"/>
  <c r="JO39" i="17"/>
  <c r="JO40" i="17" s="1"/>
  <c r="JO32" i="17"/>
  <c r="JO33" i="17" s="1"/>
  <c r="JO23" i="17"/>
  <c r="JM10" i="24"/>
  <c r="I10" i="24"/>
  <c r="AD10" i="24"/>
  <c r="JC10" i="24"/>
  <c r="IL10" i="24"/>
  <c r="IS10" i="24"/>
  <c r="KQ3" i="24"/>
  <c r="KR4" i="24"/>
  <c r="JU4" i="17"/>
  <c r="JT3" i="17"/>
  <c r="JO9" i="16"/>
  <c r="JP6" i="16"/>
  <c r="JQ4" i="16"/>
  <c r="JO11" i="28"/>
  <c r="JR9" i="28"/>
  <c r="JA11" i="28"/>
  <c r="E5" i="22"/>
  <c r="E10" i="16"/>
  <c r="NC10" i="16" s="1"/>
  <c r="H9" i="24"/>
  <c r="H5" i="24"/>
  <c r="H7" i="24" s="1"/>
  <c r="JF11" i="28"/>
  <c r="JA9" i="28"/>
  <c r="JN9" i="28"/>
  <c r="HY11" i="27"/>
  <c r="JR11" i="27" s="1"/>
  <c r="JR9" i="27"/>
  <c r="IY9" i="27"/>
  <c r="E11" i="27"/>
  <c r="IY11" i="27" s="1"/>
  <c r="E17" i="22"/>
  <c r="AF5" i="24"/>
  <c r="AF7" i="24" s="1"/>
  <c r="AF9" i="24"/>
  <c r="S9" i="24"/>
  <c r="S5" i="24"/>
  <c r="S7" i="24" s="1"/>
  <c r="V5" i="24"/>
  <c r="V7" i="24" s="1"/>
  <c r="V9" i="24"/>
  <c r="JE9" i="28"/>
  <c r="IY11" i="28"/>
  <c r="JL9" i="28"/>
  <c r="GO11" i="27"/>
  <c r="JO11" i="27" s="1"/>
  <c r="JO9" i="27"/>
  <c r="HA11" i="27"/>
  <c r="JP11" i="27" s="1"/>
  <c r="JP9" i="27"/>
  <c r="AK5" i="24"/>
  <c r="AK7" i="24" s="1"/>
  <c r="AK9" i="24"/>
  <c r="BY11" i="27"/>
  <c r="JE11" i="27" s="1"/>
  <c r="JE9" i="27"/>
  <c r="E8" i="22"/>
  <c r="AA5" i="24"/>
  <c r="AA7" i="24" s="1"/>
  <c r="AA9" i="24"/>
  <c r="O9" i="24"/>
  <c r="O5" i="24"/>
  <c r="O7" i="24" s="1"/>
  <c r="AC11" i="27"/>
  <c r="JA11" i="27" s="1"/>
  <c r="JA9" i="27"/>
  <c r="JN11" i="28"/>
  <c r="JH11" i="28"/>
  <c r="IZ15" i="27"/>
  <c r="Q17" i="27"/>
  <c r="IZ17" i="27" s="1"/>
  <c r="JJ11" i="28"/>
  <c r="JM11" i="28"/>
  <c r="JL9" i="27"/>
  <c r="FE11" i="27"/>
  <c r="JL11" i="27" s="1"/>
  <c r="L5" i="24"/>
  <c r="L7" i="24" s="1"/>
  <c r="L9" i="24"/>
  <c r="E16" i="22"/>
  <c r="U9" i="24"/>
  <c r="U5" i="24"/>
  <c r="U7" i="24" s="1"/>
  <c r="E12" i="22"/>
  <c r="E11" i="22"/>
  <c r="AQ5" i="24"/>
  <c r="AQ7" i="24" s="1"/>
  <c r="AQ9" i="24"/>
  <c r="JO9" i="28"/>
  <c r="AD5" i="24"/>
  <c r="AD7" i="24" s="1"/>
  <c r="AD9" i="24"/>
  <c r="E14" i="22"/>
  <c r="JH9" i="28"/>
  <c r="K5" i="24"/>
  <c r="K7" i="24" s="1"/>
  <c r="K9" i="24"/>
  <c r="JM9" i="28"/>
  <c r="JD9" i="28"/>
  <c r="AC17" i="27"/>
  <c r="JA17" i="27" s="1"/>
  <c r="JA15" i="27"/>
  <c r="M9" i="24"/>
  <c r="M5" i="24"/>
  <c r="M7" i="24" s="1"/>
  <c r="JK11" i="28"/>
  <c r="F5" i="24"/>
  <c r="F7" i="24" s="1"/>
  <c r="F9" i="24"/>
  <c r="R9" i="24"/>
  <c r="R5" i="24"/>
  <c r="R7" i="24" s="1"/>
  <c r="FQ11" i="27"/>
  <c r="JM11" i="27" s="1"/>
  <c r="JM9" i="27"/>
  <c r="JH9" i="27"/>
  <c r="DI11" i="27"/>
  <c r="JH11" i="27" s="1"/>
  <c r="AJ9" i="24"/>
  <c r="AJ5" i="24"/>
  <c r="AJ7" i="24" s="1"/>
  <c r="JR11" i="28"/>
  <c r="EG11" i="27"/>
  <c r="JJ11" i="27" s="1"/>
  <c r="JJ9" i="27"/>
  <c r="AM9" i="24"/>
  <c r="AM5" i="24"/>
  <c r="AM7" i="24" s="1"/>
  <c r="AS5" i="24"/>
  <c r="AS7" i="24" s="1"/>
  <c r="AS9" i="24"/>
  <c r="P5" i="24"/>
  <c r="P7" i="24" s="1"/>
  <c r="P9" i="24"/>
  <c r="AL5" i="24"/>
  <c r="AL7" i="24" s="1"/>
  <c r="AL9" i="24"/>
  <c r="JD11" i="28"/>
  <c r="E13" i="22"/>
  <c r="JK9" i="28"/>
  <c r="JP9" i="28"/>
  <c r="E6" i="22"/>
  <c r="GC11" i="27"/>
  <c r="JN11" i="27" s="1"/>
  <c r="JN9" i="27"/>
  <c r="AB9" i="24"/>
  <c r="AB5" i="24"/>
  <c r="AB7" i="24" s="1"/>
  <c r="JG11" i="28"/>
  <c r="N5" i="24"/>
  <c r="N7" i="24" s="1"/>
  <c r="N9" i="24"/>
  <c r="Y5" i="24"/>
  <c r="Y7" i="24" s="1"/>
  <c r="Y9" i="24"/>
  <c r="JC9" i="28"/>
  <c r="AR5" i="24"/>
  <c r="AR7" i="24" s="1"/>
  <c r="AR9" i="24"/>
  <c r="AO10" i="16"/>
  <c r="W5" i="24"/>
  <c r="W7" i="24" s="1"/>
  <c r="W9" i="24"/>
  <c r="AI5" i="24"/>
  <c r="AI7" i="24" s="1"/>
  <c r="AI9" i="24"/>
  <c r="T9" i="24"/>
  <c r="T5" i="24"/>
  <c r="T7" i="24" s="1"/>
  <c r="JP11" i="28"/>
  <c r="AP9" i="24"/>
  <c r="AP5" i="24"/>
  <c r="AP7" i="24" s="1"/>
  <c r="CK11" i="27"/>
  <c r="JF11" i="27" s="1"/>
  <c r="JF9" i="27"/>
  <c r="AO11" i="27"/>
  <c r="JB11" i="27" s="1"/>
  <c r="JB9" i="27"/>
  <c r="ES11" i="27"/>
  <c r="JK11" i="27" s="1"/>
  <c r="JK9" i="27"/>
  <c r="AG5" i="24"/>
  <c r="AG7" i="24" s="1"/>
  <c r="AG9" i="24"/>
  <c r="E15" i="22"/>
  <c r="JG9" i="28"/>
  <c r="JC11" i="28"/>
  <c r="AC10" i="16"/>
  <c r="JD9" i="27"/>
  <c r="BM11" i="27"/>
  <c r="JD11" i="27" s="1"/>
  <c r="IZ11" i="28"/>
  <c r="JB9" i="28"/>
  <c r="JI9" i="28"/>
  <c r="BA11" i="27"/>
  <c r="JC11" i="27" s="1"/>
  <c r="JC9" i="27"/>
  <c r="JS9" i="28"/>
  <c r="JS9" i="27"/>
  <c r="IK11" i="27"/>
  <c r="JS11" i="27" s="1"/>
  <c r="E18" i="22"/>
  <c r="Z5" i="24"/>
  <c r="Z7" i="24" s="1"/>
  <c r="Z9" i="24"/>
  <c r="AN9" i="24"/>
  <c r="AN5" i="24"/>
  <c r="AN7" i="24" s="1"/>
  <c r="IZ9" i="27"/>
  <c r="Q11" i="27"/>
  <c r="IZ11" i="27" s="1"/>
  <c r="Q10" i="16"/>
  <c r="ND10" i="16" s="1"/>
  <c r="J5" i="24"/>
  <c r="J7" i="24" s="1"/>
  <c r="J9" i="24"/>
  <c r="E10" i="22"/>
  <c r="IZ9" i="28"/>
  <c r="JB11" i="28"/>
  <c r="HM11" i="27"/>
  <c r="JQ11" i="27" s="1"/>
  <c r="JQ9" i="27"/>
  <c r="I5" i="24"/>
  <c r="I7" i="24" s="1"/>
  <c r="I9" i="24"/>
  <c r="CW11" i="27"/>
  <c r="JG11" i="27" s="1"/>
  <c r="JG9" i="27"/>
  <c r="JE11" i="28"/>
  <c r="JS11" i="28"/>
  <c r="IY9" i="28"/>
  <c r="JQ11" i="28"/>
  <c r="X5" i="24"/>
  <c r="X7" i="24" s="1"/>
  <c r="X9" i="24"/>
  <c r="JI9" i="27"/>
  <c r="DU11" i="27"/>
  <c r="JI11" i="27" s="1"/>
  <c r="G5" i="24"/>
  <c r="G7" i="24" s="1"/>
  <c r="G9" i="24"/>
  <c r="AE9" i="24"/>
  <c r="AE5" i="24"/>
  <c r="AE7" i="24" s="1"/>
  <c r="JF9" i="28"/>
  <c r="JJ9" i="28"/>
  <c r="JI11" i="28"/>
  <c r="JL11" i="28"/>
  <c r="JQ9" i="28"/>
  <c r="M19" i="22" l="1"/>
  <c r="M20" i="22" s="1"/>
  <c r="K19" i="22"/>
  <c r="K21" i="22" s="1"/>
  <c r="P19" i="22"/>
  <c r="P21" i="22" s="1"/>
  <c r="H19" i="22"/>
  <c r="H21" i="22" s="1"/>
  <c r="J19" i="22"/>
  <c r="J21" i="22" s="1"/>
  <c r="F19" i="22"/>
  <c r="F20" i="22" s="1"/>
  <c r="I19" i="22"/>
  <c r="I20" i="22" s="1"/>
  <c r="O19" i="22"/>
  <c r="O21" i="22" s="1"/>
  <c r="G19" i="22"/>
  <c r="G21" i="22" s="1"/>
  <c r="N19" i="22"/>
  <c r="N20" i="22" s="1"/>
  <c r="L19" i="22"/>
  <c r="L21" i="22" s="1"/>
  <c r="AH9" i="24"/>
  <c r="AH12" i="24" s="1"/>
  <c r="NE10" i="16"/>
  <c r="BA10" i="16"/>
  <c r="BA5" i="24" s="1"/>
  <c r="BA5" i="22"/>
  <c r="NG7" i="16"/>
  <c r="BX8" i="16"/>
  <c r="CB8" i="16"/>
  <c r="BR8" i="16"/>
  <c r="BB5" i="22"/>
  <c r="BB13" i="16"/>
  <c r="BB10" i="16"/>
  <c r="BE13" i="16"/>
  <c r="BE5" i="22"/>
  <c r="BE10" i="16"/>
  <c r="AV13" i="16"/>
  <c r="AV5" i="22"/>
  <c r="AV10" i="16"/>
  <c r="AX13" i="16"/>
  <c r="AX5" i="22"/>
  <c r="AX10" i="16"/>
  <c r="AU13" i="16"/>
  <c r="AU5" i="22"/>
  <c r="AU10" i="16"/>
  <c r="BZ8" i="16"/>
  <c r="CC8" i="16"/>
  <c r="BT8" i="16"/>
  <c r="BV8" i="16"/>
  <c r="BS8" i="16"/>
  <c r="BC5" i="22"/>
  <c r="BC13" i="16"/>
  <c r="BC10" i="16"/>
  <c r="CA8" i="16"/>
  <c r="BA13" i="16"/>
  <c r="AY13" i="16"/>
  <c r="AY5" i="22"/>
  <c r="AY10" i="16"/>
  <c r="AW13" i="16"/>
  <c r="AW5" i="22"/>
  <c r="AW10" i="16"/>
  <c r="BY8" i="16"/>
  <c r="NF8" i="16"/>
  <c r="BW8" i="16"/>
  <c r="BU8" i="16"/>
  <c r="AZ13" i="16"/>
  <c r="AZ5" i="22"/>
  <c r="AZ10" i="16"/>
  <c r="BD13" i="16"/>
  <c r="BD5" i="22"/>
  <c r="BD10" i="16"/>
  <c r="AT13" i="16"/>
  <c r="AT5" i="22"/>
  <c r="AT10" i="16"/>
  <c r="CA19" i="22"/>
  <c r="GS19" i="22"/>
  <c r="GQ19" i="22"/>
  <c r="EC19" i="22"/>
  <c r="BK19" i="22"/>
  <c r="JQ19" i="22"/>
  <c r="AX19" i="22"/>
  <c r="CB19" i="22"/>
  <c r="EP19" i="22"/>
  <c r="AP19" i="22"/>
  <c r="AP20" i="22" s="1"/>
  <c r="AD19" i="22"/>
  <c r="AD20" i="22" s="1"/>
  <c r="HC19" i="22"/>
  <c r="HF19" i="22"/>
  <c r="DT19" i="22"/>
  <c r="JF19" i="22"/>
  <c r="FM19" i="22"/>
  <c r="FH19" i="22"/>
  <c r="JC19" i="22"/>
  <c r="AH19" i="22"/>
  <c r="AH21" i="22" s="1"/>
  <c r="IM19" i="22"/>
  <c r="FV19" i="22"/>
  <c r="EW19" i="22"/>
  <c r="CC19" i="22"/>
  <c r="DQ19" i="22"/>
  <c r="FB19" i="22"/>
  <c r="BC19" i="22"/>
  <c r="EZ19" i="22"/>
  <c r="HW19" i="22"/>
  <c r="BQ19" i="22"/>
  <c r="FZ19" i="22"/>
  <c r="EY19" i="22"/>
  <c r="FN19" i="22"/>
  <c r="JA19" i="22"/>
  <c r="AE19" i="22"/>
  <c r="AE20" i="22" s="1"/>
  <c r="DA19" i="22"/>
  <c r="IH19" i="22"/>
  <c r="AR19" i="22"/>
  <c r="AR20" i="22" s="1"/>
  <c r="IS19" i="22"/>
  <c r="GW19" i="22"/>
  <c r="BX19" i="22"/>
  <c r="IG19" i="22"/>
  <c r="EN19" i="22"/>
  <c r="CV19" i="22"/>
  <c r="BE19" i="22"/>
  <c r="HS19" i="22"/>
  <c r="JJ19" i="22"/>
  <c r="HE19" i="22"/>
  <c r="HP19" i="22"/>
  <c r="CL19" i="22"/>
  <c r="HX19" i="22"/>
  <c r="GK19" i="22"/>
  <c r="FK19" i="22"/>
  <c r="JM19" i="22"/>
  <c r="BB19" i="22"/>
  <c r="FR19" i="22"/>
  <c r="HH19" i="22"/>
  <c r="HJ19" i="22"/>
  <c r="CJ19" i="22"/>
  <c r="DN19" i="22"/>
  <c r="JR19" i="22"/>
  <c r="GJ19" i="22"/>
  <c r="GD19" i="22"/>
  <c r="JP19" i="22"/>
  <c r="IL19" i="22"/>
  <c r="AA19" i="22"/>
  <c r="AA20" i="22" s="1"/>
  <c r="JK19" i="22"/>
  <c r="HG19" i="22"/>
  <c r="JN19" i="22"/>
  <c r="BZ19" i="22"/>
  <c r="EH19" i="22"/>
  <c r="JH19" i="22"/>
  <c r="IC19" i="22"/>
  <c r="ER19" i="22"/>
  <c r="S19" i="22"/>
  <c r="S20" i="22" s="1"/>
  <c r="BO19" i="22"/>
  <c r="GG19" i="22"/>
  <c r="CO19" i="22"/>
  <c r="EX19" i="22"/>
  <c r="CH19" i="22"/>
  <c r="CE19" i="22"/>
  <c r="DC19" i="22"/>
  <c r="FF19" i="22"/>
  <c r="X19" i="22"/>
  <c r="X20" i="22" s="1"/>
  <c r="EA19" i="22"/>
  <c r="BG19" i="22"/>
  <c r="BL19" i="22"/>
  <c r="HD19" i="22"/>
  <c r="R19" i="22"/>
  <c r="R20" i="22" s="1"/>
  <c r="EB19" i="22"/>
  <c r="AL19" i="22"/>
  <c r="AL21" i="22" s="1"/>
  <c r="GI19" i="22"/>
  <c r="FD19" i="22"/>
  <c r="AJ19" i="22"/>
  <c r="AJ21" i="22" s="1"/>
  <c r="IY19" i="22"/>
  <c r="BF19" i="22"/>
  <c r="EU19" i="22"/>
  <c r="AZ19" i="22"/>
  <c r="AQ19" i="22"/>
  <c r="AQ20" i="22" s="1"/>
  <c r="AN19" i="22"/>
  <c r="AN21" i="22" s="1"/>
  <c r="DF19" i="22"/>
  <c r="FU19" i="22"/>
  <c r="IN19" i="22"/>
  <c r="BT19" i="22"/>
  <c r="BW19" i="22"/>
  <c r="DR19" i="22"/>
  <c r="IO19" i="22"/>
  <c r="IV19" i="22"/>
  <c r="FS19" i="22"/>
  <c r="DW19" i="22"/>
  <c r="JS19" i="22"/>
  <c r="IB19" i="22"/>
  <c r="GT19" i="22"/>
  <c r="II19" i="22"/>
  <c r="GB19" i="22"/>
  <c r="U19" i="22"/>
  <c r="U21" i="22" s="1"/>
  <c r="EQ19" i="22"/>
  <c r="FW19" i="22"/>
  <c r="Y19" i="22"/>
  <c r="Y20" i="22" s="1"/>
  <c r="EO19" i="22"/>
  <c r="AF19" i="22"/>
  <c r="AF20" i="22" s="1"/>
  <c r="JP16" i="17"/>
  <c r="JP17" i="17" s="1"/>
  <c r="GZ19" i="22"/>
  <c r="Z19" i="22"/>
  <c r="Z20" i="22" s="1"/>
  <c r="DZ19" i="22"/>
  <c r="AV19" i="22"/>
  <c r="BU19" i="22"/>
  <c r="HI19" i="22"/>
  <c r="GL19" i="22"/>
  <c r="CF19" i="22"/>
  <c r="JO19" i="22"/>
  <c r="GA19" i="22"/>
  <c r="DS19" i="22"/>
  <c r="HK19" i="22"/>
  <c r="IU19" i="22"/>
  <c r="EL19" i="22"/>
  <c r="JD19" i="22"/>
  <c r="DK19" i="22"/>
  <c r="GU19" i="22"/>
  <c r="IJ19" i="22"/>
  <c r="FP19" i="22"/>
  <c r="AG19" i="22"/>
  <c r="AG20" i="22" s="1"/>
  <c r="BN19" i="22"/>
  <c r="FL19" i="22"/>
  <c r="DD19" i="22"/>
  <c r="EI19" i="22"/>
  <c r="DE19" i="22"/>
  <c r="GE19" i="22"/>
  <c r="HN19" i="22"/>
  <c r="GY19" i="22"/>
  <c r="CI19" i="22"/>
  <c r="ET19" i="22"/>
  <c r="HB19" i="22"/>
  <c r="DV19" i="22"/>
  <c r="AT19" i="22"/>
  <c r="CG19" i="22"/>
  <c r="HZ19" i="22"/>
  <c r="IP19" i="22"/>
  <c r="FC19" i="22"/>
  <c r="FT19" i="22"/>
  <c r="IZ19" i="22"/>
  <c r="AW19" i="22"/>
  <c r="CX19" i="22"/>
  <c r="FJ19" i="22"/>
  <c r="BP19" i="22"/>
  <c r="GX19" i="22"/>
  <c r="DM19" i="22"/>
  <c r="HT19" i="22"/>
  <c r="BV19" i="22"/>
  <c r="HV19" i="22"/>
  <c r="AK19" i="22"/>
  <c r="AK20" i="22" s="1"/>
  <c r="AM19" i="22"/>
  <c r="AM21" i="22" s="1"/>
  <c r="IA19" i="22"/>
  <c r="AY19" i="22"/>
  <c r="IX19" i="22"/>
  <c r="IQ19" i="22"/>
  <c r="GP19" i="22"/>
  <c r="AS19" i="22"/>
  <c r="AS20" i="22" s="1"/>
  <c r="CM19" i="22"/>
  <c r="EJ19" i="22"/>
  <c r="EE19" i="22"/>
  <c r="JG19" i="22"/>
  <c r="IR19" i="22"/>
  <c r="GM19" i="22"/>
  <c r="AB19" i="22"/>
  <c r="AB21" i="22" s="1"/>
  <c r="W19" i="22"/>
  <c r="W21" i="22" s="1"/>
  <c r="HR19" i="22"/>
  <c r="DL19" i="22"/>
  <c r="EK19" i="22"/>
  <c r="BD19" i="22"/>
  <c r="CY19" i="22"/>
  <c r="IE19" i="22"/>
  <c r="CU19" i="22"/>
  <c r="GR19" i="22"/>
  <c r="EF19" i="22"/>
  <c r="CT19" i="22"/>
  <c r="CZ19" i="22"/>
  <c r="HQ19" i="22"/>
  <c r="AI19" i="22"/>
  <c r="AI21" i="22" s="1"/>
  <c r="JL19" i="22"/>
  <c r="DG19" i="22"/>
  <c r="DO19" i="22"/>
  <c r="HU19" i="22"/>
  <c r="BS19" i="22"/>
  <c r="HL19" i="22"/>
  <c r="AU19" i="22"/>
  <c r="CQ19" i="22"/>
  <c r="IT19" i="22"/>
  <c r="ED19" i="22"/>
  <c r="BH19" i="22"/>
  <c r="FY19" i="22"/>
  <c r="FG19" i="22"/>
  <c r="CP19" i="22"/>
  <c r="JB19" i="22"/>
  <c r="FX19" i="22"/>
  <c r="GF19" i="22"/>
  <c r="CS19" i="22"/>
  <c r="GN19" i="22"/>
  <c r="EM19" i="22"/>
  <c r="CD19" i="22"/>
  <c r="DJ19" i="22"/>
  <c r="BJ19" i="22"/>
  <c r="FI19" i="22"/>
  <c r="DH19" i="22"/>
  <c r="JE19" i="22"/>
  <c r="HO19" i="22"/>
  <c r="BI19" i="22"/>
  <c r="FO19" i="22"/>
  <c r="FA19" i="22"/>
  <c r="DX19" i="22"/>
  <c r="T19" i="22"/>
  <c r="T21" i="22" s="1"/>
  <c r="V19" i="22"/>
  <c r="V20" i="22" s="1"/>
  <c r="DP19" i="22"/>
  <c r="DB19" i="22"/>
  <c r="GV19" i="22"/>
  <c r="DY19" i="22"/>
  <c r="GH19" i="22"/>
  <c r="BR19" i="22"/>
  <c r="CN19" i="22"/>
  <c r="CR19" i="22"/>
  <c r="ID19" i="22"/>
  <c r="IF19" i="22"/>
  <c r="EV19" i="22"/>
  <c r="JU36" i="17"/>
  <c r="JU29" i="17"/>
  <c r="JP9" i="17"/>
  <c r="JP10" i="17" s="1"/>
  <c r="BA19" i="22"/>
  <c r="HM19" i="22"/>
  <c r="DI19" i="22"/>
  <c r="HA19" i="22"/>
  <c r="BM19" i="22"/>
  <c r="FQ19" i="22"/>
  <c r="JI19" i="22"/>
  <c r="IK19" i="22"/>
  <c r="CK19" i="22"/>
  <c r="ES19" i="22"/>
  <c r="AO19" i="22"/>
  <c r="AO20" i="22" s="1"/>
  <c r="IW19" i="22"/>
  <c r="GC19" i="22"/>
  <c r="FE19" i="22"/>
  <c r="HY19" i="22"/>
  <c r="DU19" i="22"/>
  <c r="BY19" i="22"/>
  <c r="CW19" i="22"/>
  <c r="EG19" i="22"/>
  <c r="GO19" i="22"/>
  <c r="Q19" i="22"/>
  <c r="AC19" i="22"/>
  <c r="AC20" i="22" s="1"/>
  <c r="Z12" i="24"/>
  <c r="AG12" i="24"/>
  <c r="AP12" i="24"/>
  <c r="AF12" i="24"/>
  <c r="AK12" i="24"/>
  <c r="Y12" i="24"/>
  <c r="P12" i="24"/>
  <c r="F12" i="24"/>
  <c r="AN12" i="24"/>
  <c r="H12" i="24"/>
  <c r="AD12" i="24"/>
  <c r="L12" i="24"/>
  <c r="AR12" i="24"/>
  <c r="AI12" i="24"/>
  <c r="U12" i="24"/>
  <c r="W12" i="24"/>
  <c r="I12" i="24"/>
  <c r="AL12" i="24"/>
  <c r="AM12" i="24"/>
  <c r="AQ12" i="24"/>
  <c r="AS12" i="24"/>
  <c r="AA12" i="24"/>
  <c r="J12" i="24"/>
  <c r="T12" i="24"/>
  <c r="X12" i="24"/>
  <c r="AB12" i="24"/>
  <c r="R12" i="24"/>
  <c r="V12" i="24"/>
  <c r="G12" i="24"/>
  <c r="AE12" i="24"/>
  <c r="AJ12" i="24"/>
  <c r="K12" i="24"/>
  <c r="M12" i="24"/>
  <c r="N12" i="24"/>
  <c r="O12" i="24"/>
  <c r="S12" i="24"/>
  <c r="JO11" i="24"/>
  <c r="KR4" i="22"/>
  <c r="KQ3" i="22"/>
  <c r="G6" i="25"/>
  <c r="G7" i="25" s="1"/>
  <c r="G8" i="25" s="1"/>
  <c r="G9" i="25" s="1"/>
  <c r="JO6" i="24"/>
  <c r="JT38" i="17"/>
  <c r="JP116" i="17"/>
  <c r="JP117" i="17" s="1"/>
  <c r="JP109" i="17"/>
  <c r="JP110" i="17" s="1"/>
  <c r="JP95" i="17"/>
  <c r="JP96" i="17" s="1"/>
  <c r="JP88" i="17"/>
  <c r="JP89" i="17" s="1"/>
  <c r="JP81" i="17"/>
  <c r="JP82" i="17" s="1"/>
  <c r="JP67" i="17"/>
  <c r="JP68" i="17" s="1"/>
  <c r="JP60" i="17"/>
  <c r="JP61" i="17" s="1"/>
  <c r="JP53" i="17"/>
  <c r="JP54" i="17" s="1"/>
  <c r="JP46" i="17"/>
  <c r="JP47" i="17" s="1"/>
  <c r="JP39" i="17"/>
  <c r="JP40" i="17" s="1"/>
  <c r="JP74" i="17"/>
  <c r="JP75" i="17" s="1"/>
  <c r="JP32" i="17"/>
  <c r="JP33" i="17" s="1"/>
  <c r="JP23" i="17"/>
  <c r="JO10" i="24"/>
  <c r="JT31" i="17"/>
  <c r="KR3" i="24"/>
  <c r="KS4" i="24"/>
  <c r="NP10" i="24"/>
  <c r="ND10" i="24"/>
  <c r="JT8" i="17"/>
  <c r="JV4" i="17"/>
  <c r="JU3" i="17"/>
  <c r="JR4" i="16"/>
  <c r="JQ6" i="16"/>
  <c r="JP9" i="16"/>
  <c r="NI10" i="24"/>
  <c r="NM10" i="24"/>
  <c r="NJ10" i="24"/>
  <c r="NH10" i="24"/>
  <c r="NO10" i="24"/>
  <c r="NL10" i="24"/>
  <c r="NQ10" i="24"/>
  <c r="NC10" i="24"/>
  <c r="AO5" i="24"/>
  <c r="AO9" i="24"/>
  <c r="AO12" i="24" s="1"/>
  <c r="NR10" i="24"/>
  <c r="NF10" i="24"/>
  <c r="NS10" i="24"/>
  <c r="E9" i="24"/>
  <c r="E12" i="24" s="1"/>
  <c r="E5" i="24"/>
  <c r="NG10" i="24"/>
  <c r="NE10" i="24"/>
  <c r="Q5" i="24"/>
  <c r="Q9" i="24"/>
  <c r="Q12" i="24" s="1"/>
  <c r="NU10" i="24"/>
  <c r="NK10" i="24"/>
  <c r="NV10" i="24"/>
  <c r="E19" i="22"/>
  <c r="AC9" i="24"/>
  <c r="AC12" i="24" s="1"/>
  <c r="AC5" i="24"/>
  <c r="NT10" i="24"/>
  <c r="NN10" i="24"/>
  <c r="M21" i="22" l="1"/>
  <c r="K20" i="22"/>
  <c r="P20" i="22"/>
  <c r="G20" i="22"/>
  <c r="O20" i="22"/>
  <c r="I21" i="22"/>
  <c r="J20" i="22"/>
  <c r="F21" i="22"/>
  <c r="H20" i="22"/>
  <c r="N21" i="22"/>
  <c r="L20" i="22"/>
  <c r="V9" i="25"/>
  <c r="V6" i="25"/>
  <c r="U9" i="25"/>
  <c r="T9" i="25"/>
  <c r="V8" i="25"/>
  <c r="T6" i="25"/>
  <c r="T7" i="25"/>
  <c r="U6" i="25"/>
  <c r="U8" i="25"/>
  <c r="T8" i="25"/>
  <c r="V7" i="25"/>
  <c r="U7" i="25"/>
  <c r="BE21" i="22"/>
  <c r="AT21" i="22"/>
  <c r="BC20" i="22"/>
  <c r="BB21" i="22"/>
  <c r="BA9" i="24"/>
  <c r="BA12" i="24" s="1"/>
  <c r="AU21" i="22"/>
  <c r="BA21" i="22"/>
  <c r="AX20" i="22"/>
  <c r="AV21" i="22"/>
  <c r="BD21" i="22"/>
  <c r="NF10" i="16"/>
  <c r="AW20" i="22"/>
  <c r="NG8" i="16"/>
  <c r="CI8" i="16"/>
  <c r="CK8" i="16"/>
  <c r="AY5" i="24"/>
  <c r="AY7" i="24" s="1"/>
  <c r="AY9" i="24"/>
  <c r="AY12" i="24" s="1"/>
  <c r="BO13" i="16"/>
  <c r="BO5" i="22"/>
  <c r="BO21" i="22" s="1"/>
  <c r="BO10" i="16"/>
  <c r="CH8" i="16"/>
  <c r="CO8" i="16"/>
  <c r="CM8" i="16"/>
  <c r="BN13" i="16"/>
  <c r="BN5" i="22"/>
  <c r="BN20" i="22" s="1"/>
  <c r="BN10" i="16"/>
  <c r="BL13" i="16"/>
  <c r="BL5" i="22"/>
  <c r="BL20" i="22" s="1"/>
  <c r="BL10" i="16"/>
  <c r="CL8" i="16"/>
  <c r="AX5" i="24"/>
  <c r="AX7" i="24" s="1"/>
  <c r="AX9" i="24"/>
  <c r="AX12" i="24" s="1"/>
  <c r="CJ8" i="16"/>
  <c r="X21" i="22"/>
  <c r="AZ20" i="22"/>
  <c r="AW5" i="24"/>
  <c r="AW7" i="24" s="1"/>
  <c r="AW9" i="24"/>
  <c r="AW12" i="24" s="1"/>
  <c r="BG13" i="16"/>
  <c r="BG5" i="22"/>
  <c r="BG21" i="22" s="1"/>
  <c r="BG10" i="16"/>
  <c r="BE9" i="24"/>
  <c r="BE12" i="24" s="1"/>
  <c r="BE5" i="24"/>
  <c r="BE7" i="24" s="1"/>
  <c r="BF13" i="16"/>
  <c r="BF5" i="22"/>
  <c r="BF20" i="22" s="1"/>
  <c r="BF10" i="16"/>
  <c r="BI13" i="16"/>
  <c r="BI5" i="22"/>
  <c r="BI20" i="22" s="1"/>
  <c r="BI10" i="16"/>
  <c r="CE8" i="16"/>
  <c r="AU9" i="24"/>
  <c r="AU12" i="24" s="1"/>
  <c r="AU5" i="24"/>
  <c r="AU7" i="24" s="1"/>
  <c r="CD8" i="16"/>
  <c r="AT9" i="24"/>
  <c r="AT12" i="24" s="1"/>
  <c r="AT5" i="24"/>
  <c r="AT7" i="24" s="1"/>
  <c r="BD5" i="24"/>
  <c r="BD7" i="24" s="1"/>
  <c r="BD9" i="24"/>
  <c r="BD12" i="24" s="1"/>
  <c r="CG8" i="16"/>
  <c r="BC5" i="24"/>
  <c r="BC7" i="24" s="1"/>
  <c r="BC9" i="24"/>
  <c r="BC12" i="24" s="1"/>
  <c r="BH13" i="16"/>
  <c r="BH5" i="22"/>
  <c r="BH21" i="22" s="1"/>
  <c r="BH10" i="16"/>
  <c r="AY21" i="22"/>
  <c r="AZ5" i="24"/>
  <c r="AZ7" i="24" s="1"/>
  <c r="AZ9" i="24"/>
  <c r="AZ12" i="24" s="1"/>
  <c r="NH7" i="16"/>
  <c r="CF8" i="16"/>
  <c r="BP13" i="16"/>
  <c r="BP5" i="22"/>
  <c r="BP21" i="22" s="1"/>
  <c r="BP10" i="16"/>
  <c r="BK13" i="16"/>
  <c r="BK5" i="22"/>
  <c r="BK20" i="22" s="1"/>
  <c r="BK10" i="16"/>
  <c r="BM13" i="16"/>
  <c r="BM5" i="22"/>
  <c r="BM20" i="22" s="1"/>
  <c r="BM10" i="16"/>
  <c r="BJ13" i="16"/>
  <c r="BJ5" i="22"/>
  <c r="BJ20" i="22" s="1"/>
  <c r="BJ10" i="16"/>
  <c r="BQ13" i="16"/>
  <c r="BQ5" i="22"/>
  <c r="BQ21" i="22" s="1"/>
  <c r="BQ10" i="16"/>
  <c r="AV5" i="24"/>
  <c r="AV7" i="24" s="1"/>
  <c r="AV9" i="24"/>
  <c r="AV12" i="24" s="1"/>
  <c r="BB9" i="24"/>
  <c r="BB12" i="24" s="1"/>
  <c r="BB5" i="24"/>
  <c r="BB7" i="24" s="1"/>
  <c r="CN8" i="16"/>
  <c r="AH20" i="22"/>
  <c r="U20" i="22"/>
  <c r="AD21" i="22"/>
  <c r="AN20" i="22"/>
  <c r="AR21" i="22"/>
  <c r="AJ20" i="22"/>
  <c r="BB20" i="22"/>
  <c r="AX21" i="22"/>
  <c r="R21" i="22"/>
  <c r="BE20" i="22"/>
  <c r="AE21" i="22"/>
  <c r="AP21" i="22"/>
  <c r="BC21" i="22"/>
  <c r="AA21" i="22"/>
  <c r="AZ21" i="22"/>
  <c r="AL20" i="22"/>
  <c r="Y21" i="22"/>
  <c r="AQ21" i="22"/>
  <c r="S21" i="22"/>
  <c r="AF21" i="22"/>
  <c r="JQ16" i="17"/>
  <c r="JQ17" i="17" s="1"/>
  <c r="AK21" i="22"/>
  <c r="AM20" i="22"/>
  <c r="BI21" i="22"/>
  <c r="Z21" i="22"/>
  <c r="AV20" i="22"/>
  <c r="BD20" i="22"/>
  <c r="AS21" i="22"/>
  <c r="AG21" i="22"/>
  <c r="V21" i="22"/>
  <c r="AW21" i="22"/>
  <c r="W20" i="22"/>
  <c r="AT20" i="22"/>
  <c r="AB20" i="22"/>
  <c r="AU20" i="22"/>
  <c r="AI20" i="22"/>
  <c r="T20" i="22"/>
  <c r="AY20" i="22"/>
  <c r="JV36" i="17"/>
  <c r="JV29" i="17"/>
  <c r="JQ9" i="17"/>
  <c r="JQ10" i="17" s="1"/>
  <c r="Q21" i="22"/>
  <c r="BA20" i="22"/>
  <c r="Q20" i="22"/>
  <c r="H6" i="25"/>
  <c r="H7" i="25" s="1"/>
  <c r="AO21" i="22"/>
  <c r="AC21" i="22"/>
  <c r="JT6" i="22"/>
  <c r="JP11" i="24"/>
  <c r="KS4" i="22"/>
  <c r="KR3" i="22"/>
  <c r="JP6" i="24"/>
  <c r="NE5" i="24"/>
  <c r="NE9" i="24" s="1"/>
  <c r="AC7" i="24"/>
  <c r="BA7" i="24"/>
  <c r="NC5" i="24"/>
  <c r="NC9" i="24" s="1"/>
  <c r="E7" i="24"/>
  <c r="AO7" i="24"/>
  <c r="ND5" i="24"/>
  <c r="ND9" i="24" s="1"/>
  <c r="Q7" i="24"/>
  <c r="JP10" i="24"/>
  <c r="JU31" i="17"/>
  <c r="JU38" i="17"/>
  <c r="JQ116" i="17"/>
  <c r="JQ117" i="17" s="1"/>
  <c r="JQ109" i="17"/>
  <c r="JQ110" i="17" s="1"/>
  <c r="JQ95" i="17"/>
  <c r="JQ96" i="17" s="1"/>
  <c r="JQ88" i="17"/>
  <c r="JQ89" i="17" s="1"/>
  <c r="JQ81" i="17"/>
  <c r="JQ82" i="17" s="1"/>
  <c r="JQ74" i="17"/>
  <c r="JQ75" i="17" s="1"/>
  <c r="JQ67" i="17"/>
  <c r="JQ68" i="17" s="1"/>
  <c r="JQ60" i="17"/>
  <c r="JQ61" i="17" s="1"/>
  <c r="JQ53" i="17"/>
  <c r="JQ54" i="17" s="1"/>
  <c r="JQ46" i="17"/>
  <c r="JQ47" i="17" s="1"/>
  <c r="JQ32" i="17"/>
  <c r="JQ33" i="17" s="1"/>
  <c r="JQ23" i="17"/>
  <c r="JQ39" i="17"/>
  <c r="JQ40" i="17" s="1"/>
  <c r="KS3" i="24"/>
  <c r="KT4" i="24"/>
  <c r="JW4" i="17"/>
  <c r="JV3" i="17"/>
  <c r="JU8" i="17"/>
  <c r="JQ9" i="16"/>
  <c r="JS4" i="16"/>
  <c r="JR6" i="16"/>
  <c r="ND12" i="24"/>
  <c r="E20" i="22"/>
  <c r="E21" i="22"/>
  <c r="NC12" i="24"/>
  <c r="NE12" i="24"/>
  <c r="BN21" i="22" l="1"/>
  <c r="BF21" i="22"/>
  <c r="BJ21" i="22"/>
  <c r="BH20" i="22"/>
  <c r="BM21" i="22"/>
  <c r="BQ20" i="22"/>
  <c r="NH8" i="16"/>
  <c r="BP20" i="22"/>
  <c r="BL21" i="22"/>
  <c r="NF12" i="24"/>
  <c r="BG20" i="22"/>
  <c r="BO20" i="22"/>
  <c r="NF5" i="24"/>
  <c r="NF9" i="24" s="1"/>
  <c r="BK21" i="22"/>
  <c r="CZ8" i="16"/>
  <c r="BT13" i="16"/>
  <c r="BT5" i="22"/>
  <c r="BT10" i="16"/>
  <c r="BR13" i="16"/>
  <c r="BR5" i="22"/>
  <c r="BR10" i="16"/>
  <c r="CX8" i="16"/>
  <c r="CT8" i="16"/>
  <c r="BY13" i="16"/>
  <c r="BY10" i="16"/>
  <c r="BY5" i="22"/>
  <c r="CR8" i="16"/>
  <c r="CP8" i="16"/>
  <c r="BF9" i="24"/>
  <c r="BF12" i="24" s="1"/>
  <c r="BF5" i="24"/>
  <c r="BL5" i="24"/>
  <c r="BL7" i="24" s="1"/>
  <c r="BL9" i="24"/>
  <c r="BL12" i="24" s="1"/>
  <c r="BO5" i="24"/>
  <c r="BO7" i="24" s="1"/>
  <c r="BO9" i="24"/>
  <c r="BO12" i="24" s="1"/>
  <c r="CW8" i="16"/>
  <c r="BW13" i="16"/>
  <c r="BW5" i="22"/>
  <c r="BW10" i="16"/>
  <c r="BJ9" i="24"/>
  <c r="BJ12" i="24" s="1"/>
  <c r="BJ5" i="24"/>
  <c r="BJ7" i="24" s="1"/>
  <c r="BX13" i="16"/>
  <c r="BX5" i="22"/>
  <c r="BX10" i="16"/>
  <c r="CA13" i="16"/>
  <c r="CA5" i="22"/>
  <c r="CA10" i="16"/>
  <c r="CU8" i="16"/>
  <c r="BK5" i="24"/>
  <c r="BK7" i="24" s="1"/>
  <c r="BK9" i="24"/>
  <c r="BK12" i="24" s="1"/>
  <c r="BP5" i="24"/>
  <c r="BP7" i="24" s="1"/>
  <c r="BP9" i="24"/>
  <c r="BP12" i="24" s="1"/>
  <c r="BH9" i="24"/>
  <c r="BH12" i="24" s="1"/>
  <c r="BH5" i="24"/>
  <c r="BH7" i="24" s="1"/>
  <c r="BU13" i="16"/>
  <c r="BU5" i="22"/>
  <c r="BU10" i="16"/>
  <c r="BS13" i="16"/>
  <c r="BS5" i="22"/>
  <c r="BS10" i="16"/>
  <c r="CV8" i="16"/>
  <c r="CY8" i="16"/>
  <c r="CS8" i="16"/>
  <c r="CQ8" i="16"/>
  <c r="BN9" i="24"/>
  <c r="BN12" i="24" s="1"/>
  <c r="BN5" i="24"/>
  <c r="BN7" i="24" s="1"/>
  <c r="CC13" i="16"/>
  <c r="CC5" i="22"/>
  <c r="CC10" i="16"/>
  <c r="DA8" i="16"/>
  <c r="CB13" i="16"/>
  <c r="CB5" i="22"/>
  <c r="CB10" i="16"/>
  <c r="BQ5" i="24"/>
  <c r="BQ7" i="24" s="1"/>
  <c r="BQ9" i="24"/>
  <c r="BQ12" i="24" s="1"/>
  <c r="BM9" i="24"/>
  <c r="BM12" i="24" s="1"/>
  <c r="BM5" i="24"/>
  <c r="BI9" i="24"/>
  <c r="BI12" i="24" s="1"/>
  <c r="BI5" i="24"/>
  <c r="BI7" i="24" s="1"/>
  <c r="BG9" i="24"/>
  <c r="BG12" i="24" s="1"/>
  <c r="BG5" i="24"/>
  <c r="BG7" i="24" s="1"/>
  <c r="BZ13" i="16"/>
  <c r="BZ5" i="22"/>
  <c r="BZ10" i="16"/>
  <c r="BV13" i="16"/>
  <c r="BV5" i="22"/>
  <c r="BV10" i="16"/>
  <c r="NI7" i="16"/>
  <c r="NG10" i="16"/>
  <c r="JR16" i="17"/>
  <c r="JR17" i="17" s="1"/>
  <c r="JW36" i="17"/>
  <c r="JW29" i="17"/>
  <c r="J6" i="25"/>
  <c r="JR9" i="17"/>
  <c r="JR10" i="17" s="1"/>
  <c r="JT19" i="22"/>
  <c r="ND7" i="24"/>
  <c r="NF7" i="24"/>
  <c r="NE7" i="24"/>
  <c r="NC7" i="24"/>
  <c r="JU6" i="22"/>
  <c r="JU19" i="22" s="1"/>
  <c r="JQ11" i="24"/>
  <c r="KT4" i="22"/>
  <c r="KS3" i="22"/>
  <c r="JQ6" i="24"/>
  <c r="JQ10" i="24"/>
  <c r="JV31" i="17"/>
  <c r="JR116" i="17"/>
  <c r="JR117" i="17" s="1"/>
  <c r="JR95" i="17"/>
  <c r="JR96" i="17" s="1"/>
  <c r="JR109" i="17"/>
  <c r="JR110" i="17" s="1"/>
  <c r="JR88" i="17"/>
  <c r="JR89" i="17" s="1"/>
  <c r="JR81" i="17"/>
  <c r="JR82" i="17" s="1"/>
  <c r="JR74" i="17"/>
  <c r="JR75" i="17" s="1"/>
  <c r="JR67" i="17"/>
  <c r="JR68" i="17" s="1"/>
  <c r="JR60" i="17"/>
  <c r="JR61" i="17" s="1"/>
  <c r="JR53" i="17"/>
  <c r="JR54" i="17" s="1"/>
  <c r="JR46" i="17"/>
  <c r="JR47" i="17" s="1"/>
  <c r="JR32" i="17"/>
  <c r="JR33" i="17" s="1"/>
  <c r="JR39" i="17"/>
  <c r="JR40" i="17" s="1"/>
  <c r="JR23" i="17"/>
  <c r="JV38" i="17"/>
  <c r="KU4" i="24"/>
  <c r="KT3" i="24"/>
  <c r="JV8" i="17"/>
  <c r="JW3" i="17"/>
  <c r="JX4" i="17"/>
  <c r="JR9" i="16"/>
  <c r="JT4" i="16"/>
  <c r="JS6" i="16"/>
  <c r="H8" i="25"/>
  <c r="J7" i="25"/>
  <c r="NH10" i="16" l="1"/>
  <c r="CB20" i="22"/>
  <c r="CB21" i="22"/>
  <c r="DH8" i="16"/>
  <c r="BX5" i="24"/>
  <c r="BX7" i="24" s="1"/>
  <c r="BX9" i="24"/>
  <c r="BX12" i="24" s="1"/>
  <c r="BW21" i="22"/>
  <c r="BW20" i="22"/>
  <c r="DD8" i="16"/>
  <c r="CH5" i="22"/>
  <c r="CH13" i="16"/>
  <c r="CH10" i="16"/>
  <c r="BT9" i="24"/>
  <c r="BT12" i="24" s="1"/>
  <c r="BT5" i="24"/>
  <c r="BT7" i="24" s="1"/>
  <c r="CE13" i="16"/>
  <c r="CE5" i="22"/>
  <c r="CE10" i="16"/>
  <c r="BS9" i="24"/>
  <c r="BS12" i="24" s="1"/>
  <c r="BS5" i="24"/>
  <c r="BS7" i="24" s="1"/>
  <c r="BX21" i="22"/>
  <c r="BX20" i="22"/>
  <c r="DF8" i="16"/>
  <c r="BT21" i="22"/>
  <c r="BT20" i="22"/>
  <c r="BZ5" i="24"/>
  <c r="BZ7" i="24" s="1"/>
  <c r="BZ9" i="24"/>
  <c r="BZ12" i="24" s="1"/>
  <c r="BM7" i="24"/>
  <c r="DC8" i="16"/>
  <c r="BS20" i="22"/>
  <c r="BS21" i="22"/>
  <c r="CI13" i="16"/>
  <c r="CI5" i="22"/>
  <c r="CI10" i="16"/>
  <c r="NJ7" i="16"/>
  <c r="CL13" i="16"/>
  <c r="CL5" i="22"/>
  <c r="CL10" i="16"/>
  <c r="BZ20" i="22"/>
  <c r="BZ21" i="22"/>
  <c r="CC5" i="24"/>
  <c r="CC7" i="24" s="1"/>
  <c r="CC9" i="24"/>
  <c r="CC12" i="24" s="1"/>
  <c r="CG13" i="16"/>
  <c r="CG5" i="22"/>
  <c r="CG10" i="16"/>
  <c r="DG8" i="16"/>
  <c r="CK13" i="16"/>
  <c r="CK10" i="16"/>
  <c r="CK5" i="22"/>
  <c r="BF7" i="24"/>
  <c r="NG5" i="24"/>
  <c r="NG9" i="24" s="1"/>
  <c r="BY20" i="22"/>
  <c r="BY21" i="22"/>
  <c r="DJ8" i="16"/>
  <c r="CO13" i="16"/>
  <c r="CO5" i="22"/>
  <c r="CO10" i="16"/>
  <c r="CC21" i="22"/>
  <c r="CC20" i="22"/>
  <c r="DE8" i="16"/>
  <c r="CA9" i="24"/>
  <c r="CA12" i="24" s="1"/>
  <c r="CA5" i="24"/>
  <c r="CA7" i="24" s="1"/>
  <c r="DI8" i="16"/>
  <c r="NG12" i="24"/>
  <c r="BY5" i="24"/>
  <c r="BY9" i="24"/>
  <c r="BY12" i="24" s="1"/>
  <c r="BR5" i="24"/>
  <c r="BR7" i="24" s="1"/>
  <c r="BR9" i="24"/>
  <c r="BR12" i="24" s="1"/>
  <c r="CN13" i="16"/>
  <c r="CN5" i="22"/>
  <c r="CN10" i="16"/>
  <c r="DM8" i="16"/>
  <c r="CM13" i="16"/>
  <c r="CM5" i="22"/>
  <c r="CM10" i="16"/>
  <c r="BU9" i="24"/>
  <c r="BU12" i="24" s="1"/>
  <c r="BU5" i="24"/>
  <c r="BU7" i="24" s="1"/>
  <c r="CA21" i="22"/>
  <c r="CA20" i="22"/>
  <c r="CD13" i="16"/>
  <c r="CD5" i="22"/>
  <c r="CD10" i="16"/>
  <c r="NI8" i="16"/>
  <c r="BR20" i="22"/>
  <c r="BR21" i="22"/>
  <c r="DL8" i="16"/>
  <c r="BV9" i="24"/>
  <c r="BV12" i="24" s="1"/>
  <c r="BV5" i="24"/>
  <c r="BV7" i="24" s="1"/>
  <c r="DK8" i="16"/>
  <c r="BU21" i="22"/>
  <c r="BU20" i="22"/>
  <c r="DB8" i="16"/>
  <c r="BV21" i="22"/>
  <c r="BV20" i="22"/>
  <c r="CB9" i="24"/>
  <c r="CB12" i="24" s="1"/>
  <c r="CB5" i="24"/>
  <c r="CB7" i="24" s="1"/>
  <c r="CJ13" i="16"/>
  <c r="CJ5" i="22"/>
  <c r="CJ10" i="16"/>
  <c r="BW9" i="24"/>
  <c r="BW12" i="24" s="1"/>
  <c r="BW5" i="24"/>
  <c r="BW7" i="24" s="1"/>
  <c r="CF13" i="16"/>
  <c r="CF5" i="22"/>
  <c r="CF10" i="16"/>
  <c r="JS16" i="17"/>
  <c r="JS17" i="17" s="1"/>
  <c r="JV6" i="22"/>
  <c r="JV19" i="22" s="1"/>
  <c r="JX36" i="17"/>
  <c r="JX29" i="17"/>
  <c r="JS9" i="17"/>
  <c r="JS10" i="17" s="1"/>
  <c r="JR11" i="24"/>
  <c r="KT3" i="22"/>
  <c r="KU4" i="22"/>
  <c r="JR6" i="24"/>
  <c r="JR10" i="24"/>
  <c r="JW38" i="17"/>
  <c r="JW31" i="17"/>
  <c r="JS116" i="17"/>
  <c r="JS117" i="17" s="1"/>
  <c r="JS109" i="17"/>
  <c r="JS110" i="17" s="1"/>
  <c r="JS95" i="17"/>
  <c r="JS96" i="17" s="1"/>
  <c r="JS88" i="17"/>
  <c r="JS89" i="17" s="1"/>
  <c r="JS81" i="17"/>
  <c r="JS82" i="17" s="1"/>
  <c r="JS74" i="17"/>
  <c r="JS75" i="17" s="1"/>
  <c r="JS67" i="17"/>
  <c r="JS68" i="17" s="1"/>
  <c r="JS60" i="17"/>
  <c r="JS61" i="17" s="1"/>
  <c r="JS53" i="17"/>
  <c r="JS54" i="17" s="1"/>
  <c r="JS46" i="17"/>
  <c r="JS47" i="17" s="1"/>
  <c r="JS32" i="17"/>
  <c r="JS33" i="17" s="1"/>
  <c r="JS39" i="17"/>
  <c r="JS40" i="17" s="1"/>
  <c r="JS23" i="17"/>
  <c r="KV4" i="24"/>
  <c r="KU3" i="24"/>
  <c r="JW8" i="17"/>
  <c r="JX3" i="17"/>
  <c r="JY4" i="17"/>
  <c r="JS9" i="16"/>
  <c r="JU4" i="16"/>
  <c r="JT6" i="16"/>
  <c r="H9" i="25"/>
  <c r="J9" i="25" s="1"/>
  <c r="J8" i="25"/>
  <c r="NH12" i="24" l="1"/>
  <c r="NK7" i="16"/>
  <c r="DW8" i="16"/>
  <c r="CD9" i="24"/>
  <c r="CD12" i="24" s="1"/>
  <c r="CD5" i="24"/>
  <c r="CD7" i="24" s="1"/>
  <c r="CM5" i="24"/>
  <c r="CM7" i="24" s="1"/>
  <c r="CM9" i="24"/>
  <c r="CM12" i="24" s="1"/>
  <c r="DV8" i="16"/>
  <c r="CD20" i="22"/>
  <c r="CD21" i="22"/>
  <c r="CM20" i="22"/>
  <c r="CM21" i="22"/>
  <c r="CW13" i="16"/>
  <c r="CW5" i="22"/>
  <c r="CW10" i="16"/>
  <c r="CO9" i="24"/>
  <c r="CO12" i="24" s="1"/>
  <c r="CO5" i="24"/>
  <c r="CO7" i="24" s="1"/>
  <c r="CQ13" i="16"/>
  <c r="CQ5" i="22"/>
  <c r="CQ10" i="16"/>
  <c r="CT13" i="16"/>
  <c r="CT5" i="22"/>
  <c r="CT10" i="16"/>
  <c r="CH5" i="24"/>
  <c r="CH7" i="24" s="1"/>
  <c r="CH9" i="24"/>
  <c r="CH12" i="24" s="1"/>
  <c r="CP5" i="22"/>
  <c r="CP13" i="16"/>
  <c r="CP10" i="16"/>
  <c r="DU8" i="16"/>
  <c r="CO21" i="22"/>
  <c r="CO20" i="22"/>
  <c r="CU13" i="16"/>
  <c r="CU5" i="22"/>
  <c r="CU10" i="16"/>
  <c r="DO8" i="16"/>
  <c r="DR8" i="16"/>
  <c r="CJ21" i="22"/>
  <c r="CJ20" i="22"/>
  <c r="DN8" i="16"/>
  <c r="CZ5" i="22"/>
  <c r="CZ13" i="16"/>
  <c r="CZ10" i="16"/>
  <c r="DS8" i="16"/>
  <c r="CI5" i="24"/>
  <c r="CI7" i="24" s="1"/>
  <c r="CI9" i="24"/>
  <c r="CI12" i="24" s="1"/>
  <c r="NH7" i="24"/>
  <c r="CE9" i="24"/>
  <c r="CE12" i="24" s="1"/>
  <c r="CE5" i="24"/>
  <c r="CE7" i="24" s="1"/>
  <c r="CH20" i="22"/>
  <c r="CH21" i="22"/>
  <c r="CF5" i="24"/>
  <c r="CF7" i="24" s="1"/>
  <c r="CF9" i="24"/>
  <c r="CF12" i="24" s="1"/>
  <c r="DX8" i="16"/>
  <c r="DA13" i="16"/>
  <c r="DA5" i="22"/>
  <c r="DA10" i="16"/>
  <c r="NG7" i="24"/>
  <c r="CG9" i="24"/>
  <c r="CG12" i="24" s="1"/>
  <c r="CG5" i="24"/>
  <c r="CG7" i="24" s="1"/>
  <c r="CI21" i="22"/>
  <c r="CI20" i="22"/>
  <c r="NH5" i="24"/>
  <c r="NH9" i="24" s="1"/>
  <c r="CE21" i="22"/>
  <c r="CE20" i="22"/>
  <c r="CV13" i="16"/>
  <c r="CV5" i="22"/>
  <c r="CV10" i="16"/>
  <c r="CF20" i="22"/>
  <c r="CF21" i="22"/>
  <c r="DY8" i="16"/>
  <c r="BY7" i="24"/>
  <c r="CS13" i="16"/>
  <c r="CS5" i="22"/>
  <c r="CS10" i="16"/>
  <c r="NJ8" i="16"/>
  <c r="CG21" i="22"/>
  <c r="CG20" i="22"/>
  <c r="CL9" i="24"/>
  <c r="CL12" i="24" s="1"/>
  <c r="CL5" i="24"/>
  <c r="CL7" i="24" s="1"/>
  <c r="CR13" i="16"/>
  <c r="CR5" i="22"/>
  <c r="CR10" i="16"/>
  <c r="DT8" i="16"/>
  <c r="CJ5" i="24"/>
  <c r="CJ7" i="24" s="1"/>
  <c r="CJ9" i="24"/>
  <c r="CJ12" i="24" s="1"/>
  <c r="CY13" i="16"/>
  <c r="CY5" i="22"/>
  <c r="CY10" i="16"/>
  <c r="CN9" i="24"/>
  <c r="CN12" i="24" s="1"/>
  <c r="CN5" i="24"/>
  <c r="CN7" i="24" s="1"/>
  <c r="NI10" i="16"/>
  <c r="DQ8" i="16"/>
  <c r="CK21" i="22"/>
  <c r="CK20" i="22"/>
  <c r="CL20" i="22"/>
  <c r="CL21" i="22"/>
  <c r="DP8" i="16"/>
  <c r="CN20" i="22"/>
  <c r="CN21" i="22"/>
  <c r="CX13" i="16"/>
  <c r="CX5" i="22"/>
  <c r="CX10" i="16"/>
  <c r="CK5" i="24"/>
  <c r="CK9" i="24"/>
  <c r="CK12" i="24" s="1"/>
  <c r="JT16" i="17"/>
  <c r="JT17" i="17" s="1"/>
  <c r="JY36" i="17"/>
  <c r="JY29" i="17"/>
  <c r="JT9" i="17"/>
  <c r="JT10" i="17" s="1"/>
  <c r="JS11" i="24"/>
  <c r="JW6" i="22"/>
  <c r="JW19" i="22" s="1"/>
  <c r="KV4" i="22"/>
  <c r="KU3" i="22"/>
  <c r="JS6" i="24"/>
  <c r="JS10" i="24"/>
  <c r="JX38" i="17"/>
  <c r="JX31" i="17"/>
  <c r="JT116" i="17"/>
  <c r="JT117" i="17" s="1"/>
  <c r="JT95" i="17"/>
  <c r="JT96" i="17" s="1"/>
  <c r="JT109" i="17"/>
  <c r="JT110" i="17" s="1"/>
  <c r="JT88" i="17"/>
  <c r="JT89" i="17" s="1"/>
  <c r="JT74" i="17"/>
  <c r="JT75" i="17" s="1"/>
  <c r="JT67" i="17"/>
  <c r="JT68" i="17" s="1"/>
  <c r="JT81" i="17"/>
  <c r="JT82" i="17" s="1"/>
  <c r="JT60" i="17"/>
  <c r="JT61" i="17" s="1"/>
  <c r="JT53" i="17"/>
  <c r="JT54" i="17" s="1"/>
  <c r="JT46" i="17"/>
  <c r="JT47" i="17" s="1"/>
  <c r="JT39" i="17"/>
  <c r="JT40" i="17" s="1"/>
  <c r="JT32" i="17"/>
  <c r="JT33" i="17" s="1"/>
  <c r="JT23" i="17"/>
  <c r="KW4" i="24"/>
  <c r="KV3" i="24"/>
  <c r="JX8" i="17"/>
  <c r="JZ4" i="17"/>
  <c r="JY3" i="17"/>
  <c r="JV4" i="16"/>
  <c r="JU6" i="16"/>
  <c r="JU16" i="17" s="1"/>
  <c r="JU17" i="17" s="1"/>
  <c r="JT9" i="16"/>
  <c r="NL7" i="16" l="1"/>
  <c r="NI5" i="24"/>
  <c r="NI9" i="24" s="1"/>
  <c r="NJ10" i="16"/>
  <c r="NI12" i="24"/>
  <c r="DA20" i="22"/>
  <c r="DA21" i="22"/>
  <c r="EE8" i="16"/>
  <c r="CP20" i="22"/>
  <c r="CP21" i="22"/>
  <c r="CQ5" i="24"/>
  <c r="CQ7" i="24" s="1"/>
  <c r="CQ9" i="24"/>
  <c r="CQ12" i="24" s="1"/>
  <c r="CW5" i="24"/>
  <c r="CW9" i="24"/>
  <c r="CW12" i="24" s="1"/>
  <c r="DJ13" i="16"/>
  <c r="DJ5" i="22"/>
  <c r="DJ10" i="16"/>
  <c r="CK7" i="24"/>
  <c r="DD13" i="16"/>
  <c r="DD5" i="22"/>
  <c r="DD10" i="16"/>
  <c r="EB8" i="16"/>
  <c r="CV5" i="24"/>
  <c r="CV7" i="24" s="1"/>
  <c r="CV9" i="24"/>
  <c r="CV12" i="24" s="1"/>
  <c r="CZ5" i="24"/>
  <c r="CZ7" i="24" s="1"/>
  <c r="CZ9" i="24"/>
  <c r="CZ12" i="24" s="1"/>
  <c r="DF5" i="22"/>
  <c r="DF13" i="16"/>
  <c r="DF10" i="16"/>
  <c r="CQ21" i="22"/>
  <c r="CQ20" i="22"/>
  <c r="CW20" i="22"/>
  <c r="CW21" i="22"/>
  <c r="EH8" i="16"/>
  <c r="CX9" i="24"/>
  <c r="CX12" i="24" s="1"/>
  <c r="CX5" i="24"/>
  <c r="CX7" i="24" s="1"/>
  <c r="NI7" i="24"/>
  <c r="CV21" i="22"/>
  <c r="CV20" i="22"/>
  <c r="ED8" i="16"/>
  <c r="DL5" i="22"/>
  <c r="DL13" i="16"/>
  <c r="DL10" i="16"/>
  <c r="CZ20" i="22"/>
  <c r="CZ21" i="22"/>
  <c r="DC13" i="16"/>
  <c r="DC5" i="22"/>
  <c r="DC10" i="16"/>
  <c r="CX21" i="22"/>
  <c r="CX20" i="22"/>
  <c r="CY5" i="24"/>
  <c r="CY7" i="24" s="1"/>
  <c r="CY9" i="24"/>
  <c r="CY12" i="24" s="1"/>
  <c r="DH13" i="16"/>
  <c r="DH5" i="22"/>
  <c r="DH10" i="16"/>
  <c r="CY20" i="22"/>
  <c r="CY21" i="22"/>
  <c r="EF8" i="16"/>
  <c r="DM5" i="22"/>
  <c r="DM13" i="16"/>
  <c r="DM10" i="16"/>
  <c r="EJ8" i="16"/>
  <c r="EA8" i="16"/>
  <c r="DI13" i="16"/>
  <c r="DI5" i="22"/>
  <c r="DI10" i="16"/>
  <c r="CT5" i="24"/>
  <c r="CT7" i="24" s="1"/>
  <c r="CT9" i="24"/>
  <c r="CT12" i="24" s="1"/>
  <c r="CR9" i="24"/>
  <c r="CR12" i="24" s="1"/>
  <c r="CR5" i="24"/>
  <c r="CR7" i="24" s="1"/>
  <c r="EK8" i="16"/>
  <c r="DB13" i="16"/>
  <c r="DB5" i="22"/>
  <c r="DB10" i="16"/>
  <c r="CU5" i="24"/>
  <c r="CU7" i="24" s="1"/>
  <c r="CU9" i="24"/>
  <c r="CU12" i="24" s="1"/>
  <c r="EG8" i="16"/>
  <c r="CT21" i="22"/>
  <c r="CT20" i="22"/>
  <c r="DE13" i="16"/>
  <c r="DE5" i="22"/>
  <c r="DE10" i="16"/>
  <c r="CR21" i="22"/>
  <c r="CR20" i="22"/>
  <c r="CS9" i="24"/>
  <c r="CS12" i="24" s="1"/>
  <c r="CS5" i="24"/>
  <c r="CS7" i="24" s="1"/>
  <c r="DZ8" i="16"/>
  <c r="CU21" i="22"/>
  <c r="CU20" i="22"/>
  <c r="CP9" i="24"/>
  <c r="CP12" i="24" s="1"/>
  <c r="CP5" i="24"/>
  <c r="CP7" i="24" s="1"/>
  <c r="DK13" i="16"/>
  <c r="DK5" i="22"/>
  <c r="DK10" i="16"/>
  <c r="EC8" i="16"/>
  <c r="CS21" i="22"/>
  <c r="CS20" i="22"/>
  <c r="DA5" i="24"/>
  <c r="DA7" i="24" s="1"/>
  <c r="DA9" i="24"/>
  <c r="DA12" i="24" s="1"/>
  <c r="DG13" i="16"/>
  <c r="DG5" i="22"/>
  <c r="DG10" i="16"/>
  <c r="NK8" i="16"/>
  <c r="EI8" i="16"/>
  <c r="JX6" i="22"/>
  <c r="JX19" i="22" s="1"/>
  <c r="JZ36" i="17"/>
  <c r="JZ29" i="17"/>
  <c r="JU9" i="17"/>
  <c r="JT11" i="24"/>
  <c r="KV3" i="22"/>
  <c r="KW4" i="22"/>
  <c r="JT6" i="24"/>
  <c r="JT10" i="24"/>
  <c r="JY38" i="17"/>
  <c r="JU116" i="17"/>
  <c r="JU117" i="17" s="1"/>
  <c r="JU109" i="17"/>
  <c r="JU95" i="17"/>
  <c r="JU96" i="17" s="1"/>
  <c r="JU88" i="17"/>
  <c r="JU74" i="17"/>
  <c r="JU67" i="17"/>
  <c r="JU60" i="17"/>
  <c r="JU81" i="17"/>
  <c r="JU82" i="17" s="1"/>
  <c r="JU53" i="17"/>
  <c r="JU54" i="17" s="1"/>
  <c r="JU39" i="17"/>
  <c r="JU46" i="17"/>
  <c r="JU47" i="17" s="1"/>
  <c r="JU32" i="17"/>
  <c r="JU23" i="17"/>
  <c r="JY31" i="17"/>
  <c r="KX4" i="24"/>
  <c r="KW3" i="24"/>
  <c r="JY8" i="17"/>
  <c r="JZ3" i="17"/>
  <c r="KA4" i="17"/>
  <c r="JU9" i="16"/>
  <c r="JV6" i="16"/>
  <c r="JW4" i="16"/>
  <c r="NL8" i="16" l="1"/>
  <c r="NM7" i="16"/>
  <c r="NJ12" i="24"/>
  <c r="EO8" i="16"/>
  <c r="DE20" i="22"/>
  <c r="DE21" i="22"/>
  <c r="DU13" i="16"/>
  <c r="DU5" i="22"/>
  <c r="DU10" i="16"/>
  <c r="DY13" i="16"/>
  <c r="DY5" i="22"/>
  <c r="DY10" i="16"/>
  <c r="DI21" i="22"/>
  <c r="DI20" i="22"/>
  <c r="DH20" i="22"/>
  <c r="DH21" i="22"/>
  <c r="DC5" i="24"/>
  <c r="DC7" i="24" s="1"/>
  <c r="DC9" i="24"/>
  <c r="DC12" i="24" s="1"/>
  <c r="DL21" i="22"/>
  <c r="DL20" i="22"/>
  <c r="NJ5" i="24"/>
  <c r="NJ9" i="24" s="1"/>
  <c r="DM5" i="24"/>
  <c r="DM7" i="24" s="1"/>
  <c r="DM9" i="24"/>
  <c r="DM12" i="24" s="1"/>
  <c r="DH5" i="24"/>
  <c r="DH7" i="24" s="1"/>
  <c r="DH9" i="24"/>
  <c r="DH12" i="24" s="1"/>
  <c r="DK5" i="24"/>
  <c r="DK7" i="24" s="1"/>
  <c r="DK9" i="24"/>
  <c r="DK12" i="24" s="1"/>
  <c r="DN13" i="16"/>
  <c r="DN5" i="22"/>
  <c r="DN10" i="16"/>
  <c r="ES8" i="16"/>
  <c r="EW8" i="16"/>
  <c r="DM21" i="22"/>
  <c r="DM20" i="22"/>
  <c r="DC20" i="22"/>
  <c r="DC21" i="22"/>
  <c r="DF9" i="24"/>
  <c r="DF12" i="24" s="1"/>
  <c r="DF5" i="24"/>
  <c r="DF7" i="24" s="1"/>
  <c r="DP13" i="16"/>
  <c r="DP5" i="22"/>
  <c r="DP10" i="16"/>
  <c r="DJ5" i="24"/>
  <c r="DJ7" i="24" s="1"/>
  <c r="DJ9" i="24"/>
  <c r="DJ12" i="24" s="1"/>
  <c r="EN8" i="16"/>
  <c r="DJ20" i="22"/>
  <c r="DJ21" i="22"/>
  <c r="DG20" i="22"/>
  <c r="DG21" i="22"/>
  <c r="DE5" i="24"/>
  <c r="DE7" i="24" s="1"/>
  <c r="DE9" i="24"/>
  <c r="DE12" i="24" s="1"/>
  <c r="DK21" i="22"/>
  <c r="DK20" i="22"/>
  <c r="EL8" i="16"/>
  <c r="DR13" i="16"/>
  <c r="DR5" i="22"/>
  <c r="DR10" i="16"/>
  <c r="DW5" i="22"/>
  <c r="DW13" i="16"/>
  <c r="DW10" i="16"/>
  <c r="DO13" i="16"/>
  <c r="DO5" i="22"/>
  <c r="DO10" i="16"/>
  <c r="DT13" i="16"/>
  <c r="DT5" i="22"/>
  <c r="DT10" i="16"/>
  <c r="EP8" i="16"/>
  <c r="DV13" i="16"/>
  <c r="DV5" i="22"/>
  <c r="DV10" i="16"/>
  <c r="DF20" i="22"/>
  <c r="DF21" i="22"/>
  <c r="DD5" i="24"/>
  <c r="DD7" i="24" s="1"/>
  <c r="DD9" i="24"/>
  <c r="DD12" i="24" s="1"/>
  <c r="EU8" i="16"/>
  <c r="DB9" i="24"/>
  <c r="DB12" i="24" s="1"/>
  <c r="DB5" i="24"/>
  <c r="DB7" i="24" s="1"/>
  <c r="EM8" i="16"/>
  <c r="ER8" i="16"/>
  <c r="ET8" i="16"/>
  <c r="DD21" i="22"/>
  <c r="DD20" i="22"/>
  <c r="DS13" i="16"/>
  <c r="DS5" i="22"/>
  <c r="DS10" i="16"/>
  <c r="DB21" i="22"/>
  <c r="DB20" i="22"/>
  <c r="DX13" i="16"/>
  <c r="DX5" i="22"/>
  <c r="DX10" i="16"/>
  <c r="EQ8" i="16"/>
  <c r="DG9" i="24"/>
  <c r="DG12" i="24" s="1"/>
  <c r="DG5" i="24"/>
  <c r="DG7" i="24" s="1"/>
  <c r="DQ13" i="16"/>
  <c r="DQ5" i="22"/>
  <c r="DQ10" i="16"/>
  <c r="DI5" i="24"/>
  <c r="DI9" i="24"/>
  <c r="DI12" i="24" s="1"/>
  <c r="EV8" i="16"/>
  <c r="DL9" i="24"/>
  <c r="DL12" i="24" s="1"/>
  <c r="DL5" i="24"/>
  <c r="DL7" i="24" s="1"/>
  <c r="CW7" i="24"/>
  <c r="NJ7" i="24"/>
  <c r="NK10" i="16"/>
  <c r="JV16" i="17"/>
  <c r="JV17" i="17" s="1"/>
  <c r="KA36" i="17"/>
  <c r="KA29" i="17"/>
  <c r="JV9" i="17"/>
  <c r="JV10" i="17" s="1"/>
  <c r="JU68" i="17"/>
  <c r="JU75" i="17"/>
  <c r="JU33" i="17"/>
  <c r="JU89" i="17"/>
  <c r="JU61" i="17"/>
  <c r="JU40" i="17"/>
  <c r="JU110" i="17"/>
  <c r="JU10" i="17"/>
  <c r="JY6" i="22"/>
  <c r="JY19" i="22" s="1"/>
  <c r="KX4" i="22"/>
  <c r="KW3" i="22"/>
  <c r="JV116" i="17"/>
  <c r="JV117" i="17" s="1"/>
  <c r="JV95" i="17"/>
  <c r="JV96" i="17" s="1"/>
  <c r="JV109" i="17"/>
  <c r="JV110" i="17" s="1"/>
  <c r="JV74" i="17"/>
  <c r="JV75" i="17" s="1"/>
  <c r="JV67" i="17"/>
  <c r="JV68" i="17" s="1"/>
  <c r="JV60" i="17"/>
  <c r="JV61" i="17" s="1"/>
  <c r="JV88" i="17"/>
  <c r="JV89" i="17" s="1"/>
  <c r="JV81" i="17"/>
  <c r="JV82" i="17" s="1"/>
  <c r="JV53" i="17"/>
  <c r="JV54" i="17" s="1"/>
  <c r="JV32" i="17"/>
  <c r="JV33" i="17" s="1"/>
  <c r="JV23" i="17"/>
  <c r="JV39" i="17"/>
  <c r="JV40" i="17" s="1"/>
  <c r="JV46" i="17"/>
  <c r="JV47" i="17" s="1"/>
  <c r="JZ38" i="17"/>
  <c r="JZ31" i="17"/>
  <c r="KX3" i="24"/>
  <c r="KY4" i="24"/>
  <c r="KB4" i="17"/>
  <c r="KA3" i="17"/>
  <c r="JZ8" i="17"/>
  <c r="JX4" i="16"/>
  <c r="JW6" i="16"/>
  <c r="JW16" i="17" s="1"/>
  <c r="JW17" i="17" s="1"/>
  <c r="JV9" i="16"/>
  <c r="NM8" i="16" l="1"/>
  <c r="NL10" i="16"/>
  <c r="NK12" i="24"/>
  <c r="NK7" i="24"/>
  <c r="FC8" i="16"/>
  <c r="DS5" i="24"/>
  <c r="DS7" i="24" s="1"/>
  <c r="DS9" i="24"/>
  <c r="DS12" i="24" s="1"/>
  <c r="EF13" i="16"/>
  <c r="EF5" i="22"/>
  <c r="EF10" i="16"/>
  <c r="ED13" i="16"/>
  <c r="ED5" i="22"/>
  <c r="ED10" i="16"/>
  <c r="DN5" i="24"/>
  <c r="DN7" i="24" s="1"/>
  <c r="DN9" i="24"/>
  <c r="DN12" i="24" s="1"/>
  <c r="NK5" i="24"/>
  <c r="NK9" i="24" s="1"/>
  <c r="DQ9" i="24"/>
  <c r="DQ12" i="24" s="1"/>
  <c r="DQ5" i="24"/>
  <c r="DQ7" i="24" s="1"/>
  <c r="DS21" i="22"/>
  <c r="DS20" i="22"/>
  <c r="FD8" i="16"/>
  <c r="FB8" i="16"/>
  <c r="DP5" i="24"/>
  <c r="DP7" i="24" s="1"/>
  <c r="DP9" i="24"/>
  <c r="DP12" i="24" s="1"/>
  <c r="DN20" i="22"/>
  <c r="DN21" i="22"/>
  <c r="DU21" i="22"/>
  <c r="DU20" i="22"/>
  <c r="DX9" i="24"/>
  <c r="DX12" i="24" s="1"/>
  <c r="DX5" i="24"/>
  <c r="DX7" i="24" s="1"/>
  <c r="EA13" i="16"/>
  <c r="EA5" i="22"/>
  <c r="EA10" i="16"/>
  <c r="DT5" i="24"/>
  <c r="DT7" i="24" s="1"/>
  <c r="DT9" i="24"/>
  <c r="DT12" i="24" s="1"/>
  <c r="DW5" i="24"/>
  <c r="DW7" i="24" s="1"/>
  <c r="DW9" i="24"/>
  <c r="DW12" i="24" s="1"/>
  <c r="DP21" i="22"/>
  <c r="DP20" i="22"/>
  <c r="DQ21" i="22"/>
  <c r="DQ20" i="22"/>
  <c r="DX20" i="22"/>
  <c r="DX21" i="22"/>
  <c r="EY8" i="16"/>
  <c r="DT20" i="22"/>
  <c r="DT21" i="22"/>
  <c r="DZ5" i="22"/>
  <c r="DZ13" i="16"/>
  <c r="DZ10" i="16"/>
  <c r="EK5" i="22"/>
  <c r="EK13" i="16"/>
  <c r="EK10" i="16"/>
  <c r="DY5" i="24"/>
  <c r="DY7" i="24" s="1"/>
  <c r="DY9" i="24"/>
  <c r="DY12" i="24" s="1"/>
  <c r="EJ13" i="16"/>
  <c r="EJ5" i="22"/>
  <c r="EJ10" i="16"/>
  <c r="DV5" i="24"/>
  <c r="DV7" i="24" s="1"/>
  <c r="DV9" i="24"/>
  <c r="DV12" i="24" s="1"/>
  <c r="DW20" i="22"/>
  <c r="DW21" i="22"/>
  <c r="EX8" i="16"/>
  <c r="FI8" i="16"/>
  <c r="DY21" i="22"/>
  <c r="DY20" i="22"/>
  <c r="FH8" i="16"/>
  <c r="DV21" i="22"/>
  <c r="DV20" i="22"/>
  <c r="EB13" i="16"/>
  <c r="EB5" i="22"/>
  <c r="EB10" i="16"/>
  <c r="NN7" i="16"/>
  <c r="EH13" i="16"/>
  <c r="EH5" i="22"/>
  <c r="EH10" i="16"/>
  <c r="EI13" i="16"/>
  <c r="EI5" i="22"/>
  <c r="EI10" i="16"/>
  <c r="DO5" i="24"/>
  <c r="DO7" i="24" s="1"/>
  <c r="DO9" i="24"/>
  <c r="DO12" i="24" s="1"/>
  <c r="DR5" i="24"/>
  <c r="DR7" i="24" s="1"/>
  <c r="DR9" i="24"/>
  <c r="DR12" i="24" s="1"/>
  <c r="EZ8" i="16"/>
  <c r="EG13" i="16"/>
  <c r="EG10" i="16"/>
  <c r="EG5" i="22"/>
  <c r="EC13" i="16"/>
  <c r="EC5" i="22"/>
  <c r="EC10" i="16"/>
  <c r="DI7" i="24"/>
  <c r="EE13" i="16"/>
  <c r="EE5" i="22"/>
  <c r="EE10" i="16"/>
  <c r="FF8" i="16"/>
  <c r="FG8" i="16"/>
  <c r="DO21" i="22"/>
  <c r="DO20" i="22"/>
  <c r="DR21" i="22"/>
  <c r="DR20" i="22"/>
  <c r="FE8" i="16"/>
  <c r="DU5" i="24"/>
  <c r="DU9" i="24"/>
  <c r="DU12" i="24" s="1"/>
  <c r="FA8" i="16"/>
  <c r="JZ6" i="22"/>
  <c r="JZ19" i="22" s="1"/>
  <c r="KB36" i="17"/>
  <c r="KB29" i="17"/>
  <c r="JU10" i="24"/>
  <c r="JU6" i="24"/>
  <c r="JU11" i="24"/>
  <c r="JW9" i="17"/>
  <c r="JV11" i="24"/>
  <c r="KX3" i="22"/>
  <c r="KY4" i="22"/>
  <c r="JV6" i="24"/>
  <c r="JV10" i="24"/>
  <c r="JW116" i="17"/>
  <c r="JW117" i="17" s="1"/>
  <c r="JW109" i="17"/>
  <c r="JW110" i="17" s="1"/>
  <c r="JW95" i="17"/>
  <c r="JW96" i="17" s="1"/>
  <c r="JW88" i="17"/>
  <c r="JW89" i="17" s="1"/>
  <c r="JW74" i="17"/>
  <c r="JW81" i="17"/>
  <c r="JW82" i="17" s="1"/>
  <c r="JW67" i="17"/>
  <c r="JW68" i="17" s="1"/>
  <c r="JW60" i="17"/>
  <c r="JW61" i="17" s="1"/>
  <c r="JW46" i="17"/>
  <c r="JW47" i="17" s="1"/>
  <c r="JW39" i="17"/>
  <c r="JW40" i="17" s="1"/>
  <c r="JW53" i="17"/>
  <c r="JW54" i="17" s="1"/>
  <c r="JW32" i="17"/>
  <c r="JW33" i="17" s="1"/>
  <c r="JW23" i="17"/>
  <c r="KA31" i="17"/>
  <c r="KA38" i="17"/>
  <c r="KY3" i="24"/>
  <c r="KZ4" i="24"/>
  <c r="KA8" i="17"/>
  <c r="KB3" i="17"/>
  <c r="KC4" i="17"/>
  <c r="JW9" i="16"/>
  <c r="JY4" i="16"/>
  <c r="JX6" i="16"/>
  <c r="NN8" i="16" l="1"/>
  <c r="NL12" i="24"/>
  <c r="NO7" i="16"/>
  <c r="EH21" i="22"/>
  <c r="EH20" i="22"/>
  <c r="FS8" i="16"/>
  <c r="NL5" i="24"/>
  <c r="NL9" i="24" s="1"/>
  <c r="EG9" i="24"/>
  <c r="EG12" i="24" s="1"/>
  <c r="EG5" i="24"/>
  <c r="EV13" i="16"/>
  <c r="EV5" i="22"/>
  <c r="EV10" i="16"/>
  <c r="FK8" i="16"/>
  <c r="FN8" i="16"/>
  <c r="FT8" i="16"/>
  <c r="DZ9" i="24"/>
  <c r="DZ12" i="24" s="1"/>
  <c r="DZ5" i="24"/>
  <c r="DZ7" i="24" s="1"/>
  <c r="ER13" i="16"/>
  <c r="ER5" i="22"/>
  <c r="ER10" i="16"/>
  <c r="FQ8" i="16"/>
  <c r="FR8" i="16"/>
  <c r="EC5" i="24"/>
  <c r="EC7" i="24" s="1"/>
  <c r="EC9" i="24"/>
  <c r="EC12" i="24" s="1"/>
  <c r="EI21" i="22"/>
  <c r="EI20" i="22"/>
  <c r="EB9" i="24"/>
  <c r="EB12" i="24" s="1"/>
  <c r="EB5" i="24"/>
  <c r="EB7" i="24" s="1"/>
  <c r="FP8" i="16"/>
  <c r="ED5" i="24"/>
  <c r="ED7" i="24" s="1"/>
  <c r="ED9" i="24"/>
  <c r="ED12" i="24" s="1"/>
  <c r="EB21" i="22"/>
  <c r="EB20" i="22"/>
  <c r="DZ21" i="22"/>
  <c r="DZ20" i="22"/>
  <c r="EA5" i="24"/>
  <c r="EA7" i="24" s="1"/>
  <c r="EA9" i="24"/>
  <c r="EA12" i="24" s="1"/>
  <c r="ED20" i="22"/>
  <c r="ED21" i="22"/>
  <c r="ES13" i="16"/>
  <c r="ES5" i="22"/>
  <c r="ES10" i="16"/>
  <c r="ET13" i="16"/>
  <c r="ET5" i="22"/>
  <c r="ET10" i="16"/>
  <c r="EO13" i="16"/>
  <c r="EO5" i="22"/>
  <c r="EO10" i="16"/>
  <c r="EE5" i="24"/>
  <c r="EE7" i="24" s="1"/>
  <c r="EE9" i="24"/>
  <c r="EE12" i="24" s="1"/>
  <c r="EC20" i="22"/>
  <c r="EC21" i="22"/>
  <c r="EN13" i="16"/>
  <c r="EN5" i="22"/>
  <c r="EN10" i="16"/>
  <c r="FM8" i="16"/>
  <c r="EE21" i="22"/>
  <c r="EE20" i="22"/>
  <c r="FL8" i="16"/>
  <c r="EW13" i="16"/>
  <c r="EW5" i="22"/>
  <c r="EW10" i="16"/>
  <c r="EJ9" i="24"/>
  <c r="EJ12" i="24" s="1"/>
  <c r="EJ5" i="24"/>
  <c r="EJ7" i="24" s="1"/>
  <c r="EA20" i="22"/>
  <c r="EA21" i="22"/>
  <c r="EQ13" i="16"/>
  <c r="EQ5" i="22"/>
  <c r="EQ10" i="16"/>
  <c r="EI5" i="24"/>
  <c r="EI7" i="24" s="1"/>
  <c r="EI9" i="24"/>
  <c r="EI12" i="24" s="1"/>
  <c r="EH9" i="24"/>
  <c r="EH12" i="24" s="1"/>
  <c r="EH5" i="24"/>
  <c r="EH7" i="24" s="1"/>
  <c r="FU8" i="16"/>
  <c r="EJ21" i="22"/>
  <c r="EJ20" i="22"/>
  <c r="EK9" i="24"/>
  <c r="EK12" i="24" s="1"/>
  <c r="EK5" i="24"/>
  <c r="EK7" i="24" s="1"/>
  <c r="FO8" i="16"/>
  <c r="EL13" i="16"/>
  <c r="EL5" i="22"/>
  <c r="EL10" i="16"/>
  <c r="EF5" i="24"/>
  <c r="EF7" i="24" s="1"/>
  <c r="EF9" i="24"/>
  <c r="EF12" i="24" s="1"/>
  <c r="DU7" i="24"/>
  <c r="NM10" i="16"/>
  <c r="EU5" i="22"/>
  <c r="EU13" i="16"/>
  <c r="EU10" i="16"/>
  <c r="NL7" i="24"/>
  <c r="EG20" i="22"/>
  <c r="EG21" i="22"/>
  <c r="FJ8" i="16"/>
  <c r="EK21" i="22"/>
  <c r="EK20" i="22"/>
  <c r="EM13" i="16"/>
  <c r="EM5" i="22"/>
  <c r="EM10" i="16"/>
  <c r="EP13" i="16"/>
  <c r="EP5" i="22"/>
  <c r="EP10" i="16"/>
  <c r="EF20" i="22"/>
  <c r="EF21" i="22"/>
  <c r="JX16" i="17"/>
  <c r="JX17" i="17" s="1"/>
  <c r="KA6" i="22"/>
  <c r="KA19" i="22" s="1"/>
  <c r="KC36" i="17"/>
  <c r="KC29" i="17"/>
  <c r="JX9" i="17"/>
  <c r="JX10" i="17" s="1"/>
  <c r="JW75" i="17"/>
  <c r="JW10" i="17"/>
  <c r="KZ4" i="22"/>
  <c r="KY3" i="22"/>
  <c r="KB38" i="17"/>
  <c r="JX116" i="17"/>
  <c r="JX117" i="17" s="1"/>
  <c r="JX109" i="17"/>
  <c r="JX95" i="17"/>
  <c r="JX96" i="17" s="1"/>
  <c r="JX88" i="17"/>
  <c r="JX89" i="17" s="1"/>
  <c r="JX81" i="17"/>
  <c r="JX82" i="17" s="1"/>
  <c r="JX74" i="17"/>
  <c r="JX75" i="17" s="1"/>
  <c r="JX53" i="17"/>
  <c r="JX54" i="17" s="1"/>
  <c r="JX67" i="17"/>
  <c r="JX68" i="17" s="1"/>
  <c r="JX60" i="17"/>
  <c r="JX61" i="17" s="1"/>
  <c r="JX39" i="17"/>
  <c r="JX23" i="17"/>
  <c r="JX46" i="17"/>
  <c r="JX47" i="17" s="1"/>
  <c r="JX32" i="17"/>
  <c r="JX33" i="17" s="1"/>
  <c r="KB31" i="17"/>
  <c r="LA4" i="24"/>
  <c r="KZ3" i="24"/>
  <c r="KB8" i="17"/>
  <c r="KC3" i="17"/>
  <c r="KD4" i="17"/>
  <c r="JX9" i="16"/>
  <c r="JY6" i="16"/>
  <c r="JZ4" i="16"/>
  <c r="NP7" i="16" l="1"/>
  <c r="NM12" i="24"/>
  <c r="NN10" i="16"/>
  <c r="EX13" i="16"/>
  <c r="EX5" i="22"/>
  <c r="EX10" i="16"/>
  <c r="EM5" i="24"/>
  <c r="EM7" i="24" s="1"/>
  <c r="EM9" i="24"/>
  <c r="EM12" i="24" s="1"/>
  <c r="NM5" i="24"/>
  <c r="NM9" i="24" s="1"/>
  <c r="FA5" i="22"/>
  <c r="FA13" i="16"/>
  <c r="FA10" i="16"/>
  <c r="GC8" i="16"/>
  <c r="GF8" i="16"/>
  <c r="EY13" i="16"/>
  <c r="EY5" i="22"/>
  <c r="EY10" i="16"/>
  <c r="EG7" i="24"/>
  <c r="FY8" i="16"/>
  <c r="FD13" i="16"/>
  <c r="FD5" i="22"/>
  <c r="FD10" i="16"/>
  <c r="ER9" i="24"/>
  <c r="ER12" i="24" s="1"/>
  <c r="ER5" i="24"/>
  <c r="ER7" i="24" s="1"/>
  <c r="FW8" i="16"/>
  <c r="EU5" i="24"/>
  <c r="EU7" i="24" s="1"/>
  <c r="EU9" i="24"/>
  <c r="EU12" i="24" s="1"/>
  <c r="EQ5" i="24"/>
  <c r="EQ7" i="24" s="1"/>
  <c r="EQ9" i="24"/>
  <c r="EQ12" i="24" s="1"/>
  <c r="EW9" i="24"/>
  <c r="EW12" i="24" s="1"/>
  <c r="EW5" i="24"/>
  <c r="EW7" i="24" s="1"/>
  <c r="EN9" i="24"/>
  <c r="EN12" i="24" s="1"/>
  <c r="EN5" i="24"/>
  <c r="EN7" i="24" s="1"/>
  <c r="EO9" i="24"/>
  <c r="EO12" i="24" s="1"/>
  <c r="EO5" i="24"/>
  <c r="EO7" i="24" s="1"/>
  <c r="ES9" i="24"/>
  <c r="ES12" i="24" s="1"/>
  <c r="ES5" i="24"/>
  <c r="GB8" i="16"/>
  <c r="ER21" i="22"/>
  <c r="ER20" i="22"/>
  <c r="EV5" i="24"/>
  <c r="EV7" i="24" s="1"/>
  <c r="EV9" i="24"/>
  <c r="EV12" i="24" s="1"/>
  <c r="EQ21" i="22"/>
  <c r="EQ20" i="22"/>
  <c r="EW20" i="22"/>
  <c r="EW21" i="22"/>
  <c r="EN20" i="22"/>
  <c r="EN21" i="22"/>
  <c r="EO21" i="22"/>
  <c r="EO20" i="22"/>
  <c r="NO8" i="16"/>
  <c r="EV20" i="22"/>
  <c r="EV21" i="22"/>
  <c r="EP5" i="24"/>
  <c r="EP7" i="24" s="1"/>
  <c r="EP9" i="24"/>
  <c r="EP12" i="24" s="1"/>
  <c r="EU21" i="22"/>
  <c r="EU20" i="22"/>
  <c r="EL21" i="22"/>
  <c r="EL20" i="22"/>
  <c r="FI13" i="16"/>
  <c r="FI5" i="22"/>
  <c r="FI10" i="16"/>
  <c r="EZ13" i="16"/>
  <c r="EZ5" i="22"/>
  <c r="EZ10" i="16"/>
  <c r="ES21" i="22"/>
  <c r="ES20" i="22"/>
  <c r="FF13" i="16"/>
  <c r="FF5" i="22"/>
  <c r="FF10" i="16"/>
  <c r="FG5" i="22"/>
  <c r="FG13" i="16"/>
  <c r="FG10" i="16"/>
  <c r="EM20" i="22"/>
  <c r="EM21" i="22"/>
  <c r="EL5" i="24"/>
  <c r="EL7" i="24" s="1"/>
  <c r="EL9" i="24"/>
  <c r="EL12" i="24" s="1"/>
  <c r="EP21" i="22"/>
  <c r="EP20" i="22"/>
  <c r="GG8" i="16"/>
  <c r="FX8" i="16"/>
  <c r="GD8" i="16"/>
  <c r="GE8" i="16"/>
  <c r="FC13" i="16"/>
  <c r="FC5" i="22"/>
  <c r="FC10" i="16"/>
  <c r="ET9" i="24"/>
  <c r="ET12" i="24" s="1"/>
  <c r="ET5" i="24"/>
  <c r="ET7" i="24" s="1"/>
  <c r="FB13" i="16"/>
  <c r="FB5" i="22"/>
  <c r="FB10" i="16"/>
  <c r="FV8" i="16"/>
  <c r="NM7" i="24"/>
  <c r="GA8" i="16"/>
  <c r="ET21" i="22"/>
  <c r="ET20" i="22"/>
  <c r="FE13" i="16"/>
  <c r="FE5" i="22"/>
  <c r="FE10" i="16"/>
  <c r="FH13" i="16"/>
  <c r="FH5" i="22"/>
  <c r="FH10" i="16"/>
  <c r="FZ8" i="16"/>
  <c r="JY16" i="17"/>
  <c r="JY17" i="17" s="1"/>
  <c r="KD29" i="17"/>
  <c r="KD36" i="17"/>
  <c r="JY9" i="17"/>
  <c r="JY10" i="17" s="1"/>
  <c r="JW10" i="24"/>
  <c r="JW11" i="24"/>
  <c r="JW6" i="24"/>
  <c r="JX110" i="17"/>
  <c r="JX6" i="24"/>
  <c r="JX40" i="17"/>
  <c r="KB6" i="22"/>
  <c r="KB19" i="22" s="1"/>
  <c r="LA4" i="22"/>
  <c r="KZ3" i="22"/>
  <c r="KC31" i="17"/>
  <c r="JY116" i="17"/>
  <c r="JY117" i="17" s="1"/>
  <c r="JY109" i="17"/>
  <c r="JY110" i="17" s="1"/>
  <c r="JY95" i="17"/>
  <c r="JY96" i="17" s="1"/>
  <c r="JY81" i="17"/>
  <c r="JY82" i="17" s="1"/>
  <c r="JY88" i="17"/>
  <c r="JY89" i="17" s="1"/>
  <c r="JY74" i="17"/>
  <c r="JY75" i="17" s="1"/>
  <c r="JY67" i="17"/>
  <c r="JY60" i="17"/>
  <c r="JY61" i="17" s="1"/>
  <c r="JY53" i="17"/>
  <c r="JY54" i="17" s="1"/>
  <c r="JY46" i="17"/>
  <c r="JY47" i="17" s="1"/>
  <c r="JY39" i="17"/>
  <c r="JY40" i="17" s="1"/>
  <c r="JY32" i="17"/>
  <c r="JY33" i="17" s="1"/>
  <c r="JY23" i="17"/>
  <c r="KC38" i="17"/>
  <c r="LA3" i="24"/>
  <c r="LB4" i="24"/>
  <c r="KD3" i="17"/>
  <c r="KE4" i="17"/>
  <c r="KC8" i="17"/>
  <c r="KA4" i="16"/>
  <c r="JZ6" i="16"/>
  <c r="JY9" i="16"/>
  <c r="NN12" i="24" l="1"/>
  <c r="FN13" i="16"/>
  <c r="FN5" i="22"/>
  <c r="FN10" i="16"/>
  <c r="NP8" i="16"/>
  <c r="FS13" i="16"/>
  <c r="FS5" i="22"/>
  <c r="FS10" i="16"/>
  <c r="FG20" i="22"/>
  <c r="FG21" i="22"/>
  <c r="EZ9" i="24"/>
  <c r="EZ12" i="24" s="1"/>
  <c r="EZ5" i="24"/>
  <c r="EZ7" i="24" s="1"/>
  <c r="FP13" i="16"/>
  <c r="FP5" i="22"/>
  <c r="FP10" i="16"/>
  <c r="FK5" i="22"/>
  <c r="FK13" i="16"/>
  <c r="FK10" i="16"/>
  <c r="FM13" i="16"/>
  <c r="FM5" i="22"/>
  <c r="FM10" i="16"/>
  <c r="FT13" i="16"/>
  <c r="FT5" i="22"/>
  <c r="FT10" i="16"/>
  <c r="GL8" i="16"/>
  <c r="FJ13" i="16"/>
  <c r="FJ5" i="22"/>
  <c r="FJ10" i="16"/>
  <c r="GQ8" i="16"/>
  <c r="EZ20" i="22"/>
  <c r="EZ21" i="22"/>
  <c r="GN8" i="16"/>
  <c r="GI8" i="16"/>
  <c r="GK8" i="16"/>
  <c r="GR8" i="16"/>
  <c r="FH5" i="24"/>
  <c r="FH7" i="24" s="1"/>
  <c r="FH9" i="24"/>
  <c r="FH12" i="24" s="1"/>
  <c r="GH8" i="16"/>
  <c r="FR13" i="16"/>
  <c r="FR5" i="22"/>
  <c r="FR10" i="16"/>
  <c r="FF9" i="24"/>
  <c r="FF12" i="24" s="1"/>
  <c r="FF5" i="24"/>
  <c r="FF7" i="24" s="1"/>
  <c r="ES7" i="24"/>
  <c r="NN7" i="24"/>
  <c r="NQ7" i="16"/>
  <c r="NN5" i="24"/>
  <c r="NN9" i="24" s="1"/>
  <c r="FQ13" i="16"/>
  <c r="FQ10" i="16"/>
  <c r="FQ5" i="22"/>
  <c r="GP8" i="16"/>
  <c r="FF20" i="22"/>
  <c r="FF21" i="22"/>
  <c r="FC9" i="24"/>
  <c r="FC12" i="24" s="1"/>
  <c r="FC5" i="24"/>
  <c r="FC7" i="24" s="1"/>
  <c r="FL13" i="16"/>
  <c r="FL5" i="22"/>
  <c r="FL10" i="16"/>
  <c r="FI5" i="24"/>
  <c r="FI7" i="24" s="1"/>
  <c r="FI9" i="24"/>
  <c r="FI12" i="24" s="1"/>
  <c r="NO10" i="16"/>
  <c r="FD9" i="24"/>
  <c r="FD12" i="24" s="1"/>
  <c r="FD5" i="24"/>
  <c r="FD7" i="24" s="1"/>
  <c r="EY9" i="24"/>
  <c r="EY12" i="24" s="1"/>
  <c r="EY5" i="24"/>
  <c r="EY7" i="24" s="1"/>
  <c r="GO8" i="16"/>
  <c r="EX9" i="24"/>
  <c r="EX12" i="24" s="1"/>
  <c r="EX5" i="24"/>
  <c r="EX7" i="24" s="1"/>
  <c r="FH21" i="22"/>
  <c r="FH20" i="22"/>
  <c r="FO13" i="16"/>
  <c r="FO5" i="22"/>
  <c r="FO10" i="16"/>
  <c r="FB9" i="24"/>
  <c r="FB12" i="24" s="1"/>
  <c r="FB5" i="24"/>
  <c r="FB7" i="24" s="1"/>
  <c r="FC20" i="22"/>
  <c r="FC21" i="22"/>
  <c r="GJ8" i="16"/>
  <c r="FI20" i="22"/>
  <c r="FI21" i="22"/>
  <c r="FD20" i="22"/>
  <c r="FD21" i="22"/>
  <c r="EY20" i="22"/>
  <c r="EY21" i="22"/>
  <c r="FA5" i="24"/>
  <c r="FA7" i="24" s="1"/>
  <c r="FA9" i="24"/>
  <c r="FA12" i="24" s="1"/>
  <c r="EX20" i="22"/>
  <c r="EX21" i="22"/>
  <c r="FE5" i="24"/>
  <c r="FE9" i="24"/>
  <c r="FE12" i="24" s="1"/>
  <c r="GM8" i="16"/>
  <c r="FB20" i="22"/>
  <c r="FB21" i="22"/>
  <c r="FU13" i="16"/>
  <c r="FU5" i="22"/>
  <c r="FU10" i="16"/>
  <c r="FG5" i="24"/>
  <c r="FG7" i="24" s="1"/>
  <c r="FG9" i="24"/>
  <c r="FG12" i="24" s="1"/>
  <c r="FE20" i="22"/>
  <c r="FE21" i="22"/>
  <c r="GS8" i="16"/>
  <c r="FA20" i="22"/>
  <c r="FA21" i="22"/>
  <c r="JZ16" i="17"/>
  <c r="JZ17" i="17" s="1"/>
  <c r="KC6" i="22"/>
  <c r="KC19" i="22" s="1"/>
  <c r="KE36" i="17"/>
  <c r="KE29" i="17"/>
  <c r="JZ9" i="17"/>
  <c r="JZ10" i="17" s="1"/>
  <c r="JX10" i="24"/>
  <c r="JX11" i="24"/>
  <c r="JY68" i="17"/>
  <c r="LB4" i="22"/>
  <c r="LA3" i="22"/>
  <c r="JZ109" i="17"/>
  <c r="JZ110" i="17" s="1"/>
  <c r="JZ116" i="17"/>
  <c r="JZ117" i="17" s="1"/>
  <c r="JZ81" i="17"/>
  <c r="JZ82" i="17" s="1"/>
  <c r="JZ88" i="17"/>
  <c r="JZ89" i="17" s="1"/>
  <c r="JZ74" i="17"/>
  <c r="JZ75" i="17" s="1"/>
  <c r="JZ67" i="17"/>
  <c r="JZ68" i="17" s="1"/>
  <c r="JZ60" i="17"/>
  <c r="JZ95" i="17"/>
  <c r="JZ96" i="17" s="1"/>
  <c r="JZ53" i="17"/>
  <c r="JZ54" i="17" s="1"/>
  <c r="JZ46" i="17"/>
  <c r="JZ47" i="17" s="1"/>
  <c r="JZ39" i="17"/>
  <c r="JZ32" i="17"/>
  <c r="JZ33" i="17" s="1"/>
  <c r="JZ23" i="17"/>
  <c r="KD31" i="17"/>
  <c r="KD38" i="17"/>
  <c r="LC4" i="24"/>
  <c r="LB3" i="24"/>
  <c r="KD8" i="17"/>
  <c r="KE3" i="17"/>
  <c r="KF4" i="17"/>
  <c r="JZ9" i="16"/>
  <c r="KB4" i="16"/>
  <c r="KA6" i="16"/>
  <c r="NP10" i="16" l="1"/>
  <c r="NO12" i="24"/>
  <c r="NR7" i="16"/>
  <c r="NQ8" i="16"/>
  <c r="GY8" i="16"/>
  <c r="FR5" i="24"/>
  <c r="FR7" i="24" s="1"/>
  <c r="FR9" i="24"/>
  <c r="FR12" i="24" s="1"/>
  <c r="GZ8" i="16"/>
  <c r="FM20" i="22"/>
  <c r="FM21" i="22"/>
  <c r="FP21" i="22"/>
  <c r="FP20" i="22"/>
  <c r="FS20" i="22"/>
  <c r="FS21" i="22"/>
  <c r="GG13" i="16"/>
  <c r="GG5" i="22"/>
  <c r="GG10" i="16"/>
  <c r="FR20" i="22"/>
  <c r="FR21" i="22"/>
  <c r="GF13" i="16"/>
  <c r="GF5" i="22"/>
  <c r="GF10" i="16"/>
  <c r="FZ5" i="22"/>
  <c r="FZ13" i="16"/>
  <c r="FZ10" i="16"/>
  <c r="FU5" i="24"/>
  <c r="FU7" i="24" s="1"/>
  <c r="FU9" i="24"/>
  <c r="FU12" i="24" s="1"/>
  <c r="FU21" i="22"/>
  <c r="FU20" i="22"/>
  <c r="FE7" i="24"/>
  <c r="FQ20" i="22"/>
  <c r="FQ21" i="22"/>
  <c r="HD8" i="16"/>
  <c r="GX8" i="16"/>
  <c r="FQ9" i="24"/>
  <c r="FQ12" i="24" s="1"/>
  <c r="FQ5" i="24"/>
  <c r="FY13" i="16"/>
  <c r="FY5" i="22"/>
  <c r="FY10" i="16"/>
  <c r="GE13" i="16"/>
  <c r="GE5" i="22"/>
  <c r="GE10" i="16"/>
  <c r="FT9" i="24"/>
  <c r="FT12" i="24" s="1"/>
  <c r="FT5" i="24"/>
  <c r="FT7" i="24" s="1"/>
  <c r="FK5" i="24"/>
  <c r="FK7" i="24" s="1"/>
  <c r="FK9" i="24"/>
  <c r="FK12" i="24" s="1"/>
  <c r="HE8" i="16"/>
  <c r="FO5" i="24"/>
  <c r="FO7" i="24" s="1"/>
  <c r="FO9" i="24"/>
  <c r="FO12" i="24" s="1"/>
  <c r="NO7" i="24"/>
  <c r="FV13" i="16"/>
  <c r="FV5" i="22"/>
  <c r="FV10" i="16"/>
  <c r="GW8" i="16"/>
  <c r="HC8" i="16"/>
  <c r="FT21" i="22"/>
  <c r="FT20" i="22"/>
  <c r="FN9" i="24"/>
  <c r="FN12" i="24" s="1"/>
  <c r="FN5" i="24"/>
  <c r="FN7" i="24" s="1"/>
  <c r="FO21" i="22"/>
  <c r="FO20" i="22"/>
  <c r="GC13" i="16"/>
  <c r="GC5" i="22"/>
  <c r="GC10" i="16"/>
  <c r="NO5" i="24"/>
  <c r="NO9" i="24" s="1"/>
  <c r="GT8" i="16"/>
  <c r="FW13" i="16"/>
  <c r="FW5" i="22"/>
  <c r="FW10" i="16"/>
  <c r="FJ5" i="24"/>
  <c r="FJ7" i="24" s="1"/>
  <c r="FJ9" i="24"/>
  <c r="FJ12" i="24" s="1"/>
  <c r="FK21" i="22"/>
  <c r="FK20" i="22"/>
  <c r="FN20" i="22"/>
  <c r="FN21" i="22"/>
  <c r="FX13" i="16"/>
  <c r="FX5" i="22"/>
  <c r="FX10" i="16"/>
  <c r="HA8" i="16"/>
  <c r="FL9" i="24"/>
  <c r="FL12" i="24" s="1"/>
  <c r="FL5" i="24"/>
  <c r="FL7" i="24" s="1"/>
  <c r="GD13" i="16"/>
  <c r="GD5" i="22"/>
  <c r="GD10" i="16"/>
  <c r="GU8" i="16"/>
  <c r="FJ21" i="22"/>
  <c r="FJ20" i="22"/>
  <c r="GA13" i="16"/>
  <c r="GA5" i="22"/>
  <c r="GA10" i="16"/>
  <c r="GV8" i="16"/>
  <c r="FL20" i="22"/>
  <c r="FL21" i="22"/>
  <c r="HB8" i="16"/>
  <c r="GB5" i="22"/>
  <c r="GB13" i="16"/>
  <c r="GB10" i="16"/>
  <c r="FM5" i="24"/>
  <c r="FM7" i="24" s="1"/>
  <c r="FM9" i="24"/>
  <c r="FM12" i="24" s="1"/>
  <c r="FP9" i="24"/>
  <c r="FP12" i="24" s="1"/>
  <c r="FP5" i="24"/>
  <c r="FP7" i="24" s="1"/>
  <c r="FS9" i="24"/>
  <c r="FS12" i="24" s="1"/>
  <c r="FS5" i="24"/>
  <c r="FS7" i="24" s="1"/>
  <c r="KA16" i="17"/>
  <c r="KA17" i="17" s="1"/>
  <c r="KD6" i="22"/>
  <c r="KD19" i="22" s="1"/>
  <c r="KF36" i="17"/>
  <c r="KF29" i="17"/>
  <c r="KA9" i="17"/>
  <c r="KA10" i="17" s="1"/>
  <c r="JY10" i="24"/>
  <c r="JY6" i="24"/>
  <c r="JY11" i="24"/>
  <c r="JZ61" i="17"/>
  <c r="JZ40" i="17"/>
  <c r="LB3" i="22"/>
  <c r="LC4" i="22"/>
  <c r="KA116" i="17"/>
  <c r="KA117" i="17" s="1"/>
  <c r="KA109" i="17"/>
  <c r="KA95" i="17"/>
  <c r="KA96" i="17" s="1"/>
  <c r="KA88" i="17"/>
  <c r="KA89" i="17" s="1"/>
  <c r="KA81" i="17"/>
  <c r="KA82" i="17" s="1"/>
  <c r="KA74" i="17"/>
  <c r="KA53" i="17"/>
  <c r="KA54" i="17" s="1"/>
  <c r="KA46" i="17"/>
  <c r="KA47" i="17" s="1"/>
  <c r="KA67" i="17"/>
  <c r="KA68" i="17" s="1"/>
  <c r="KA60" i="17"/>
  <c r="KA61" i="17" s="1"/>
  <c r="KA39" i="17"/>
  <c r="KA40" i="17" s="1"/>
  <c r="KA32" i="17"/>
  <c r="KA33" i="17" s="1"/>
  <c r="KA23" i="17"/>
  <c r="KE38" i="17"/>
  <c r="KE31" i="17"/>
  <c r="LD4" i="24"/>
  <c r="LC3" i="24"/>
  <c r="KE8" i="17"/>
  <c r="KG4" i="17"/>
  <c r="KF3" i="17"/>
  <c r="KA9" i="16"/>
  <c r="KC4" i="16"/>
  <c r="KB6" i="16"/>
  <c r="NR8" i="16" l="1"/>
  <c r="NQ10" i="16"/>
  <c r="NP12" i="24"/>
  <c r="NP5" i="24"/>
  <c r="NP9" i="24" s="1"/>
  <c r="GG5" i="24"/>
  <c r="GG7" i="24" s="1"/>
  <c r="GG9" i="24"/>
  <c r="GG12" i="24" s="1"/>
  <c r="FW21" i="22"/>
  <c r="FW20" i="22"/>
  <c r="GC21" i="22"/>
  <c r="GC20" i="22"/>
  <c r="FV20" i="22"/>
  <c r="FV21" i="22"/>
  <c r="HQ8" i="16"/>
  <c r="GL5" i="22"/>
  <c r="GL13" i="16"/>
  <c r="GL10" i="16"/>
  <c r="GF5" i="24"/>
  <c r="GF7" i="24" s="1"/>
  <c r="GF9" i="24"/>
  <c r="GF12" i="24" s="1"/>
  <c r="GG20" i="22"/>
  <c r="GG21" i="22"/>
  <c r="FW9" i="24"/>
  <c r="FW12" i="24" s="1"/>
  <c r="FW5" i="24"/>
  <c r="FW7" i="24" s="1"/>
  <c r="GC9" i="24"/>
  <c r="GC12" i="24" s="1"/>
  <c r="GC5" i="24"/>
  <c r="FV9" i="24"/>
  <c r="FV12" i="24" s="1"/>
  <c r="FV5" i="24"/>
  <c r="FV7" i="24" s="1"/>
  <c r="GS5" i="22"/>
  <c r="GS13" i="16"/>
  <c r="GS10" i="16"/>
  <c r="GB5" i="24"/>
  <c r="GB7" i="24" s="1"/>
  <c r="GB9" i="24"/>
  <c r="GB12" i="24" s="1"/>
  <c r="GJ13" i="16"/>
  <c r="GJ5" i="22"/>
  <c r="GJ10" i="16"/>
  <c r="GI13" i="16"/>
  <c r="GI5" i="22"/>
  <c r="GI10" i="16"/>
  <c r="FY9" i="24"/>
  <c r="FY12" i="24" s="1"/>
  <c r="FY5" i="24"/>
  <c r="FY7" i="24" s="1"/>
  <c r="HJ8" i="16"/>
  <c r="GF20" i="22"/>
  <c r="GF21" i="22"/>
  <c r="GN13" i="16"/>
  <c r="GN5" i="22"/>
  <c r="GN10" i="16"/>
  <c r="HH8" i="16"/>
  <c r="HG8" i="16"/>
  <c r="NS7" i="16"/>
  <c r="FY20" i="22"/>
  <c r="FY21" i="22"/>
  <c r="GR13" i="16"/>
  <c r="GR5" i="22"/>
  <c r="GR10" i="16"/>
  <c r="HL8" i="16"/>
  <c r="GP13" i="16"/>
  <c r="GP5" i="22"/>
  <c r="GP10" i="16"/>
  <c r="GD20" i="22"/>
  <c r="GD21" i="22"/>
  <c r="FX9" i="24"/>
  <c r="FX12" i="24" s="1"/>
  <c r="FX5" i="24"/>
  <c r="FX7" i="24" s="1"/>
  <c r="GB20" i="22"/>
  <c r="GB21" i="22"/>
  <c r="GA5" i="24"/>
  <c r="GA7" i="24" s="1"/>
  <c r="GA9" i="24"/>
  <c r="GA12" i="24" s="1"/>
  <c r="GO13" i="16"/>
  <c r="GO10" i="16"/>
  <c r="GO5" i="22"/>
  <c r="GH13" i="16"/>
  <c r="GH5" i="22"/>
  <c r="GH10" i="16"/>
  <c r="GQ13" i="16"/>
  <c r="GQ5" i="22"/>
  <c r="GQ10" i="16"/>
  <c r="HP8" i="16"/>
  <c r="GA20" i="22"/>
  <c r="GA21" i="22"/>
  <c r="GD5" i="24"/>
  <c r="GD7" i="24" s="1"/>
  <c r="GD9" i="24"/>
  <c r="GD12" i="24" s="1"/>
  <c r="HM8" i="16"/>
  <c r="HF8" i="16"/>
  <c r="HO8" i="16"/>
  <c r="FZ9" i="24"/>
  <c r="FZ12" i="24" s="1"/>
  <c r="FZ5" i="24"/>
  <c r="FZ7" i="24" s="1"/>
  <c r="GK13" i="16"/>
  <c r="GK5" i="22"/>
  <c r="GK10" i="16"/>
  <c r="GE9" i="24"/>
  <c r="GE12" i="24" s="1"/>
  <c r="GE5" i="24"/>
  <c r="GE7" i="24" s="1"/>
  <c r="FQ7" i="24"/>
  <c r="GM13" i="16"/>
  <c r="GM5" i="22"/>
  <c r="GM10" i="16"/>
  <c r="HN8" i="16"/>
  <c r="FX21" i="22"/>
  <c r="FX20" i="22"/>
  <c r="HI8" i="16"/>
  <c r="GE21" i="22"/>
  <c r="GE20" i="22"/>
  <c r="NP7" i="24"/>
  <c r="FZ20" i="22"/>
  <c r="FZ21" i="22"/>
  <c r="HK8" i="16"/>
  <c r="KB16" i="17"/>
  <c r="KB17" i="17" s="1"/>
  <c r="KE6" i="22"/>
  <c r="KE19" i="22" s="1"/>
  <c r="KG29" i="17"/>
  <c r="KG36" i="17"/>
  <c r="KB9" i="17"/>
  <c r="KB10" i="17" s="1"/>
  <c r="JZ6" i="24"/>
  <c r="JZ10" i="24"/>
  <c r="JZ11" i="24"/>
  <c r="KA75" i="17"/>
  <c r="KA110" i="17"/>
  <c r="KA11" i="24"/>
  <c r="LD4" i="22"/>
  <c r="LC3" i="22"/>
  <c r="KB116" i="17"/>
  <c r="KB117" i="17" s="1"/>
  <c r="KB88" i="17"/>
  <c r="KB89" i="17" s="1"/>
  <c r="KB81" i="17"/>
  <c r="KB82" i="17" s="1"/>
  <c r="KB74" i="17"/>
  <c r="KB75" i="17" s="1"/>
  <c r="KB67" i="17"/>
  <c r="KB68" i="17" s="1"/>
  <c r="KB109" i="17"/>
  <c r="KB110" i="17" s="1"/>
  <c r="KB95" i="17"/>
  <c r="KB96" i="17" s="1"/>
  <c r="KB53" i="17"/>
  <c r="KB54" i="17" s="1"/>
  <c r="KB46" i="17"/>
  <c r="KB47" i="17" s="1"/>
  <c r="KB39" i="17"/>
  <c r="KB60" i="17"/>
  <c r="KB61" i="17" s="1"/>
  <c r="KB32" i="17"/>
  <c r="KB33" i="17" s="1"/>
  <c r="KB23" i="17"/>
  <c r="KF38" i="17"/>
  <c r="KF31" i="17"/>
  <c r="LD3" i="24"/>
  <c r="LE4" i="24"/>
  <c r="KF8" i="17"/>
  <c r="KH4" i="17"/>
  <c r="KG3" i="17"/>
  <c r="KB9" i="16"/>
  <c r="KD4" i="16"/>
  <c r="KC6" i="16"/>
  <c r="NQ5" i="24" l="1"/>
  <c r="NQ9" i="24" s="1"/>
  <c r="NR10" i="16"/>
  <c r="NS8" i="16"/>
  <c r="NQ12" i="24"/>
  <c r="HU8" i="16"/>
  <c r="HA13" i="16"/>
  <c r="HA10" i="16"/>
  <c r="HA5" i="22"/>
  <c r="GQ5" i="24"/>
  <c r="GQ7" i="24" s="1"/>
  <c r="GQ9" i="24"/>
  <c r="GQ12" i="24" s="1"/>
  <c r="GN21" i="22"/>
  <c r="GN20" i="22"/>
  <c r="NQ7" i="24"/>
  <c r="HY8" i="16"/>
  <c r="GQ21" i="22"/>
  <c r="GQ20" i="22"/>
  <c r="GO20" i="22"/>
  <c r="GO21" i="22"/>
  <c r="GZ13" i="16"/>
  <c r="GZ5" i="22"/>
  <c r="GZ10" i="16"/>
  <c r="GI9" i="24"/>
  <c r="GI12" i="24" s="1"/>
  <c r="GI5" i="24"/>
  <c r="GI7" i="24" s="1"/>
  <c r="GC7" i="24"/>
  <c r="GI20" i="22"/>
  <c r="GI21" i="22"/>
  <c r="HB13" i="16"/>
  <c r="HB5" i="22"/>
  <c r="HB10" i="16"/>
  <c r="HC13" i="16"/>
  <c r="HC5" i="22"/>
  <c r="HC10" i="16"/>
  <c r="GR9" i="24"/>
  <c r="GR12" i="24" s="1"/>
  <c r="GR5" i="24"/>
  <c r="GR7" i="24" s="1"/>
  <c r="GU13" i="16"/>
  <c r="GU5" i="22"/>
  <c r="GU10" i="16"/>
  <c r="GS9" i="24"/>
  <c r="GS12" i="24" s="1"/>
  <c r="GS5" i="24"/>
  <c r="GS7" i="24" s="1"/>
  <c r="GO9" i="24"/>
  <c r="GO12" i="24" s="1"/>
  <c r="GO5" i="24"/>
  <c r="HZ8" i="16"/>
  <c r="IA8" i="16"/>
  <c r="GH9" i="24"/>
  <c r="GH12" i="24" s="1"/>
  <c r="GH5" i="24"/>
  <c r="GH7" i="24" s="1"/>
  <c r="GR21" i="22"/>
  <c r="GR20" i="22"/>
  <c r="HS8" i="16"/>
  <c r="GL21" i="22"/>
  <c r="GL20" i="22"/>
  <c r="GM9" i="24"/>
  <c r="GM12" i="24" s="1"/>
  <c r="GM5" i="24"/>
  <c r="GM7" i="24" s="1"/>
  <c r="GK9" i="24"/>
  <c r="GK12" i="24" s="1"/>
  <c r="GK5" i="24"/>
  <c r="GK7" i="24" s="1"/>
  <c r="GT13" i="16"/>
  <c r="GT5" i="22"/>
  <c r="GT10" i="16"/>
  <c r="GH21" i="22"/>
  <c r="GH20" i="22"/>
  <c r="GP5" i="24"/>
  <c r="GP7" i="24" s="1"/>
  <c r="GP9" i="24"/>
  <c r="GP12" i="24" s="1"/>
  <c r="GV13" i="16"/>
  <c r="GV5" i="22"/>
  <c r="GV10" i="16"/>
  <c r="GX13" i="16"/>
  <c r="GX5" i="22"/>
  <c r="GX10" i="16"/>
  <c r="GJ9" i="24"/>
  <c r="GJ12" i="24" s="1"/>
  <c r="GJ5" i="24"/>
  <c r="GJ7" i="24" s="1"/>
  <c r="GS20" i="22"/>
  <c r="GS21" i="22"/>
  <c r="HX8" i="16"/>
  <c r="GL9" i="24"/>
  <c r="GL12" i="24" s="1"/>
  <c r="GL5" i="24"/>
  <c r="GL7" i="24" s="1"/>
  <c r="GY13" i="16"/>
  <c r="GY5" i="22"/>
  <c r="GY10" i="16"/>
  <c r="GM21" i="22"/>
  <c r="GM20" i="22"/>
  <c r="GK21" i="22"/>
  <c r="GK20" i="22"/>
  <c r="HR8" i="16"/>
  <c r="HD13" i="16"/>
  <c r="HD5" i="22"/>
  <c r="HD10" i="16"/>
  <c r="GP21" i="22"/>
  <c r="GP20" i="22"/>
  <c r="HT8" i="16"/>
  <c r="HV8" i="16"/>
  <c r="GJ21" i="22"/>
  <c r="GJ20" i="22"/>
  <c r="HE13" i="16"/>
  <c r="HE5" i="22"/>
  <c r="HE10" i="16"/>
  <c r="HW8" i="16"/>
  <c r="GW13" i="16"/>
  <c r="GW5" i="22"/>
  <c r="GW10" i="16"/>
  <c r="NT7" i="16"/>
  <c r="IB8" i="16"/>
  <c r="GN5" i="24"/>
  <c r="GN7" i="24" s="1"/>
  <c r="GN9" i="24"/>
  <c r="GN12" i="24" s="1"/>
  <c r="IC8" i="16"/>
  <c r="KC16" i="17"/>
  <c r="KC17" i="17" s="1"/>
  <c r="KF6" i="22"/>
  <c r="KF19" i="22" s="1"/>
  <c r="KH36" i="17"/>
  <c r="KH29" i="17"/>
  <c r="KC9" i="17"/>
  <c r="KC10" i="17" s="1"/>
  <c r="KA10" i="24"/>
  <c r="KA6" i="24"/>
  <c r="KB40" i="17"/>
  <c r="KB11" i="24"/>
  <c r="LD3" i="22"/>
  <c r="LE4" i="22"/>
  <c r="KB6" i="24"/>
  <c r="KG31" i="17"/>
  <c r="KG38" i="17"/>
  <c r="KC116" i="17"/>
  <c r="KC117" i="17" s="1"/>
  <c r="KC109" i="17"/>
  <c r="KC110" i="17" s="1"/>
  <c r="KC95" i="17"/>
  <c r="KC96" i="17" s="1"/>
  <c r="KC88" i="17"/>
  <c r="KC89" i="17" s="1"/>
  <c r="KC81" i="17"/>
  <c r="KC82" i="17" s="1"/>
  <c r="KC74" i="17"/>
  <c r="KC75" i="17" s="1"/>
  <c r="KC67" i="17"/>
  <c r="KC68" i="17" s="1"/>
  <c r="KC60" i="17"/>
  <c r="KC61" i="17" s="1"/>
  <c r="KC53" i="17"/>
  <c r="KC54" i="17" s="1"/>
  <c r="KC32" i="17"/>
  <c r="KC33" i="17" s="1"/>
  <c r="KC23" i="17"/>
  <c r="KC46" i="17"/>
  <c r="KC47" i="17" s="1"/>
  <c r="KC39" i="17"/>
  <c r="KC40" i="17" s="1"/>
  <c r="LF4" i="24"/>
  <c r="LE3" i="24"/>
  <c r="KG8" i="17"/>
  <c r="KH3" i="17"/>
  <c r="KI4" i="17"/>
  <c r="KC9" i="16"/>
  <c r="KE4" i="16"/>
  <c r="KD6" i="16"/>
  <c r="NR12" i="24" l="1"/>
  <c r="NS10" i="16"/>
  <c r="GW9" i="24"/>
  <c r="GW12" i="24" s="1"/>
  <c r="GW5" i="24"/>
  <c r="GW7" i="24" s="1"/>
  <c r="IF8" i="16"/>
  <c r="ID8" i="16"/>
  <c r="HG13" i="16"/>
  <c r="HG5" i="22"/>
  <c r="HG10" i="16"/>
  <c r="HN13" i="16"/>
  <c r="HN5" i="22"/>
  <c r="HN10" i="16"/>
  <c r="GU20" i="22"/>
  <c r="GU21" i="22"/>
  <c r="NR5" i="24"/>
  <c r="NR9" i="24" s="1"/>
  <c r="HA20" i="22"/>
  <c r="HA21" i="22"/>
  <c r="HQ13" i="16"/>
  <c r="HQ5" i="22"/>
  <c r="HQ10" i="16"/>
  <c r="GW20" i="22"/>
  <c r="GW21" i="22"/>
  <c r="GX9" i="24"/>
  <c r="GX12" i="24" s="1"/>
  <c r="GX5" i="24"/>
  <c r="GX7" i="24" s="1"/>
  <c r="IE8" i="16"/>
  <c r="IL8" i="16"/>
  <c r="HB9" i="24"/>
  <c r="HB12" i="24" s="1"/>
  <c r="HB5" i="24"/>
  <c r="HB7" i="24" s="1"/>
  <c r="HA9" i="24"/>
  <c r="HA12" i="24" s="1"/>
  <c r="HA5" i="24"/>
  <c r="IO8" i="16"/>
  <c r="GX20" i="22"/>
  <c r="GX21" i="22"/>
  <c r="GO7" i="24"/>
  <c r="HB20" i="22"/>
  <c r="HB21" i="22"/>
  <c r="HD9" i="24"/>
  <c r="HD12" i="24" s="1"/>
  <c r="HD5" i="24"/>
  <c r="HD7" i="24" s="1"/>
  <c r="HL13" i="16"/>
  <c r="HL5" i="22"/>
  <c r="HL10" i="16"/>
  <c r="GZ5" i="24"/>
  <c r="GZ7" i="24" s="1"/>
  <c r="GZ9" i="24"/>
  <c r="GZ12" i="24" s="1"/>
  <c r="NU7" i="16"/>
  <c r="HK13" i="16"/>
  <c r="HK5" i="22"/>
  <c r="HK10" i="16"/>
  <c r="HD21" i="22"/>
  <c r="HD20" i="22"/>
  <c r="IJ8" i="16"/>
  <c r="GZ20" i="22"/>
  <c r="GZ21" i="22"/>
  <c r="HM13" i="16"/>
  <c r="HM10" i="16"/>
  <c r="HM5" i="22"/>
  <c r="HI13" i="16"/>
  <c r="HI5" i="22"/>
  <c r="HI10" i="16"/>
  <c r="HP13" i="16"/>
  <c r="HP5" i="22"/>
  <c r="HP10" i="16"/>
  <c r="II8" i="16"/>
  <c r="HJ13" i="16"/>
  <c r="HJ5" i="22"/>
  <c r="HJ10" i="16"/>
  <c r="GY9" i="24"/>
  <c r="GY12" i="24" s="1"/>
  <c r="GY5" i="24"/>
  <c r="GY7" i="24" s="1"/>
  <c r="GV5" i="24"/>
  <c r="GV7" i="24" s="1"/>
  <c r="GV9" i="24"/>
  <c r="GV12" i="24" s="1"/>
  <c r="GT5" i="24"/>
  <c r="GT7" i="24" s="1"/>
  <c r="GT9" i="24"/>
  <c r="GT12" i="24" s="1"/>
  <c r="HC9" i="24"/>
  <c r="HC12" i="24" s="1"/>
  <c r="HC5" i="24"/>
  <c r="HC7" i="24" s="1"/>
  <c r="IK8" i="16"/>
  <c r="IG8" i="16"/>
  <c r="IN8" i="16"/>
  <c r="HE9" i="24"/>
  <c r="HE12" i="24" s="1"/>
  <c r="HE5" i="24"/>
  <c r="HE7" i="24" s="1"/>
  <c r="IH8" i="16"/>
  <c r="GY20" i="22"/>
  <c r="GY21" i="22"/>
  <c r="GV20" i="22"/>
  <c r="GV21" i="22"/>
  <c r="GT20" i="22"/>
  <c r="GT21" i="22"/>
  <c r="HO13" i="16"/>
  <c r="HO5" i="22"/>
  <c r="HO10" i="16"/>
  <c r="HC21" i="22"/>
  <c r="HC20" i="22"/>
  <c r="HE20" i="22"/>
  <c r="HE21" i="22"/>
  <c r="HH13" i="16"/>
  <c r="HH5" i="22"/>
  <c r="HH10" i="16"/>
  <c r="HF13" i="16"/>
  <c r="HF5" i="22"/>
  <c r="HF10" i="16"/>
  <c r="IM8" i="16"/>
  <c r="GU5" i="24"/>
  <c r="GU7" i="24" s="1"/>
  <c r="GU9" i="24"/>
  <c r="GU12" i="24" s="1"/>
  <c r="NR7" i="24"/>
  <c r="NT8" i="16"/>
  <c r="KD16" i="17"/>
  <c r="KD17" i="17" s="1"/>
  <c r="KI36" i="17"/>
  <c r="KI29" i="17"/>
  <c r="KD9" i="17"/>
  <c r="KD10" i="17" s="1"/>
  <c r="KB10" i="24"/>
  <c r="KG6" i="22"/>
  <c r="KG19" i="22" s="1"/>
  <c r="KC11" i="24"/>
  <c r="LF4" i="22"/>
  <c r="LE3" i="22"/>
  <c r="KC6" i="24"/>
  <c r="KC10" i="24"/>
  <c r="KH38" i="17"/>
  <c r="KH31" i="17"/>
  <c r="KD116" i="17"/>
  <c r="KD117" i="17" s="1"/>
  <c r="KD95" i="17"/>
  <c r="KD96" i="17" s="1"/>
  <c r="KD88" i="17"/>
  <c r="KD89" i="17" s="1"/>
  <c r="KD81" i="17"/>
  <c r="KD82" i="17" s="1"/>
  <c r="KD74" i="17"/>
  <c r="KD75" i="17" s="1"/>
  <c r="KD67" i="17"/>
  <c r="KD68" i="17" s="1"/>
  <c r="KD60" i="17"/>
  <c r="KD61" i="17" s="1"/>
  <c r="KD109" i="17"/>
  <c r="KD110" i="17" s="1"/>
  <c r="KD53" i="17"/>
  <c r="KD54" i="17" s="1"/>
  <c r="KD46" i="17"/>
  <c r="KD47" i="17" s="1"/>
  <c r="KD39" i="17"/>
  <c r="KD40" i="17" s="1"/>
  <c r="KD32" i="17"/>
  <c r="KD33" i="17" s="1"/>
  <c r="KD23" i="17"/>
  <c r="LF3" i="24"/>
  <c r="LG4" i="24"/>
  <c r="KH8" i="17"/>
  <c r="KI3" i="17"/>
  <c r="KJ4" i="17"/>
  <c r="KD9" i="16"/>
  <c r="KE6" i="16"/>
  <c r="KF4" i="16"/>
  <c r="NV7" i="16" l="1"/>
  <c r="NU8" i="16"/>
  <c r="NS12" i="24"/>
  <c r="HH9" i="24"/>
  <c r="HH12" i="24" s="1"/>
  <c r="HH5" i="24"/>
  <c r="HH7" i="24" s="1"/>
  <c r="HO5" i="24"/>
  <c r="HO7" i="24" s="1"/>
  <c r="HO9" i="24"/>
  <c r="HO12" i="24" s="1"/>
  <c r="HI21" i="22"/>
  <c r="HI20" i="22"/>
  <c r="HL20" i="22"/>
  <c r="HL21" i="22"/>
  <c r="IY8" i="16"/>
  <c r="IT8" i="16"/>
  <c r="HY13" i="16"/>
  <c r="HY5" i="22"/>
  <c r="HY10" i="16"/>
  <c r="HP9" i="24"/>
  <c r="HP12" i="24" s="1"/>
  <c r="HP5" i="24"/>
  <c r="HP7" i="24" s="1"/>
  <c r="HM21" i="22"/>
  <c r="HM20" i="22"/>
  <c r="IV8" i="16"/>
  <c r="IC5" i="22"/>
  <c r="IC13" i="16"/>
  <c r="IC10" i="16"/>
  <c r="IX8" i="16"/>
  <c r="HQ20" i="22"/>
  <c r="HQ21" i="22"/>
  <c r="HN9" i="24"/>
  <c r="HN12" i="24" s="1"/>
  <c r="HN5" i="24"/>
  <c r="HN7" i="24" s="1"/>
  <c r="HR13" i="16"/>
  <c r="HR5" i="22"/>
  <c r="HR10" i="16"/>
  <c r="HF5" i="24"/>
  <c r="HF7" i="24" s="1"/>
  <c r="HF9" i="24"/>
  <c r="HF12" i="24" s="1"/>
  <c r="IW8" i="16"/>
  <c r="HP20" i="22"/>
  <c r="HP21" i="22"/>
  <c r="HM5" i="24"/>
  <c r="HM9" i="24"/>
  <c r="HM12" i="24" s="1"/>
  <c r="JA8" i="16"/>
  <c r="HS13" i="16"/>
  <c r="HS5" i="22"/>
  <c r="HS10" i="16"/>
  <c r="HN21" i="22"/>
  <c r="HN20" i="22"/>
  <c r="IP8" i="16"/>
  <c r="HF20" i="22"/>
  <c r="HF21" i="22"/>
  <c r="HJ5" i="24"/>
  <c r="HJ7" i="24" s="1"/>
  <c r="HJ9" i="24"/>
  <c r="HJ12" i="24" s="1"/>
  <c r="HA7" i="24"/>
  <c r="IQ8" i="16"/>
  <c r="HT13" i="16"/>
  <c r="HT5" i="22"/>
  <c r="HT10" i="16"/>
  <c r="IB13" i="16"/>
  <c r="IB5" i="22"/>
  <c r="IB10" i="16"/>
  <c r="HJ21" i="22"/>
  <c r="HJ20" i="22"/>
  <c r="HK5" i="24"/>
  <c r="HK7" i="24" s="1"/>
  <c r="HK9" i="24"/>
  <c r="HK12" i="24" s="1"/>
  <c r="IR8" i="16"/>
  <c r="IZ8" i="16"/>
  <c r="HI9" i="24"/>
  <c r="HI12" i="24" s="1"/>
  <c r="HI5" i="24"/>
  <c r="HI7" i="24" s="1"/>
  <c r="HK20" i="22"/>
  <c r="HK21" i="22"/>
  <c r="HL9" i="24"/>
  <c r="HL12" i="24" s="1"/>
  <c r="HL5" i="24"/>
  <c r="HL7" i="24" s="1"/>
  <c r="NS7" i="24"/>
  <c r="NT10" i="16"/>
  <c r="HG9" i="24"/>
  <c r="HG12" i="24" s="1"/>
  <c r="HG5" i="24"/>
  <c r="HG7" i="24" s="1"/>
  <c r="HU13" i="16"/>
  <c r="HU5" i="22"/>
  <c r="HU10" i="16"/>
  <c r="NS5" i="24"/>
  <c r="NS9" i="24" s="1"/>
  <c r="HG21" i="22"/>
  <c r="HG20" i="22"/>
  <c r="HH20" i="22"/>
  <c r="HH21" i="22"/>
  <c r="HO21" i="22"/>
  <c r="HO20" i="22"/>
  <c r="IS8" i="16"/>
  <c r="HW13" i="16"/>
  <c r="HW5" i="22"/>
  <c r="HW10" i="16"/>
  <c r="IA13" i="16"/>
  <c r="IA5" i="22"/>
  <c r="IA10" i="16"/>
  <c r="HV13" i="16"/>
  <c r="HV5" i="22"/>
  <c r="HV10" i="16"/>
  <c r="IU8" i="16"/>
  <c r="HX13" i="16"/>
  <c r="HX5" i="22"/>
  <c r="HX10" i="16"/>
  <c r="HZ13" i="16"/>
  <c r="HZ5" i="22"/>
  <c r="HZ10" i="16"/>
  <c r="HQ5" i="24"/>
  <c r="HQ7" i="24" s="1"/>
  <c r="HQ9" i="24"/>
  <c r="HQ12" i="24" s="1"/>
  <c r="KE16" i="17"/>
  <c r="KE17" i="17" s="1"/>
  <c r="KH6" i="22"/>
  <c r="KH19" i="22" s="1"/>
  <c r="KJ36" i="17"/>
  <c r="KJ29" i="17"/>
  <c r="KE9" i="17"/>
  <c r="KE10" i="17" s="1"/>
  <c r="KD11" i="24"/>
  <c r="LF3" i="22"/>
  <c r="LG4" i="22"/>
  <c r="KD6" i="24"/>
  <c r="KD10" i="24"/>
  <c r="KE116" i="17"/>
  <c r="KE117" i="17" s="1"/>
  <c r="KE109" i="17"/>
  <c r="KE110" i="17" s="1"/>
  <c r="KE95" i="17"/>
  <c r="KE96" i="17" s="1"/>
  <c r="KE88" i="17"/>
  <c r="KE89" i="17" s="1"/>
  <c r="KE81" i="17"/>
  <c r="KE82" i="17" s="1"/>
  <c r="KE74" i="17"/>
  <c r="KE75" i="17" s="1"/>
  <c r="KE60" i="17"/>
  <c r="KE61" i="17" s="1"/>
  <c r="KE67" i="17"/>
  <c r="KE68" i="17" s="1"/>
  <c r="KE46" i="17"/>
  <c r="KE47" i="17" s="1"/>
  <c r="KE53" i="17"/>
  <c r="KE54" i="17" s="1"/>
  <c r="KE39" i="17"/>
  <c r="KE40" i="17" s="1"/>
  <c r="KE32" i="17"/>
  <c r="KE33" i="17" s="1"/>
  <c r="KE23" i="17"/>
  <c r="KI31" i="17"/>
  <c r="KI38" i="17"/>
  <c r="LG3" i="24"/>
  <c r="LH4" i="24"/>
  <c r="KI8" i="17"/>
  <c r="KJ3" i="17"/>
  <c r="KK4" i="17"/>
  <c r="KE9" i="16"/>
  <c r="KF6" i="16"/>
  <c r="KG4" i="16"/>
  <c r="NT12" i="24" l="1"/>
  <c r="JM8" i="16"/>
  <c r="HX5" i="24"/>
  <c r="HX7" i="24" s="1"/>
  <c r="HX9" i="24"/>
  <c r="HX12" i="24" s="1"/>
  <c r="JD8" i="16"/>
  <c r="NT7" i="24"/>
  <c r="IJ5" i="22"/>
  <c r="IJ13" i="16"/>
  <c r="IJ10" i="16"/>
  <c r="HY20" i="22"/>
  <c r="HY21" i="22"/>
  <c r="HX21" i="22"/>
  <c r="HX20" i="22"/>
  <c r="NT5" i="24"/>
  <c r="NT9" i="24" s="1"/>
  <c r="HM7" i="24"/>
  <c r="JH8" i="16"/>
  <c r="HT9" i="24"/>
  <c r="HT12" i="24" s="1"/>
  <c r="HT5" i="24"/>
  <c r="HT7" i="24" s="1"/>
  <c r="HS9" i="24"/>
  <c r="HS12" i="24" s="1"/>
  <c r="HS5" i="24"/>
  <c r="HS7" i="24" s="1"/>
  <c r="NU10" i="16"/>
  <c r="HR5" i="24"/>
  <c r="HR7" i="24" s="1"/>
  <c r="HR9" i="24"/>
  <c r="HR12" i="24" s="1"/>
  <c r="IL10" i="16"/>
  <c r="IL5" i="22"/>
  <c r="IL13" i="16"/>
  <c r="IA20" i="22"/>
  <c r="IA21" i="22"/>
  <c r="JE8" i="16"/>
  <c r="HU5" i="24"/>
  <c r="HU7" i="24" s="1"/>
  <c r="HU9" i="24"/>
  <c r="HU12" i="24" s="1"/>
  <c r="HT21" i="22"/>
  <c r="HT20" i="22"/>
  <c r="HS21" i="22"/>
  <c r="HS20" i="22"/>
  <c r="HR20" i="22"/>
  <c r="HR21" i="22"/>
  <c r="JJ8" i="16"/>
  <c r="IH13" i="16"/>
  <c r="IH5" i="22"/>
  <c r="IH10" i="16"/>
  <c r="JB8" i="16"/>
  <c r="HZ9" i="24"/>
  <c r="HZ12" i="24" s="1"/>
  <c r="HZ5" i="24"/>
  <c r="HZ7" i="24" s="1"/>
  <c r="II13" i="16"/>
  <c r="II5" i="22"/>
  <c r="II10" i="16"/>
  <c r="HU20" i="22"/>
  <c r="HU21" i="22"/>
  <c r="IC5" i="24"/>
  <c r="IC7" i="24" s="1"/>
  <c r="IC9" i="24"/>
  <c r="IC12" i="24" s="1"/>
  <c r="JF8" i="16"/>
  <c r="HV21" i="22"/>
  <c r="HV20" i="22"/>
  <c r="HW20" i="22"/>
  <c r="HW21" i="22"/>
  <c r="IF13" i="16"/>
  <c r="IF5" i="22"/>
  <c r="IF10" i="16"/>
  <c r="IB21" i="22"/>
  <c r="IB20" i="22"/>
  <c r="JC8" i="16"/>
  <c r="JI8" i="16"/>
  <c r="HZ20" i="22"/>
  <c r="HZ21" i="22"/>
  <c r="JG8" i="16"/>
  <c r="IN10" i="16"/>
  <c r="IN5" i="22"/>
  <c r="IN13" i="16"/>
  <c r="NW7" i="16"/>
  <c r="IM13" i="16"/>
  <c r="IM5" i="22"/>
  <c r="IM10" i="16"/>
  <c r="HY9" i="24"/>
  <c r="HY12" i="24" s="1"/>
  <c r="HY5" i="24"/>
  <c r="IA5" i="24"/>
  <c r="IA7" i="24" s="1"/>
  <c r="IA9" i="24"/>
  <c r="IA12" i="24" s="1"/>
  <c r="IG13" i="16"/>
  <c r="IG5" i="22"/>
  <c r="IG10" i="16"/>
  <c r="HV9" i="24"/>
  <c r="HV12" i="24" s="1"/>
  <c r="HV5" i="24"/>
  <c r="HV7" i="24" s="1"/>
  <c r="HW5" i="24"/>
  <c r="HW7" i="24" s="1"/>
  <c r="HW9" i="24"/>
  <c r="HW12" i="24" s="1"/>
  <c r="JL8" i="16"/>
  <c r="IB5" i="24"/>
  <c r="IB7" i="24" s="1"/>
  <c r="IB9" i="24"/>
  <c r="IB12" i="24" s="1"/>
  <c r="IE5" i="22"/>
  <c r="IE13" i="16"/>
  <c r="IE10" i="16"/>
  <c r="ID5" i="22"/>
  <c r="ID13" i="16"/>
  <c r="ID10" i="16"/>
  <c r="IO13" i="16"/>
  <c r="IO10" i="16"/>
  <c r="IO5" i="22"/>
  <c r="IK13" i="16"/>
  <c r="IK10" i="16"/>
  <c r="IK5" i="22"/>
  <c r="IC21" i="22"/>
  <c r="IC20" i="22"/>
  <c r="NV8" i="16"/>
  <c r="JK8" i="16"/>
  <c r="KF16" i="17"/>
  <c r="KF17" i="17" s="1"/>
  <c r="KI6" i="22"/>
  <c r="KI19" i="22" s="1"/>
  <c r="KK36" i="17"/>
  <c r="KK29" i="17"/>
  <c r="KF9" i="17"/>
  <c r="KF10" i="17" s="1"/>
  <c r="KE11" i="24"/>
  <c r="LG3" i="22"/>
  <c r="LH4" i="22"/>
  <c r="KE6" i="24"/>
  <c r="KE10" i="24"/>
  <c r="KF109" i="17"/>
  <c r="KF110" i="17" s="1"/>
  <c r="KF95" i="17"/>
  <c r="KF96" i="17" s="1"/>
  <c r="KF88" i="17"/>
  <c r="KF89" i="17" s="1"/>
  <c r="KF116" i="17"/>
  <c r="KF117" i="17" s="1"/>
  <c r="KF81" i="17"/>
  <c r="KF82" i="17" s="1"/>
  <c r="KF60" i="17"/>
  <c r="KF61" i="17" s="1"/>
  <c r="KF67" i="17"/>
  <c r="KF68" i="17" s="1"/>
  <c r="KF74" i="17"/>
  <c r="KF75" i="17" s="1"/>
  <c r="KF53" i="17"/>
  <c r="KF54" i="17" s="1"/>
  <c r="KF46" i="17"/>
  <c r="KF47" i="17" s="1"/>
  <c r="KF39" i="17"/>
  <c r="KF40" i="17" s="1"/>
  <c r="KF32" i="17"/>
  <c r="KF33" i="17" s="1"/>
  <c r="KF23" i="17"/>
  <c r="KJ38" i="17"/>
  <c r="KJ31" i="17"/>
  <c r="LH3" i="24"/>
  <c r="LI4" i="24"/>
  <c r="KJ8" i="17"/>
  <c r="KK3" i="17"/>
  <c r="KL4" i="17"/>
  <c r="KH4" i="16"/>
  <c r="KG6" i="16"/>
  <c r="KG16" i="17" s="1"/>
  <c r="KG17" i="17" s="1"/>
  <c r="KF9" i="16"/>
  <c r="NX7" i="16" l="1"/>
  <c r="NV10" i="16"/>
  <c r="NU12" i="24"/>
  <c r="NW8" i="16"/>
  <c r="JW8" i="16"/>
  <c r="JX8" i="16"/>
  <c r="IG20" i="22"/>
  <c r="IG21" i="22"/>
  <c r="IM5" i="24"/>
  <c r="IM7" i="24" s="1"/>
  <c r="IM9" i="24"/>
  <c r="IM12" i="24" s="1"/>
  <c r="JV8" i="16"/>
  <c r="IL5" i="24"/>
  <c r="IL7" i="24" s="1"/>
  <c r="IL9" i="24"/>
  <c r="IL12" i="24" s="1"/>
  <c r="IO21" i="22"/>
  <c r="IO20" i="22"/>
  <c r="IE9" i="24"/>
  <c r="IE12" i="24" s="1"/>
  <c r="IE5" i="24"/>
  <c r="IE7" i="24" s="1"/>
  <c r="IM21" i="22"/>
  <c r="IM20" i="22"/>
  <c r="IU13" i="16"/>
  <c r="IU10" i="16"/>
  <c r="IU5" i="22"/>
  <c r="JO8" i="16"/>
  <c r="IP13" i="16"/>
  <c r="IP10" i="16"/>
  <c r="IP5" i="22"/>
  <c r="IS13" i="16"/>
  <c r="IS5" i="22"/>
  <c r="IS10" i="16"/>
  <c r="IV10" i="16"/>
  <c r="IV5" i="22"/>
  <c r="IV13" i="16"/>
  <c r="IR10" i="16"/>
  <c r="IR13" i="16"/>
  <c r="IR5" i="22"/>
  <c r="IN5" i="24"/>
  <c r="IN7" i="24" s="1"/>
  <c r="IN9" i="24"/>
  <c r="IN12" i="24" s="1"/>
  <c r="JU8" i="16"/>
  <c r="IX10" i="16"/>
  <c r="IX13" i="16"/>
  <c r="IX5" i="22"/>
  <c r="IL20" i="22"/>
  <c r="IL21" i="22"/>
  <c r="IO5" i="24"/>
  <c r="IO7" i="24" s="1"/>
  <c r="IO9" i="24"/>
  <c r="IO12" i="24" s="1"/>
  <c r="JS8" i="16"/>
  <c r="II5" i="24"/>
  <c r="II7" i="24" s="1"/>
  <c r="II9" i="24"/>
  <c r="II12" i="24" s="1"/>
  <c r="JN8" i="16"/>
  <c r="JQ8" i="16"/>
  <c r="JT8" i="16"/>
  <c r="IJ5" i="24"/>
  <c r="IJ7" i="24" s="1"/>
  <c r="IJ9" i="24"/>
  <c r="IJ12" i="24" s="1"/>
  <c r="JP8" i="16"/>
  <c r="HY7" i="24"/>
  <c r="IY13" i="16"/>
  <c r="IY5" i="22"/>
  <c r="IY10" i="16"/>
  <c r="ID20" i="22"/>
  <c r="ID21" i="22"/>
  <c r="IZ13" i="16"/>
  <c r="IZ5" i="22"/>
  <c r="IZ10" i="16"/>
  <c r="IG5" i="24"/>
  <c r="IG7" i="24" s="1"/>
  <c r="IG9" i="24"/>
  <c r="IG12" i="24" s="1"/>
  <c r="IQ10" i="16"/>
  <c r="IQ13" i="16"/>
  <c r="IQ5" i="22"/>
  <c r="IE20" i="22"/>
  <c r="IE21" i="22"/>
  <c r="II21" i="22"/>
  <c r="II20" i="22"/>
  <c r="IH5" i="24"/>
  <c r="IH7" i="24" s="1"/>
  <c r="IH9" i="24"/>
  <c r="IH12" i="24" s="1"/>
  <c r="NU7" i="24"/>
  <c r="IF5" i="24"/>
  <c r="IF7" i="24" s="1"/>
  <c r="IF9" i="24"/>
  <c r="IF12" i="24" s="1"/>
  <c r="IT10" i="16"/>
  <c r="IT13" i="16"/>
  <c r="IT5" i="22"/>
  <c r="IH21" i="22"/>
  <c r="IH20" i="22"/>
  <c r="NU5" i="24"/>
  <c r="NU9" i="24" s="1"/>
  <c r="IJ21" i="22"/>
  <c r="IJ20" i="22"/>
  <c r="IF20" i="22"/>
  <c r="IF21" i="22"/>
  <c r="JR8" i="16"/>
  <c r="JA10" i="16"/>
  <c r="JA5" i="22"/>
  <c r="JA13" i="16"/>
  <c r="IK20" i="22"/>
  <c r="IK21" i="22"/>
  <c r="ID9" i="24"/>
  <c r="ID12" i="24" s="1"/>
  <c r="ID5" i="24"/>
  <c r="ID7" i="24" s="1"/>
  <c r="IK9" i="24"/>
  <c r="IK12" i="24" s="1"/>
  <c r="IK5" i="24"/>
  <c r="IK7" i="24" s="1"/>
  <c r="IN20" i="22"/>
  <c r="IN21" i="22"/>
  <c r="IW10" i="16"/>
  <c r="IW5" i="22"/>
  <c r="IW13" i="16"/>
  <c r="JY8" i="16"/>
  <c r="KL29" i="17"/>
  <c r="KL36" i="17"/>
  <c r="KG9" i="17"/>
  <c r="KF11" i="24"/>
  <c r="KJ6" i="22"/>
  <c r="KJ19" i="22" s="1"/>
  <c r="LI4" i="22"/>
  <c r="LH3" i="22"/>
  <c r="KF6" i="24"/>
  <c r="KF10" i="24"/>
  <c r="KG116" i="17"/>
  <c r="KG117" i="17" s="1"/>
  <c r="KG109" i="17"/>
  <c r="KG95" i="17"/>
  <c r="KG96" i="17" s="1"/>
  <c r="KG88" i="17"/>
  <c r="KG81" i="17"/>
  <c r="KG82" i="17" s="1"/>
  <c r="KG74" i="17"/>
  <c r="KG67" i="17"/>
  <c r="KG60" i="17"/>
  <c r="KG53" i="17"/>
  <c r="KG54" i="17" s="1"/>
  <c r="KG46" i="17"/>
  <c r="KG47" i="17" s="1"/>
  <c r="KG39" i="17"/>
  <c r="KG32" i="17"/>
  <c r="KG23" i="17"/>
  <c r="KK38" i="17"/>
  <c r="KK31" i="17"/>
  <c r="LI3" i="24"/>
  <c r="LJ4" i="24"/>
  <c r="KL3" i="17"/>
  <c r="KM4" i="17"/>
  <c r="KK8" i="17"/>
  <c r="KI4" i="16"/>
  <c r="KH6" i="16"/>
  <c r="KG9" i="16"/>
  <c r="NX8" i="16" l="1"/>
  <c r="NV12" i="24"/>
  <c r="IW5" i="24"/>
  <c r="IW7" i="24" s="1"/>
  <c r="IW9" i="24"/>
  <c r="IW12" i="24" s="1"/>
  <c r="IQ21" i="22"/>
  <c r="IQ20" i="22"/>
  <c r="NV7" i="24"/>
  <c r="JE13" i="16"/>
  <c r="JE10" i="16"/>
  <c r="JE5" i="22"/>
  <c r="IS5" i="24"/>
  <c r="IS7" i="24" s="1"/>
  <c r="IS9" i="24"/>
  <c r="IS12" i="24" s="1"/>
  <c r="NV5" i="24"/>
  <c r="NV9" i="24" s="1"/>
  <c r="KC8" i="16"/>
  <c r="IX5" i="24"/>
  <c r="IX7" i="24" s="1"/>
  <c r="IX9" i="24"/>
  <c r="IX12" i="24" s="1"/>
  <c r="IS20" i="22"/>
  <c r="IS21" i="22"/>
  <c r="KA8" i="16"/>
  <c r="JF10" i="16"/>
  <c r="JF5" i="22"/>
  <c r="JF13" i="16"/>
  <c r="KD8" i="16"/>
  <c r="IT20" i="22"/>
  <c r="IT21" i="22"/>
  <c r="IQ5" i="24"/>
  <c r="IQ7" i="24" s="1"/>
  <c r="IQ9" i="24"/>
  <c r="IQ12" i="24" s="1"/>
  <c r="JD10" i="16"/>
  <c r="JD5" i="22"/>
  <c r="JD13" i="16"/>
  <c r="JB10" i="16"/>
  <c r="JB5" i="22"/>
  <c r="JB13" i="16"/>
  <c r="IR5" i="24"/>
  <c r="IR7" i="24" s="1"/>
  <c r="IR9" i="24"/>
  <c r="IR12" i="24" s="1"/>
  <c r="IU21" i="22"/>
  <c r="IU20" i="22"/>
  <c r="KB8" i="16"/>
  <c r="JZ8" i="16"/>
  <c r="NY7" i="16"/>
  <c r="IU5" i="24"/>
  <c r="IU7" i="24" s="1"/>
  <c r="IU9" i="24"/>
  <c r="IU12" i="24" s="1"/>
  <c r="IY5" i="24"/>
  <c r="IY7" i="24" s="1"/>
  <c r="IY9" i="24"/>
  <c r="IY12" i="24" s="1"/>
  <c r="JI10" i="16"/>
  <c r="JI13" i="16"/>
  <c r="JI5" i="22"/>
  <c r="IP21" i="22"/>
  <c r="IP20" i="22"/>
  <c r="JL5" i="22"/>
  <c r="JL13" i="16"/>
  <c r="JL10" i="16"/>
  <c r="JM13" i="16"/>
  <c r="JM5" i="22"/>
  <c r="JM10" i="16"/>
  <c r="IT5" i="24"/>
  <c r="IT7" i="24" s="1"/>
  <c r="IT9" i="24"/>
  <c r="IT12" i="24" s="1"/>
  <c r="IY20" i="22"/>
  <c r="IY21" i="22"/>
  <c r="KG8" i="16"/>
  <c r="IV20" i="22"/>
  <c r="IV21" i="22"/>
  <c r="IP5" i="24"/>
  <c r="IP7" i="24" s="1"/>
  <c r="IP9" i="24"/>
  <c r="IP12" i="24" s="1"/>
  <c r="NW10" i="16"/>
  <c r="JA20" i="22"/>
  <c r="JA21" i="22"/>
  <c r="IZ5" i="24"/>
  <c r="IZ7" i="24" s="1"/>
  <c r="IZ9" i="24"/>
  <c r="IZ12" i="24" s="1"/>
  <c r="JH13" i="16"/>
  <c r="JH10" i="16"/>
  <c r="JH5" i="22"/>
  <c r="JG13" i="16"/>
  <c r="JG10" i="16"/>
  <c r="JG5" i="22"/>
  <c r="IV5" i="24"/>
  <c r="IV7" i="24" s="1"/>
  <c r="IV9" i="24"/>
  <c r="IV12" i="24" s="1"/>
  <c r="JJ10" i="16"/>
  <c r="JJ5" i="22"/>
  <c r="JJ13" i="16"/>
  <c r="JK13" i="16"/>
  <c r="JK10" i="16"/>
  <c r="JK5" i="22"/>
  <c r="IR21" i="22"/>
  <c r="IR20" i="22"/>
  <c r="JC13" i="16"/>
  <c r="JC10" i="16"/>
  <c r="JC5" i="22"/>
  <c r="IW21" i="22"/>
  <c r="IW20" i="22"/>
  <c r="JA5" i="24"/>
  <c r="JA7" i="24" s="1"/>
  <c r="JA9" i="24"/>
  <c r="JA12" i="24" s="1"/>
  <c r="IZ21" i="22"/>
  <c r="IZ20" i="22"/>
  <c r="KF8" i="16"/>
  <c r="KE8" i="16"/>
  <c r="IX21" i="22"/>
  <c r="IX20" i="22"/>
  <c r="KH8" i="16"/>
  <c r="KH16" i="17"/>
  <c r="KH17" i="17" s="1"/>
  <c r="KK6" i="22"/>
  <c r="KK19" i="22" s="1"/>
  <c r="KM36" i="17"/>
  <c r="KM29" i="17"/>
  <c r="KH9" i="17"/>
  <c r="KH10" i="17" s="1"/>
  <c r="KG75" i="17"/>
  <c r="KG33" i="17"/>
  <c r="KG89" i="17"/>
  <c r="KG61" i="17"/>
  <c r="KG10" i="17"/>
  <c r="KG68" i="17"/>
  <c r="KG40" i="17"/>
  <c r="KG110" i="17"/>
  <c r="LJ4" i="22"/>
  <c r="LI3" i="22"/>
  <c r="KL38" i="17"/>
  <c r="KH116" i="17"/>
  <c r="KH117" i="17" s="1"/>
  <c r="KH88" i="17"/>
  <c r="KH89" i="17" s="1"/>
  <c r="KH81" i="17"/>
  <c r="KH82" i="17" s="1"/>
  <c r="KH95" i="17"/>
  <c r="KH96" i="17" s="1"/>
  <c r="KH109" i="17"/>
  <c r="KH110" i="17" s="1"/>
  <c r="KH74" i="17"/>
  <c r="KH75" i="17" s="1"/>
  <c r="KH67" i="17"/>
  <c r="KH68" i="17" s="1"/>
  <c r="KH60" i="17"/>
  <c r="KH61" i="17" s="1"/>
  <c r="KH53" i="17"/>
  <c r="KH54" i="17" s="1"/>
  <c r="KH46" i="17"/>
  <c r="KH47" i="17" s="1"/>
  <c r="KH39" i="17"/>
  <c r="KH40" i="17" s="1"/>
  <c r="KH32" i="17"/>
  <c r="KH33" i="17" s="1"/>
  <c r="KH23" i="17"/>
  <c r="KL31" i="17"/>
  <c r="LK4" i="24"/>
  <c r="LJ3" i="24"/>
  <c r="KM3" i="17"/>
  <c r="KN4" i="17"/>
  <c r="KL8" i="17"/>
  <c r="KH9" i="16"/>
  <c r="KJ4" i="16"/>
  <c r="KI6" i="16"/>
  <c r="KI8" i="16" l="1"/>
  <c r="JK5" i="24"/>
  <c r="JK7" i="24" s="1"/>
  <c r="JK9" i="24"/>
  <c r="JK12" i="24" s="1"/>
  <c r="JN13" i="16"/>
  <c r="JN10" i="16"/>
  <c r="JN5" i="22"/>
  <c r="JF5" i="24"/>
  <c r="JF7" i="24" s="1"/>
  <c r="JF9" i="24"/>
  <c r="JF12" i="24" s="1"/>
  <c r="JQ13" i="16"/>
  <c r="JQ10" i="16"/>
  <c r="JQ5" i="22"/>
  <c r="JW5" i="22"/>
  <c r="JW10" i="16"/>
  <c r="JW13" i="16"/>
  <c r="JT13" i="16"/>
  <c r="JT5" i="22"/>
  <c r="JT10" i="16"/>
  <c r="JC21" i="22"/>
  <c r="JC20" i="22"/>
  <c r="JG21" i="22"/>
  <c r="JG20" i="22"/>
  <c r="JY13" i="16"/>
  <c r="JY5" i="22"/>
  <c r="JY10" i="16"/>
  <c r="JL5" i="24"/>
  <c r="JL7" i="24" s="1"/>
  <c r="JL9" i="24"/>
  <c r="JL12" i="24" s="1"/>
  <c r="JI5" i="24"/>
  <c r="JI7" i="24" s="1"/>
  <c r="JI9" i="24"/>
  <c r="JI12" i="24" s="1"/>
  <c r="JB21" i="22"/>
  <c r="JB20" i="22"/>
  <c r="JG5" i="24"/>
  <c r="JG7" i="24" s="1"/>
  <c r="JG9" i="24"/>
  <c r="JG12" i="24" s="1"/>
  <c r="JP13" i="16"/>
  <c r="JP10" i="16"/>
  <c r="JP5" i="22"/>
  <c r="JB5" i="24"/>
  <c r="JB7" i="24" s="1"/>
  <c r="JB9" i="24"/>
  <c r="JB12" i="24" s="1"/>
  <c r="JC5" i="24"/>
  <c r="JC7" i="24" s="1"/>
  <c r="JC9" i="24"/>
  <c r="JC12" i="24" s="1"/>
  <c r="JO13" i="16"/>
  <c r="JO10" i="16"/>
  <c r="JO5" i="22"/>
  <c r="JV13" i="16"/>
  <c r="JV5" i="22"/>
  <c r="JV10" i="16"/>
  <c r="JL20" i="22"/>
  <c r="JL21" i="22"/>
  <c r="JJ20" i="22"/>
  <c r="JJ21" i="22"/>
  <c r="NZ7" i="16"/>
  <c r="JR13" i="16"/>
  <c r="JR10" i="16"/>
  <c r="JR5" i="22"/>
  <c r="JU5" i="22"/>
  <c r="JU13" i="16"/>
  <c r="JU10" i="16"/>
  <c r="JM5" i="24"/>
  <c r="JM7" i="24" s="1"/>
  <c r="JM9" i="24"/>
  <c r="JM12" i="24" s="1"/>
  <c r="JD20" i="22"/>
  <c r="JD21" i="22"/>
  <c r="JE21" i="22"/>
  <c r="JE20" i="22"/>
  <c r="NX10" i="16"/>
  <c r="JJ5" i="24"/>
  <c r="JJ7" i="24" s="1"/>
  <c r="JJ9" i="24"/>
  <c r="JJ12" i="24" s="1"/>
  <c r="JH21" i="22"/>
  <c r="JH20" i="22"/>
  <c r="JH5" i="24"/>
  <c r="JH7" i="24" s="1"/>
  <c r="JH9" i="24"/>
  <c r="JH12" i="24" s="1"/>
  <c r="JX13" i="16"/>
  <c r="JX10" i="16"/>
  <c r="JX5" i="22"/>
  <c r="JM20" i="22"/>
  <c r="JM21" i="22"/>
  <c r="JD5" i="24"/>
  <c r="JD7" i="24" s="1"/>
  <c r="JD9" i="24"/>
  <c r="JD12" i="24" s="1"/>
  <c r="JE5" i="24"/>
  <c r="JE7" i="24" s="1"/>
  <c r="JE9" i="24"/>
  <c r="JE12" i="24" s="1"/>
  <c r="JS13" i="16"/>
  <c r="JS10" i="16"/>
  <c r="JS5" i="22"/>
  <c r="JK21" i="22"/>
  <c r="JK20" i="22"/>
  <c r="JI20" i="22"/>
  <c r="JI21" i="22"/>
  <c r="JF21" i="22"/>
  <c r="JF20" i="22"/>
  <c r="KI16" i="17"/>
  <c r="KI17" i="17" s="1"/>
  <c r="KL6" i="22"/>
  <c r="KL19" i="22" s="1"/>
  <c r="KN36" i="17"/>
  <c r="KN29" i="17"/>
  <c r="KI9" i="17"/>
  <c r="KI10" i="17" s="1"/>
  <c r="KG11" i="24"/>
  <c r="KG10" i="24"/>
  <c r="KG6" i="24"/>
  <c r="KH11" i="24"/>
  <c r="LJ3" i="22"/>
  <c r="LK4" i="22"/>
  <c r="KH6" i="24"/>
  <c r="KH10" i="24"/>
  <c r="KM31" i="17"/>
  <c r="KI116" i="17"/>
  <c r="KI117" i="17" s="1"/>
  <c r="KI109" i="17"/>
  <c r="KI95" i="17"/>
  <c r="KI96" i="17" s="1"/>
  <c r="KI88" i="17"/>
  <c r="KI89" i="17" s="1"/>
  <c r="KI81" i="17"/>
  <c r="KI82" i="17" s="1"/>
  <c r="KI74" i="17"/>
  <c r="KI60" i="17"/>
  <c r="KI67" i="17"/>
  <c r="KI53" i="17"/>
  <c r="KI54" i="17" s="1"/>
  <c r="KI46" i="17"/>
  <c r="KI47" i="17" s="1"/>
  <c r="KI39" i="17"/>
  <c r="KI40" i="17" s="1"/>
  <c r="KI32" i="17"/>
  <c r="KI33" i="17" s="1"/>
  <c r="KI23" i="17"/>
  <c r="KM38" i="17"/>
  <c r="LL4" i="24"/>
  <c r="LK3" i="24"/>
  <c r="KO4" i="17"/>
  <c r="KN3" i="17"/>
  <c r="KM8" i="17"/>
  <c r="KK4" i="16"/>
  <c r="KJ6" i="16"/>
  <c r="KJ8" i="16" s="1"/>
  <c r="KI9" i="16"/>
  <c r="KI13" i="16" l="1"/>
  <c r="KH10" i="16"/>
  <c r="KH5" i="24" s="1"/>
  <c r="KH7" i="24" s="1"/>
  <c r="KH5" i="22"/>
  <c r="KH21" i="22" s="1"/>
  <c r="OA7" i="16"/>
  <c r="JS20" i="22"/>
  <c r="JS21" i="22"/>
  <c r="JX5" i="24"/>
  <c r="JX7" i="24" s="1"/>
  <c r="JX9" i="24"/>
  <c r="JX12" i="24" s="1"/>
  <c r="KA13" i="16"/>
  <c r="KA5" i="22"/>
  <c r="KA10" i="16"/>
  <c r="JY9" i="24"/>
  <c r="JY12" i="24" s="1"/>
  <c r="JY5" i="24"/>
  <c r="JY7" i="24" s="1"/>
  <c r="JT5" i="24"/>
  <c r="JT7" i="24" s="1"/>
  <c r="JT9" i="24"/>
  <c r="JT12" i="24" s="1"/>
  <c r="JQ20" i="22"/>
  <c r="JQ21" i="22"/>
  <c r="JS5" i="24"/>
  <c r="JS7" i="24" s="1"/>
  <c r="JS9" i="24"/>
  <c r="JS12" i="24" s="1"/>
  <c r="JY21" i="22"/>
  <c r="JY20" i="22"/>
  <c r="JT20" i="22"/>
  <c r="JT21" i="22"/>
  <c r="JQ9" i="24"/>
  <c r="JQ12" i="24" s="1"/>
  <c r="JQ5" i="24"/>
  <c r="JQ7" i="24" s="1"/>
  <c r="KB13" i="16"/>
  <c r="KB5" i="22"/>
  <c r="KB10" i="16"/>
  <c r="JO21" i="22"/>
  <c r="JO20" i="22"/>
  <c r="KF13" i="16"/>
  <c r="KF10" i="16"/>
  <c r="KF5" i="22"/>
  <c r="JZ13" i="16"/>
  <c r="JZ5" i="22"/>
  <c r="JZ10" i="16"/>
  <c r="JU5" i="24"/>
  <c r="JU7" i="24" s="1"/>
  <c r="JU9" i="24"/>
  <c r="JU12" i="24" s="1"/>
  <c r="JO5" i="24"/>
  <c r="JO7" i="24" s="1"/>
  <c r="JO9" i="24"/>
  <c r="JO12" i="24" s="1"/>
  <c r="KD13" i="16"/>
  <c r="KD10" i="16"/>
  <c r="KD5" i="22"/>
  <c r="JU20" i="22"/>
  <c r="JU21" i="22"/>
  <c r="JP21" i="22"/>
  <c r="JP20" i="22"/>
  <c r="KE13" i="16"/>
  <c r="KE10" i="16"/>
  <c r="KE5" i="22"/>
  <c r="KG10" i="16"/>
  <c r="KG13" i="16"/>
  <c r="KG5" i="22"/>
  <c r="KH13" i="16"/>
  <c r="JP5" i="24"/>
  <c r="JP7" i="24" s="1"/>
  <c r="JP9" i="24"/>
  <c r="JP12" i="24" s="1"/>
  <c r="JW5" i="24"/>
  <c r="JW7" i="24" s="1"/>
  <c r="JW9" i="24"/>
  <c r="JW12" i="24" s="1"/>
  <c r="JR21" i="22"/>
  <c r="JR20" i="22"/>
  <c r="JV5" i="24"/>
  <c r="JV7" i="24" s="1"/>
  <c r="JV9" i="24"/>
  <c r="JV12" i="24" s="1"/>
  <c r="KC13" i="16"/>
  <c r="KC5" i="22"/>
  <c r="KC10" i="16"/>
  <c r="JW21" i="22"/>
  <c r="JW20" i="22"/>
  <c r="JN21" i="22"/>
  <c r="JN20" i="22"/>
  <c r="JX20" i="22"/>
  <c r="JX21" i="22"/>
  <c r="JR5" i="24"/>
  <c r="JR7" i="24" s="1"/>
  <c r="JR9" i="24"/>
  <c r="JR12" i="24" s="1"/>
  <c r="JV20" i="22"/>
  <c r="JV21" i="22"/>
  <c r="JN5" i="24"/>
  <c r="JN7" i="24" s="1"/>
  <c r="JN9" i="24"/>
  <c r="JN12" i="24" s="1"/>
  <c r="KJ13" i="16"/>
  <c r="KJ16" i="17"/>
  <c r="KJ17" i="17" s="1"/>
  <c r="KM6" i="22"/>
  <c r="KM19" i="22" s="1"/>
  <c r="KO36" i="17"/>
  <c r="KO29" i="17"/>
  <c r="KJ9" i="17"/>
  <c r="KJ10" i="17" s="1"/>
  <c r="KI68" i="17"/>
  <c r="KI75" i="17"/>
  <c r="KI61" i="17"/>
  <c r="KI110" i="17"/>
  <c r="KI5" i="22"/>
  <c r="KI20" i="22" s="1"/>
  <c r="LL4" i="22"/>
  <c r="LK3" i="22"/>
  <c r="KN38" i="17"/>
  <c r="KJ116" i="17"/>
  <c r="KJ117" i="17" s="1"/>
  <c r="KJ88" i="17"/>
  <c r="KJ89" i="17" s="1"/>
  <c r="KJ95" i="17"/>
  <c r="KJ96" i="17" s="1"/>
  <c r="KJ109" i="17"/>
  <c r="KJ110" i="17" s="1"/>
  <c r="KJ74" i="17"/>
  <c r="KJ75" i="17" s="1"/>
  <c r="KJ67" i="17"/>
  <c r="KJ68" i="17" s="1"/>
  <c r="KJ60" i="17"/>
  <c r="KJ61" i="17" s="1"/>
  <c r="KJ53" i="17"/>
  <c r="KJ54" i="17" s="1"/>
  <c r="KJ46" i="17"/>
  <c r="KJ47" i="17" s="1"/>
  <c r="KJ39" i="17"/>
  <c r="KJ40" i="17" s="1"/>
  <c r="KJ32" i="17"/>
  <c r="KJ33" i="17" s="1"/>
  <c r="KJ81" i="17"/>
  <c r="KJ82" i="17" s="1"/>
  <c r="KJ23" i="17"/>
  <c r="KN31" i="17"/>
  <c r="LM4" i="24"/>
  <c r="LL3" i="24"/>
  <c r="KO3" i="17"/>
  <c r="KP4" i="17"/>
  <c r="KN8" i="17"/>
  <c r="KI10" i="16"/>
  <c r="KJ9" i="16"/>
  <c r="KL4" i="16"/>
  <c r="KK6" i="16"/>
  <c r="KH20" i="22" l="1"/>
  <c r="KK16" i="17"/>
  <c r="KK17" i="17" s="1"/>
  <c r="KK8" i="16"/>
  <c r="KH9" i="24"/>
  <c r="KH12" i="24" s="1"/>
  <c r="OB7" i="16"/>
  <c r="KA5" i="24"/>
  <c r="KA7" i="24" s="1"/>
  <c r="KA9" i="24"/>
  <c r="KA12" i="24" s="1"/>
  <c r="KA20" i="22"/>
  <c r="KA21" i="22"/>
  <c r="JZ9" i="24"/>
  <c r="JZ12" i="24" s="1"/>
  <c r="JZ5" i="24"/>
  <c r="JZ7" i="24" s="1"/>
  <c r="KE21" i="22"/>
  <c r="KE20" i="22"/>
  <c r="KD21" i="22"/>
  <c r="KD20" i="22"/>
  <c r="JZ21" i="22"/>
  <c r="JZ20" i="22"/>
  <c r="KC5" i="24"/>
  <c r="KC7" i="24" s="1"/>
  <c r="KC9" i="24"/>
  <c r="KC12" i="24" s="1"/>
  <c r="KE5" i="24"/>
  <c r="KE7" i="24" s="1"/>
  <c r="KE9" i="24"/>
  <c r="KE12" i="24" s="1"/>
  <c r="KD9" i="24"/>
  <c r="KD12" i="24" s="1"/>
  <c r="KD5" i="24"/>
  <c r="KD7" i="24" s="1"/>
  <c r="KB5" i="24"/>
  <c r="KB7" i="24" s="1"/>
  <c r="KB9" i="24"/>
  <c r="KB12" i="24" s="1"/>
  <c r="KC21" i="22"/>
  <c r="KC20" i="22"/>
  <c r="KG20" i="22"/>
  <c r="KG21" i="22"/>
  <c r="KB20" i="22"/>
  <c r="KB21" i="22"/>
  <c r="KF21" i="22"/>
  <c r="KF20" i="22"/>
  <c r="KG5" i="24"/>
  <c r="KG7" i="24" s="1"/>
  <c r="KG9" i="24"/>
  <c r="KG12" i="24" s="1"/>
  <c r="KF5" i="24"/>
  <c r="KF7" i="24" s="1"/>
  <c r="KF9" i="24"/>
  <c r="KF12" i="24" s="1"/>
  <c r="KN6" i="22"/>
  <c r="KN19" i="22" s="1"/>
  <c r="KP36" i="17"/>
  <c r="KP29" i="17"/>
  <c r="KJ5" i="22"/>
  <c r="KJ20" i="22" s="1"/>
  <c r="KI6" i="24"/>
  <c r="KI11" i="24"/>
  <c r="KI10" i="24"/>
  <c r="KK9" i="17"/>
  <c r="KI21" i="22"/>
  <c r="KJ11" i="24"/>
  <c r="LL3" i="22"/>
  <c r="LM4" i="22"/>
  <c r="KJ6" i="24"/>
  <c r="KJ10" i="24"/>
  <c r="KO38" i="17"/>
  <c r="KK116" i="17"/>
  <c r="KK117" i="17" s="1"/>
  <c r="KK109" i="17"/>
  <c r="KK95" i="17"/>
  <c r="KK96" i="17" s="1"/>
  <c r="KK88" i="17"/>
  <c r="KK89" i="17" s="1"/>
  <c r="KK74" i="17"/>
  <c r="KK75" i="17" s="1"/>
  <c r="KK67" i="17"/>
  <c r="KK68" i="17" s="1"/>
  <c r="KK60" i="17"/>
  <c r="KK61" i="17" s="1"/>
  <c r="KK81" i="17"/>
  <c r="KK82" i="17" s="1"/>
  <c r="KK53" i="17"/>
  <c r="KK54" i="17" s="1"/>
  <c r="KK32" i="17"/>
  <c r="KK23" i="17"/>
  <c r="KK39" i="17"/>
  <c r="KK46" i="17"/>
  <c r="KK47" i="17" s="1"/>
  <c r="KO31" i="17"/>
  <c r="KI5" i="24"/>
  <c r="KI9" i="24"/>
  <c r="LN4" i="24"/>
  <c r="LM3" i="24"/>
  <c r="KO8" i="17"/>
  <c r="KP3" i="17"/>
  <c r="KQ4" i="17"/>
  <c r="KM4" i="16"/>
  <c r="KL6" i="16"/>
  <c r="KL8" i="16" s="1"/>
  <c r="KK9" i="16"/>
  <c r="KJ10" i="16"/>
  <c r="OC7" i="16" l="1"/>
  <c r="KL13" i="16"/>
  <c r="KL16" i="17"/>
  <c r="KL17" i="17" s="1"/>
  <c r="KO6" i="22"/>
  <c r="KO19" i="22" s="1"/>
  <c r="KQ36" i="17"/>
  <c r="KQ29" i="17"/>
  <c r="KK13" i="16"/>
  <c r="KL9" i="17"/>
  <c r="KL10" i="17" s="1"/>
  <c r="KJ21" i="22"/>
  <c r="KI7" i="24"/>
  <c r="KI12" i="24"/>
  <c r="KK40" i="17"/>
  <c r="KK33" i="17"/>
  <c r="KK110" i="17"/>
  <c r="KK10" i="17"/>
  <c r="KK5" i="22"/>
  <c r="KK21" i="22" s="1"/>
  <c r="LN4" i="22"/>
  <c r="LM3" i="22"/>
  <c r="KL116" i="17"/>
  <c r="KL117" i="17" s="1"/>
  <c r="KL95" i="17"/>
  <c r="KL96" i="17" s="1"/>
  <c r="KL109" i="17"/>
  <c r="KL110" i="17" s="1"/>
  <c r="KL74" i="17"/>
  <c r="KL75" i="17" s="1"/>
  <c r="KL67" i="17"/>
  <c r="KL68" i="17" s="1"/>
  <c r="KL60" i="17"/>
  <c r="KL81" i="17"/>
  <c r="KL82" i="17" s="1"/>
  <c r="KL53" i="17"/>
  <c r="KL54" i="17" s="1"/>
  <c r="KL88" i="17"/>
  <c r="KL32" i="17"/>
  <c r="KL33" i="17" s="1"/>
  <c r="KL23" i="17"/>
  <c r="KL39" i="17"/>
  <c r="KL40" i="17" s="1"/>
  <c r="KL46" i="17"/>
  <c r="KL47" i="17" s="1"/>
  <c r="KP31" i="17"/>
  <c r="KP38" i="17"/>
  <c r="LN3" i="24"/>
  <c r="LO4" i="24"/>
  <c r="KJ5" i="24"/>
  <c r="KJ7" i="24" s="1"/>
  <c r="KJ9" i="24"/>
  <c r="KJ12" i="24" s="1"/>
  <c r="KP8" i="17"/>
  <c r="KQ3" i="17"/>
  <c r="KR4" i="17"/>
  <c r="KK10" i="16"/>
  <c r="KL9" i="16"/>
  <c r="KM6" i="16"/>
  <c r="KM8" i="16" s="1"/>
  <c r="KN4" i="16"/>
  <c r="OD7" i="16" l="1"/>
  <c r="KM13" i="16"/>
  <c r="KM16" i="17"/>
  <c r="KM17" i="17" s="1"/>
  <c r="KP6" i="22"/>
  <c r="KP19" i="22" s="1"/>
  <c r="KR36" i="17"/>
  <c r="KR29" i="17"/>
  <c r="KM9" i="17"/>
  <c r="KM10" i="17" s="1"/>
  <c r="KL5" i="22"/>
  <c r="KL21" i="22" s="1"/>
  <c r="KK11" i="24"/>
  <c r="KK10" i="24"/>
  <c r="KK6" i="24"/>
  <c r="KL89" i="17"/>
  <c r="KL61" i="17"/>
  <c r="KK20" i="22"/>
  <c r="KL11" i="24"/>
  <c r="LN3" i="22"/>
  <c r="LO4" i="22"/>
  <c r="KL6" i="24"/>
  <c r="KM116" i="17"/>
  <c r="KM117" i="17" s="1"/>
  <c r="KM109" i="17"/>
  <c r="KM95" i="17"/>
  <c r="KM96" i="17" s="1"/>
  <c r="KM88" i="17"/>
  <c r="KM89" i="17" s="1"/>
  <c r="KM74" i="17"/>
  <c r="KM67" i="17"/>
  <c r="KM68" i="17" s="1"/>
  <c r="KM81" i="17"/>
  <c r="KM82" i="17" s="1"/>
  <c r="KM60" i="17"/>
  <c r="KM61" i="17" s="1"/>
  <c r="KM53" i="17"/>
  <c r="KM54" i="17" s="1"/>
  <c r="KM46" i="17"/>
  <c r="KM47" i="17" s="1"/>
  <c r="KM39" i="17"/>
  <c r="KM40" i="17" s="1"/>
  <c r="KM32" i="17"/>
  <c r="KM23" i="17"/>
  <c r="KQ31" i="17"/>
  <c r="KQ38" i="17"/>
  <c r="KK5" i="24"/>
  <c r="KK9" i="24"/>
  <c r="LO3" i="24"/>
  <c r="LP4" i="24"/>
  <c r="KQ8" i="17"/>
  <c r="KS4" i="17"/>
  <c r="KR3" i="17"/>
  <c r="KM9" i="16"/>
  <c r="KN6" i="16"/>
  <c r="KN8" i="16" s="1"/>
  <c r="KO4" i="16"/>
  <c r="KL10" i="16"/>
  <c r="OE7" i="16" l="1"/>
  <c r="KN13" i="16"/>
  <c r="KN16" i="17"/>
  <c r="KN17" i="17" s="1"/>
  <c r="KQ6" i="22"/>
  <c r="KQ19" i="22" s="1"/>
  <c r="KS36" i="17"/>
  <c r="KS29" i="17"/>
  <c r="KN9" i="17"/>
  <c r="KN10" i="17" s="1"/>
  <c r="KL20" i="22"/>
  <c r="KL10" i="24"/>
  <c r="KK12" i="24"/>
  <c r="KK7" i="24"/>
  <c r="KM75" i="17"/>
  <c r="KM33" i="17"/>
  <c r="KM110" i="17"/>
  <c r="KM5" i="22"/>
  <c r="KM21" i="22" s="1"/>
  <c r="LP4" i="22"/>
  <c r="LO3" i="22"/>
  <c r="KN109" i="17"/>
  <c r="KN110" i="17" s="1"/>
  <c r="KN95" i="17"/>
  <c r="KN96" i="17" s="1"/>
  <c r="KN88" i="17"/>
  <c r="KN89" i="17" s="1"/>
  <c r="KN116" i="17"/>
  <c r="KN117" i="17" s="1"/>
  <c r="KN81" i="17"/>
  <c r="KN82" i="17" s="1"/>
  <c r="KN60" i="17"/>
  <c r="KN67" i="17"/>
  <c r="KN68" i="17" s="1"/>
  <c r="KN74" i="17"/>
  <c r="KN75" i="17" s="1"/>
  <c r="KN53" i="17"/>
  <c r="KN54" i="17" s="1"/>
  <c r="KN39" i="17"/>
  <c r="KN40" i="17" s="1"/>
  <c r="KN46" i="17"/>
  <c r="KN47" i="17" s="1"/>
  <c r="KN23" i="17"/>
  <c r="KN32" i="17"/>
  <c r="KN33" i="17" s="1"/>
  <c r="KR38" i="17"/>
  <c r="KR31" i="17"/>
  <c r="KL5" i="24"/>
  <c r="KL7" i="24" s="1"/>
  <c r="KL9" i="24"/>
  <c r="LP3" i="24"/>
  <c r="LQ4" i="24"/>
  <c r="KT4" i="17"/>
  <c r="KS3" i="17"/>
  <c r="KR8" i="17"/>
  <c r="KM10" i="16"/>
  <c r="KO6" i="16"/>
  <c r="KO8" i="16" s="1"/>
  <c r="KP4" i="16"/>
  <c r="KN9" i="16"/>
  <c r="OF7" i="16" l="1"/>
  <c r="KO13" i="16"/>
  <c r="KO16" i="17"/>
  <c r="KO17" i="17" s="1"/>
  <c r="KR6" i="22"/>
  <c r="KR19" i="22" s="1"/>
  <c r="KT29" i="17"/>
  <c r="KT36" i="17"/>
  <c r="KO9" i="17"/>
  <c r="KO10" i="17" s="1"/>
  <c r="KN5" i="22"/>
  <c r="KN20" i="22" s="1"/>
  <c r="KL12" i="24"/>
  <c r="KM6" i="24"/>
  <c r="KM10" i="24"/>
  <c r="KM11" i="24"/>
  <c r="KN61" i="17"/>
  <c r="KN11" i="24"/>
  <c r="KM20" i="22"/>
  <c r="LQ4" i="22"/>
  <c r="LP3" i="22"/>
  <c r="KO116" i="17"/>
  <c r="KO117" i="17" s="1"/>
  <c r="KO109" i="17"/>
  <c r="KO95" i="17"/>
  <c r="KO96" i="17" s="1"/>
  <c r="KO81" i="17"/>
  <c r="KO82" i="17" s="1"/>
  <c r="KO88" i="17"/>
  <c r="KO89" i="17" s="1"/>
  <c r="KO74" i="17"/>
  <c r="KO75" i="17" s="1"/>
  <c r="KO67" i="17"/>
  <c r="KO68" i="17" s="1"/>
  <c r="KO60" i="17"/>
  <c r="KO61" i="17" s="1"/>
  <c r="KO53" i="17"/>
  <c r="KO54" i="17" s="1"/>
  <c r="KO46" i="17"/>
  <c r="KO47" i="17" s="1"/>
  <c r="KO32" i="17"/>
  <c r="KO33" i="17" s="1"/>
  <c r="KO23" i="17"/>
  <c r="KO39" i="17"/>
  <c r="KO40" i="17" s="1"/>
  <c r="KS31" i="17"/>
  <c r="KS38" i="17"/>
  <c r="LQ3" i="24"/>
  <c r="LR4" i="24"/>
  <c r="KM5" i="24"/>
  <c r="KM9" i="24"/>
  <c r="KS8" i="17"/>
  <c r="KT3" i="17"/>
  <c r="KU4" i="17"/>
  <c r="KN10" i="16"/>
  <c r="KP6" i="16"/>
  <c r="KP8" i="16" s="1"/>
  <c r="KQ4" i="16"/>
  <c r="KO9" i="16"/>
  <c r="KP13" i="16" l="1"/>
  <c r="KP16" i="17"/>
  <c r="KP17" i="17" s="1"/>
  <c r="KU36" i="17"/>
  <c r="KU29" i="17"/>
  <c r="KN21" i="22"/>
  <c r="KP9" i="17"/>
  <c r="KP10" i="17" s="1"/>
  <c r="KN10" i="24"/>
  <c r="KM12" i="24"/>
  <c r="KM7" i="24"/>
  <c r="KO110" i="17"/>
  <c r="KN6" i="24"/>
  <c r="KS6" i="22"/>
  <c r="KS19" i="22" s="1"/>
  <c r="KO5" i="22"/>
  <c r="KO21" i="22" s="1"/>
  <c r="KO6" i="24"/>
  <c r="KO11" i="24"/>
  <c r="LR4" i="22"/>
  <c r="LQ3" i="22"/>
  <c r="KO10" i="24"/>
  <c r="KP116" i="17"/>
  <c r="KP117" i="17" s="1"/>
  <c r="KP95" i="17"/>
  <c r="KP96" i="17" s="1"/>
  <c r="KP109" i="17"/>
  <c r="KP110" i="17" s="1"/>
  <c r="KP81" i="17"/>
  <c r="KP82" i="17" s="1"/>
  <c r="KP88" i="17"/>
  <c r="KP89" i="17" s="1"/>
  <c r="KP74" i="17"/>
  <c r="KP75" i="17" s="1"/>
  <c r="KP67" i="17"/>
  <c r="KP68" i="17" s="1"/>
  <c r="KP60" i="17"/>
  <c r="KP61" i="17" s="1"/>
  <c r="KP53" i="17"/>
  <c r="KP54" i="17" s="1"/>
  <c r="KP46" i="17"/>
  <c r="KP47" i="17" s="1"/>
  <c r="KP32" i="17"/>
  <c r="KP33" i="17" s="1"/>
  <c r="KP39" i="17"/>
  <c r="KP40" i="17" s="1"/>
  <c r="KP23" i="17"/>
  <c r="KT38" i="17"/>
  <c r="KT31" i="17"/>
  <c r="KN5" i="24"/>
  <c r="KN9" i="24"/>
  <c r="LS4" i="24"/>
  <c r="LR3" i="24"/>
  <c r="KT8" i="17"/>
  <c r="KV4" i="17"/>
  <c r="KU3" i="17"/>
  <c r="KO10" i="16"/>
  <c r="KP9" i="16"/>
  <c r="KQ6" i="16"/>
  <c r="KQ8" i="16" s="1"/>
  <c r="KR4" i="16"/>
  <c r="KQ13" i="16" l="1"/>
  <c r="KQ16" i="17"/>
  <c r="KQ17" i="17" s="1"/>
  <c r="KT6" i="22"/>
  <c r="KT19" i="22" s="1"/>
  <c r="KV36" i="17"/>
  <c r="KV29" i="17"/>
  <c r="KQ9" i="17"/>
  <c r="KQ10" i="17" s="1"/>
  <c r="KN12" i="24"/>
  <c r="KP5" i="22"/>
  <c r="KP21" i="22" s="1"/>
  <c r="KN7" i="24"/>
  <c r="KO20" i="22"/>
  <c r="KP6" i="24"/>
  <c r="KP11" i="24"/>
  <c r="LR3" i="22"/>
  <c r="LS4" i="22"/>
  <c r="KP10" i="24"/>
  <c r="KQ116" i="17"/>
  <c r="KQ117" i="17" s="1"/>
  <c r="KQ109" i="17"/>
  <c r="KQ110" i="17" s="1"/>
  <c r="KQ95" i="17"/>
  <c r="KQ96" i="17" s="1"/>
  <c r="KQ88" i="17"/>
  <c r="KQ89" i="17" s="1"/>
  <c r="KQ81" i="17"/>
  <c r="KQ82" i="17" s="1"/>
  <c r="KQ74" i="17"/>
  <c r="KQ75" i="17" s="1"/>
  <c r="KQ67" i="17"/>
  <c r="KQ68" i="17" s="1"/>
  <c r="KQ53" i="17"/>
  <c r="KQ54" i="17" s="1"/>
  <c r="KQ46" i="17"/>
  <c r="KQ47" i="17" s="1"/>
  <c r="KQ39" i="17"/>
  <c r="KQ40" i="17" s="1"/>
  <c r="KQ60" i="17"/>
  <c r="KQ61" i="17" s="1"/>
  <c r="KQ32" i="17"/>
  <c r="KQ33" i="17" s="1"/>
  <c r="KQ23" i="17"/>
  <c r="KU31" i="17"/>
  <c r="KU38" i="17"/>
  <c r="LT4" i="24"/>
  <c r="LS3" i="24"/>
  <c r="KO9" i="24"/>
  <c r="KO12" i="24" s="1"/>
  <c r="KO5" i="24"/>
  <c r="KO7" i="24" s="1"/>
  <c r="KW4" i="17"/>
  <c r="KV3" i="17"/>
  <c r="KU8" i="17"/>
  <c r="KQ9" i="16"/>
  <c r="KS4" i="16"/>
  <c r="KR6" i="16"/>
  <c r="KR8" i="16" s="1"/>
  <c r="KP10" i="16"/>
  <c r="KR13" i="16" l="1"/>
  <c r="KR16" i="17"/>
  <c r="KR17" i="17" s="1"/>
  <c r="KW29" i="17"/>
  <c r="KW36" i="17"/>
  <c r="KR9" i="17"/>
  <c r="KR10" i="17" s="1"/>
  <c r="KP20" i="22"/>
  <c r="KQ5" i="22"/>
  <c r="KQ21" i="22" s="1"/>
  <c r="KU6" i="22"/>
  <c r="KU19" i="22" s="1"/>
  <c r="KQ6" i="24"/>
  <c r="KQ11" i="24"/>
  <c r="KQ10" i="24"/>
  <c r="LT4" i="22"/>
  <c r="LS3" i="22"/>
  <c r="KR116" i="17"/>
  <c r="KR117" i="17" s="1"/>
  <c r="KR95" i="17"/>
  <c r="KR96" i="17" s="1"/>
  <c r="KR109" i="17"/>
  <c r="KR110" i="17" s="1"/>
  <c r="KR81" i="17"/>
  <c r="KR82" i="17" s="1"/>
  <c r="KR74" i="17"/>
  <c r="KR75" i="17" s="1"/>
  <c r="KR67" i="17"/>
  <c r="KR68" i="17" s="1"/>
  <c r="KR60" i="17"/>
  <c r="KR61" i="17" s="1"/>
  <c r="KR88" i="17"/>
  <c r="KR89" i="17" s="1"/>
  <c r="KR53" i="17"/>
  <c r="KR54" i="17" s="1"/>
  <c r="KR46" i="17"/>
  <c r="KR47" i="17" s="1"/>
  <c r="KR39" i="17"/>
  <c r="KR40" i="17" s="1"/>
  <c r="KR32" i="17"/>
  <c r="KR33" i="17" s="1"/>
  <c r="KR23" i="17"/>
  <c r="KV31" i="17"/>
  <c r="KV38" i="17"/>
  <c r="LU4" i="24"/>
  <c r="LT3" i="24"/>
  <c r="KP5" i="24"/>
  <c r="KP7" i="24" s="1"/>
  <c r="KP9" i="24"/>
  <c r="KP12" i="24" s="1"/>
  <c r="KV8" i="17"/>
  <c r="KX4" i="17"/>
  <c r="KW3" i="17"/>
  <c r="KT4" i="16"/>
  <c r="KS6" i="16"/>
  <c r="KR9" i="16"/>
  <c r="KQ10" i="16"/>
  <c r="KS16" i="17" l="1"/>
  <c r="KS17" i="17" s="1"/>
  <c r="KS8" i="16"/>
  <c r="KV6" i="22"/>
  <c r="KV19" i="22" s="1"/>
  <c r="KX36" i="17"/>
  <c r="KX29" i="17"/>
  <c r="KQ20" i="22"/>
  <c r="KR5" i="22"/>
  <c r="KR21" i="22" s="1"/>
  <c r="KS9" i="17"/>
  <c r="KS10" i="17" s="1"/>
  <c r="KR6" i="24"/>
  <c r="KR11" i="24"/>
  <c r="LT3" i="22"/>
  <c r="LU4" i="22"/>
  <c r="KR10" i="24"/>
  <c r="KS116" i="17"/>
  <c r="KS117" i="17" s="1"/>
  <c r="KS109" i="17"/>
  <c r="KS95" i="17"/>
  <c r="KS96" i="17" s="1"/>
  <c r="KS88" i="17"/>
  <c r="KS81" i="17"/>
  <c r="KS82" i="17" s="1"/>
  <c r="KS74" i="17"/>
  <c r="KS67" i="17"/>
  <c r="KS60" i="17"/>
  <c r="KS53" i="17"/>
  <c r="KS54" i="17" s="1"/>
  <c r="KS46" i="17"/>
  <c r="KS47" i="17" s="1"/>
  <c r="KS32" i="17"/>
  <c r="KS23" i="17"/>
  <c r="KS39" i="17"/>
  <c r="KW38" i="17"/>
  <c r="KW31" i="17"/>
  <c r="KQ5" i="24"/>
  <c r="KQ7" i="24" s="1"/>
  <c r="KQ9" i="24"/>
  <c r="KQ12" i="24" s="1"/>
  <c r="LV4" i="24"/>
  <c r="LU3" i="24"/>
  <c r="KX3" i="17"/>
  <c r="KY4" i="17"/>
  <c r="KW8" i="17"/>
  <c r="KR10" i="16"/>
  <c r="KU4" i="16"/>
  <c r="KT6" i="16"/>
  <c r="KT8" i="16" s="1"/>
  <c r="KS9" i="16"/>
  <c r="KT13" i="16" l="1"/>
  <c r="KT16" i="17"/>
  <c r="KT17" i="17" s="1"/>
  <c r="KY36" i="17"/>
  <c r="KY29" i="17"/>
  <c r="KS13" i="16"/>
  <c r="KT9" i="17"/>
  <c r="KT10" i="17" s="1"/>
  <c r="KR20" i="22"/>
  <c r="KS61" i="17"/>
  <c r="KS68" i="17"/>
  <c r="KS75" i="17"/>
  <c r="KS40" i="17"/>
  <c r="KS89" i="17"/>
  <c r="KS33" i="17"/>
  <c r="KS110" i="17"/>
  <c r="KW6" i="22"/>
  <c r="KW19" i="22" s="1"/>
  <c r="KS5" i="22"/>
  <c r="KS21" i="22" s="1"/>
  <c r="LV4" i="22"/>
  <c r="LU3" i="22"/>
  <c r="KT116" i="17"/>
  <c r="KT117" i="17" s="1"/>
  <c r="KT109" i="17"/>
  <c r="KT110" i="17" s="1"/>
  <c r="KT88" i="17"/>
  <c r="KT89" i="17" s="1"/>
  <c r="KT81" i="17"/>
  <c r="KT82" i="17" s="1"/>
  <c r="KT74" i="17"/>
  <c r="KT75" i="17" s="1"/>
  <c r="KT67" i="17"/>
  <c r="KT68" i="17" s="1"/>
  <c r="KT60" i="17"/>
  <c r="KT61" i="17" s="1"/>
  <c r="KT95" i="17"/>
  <c r="KT96" i="17" s="1"/>
  <c r="KT53" i="17"/>
  <c r="KT54" i="17" s="1"/>
  <c r="KT46" i="17"/>
  <c r="KT47" i="17" s="1"/>
  <c r="KT32" i="17"/>
  <c r="KT33" i="17" s="1"/>
  <c r="KT39" i="17"/>
  <c r="KT40" i="17" s="1"/>
  <c r="KT23" i="17"/>
  <c r="KX38" i="17"/>
  <c r="KX31" i="17"/>
  <c r="KR5" i="24"/>
  <c r="KR7" i="24" s="1"/>
  <c r="KR9" i="24"/>
  <c r="KR12" i="24" s="1"/>
  <c r="LV3" i="24"/>
  <c r="LW4" i="24"/>
  <c r="KX8" i="17"/>
  <c r="KZ4" i="17"/>
  <c r="KY3" i="17"/>
  <c r="KS10" i="16"/>
  <c r="KT9" i="16"/>
  <c r="KU6" i="16"/>
  <c r="KV4" i="16"/>
  <c r="KU16" i="17" l="1"/>
  <c r="KU17" i="17" s="1"/>
  <c r="KU8" i="16"/>
  <c r="KX6" i="22"/>
  <c r="KX19" i="22" s="1"/>
  <c r="KZ36" i="17"/>
  <c r="KZ29" i="17"/>
  <c r="KT5" i="22"/>
  <c r="KT21" i="22" s="1"/>
  <c r="KS6" i="24"/>
  <c r="KS10" i="24"/>
  <c r="KS11" i="24"/>
  <c r="KU9" i="17"/>
  <c r="KU10" i="17" s="1"/>
  <c r="KS20" i="22"/>
  <c r="KT11" i="24"/>
  <c r="KT6" i="24"/>
  <c r="LV3" i="22"/>
  <c r="LW4" i="22"/>
  <c r="KT10" i="24"/>
  <c r="KU116" i="17"/>
  <c r="KU117" i="17" s="1"/>
  <c r="KU109" i="17"/>
  <c r="KU95" i="17"/>
  <c r="KU96" i="17" s="1"/>
  <c r="KU88" i="17"/>
  <c r="KU81" i="17"/>
  <c r="KU82" i="17" s="1"/>
  <c r="KU74" i="17"/>
  <c r="KU75" i="17" s="1"/>
  <c r="KU67" i="17"/>
  <c r="KU60" i="17"/>
  <c r="KU61" i="17" s="1"/>
  <c r="KU53" i="17"/>
  <c r="KU54" i="17" s="1"/>
  <c r="KU46" i="17"/>
  <c r="KU47" i="17" s="1"/>
  <c r="KU39" i="17"/>
  <c r="KU40" i="17" s="1"/>
  <c r="KU32" i="17"/>
  <c r="KU23" i="17"/>
  <c r="KY31" i="17"/>
  <c r="KY38" i="17"/>
  <c r="KS5" i="24"/>
  <c r="KS9" i="24"/>
  <c r="LW3" i="24"/>
  <c r="LX4" i="24"/>
  <c r="KY8" i="17"/>
  <c r="KZ3" i="17"/>
  <c r="LA4" i="17"/>
  <c r="KV6" i="16"/>
  <c r="KV8" i="16" s="1"/>
  <c r="KW4" i="16"/>
  <c r="KU9" i="16"/>
  <c r="KT10" i="16"/>
  <c r="KV13" i="16" l="1"/>
  <c r="KV16" i="17"/>
  <c r="KV17" i="17" s="1"/>
  <c r="KY6" i="22"/>
  <c r="KY19" i="22" s="1"/>
  <c r="LA36" i="17"/>
  <c r="LA29" i="17"/>
  <c r="KU13" i="16"/>
  <c r="KT20" i="22"/>
  <c r="KV9" i="17"/>
  <c r="KV10" i="17" s="1"/>
  <c r="KS7" i="24"/>
  <c r="KS12" i="24"/>
  <c r="KU68" i="17"/>
  <c r="KU33" i="17"/>
  <c r="KU89" i="17"/>
  <c r="KU110" i="17"/>
  <c r="KU5" i="22"/>
  <c r="KU21" i="22" s="1"/>
  <c r="LX4" i="22"/>
  <c r="LW3" i="22"/>
  <c r="KV116" i="17"/>
  <c r="KV117" i="17" s="1"/>
  <c r="KV109" i="17"/>
  <c r="KV110" i="17" s="1"/>
  <c r="KV95" i="17"/>
  <c r="KV96" i="17" s="1"/>
  <c r="KV88" i="17"/>
  <c r="KV89" i="17" s="1"/>
  <c r="KV81" i="17"/>
  <c r="KV82" i="17" s="1"/>
  <c r="KV67" i="17"/>
  <c r="KV68" i="17" s="1"/>
  <c r="KV74" i="17"/>
  <c r="KV60" i="17"/>
  <c r="KV61" i="17" s="1"/>
  <c r="KV53" i="17"/>
  <c r="KV54" i="17" s="1"/>
  <c r="KV39" i="17"/>
  <c r="KV40" i="17" s="1"/>
  <c r="KV46" i="17"/>
  <c r="KV47" i="17" s="1"/>
  <c r="KV32" i="17"/>
  <c r="KV33" i="17" s="1"/>
  <c r="KV23" i="17"/>
  <c r="KZ38" i="17"/>
  <c r="KZ31" i="17"/>
  <c r="KT5" i="24"/>
  <c r="KT7" i="24" s="1"/>
  <c r="KT9" i="24"/>
  <c r="KT12" i="24" s="1"/>
  <c r="LX3" i="24"/>
  <c r="LY4" i="24"/>
  <c r="KZ8" i="17"/>
  <c r="LB4" i="17"/>
  <c r="LA3" i="17"/>
  <c r="KU10" i="16"/>
  <c r="KW6" i="16"/>
  <c r="KW8" i="16" s="1"/>
  <c r="KX4" i="16"/>
  <c r="KV9" i="16"/>
  <c r="KW13" i="16" l="1"/>
  <c r="KW16" i="17"/>
  <c r="KW17" i="17" s="1"/>
  <c r="KZ6" i="22"/>
  <c r="KZ19" i="22" s="1"/>
  <c r="LB29" i="17"/>
  <c r="LB36" i="17"/>
  <c r="KW9" i="17"/>
  <c r="KW10" i="17" s="1"/>
  <c r="KV5" i="22"/>
  <c r="KV20" i="22" s="1"/>
  <c r="KU10" i="24"/>
  <c r="KU6" i="24"/>
  <c r="KU11" i="24"/>
  <c r="KV75" i="17"/>
  <c r="KU20" i="22"/>
  <c r="KV6" i="24"/>
  <c r="KV11" i="24"/>
  <c r="LY4" i="22"/>
  <c r="LX3" i="22"/>
  <c r="LA31" i="17"/>
  <c r="KW116" i="17"/>
  <c r="KW117" i="17" s="1"/>
  <c r="KW109" i="17"/>
  <c r="KW95" i="17"/>
  <c r="KW96" i="17" s="1"/>
  <c r="KW88" i="17"/>
  <c r="KW89" i="17" s="1"/>
  <c r="KW81" i="17"/>
  <c r="KW82" i="17" s="1"/>
  <c r="KW74" i="17"/>
  <c r="KW75" i="17" s="1"/>
  <c r="KW67" i="17"/>
  <c r="KW68" i="17" s="1"/>
  <c r="KW60" i="17"/>
  <c r="KW61" i="17" s="1"/>
  <c r="KW53" i="17"/>
  <c r="KW54" i="17" s="1"/>
  <c r="KW46" i="17"/>
  <c r="KW47" i="17" s="1"/>
  <c r="KW39" i="17"/>
  <c r="KW32" i="17"/>
  <c r="KW33" i="17" s="1"/>
  <c r="KW23" i="17"/>
  <c r="LA38" i="17"/>
  <c r="LY3" i="24"/>
  <c r="LZ4" i="24"/>
  <c r="KU5" i="24"/>
  <c r="KU9" i="24"/>
  <c r="LA8" i="17"/>
  <c r="LB3" i="17"/>
  <c r="LC4" i="17"/>
  <c r="KX6" i="16"/>
  <c r="KX8" i="16" s="1"/>
  <c r="KY4" i="16"/>
  <c r="KV10" i="16"/>
  <c r="KW9" i="16"/>
  <c r="KX13" i="16" l="1"/>
  <c r="KX16" i="17"/>
  <c r="KX17" i="17" s="1"/>
  <c r="LA6" i="22"/>
  <c r="LA19" i="22" s="1"/>
  <c r="LC36" i="17"/>
  <c r="LC29" i="17"/>
  <c r="KV21" i="22"/>
  <c r="KX9" i="17"/>
  <c r="KX10" i="17" s="1"/>
  <c r="KV10" i="24"/>
  <c r="KU12" i="24"/>
  <c r="KU7" i="24"/>
  <c r="KW40" i="17"/>
  <c r="KW110" i="17"/>
  <c r="KW5" i="22"/>
  <c r="KW21" i="22" s="1"/>
  <c r="LZ4" i="22"/>
  <c r="LY3" i="22"/>
  <c r="LB38" i="17"/>
  <c r="LB31" i="17"/>
  <c r="KX116" i="17"/>
  <c r="KX117" i="17" s="1"/>
  <c r="KX88" i="17"/>
  <c r="KX81" i="17"/>
  <c r="KX82" i="17" s="1"/>
  <c r="KX109" i="17"/>
  <c r="KX110" i="17" s="1"/>
  <c r="KX95" i="17"/>
  <c r="KX96" i="17" s="1"/>
  <c r="KX74" i="17"/>
  <c r="KX75" i="17" s="1"/>
  <c r="KX67" i="17"/>
  <c r="KX60" i="17"/>
  <c r="KX61" i="17" s="1"/>
  <c r="KX53" i="17"/>
  <c r="KX54" i="17" s="1"/>
  <c r="KX46" i="17"/>
  <c r="KX47" i="17" s="1"/>
  <c r="KX39" i="17"/>
  <c r="KX40" i="17" s="1"/>
  <c r="KX32" i="17"/>
  <c r="KX23" i="17"/>
  <c r="KV5" i="24"/>
  <c r="KV7" i="24" s="1"/>
  <c r="KV9" i="24"/>
  <c r="MA4" i="24"/>
  <c r="LZ3" i="24"/>
  <c r="LB8" i="17"/>
  <c r="LC3" i="17"/>
  <c r="LD4" i="17"/>
  <c r="KY6" i="16"/>
  <c r="KY8" i="16" s="1"/>
  <c r="KZ4" i="16"/>
  <c r="KW10" i="16"/>
  <c r="KX9" i="16"/>
  <c r="KY13" i="16" l="1"/>
  <c r="KY16" i="17"/>
  <c r="KY17" i="17" s="1"/>
  <c r="LB6" i="22"/>
  <c r="LB19" i="22" s="1"/>
  <c r="LD36" i="17"/>
  <c r="LD29" i="17"/>
  <c r="KY9" i="17"/>
  <c r="KY10" i="17" s="1"/>
  <c r="KV12" i="24"/>
  <c r="KX5" i="22"/>
  <c r="KX21" i="22" s="1"/>
  <c r="KW6" i="24"/>
  <c r="KW11" i="24"/>
  <c r="KW10" i="24"/>
  <c r="KX33" i="17"/>
  <c r="KX89" i="17"/>
  <c r="KX68" i="17"/>
  <c r="KW20" i="22"/>
  <c r="KX11" i="24"/>
  <c r="KX6" i="24"/>
  <c r="LZ3" i="22"/>
  <c r="MA4" i="22"/>
  <c r="KY116" i="17"/>
  <c r="KY117" i="17" s="1"/>
  <c r="KY109" i="17"/>
  <c r="KY95" i="17"/>
  <c r="KY96" i="17" s="1"/>
  <c r="KY88" i="17"/>
  <c r="KY89" i="17" s="1"/>
  <c r="KY81" i="17"/>
  <c r="KY82" i="17" s="1"/>
  <c r="KY74" i="17"/>
  <c r="KY75" i="17" s="1"/>
  <c r="KY53" i="17"/>
  <c r="KY54" i="17" s="1"/>
  <c r="KY46" i="17"/>
  <c r="KY47" i="17" s="1"/>
  <c r="KY60" i="17"/>
  <c r="KY61" i="17" s="1"/>
  <c r="KY67" i="17"/>
  <c r="KY68" i="17" s="1"/>
  <c r="KY39" i="17"/>
  <c r="KY40" i="17" s="1"/>
  <c r="KY32" i="17"/>
  <c r="KY33" i="17" s="1"/>
  <c r="KY23" i="17"/>
  <c r="LC31" i="17"/>
  <c r="LC38" i="17"/>
  <c r="KW5" i="24"/>
  <c r="KW9" i="24"/>
  <c r="MB4" i="24"/>
  <c r="MA3" i="24"/>
  <c r="LC8" i="17"/>
  <c r="LD3" i="17"/>
  <c r="LE4" i="17"/>
  <c r="KX10" i="16"/>
  <c r="KZ6" i="16"/>
  <c r="KZ8" i="16" s="1"/>
  <c r="LA4" i="16"/>
  <c r="KY9" i="16"/>
  <c r="KZ13" i="16" l="1"/>
  <c r="KZ16" i="17"/>
  <c r="KZ17" i="17" s="1"/>
  <c r="LC6" i="22"/>
  <c r="LC19" i="22" s="1"/>
  <c r="LE36" i="17"/>
  <c r="LE29" i="17"/>
  <c r="KZ9" i="17"/>
  <c r="KZ10" i="17" s="1"/>
  <c r="KX20" i="22"/>
  <c r="KW7" i="24"/>
  <c r="KW12" i="24"/>
  <c r="KX10" i="24"/>
  <c r="KY11" i="24"/>
  <c r="KY110" i="17"/>
  <c r="KY5" i="22"/>
  <c r="KY20" i="22" s="1"/>
  <c r="MB4" i="22"/>
  <c r="MA3" i="22"/>
  <c r="LD31" i="17"/>
  <c r="KZ116" i="17"/>
  <c r="KZ117" i="17" s="1"/>
  <c r="KZ88" i="17"/>
  <c r="KZ89" i="17" s="1"/>
  <c r="KZ95" i="17"/>
  <c r="KZ96" i="17" s="1"/>
  <c r="KZ109" i="17"/>
  <c r="KZ110" i="17" s="1"/>
  <c r="KZ74" i="17"/>
  <c r="KZ75" i="17" s="1"/>
  <c r="KZ67" i="17"/>
  <c r="KZ60" i="17"/>
  <c r="KZ61" i="17" s="1"/>
  <c r="KZ53" i="17"/>
  <c r="KZ54" i="17" s="1"/>
  <c r="KZ46" i="17"/>
  <c r="KZ47" i="17" s="1"/>
  <c r="KZ39" i="17"/>
  <c r="KZ40" i="17" s="1"/>
  <c r="KZ81" i="17"/>
  <c r="KZ82" i="17" s="1"/>
  <c r="KZ32" i="17"/>
  <c r="KZ33" i="17" s="1"/>
  <c r="KZ23" i="17"/>
  <c r="LD38" i="17"/>
  <c r="KX5" i="24"/>
  <c r="KX7" i="24" s="1"/>
  <c r="KX9" i="24"/>
  <c r="MC4" i="24"/>
  <c r="MB3" i="24"/>
  <c r="LF4" i="17"/>
  <c r="LE3" i="17"/>
  <c r="LD8" i="17"/>
  <c r="LA6" i="16"/>
  <c r="LA8" i="16" s="1"/>
  <c r="LB4" i="16"/>
  <c r="KY10" i="16"/>
  <c r="KZ9" i="16"/>
  <c r="LA13" i="16" l="1"/>
  <c r="LA16" i="17"/>
  <c r="LA17" i="17" s="1"/>
  <c r="LD6" i="22"/>
  <c r="LD19" i="22" s="1"/>
  <c r="LF36" i="17"/>
  <c r="LF29" i="17"/>
  <c r="LA9" i="17"/>
  <c r="LA10" i="17" s="1"/>
  <c r="KZ5" i="22"/>
  <c r="KZ21" i="22" s="1"/>
  <c r="KX12" i="24"/>
  <c r="KY10" i="24"/>
  <c r="KY6" i="24"/>
  <c r="KZ68" i="17"/>
  <c r="KZ11" i="24"/>
  <c r="KY21" i="22"/>
  <c r="MB3" i="22"/>
  <c r="MC4" i="22"/>
  <c r="LE38" i="17"/>
  <c r="LA116" i="17"/>
  <c r="LA117" i="17" s="1"/>
  <c r="LA109" i="17"/>
  <c r="LA110" i="17" s="1"/>
  <c r="LA95" i="17"/>
  <c r="LA96" i="17" s="1"/>
  <c r="LA88" i="17"/>
  <c r="LA89" i="17" s="1"/>
  <c r="LA74" i="17"/>
  <c r="LA75" i="17" s="1"/>
  <c r="LA67" i="17"/>
  <c r="LA68" i="17" s="1"/>
  <c r="LA60" i="17"/>
  <c r="LA61" i="17" s="1"/>
  <c r="LA81" i="17"/>
  <c r="LA82" i="17" s="1"/>
  <c r="LA53" i="17"/>
  <c r="LA54" i="17" s="1"/>
  <c r="LA39" i="17"/>
  <c r="LA40" i="17" s="1"/>
  <c r="LA46" i="17"/>
  <c r="LA47" i="17" s="1"/>
  <c r="LA32" i="17"/>
  <c r="LA33" i="17" s="1"/>
  <c r="LA23" i="17"/>
  <c r="LE31" i="17"/>
  <c r="KY5" i="24"/>
  <c r="KY9" i="24"/>
  <c r="MD4" i="24"/>
  <c r="MC3" i="24"/>
  <c r="LE8" i="17"/>
  <c r="LF3" i="17"/>
  <c r="LG4" i="17"/>
  <c r="KZ10" i="16"/>
  <c r="LB6" i="16"/>
  <c r="LB8" i="16" s="1"/>
  <c r="LC4" i="16"/>
  <c r="LA9" i="16"/>
  <c r="LB13" i="16" l="1"/>
  <c r="LB16" i="17"/>
  <c r="LB17" i="17" s="1"/>
  <c r="LG36" i="17"/>
  <c r="LG29" i="17"/>
  <c r="LB9" i="17"/>
  <c r="LB10" i="17" s="1"/>
  <c r="KZ20" i="22"/>
  <c r="KZ10" i="24"/>
  <c r="KY12" i="24"/>
  <c r="KY7" i="24"/>
  <c r="KZ6" i="24"/>
  <c r="LE6" i="22"/>
  <c r="LE19" i="22" s="1"/>
  <c r="LA5" i="22"/>
  <c r="LA20" i="22" s="1"/>
  <c r="LA10" i="24"/>
  <c r="LA6" i="24"/>
  <c r="LA11" i="24"/>
  <c r="MD4" i="22"/>
  <c r="MC3" i="22"/>
  <c r="LF31" i="17"/>
  <c r="LB116" i="17"/>
  <c r="LB117" i="17" s="1"/>
  <c r="LB95" i="17"/>
  <c r="LB96" i="17" s="1"/>
  <c r="LB109" i="17"/>
  <c r="LB110" i="17" s="1"/>
  <c r="LB74" i="17"/>
  <c r="LB75" i="17" s="1"/>
  <c r="LB67" i="17"/>
  <c r="LB68" i="17" s="1"/>
  <c r="LB60" i="17"/>
  <c r="LB61" i="17" s="1"/>
  <c r="LB88" i="17"/>
  <c r="LB89" i="17" s="1"/>
  <c r="LB81" i="17"/>
  <c r="LB82" i="17" s="1"/>
  <c r="LB53" i="17"/>
  <c r="LB54" i="17" s="1"/>
  <c r="LB32" i="17"/>
  <c r="LB33" i="17" s="1"/>
  <c r="LB23" i="17"/>
  <c r="LB46" i="17"/>
  <c r="LB47" i="17" s="1"/>
  <c r="LB39" i="17"/>
  <c r="LB40" i="17" s="1"/>
  <c r="LF38" i="17"/>
  <c r="KZ5" i="24"/>
  <c r="KZ9" i="24"/>
  <c r="MD3" i="24"/>
  <c r="ME4" i="24"/>
  <c r="LH4" i="17"/>
  <c r="LG3" i="17"/>
  <c r="LF8" i="17"/>
  <c r="LA10" i="16"/>
  <c r="LB9" i="16"/>
  <c r="LC6" i="16"/>
  <c r="LC8" i="16" s="1"/>
  <c r="LD4" i="16"/>
  <c r="LC13" i="16" l="1"/>
  <c r="LC16" i="17"/>
  <c r="LC17" i="17" s="1"/>
  <c r="LF6" i="22"/>
  <c r="LF19" i="22" s="1"/>
  <c r="LH36" i="17"/>
  <c r="LH29" i="17"/>
  <c r="LC9" i="17"/>
  <c r="LC10" i="17" s="1"/>
  <c r="KZ12" i="24"/>
  <c r="LB5" i="22"/>
  <c r="LB21" i="22" s="1"/>
  <c r="KZ7" i="24"/>
  <c r="LA21" i="22"/>
  <c r="LB11" i="24"/>
  <c r="LB6" i="24"/>
  <c r="MD3" i="22"/>
  <c r="ME4" i="22"/>
  <c r="LB10" i="24"/>
  <c r="LG31" i="17"/>
  <c r="LC116" i="17"/>
  <c r="LC117" i="17" s="1"/>
  <c r="LC109" i="17"/>
  <c r="LC110" i="17" s="1"/>
  <c r="LC95" i="17"/>
  <c r="LC96" i="17" s="1"/>
  <c r="LC88" i="17"/>
  <c r="LC89" i="17" s="1"/>
  <c r="LC74" i="17"/>
  <c r="LC75" i="17" s="1"/>
  <c r="LC67" i="17"/>
  <c r="LC68" i="17" s="1"/>
  <c r="LC81" i="17"/>
  <c r="LC82" i="17" s="1"/>
  <c r="LC60" i="17"/>
  <c r="LC61" i="17" s="1"/>
  <c r="LC46" i="17"/>
  <c r="LC47" i="17" s="1"/>
  <c r="LC53" i="17"/>
  <c r="LC54" i="17" s="1"/>
  <c r="LC39" i="17"/>
  <c r="LC40" i="17" s="1"/>
  <c r="LC32" i="17"/>
  <c r="LC33" i="17" s="1"/>
  <c r="LC23" i="17"/>
  <c r="LG38" i="17"/>
  <c r="ME3" i="24"/>
  <c r="MF4" i="24"/>
  <c r="LA5" i="24"/>
  <c r="LA7" i="24" s="1"/>
  <c r="LA9" i="24"/>
  <c r="LA12" i="24" s="1"/>
  <c r="LI4" i="17"/>
  <c r="LH3" i="17"/>
  <c r="LG8" i="17"/>
  <c r="LE4" i="16"/>
  <c r="LD6" i="16"/>
  <c r="LD8" i="16" s="1"/>
  <c r="LC9" i="16"/>
  <c r="LB10" i="16"/>
  <c r="LD13" i="16" l="1"/>
  <c r="LD16" i="17"/>
  <c r="LD17" i="17" s="1"/>
  <c r="LI36" i="17"/>
  <c r="LI29" i="17"/>
  <c r="LD9" i="17"/>
  <c r="LD10" i="17" s="1"/>
  <c r="LB20" i="22"/>
  <c r="LC5" i="22"/>
  <c r="LC21" i="22" s="1"/>
  <c r="LG6" i="22"/>
  <c r="LG19" i="22" s="1"/>
  <c r="LC6" i="24"/>
  <c r="LC11" i="24"/>
  <c r="LC10" i="24"/>
  <c r="MF4" i="22"/>
  <c r="ME3" i="22"/>
  <c r="LD116" i="17"/>
  <c r="LD117" i="17" s="1"/>
  <c r="LD109" i="17"/>
  <c r="LD110" i="17" s="1"/>
  <c r="LD95" i="17"/>
  <c r="LD96" i="17" s="1"/>
  <c r="LD88" i="17"/>
  <c r="LD89" i="17" s="1"/>
  <c r="LD81" i="17"/>
  <c r="LD82" i="17" s="1"/>
  <c r="LD74" i="17"/>
  <c r="LD75" i="17" s="1"/>
  <c r="LD60" i="17"/>
  <c r="LD61" i="17" s="1"/>
  <c r="LD67" i="17"/>
  <c r="LD68" i="17" s="1"/>
  <c r="LD53" i="17"/>
  <c r="LD54" i="17" s="1"/>
  <c r="LD39" i="17"/>
  <c r="LD40" i="17" s="1"/>
  <c r="LD23" i="17"/>
  <c r="LD46" i="17"/>
  <c r="LD47" i="17" s="1"/>
  <c r="LD32" i="17"/>
  <c r="LD33" i="17" s="1"/>
  <c r="LH31" i="17"/>
  <c r="LH38" i="17"/>
  <c r="LB5" i="24"/>
  <c r="LB7" i="24" s="1"/>
  <c r="LB9" i="24"/>
  <c r="LB12" i="24" s="1"/>
  <c r="MF3" i="24"/>
  <c r="MG4" i="24"/>
  <c r="LH8" i="17"/>
  <c r="LI3" i="17"/>
  <c r="LJ4" i="17"/>
  <c r="LD9" i="16"/>
  <c r="LC10" i="16"/>
  <c r="LE6" i="16"/>
  <c r="LF4" i="16"/>
  <c r="LE16" i="17" l="1"/>
  <c r="LE17" i="17" s="1"/>
  <c r="LE8" i="16"/>
  <c r="LH6" i="22"/>
  <c r="LH19" i="22" s="1"/>
  <c r="LJ29" i="17"/>
  <c r="LJ36" i="17"/>
  <c r="LC20" i="22"/>
  <c r="LD5" i="22"/>
  <c r="LD21" i="22" s="1"/>
  <c r="LD11" i="24"/>
  <c r="LE9" i="17"/>
  <c r="LD10" i="24"/>
  <c r="MG4" i="22"/>
  <c r="MF3" i="22"/>
  <c r="LD6" i="24"/>
  <c r="LE116" i="17"/>
  <c r="LE117" i="17" s="1"/>
  <c r="LE109" i="17"/>
  <c r="LE95" i="17"/>
  <c r="LE96" i="17" s="1"/>
  <c r="LE81" i="17"/>
  <c r="LE82" i="17" s="1"/>
  <c r="LE88" i="17"/>
  <c r="LE74" i="17"/>
  <c r="LE67" i="17"/>
  <c r="LE60" i="17"/>
  <c r="LE53" i="17"/>
  <c r="LE54" i="17" s="1"/>
  <c r="LE46" i="17"/>
  <c r="LE47" i="17" s="1"/>
  <c r="LE39" i="17"/>
  <c r="LE32" i="17"/>
  <c r="LE23" i="17"/>
  <c r="LI38" i="17"/>
  <c r="LI31" i="17"/>
  <c r="LC5" i="24"/>
  <c r="LC7" i="24" s="1"/>
  <c r="LC9" i="24"/>
  <c r="LC12" i="24" s="1"/>
  <c r="MG3" i="24"/>
  <c r="MH4" i="24"/>
  <c r="LJ3" i="17"/>
  <c r="LK4" i="17"/>
  <c r="LI8" i="17"/>
  <c r="LF6" i="16"/>
  <c r="LF8" i="16" s="1"/>
  <c r="LG4" i="16"/>
  <c r="LE9" i="16"/>
  <c r="LD10" i="16"/>
  <c r="LF13" i="16" l="1"/>
  <c r="LF16" i="17"/>
  <c r="LF17" i="17" s="1"/>
  <c r="LK36" i="17"/>
  <c r="LK29" i="17"/>
  <c r="LE13" i="16"/>
  <c r="LF9" i="17"/>
  <c r="LF10" i="17" s="1"/>
  <c r="LD20" i="22"/>
  <c r="LE68" i="17"/>
  <c r="LE40" i="17"/>
  <c r="LE61" i="17"/>
  <c r="LE75" i="17"/>
  <c r="LE89" i="17"/>
  <c r="LE33" i="17"/>
  <c r="LE110" i="17"/>
  <c r="LE10" i="17"/>
  <c r="LI6" i="22"/>
  <c r="LI19" i="22" s="1"/>
  <c r="LE5" i="22"/>
  <c r="LE21" i="22" s="1"/>
  <c r="MH4" i="22"/>
  <c r="MG3" i="22"/>
  <c r="LJ38" i="17"/>
  <c r="LF116" i="17"/>
  <c r="LF117" i="17" s="1"/>
  <c r="LF95" i="17"/>
  <c r="LF96" i="17" s="1"/>
  <c r="LF81" i="17"/>
  <c r="LF82" i="17" s="1"/>
  <c r="LF109" i="17"/>
  <c r="LF110" i="17" s="1"/>
  <c r="LF88" i="17"/>
  <c r="LF89" i="17" s="1"/>
  <c r="LF74" i="17"/>
  <c r="LF75" i="17" s="1"/>
  <c r="LF67" i="17"/>
  <c r="LF68" i="17" s="1"/>
  <c r="LF60" i="17"/>
  <c r="LF61" i="17" s="1"/>
  <c r="LF53" i="17"/>
  <c r="LF54" i="17" s="1"/>
  <c r="LF46" i="17"/>
  <c r="LF47" i="17" s="1"/>
  <c r="LF39" i="17"/>
  <c r="LF40" i="17" s="1"/>
  <c r="LF32" i="17"/>
  <c r="LF33" i="17" s="1"/>
  <c r="LF23" i="17"/>
  <c r="LJ31" i="17"/>
  <c r="LD5" i="24"/>
  <c r="LD7" i="24" s="1"/>
  <c r="LD9" i="24"/>
  <c r="LD12" i="24" s="1"/>
  <c r="MI4" i="24"/>
  <c r="MH3" i="24"/>
  <c r="LL4" i="17"/>
  <c r="LK3" i="17"/>
  <c r="LJ8" i="17"/>
  <c r="LE10" i="16"/>
  <c r="LF9" i="16"/>
  <c r="LG6" i="16"/>
  <c r="LH4" i="16"/>
  <c r="LG16" i="17" l="1"/>
  <c r="LG17" i="17" s="1"/>
  <c r="LG8" i="16"/>
  <c r="LJ6" i="22"/>
  <c r="LJ19" i="22" s="1"/>
  <c r="LL36" i="17"/>
  <c r="LL29" i="17"/>
  <c r="LF5" i="22"/>
  <c r="LF20" i="22" s="1"/>
  <c r="LE6" i="24"/>
  <c r="LE10" i="24"/>
  <c r="LE11" i="24"/>
  <c r="LG9" i="17"/>
  <c r="LE20" i="22"/>
  <c r="LF6" i="24"/>
  <c r="LF11" i="24"/>
  <c r="MI4" i="22"/>
  <c r="MH3" i="22"/>
  <c r="LF10" i="24"/>
  <c r="LG116" i="17"/>
  <c r="LG117" i="17" s="1"/>
  <c r="LG109" i="17"/>
  <c r="LG95" i="17"/>
  <c r="LG96" i="17" s="1"/>
  <c r="LG88" i="17"/>
  <c r="LG89" i="17" s="1"/>
  <c r="LG81" i="17"/>
  <c r="LG82" i="17" s="1"/>
  <c r="LG74" i="17"/>
  <c r="LG75" i="17" s="1"/>
  <c r="LG60" i="17"/>
  <c r="LG61" i="17" s="1"/>
  <c r="LG53" i="17"/>
  <c r="LG54" i="17" s="1"/>
  <c r="LG46" i="17"/>
  <c r="LG47" i="17" s="1"/>
  <c r="LG67" i="17"/>
  <c r="LG68" i="17" s="1"/>
  <c r="LG39" i="17"/>
  <c r="LG40" i="17" s="1"/>
  <c r="LG32" i="17"/>
  <c r="LG33" i="17" s="1"/>
  <c r="LG23" i="17"/>
  <c r="LK38" i="17"/>
  <c r="LK31" i="17"/>
  <c r="LE9" i="24"/>
  <c r="LE5" i="24"/>
  <c r="MJ4" i="24"/>
  <c r="MI3" i="24"/>
  <c r="LM4" i="17"/>
  <c r="LL3" i="17"/>
  <c r="LK8" i="17"/>
  <c r="LI4" i="16"/>
  <c r="LH6" i="16"/>
  <c r="LH8" i="16" s="1"/>
  <c r="LG9" i="16"/>
  <c r="LF10" i="16"/>
  <c r="LH13" i="16" l="1"/>
  <c r="LH16" i="17"/>
  <c r="LH17" i="17" s="1"/>
  <c r="LK6" i="22"/>
  <c r="LK19" i="22" s="1"/>
  <c r="LM36" i="17"/>
  <c r="LM29" i="17"/>
  <c r="LG13" i="16"/>
  <c r="LH9" i="17"/>
  <c r="LH10" i="17" s="1"/>
  <c r="LF21" i="22"/>
  <c r="LE7" i="24"/>
  <c r="LE12" i="24"/>
  <c r="LG110" i="17"/>
  <c r="LG10" i="17"/>
  <c r="LG5" i="22"/>
  <c r="LG21" i="22" s="1"/>
  <c r="MJ4" i="22"/>
  <c r="MI3" i="22"/>
  <c r="LH116" i="17"/>
  <c r="LH117" i="17" s="1"/>
  <c r="LH95" i="17"/>
  <c r="LH96" i="17" s="1"/>
  <c r="LH109" i="17"/>
  <c r="LH110" i="17" s="1"/>
  <c r="LH88" i="17"/>
  <c r="LH89" i="17" s="1"/>
  <c r="LH81" i="17"/>
  <c r="LH82" i="17" s="1"/>
  <c r="LH74" i="17"/>
  <c r="LH75" i="17" s="1"/>
  <c r="LH67" i="17"/>
  <c r="LH68" i="17" s="1"/>
  <c r="LH60" i="17"/>
  <c r="LH61" i="17" s="1"/>
  <c r="LH53" i="17"/>
  <c r="LH54" i="17" s="1"/>
  <c r="LH46" i="17"/>
  <c r="LH47" i="17" s="1"/>
  <c r="LH39" i="17"/>
  <c r="LH40" i="17" s="1"/>
  <c r="LH32" i="17"/>
  <c r="LH33" i="17" s="1"/>
  <c r="LH23" i="17"/>
  <c r="LL38" i="17"/>
  <c r="LL31" i="17"/>
  <c r="LF5" i="24"/>
  <c r="LF7" i="24" s="1"/>
  <c r="LF9" i="24"/>
  <c r="LF12" i="24" s="1"/>
  <c r="MK4" i="24"/>
  <c r="MJ3" i="24"/>
  <c r="LM3" i="17"/>
  <c r="LN4" i="17"/>
  <c r="LL8" i="17"/>
  <c r="LG10" i="16"/>
  <c r="LH9" i="16"/>
  <c r="LI6" i="16"/>
  <c r="LI8" i="16" s="1"/>
  <c r="LJ4" i="16"/>
  <c r="LI13" i="16" l="1"/>
  <c r="LI16" i="17"/>
  <c r="LI17" i="17" s="1"/>
  <c r="LN36" i="17"/>
  <c r="LN29" i="17"/>
  <c r="LI9" i="17"/>
  <c r="LI10" i="17" s="1"/>
  <c r="LH5" i="22"/>
  <c r="LH21" i="22" s="1"/>
  <c r="LG10" i="24"/>
  <c r="LG6" i="24"/>
  <c r="LG11" i="24"/>
  <c r="LG20" i="22"/>
  <c r="LL6" i="22"/>
  <c r="LL19" i="22" s="1"/>
  <c r="LH10" i="24"/>
  <c r="MK4" i="22"/>
  <c r="MJ3" i="22"/>
  <c r="LM31" i="17"/>
  <c r="LI116" i="17"/>
  <c r="LI117" i="17" s="1"/>
  <c r="LI109" i="17"/>
  <c r="LI110" i="17" s="1"/>
  <c r="LI95" i="17"/>
  <c r="LI96" i="17" s="1"/>
  <c r="LI88" i="17"/>
  <c r="LI89" i="17" s="1"/>
  <c r="LI81" i="17"/>
  <c r="LI82" i="17" s="1"/>
  <c r="LI74" i="17"/>
  <c r="LI67" i="17"/>
  <c r="LI68" i="17" s="1"/>
  <c r="LI60" i="17"/>
  <c r="LI53" i="17"/>
  <c r="LI54" i="17" s="1"/>
  <c r="LI32" i="17"/>
  <c r="LI23" i="17"/>
  <c r="LI39" i="17"/>
  <c r="LI40" i="17" s="1"/>
  <c r="LI46" i="17"/>
  <c r="LI47" i="17" s="1"/>
  <c r="LM38" i="17"/>
  <c r="LG5" i="24"/>
  <c r="LG9" i="24"/>
  <c r="ML4" i="24"/>
  <c r="MK3" i="24"/>
  <c r="LO4" i="17"/>
  <c r="LN3" i="17"/>
  <c r="LM8" i="17"/>
  <c r="LJ6" i="16"/>
  <c r="LJ8" i="16" s="1"/>
  <c r="LK4" i="16"/>
  <c r="LI9" i="16"/>
  <c r="LH10" i="16"/>
  <c r="LJ13" i="16" l="1"/>
  <c r="LJ16" i="17"/>
  <c r="LJ17" i="17" s="1"/>
  <c r="LM6" i="22"/>
  <c r="LM19" i="22" s="1"/>
  <c r="LO36" i="17"/>
  <c r="LO29" i="17"/>
  <c r="LJ9" i="17"/>
  <c r="LJ10" i="17" s="1"/>
  <c r="LH20" i="22"/>
  <c r="LG7" i="24"/>
  <c r="LH6" i="24"/>
  <c r="LH11" i="24"/>
  <c r="LG12" i="24"/>
  <c r="LI11" i="24"/>
  <c r="LI61" i="17"/>
  <c r="LI75" i="17"/>
  <c r="LI33" i="17"/>
  <c r="LI5" i="22"/>
  <c r="LI21" i="22" s="1"/>
  <c r="ML4" i="22"/>
  <c r="MK3" i="22"/>
  <c r="LJ116" i="17"/>
  <c r="LJ117" i="17" s="1"/>
  <c r="LJ95" i="17"/>
  <c r="LJ96" i="17" s="1"/>
  <c r="LJ109" i="17"/>
  <c r="LJ110" i="17" s="1"/>
  <c r="LJ88" i="17"/>
  <c r="LJ89" i="17" s="1"/>
  <c r="LJ81" i="17"/>
  <c r="LJ82" i="17" s="1"/>
  <c r="LJ74" i="17"/>
  <c r="LJ75" i="17" s="1"/>
  <c r="LJ67" i="17"/>
  <c r="LJ60" i="17"/>
  <c r="LJ61" i="17" s="1"/>
  <c r="LJ53" i="17"/>
  <c r="LJ54" i="17" s="1"/>
  <c r="LJ46" i="17"/>
  <c r="LJ47" i="17" s="1"/>
  <c r="LJ39" i="17"/>
  <c r="LJ40" i="17" s="1"/>
  <c r="LJ32" i="17"/>
  <c r="LJ33" i="17" s="1"/>
  <c r="LJ23" i="17"/>
  <c r="LN31" i="17"/>
  <c r="LN38" i="17"/>
  <c r="LH5" i="24"/>
  <c r="LH9" i="24"/>
  <c r="ML3" i="24"/>
  <c r="MM4" i="24"/>
  <c r="LN8" i="17"/>
  <c r="LP4" i="17"/>
  <c r="LO3" i="17"/>
  <c r="LI10" i="16"/>
  <c r="LL4" i="16"/>
  <c r="LK6" i="16"/>
  <c r="LJ9" i="16"/>
  <c r="LK16" i="17" l="1"/>
  <c r="LK17" i="17" s="1"/>
  <c r="LK8" i="16"/>
  <c r="LN6" i="22"/>
  <c r="LN19" i="22" s="1"/>
  <c r="LP36" i="17"/>
  <c r="LP29" i="17"/>
  <c r="LJ5" i="22"/>
  <c r="LJ21" i="22" s="1"/>
  <c r="LH12" i="24"/>
  <c r="LH7" i="24"/>
  <c r="LI6" i="24"/>
  <c r="LI10" i="24"/>
  <c r="LJ68" i="17"/>
  <c r="LK9" i="17"/>
  <c r="LK10" i="17" s="1"/>
  <c r="LI20" i="22"/>
  <c r="ML3" i="22"/>
  <c r="MM4" i="22"/>
  <c r="LK116" i="17"/>
  <c r="LK117" i="17" s="1"/>
  <c r="LK109" i="17"/>
  <c r="LK110" i="17" s="1"/>
  <c r="LK95" i="17"/>
  <c r="LK96" i="17" s="1"/>
  <c r="LK88" i="17"/>
  <c r="LK89" i="17" s="1"/>
  <c r="LK81" i="17"/>
  <c r="LK82" i="17" s="1"/>
  <c r="LK74" i="17"/>
  <c r="LK75" i="17" s="1"/>
  <c r="LK67" i="17"/>
  <c r="LK68" i="17" s="1"/>
  <c r="LK60" i="17"/>
  <c r="LK61" i="17" s="1"/>
  <c r="LK46" i="17"/>
  <c r="LK47" i="17" s="1"/>
  <c r="LK39" i="17"/>
  <c r="LK40" i="17" s="1"/>
  <c r="LK53" i="17"/>
  <c r="LK54" i="17" s="1"/>
  <c r="LK32" i="17"/>
  <c r="LK33" i="17" s="1"/>
  <c r="LK23" i="17"/>
  <c r="LO31" i="17"/>
  <c r="LO38" i="17"/>
  <c r="MM3" i="24"/>
  <c r="MN4" i="24"/>
  <c r="LI5" i="24"/>
  <c r="LI9" i="24"/>
  <c r="LQ4" i="17"/>
  <c r="LP3" i="17"/>
  <c r="LO8" i="17"/>
  <c r="LJ10" i="16"/>
  <c r="LL6" i="16"/>
  <c r="LL8" i="16" s="1"/>
  <c r="LM4" i="16"/>
  <c r="LK9" i="16"/>
  <c r="LL13" i="16" l="1"/>
  <c r="LL16" i="17"/>
  <c r="LL17" i="17" s="1"/>
  <c r="LO6" i="22"/>
  <c r="LO19" i="22" s="1"/>
  <c r="LQ36" i="17"/>
  <c r="LQ29" i="17"/>
  <c r="LK13" i="16"/>
  <c r="LJ10" i="24"/>
  <c r="LL9" i="17"/>
  <c r="LL10" i="17" s="1"/>
  <c r="LJ20" i="22"/>
  <c r="LI7" i="24"/>
  <c r="LI12" i="24"/>
  <c r="LJ6" i="24"/>
  <c r="LJ11" i="24"/>
  <c r="LK5" i="22"/>
  <c r="LK21" i="22" s="1"/>
  <c r="LK10" i="24"/>
  <c r="MN4" i="22"/>
  <c r="MM3" i="22"/>
  <c r="LL109" i="17"/>
  <c r="LL110" i="17" s="1"/>
  <c r="LL95" i="17"/>
  <c r="LL96" i="17" s="1"/>
  <c r="LL88" i="17"/>
  <c r="LL89" i="17" s="1"/>
  <c r="LL116" i="17"/>
  <c r="LL117" i="17" s="1"/>
  <c r="LL81" i="17"/>
  <c r="LL82" i="17" s="1"/>
  <c r="LL74" i="17"/>
  <c r="LL75" i="17" s="1"/>
  <c r="LL67" i="17"/>
  <c r="LL68" i="17" s="1"/>
  <c r="LL53" i="17"/>
  <c r="LL54" i="17" s="1"/>
  <c r="LL60" i="17"/>
  <c r="LL61" i="17" s="1"/>
  <c r="LL46" i="17"/>
  <c r="LL47" i="17" s="1"/>
  <c r="LL39" i="17"/>
  <c r="LL40" i="17" s="1"/>
  <c r="LL32" i="17"/>
  <c r="LL33" i="17" s="1"/>
  <c r="LL23" i="17"/>
  <c r="LP31" i="17"/>
  <c r="LP38" i="17"/>
  <c r="LJ5" i="24"/>
  <c r="LJ9" i="24"/>
  <c r="MN3" i="24"/>
  <c r="MO4" i="24"/>
  <c r="LQ3" i="17"/>
  <c r="LR4" i="17"/>
  <c r="LP8" i="17"/>
  <c r="LK10" i="16"/>
  <c r="LN4" i="16"/>
  <c r="LM6" i="16"/>
  <c r="LM8" i="16" s="1"/>
  <c r="LL9" i="16"/>
  <c r="LM13" i="16" l="1"/>
  <c r="LM16" i="17"/>
  <c r="LM17" i="17" s="1"/>
  <c r="LP6" i="22"/>
  <c r="LP19" i="22" s="1"/>
  <c r="LR36" i="17"/>
  <c r="LR29" i="17"/>
  <c r="LM9" i="17"/>
  <c r="LM10" i="17" s="1"/>
  <c r="LL5" i="22"/>
  <c r="LL21" i="22" s="1"/>
  <c r="LJ7" i="24"/>
  <c r="LJ12" i="24"/>
  <c r="LK11" i="24"/>
  <c r="LK6" i="24"/>
  <c r="LL6" i="24"/>
  <c r="LK20" i="22"/>
  <c r="MO4" i="22"/>
  <c r="MN3" i="22"/>
  <c r="LL10" i="24"/>
  <c r="LQ38" i="17"/>
  <c r="LM116" i="17"/>
  <c r="LM117" i="17" s="1"/>
  <c r="LM109" i="17"/>
  <c r="LM110" i="17" s="1"/>
  <c r="LM95" i="17"/>
  <c r="LM96" i="17" s="1"/>
  <c r="LM88" i="17"/>
  <c r="LM89" i="17" s="1"/>
  <c r="LM81" i="17"/>
  <c r="LM82" i="17" s="1"/>
  <c r="LM74" i="17"/>
  <c r="LM75" i="17" s="1"/>
  <c r="LM67" i="17"/>
  <c r="LM68" i="17" s="1"/>
  <c r="LM60" i="17"/>
  <c r="LM61" i="17" s="1"/>
  <c r="LM53" i="17"/>
  <c r="LM54" i="17" s="1"/>
  <c r="LM46" i="17"/>
  <c r="LM47" i="17" s="1"/>
  <c r="LM32" i="17"/>
  <c r="LM33" i="17" s="1"/>
  <c r="LM23" i="17"/>
  <c r="LM39" i="17"/>
  <c r="LM40" i="17" s="1"/>
  <c r="LQ31" i="17"/>
  <c r="MO3" i="24"/>
  <c r="MP4" i="24"/>
  <c r="LK5" i="24"/>
  <c r="LK9" i="24"/>
  <c r="LQ8" i="17"/>
  <c r="LR3" i="17"/>
  <c r="LS4" i="17"/>
  <c r="LL10" i="16"/>
  <c r="LM9" i="16"/>
  <c r="LO4" i="16"/>
  <c r="LN6" i="16"/>
  <c r="LN8" i="16" s="1"/>
  <c r="LN13" i="16" l="1"/>
  <c r="LN16" i="17"/>
  <c r="LN17" i="17" s="1"/>
  <c r="LS36" i="17"/>
  <c r="LS29" i="17"/>
  <c r="LN9" i="17"/>
  <c r="LN10" i="17" s="1"/>
  <c r="LL20" i="22"/>
  <c r="LL11" i="24"/>
  <c r="LK12" i="24"/>
  <c r="LK7" i="24"/>
  <c r="LQ6" i="22"/>
  <c r="LQ19" i="22" s="1"/>
  <c r="LM5" i="22"/>
  <c r="LM20" i="22" s="1"/>
  <c r="LM6" i="24"/>
  <c r="LM11" i="24"/>
  <c r="MP4" i="22"/>
  <c r="MO3" i="22"/>
  <c r="LM10" i="24"/>
  <c r="LN116" i="17"/>
  <c r="LN117" i="17" s="1"/>
  <c r="LN95" i="17"/>
  <c r="LN96" i="17" s="1"/>
  <c r="LN109" i="17"/>
  <c r="LN110" i="17" s="1"/>
  <c r="LN88" i="17"/>
  <c r="LN89" i="17" s="1"/>
  <c r="LN81" i="17"/>
  <c r="LN82" i="17" s="1"/>
  <c r="LN74" i="17"/>
  <c r="LN75" i="17" s="1"/>
  <c r="LN67" i="17"/>
  <c r="LN68" i="17" s="1"/>
  <c r="LN60" i="17"/>
  <c r="LN61" i="17" s="1"/>
  <c r="LN53" i="17"/>
  <c r="LN54" i="17" s="1"/>
  <c r="LN46" i="17"/>
  <c r="LN47" i="17" s="1"/>
  <c r="LN39" i="17"/>
  <c r="LN40" i="17" s="1"/>
  <c r="LN32" i="17"/>
  <c r="LN33" i="17" s="1"/>
  <c r="LN23" i="17"/>
  <c r="LR31" i="17"/>
  <c r="LR38" i="17"/>
  <c r="LL5" i="24"/>
  <c r="LL7" i="24" s="1"/>
  <c r="LL9" i="24"/>
  <c r="MQ4" i="24"/>
  <c r="MP3" i="24"/>
  <c r="LR8" i="17"/>
  <c r="LS3" i="17"/>
  <c r="LT4" i="17"/>
  <c r="LN9" i="16"/>
  <c r="LP4" i="16"/>
  <c r="LO6" i="16"/>
  <c r="LO8" i="16" s="1"/>
  <c r="LM10" i="16"/>
  <c r="LO13" i="16" l="1"/>
  <c r="LO16" i="17"/>
  <c r="LO17" i="17" s="1"/>
  <c r="LR6" i="22"/>
  <c r="LR19" i="22" s="1"/>
  <c r="LT36" i="17"/>
  <c r="LT29" i="17"/>
  <c r="LO9" i="17"/>
  <c r="LO10" i="17" s="1"/>
  <c r="LN5" i="22"/>
  <c r="LN20" i="22" s="1"/>
  <c r="LL12" i="24"/>
  <c r="LM21" i="22"/>
  <c r="LN11" i="24"/>
  <c r="LN10" i="24"/>
  <c r="MQ4" i="22"/>
  <c r="MP3" i="22"/>
  <c r="LN6" i="24"/>
  <c r="LO116" i="17"/>
  <c r="LO117" i="17" s="1"/>
  <c r="LO109" i="17"/>
  <c r="LO110" i="17" s="1"/>
  <c r="LO95" i="17"/>
  <c r="LO96" i="17" s="1"/>
  <c r="LO88" i="17"/>
  <c r="LO89" i="17" s="1"/>
  <c r="LO81" i="17"/>
  <c r="LO82" i="17" s="1"/>
  <c r="LO74" i="17"/>
  <c r="LO75" i="17" s="1"/>
  <c r="LO67" i="17"/>
  <c r="LO68" i="17" s="1"/>
  <c r="LO53" i="17"/>
  <c r="LO54" i="17" s="1"/>
  <c r="LO46" i="17"/>
  <c r="LO47" i="17" s="1"/>
  <c r="LO60" i="17"/>
  <c r="LO61" i="17" s="1"/>
  <c r="LO32" i="17"/>
  <c r="LO33" i="17" s="1"/>
  <c r="LO39" i="17"/>
  <c r="LO40" i="17" s="1"/>
  <c r="LO23" i="17"/>
  <c r="LS38" i="17"/>
  <c r="LS31" i="17"/>
  <c r="LM5" i="24"/>
  <c r="LM7" i="24" s="1"/>
  <c r="LM9" i="24"/>
  <c r="LM12" i="24" s="1"/>
  <c r="MR4" i="24"/>
  <c r="MQ3" i="24"/>
  <c r="LU4" i="17"/>
  <c r="LT3" i="17"/>
  <c r="LS8" i="17"/>
  <c r="LO9" i="16"/>
  <c r="LQ4" i="16"/>
  <c r="LP6" i="16"/>
  <c r="LP8" i="16" s="1"/>
  <c r="LN10" i="16"/>
  <c r="LP13" i="16" l="1"/>
  <c r="LP16" i="17"/>
  <c r="LP17" i="17" s="1"/>
  <c r="LU29" i="17"/>
  <c r="LU36" i="17"/>
  <c r="LP9" i="17"/>
  <c r="LP10" i="17" s="1"/>
  <c r="LN21" i="22"/>
  <c r="LO5" i="22"/>
  <c r="LO20" i="22" s="1"/>
  <c r="LS6" i="22"/>
  <c r="LS19" i="22" s="1"/>
  <c r="LO6" i="24"/>
  <c r="LO11" i="24"/>
  <c r="LO10" i="24"/>
  <c r="MR4" i="22"/>
  <c r="MQ3" i="22"/>
  <c r="LT38" i="17"/>
  <c r="LP116" i="17"/>
  <c r="LP117" i="17" s="1"/>
  <c r="LP109" i="17"/>
  <c r="LP110" i="17" s="1"/>
  <c r="LP88" i="17"/>
  <c r="LP89" i="17" s="1"/>
  <c r="LP95" i="17"/>
  <c r="LP96" i="17" s="1"/>
  <c r="LP74" i="17"/>
  <c r="LP75" i="17" s="1"/>
  <c r="LP67" i="17"/>
  <c r="LP68" i="17" s="1"/>
  <c r="LP60" i="17"/>
  <c r="LP61" i="17" s="1"/>
  <c r="LP53" i="17"/>
  <c r="LP54" i="17" s="1"/>
  <c r="LP46" i="17"/>
  <c r="LP47" i="17" s="1"/>
  <c r="LP39" i="17"/>
  <c r="LP40" i="17" s="1"/>
  <c r="LP81" i="17"/>
  <c r="LP82" i="17" s="1"/>
  <c r="LP32" i="17"/>
  <c r="LP33" i="17" s="1"/>
  <c r="LP23" i="17"/>
  <c r="LT31" i="17"/>
  <c r="LN5" i="24"/>
  <c r="LN7" i="24" s="1"/>
  <c r="LN9" i="24"/>
  <c r="LN12" i="24" s="1"/>
  <c r="MS4" i="24"/>
  <c r="MR3" i="24"/>
  <c r="LU3" i="17"/>
  <c r="LV4" i="17"/>
  <c r="LT8" i="17"/>
  <c r="LP9" i="16"/>
  <c r="LR4" i="16"/>
  <c r="LQ6" i="16"/>
  <c r="LO10" i="16"/>
  <c r="LQ16" i="17" l="1"/>
  <c r="LQ17" i="17" s="1"/>
  <c r="LQ8" i="16"/>
  <c r="LT6" i="22"/>
  <c r="LT19" i="22" s="1"/>
  <c r="LV36" i="17"/>
  <c r="LV29" i="17"/>
  <c r="LO21" i="22"/>
  <c r="LP5" i="22"/>
  <c r="LP20" i="22" s="1"/>
  <c r="LQ9" i="17"/>
  <c r="LQ10" i="17" s="1"/>
  <c r="LP6" i="24"/>
  <c r="LP11" i="24"/>
  <c r="LP10" i="24"/>
  <c r="MS4" i="22"/>
  <c r="MR3" i="22"/>
  <c r="LU38" i="17"/>
  <c r="LQ116" i="17"/>
  <c r="LQ117" i="17" s="1"/>
  <c r="LQ109" i="17"/>
  <c r="LQ95" i="17"/>
  <c r="LQ96" i="17" s="1"/>
  <c r="LQ88" i="17"/>
  <c r="LQ74" i="17"/>
  <c r="LQ67" i="17"/>
  <c r="LQ60" i="17"/>
  <c r="LQ81" i="17"/>
  <c r="LQ82" i="17" s="1"/>
  <c r="LQ53" i="17"/>
  <c r="LQ54" i="17" s="1"/>
  <c r="LQ32" i="17"/>
  <c r="LQ23" i="17"/>
  <c r="LQ46" i="17"/>
  <c r="LQ47" i="17" s="1"/>
  <c r="LQ39" i="17"/>
  <c r="LU31" i="17"/>
  <c r="LO5" i="24"/>
  <c r="LO7" i="24" s="1"/>
  <c r="LO9" i="24"/>
  <c r="LO12" i="24" s="1"/>
  <c r="MT4" i="24"/>
  <c r="MS3" i="24"/>
  <c r="LU8" i="17"/>
  <c r="LV3" i="17"/>
  <c r="LW4" i="17"/>
  <c r="LQ9" i="16"/>
  <c r="LS4" i="16"/>
  <c r="LR6" i="16"/>
  <c r="LR8" i="16" s="1"/>
  <c r="LP10" i="16"/>
  <c r="LR13" i="16" l="1"/>
  <c r="LR16" i="17"/>
  <c r="LR17" i="17" s="1"/>
  <c r="LW36" i="17"/>
  <c r="LW29" i="17"/>
  <c r="LQ13" i="16"/>
  <c r="LR9" i="17"/>
  <c r="LR10" i="17" s="1"/>
  <c r="LP21" i="22"/>
  <c r="LQ68" i="17"/>
  <c r="LQ40" i="17"/>
  <c r="LQ75" i="17"/>
  <c r="LQ89" i="17"/>
  <c r="LQ33" i="17"/>
  <c r="LQ110" i="17"/>
  <c r="LQ61" i="17"/>
  <c r="LU6" i="22"/>
  <c r="LU19" i="22" s="1"/>
  <c r="LQ5" i="22"/>
  <c r="LQ20" i="22" s="1"/>
  <c r="MT4" i="22"/>
  <c r="MS3" i="22"/>
  <c r="LR116" i="17"/>
  <c r="LR117" i="17" s="1"/>
  <c r="LR109" i="17"/>
  <c r="LR110" i="17" s="1"/>
  <c r="LR95" i="17"/>
  <c r="LR96" i="17" s="1"/>
  <c r="LR74" i="17"/>
  <c r="LR75" i="17" s="1"/>
  <c r="LR67" i="17"/>
  <c r="LR68" i="17" s="1"/>
  <c r="LR60" i="17"/>
  <c r="LR61" i="17" s="1"/>
  <c r="LR81" i="17"/>
  <c r="LR82" i="17" s="1"/>
  <c r="LR88" i="17"/>
  <c r="LR89" i="17" s="1"/>
  <c r="LR53" i="17"/>
  <c r="LR54" i="17" s="1"/>
  <c r="LR32" i="17"/>
  <c r="LR33" i="17" s="1"/>
  <c r="LR23" i="17"/>
  <c r="LR46" i="17"/>
  <c r="LR47" i="17" s="1"/>
  <c r="LR39" i="17"/>
  <c r="LR40" i="17" s="1"/>
  <c r="LV31" i="17"/>
  <c r="LV38" i="17"/>
  <c r="LP5" i="24"/>
  <c r="LP7" i="24" s="1"/>
  <c r="LP9" i="24"/>
  <c r="LP12" i="24" s="1"/>
  <c r="MT3" i="24"/>
  <c r="MU4" i="24"/>
  <c r="LV8" i="17"/>
  <c r="LX4" i="17"/>
  <c r="LW3" i="17"/>
  <c r="LS6" i="16"/>
  <c r="LT4" i="16"/>
  <c r="LR9" i="16"/>
  <c r="LQ10" i="16"/>
  <c r="LS16" i="17" l="1"/>
  <c r="LS17" i="17" s="1"/>
  <c r="LS8" i="16"/>
  <c r="LV6" i="22"/>
  <c r="LV19" i="22" s="1"/>
  <c r="LX29" i="17"/>
  <c r="LX36" i="17"/>
  <c r="LR5" i="22"/>
  <c r="LR20" i="22" s="1"/>
  <c r="LQ10" i="24"/>
  <c r="LQ11" i="24"/>
  <c r="LQ6" i="24"/>
  <c r="LS9" i="17"/>
  <c r="LS10" i="17" s="1"/>
  <c r="LQ21" i="22"/>
  <c r="LR11" i="24"/>
  <c r="MT3" i="22"/>
  <c r="MU4" i="22"/>
  <c r="LR6" i="24"/>
  <c r="LR10" i="24"/>
  <c r="LW31" i="17"/>
  <c r="LS116" i="17"/>
  <c r="LS117" i="17" s="1"/>
  <c r="LS109" i="17"/>
  <c r="LS95" i="17"/>
  <c r="LS96" i="17" s="1"/>
  <c r="LS88" i="17"/>
  <c r="LS74" i="17"/>
  <c r="LS67" i="17"/>
  <c r="LS68" i="17" s="1"/>
  <c r="LS81" i="17"/>
  <c r="LS82" i="17" s="1"/>
  <c r="LS60" i="17"/>
  <c r="LS46" i="17"/>
  <c r="LS47" i="17" s="1"/>
  <c r="LS39" i="17"/>
  <c r="LS40" i="17" s="1"/>
  <c r="LS53" i="17"/>
  <c r="LS54" i="17" s="1"/>
  <c r="LS32" i="17"/>
  <c r="LS23" i="17"/>
  <c r="LW38" i="17"/>
  <c r="LQ5" i="24"/>
  <c r="LQ9" i="24"/>
  <c r="MU3" i="24"/>
  <c r="MV4" i="24"/>
  <c r="LW8" i="17"/>
  <c r="LX3" i="17"/>
  <c r="LY4" i="17"/>
  <c r="LT6" i="16"/>
  <c r="LT8" i="16" s="1"/>
  <c r="LU4" i="16"/>
  <c r="LR10" i="16"/>
  <c r="LS9" i="16"/>
  <c r="LT13" i="16" l="1"/>
  <c r="LT16" i="17"/>
  <c r="LT17" i="17" s="1"/>
  <c r="LW6" i="22"/>
  <c r="LW19" i="22" s="1"/>
  <c r="LY36" i="17"/>
  <c r="LY29" i="17"/>
  <c r="LS13" i="16"/>
  <c r="LT9" i="17"/>
  <c r="LT10" i="17" s="1"/>
  <c r="LR21" i="22"/>
  <c r="LQ7" i="24"/>
  <c r="LQ12" i="24"/>
  <c r="LS61" i="17"/>
  <c r="LS75" i="17"/>
  <c r="LS33" i="17"/>
  <c r="LS89" i="17"/>
  <c r="LS110" i="17"/>
  <c r="LS5" i="22"/>
  <c r="LS21" i="22" s="1"/>
  <c r="MV4" i="22"/>
  <c r="MU3" i="22"/>
  <c r="LT109" i="17"/>
  <c r="LT110" i="17" s="1"/>
  <c r="LT95" i="17"/>
  <c r="LT96" i="17" s="1"/>
  <c r="LT88" i="17"/>
  <c r="LT89" i="17" s="1"/>
  <c r="LT116" i="17"/>
  <c r="LT117" i="17" s="1"/>
  <c r="LT81" i="17"/>
  <c r="LT82" i="17" s="1"/>
  <c r="LT74" i="17"/>
  <c r="LT75" i="17" s="1"/>
  <c r="LT67" i="17"/>
  <c r="LT68" i="17" s="1"/>
  <c r="LT60" i="17"/>
  <c r="LT61" i="17" s="1"/>
  <c r="LT53" i="17"/>
  <c r="LT54" i="17" s="1"/>
  <c r="LT46" i="17"/>
  <c r="LT47" i="17" s="1"/>
  <c r="LT39" i="17"/>
  <c r="LT40" i="17" s="1"/>
  <c r="LT32" i="17"/>
  <c r="LT33" i="17" s="1"/>
  <c r="LT23" i="17"/>
  <c r="LX31" i="17"/>
  <c r="LX38" i="17"/>
  <c r="LR5" i="24"/>
  <c r="LR7" i="24" s="1"/>
  <c r="LR9" i="24"/>
  <c r="LR12" i="24" s="1"/>
  <c r="MW4" i="24"/>
  <c r="MV3" i="24"/>
  <c r="LX8" i="17"/>
  <c r="LY3" i="17"/>
  <c r="LZ4" i="17"/>
  <c r="LS10" i="16"/>
  <c r="LU6" i="16"/>
  <c r="LU8" i="16" s="1"/>
  <c r="LV4" i="16"/>
  <c r="LT9" i="16"/>
  <c r="LU13" i="16" l="1"/>
  <c r="LU16" i="17"/>
  <c r="LU17" i="17" s="1"/>
  <c r="LX6" i="22"/>
  <c r="LX19" i="22" s="1"/>
  <c r="LZ29" i="17"/>
  <c r="LZ36" i="17"/>
  <c r="LU9" i="17"/>
  <c r="LU10" i="17" s="1"/>
  <c r="LT5" i="22"/>
  <c r="LT21" i="22" s="1"/>
  <c r="LS11" i="24"/>
  <c r="LS10" i="24"/>
  <c r="LS6" i="24"/>
  <c r="LT10" i="24"/>
  <c r="LS20" i="22"/>
  <c r="LT11" i="24"/>
  <c r="MW4" i="22"/>
  <c r="MV3" i="22"/>
  <c r="LT6" i="24"/>
  <c r="LY31" i="17"/>
  <c r="LU116" i="17"/>
  <c r="LU117" i="17" s="1"/>
  <c r="LU109" i="17"/>
  <c r="LU95" i="17"/>
  <c r="LU96" i="17" s="1"/>
  <c r="LU81" i="17"/>
  <c r="LU82" i="17" s="1"/>
  <c r="LU88" i="17"/>
  <c r="LU74" i="17"/>
  <c r="LU67" i="17"/>
  <c r="LU68" i="17" s="1"/>
  <c r="LU60" i="17"/>
  <c r="LU61" i="17" s="1"/>
  <c r="LU53" i="17"/>
  <c r="LU54" i="17" s="1"/>
  <c r="LU46" i="17"/>
  <c r="LU47" i="17" s="1"/>
  <c r="LU39" i="17"/>
  <c r="LU32" i="17"/>
  <c r="LU33" i="17" s="1"/>
  <c r="LU23" i="17"/>
  <c r="LY38" i="17"/>
  <c r="LS5" i="24"/>
  <c r="LS9" i="24"/>
  <c r="MW3" i="24"/>
  <c r="MX4" i="24"/>
  <c r="MA4" i="17"/>
  <c r="LZ3" i="17"/>
  <c r="LY8" i="17"/>
  <c r="LT10" i="16"/>
  <c r="LW4" i="16"/>
  <c r="LV6" i="16"/>
  <c r="LV8" i="16" s="1"/>
  <c r="LU9" i="16"/>
  <c r="LV13" i="16" l="1"/>
  <c r="LV16" i="17"/>
  <c r="LV17" i="17" s="1"/>
  <c r="LY6" i="22"/>
  <c r="LY19" i="22" s="1"/>
  <c r="MA36" i="17"/>
  <c r="MA29" i="17"/>
  <c r="LV9" i="17"/>
  <c r="LV10" i="17" s="1"/>
  <c r="LT20" i="22"/>
  <c r="LS12" i="24"/>
  <c r="LS7" i="24"/>
  <c r="LU40" i="17"/>
  <c r="LU6" i="24"/>
  <c r="LU110" i="17"/>
  <c r="LU89" i="17"/>
  <c r="LU75" i="17"/>
  <c r="LU5" i="22"/>
  <c r="LU21" i="22" s="1"/>
  <c r="MX4" i="22"/>
  <c r="MW3" i="22"/>
  <c r="LV109" i="17"/>
  <c r="LV110" i="17" s="1"/>
  <c r="LV116" i="17"/>
  <c r="LV117" i="17" s="1"/>
  <c r="LV81" i="17"/>
  <c r="LV82" i="17" s="1"/>
  <c r="LV95" i="17"/>
  <c r="LV96" i="17" s="1"/>
  <c r="LV88" i="17"/>
  <c r="LV89" i="17" s="1"/>
  <c r="LV74" i="17"/>
  <c r="LV75" i="17" s="1"/>
  <c r="LV67" i="17"/>
  <c r="LV68" i="17" s="1"/>
  <c r="LV60" i="17"/>
  <c r="LV53" i="17"/>
  <c r="LV54" i="17" s="1"/>
  <c r="LV46" i="17"/>
  <c r="LV47" i="17" s="1"/>
  <c r="LV39" i="17"/>
  <c r="LV40" i="17" s="1"/>
  <c r="LV32" i="17"/>
  <c r="LV33" i="17" s="1"/>
  <c r="LV23" i="17"/>
  <c r="LZ38" i="17"/>
  <c r="LZ31" i="17"/>
  <c r="MY4" i="24"/>
  <c r="MX3" i="24"/>
  <c r="LT5" i="24"/>
  <c r="LT7" i="24" s="1"/>
  <c r="LT9" i="24"/>
  <c r="LT12" i="24" s="1"/>
  <c r="LZ8" i="17"/>
  <c r="MA3" i="17"/>
  <c r="MB4" i="17"/>
  <c r="LU10" i="16"/>
  <c r="LX4" i="16"/>
  <c r="LW6" i="16"/>
  <c r="LW8" i="16" s="1"/>
  <c r="LV9" i="16"/>
  <c r="LW13" i="16" l="1"/>
  <c r="LW16" i="17"/>
  <c r="LW17" i="17" s="1"/>
  <c r="LZ6" i="22"/>
  <c r="LZ19" i="22" s="1"/>
  <c r="MB36" i="17"/>
  <c r="MB29" i="17"/>
  <c r="LW9" i="17"/>
  <c r="LW10" i="17" s="1"/>
  <c r="LV5" i="22"/>
  <c r="LV21" i="22" s="1"/>
  <c r="LU10" i="24"/>
  <c r="LU11" i="24"/>
  <c r="LV61" i="17"/>
  <c r="LU20" i="22"/>
  <c r="LV11" i="24"/>
  <c r="LV6" i="24"/>
  <c r="MY4" i="22"/>
  <c r="MX3" i="22"/>
  <c r="LW116" i="17"/>
  <c r="LW117" i="17" s="1"/>
  <c r="LW109" i="17"/>
  <c r="LW110" i="17" s="1"/>
  <c r="LW95" i="17"/>
  <c r="LW96" i="17" s="1"/>
  <c r="LW88" i="17"/>
  <c r="LW89" i="17" s="1"/>
  <c r="LW81" i="17"/>
  <c r="LW82" i="17" s="1"/>
  <c r="LW74" i="17"/>
  <c r="LW67" i="17"/>
  <c r="LW68" i="17" s="1"/>
  <c r="LW60" i="17"/>
  <c r="LW61" i="17" s="1"/>
  <c r="LW53" i="17"/>
  <c r="LW54" i="17" s="1"/>
  <c r="LW46" i="17"/>
  <c r="LW47" i="17" s="1"/>
  <c r="LW39" i="17"/>
  <c r="LW40" i="17" s="1"/>
  <c r="LW32" i="17"/>
  <c r="LW33" i="17" s="1"/>
  <c r="LW23" i="17"/>
  <c r="MA38" i="17"/>
  <c r="MA31" i="17"/>
  <c r="LU9" i="24"/>
  <c r="LU5" i="24"/>
  <c r="LU7" i="24" s="1"/>
  <c r="MZ4" i="24"/>
  <c r="MZ3" i="24" s="1"/>
  <c r="MY3" i="24"/>
  <c r="MC4" i="17"/>
  <c r="MB3" i="17"/>
  <c r="MA8" i="17"/>
  <c r="LV10" i="16"/>
  <c r="LW9" i="16"/>
  <c r="LY4" i="16"/>
  <c r="LX6" i="16"/>
  <c r="LX8" i="16" s="1"/>
  <c r="LX13" i="16" l="1"/>
  <c r="LX16" i="17"/>
  <c r="LX17" i="17" s="1"/>
  <c r="MA6" i="22"/>
  <c r="MA19" i="22" s="1"/>
  <c r="MC36" i="17"/>
  <c r="MC29" i="17"/>
  <c r="LX9" i="17"/>
  <c r="LX10" i="17" s="1"/>
  <c r="LV20" i="22"/>
  <c r="LU12" i="24"/>
  <c r="LV10" i="24"/>
  <c r="LW75" i="17"/>
  <c r="LW6" i="24"/>
  <c r="LW5" i="22"/>
  <c r="LW20" i="22" s="1"/>
  <c r="MZ4" i="22"/>
  <c r="MZ3" i="22" s="1"/>
  <c r="MY3" i="22"/>
  <c r="MB38" i="17"/>
  <c r="LX116" i="17"/>
  <c r="LX117" i="17" s="1"/>
  <c r="LX95" i="17"/>
  <c r="LX96" i="17" s="1"/>
  <c r="LX81" i="17"/>
  <c r="LX82" i="17" s="1"/>
  <c r="LX74" i="17"/>
  <c r="LX75" i="17" s="1"/>
  <c r="LX67" i="17"/>
  <c r="LX68" i="17" s="1"/>
  <c r="LX60" i="17"/>
  <c r="LX61" i="17" s="1"/>
  <c r="LX88" i="17"/>
  <c r="LX89" i="17" s="1"/>
  <c r="LX53" i="17"/>
  <c r="LX54" i="17" s="1"/>
  <c r="LX46" i="17"/>
  <c r="LX47" i="17" s="1"/>
  <c r="LX39" i="17"/>
  <c r="LX40" i="17" s="1"/>
  <c r="LX109" i="17"/>
  <c r="LX32" i="17"/>
  <c r="LX33" i="17" s="1"/>
  <c r="LX23" i="17"/>
  <c r="MB31" i="17"/>
  <c r="LV5" i="24"/>
  <c r="LV7" i="24" s="1"/>
  <c r="LV9" i="24"/>
  <c r="MC3" i="17"/>
  <c r="MD4" i="17"/>
  <c r="MB8" i="17"/>
  <c r="LZ4" i="16"/>
  <c r="LY6" i="16"/>
  <c r="LY8" i="16" s="1"/>
  <c r="LX9" i="16"/>
  <c r="LW10" i="16"/>
  <c r="NC7" i="22" l="1"/>
  <c r="OC7" i="22"/>
  <c r="NP7" i="22"/>
  <c r="NN7" i="22"/>
  <c r="ND7" i="22"/>
  <c r="NH7" i="22"/>
  <c r="NM7" i="22"/>
  <c r="NO7" i="22"/>
  <c r="NY7" i="22"/>
  <c r="OD7" i="22"/>
  <c r="NV7" i="22"/>
  <c r="NW7" i="22"/>
  <c r="NS7" i="22"/>
  <c r="OB7" i="22"/>
  <c r="NK7" i="22"/>
  <c r="NT7" i="22"/>
  <c r="OF7" i="22"/>
  <c r="NU7" i="22"/>
  <c r="NG7" i="22"/>
  <c r="NL7" i="22"/>
  <c r="NJ7" i="22"/>
  <c r="NQ7" i="22"/>
  <c r="NZ7" i="22"/>
  <c r="NF7" i="22"/>
  <c r="NX7" i="22"/>
  <c r="OE7" i="22"/>
  <c r="OA7" i="22"/>
  <c r="NR7" i="22"/>
  <c r="NI7" i="22"/>
  <c r="NE7" i="22"/>
  <c r="LY13" i="16"/>
  <c r="LY16" i="17"/>
  <c r="LY17" i="17" s="1"/>
  <c r="NX5" i="22"/>
  <c r="OA10" i="22"/>
  <c r="NW5" i="22"/>
  <c r="NK6" i="22"/>
  <c r="NV11" i="22"/>
  <c r="NS5" i="22"/>
  <c r="NX12" i="22"/>
  <c r="OB10" i="22"/>
  <c r="NK15" i="22"/>
  <c r="NG15" i="22"/>
  <c r="OE8" i="22"/>
  <c r="NL18" i="22"/>
  <c r="NT5" i="22"/>
  <c r="NS13" i="22"/>
  <c r="NV18" i="22"/>
  <c r="NW15" i="22"/>
  <c r="NN5" i="22"/>
  <c r="ND9" i="22"/>
  <c r="NC16" i="22"/>
  <c r="NR5" i="22"/>
  <c r="OF17" i="22"/>
  <c r="NQ13" i="22"/>
  <c r="NM11" i="22"/>
  <c r="NQ17" i="22"/>
  <c r="NU15" i="22"/>
  <c r="NM5" i="22"/>
  <c r="NS15" i="22"/>
  <c r="NF5" i="22"/>
  <c r="NR6" i="22"/>
  <c r="NF15" i="22"/>
  <c r="NC12" i="22"/>
  <c r="OF15" i="22"/>
  <c r="NC5" i="22"/>
  <c r="NK18" i="22"/>
  <c r="NM18" i="22"/>
  <c r="NP5" i="22"/>
  <c r="NJ5" i="22"/>
  <c r="NN9" i="22"/>
  <c r="NJ11" i="22"/>
  <c r="NI18" i="22"/>
  <c r="NV5" i="22"/>
  <c r="NJ16" i="22"/>
  <c r="OA11" i="22"/>
  <c r="NF9" i="22"/>
  <c r="NL11" i="22"/>
  <c r="NN17" i="22"/>
  <c r="NO14" i="22"/>
  <c r="NO12" i="22"/>
  <c r="NY18" i="22"/>
  <c r="NR10" i="22"/>
  <c r="NC10" i="22"/>
  <c r="NG5" i="22"/>
  <c r="NC11" i="22"/>
  <c r="NX13" i="22"/>
  <c r="NQ12" i="22"/>
  <c r="NO10" i="22"/>
  <c r="NZ11" i="22"/>
  <c r="OE13" i="22"/>
  <c r="NY9" i="22"/>
  <c r="OD18" i="22"/>
  <c r="OF14" i="22"/>
  <c r="NH13" i="22"/>
  <c r="NC17" i="22"/>
  <c r="NC18" i="22"/>
  <c r="OD8" i="22"/>
  <c r="OB11" i="22"/>
  <c r="NY15" i="22"/>
  <c r="OA12" i="22"/>
  <c r="ND16" i="22"/>
  <c r="NE15" i="22"/>
  <c r="NN11" i="22"/>
  <c r="ND5" i="22"/>
  <c r="NH5" i="22"/>
  <c r="NX11" i="22"/>
  <c r="NC14" i="22"/>
  <c r="NF6" i="22"/>
  <c r="NT9" i="22"/>
  <c r="NC9" i="22"/>
  <c r="NC6" i="22"/>
  <c r="NO11" i="22"/>
  <c r="NK13" i="22"/>
  <c r="NI10" i="22"/>
  <c r="NZ15" i="22"/>
  <c r="NZ16" i="22"/>
  <c r="OC16" i="22"/>
  <c r="NT17" i="22"/>
  <c r="NL6" i="22"/>
  <c r="OA15" i="22"/>
  <c r="NO18" i="22"/>
  <c r="NE14" i="22"/>
  <c r="NP6" i="22"/>
  <c r="NL13" i="22"/>
  <c r="NQ5" i="22"/>
  <c r="OE10" i="22"/>
  <c r="NW17" i="22"/>
  <c r="NK10" i="22"/>
  <c r="NV15" i="22"/>
  <c r="OE9" i="22"/>
  <c r="NV12" i="22"/>
  <c r="OF18" i="22"/>
  <c r="OE18" i="22"/>
  <c r="NO6" i="22"/>
  <c r="NS8" i="22"/>
  <c r="OA18" i="22"/>
  <c r="NF16" i="22"/>
  <c r="NS10" i="22"/>
  <c r="NG18" i="22"/>
  <c r="NN15" i="22"/>
  <c r="NC8" i="22"/>
  <c r="NN14" i="22"/>
  <c r="OA9" i="22"/>
  <c r="NQ16" i="22"/>
  <c r="NZ10" i="22"/>
  <c r="NK9" i="22"/>
  <c r="NI5" i="22"/>
  <c r="NN18" i="22"/>
  <c r="NO5" i="22"/>
  <c r="NH9" i="22"/>
  <c r="NL5" i="22"/>
  <c r="NK11" i="22"/>
  <c r="NM6" i="22"/>
  <c r="NC13" i="22"/>
  <c r="NG8" i="22"/>
  <c r="NP17" i="22"/>
  <c r="NE5" i="22"/>
  <c r="NQ15" i="22"/>
  <c r="NU5" i="22"/>
  <c r="NO17" i="22"/>
  <c r="NW14" i="22"/>
  <c r="NY8" i="22"/>
  <c r="NP12" i="22"/>
  <c r="NK5" i="22"/>
  <c r="NL9" i="22"/>
  <c r="NV17" i="22"/>
  <c r="OF11" i="22"/>
  <c r="NH10" i="22"/>
  <c r="NP18" i="22"/>
  <c r="NE13" i="22"/>
  <c r="NI17" i="22"/>
  <c r="NG12" i="22"/>
  <c r="ND12" i="22"/>
  <c r="OD13" i="22"/>
  <c r="NH16" i="22"/>
  <c r="NT8" i="22"/>
  <c r="NZ8" i="22"/>
  <c r="NT18" i="22"/>
  <c r="NX16" i="22"/>
  <c r="NW9" i="22"/>
  <c r="NH15" i="22"/>
  <c r="NC19" i="22"/>
  <c r="NE6" i="22"/>
  <c r="NU6" i="22"/>
  <c r="NR14" i="22"/>
  <c r="NP11" i="22"/>
  <c r="NY11" i="22"/>
  <c r="OD17" i="22"/>
  <c r="NM17" i="22"/>
  <c r="OE17" i="22"/>
  <c r="NJ8" i="22"/>
  <c r="NK12" i="22"/>
  <c r="NM16" i="22"/>
  <c r="NX14" i="22"/>
  <c r="OF8" i="22"/>
  <c r="NU11" i="22"/>
  <c r="OC14" i="22"/>
  <c r="NH17" i="22"/>
  <c r="NI9" i="22"/>
  <c r="NR18" i="22"/>
  <c r="NR9" i="22"/>
  <c r="NJ15" i="22"/>
  <c r="NV13" i="22"/>
  <c r="OC9" i="22"/>
  <c r="NQ14" i="22"/>
  <c r="NU12" i="22"/>
  <c r="OC10" i="22"/>
  <c r="NH8" i="22"/>
  <c r="OE12" i="22"/>
  <c r="NK14" i="22"/>
  <c r="NY10" i="22"/>
  <c r="NE8" i="22"/>
  <c r="NU18" i="22"/>
  <c r="NZ13" i="22"/>
  <c r="OC12" i="22"/>
  <c r="NI19" i="22"/>
  <c r="OB14" i="22"/>
  <c r="OF16" i="22"/>
  <c r="NR16" i="22"/>
  <c r="OE14" i="22"/>
  <c r="NL16" i="22"/>
  <c r="NE16" i="22"/>
  <c r="NI14" i="22"/>
  <c r="NJ14" i="22"/>
  <c r="NU17" i="22"/>
  <c r="NJ20" i="22"/>
  <c r="NH12" i="22"/>
  <c r="NL12" i="22"/>
  <c r="NE18" i="22"/>
  <c r="NG6" i="22"/>
  <c r="NX8" i="22"/>
  <c r="NK16" i="22"/>
  <c r="NN6" i="22"/>
  <c r="NO9" i="22"/>
  <c r="NX10" i="22"/>
  <c r="OB18" i="22"/>
  <c r="NZ9" i="22"/>
  <c r="NH6" i="22"/>
  <c r="OD15" i="22"/>
  <c r="NI15" i="22"/>
  <c r="OB12" i="22"/>
  <c r="OC17" i="22"/>
  <c r="NJ9" i="22"/>
  <c r="NR11" i="22"/>
  <c r="NZ17" i="22"/>
  <c r="NU13" i="22"/>
  <c r="NW13" i="22"/>
  <c r="NJ12" i="22"/>
  <c r="OB8" i="22"/>
  <c r="NJ17" i="22"/>
  <c r="NU10" i="22"/>
  <c r="NG10" i="22"/>
  <c r="NO15" i="22"/>
  <c r="NY16" i="22"/>
  <c r="NH11" i="22"/>
  <c r="OA13" i="22"/>
  <c r="NL10" i="22"/>
  <c r="OE15" i="22"/>
  <c r="ND6" i="22"/>
  <c r="NI13" i="22"/>
  <c r="NF8" i="22"/>
  <c r="NW6" i="22"/>
  <c r="NP16" i="22"/>
  <c r="NF10" i="22"/>
  <c r="NQ6" i="22"/>
  <c r="OC8" i="22"/>
  <c r="NG11" i="22"/>
  <c r="NQ19" i="22"/>
  <c r="NV9" i="22"/>
  <c r="NU14" i="22"/>
  <c r="NF17" i="22"/>
  <c r="NT11" i="22"/>
  <c r="NM19" i="22"/>
  <c r="ND10" i="22"/>
  <c r="OD12" i="22"/>
  <c r="NO16" i="22"/>
  <c r="NC15" i="22"/>
  <c r="NR15" i="22"/>
  <c r="NN13" i="22"/>
  <c r="NH14" i="22"/>
  <c r="NJ18" i="22"/>
  <c r="NU9" i="22"/>
  <c r="NS14" i="22"/>
  <c r="NV14" i="22"/>
  <c r="NP9" i="22"/>
  <c r="NX6" i="22"/>
  <c r="OF9" i="22"/>
  <c r="NM8" i="22"/>
  <c r="NZ14" i="22"/>
  <c r="NK17" i="22"/>
  <c r="NS6" i="22"/>
  <c r="NV8" i="22"/>
  <c r="OF13" i="22"/>
  <c r="NK19" i="22"/>
  <c r="NI6" i="22"/>
  <c r="NX15" i="22"/>
  <c r="NU16" i="22"/>
  <c r="NW8" i="22"/>
  <c r="NT6" i="22"/>
  <c r="OA17" i="22"/>
  <c r="NS12" i="22"/>
  <c r="NY17" i="22"/>
  <c r="NT13" i="22"/>
  <c r="OC18" i="22"/>
  <c r="NH19" i="22"/>
  <c r="NG14" i="22"/>
  <c r="NN19" i="22"/>
  <c r="NM9" i="22"/>
  <c r="OB9" i="22"/>
  <c r="NY12" i="22"/>
  <c r="NY13" i="22"/>
  <c r="NN16" i="22"/>
  <c r="NK8" i="22"/>
  <c r="NT16" i="22"/>
  <c r="OB15" i="22"/>
  <c r="NS9" i="22"/>
  <c r="NQ8" i="22"/>
  <c r="ND19" i="22"/>
  <c r="NS16" i="22"/>
  <c r="NE9" i="22"/>
  <c r="NQ18" i="22"/>
  <c r="NG16" i="22"/>
  <c r="NJ13" i="22"/>
  <c r="NV16" i="22"/>
  <c r="NT14" i="22"/>
  <c r="NQ10" i="22"/>
  <c r="NL17" i="22"/>
  <c r="ND13" i="22"/>
  <c r="NN10" i="22"/>
  <c r="OF10" i="22"/>
  <c r="OB16" i="22"/>
  <c r="NE12" i="22"/>
  <c r="NX18" i="22"/>
  <c r="NQ11" i="22"/>
  <c r="NG13" i="22"/>
  <c r="NF13" i="22"/>
  <c r="NS17" i="22"/>
  <c r="NH18" i="22"/>
  <c r="NT12" i="22"/>
  <c r="OA16" i="22"/>
  <c r="OF12" i="22"/>
  <c r="ND17" i="22"/>
  <c r="NW12" i="22"/>
  <c r="NN12" i="22"/>
  <c r="NJ10" i="22"/>
  <c r="NJ19" i="22"/>
  <c r="OD10" i="22"/>
  <c r="NG17" i="22"/>
  <c r="NM12" i="22"/>
  <c r="NM15" i="22"/>
  <c r="ND15" i="22"/>
  <c r="OA14" i="22"/>
  <c r="NP15" i="22"/>
  <c r="NF18" i="22"/>
  <c r="NR17" i="22"/>
  <c r="NS11" i="22"/>
  <c r="NM10" i="22"/>
  <c r="NE11" i="22"/>
  <c r="NT15" i="22"/>
  <c r="NP13" i="22"/>
  <c r="NF11" i="22"/>
  <c r="NP14" i="22"/>
  <c r="NX9" i="22"/>
  <c r="NO8" i="22"/>
  <c r="OD9" i="22"/>
  <c r="NM13" i="22"/>
  <c r="NX17" i="22"/>
  <c r="NE17" i="22"/>
  <c r="OC11" i="22"/>
  <c r="NL8" i="22"/>
  <c r="OA8" i="22"/>
  <c r="ND8" i="22"/>
  <c r="ND11" i="22"/>
  <c r="NM14" i="22"/>
  <c r="NZ12" i="22"/>
  <c r="NL14" i="22"/>
  <c r="NR13" i="22"/>
  <c r="NP8" i="22"/>
  <c r="NX19" i="22"/>
  <c r="NO13" i="22"/>
  <c r="NV6" i="22"/>
  <c r="NR8" i="22"/>
  <c r="OD16" i="22"/>
  <c r="NV10" i="22"/>
  <c r="NI16" i="22"/>
  <c r="OB17" i="22"/>
  <c r="NP10" i="22"/>
  <c r="NI12" i="22"/>
  <c r="NF14" i="22"/>
  <c r="ND14" i="22"/>
  <c r="NW16" i="22"/>
  <c r="OD14" i="22"/>
  <c r="OE11" i="22"/>
  <c r="NF12" i="22"/>
  <c r="NN8" i="22"/>
  <c r="NI8" i="22"/>
  <c r="NS18" i="22"/>
  <c r="NG9" i="22"/>
  <c r="NO21" i="22"/>
  <c r="NM21" i="22"/>
  <c r="NS20" i="22"/>
  <c r="NK21" i="22"/>
  <c r="NN21" i="22"/>
  <c r="NJ6" i="22"/>
  <c r="NC20" i="22"/>
  <c r="NZ18" i="22"/>
  <c r="OC13" i="22"/>
  <c r="NE10" i="22"/>
  <c r="NF20" i="22"/>
  <c r="NU20" i="22"/>
  <c r="NU21" i="22"/>
  <c r="NH20" i="22"/>
  <c r="NW21" i="22"/>
  <c r="NJ21" i="22"/>
  <c r="NI20" i="22"/>
  <c r="NQ20" i="22"/>
  <c r="NK20" i="22"/>
  <c r="OC15" i="22"/>
  <c r="NE21" i="22"/>
  <c r="NC21" i="22"/>
  <c r="NT19" i="22"/>
  <c r="NY6" i="22"/>
  <c r="NQ9" i="22"/>
  <c r="NM20" i="22"/>
  <c r="NW20" i="22"/>
  <c r="NR12" i="22"/>
  <c r="NI11" i="22"/>
  <c r="NX20" i="22"/>
  <c r="NX21" i="22"/>
  <c r="NU8" i="22"/>
  <c r="NN20" i="22"/>
  <c r="NO19" i="22"/>
  <c r="NV19" i="22"/>
  <c r="NY14" i="22"/>
  <c r="NL15" i="22"/>
  <c r="OB13" i="22"/>
  <c r="NH21" i="22"/>
  <c r="ND18" i="22"/>
  <c r="NQ21" i="22"/>
  <c r="NP19" i="22"/>
  <c r="NW11" i="22"/>
  <c r="OE16" i="22"/>
  <c r="NR21" i="22"/>
  <c r="NS19" i="22"/>
  <c r="NE19" i="22"/>
  <c r="OD11" i="22"/>
  <c r="NV20" i="22"/>
  <c r="NI21" i="22"/>
  <c r="NO20" i="22"/>
  <c r="NL19" i="22"/>
  <c r="NT10" i="22"/>
  <c r="NR20" i="22"/>
  <c r="NW10" i="22"/>
  <c r="NS21" i="22"/>
  <c r="NW19" i="22"/>
  <c r="NF19" i="22"/>
  <c r="NP21" i="22"/>
  <c r="NY19" i="22"/>
  <c r="NR19" i="22"/>
  <c r="NF21" i="22"/>
  <c r="NT20" i="22"/>
  <c r="NG20" i="22"/>
  <c r="NW18" i="22"/>
  <c r="NU19" i="22"/>
  <c r="NT21" i="22"/>
  <c r="NG21" i="22"/>
  <c r="ND21" i="22"/>
  <c r="NL21" i="22"/>
  <c r="ND20" i="22"/>
  <c r="NE20" i="22"/>
  <c r="NP20" i="22"/>
  <c r="NL20" i="22"/>
  <c r="NV21" i="22"/>
  <c r="NG19" i="22"/>
  <c r="NY20" i="22"/>
  <c r="NY21" i="22"/>
  <c r="MB6" i="22"/>
  <c r="MB19" i="22" s="1"/>
  <c r="MD36" i="17"/>
  <c r="MD29" i="17"/>
  <c r="LY9" i="17"/>
  <c r="LY10" i="17" s="1"/>
  <c r="LW10" i="24"/>
  <c r="LX5" i="22"/>
  <c r="LX21" i="22" s="1"/>
  <c r="LW11" i="24"/>
  <c r="LV12" i="24"/>
  <c r="LX6" i="24"/>
  <c r="LX110" i="17"/>
  <c r="LW21" i="22"/>
  <c r="MC31" i="17"/>
  <c r="MC38" i="17"/>
  <c r="LY116" i="17"/>
  <c r="LY117" i="17" s="1"/>
  <c r="LY109" i="17"/>
  <c r="LY110" i="17" s="1"/>
  <c r="LY95" i="17"/>
  <c r="LY96" i="17" s="1"/>
  <c r="LY88" i="17"/>
  <c r="LY89" i="17" s="1"/>
  <c r="LY81" i="17"/>
  <c r="LY82" i="17" s="1"/>
  <c r="LY74" i="17"/>
  <c r="LY75" i="17" s="1"/>
  <c r="LY67" i="17"/>
  <c r="LY68" i="17" s="1"/>
  <c r="LY60" i="17"/>
  <c r="LY61" i="17" s="1"/>
  <c r="LY53" i="17"/>
  <c r="LY54" i="17" s="1"/>
  <c r="LY39" i="17"/>
  <c r="LY40" i="17" s="1"/>
  <c r="LY46" i="17"/>
  <c r="LY47" i="17" s="1"/>
  <c r="LY32" i="17"/>
  <c r="LY33" i="17" s="1"/>
  <c r="LY23" i="17"/>
  <c r="LW5" i="24"/>
  <c r="LW7" i="24" s="1"/>
  <c r="LW9" i="24"/>
  <c r="MC8" i="17"/>
  <c r="MD3" i="17"/>
  <c r="ME4" i="17"/>
  <c r="LY9" i="16"/>
  <c r="LX10" i="16"/>
  <c r="MA4" i="16"/>
  <c r="LZ6" i="16"/>
  <c r="LZ8" i="16" s="1"/>
  <c r="LZ13" i="16" l="1"/>
  <c r="LZ16" i="17"/>
  <c r="LZ17" i="17" s="1"/>
  <c r="ME36" i="17"/>
  <c r="ME29" i="17"/>
  <c r="LZ9" i="17"/>
  <c r="LZ10" i="17" s="1"/>
  <c r="LX20" i="22"/>
  <c r="LX10" i="24"/>
  <c r="LW12" i="24"/>
  <c r="LX11" i="24"/>
  <c r="LY10" i="24"/>
  <c r="MC6" i="22"/>
  <c r="MC19" i="22" s="1"/>
  <c r="LY5" i="22"/>
  <c r="LY21" i="22" s="1"/>
  <c r="LY6" i="24"/>
  <c r="LY11" i="24"/>
  <c r="MD38" i="17"/>
  <c r="LZ116" i="17"/>
  <c r="LZ117" i="17" s="1"/>
  <c r="LZ95" i="17"/>
  <c r="LZ96" i="17" s="1"/>
  <c r="LZ109" i="17"/>
  <c r="LZ110" i="17" s="1"/>
  <c r="LZ88" i="17"/>
  <c r="LZ89" i="17" s="1"/>
  <c r="LZ74" i="17"/>
  <c r="LZ75" i="17" s="1"/>
  <c r="LZ67" i="17"/>
  <c r="LZ68" i="17" s="1"/>
  <c r="LZ60" i="17"/>
  <c r="LZ61" i="17" s="1"/>
  <c r="LZ81" i="17"/>
  <c r="LZ82" i="17" s="1"/>
  <c r="LZ53" i="17"/>
  <c r="LZ54" i="17" s="1"/>
  <c r="LZ46" i="17"/>
  <c r="LZ47" i="17" s="1"/>
  <c r="LZ32" i="17"/>
  <c r="LZ33" i="17" s="1"/>
  <c r="LZ39" i="17"/>
  <c r="LZ40" i="17" s="1"/>
  <c r="LZ23" i="17"/>
  <c r="MD31" i="17"/>
  <c r="LX5" i="24"/>
  <c r="LX7" i="24" s="1"/>
  <c r="LX9" i="24"/>
  <c r="MF4" i="17"/>
  <c r="ME3" i="17"/>
  <c r="MD8" i="17"/>
  <c r="LZ9" i="16"/>
  <c r="MA6" i="16"/>
  <c r="MA8" i="16" s="1"/>
  <c r="MB4" i="16"/>
  <c r="LY10" i="16"/>
  <c r="MA13" i="16" l="1"/>
  <c r="MA16" i="17"/>
  <c r="MA17" i="17" s="1"/>
  <c r="MD6" i="22"/>
  <c r="MD19" i="22" s="1"/>
  <c r="MF36" i="17"/>
  <c r="MF29" i="17"/>
  <c r="MA9" i="17"/>
  <c r="MA10" i="17" s="1"/>
  <c r="LZ5" i="22"/>
  <c r="LZ20" i="22" s="1"/>
  <c r="LX12" i="24"/>
  <c r="LY20" i="22"/>
  <c r="LZ10" i="24"/>
  <c r="LZ6" i="24"/>
  <c r="LZ11" i="24"/>
  <c r="ME31" i="17"/>
  <c r="MA116" i="17"/>
  <c r="MA117" i="17" s="1"/>
  <c r="MA109" i="17"/>
  <c r="MA110" i="17" s="1"/>
  <c r="MA95" i="17"/>
  <c r="MA96" i="17" s="1"/>
  <c r="MA88" i="17"/>
  <c r="MA89" i="17" s="1"/>
  <c r="MA74" i="17"/>
  <c r="MA75" i="17" s="1"/>
  <c r="MA67" i="17"/>
  <c r="MA68" i="17" s="1"/>
  <c r="MA81" i="17"/>
  <c r="MA82" i="17" s="1"/>
  <c r="MA60" i="17"/>
  <c r="MA61" i="17" s="1"/>
  <c r="MA53" i="17"/>
  <c r="MA54" i="17" s="1"/>
  <c r="MA46" i="17"/>
  <c r="MA47" i="17" s="1"/>
  <c r="MA39" i="17"/>
  <c r="MA40" i="17" s="1"/>
  <c r="MA32" i="17"/>
  <c r="MA33" i="17" s="1"/>
  <c r="MA23" i="17"/>
  <c r="ME38" i="17"/>
  <c r="LY5" i="24"/>
  <c r="LY7" i="24" s="1"/>
  <c r="LY9" i="24"/>
  <c r="LY12" i="24" s="1"/>
  <c r="ME8" i="17"/>
  <c r="MF3" i="17"/>
  <c r="MG4" i="17"/>
  <c r="MB6" i="16"/>
  <c r="MB8" i="16" s="1"/>
  <c r="MC4" i="16"/>
  <c r="MA9" i="16"/>
  <c r="LZ10" i="16"/>
  <c r="MB13" i="16" l="1"/>
  <c r="MB16" i="17"/>
  <c r="MB17" i="17" s="1"/>
  <c r="MG36" i="17"/>
  <c r="MG29" i="17"/>
  <c r="MB9" i="17"/>
  <c r="MB10" i="17" s="1"/>
  <c r="LZ21" i="22"/>
  <c r="MA5" i="22"/>
  <c r="MA21" i="22" s="1"/>
  <c r="MA10" i="24"/>
  <c r="ME6" i="22"/>
  <c r="ME19" i="22" s="1"/>
  <c r="MA6" i="24"/>
  <c r="MA11" i="24"/>
  <c r="MF38" i="17"/>
  <c r="MF31" i="17"/>
  <c r="MB116" i="17"/>
  <c r="MB117" i="17" s="1"/>
  <c r="MB109" i="17"/>
  <c r="MB110" i="17" s="1"/>
  <c r="MB95" i="17"/>
  <c r="MB96" i="17" s="1"/>
  <c r="MB88" i="17"/>
  <c r="MB89" i="17" s="1"/>
  <c r="MB81" i="17"/>
  <c r="MB82" i="17" s="1"/>
  <c r="MB67" i="17"/>
  <c r="MB68" i="17" s="1"/>
  <c r="MB60" i="17"/>
  <c r="MB61" i="17" s="1"/>
  <c r="MB53" i="17"/>
  <c r="MB54" i="17" s="1"/>
  <c r="MB46" i="17"/>
  <c r="MB47" i="17" s="1"/>
  <c r="MB39" i="17"/>
  <c r="MB40" i="17" s="1"/>
  <c r="MB74" i="17"/>
  <c r="MB75" i="17" s="1"/>
  <c r="MB32" i="17"/>
  <c r="MB33" i="17" s="1"/>
  <c r="MB23" i="17"/>
  <c r="LZ5" i="24"/>
  <c r="LZ7" i="24" s="1"/>
  <c r="LZ9" i="24"/>
  <c r="LZ12" i="24" s="1"/>
  <c r="MF8" i="17"/>
  <c r="MH4" i="17"/>
  <c r="MG3" i="17"/>
  <c r="MA10" i="16"/>
  <c r="MD4" i="16"/>
  <c r="MC6" i="16"/>
  <c r="MB9" i="16"/>
  <c r="MC16" i="17" l="1"/>
  <c r="MC17" i="17" s="1"/>
  <c r="MC8" i="16"/>
  <c r="MF6" i="22"/>
  <c r="MF19" i="22" s="1"/>
  <c r="MH29" i="17"/>
  <c r="MH36" i="17"/>
  <c r="MA20" i="22"/>
  <c r="MB5" i="22"/>
  <c r="MB21" i="22" s="1"/>
  <c r="MC9" i="17"/>
  <c r="MB6" i="24"/>
  <c r="MB11" i="24"/>
  <c r="MB10" i="24"/>
  <c r="MG31" i="17"/>
  <c r="MG38" i="17"/>
  <c r="MC116" i="17"/>
  <c r="MC117" i="17" s="1"/>
  <c r="MC109" i="17"/>
  <c r="MC95" i="17"/>
  <c r="MC96" i="17" s="1"/>
  <c r="MC88" i="17"/>
  <c r="MC81" i="17"/>
  <c r="MC82" i="17" s="1"/>
  <c r="MC74" i="17"/>
  <c r="MC67" i="17"/>
  <c r="MC60" i="17"/>
  <c r="MC53" i="17"/>
  <c r="MC54" i="17" s="1"/>
  <c r="MC46" i="17"/>
  <c r="MC47" i="17" s="1"/>
  <c r="MC39" i="17"/>
  <c r="MC32" i="17"/>
  <c r="MC23" i="17"/>
  <c r="MA5" i="24"/>
  <c r="MA7" i="24" s="1"/>
  <c r="MA9" i="24"/>
  <c r="MA12" i="24" s="1"/>
  <c r="MG8" i="17"/>
  <c r="MH3" i="17"/>
  <c r="MI4" i="17"/>
  <c r="MB10" i="16"/>
  <c r="MC9" i="16"/>
  <c r="MD6" i="16"/>
  <c r="MD8" i="16" s="1"/>
  <c r="ME4" i="16"/>
  <c r="MD13" i="16" l="1"/>
  <c r="MD16" i="17"/>
  <c r="MD17" i="17" s="1"/>
  <c r="MI36" i="17"/>
  <c r="MI29" i="17"/>
  <c r="MC13" i="16"/>
  <c r="MD9" i="17"/>
  <c r="MD10" i="17" s="1"/>
  <c r="MB20" i="22"/>
  <c r="MC68" i="17"/>
  <c r="MC75" i="17"/>
  <c r="MC33" i="17"/>
  <c r="MC61" i="17"/>
  <c r="MC89" i="17"/>
  <c r="MC40" i="17"/>
  <c r="MC110" i="17"/>
  <c r="MC10" i="17"/>
  <c r="MG6" i="22"/>
  <c r="MG19" i="22" s="1"/>
  <c r="MC5" i="22"/>
  <c r="MC21" i="22" s="1"/>
  <c r="MH38" i="17"/>
  <c r="MH31" i="17"/>
  <c r="MD116" i="17"/>
  <c r="MD117" i="17" s="1"/>
  <c r="MD109" i="17"/>
  <c r="MD110" i="17" s="1"/>
  <c r="MD95" i="17"/>
  <c r="MD96" i="17" s="1"/>
  <c r="MD88" i="17"/>
  <c r="MD89" i="17" s="1"/>
  <c r="MD81" i="17"/>
  <c r="MD82" i="17" s="1"/>
  <c r="MD74" i="17"/>
  <c r="MD75" i="17" s="1"/>
  <c r="MD67" i="17"/>
  <c r="MD68" i="17" s="1"/>
  <c r="MD60" i="17"/>
  <c r="MD61" i="17" s="1"/>
  <c r="MD53" i="17"/>
  <c r="MD54" i="17" s="1"/>
  <c r="MD46" i="17"/>
  <c r="MD47" i="17" s="1"/>
  <c r="MD39" i="17"/>
  <c r="MD40" i="17" s="1"/>
  <c r="MD32" i="17"/>
  <c r="MD33" i="17" s="1"/>
  <c r="MD23" i="17"/>
  <c r="MB5" i="24"/>
  <c r="MB7" i="24" s="1"/>
  <c r="MB9" i="24"/>
  <c r="MB12" i="24" s="1"/>
  <c r="MH8" i="17"/>
  <c r="MI3" i="17"/>
  <c r="MJ4" i="17"/>
  <c r="MF4" i="16"/>
  <c r="ME6" i="16"/>
  <c r="MD9" i="16"/>
  <c r="MC10" i="16"/>
  <c r="ME16" i="17" l="1"/>
  <c r="ME17" i="17" s="1"/>
  <c r="ME8" i="16"/>
  <c r="MH6" i="22"/>
  <c r="MH19" i="22" s="1"/>
  <c r="MJ36" i="17"/>
  <c r="MJ29" i="17"/>
  <c r="MD5" i="22"/>
  <c r="MD21" i="22" s="1"/>
  <c r="MC11" i="24"/>
  <c r="MC6" i="24"/>
  <c r="MC10" i="24"/>
  <c r="MC20" i="22"/>
  <c r="ME9" i="17"/>
  <c r="MD10" i="24"/>
  <c r="MD6" i="24"/>
  <c r="MD11" i="24"/>
  <c r="MI31" i="17"/>
  <c r="ME116" i="17"/>
  <c r="ME117" i="17" s="1"/>
  <c r="ME109" i="17"/>
  <c r="ME95" i="17"/>
  <c r="ME96" i="17" s="1"/>
  <c r="ME88" i="17"/>
  <c r="ME89" i="17" s="1"/>
  <c r="ME81" i="17"/>
  <c r="ME82" i="17" s="1"/>
  <c r="ME74" i="17"/>
  <c r="ME75" i="17" s="1"/>
  <c r="ME60" i="17"/>
  <c r="ME61" i="17" s="1"/>
  <c r="ME53" i="17"/>
  <c r="ME54" i="17" s="1"/>
  <c r="ME46" i="17"/>
  <c r="ME47" i="17" s="1"/>
  <c r="ME67" i="17"/>
  <c r="ME68" i="17" s="1"/>
  <c r="ME39" i="17"/>
  <c r="ME32" i="17"/>
  <c r="ME33" i="17" s="1"/>
  <c r="ME23" i="17"/>
  <c r="MI38" i="17"/>
  <c r="MC5" i="24"/>
  <c r="MC9" i="24"/>
  <c r="MK4" i="17"/>
  <c r="MJ3" i="17"/>
  <c r="MI8" i="17"/>
  <c r="MD10" i="16"/>
  <c r="ME9" i="16"/>
  <c r="MG4" i="16"/>
  <c r="MF6" i="16"/>
  <c r="MF8" i="16" s="1"/>
  <c r="MF13" i="16" l="1"/>
  <c r="MF16" i="17"/>
  <c r="MF17" i="17" s="1"/>
  <c r="MK36" i="17"/>
  <c r="MK29" i="17"/>
  <c r="ME13" i="16"/>
  <c r="MF9" i="17"/>
  <c r="MF10" i="17" s="1"/>
  <c r="MD20" i="22"/>
  <c r="MC12" i="24"/>
  <c r="MC7" i="24"/>
  <c r="ME40" i="17"/>
  <c r="ME110" i="17"/>
  <c r="ME10" i="17"/>
  <c r="MI6" i="22"/>
  <c r="MI19" i="22" s="1"/>
  <c r="ME5" i="22"/>
  <c r="ME21" i="22" s="1"/>
  <c r="MF116" i="17"/>
  <c r="MF117" i="17" s="1"/>
  <c r="MF95" i="17"/>
  <c r="MF96" i="17" s="1"/>
  <c r="MF88" i="17"/>
  <c r="MF89" i="17" s="1"/>
  <c r="MF81" i="17"/>
  <c r="MF82" i="17" s="1"/>
  <c r="MF109" i="17"/>
  <c r="MF110" i="17" s="1"/>
  <c r="MF74" i="17"/>
  <c r="MF75" i="17" s="1"/>
  <c r="MF67" i="17"/>
  <c r="MF68" i="17" s="1"/>
  <c r="MF60" i="17"/>
  <c r="MF53" i="17"/>
  <c r="MF54" i="17" s="1"/>
  <c r="MF46" i="17"/>
  <c r="MF47" i="17" s="1"/>
  <c r="MF39" i="17"/>
  <c r="MF40" i="17" s="1"/>
  <c r="MF32" i="17"/>
  <c r="MF33" i="17" s="1"/>
  <c r="MF23" i="17"/>
  <c r="MJ31" i="17"/>
  <c r="MJ38" i="17"/>
  <c r="MD5" i="24"/>
  <c r="MD7" i="24" s="1"/>
  <c r="MD9" i="24"/>
  <c r="MD12" i="24" s="1"/>
  <c r="MJ8" i="17"/>
  <c r="MK3" i="17"/>
  <c r="ML4" i="17"/>
  <c r="MG6" i="16"/>
  <c r="MG8" i="16" s="1"/>
  <c r="MH4" i="16"/>
  <c r="MF9" i="16"/>
  <c r="ME10" i="16"/>
  <c r="MG13" i="16" l="1"/>
  <c r="MG16" i="17"/>
  <c r="MG17" i="17" s="1"/>
  <c r="MJ6" i="22"/>
  <c r="MJ19" i="22" s="1"/>
  <c r="ML36" i="17"/>
  <c r="ML29" i="17"/>
  <c r="MG9" i="17"/>
  <c r="MG10" i="17" s="1"/>
  <c r="MF5" i="22"/>
  <c r="MF20" i="22" s="1"/>
  <c r="ME6" i="24"/>
  <c r="ME10" i="24"/>
  <c r="ME11" i="24"/>
  <c r="ME20" i="22"/>
  <c r="MF61" i="17"/>
  <c r="MF6" i="24"/>
  <c r="MF11" i="24"/>
  <c r="MK31" i="17"/>
  <c r="MG116" i="17"/>
  <c r="MG117" i="17" s="1"/>
  <c r="MG109" i="17"/>
  <c r="MG110" i="17" s="1"/>
  <c r="MG95" i="17"/>
  <c r="MG96" i="17" s="1"/>
  <c r="MG88" i="17"/>
  <c r="MG89" i="17" s="1"/>
  <c r="MG81" i="17"/>
  <c r="MG82" i="17" s="1"/>
  <c r="MG74" i="17"/>
  <c r="MG67" i="17"/>
  <c r="MG68" i="17" s="1"/>
  <c r="MG60" i="17"/>
  <c r="MG61" i="17" s="1"/>
  <c r="MG53" i="17"/>
  <c r="MG54" i="17" s="1"/>
  <c r="MG46" i="17"/>
  <c r="MG47" i="17" s="1"/>
  <c r="MG39" i="17"/>
  <c r="MG40" i="17" s="1"/>
  <c r="MG32" i="17"/>
  <c r="MG33" i="17" s="1"/>
  <c r="MG23" i="17"/>
  <c r="MK38" i="17"/>
  <c r="ME5" i="24"/>
  <c r="ME9" i="24"/>
  <c r="MK8" i="17"/>
  <c r="MM4" i="17"/>
  <c r="ML3" i="17"/>
  <c r="MF10" i="16"/>
  <c r="MH6" i="16"/>
  <c r="MH8" i="16" s="1"/>
  <c r="MI4" i="16"/>
  <c r="MG9" i="16"/>
  <c r="MH13" i="16" l="1"/>
  <c r="MH16" i="17"/>
  <c r="MH17" i="17" s="1"/>
  <c r="MM36" i="17"/>
  <c r="MM29" i="17"/>
  <c r="MH9" i="17"/>
  <c r="MH10" i="17" s="1"/>
  <c r="MF21" i="22"/>
  <c r="MF10" i="24"/>
  <c r="ME7" i="24"/>
  <c r="ME12" i="24"/>
  <c r="MG75" i="17"/>
  <c r="MG11" i="24"/>
  <c r="MK6" i="22"/>
  <c r="MK19" i="22" s="1"/>
  <c r="MG5" i="22"/>
  <c r="MG21" i="22" s="1"/>
  <c r="ML38" i="17"/>
  <c r="MH116" i="17"/>
  <c r="MH117" i="17" s="1"/>
  <c r="MH95" i="17"/>
  <c r="MH96" i="17" s="1"/>
  <c r="MH109" i="17"/>
  <c r="MH110" i="17" s="1"/>
  <c r="MH74" i="17"/>
  <c r="MH75" i="17" s="1"/>
  <c r="MH67" i="17"/>
  <c r="MH60" i="17"/>
  <c r="MH88" i="17"/>
  <c r="MH89" i="17" s="1"/>
  <c r="MH53" i="17"/>
  <c r="MH54" i="17" s="1"/>
  <c r="MH81" i="17"/>
  <c r="MH82" i="17" s="1"/>
  <c r="MH46" i="17"/>
  <c r="MH47" i="17" s="1"/>
  <c r="MH32" i="17"/>
  <c r="MH33" i="17" s="1"/>
  <c r="MH23" i="17"/>
  <c r="MH39" i="17"/>
  <c r="MH40" i="17" s="1"/>
  <c r="ML31" i="17"/>
  <c r="MF5" i="24"/>
  <c r="MF7" i="24" s="1"/>
  <c r="MF9" i="24"/>
  <c r="MN4" i="17"/>
  <c r="MM3" i="17"/>
  <c r="ML8" i="17"/>
  <c r="MG10" i="16"/>
  <c r="MJ4" i="16"/>
  <c r="MI6" i="16"/>
  <c r="MI8" i="16" s="1"/>
  <c r="MH9" i="16"/>
  <c r="MI13" i="16" l="1"/>
  <c r="MI16" i="17"/>
  <c r="MI17" i="17" s="1"/>
  <c r="ML6" i="22"/>
  <c r="ML19" i="22" s="1"/>
  <c r="MN36" i="17"/>
  <c r="MN29" i="17"/>
  <c r="MI9" i="17"/>
  <c r="MI10" i="17" s="1"/>
  <c r="MF12" i="24"/>
  <c r="MH5" i="22"/>
  <c r="MH20" i="22" s="1"/>
  <c r="MG10" i="24"/>
  <c r="MG6" i="24"/>
  <c r="MH61" i="17"/>
  <c r="MH6" i="24"/>
  <c r="MH68" i="17"/>
  <c r="MG20" i="22"/>
  <c r="MM31" i="17"/>
  <c r="MM38" i="17"/>
  <c r="MI116" i="17"/>
  <c r="MI117" i="17" s="1"/>
  <c r="MI109" i="17"/>
  <c r="MI110" i="17" s="1"/>
  <c r="MI95" i="17"/>
  <c r="MI96" i="17" s="1"/>
  <c r="MI88" i="17"/>
  <c r="MI89" i="17" s="1"/>
  <c r="MI74" i="17"/>
  <c r="MI67" i="17"/>
  <c r="MI68" i="17" s="1"/>
  <c r="MI81" i="17"/>
  <c r="MI82" i="17" s="1"/>
  <c r="MI60" i="17"/>
  <c r="MI61" i="17" s="1"/>
  <c r="MI39" i="17"/>
  <c r="MI40" i="17" s="1"/>
  <c r="MI53" i="17"/>
  <c r="MI54" i="17" s="1"/>
  <c r="MI46" i="17"/>
  <c r="MI47" i="17" s="1"/>
  <c r="MI32" i="17"/>
  <c r="MI33" i="17" s="1"/>
  <c r="MI23" i="17"/>
  <c r="MG5" i="24"/>
  <c r="MG9" i="24"/>
  <c r="MM8" i="17"/>
  <c r="MO4" i="17"/>
  <c r="MN3" i="17"/>
  <c r="MH10" i="16"/>
  <c r="MI9" i="16"/>
  <c r="MK4" i="16"/>
  <c r="MJ6" i="16"/>
  <c r="MJ8" i="16" s="1"/>
  <c r="MJ13" i="16" l="1"/>
  <c r="MJ16" i="17"/>
  <c r="MJ17" i="17" s="1"/>
  <c r="MM6" i="22"/>
  <c r="MM19" i="22" s="1"/>
  <c r="MO36" i="17"/>
  <c r="MO29" i="17"/>
  <c r="MJ9" i="17"/>
  <c r="MJ10" i="17" s="1"/>
  <c r="MG12" i="24"/>
  <c r="MH21" i="22"/>
  <c r="MG7" i="24"/>
  <c r="MH10" i="24"/>
  <c r="MH11" i="24"/>
  <c r="MI75" i="17"/>
  <c r="MI5" i="22"/>
  <c r="MI21" i="22" s="1"/>
  <c r="MN31" i="17"/>
  <c r="MJ116" i="17"/>
  <c r="MJ117" i="17" s="1"/>
  <c r="MJ109" i="17"/>
  <c r="MJ110" i="17" s="1"/>
  <c r="MJ95" i="17"/>
  <c r="MJ96" i="17" s="1"/>
  <c r="MJ88" i="17"/>
  <c r="MJ89" i="17" s="1"/>
  <c r="MJ81" i="17"/>
  <c r="MJ82" i="17" s="1"/>
  <c r="MJ74" i="17"/>
  <c r="MJ75" i="17" s="1"/>
  <c r="MJ67" i="17"/>
  <c r="MJ68" i="17" s="1"/>
  <c r="MJ60" i="17"/>
  <c r="MJ61" i="17" s="1"/>
  <c r="MJ53" i="17"/>
  <c r="MJ54" i="17" s="1"/>
  <c r="MJ46" i="17"/>
  <c r="MJ47" i="17" s="1"/>
  <c r="MJ39" i="17"/>
  <c r="MJ40" i="17" s="1"/>
  <c r="MJ32" i="17"/>
  <c r="MJ33" i="17" s="1"/>
  <c r="MJ23" i="17"/>
  <c r="MN38" i="17"/>
  <c r="MH5" i="24"/>
  <c r="MH7" i="24" s="1"/>
  <c r="MH9" i="24"/>
  <c r="MN8" i="17"/>
  <c r="MP4" i="17"/>
  <c r="MO3" i="17"/>
  <c r="MJ9" i="16"/>
  <c r="ML4" i="16"/>
  <c r="MK6" i="16"/>
  <c r="MK8" i="16" s="1"/>
  <c r="MI10" i="16"/>
  <c r="MK13" i="16" l="1"/>
  <c r="MK16" i="17"/>
  <c r="MK17" i="17" s="1"/>
  <c r="MN6" i="22"/>
  <c r="MN19" i="22" s="1"/>
  <c r="MP29" i="17"/>
  <c r="MP36" i="17"/>
  <c r="MK9" i="17"/>
  <c r="MK10" i="17" s="1"/>
  <c r="MJ5" i="22"/>
  <c r="MJ20" i="22" s="1"/>
  <c r="MI10" i="24"/>
  <c r="MI6" i="24"/>
  <c r="MI11" i="24"/>
  <c r="MH12" i="24"/>
  <c r="MJ6" i="24"/>
  <c r="MJ10" i="24"/>
  <c r="MI20" i="22"/>
  <c r="MO38" i="17"/>
  <c r="MK116" i="17"/>
  <c r="MK117" i="17" s="1"/>
  <c r="MK109" i="17"/>
  <c r="MK110" i="17" s="1"/>
  <c r="MK95" i="17"/>
  <c r="MK96" i="17" s="1"/>
  <c r="MK88" i="17"/>
  <c r="MK89" i="17" s="1"/>
  <c r="MK81" i="17"/>
  <c r="MK82" i="17" s="1"/>
  <c r="MK74" i="17"/>
  <c r="MK75" i="17" s="1"/>
  <c r="MK67" i="17"/>
  <c r="MK68" i="17" s="1"/>
  <c r="MK60" i="17"/>
  <c r="MK61" i="17" s="1"/>
  <c r="MK53" i="17"/>
  <c r="MK54" i="17" s="1"/>
  <c r="MK46" i="17"/>
  <c r="MK47" i="17" s="1"/>
  <c r="MK39" i="17"/>
  <c r="MK40" i="17" s="1"/>
  <c r="MK32" i="17"/>
  <c r="MK33" i="17" s="1"/>
  <c r="MK23" i="17"/>
  <c r="MO31" i="17"/>
  <c r="MI5" i="24"/>
  <c r="MI9" i="24"/>
  <c r="MP3" i="17"/>
  <c r="MQ4" i="17"/>
  <c r="MO8" i="17"/>
  <c r="MK9" i="16"/>
  <c r="ML6" i="16"/>
  <c r="ML8" i="16" s="1"/>
  <c r="MM4" i="16"/>
  <c r="MJ10" i="16"/>
  <c r="ML13" i="16" l="1"/>
  <c r="ML16" i="17"/>
  <c r="ML17" i="17" s="1"/>
  <c r="MQ36" i="17"/>
  <c r="MQ29" i="17"/>
  <c r="MJ21" i="22"/>
  <c r="ML9" i="17"/>
  <c r="ML10" i="17" s="1"/>
  <c r="MI12" i="24"/>
  <c r="MI7" i="24"/>
  <c r="MJ11" i="24"/>
  <c r="MO6" i="22"/>
  <c r="MO19" i="22" s="1"/>
  <c r="MK5" i="22"/>
  <c r="MK20" i="22" s="1"/>
  <c r="MK6" i="24"/>
  <c r="MK11" i="24"/>
  <c r="MK10" i="24"/>
  <c r="ML109" i="17"/>
  <c r="ML110" i="17" s="1"/>
  <c r="ML81" i="17"/>
  <c r="ML82" i="17" s="1"/>
  <c r="ML95" i="17"/>
  <c r="ML96" i="17" s="1"/>
  <c r="ML88" i="17"/>
  <c r="ML89" i="17" s="1"/>
  <c r="ML74" i="17"/>
  <c r="ML75" i="17" s="1"/>
  <c r="ML67" i="17"/>
  <c r="ML68" i="17" s="1"/>
  <c r="ML60" i="17"/>
  <c r="ML61" i="17" s="1"/>
  <c r="ML116" i="17"/>
  <c r="ML117" i="17" s="1"/>
  <c r="ML53" i="17"/>
  <c r="ML54" i="17" s="1"/>
  <c r="ML46" i="17"/>
  <c r="ML47" i="17" s="1"/>
  <c r="ML32" i="17"/>
  <c r="ML33" i="17" s="1"/>
  <c r="ML39" i="17"/>
  <c r="ML40" i="17" s="1"/>
  <c r="ML23" i="17"/>
  <c r="MP38" i="17"/>
  <c r="MP31" i="17"/>
  <c r="MJ5" i="24"/>
  <c r="MJ7" i="24" s="1"/>
  <c r="MJ9" i="24"/>
  <c r="MP8" i="17"/>
  <c r="MQ3" i="17"/>
  <c r="MR4" i="17"/>
  <c r="MN4" i="16"/>
  <c r="MM6" i="16"/>
  <c r="MM8" i="16" s="1"/>
  <c r="ML9" i="16"/>
  <c r="MK10" i="16"/>
  <c r="MM13" i="16" l="1"/>
  <c r="MM16" i="17"/>
  <c r="MM17" i="17" s="1"/>
  <c r="MP6" i="22"/>
  <c r="MP19" i="22" s="1"/>
  <c r="MR36" i="17"/>
  <c r="MR29" i="17"/>
  <c r="MM9" i="17"/>
  <c r="MM10" i="17" s="1"/>
  <c r="ML5" i="22"/>
  <c r="ML20" i="22" s="1"/>
  <c r="MJ12" i="24"/>
  <c r="MK21" i="22"/>
  <c r="ML6" i="24"/>
  <c r="ML11" i="24"/>
  <c r="ML10" i="24"/>
  <c r="MQ31" i="17"/>
  <c r="MQ38" i="17"/>
  <c r="MM116" i="17"/>
  <c r="MM117" i="17" s="1"/>
  <c r="MM109" i="17"/>
  <c r="MM110" i="17" s="1"/>
  <c r="MM95" i="17"/>
  <c r="MM96" i="17" s="1"/>
  <c r="MM88" i="17"/>
  <c r="MM89" i="17" s="1"/>
  <c r="MM81" i="17"/>
  <c r="MM82" i="17" s="1"/>
  <c r="MM74" i="17"/>
  <c r="MM75" i="17" s="1"/>
  <c r="MM53" i="17"/>
  <c r="MM54" i="17" s="1"/>
  <c r="MM46" i="17"/>
  <c r="MM47" i="17" s="1"/>
  <c r="MM67" i="17"/>
  <c r="MM68" i="17" s="1"/>
  <c r="MM60" i="17"/>
  <c r="MM61" i="17" s="1"/>
  <c r="MM32" i="17"/>
  <c r="MM33" i="17" s="1"/>
  <c r="MM39" i="17"/>
  <c r="MM40" i="17" s="1"/>
  <c r="MM23" i="17"/>
  <c r="MK9" i="24"/>
  <c r="MK12" i="24" s="1"/>
  <c r="MK5" i="24"/>
  <c r="MK7" i="24" s="1"/>
  <c r="MR3" i="17"/>
  <c r="MS4" i="17"/>
  <c r="MQ8" i="17"/>
  <c r="ML10" i="16"/>
  <c r="MM9" i="16"/>
  <c r="MO4" i="16"/>
  <c r="MN6" i="16"/>
  <c r="MN8" i="16" s="1"/>
  <c r="MN13" i="16" l="1"/>
  <c r="MN16" i="17"/>
  <c r="MN17" i="17" s="1"/>
  <c r="MS36" i="17"/>
  <c r="MS29" i="17"/>
  <c r="MN9" i="17"/>
  <c r="MN10" i="17" s="1"/>
  <c r="ML21" i="22"/>
  <c r="MM5" i="22"/>
  <c r="MM20" i="22" s="1"/>
  <c r="MM11" i="24"/>
  <c r="MQ6" i="22"/>
  <c r="MQ19" i="22" s="1"/>
  <c r="MM6" i="24"/>
  <c r="MR31" i="17"/>
  <c r="MR38" i="17"/>
  <c r="MN116" i="17"/>
  <c r="MN117" i="17" s="1"/>
  <c r="MN109" i="17"/>
  <c r="MN110" i="17" s="1"/>
  <c r="MN81" i="17"/>
  <c r="MN82" i="17" s="1"/>
  <c r="MN88" i="17"/>
  <c r="MN89" i="17" s="1"/>
  <c r="MN74" i="17"/>
  <c r="MN75" i="17" s="1"/>
  <c r="MN67" i="17"/>
  <c r="MN68" i="17" s="1"/>
  <c r="MN60" i="17"/>
  <c r="MN61" i="17" s="1"/>
  <c r="MN53" i="17"/>
  <c r="MN54" i="17" s="1"/>
  <c r="MN46" i="17"/>
  <c r="MN47" i="17" s="1"/>
  <c r="MN39" i="17"/>
  <c r="MN40" i="17" s="1"/>
  <c r="MN95" i="17"/>
  <c r="MN96" i="17" s="1"/>
  <c r="MN32" i="17"/>
  <c r="MN33" i="17" s="1"/>
  <c r="MN23" i="17"/>
  <c r="MM10" i="24"/>
  <c r="ML5" i="24"/>
  <c r="ML7" i="24" s="1"/>
  <c r="ML9" i="24"/>
  <c r="ML12" i="24" s="1"/>
  <c r="MS3" i="17"/>
  <c r="MT4" i="17"/>
  <c r="MR8" i="17"/>
  <c r="MN9" i="16"/>
  <c r="MP4" i="16"/>
  <c r="MO6" i="16"/>
  <c r="MM10" i="16"/>
  <c r="MO16" i="17" l="1"/>
  <c r="MO17" i="17" s="1"/>
  <c r="MO8" i="16"/>
  <c r="MR6" i="22"/>
  <c r="MR19" i="22" s="1"/>
  <c r="MT36" i="17"/>
  <c r="MT29" i="17"/>
  <c r="MN5" i="22"/>
  <c r="MN20" i="22" s="1"/>
  <c r="MM21" i="22"/>
  <c r="MN11" i="24"/>
  <c r="MO9" i="17"/>
  <c r="MO10" i="17" s="1"/>
  <c r="MN6" i="24"/>
  <c r="MS31" i="17"/>
  <c r="MO116" i="17"/>
  <c r="MO117" i="17" s="1"/>
  <c r="MO109" i="17"/>
  <c r="MO95" i="17"/>
  <c r="MO96" i="17" s="1"/>
  <c r="MO88" i="17"/>
  <c r="MO81" i="17"/>
  <c r="MO82" i="17" s="1"/>
  <c r="MO74" i="17"/>
  <c r="MO67" i="17"/>
  <c r="MO60" i="17"/>
  <c r="MO53" i="17"/>
  <c r="MO54" i="17" s="1"/>
  <c r="MO46" i="17"/>
  <c r="MO47" i="17" s="1"/>
  <c r="MO32" i="17"/>
  <c r="MO23" i="17"/>
  <c r="MO39" i="17"/>
  <c r="MS38" i="17"/>
  <c r="MN10" i="24"/>
  <c r="MM5" i="24"/>
  <c r="MM7" i="24" s="1"/>
  <c r="MM9" i="24"/>
  <c r="MM12" i="24" s="1"/>
  <c r="MS8" i="17"/>
  <c r="MT3" i="17"/>
  <c r="MU4" i="17"/>
  <c r="MP6" i="16"/>
  <c r="MP8" i="16" s="1"/>
  <c r="MQ4" i="16"/>
  <c r="MO9" i="16"/>
  <c r="MN10" i="16"/>
  <c r="MP13" i="16" l="1"/>
  <c r="MP16" i="17"/>
  <c r="MP17" i="17" s="1"/>
  <c r="MU36" i="17"/>
  <c r="MU29" i="17"/>
  <c r="MO13" i="16"/>
  <c r="MP9" i="17"/>
  <c r="MP10" i="17" s="1"/>
  <c r="MN21" i="22"/>
  <c r="MO110" i="17"/>
  <c r="MO33" i="17"/>
  <c r="MO61" i="17"/>
  <c r="MO68" i="17"/>
  <c r="MO75" i="17"/>
  <c r="MO40" i="17"/>
  <c r="MO89" i="17"/>
  <c r="MS6" i="22"/>
  <c r="MS19" i="22" s="1"/>
  <c r="MO5" i="22"/>
  <c r="MO21" i="22" s="1"/>
  <c r="MP116" i="17"/>
  <c r="MP117" i="17" s="1"/>
  <c r="MP109" i="17"/>
  <c r="MP110" i="17" s="1"/>
  <c r="MP81" i="17"/>
  <c r="MP82" i="17" s="1"/>
  <c r="MP95" i="17"/>
  <c r="MP96" i="17" s="1"/>
  <c r="MP88" i="17"/>
  <c r="MP89" i="17" s="1"/>
  <c r="MP74" i="17"/>
  <c r="MP75" i="17" s="1"/>
  <c r="MP67" i="17"/>
  <c r="MP68" i="17" s="1"/>
  <c r="MP60" i="17"/>
  <c r="MP61" i="17" s="1"/>
  <c r="MP53" i="17"/>
  <c r="MP54" i="17" s="1"/>
  <c r="MP39" i="17"/>
  <c r="MP40" i="17" s="1"/>
  <c r="MP32" i="17"/>
  <c r="MP33" i="17" s="1"/>
  <c r="MP46" i="17"/>
  <c r="MP47" i="17" s="1"/>
  <c r="MP23" i="17"/>
  <c r="MT38" i="17"/>
  <c r="MT31" i="17"/>
  <c r="MN5" i="24"/>
  <c r="MN7" i="24" s="1"/>
  <c r="MN9" i="24"/>
  <c r="MN12" i="24" s="1"/>
  <c r="MT8" i="17"/>
  <c r="MU3" i="17"/>
  <c r="MV4" i="17"/>
  <c r="MQ6" i="16"/>
  <c r="MR4" i="16"/>
  <c r="MO10" i="16"/>
  <c r="MP9" i="16"/>
  <c r="MQ16" i="17" l="1"/>
  <c r="MQ17" i="17" s="1"/>
  <c r="MQ8" i="16"/>
  <c r="MT6" i="22"/>
  <c r="MT19" i="22" s="1"/>
  <c r="MV36" i="17"/>
  <c r="MV29" i="17"/>
  <c r="MP5" i="22"/>
  <c r="MP20" i="22" s="1"/>
  <c r="MO10" i="24"/>
  <c r="MO11" i="24"/>
  <c r="MO6" i="24"/>
  <c r="MQ9" i="17"/>
  <c r="MQ10" i="17" s="1"/>
  <c r="MO20" i="22"/>
  <c r="MP6" i="24"/>
  <c r="MP11" i="24"/>
  <c r="MU38" i="17"/>
  <c r="MP10" i="24"/>
  <c r="MQ116" i="17"/>
  <c r="MQ117" i="17" s="1"/>
  <c r="MQ109" i="17"/>
  <c r="MQ110" i="17" s="1"/>
  <c r="MQ95" i="17"/>
  <c r="MQ96" i="17" s="1"/>
  <c r="MQ88" i="17"/>
  <c r="MQ74" i="17"/>
  <c r="MQ75" i="17" s="1"/>
  <c r="MQ67" i="17"/>
  <c r="MQ68" i="17" s="1"/>
  <c r="MQ81" i="17"/>
  <c r="MQ82" i="17" s="1"/>
  <c r="MQ60" i="17"/>
  <c r="MQ53" i="17"/>
  <c r="MQ54" i="17" s="1"/>
  <c r="MQ39" i="17"/>
  <c r="MQ40" i="17" s="1"/>
  <c r="MQ46" i="17"/>
  <c r="MQ47" i="17" s="1"/>
  <c r="MQ32" i="17"/>
  <c r="MQ33" i="17" s="1"/>
  <c r="MQ23" i="17"/>
  <c r="MU31" i="17"/>
  <c r="MO5" i="24"/>
  <c r="MO9" i="24"/>
  <c r="MU8" i="17"/>
  <c r="MW4" i="17"/>
  <c r="MV3" i="17"/>
  <c r="MP10" i="16"/>
  <c r="MR6" i="16"/>
  <c r="MR8" i="16" s="1"/>
  <c r="MS4" i="16"/>
  <c r="MQ9" i="16"/>
  <c r="MR13" i="16" l="1"/>
  <c r="MR16" i="17"/>
  <c r="MR17" i="17" s="1"/>
  <c r="MU6" i="22"/>
  <c r="MU19" i="22" s="1"/>
  <c r="MW36" i="17"/>
  <c r="MW29" i="17"/>
  <c r="MQ13" i="16"/>
  <c r="MP21" i="22"/>
  <c r="MR9" i="17"/>
  <c r="MR10" i="17" s="1"/>
  <c r="MO7" i="24"/>
  <c r="MO12" i="24"/>
  <c r="MQ89" i="17"/>
  <c r="MQ61" i="17"/>
  <c r="MQ11" i="24"/>
  <c r="MQ5" i="22"/>
  <c r="MQ20" i="22" s="1"/>
  <c r="MQ6" i="24"/>
  <c r="MV38" i="17"/>
  <c r="MV31" i="17"/>
  <c r="MR109" i="17"/>
  <c r="MR110" i="17" s="1"/>
  <c r="MR95" i="17"/>
  <c r="MR96" i="17" s="1"/>
  <c r="MR88" i="17"/>
  <c r="MR89" i="17" s="1"/>
  <c r="MR116" i="17"/>
  <c r="MR117" i="17" s="1"/>
  <c r="MR81" i="17"/>
  <c r="MR82" i="17" s="1"/>
  <c r="MR60" i="17"/>
  <c r="MR61" i="17" s="1"/>
  <c r="MR67" i="17"/>
  <c r="MR74" i="17"/>
  <c r="MR75" i="17" s="1"/>
  <c r="MR53" i="17"/>
  <c r="MR54" i="17" s="1"/>
  <c r="MR46" i="17"/>
  <c r="MR47" i="17" s="1"/>
  <c r="MR39" i="17"/>
  <c r="MR40" i="17" s="1"/>
  <c r="MR23" i="17"/>
  <c r="MR32" i="17"/>
  <c r="MR33" i="17" s="1"/>
  <c r="MP5" i="24"/>
  <c r="MP7" i="24" s="1"/>
  <c r="MP9" i="24"/>
  <c r="MP12" i="24" s="1"/>
  <c r="MX4" i="17"/>
  <c r="MW3" i="17"/>
  <c r="MV8" i="17"/>
  <c r="MS6" i="16"/>
  <c r="MS8" i="16" s="1"/>
  <c r="MT4" i="16"/>
  <c r="MQ10" i="16"/>
  <c r="MR9" i="16"/>
  <c r="MS13" i="16" l="1"/>
  <c r="MS16" i="17"/>
  <c r="MS17" i="17" s="1"/>
  <c r="MX29" i="17"/>
  <c r="MX36" i="17"/>
  <c r="MS9" i="17"/>
  <c r="MS10" i="17" s="1"/>
  <c r="MR5" i="22"/>
  <c r="MR20" i="22" s="1"/>
  <c r="MQ10" i="24"/>
  <c r="MR68" i="17"/>
  <c r="MQ21" i="22"/>
  <c r="MV6" i="22"/>
  <c r="MV19" i="22" s="1"/>
  <c r="MW38" i="17"/>
  <c r="MW31" i="17"/>
  <c r="MS116" i="17"/>
  <c r="MS117" i="17" s="1"/>
  <c r="MS109" i="17"/>
  <c r="MS110" i="17" s="1"/>
  <c r="MS95" i="17"/>
  <c r="MS96" i="17" s="1"/>
  <c r="MS88" i="17"/>
  <c r="MS89" i="17" s="1"/>
  <c r="MS81" i="17"/>
  <c r="MS82" i="17" s="1"/>
  <c r="MS74" i="17"/>
  <c r="MS75" i="17" s="1"/>
  <c r="MS67" i="17"/>
  <c r="MS68" i="17" s="1"/>
  <c r="MS60" i="17"/>
  <c r="MS61" i="17" s="1"/>
  <c r="MS53" i="17"/>
  <c r="MS54" i="17" s="1"/>
  <c r="MS46" i="17"/>
  <c r="MS47" i="17" s="1"/>
  <c r="MS39" i="17"/>
  <c r="MS32" i="17"/>
  <c r="MS33" i="17" s="1"/>
  <c r="MS23" i="17"/>
  <c r="MQ5" i="24"/>
  <c r="MQ7" i="24" s="1"/>
  <c r="MQ9" i="24"/>
  <c r="MW8" i="17"/>
  <c r="MY4" i="17"/>
  <c r="MX3" i="17"/>
  <c r="MR10" i="16"/>
  <c r="MT6" i="16"/>
  <c r="MU4" i="16"/>
  <c r="MS9" i="16"/>
  <c r="MT16" i="17" l="1"/>
  <c r="MT17" i="17" s="1"/>
  <c r="MT8" i="16"/>
  <c r="MW6" i="22"/>
  <c r="MW19" i="22" s="1"/>
  <c r="MY36" i="17"/>
  <c r="MY29" i="17"/>
  <c r="MR21" i="22"/>
  <c r="MR10" i="24"/>
  <c r="MQ12" i="24"/>
  <c r="MR11" i="24"/>
  <c r="MR6" i="24"/>
  <c r="MT9" i="17"/>
  <c r="MS40" i="17"/>
  <c r="MS5" i="22"/>
  <c r="MS21" i="22" s="1"/>
  <c r="MX38" i="17"/>
  <c r="MT109" i="17"/>
  <c r="MT116" i="17"/>
  <c r="MT117" i="17" s="1"/>
  <c r="MT88" i="17"/>
  <c r="MT95" i="17"/>
  <c r="MT96" i="17" s="1"/>
  <c r="MT81" i="17"/>
  <c r="MT82" i="17" s="1"/>
  <c r="MT74" i="17"/>
  <c r="MT75" i="17" s="1"/>
  <c r="MT67" i="17"/>
  <c r="MT68" i="17" s="1"/>
  <c r="MT60" i="17"/>
  <c r="MT61" i="17" s="1"/>
  <c r="MT53" i="17"/>
  <c r="MT54" i="17" s="1"/>
  <c r="MT46" i="17"/>
  <c r="MT47" i="17" s="1"/>
  <c r="MT39" i="17"/>
  <c r="MT40" i="17" s="1"/>
  <c r="MT32" i="17"/>
  <c r="MT23" i="17"/>
  <c r="MX31" i="17"/>
  <c r="MR5" i="24"/>
  <c r="MR9" i="24"/>
  <c r="MY3" i="17"/>
  <c r="MZ4" i="17"/>
  <c r="MX8" i="17"/>
  <c r="MS10" i="16"/>
  <c r="MV4" i="16"/>
  <c r="MU6" i="16"/>
  <c r="MU8" i="16" s="1"/>
  <c r="MT9" i="16"/>
  <c r="MU13" i="16" l="1"/>
  <c r="MU16" i="17"/>
  <c r="MU17" i="17" s="1"/>
  <c r="MX6" i="22"/>
  <c r="MX19" i="22" s="1"/>
  <c r="MZ36" i="17"/>
  <c r="MZ29" i="17"/>
  <c r="MT13" i="16"/>
  <c r="MU9" i="17"/>
  <c r="MU10" i="17" s="1"/>
  <c r="MS10" i="24"/>
  <c r="MT5" i="22"/>
  <c r="MT21" i="22" s="1"/>
  <c r="MS11" i="24"/>
  <c r="MR12" i="24"/>
  <c r="MS6" i="24"/>
  <c r="MR7" i="24"/>
  <c r="MT33" i="17"/>
  <c r="MT89" i="17"/>
  <c r="MT110" i="17"/>
  <c r="MT10" i="17"/>
  <c r="MS20" i="22"/>
  <c r="MT6" i="24"/>
  <c r="MT11" i="24"/>
  <c r="MY31" i="17"/>
  <c r="MU116" i="17"/>
  <c r="MU117" i="17" s="1"/>
  <c r="MU109" i="17"/>
  <c r="MU110" i="17" s="1"/>
  <c r="MU95" i="17"/>
  <c r="MU96" i="17" s="1"/>
  <c r="MU88" i="17"/>
  <c r="MU89" i="17" s="1"/>
  <c r="MU81" i="17"/>
  <c r="MU82" i="17" s="1"/>
  <c r="MU74" i="17"/>
  <c r="MU75" i="17" s="1"/>
  <c r="MU60" i="17"/>
  <c r="MU61" i="17" s="1"/>
  <c r="MU67" i="17"/>
  <c r="MU68" i="17" s="1"/>
  <c r="MU53" i="17"/>
  <c r="MU54" i="17" s="1"/>
  <c r="MU46" i="17"/>
  <c r="MU47" i="17" s="1"/>
  <c r="MU39" i="17"/>
  <c r="MU32" i="17"/>
  <c r="MU33" i="17" s="1"/>
  <c r="MU23" i="17"/>
  <c r="MY38" i="17"/>
  <c r="MS9" i="24"/>
  <c r="MS5" i="24"/>
  <c r="MY8" i="17"/>
  <c r="NC36" i="17"/>
  <c r="MZ3" i="17"/>
  <c r="MT10" i="16"/>
  <c r="MV6" i="16"/>
  <c r="MV8" i="16" s="1"/>
  <c r="MW4" i="16"/>
  <c r="MU9" i="16"/>
  <c r="NC104" i="17" l="1"/>
  <c r="NV104" i="17"/>
  <c r="NR102" i="17"/>
  <c r="NK104" i="17"/>
  <c r="NG102" i="17"/>
  <c r="NZ103" i="17"/>
  <c r="NV103" i="17"/>
  <c r="ND101" i="17"/>
  <c r="NU100" i="17"/>
  <c r="NX101" i="17"/>
  <c r="NE102" i="17"/>
  <c r="NO103" i="17"/>
  <c r="OE103" i="17"/>
  <c r="NF102" i="17"/>
  <c r="OB103" i="17"/>
  <c r="NP101" i="17"/>
  <c r="NR99" i="17"/>
  <c r="NL102" i="17"/>
  <c r="OC103" i="17"/>
  <c r="NI101" i="17"/>
  <c r="NL101" i="17"/>
  <c r="NG103" i="17"/>
  <c r="OB100" i="17"/>
  <c r="NJ103" i="17"/>
  <c r="NX99" i="17"/>
  <c r="NZ101" i="17"/>
  <c r="NM100" i="17"/>
  <c r="NP102" i="17"/>
  <c r="OD104" i="17"/>
  <c r="NZ104" i="17"/>
  <c r="NO101" i="17"/>
  <c r="NK101" i="17"/>
  <c r="NT100" i="17"/>
  <c r="NH99" i="17"/>
  <c r="NJ101" i="17"/>
  <c r="ND99" i="17"/>
  <c r="OD103" i="17"/>
  <c r="NJ102" i="17"/>
  <c r="NF99" i="17"/>
  <c r="NN99" i="17"/>
  <c r="OE100" i="17"/>
  <c r="NF103" i="17"/>
  <c r="NY101" i="17"/>
  <c r="OC104" i="17"/>
  <c r="NN103" i="17"/>
  <c r="NR101" i="17"/>
  <c r="OD99" i="17"/>
  <c r="NE101" i="17"/>
  <c r="NS99" i="17"/>
  <c r="NO100" i="17"/>
  <c r="OF103" i="17"/>
  <c r="OB102" i="17"/>
  <c r="NN102" i="17"/>
  <c r="NW100" i="17"/>
  <c r="ND104" i="17"/>
  <c r="NM104" i="17"/>
  <c r="NI102" i="17"/>
  <c r="NQ102" i="17"/>
  <c r="OB101" i="17"/>
  <c r="NY103" i="17"/>
  <c r="NR104" i="17"/>
  <c r="NN100" i="17"/>
  <c r="NG104" i="17"/>
  <c r="NT102" i="17"/>
  <c r="NX104" i="17"/>
  <c r="NE103" i="17"/>
  <c r="OD100" i="17"/>
  <c r="NF101" i="17"/>
  <c r="OA101" i="17"/>
  <c r="OC102" i="17"/>
  <c r="NP103" i="17"/>
  <c r="NL103" i="17"/>
  <c r="OC100" i="17"/>
  <c r="NY100" i="17"/>
  <c r="NR100" i="17"/>
  <c r="OA100" i="17"/>
  <c r="NH103" i="17"/>
  <c r="NQ101" i="17"/>
  <c r="NG100" i="17"/>
  <c r="ND102" i="17"/>
  <c r="NV100" i="17"/>
  <c r="OA102" i="17"/>
  <c r="NH100" i="17"/>
  <c r="ND100" i="17"/>
  <c r="NU103" i="17"/>
  <c r="NQ99" i="17"/>
  <c r="OF99" i="17"/>
  <c r="NQ100" i="17"/>
  <c r="NU102" i="17"/>
  <c r="OF100" i="17"/>
  <c r="NU104" i="17"/>
  <c r="NX102" i="17"/>
  <c r="NJ99" i="17"/>
  <c r="NM103" i="17"/>
  <c r="NZ99" i="17"/>
  <c r="NF104" i="17"/>
  <c r="NY102" i="17"/>
  <c r="NV101" i="17"/>
  <c r="NI99" i="17"/>
  <c r="NM99" i="17"/>
  <c r="NW99" i="17"/>
  <c r="NS102" i="17"/>
  <c r="NJ104" i="17"/>
  <c r="NT101" i="17"/>
  <c r="NX100" i="17"/>
  <c r="NE99" i="17"/>
  <c r="OE104" i="17"/>
  <c r="NX103" i="17"/>
  <c r="NZ100" i="17"/>
  <c r="NM101" i="17"/>
  <c r="NO99" i="17"/>
  <c r="OD102" i="17"/>
  <c r="OF104" i="17"/>
  <c r="NP104" i="17"/>
  <c r="NZ102" i="17"/>
  <c r="NK100" i="17"/>
  <c r="NP100" i="17"/>
  <c r="OA99" i="17"/>
  <c r="NW102" i="17"/>
  <c r="NV99" i="17"/>
  <c r="NW104" i="17"/>
  <c r="NS101" i="17"/>
  <c r="NF100" i="17"/>
  <c r="NN101" i="17"/>
  <c r="NH104" i="17"/>
  <c r="ND103" i="17"/>
  <c r="NO104" i="17"/>
  <c r="OF102" i="17"/>
  <c r="NE104" i="17"/>
  <c r="NS103" i="17"/>
  <c r="NU101" i="17"/>
  <c r="NO102" i="17"/>
  <c r="NL104" i="17"/>
  <c r="OB104" i="17"/>
  <c r="OE99" i="17"/>
  <c r="NY104" i="17"/>
  <c r="NM102" i="17"/>
  <c r="NW101" i="17"/>
  <c r="NJ100" i="17"/>
  <c r="NN104" i="17"/>
  <c r="NS104" i="17"/>
  <c r="NC102" i="17"/>
  <c r="NQ103" i="17"/>
  <c r="NV102" i="17"/>
  <c r="OA103" i="17"/>
  <c r="NH102" i="17"/>
  <c r="NK99" i="17"/>
  <c r="OE101" i="17"/>
  <c r="NR103" i="17"/>
  <c r="NI103" i="17"/>
  <c r="NQ104" i="17"/>
  <c r="OF101" i="17"/>
  <c r="NG99" i="17"/>
  <c r="OC101" i="17"/>
  <c r="NW103" i="17"/>
  <c r="NK103" i="17"/>
  <c r="NE100" i="17"/>
  <c r="NL99" i="17"/>
  <c r="NI104" i="17"/>
  <c r="NY99" i="17"/>
  <c r="NK102" i="17"/>
  <c r="OB99" i="17"/>
  <c r="OC99" i="17"/>
  <c r="NG101" i="17"/>
  <c r="OD101" i="17"/>
  <c r="NU99" i="17"/>
  <c r="NL100" i="17"/>
  <c r="NT104" i="17"/>
  <c r="NS100" i="17"/>
  <c r="NH101" i="17"/>
  <c r="NP99" i="17"/>
  <c r="NT99" i="17"/>
  <c r="OE102" i="17"/>
  <c r="OA104" i="17"/>
  <c r="NI100" i="17"/>
  <c r="NT103" i="17"/>
  <c r="NC99" i="17"/>
  <c r="NC100" i="17"/>
  <c r="MV13" i="16"/>
  <c r="MV16" i="17"/>
  <c r="MV17" i="17" s="1"/>
  <c r="MY6" i="22"/>
  <c r="MY19" i="22" s="1"/>
  <c r="OC15" i="17"/>
  <c r="ND13" i="17"/>
  <c r="OA16" i="17"/>
  <c r="NI17" i="17"/>
  <c r="NY15" i="17"/>
  <c r="NH13" i="17"/>
  <c r="NV16" i="17"/>
  <c r="NX13" i="17"/>
  <c r="OF13" i="17"/>
  <c r="NS15" i="17"/>
  <c r="NV18" i="17"/>
  <c r="NH16" i="17"/>
  <c r="NR18" i="17"/>
  <c r="NT16" i="17"/>
  <c r="NU18" i="17"/>
  <c r="NF17" i="17"/>
  <c r="OF18" i="17"/>
  <c r="OE17" i="17"/>
  <c r="NZ14" i="17"/>
  <c r="NK14" i="17"/>
  <c r="NI18" i="17"/>
  <c r="NT18" i="17"/>
  <c r="NF13" i="17"/>
  <c r="NX14" i="17"/>
  <c r="NR13" i="17"/>
  <c r="NG16" i="17"/>
  <c r="NG18" i="17"/>
  <c r="NE16" i="17"/>
  <c r="NW15" i="17"/>
  <c r="NL16" i="17"/>
  <c r="NR15" i="17"/>
  <c r="OF15" i="17"/>
  <c r="OA15" i="17"/>
  <c r="OE16" i="17"/>
  <c r="NW14" i="17"/>
  <c r="NV14" i="17"/>
  <c r="NP15" i="17"/>
  <c r="NP17" i="17"/>
  <c r="NV13" i="17"/>
  <c r="NH15" i="17"/>
  <c r="NU17" i="17"/>
  <c r="NT15" i="17"/>
  <c r="NO16" i="17"/>
  <c r="NG13" i="17"/>
  <c r="OB16" i="17"/>
  <c r="NF14" i="17"/>
  <c r="OB13" i="17"/>
  <c r="NS17" i="17"/>
  <c r="NY18" i="17"/>
  <c r="OC13" i="17"/>
  <c r="NO13" i="17"/>
  <c r="OC18" i="17"/>
  <c r="OB17" i="17"/>
  <c r="NZ13" i="17"/>
  <c r="NW17" i="17"/>
  <c r="OA18" i="17"/>
  <c r="NL18" i="17"/>
  <c r="NY13" i="17"/>
  <c r="OD17" i="17"/>
  <c r="NN14" i="17"/>
  <c r="NK13" i="17"/>
  <c r="NM16" i="17"/>
  <c r="NY16" i="17"/>
  <c r="NU13" i="17"/>
  <c r="OB18" i="17"/>
  <c r="NL17" i="17"/>
  <c r="NK16" i="17"/>
  <c r="NF18" i="17"/>
  <c r="OB14" i="17"/>
  <c r="NI16" i="17"/>
  <c r="NY14" i="17"/>
  <c r="NN16" i="17"/>
  <c r="NH18" i="17"/>
  <c r="OA17" i="17"/>
  <c r="NX16" i="17"/>
  <c r="NZ18" i="17"/>
  <c r="NP14" i="17"/>
  <c r="NM18" i="17"/>
  <c r="OD16" i="17"/>
  <c r="NN15" i="17"/>
  <c r="NS16" i="17"/>
  <c r="NC18" i="17"/>
  <c r="NE13" i="17"/>
  <c r="NK17" i="17"/>
  <c r="OD18" i="17"/>
  <c r="NJ16" i="17"/>
  <c r="NJ17" i="17"/>
  <c r="OC14" i="17"/>
  <c r="OE15" i="17"/>
  <c r="NW18" i="17"/>
  <c r="ND18" i="17"/>
  <c r="NS13" i="17"/>
  <c r="NR17" i="17"/>
  <c r="NQ17" i="17"/>
  <c r="NT13" i="17"/>
  <c r="NG15" i="17"/>
  <c r="OD14" i="17"/>
  <c r="NQ13" i="17"/>
  <c r="NE18" i="17"/>
  <c r="NR14" i="17"/>
  <c r="NQ14" i="17"/>
  <c r="NP18" i="17"/>
  <c r="NL15" i="17"/>
  <c r="NP13" i="17"/>
  <c r="NW13" i="17"/>
  <c r="NE14" i="17"/>
  <c r="NN17" i="17"/>
  <c r="NO14" i="17"/>
  <c r="NZ16" i="17"/>
  <c r="NJ18" i="17"/>
  <c r="NK18" i="17"/>
  <c r="NW16" i="17"/>
  <c r="NK15" i="17"/>
  <c r="NM17" i="17"/>
  <c r="NN13" i="17"/>
  <c r="NM15" i="17"/>
  <c r="ND15" i="17"/>
  <c r="NS18" i="17"/>
  <c r="OC16" i="17"/>
  <c r="OF14" i="17"/>
  <c r="NV17" i="17"/>
  <c r="ND17" i="17"/>
  <c r="NX15" i="17"/>
  <c r="NU15" i="17"/>
  <c r="NZ15" i="17"/>
  <c r="NO15" i="17"/>
  <c r="OE18" i="17"/>
  <c r="NN18" i="17"/>
  <c r="OA13" i="17"/>
  <c r="NQ16" i="17"/>
  <c r="NJ14" i="17"/>
  <c r="OC17" i="17"/>
  <c r="OE13" i="17"/>
  <c r="NH17" i="17"/>
  <c r="NE17" i="17"/>
  <c r="NZ17" i="17"/>
  <c r="NQ18" i="17"/>
  <c r="NS14" i="17"/>
  <c r="NJ15" i="17"/>
  <c r="NF15" i="17"/>
  <c r="NF16" i="17"/>
  <c r="ND16" i="17"/>
  <c r="NX18" i="17"/>
  <c r="OD13" i="17"/>
  <c r="NT17" i="17"/>
  <c r="NG17" i="17"/>
  <c r="OE14" i="17"/>
  <c r="NO17" i="17"/>
  <c r="NQ15" i="17"/>
  <c r="NE15" i="17"/>
  <c r="NI14" i="17"/>
  <c r="OD15" i="17"/>
  <c r="NX17" i="17"/>
  <c r="NI13" i="17"/>
  <c r="NH14" i="17"/>
  <c r="OB15" i="17"/>
  <c r="NV15" i="17"/>
  <c r="NG14" i="17"/>
  <c r="NJ13" i="17"/>
  <c r="NM14" i="17"/>
  <c r="OA14" i="17"/>
  <c r="ND14" i="17"/>
  <c r="NC13" i="17"/>
  <c r="NM13" i="17"/>
  <c r="NP16" i="17"/>
  <c r="NO18" i="17"/>
  <c r="NI15" i="17"/>
  <c r="NT14" i="17"/>
  <c r="NR16" i="17"/>
  <c r="NL13" i="17"/>
  <c r="NC16" i="17"/>
  <c r="NL14" i="17"/>
  <c r="NU14" i="17"/>
  <c r="NU16" i="17"/>
  <c r="NY17" i="17"/>
  <c r="NC14" i="17"/>
  <c r="NC15" i="17"/>
  <c r="NC17" i="17"/>
  <c r="NZ111" i="17"/>
  <c r="NL20" i="17"/>
  <c r="NF20" i="17"/>
  <c r="NH20" i="17"/>
  <c r="NK20" i="17"/>
  <c r="NG20" i="17"/>
  <c r="NE20" i="17"/>
  <c r="NJ20" i="17"/>
  <c r="NI20" i="17"/>
  <c r="NM20" i="17"/>
  <c r="NM43" i="17"/>
  <c r="NW50" i="17"/>
  <c r="NS11" i="17"/>
  <c r="NF85" i="17"/>
  <c r="OD92" i="17"/>
  <c r="ND29" i="17"/>
  <c r="NU43" i="17"/>
  <c r="NJ64" i="17"/>
  <c r="OD36" i="17"/>
  <c r="NW41" i="17"/>
  <c r="OC41" i="17"/>
  <c r="NK36" i="17"/>
  <c r="OE113" i="17"/>
  <c r="NF50" i="17"/>
  <c r="ND111" i="17"/>
  <c r="NT85" i="17"/>
  <c r="NQ92" i="17"/>
  <c r="NR50" i="17"/>
  <c r="ND106" i="17"/>
  <c r="NQ78" i="17"/>
  <c r="NP92" i="17"/>
  <c r="NT20" i="17"/>
  <c r="NY57" i="17"/>
  <c r="NV113" i="17"/>
  <c r="NS76" i="17"/>
  <c r="NV6" i="17"/>
  <c r="NW69" i="17"/>
  <c r="OB71" i="17"/>
  <c r="NH106" i="17"/>
  <c r="NV34" i="17"/>
  <c r="NY62" i="17"/>
  <c r="OA113" i="17"/>
  <c r="NS43" i="17"/>
  <c r="OB41" i="17"/>
  <c r="NY11" i="17"/>
  <c r="NO113" i="17"/>
  <c r="NH11" i="17"/>
  <c r="NP20" i="17"/>
  <c r="NN50" i="17"/>
  <c r="OF113" i="17"/>
  <c r="NU29" i="17"/>
  <c r="NS34" i="17"/>
  <c r="OF11" i="17"/>
  <c r="ND9" i="17"/>
  <c r="OC27" i="17"/>
  <c r="NN36" i="17"/>
  <c r="OC92" i="17"/>
  <c r="ND34" i="17"/>
  <c r="NQ62" i="17"/>
  <c r="OE92" i="17"/>
  <c r="OC64" i="17"/>
  <c r="NJ43" i="17"/>
  <c r="NK106" i="17"/>
  <c r="NV78" i="17"/>
  <c r="NZ62" i="17"/>
  <c r="NL6" i="17"/>
  <c r="NZ92" i="17"/>
  <c r="NS90" i="17"/>
  <c r="NG64" i="17"/>
  <c r="OA27" i="17"/>
  <c r="OA76" i="17"/>
  <c r="NQ76" i="17"/>
  <c r="NK85" i="17"/>
  <c r="NV50" i="17"/>
  <c r="NR29" i="17"/>
  <c r="NJ85" i="17"/>
  <c r="NI29" i="17"/>
  <c r="NX29" i="17"/>
  <c r="NT90" i="17"/>
  <c r="OB36" i="17"/>
  <c r="OB76" i="17"/>
  <c r="NH43" i="17"/>
  <c r="NR41" i="17"/>
  <c r="NW76" i="17"/>
  <c r="NI64" i="17"/>
  <c r="NG78" i="17"/>
  <c r="NF106" i="17"/>
  <c r="NQ113" i="17"/>
  <c r="NG62" i="17"/>
  <c r="NT50" i="17"/>
  <c r="NS106" i="17"/>
  <c r="NV29" i="17"/>
  <c r="NM50" i="17"/>
  <c r="ND76" i="17"/>
  <c r="NZ50" i="17"/>
  <c r="NE64" i="17"/>
  <c r="NO36" i="17"/>
  <c r="NJ106" i="17"/>
  <c r="NJ76" i="17"/>
  <c r="OE106" i="17"/>
  <c r="NZ57" i="17"/>
  <c r="NR71" i="17"/>
  <c r="NV64" i="17"/>
  <c r="NL64" i="17"/>
  <c r="ND78" i="17"/>
  <c r="NU92" i="17"/>
  <c r="NP90" i="17"/>
  <c r="NO11" i="17"/>
  <c r="NV90" i="17"/>
  <c r="NK27" i="17"/>
  <c r="NX85" i="17"/>
  <c r="NT34" i="17"/>
  <c r="NK29" i="17"/>
  <c r="NO27" i="17"/>
  <c r="OF78" i="17"/>
  <c r="OA57" i="17"/>
  <c r="NF11" i="17"/>
  <c r="NM11" i="17"/>
  <c r="OA11" i="17"/>
  <c r="NI34" i="17"/>
  <c r="NS111" i="17"/>
  <c r="NP62" i="17"/>
  <c r="NZ36" i="17"/>
  <c r="NU106" i="17"/>
  <c r="NU36" i="17"/>
  <c r="NG71" i="17"/>
  <c r="NK111" i="17"/>
  <c r="NJ113" i="17"/>
  <c r="NL41" i="17"/>
  <c r="NQ6" i="17"/>
  <c r="NG6" i="17"/>
  <c r="NI78" i="17"/>
  <c r="NS62" i="17"/>
  <c r="NQ34" i="17"/>
  <c r="NN34" i="17"/>
  <c r="OD11" i="17"/>
  <c r="OB106" i="17"/>
  <c r="NT27" i="17"/>
  <c r="NY106" i="17"/>
  <c r="NX41" i="17"/>
  <c r="ND27" i="17"/>
  <c r="NO62" i="17"/>
  <c r="OF34" i="17"/>
  <c r="NW106" i="17"/>
  <c r="NQ85" i="17"/>
  <c r="NE71" i="17"/>
  <c r="NG106" i="17"/>
  <c r="NF27" i="17"/>
  <c r="OE29" i="17"/>
  <c r="NL113" i="17"/>
  <c r="OC90" i="17"/>
  <c r="NW90" i="17"/>
  <c r="NS92" i="17"/>
  <c r="NY41" i="17"/>
  <c r="NI85" i="17"/>
  <c r="NG113" i="17"/>
  <c r="OC85" i="17"/>
  <c r="NG43" i="17"/>
  <c r="ND113" i="17"/>
  <c r="OC6" i="17"/>
  <c r="NZ85" i="17"/>
  <c r="NS113" i="17"/>
  <c r="OA43" i="17"/>
  <c r="OF111" i="17"/>
  <c r="OB85" i="17"/>
  <c r="NI76" i="17"/>
  <c r="NG76" i="17"/>
  <c r="NL69" i="17"/>
  <c r="NQ69" i="17"/>
  <c r="NP43" i="17"/>
  <c r="NO41" i="17"/>
  <c r="NW34" i="17"/>
  <c r="NI92" i="17"/>
  <c r="NY29" i="17"/>
  <c r="NN113" i="17"/>
  <c r="NN29" i="17"/>
  <c r="NL11" i="17"/>
  <c r="OD29" i="17"/>
  <c r="NV106" i="17"/>
  <c r="NV57" i="17"/>
  <c r="NR106" i="17"/>
  <c r="NK113" i="17"/>
  <c r="NL90" i="17"/>
  <c r="NN6" i="17"/>
  <c r="NE50" i="17"/>
  <c r="NF92" i="17"/>
  <c r="NP64" i="17"/>
  <c r="OA29" i="17"/>
  <c r="NP34" i="17"/>
  <c r="OC113" i="17"/>
  <c r="OD85" i="17"/>
  <c r="OD71" i="17"/>
  <c r="NT62" i="17"/>
  <c r="NR34" i="17"/>
  <c r="NT36" i="17"/>
  <c r="NH71" i="17"/>
  <c r="NI27" i="17"/>
  <c r="OA34" i="17"/>
  <c r="NR78" i="17"/>
  <c r="NH6" i="17"/>
  <c r="NK64" i="17"/>
  <c r="NM113" i="17"/>
  <c r="NV92" i="17"/>
  <c r="OB11" i="17"/>
  <c r="NH50" i="17"/>
  <c r="OF69" i="17"/>
  <c r="NX57" i="17"/>
  <c r="NP71" i="17"/>
  <c r="NX111" i="17"/>
  <c r="NZ64" i="17"/>
  <c r="NP111" i="17"/>
  <c r="OC57" i="17"/>
  <c r="NK50" i="17"/>
  <c r="NW113" i="17"/>
  <c r="NV111" i="17"/>
  <c r="NW78" i="17"/>
  <c r="NE11" i="17"/>
  <c r="NG90" i="17"/>
  <c r="NX113" i="17"/>
  <c r="OA92" i="17"/>
  <c r="NG27" i="17"/>
  <c r="NP57" i="17"/>
  <c r="NS85" i="17"/>
  <c r="NZ20" i="17"/>
  <c r="NI50" i="17"/>
  <c r="OD27" i="17"/>
  <c r="NQ71" i="17"/>
  <c r="NX62" i="17"/>
  <c r="NO76" i="17"/>
  <c r="ND20" i="17"/>
  <c r="NG50" i="17"/>
  <c r="OC69" i="17"/>
  <c r="NG11" i="17"/>
  <c r="OE27" i="17"/>
  <c r="NY69" i="17"/>
  <c r="NM6" i="17"/>
  <c r="ND43" i="17"/>
  <c r="NT11" i="17"/>
  <c r="OF27" i="17"/>
  <c r="NM41" i="17"/>
  <c r="NM92" i="17"/>
  <c r="NE9" i="17"/>
  <c r="NM29" i="17"/>
  <c r="NU76" i="17"/>
  <c r="NJ50" i="17"/>
  <c r="NQ50" i="17"/>
  <c r="NI111" i="17"/>
  <c r="NE92" i="17"/>
  <c r="NG69" i="17"/>
  <c r="OC111" i="17"/>
  <c r="OA111" i="17"/>
  <c r="ND57" i="17"/>
  <c r="NM57" i="17"/>
  <c r="OF85" i="17"/>
  <c r="OD111" i="17"/>
  <c r="OB69" i="17"/>
  <c r="NJ78" i="17"/>
  <c r="NK92" i="17"/>
  <c r="NR113" i="17"/>
  <c r="NK34" i="17"/>
  <c r="NS27" i="17"/>
  <c r="NG57" i="17"/>
  <c r="OF41" i="17"/>
  <c r="NF57" i="17"/>
  <c r="NW43" i="17"/>
  <c r="NE57" i="17"/>
  <c r="NJ90" i="17"/>
  <c r="NF9" i="17"/>
  <c r="NH57" i="17"/>
  <c r="NY78" i="17"/>
  <c r="NW20" i="17"/>
  <c r="NQ11" i="17"/>
  <c r="ND69" i="17"/>
  <c r="NO111" i="17"/>
  <c r="NU69" i="17"/>
  <c r="OB43" i="17"/>
  <c r="NF78" i="17"/>
  <c r="OB20" i="17"/>
  <c r="NP50" i="17"/>
  <c r="NZ69" i="17"/>
  <c r="OC71" i="17"/>
  <c r="NS29" i="17"/>
  <c r="OE69" i="17"/>
  <c r="OC11" i="17"/>
  <c r="NR64" i="17"/>
  <c r="NI57" i="17"/>
  <c r="OB50" i="17"/>
  <c r="NO64" i="17"/>
  <c r="NY20" i="17"/>
  <c r="NW27" i="17"/>
  <c r="NV41" i="17"/>
  <c r="NJ34" i="17"/>
  <c r="NP6" i="17"/>
  <c r="NQ43" i="17"/>
  <c r="NF64" i="17"/>
  <c r="NY90" i="17"/>
  <c r="ND11" i="17"/>
  <c r="NV69" i="17"/>
  <c r="ND62" i="17"/>
  <c r="NK41" i="17"/>
  <c r="OA36" i="17"/>
  <c r="NK43" i="17"/>
  <c r="NQ111" i="17"/>
  <c r="NN11" i="17"/>
  <c r="NL76" i="17"/>
  <c r="NJ57" i="17"/>
  <c r="OD90" i="17"/>
  <c r="ND71" i="17"/>
  <c r="NJ29" i="17"/>
  <c r="OD78" i="17"/>
  <c r="OF20" i="17"/>
  <c r="NX11" i="17"/>
  <c r="NL111" i="17"/>
  <c r="ND64" i="17"/>
  <c r="NH34" i="17"/>
  <c r="OC106" i="17"/>
  <c r="NZ113" i="17"/>
  <c r="NF62" i="17"/>
  <c r="NK69" i="17"/>
  <c r="NO85" i="17"/>
  <c r="NN92" i="17"/>
  <c r="NW62" i="17"/>
  <c r="OC34" i="17"/>
  <c r="NT6" i="17"/>
  <c r="NI106" i="17"/>
  <c r="NP41" i="17"/>
  <c r="NZ90" i="17"/>
  <c r="ND36" i="17"/>
  <c r="NX36" i="17"/>
  <c r="NX76" i="17"/>
  <c r="OD41" i="17"/>
  <c r="NY43" i="17"/>
  <c r="NH90" i="17"/>
  <c r="NE43" i="17"/>
  <c r="NV27" i="17"/>
  <c r="NN106" i="17"/>
  <c r="NT64" i="17"/>
  <c r="OB27" i="17"/>
  <c r="NI71" i="17"/>
  <c r="NM106" i="17"/>
  <c r="NN111" i="17"/>
  <c r="NY34" i="17"/>
  <c r="NE78" i="17"/>
  <c r="NJ36" i="17"/>
  <c r="NM78" i="17"/>
  <c r="NV43" i="17"/>
  <c r="NP85" i="17"/>
  <c r="NQ106" i="17"/>
  <c r="NP36" i="17"/>
  <c r="NJ41" i="17"/>
  <c r="NI69" i="17"/>
  <c r="OB78" i="17"/>
  <c r="NH111" i="17"/>
  <c r="NO106" i="17"/>
  <c r="NX6" i="17"/>
  <c r="OA71" i="17"/>
  <c r="NI62" i="17"/>
  <c r="NE6" i="17"/>
  <c r="NJ6" i="17"/>
  <c r="NU62" i="17"/>
  <c r="NP27" i="17"/>
  <c r="NR36" i="17"/>
  <c r="OF76" i="17"/>
  <c r="NZ106" i="17"/>
  <c r="NP69" i="17"/>
  <c r="OE34" i="17"/>
  <c r="NZ29" i="17"/>
  <c r="NT57" i="17"/>
  <c r="OA78" i="17"/>
  <c r="NH92" i="17"/>
  <c r="NN76" i="17"/>
  <c r="OF29" i="17"/>
  <c r="NQ64" i="17"/>
  <c r="NY76" i="17"/>
  <c r="NI41" i="17"/>
  <c r="NU57" i="17"/>
  <c r="NL78" i="17"/>
  <c r="NZ41" i="17"/>
  <c r="NM76" i="17"/>
  <c r="OD50" i="17"/>
  <c r="OE41" i="17"/>
  <c r="NY111" i="17"/>
  <c r="NZ76" i="17"/>
  <c r="NU41" i="17"/>
  <c r="OF62" i="17"/>
  <c r="NX50" i="17"/>
  <c r="ND6" i="17"/>
  <c r="NH78" i="17"/>
  <c r="NT92" i="17"/>
  <c r="NE29" i="17"/>
  <c r="NR92" i="17"/>
  <c r="NF34" i="17"/>
  <c r="NE85" i="17"/>
  <c r="NG34" i="17"/>
  <c r="NH69" i="17"/>
  <c r="OE64" i="17"/>
  <c r="OA62" i="17"/>
  <c r="NW111" i="17"/>
  <c r="NU6" i="17"/>
  <c r="NM71" i="17"/>
  <c r="NV71" i="17"/>
  <c r="NX20" i="17"/>
  <c r="NU64" i="17"/>
  <c r="NX27" i="17"/>
  <c r="NM27" i="17"/>
  <c r="NO78" i="17"/>
  <c r="NI90" i="17"/>
  <c r="OD62" i="17"/>
  <c r="NL29" i="17"/>
  <c r="NU90" i="17"/>
  <c r="NW57" i="17"/>
  <c r="NS78" i="17"/>
  <c r="OB34" i="17"/>
  <c r="NS69" i="17"/>
  <c r="NR57" i="17"/>
  <c r="OE78" i="17"/>
  <c r="OA20" i="17"/>
  <c r="NU34" i="17"/>
  <c r="NF90" i="17"/>
  <c r="OD6" i="17"/>
  <c r="NH41" i="17"/>
  <c r="NN57" i="17"/>
  <c r="ND85" i="17"/>
  <c r="NJ111" i="17"/>
  <c r="NL43" i="17"/>
  <c r="NF29" i="17"/>
  <c r="NK6" i="17"/>
  <c r="NN85" i="17"/>
  <c r="NO29" i="17"/>
  <c r="NM36" i="17"/>
  <c r="OA6" i="17"/>
  <c r="NO50" i="17"/>
  <c r="NZ43" i="17"/>
  <c r="NO69" i="17"/>
  <c r="NN27" i="17"/>
  <c r="NR85" i="17"/>
  <c r="NS41" i="17"/>
  <c r="NE34" i="17"/>
  <c r="NY6" i="17"/>
  <c r="NO71" i="17"/>
  <c r="NH29" i="17"/>
  <c r="NT111" i="17"/>
  <c r="OE36" i="17"/>
  <c r="ND41" i="17"/>
  <c r="OF92" i="17"/>
  <c r="NX90" i="17"/>
  <c r="NY50" i="17"/>
  <c r="NJ11" i="17"/>
  <c r="NJ71" i="17"/>
  <c r="OE62" i="17"/>
  <c r="NC71" i="17"/>
  <c r="NW71" i="17"/>
  <c r="NS20" i="17"/>
  <c r="NR43" i="17"/>
  <c r="NO90" i="17"/>
  <c r="OF64" i="17"/>
  <c r="OD57" i="17"/>
  <c r="NF111" i="17"/>
  <c r="NR90" i="17"/>
  <c r="NN43" i="17"/>
  <c r="NJ92" i="17"/>
  <c r="NX34" i="17"/>
  <c r="NE27" i="17"/>
  <c r="NG111" i="17"/>
  <c r="NP76" i="17"/>
  <c r="NE106" i="17"/>
  <c r="NU11" i="17"/>
  <c r="NM62" i="17"/>
  <c r="NU113" i="17"/>
  <c r="OD20" i="17"/>
  <c r="OE6" i="17"/>
  <c r="NY85" i="17"/>
  <c r="NT106" i="17"/>
  <c r="NK62" i="17"/>
  <c r="NL62" i="17"/>
  <c r="NT29" i="17"/>
  <c r="NK90" i="17"/>
  <c r="NJ69" i="17"/>
  <c r="NN78" i="17"/>
  <c r="NT113" i="17"/>
  <c r="NK78" i="17"/>
  <c r="NM34" i="17"/>
  <c r="NF6" i="17"/>
  <c r="OB111" i="17"/>
  <c r="NT76" i="17"/>
  <c r="NK57" i="17"/>
  <c r="NQ20" i="17"/>
  <c r="NU27" i="17"/>
  <c r="NI11" i="17"/>
  <c r="NE41" i="17"/>
  <c r="OE20" i="17"/>
  <c r="OD106" i="17"/>
  <c r="NR11" i="17"/>
  <c r="NE111" i="17"/>
  <c r="OA69" i="17"/>
  <c r="NM64" i="17"/>
  <c r="NL106" i="17"/>
  <c r="NM90" i="17"/>
  <c r="NN20" i="17"/>
  <c r="NL57" i="17"/>
  <c r="OB113" i="17"/>
  <c r="NF36" i="17"/>
  <c r="NY71" i="17"/>
  <c r="NZ27" i="17"/>
  <c r="NL34" i="17"/>
  <c r="ND90" i="17"/>
  <c r="NS6" i="17"/>
  <c r="NL27" i="17"/>
  <c r="NO43" i="17"/>
  <c r="NV20" i="17"/>
  <c r="NF43" i="17"/>
  <c r="NH27" i="17"/>
  <c r="NS71" i="17"/>
  <c r="NX92" i="17"/>
  <c r="NW29" i="17"/>
  <c r="NE36" i="17"/>
  <c r="NM69" i="17"/>
  <c r="NP11" i="17"/>
  <c r="NS64" i="17"/>
  <c r="NQ90" i="17"/>
  <c r="NF41" i="17"/>
  <c r="NR76" i="17"/>
  <c r="NQ36" i="17"/>
  <c r="NG92" i="17"/>
  <c r="NR69" i="17"/>
  <c r="NZ78" i="17"/>
  <c r="NR62" i="17"/>
  <c r="NH64" i="17"/>
  <c r="OE43" i="17"/>
  <c r="NH76" i="17"/>
  <c r="OA106" i="17"/>
  <c r="OC29" i="17"/>
  <c r="NH85" i="17"/>
  <c r="OA50" i="17"/>
  <c r="NP29" i="17"/>
  <c r="NE90" i="17"/>
  <c r="NV11" i="17"/>
  <c r="NT41" i="17"/>
  <c r="NW11" i="17"/>
  <c r="NI113" i="17"/>
  <c r="NU71" i="17"/>
  <c r="OE76" i="17"/>
  <c r="NQ41" i="17"/>
  <c r="NX64" i="17"/>
  <c r="NF69" i="17"/>
  <c r="NL92" i="17"/>
  <c r="NP113" i="17"/>
  <c r="NJ27" i="17"/>
  <c r="NG36" i="17"/>
  <c r="NV36" i="17"/>
  <c r="NX106" i="17"/>
  <c r="NN64" i="17"/>
  <c r="NC106" i="17"/>
  <c r="OB29" i="17"/>
  <c r="OB62" i="17"/>
  <c r="NR6" i="17"/>
  <c r="NN90" i="17"/>
  <c r="ND92" i="17"/>
  <c r="OE11" i="17"/>
  <c r="OA85" i="17"/>
  <c r="OE50" i="17"/>
  <c r="NU50" i="17"/>
  <c r="NN71" i="17"/>
  <c r="NS50" i="17"/>
  <c r="OF43" i="17"/>
  <c r="NF113" i="17"/>
  <c r="NK11" i="17"/>
  <c r="NP106" i="17"/>
  <c r="OC36" i="17"/>
  <c r="NQ29" i="17"/>
  <c r="NR27" i="17"/>
  <c r="NH113" i="17"/>
  <c r="OD69" i="17"/>
  <c r="NJ62" i="17"/>
  <c r="OC50" i="17"/>
  <c r="NK76" i="17"/>
  <c r="NR111" i="17"/>
  <c r="NT43" i="17"/>
  <c r="NQ27" i="17"/>
  <c r="NI36" i="17"/>
  <c r="NC92" i="17"/>
  <c r="NV85" i="17"/>
  <c r="OA90" i="17"/>
  <c r="NT71" i="17"/>
  <c r="OD113" i="17"/>
  <c r="OA64" i="17"/>
  <c r="NV76" i="17"/>
  <c r="NC6" i="17"/>
  <c r="NG41" i="17"/>
  <c r="NM111" i="17"/>
  <c r="NU20" i="17"/>
  <c r="NO92" i="17"/>
  <c r="OF106" i="17"/>
  <c r="NU111" i="17"/>
  <c r="NZ34" i="17"/>
  <c r="NH36" i="17"/>
  <c r="NN41" i="17"/>
  <c r="NT69" i="17"/>
  <c r="NR20" i="17"/>
  <c r="NC48" i="17"/>
  <c r="NC9" i="17"/>
  <c r="OC78" i="17"/>
  <c r="NZ11" i="17"/>
  <c r="NC27" i="17"/>
  <c r="NZ71" i="17"/>
  <c r="NE69" i="17"/>
  <c r="NU78" i="17"/>
  <c r="NL85" i="17"/>
  <c r="NX43" i="17"/>
  <c r="OF71" i="17"/>
  <c r="NT78" i="17"/>
  <c r="NW36" i="17"/>
  <c r="OD64" i="17"/>
  <c r="NW6" i="17"/>
  <c r="OF57" i="17"/>
  <c r="NY64" i="17"/>
  <c r="OF90" i="17"/>
  <c r="OA41" i="17"/>
  <c r="NC69" i="17"/>
  <c r="NO34" i="17"/>
  <c r="OF50" i="17"/>
  <c r="OD76" i="17"/>
  <c r="OC43" i="17"/>
  <c r="OE111" i="17"/>
  <c r="NN62" i="17"/>
  <c r="NH62" i="17"/>
  <c r="NY92" i="17"/>
  <c r="NE76" i="17"/>
  <c r="NC11" i="17"/>
  <c r="OC62" i="17"/>
  <c r="NU85" i="17"/>
  <c r="NL50" i="17"/>
  <c r="NO6" i="17"/>
  <c r="NN69" i="17"/>
  <c r="NZ6" i="17"/>
  <c r="NS36" i="17"/>
  <c r="NE62" i="17"/>
  <c r="OC20" i="17"/>
  <c r="NG29" i="17"/>
  <c r="NW85" i="17"/>
  <c r="NC43" i="17"/>
  <c r="NQ57" i="17"/>
  <c r="OD43" i="17"/>
  <c r="NE113" i="17"/>
  <c r="NG85" i="17"/>
  <c r="NI6" i="17"/>
  <c r="OB57" i="17"/>
  <c r="NC90" i="17"/>
  <c r="OC76" i="17"/>
  <c r="NC29" i="17"/>
  <c r="OB64" i="17"/>
  <c r="NY27" i="17"/>
  <c r="OD34" i="17"/>
  <c r="NI43" i="17"/>
  <c r="NF76" i="17"/>
  <c r="NK71" i="17"/>
  <c r="NC76" i="17"/>
  <c r="NY113" i="17"/>
  <c r="NY36" i="17"/>
  <c r="NW64" i="17"/>
  <c r="OF36" i="17"/>
  <c r="ND50" i="17"/>
  <c r="NF71" i="17"/>
  <c r="OB6" i="17"/>
  <c r="OE57" i="17"/>
  <c r="NO20" i="17"/>
  <c r="NX71" i="17"/>
  <c r="NC34" i="17"/>
  <c r="NL71" i="17"/>
  <c r="NO57" i="17"/>
  <c r="OF6" i="17"/>
  <c r="OE85" i="17"/>
  <c r="NC50" i="17"/>
  <c r="NC85" i="17"/>
  <c r="OB90" i="17"/>
  <c r="NX78" i="17"/>
  <c r="NC118" i="17"/>
  <c r="NW92" i="17"/>
  <c r="NX69" i="17"/>
  <c r="NS57" i="17"/>
  <c r="NL36" i="17"/>
  <c r="NC113" i="17"/>
  <c r="NC78" i="17"/>
  <c r="NC41" i="17"/>
  <c r="NM85" i="17"/>
  <c r="OE90" i="17"/>
  <c r="NC57" i="17"/>
  <c r="NP78" i="17"/>
  <c r="OB92" i="17"/>
  <c r="OE71" i="17"/>
  <c r="NC20" i="17"/>
  <c r="NC62" i="17"/>
  <c r="NV62" i="17"/>
  <c r="NC64" i="17"/>
  <c r="NC111" i="17"/>
  <c r="OD72" i="17"/>
  <c r="NP59" i="17"/>
  <c r="NW114" i="17"/>
  <c r="OC79" i="17"/>
  <c r="NG58" i="17"/>
  <c r="NU37" i="17"/>
  <c r="NR118" i="17"/>
  <c r="NK93" i="17"/>
  <c r="ND79" i="17"/>
  <c r="NN83" i="17"/>
  <c r="NO65" i="17"/>
  <c r="OE21" i="17"/>
  <c r="NQ83" i="17"/>
  <c r="OC65" i="17"/>
  <c r="NV48" i="17"/>
  <c r="NL58" i="17"/>
  <c r="NL7" i="17"/>
  <c r="NR44" i="17"/>
  <c r="NC55" i="17"/>
  <c r="NE7" i="17"/>
  <c r="NF118" i="17"/>
  <c r="NY7" i="17"/>
  <c r="NT37" i="17"/>
  <c r="NZ86" i="17"/>
  <c r="NZ44" i="17"/>
  <c r="NN7" i="17"/>
  <c r="NV21" i="17"/>
  <c r="NJ7" i="17"/>
  <c r="NT79" i="17"/>
  <c r="NO30" i="17"/>
  <c r="OF65" i="17"/>
  <c r="NR30" i="17"/>
  <c r="NP66" i="17"/>
  <c r="NT44" i="17"/>
  <c r="OE51" i="17"/>
  <c r="NS83" i="17"/>
  <c r="NI65" i="17"/>
  <c r="NN79" i="17"/>
  <c r="OF51" i="17"/>
  <c r="NM86" i="17"/>
  <c r="NE58" i="17"/>
  <c r="NH86" i="17"/>
  <c r="NY58" i="17"/>
  <c r="OD65" i="17"/>
  <c r="OF72" i="17"/>
  <c r="NG83" i="17"/>
  <c r="NX37" i="17"/>
  <c r="OB86" i="17"/>
  <c r="NC7" i="17"/>
  <c r="NW30" i="17"/>
  <c r="OC114" i="17"/>
  <c r="NL30" i="17"/>
  <c r="NJ86" i="17"/>
  <c r="OF93" i="17"/>
  <c r="OA37" i="17"/>
  <c r="OA114" i="17"/>
  <c r="NL72" i="17"/>
  <c r="NX83" i="17"/>
  <c r="OC58" i="17"/>
  <c r="NN93" i="17"/>
  <c r="NL55" i="17"/>
  <c r="OA44" i="17"/>
  <c r="NV55" i="17"/>
  <c r="NP48" i="17"/>
  <c r="OF30" i="17"/>
  <c r="NM114" i="17"/>
  <c r="NO79" i="17"/>
  <c r="NE21" i="17"/>
  <c r="NT58" i="17"/>
  <c r="NH114" i="17"/>
  <c r="OC107" i="17"/>
  <c r="NW58" i="17"/>
  <c r="NQ7" i="17"/>
  <c r="ND97" i="17"/>
  <c r="OE114" i="17"/>
  <c r="NZ30" i="17"/>
  <c r="ND93" i="17"/>
  <c r="NY30" i="17"/>
  <c r="NH107" i="17"/>
  <c r="NE37" i="17"/>
  <c r="NR65" i="17"/>
  <c r="ND58" i="17"/>
  <c r="NL79" i="17"/>
  <c r="NX93" i="17"/>
  <c r="NJ58" i="17"/>
  <c r="NL44" i="17"/>
  <c r="NG21" i="17"/>
  <c r="ND7" i="17"/>
  <c r="NS86" i="17"/>
  <c r="NG118" i="17"/>
  <c r="NW65" i="17"/>
  <c r="NQ37" i="17"/>
  <c r="NJ37" i="17"/>
  <c r="NF52" i="17"/>
  <c r="NK30" i="17"/>
  <c r="NW118" i="17"/>
  <c r="NS65" i="17"/>
  <c r="NV58" i="17"/>
  <c r="NX55" i="17"/>
  <c r="NR79" i="17"/>
  <c r="NW93" i="17"/>
  <c r="NV72" i="17"/>
  <c r="NK72" i="17"/>
  <c r="NJ44" i="17"/>
  <c r="NU107" i="17"/>
  <c r="NV86" i="17"/>
  <c r="NW79" i="17"/>
  <c r="OC7" i="17"/>
  <c r="NR37" i="17"/>
  <c r="OD79" i="17"/>
  <c r="NM118" i="17"/>
  <c r="NK44" i="17"/>
  <c r="NC30" i="17"/>
  <c r="NC21" i="17"/>
  <c r="NM83" i="17"/>
  <c r="NV118" i="17"/>
  <c r="NH79" i="17"/>
  <c r="NW83" i="17"/>
  <c r="NP65" i="17"/>
  <c r="OB7" i="17"/>
  <c r="NZ93" i="17"/>
  <c r="OC51" i="17"/>
  <c r="NF114" i="17"/>
  <c r="NG107" i="17"/>
  <c r="NT21" i="17"/>
  <c r="OE7" i="17"/>
  <c r="NM79" i="17"/>
  <c r="OA65" i="17"/>
  <c r="NX72" i="17"/>
  <c r="OE86" i="17"/>
  <c r="ND65" i="17"/>
  <c r="OE44" i="17"/>
  <c r="NH44" i="17"/>
  <c r="NY79" i="17"/>
  <c r="NL114" i="17"/>
  <c r="NP79" i="17"/>
  <c r="NG65" i="17"/>
  <c r="NP86" i="17"/>
  <c r="NX30" i="17"/>
  <c r="NF58" i="17"/>
  <c r="NC107" i="17"/>
  <c r="NM55" i="17"/>
  <c r="ND55" i="17"/>
  <c r="NE114" i="17"/>
  <c r="NU114" i="17"/>
  <c r="NL97" i="17"/>
  <c r="ND30" i="17"/>
  <c r="NP55" i="17"/>
  <c r="NJ93" i="17"/>
  <c r="NU86" i="17"/>
  <c r="NF30" i="17"/>
  <c r="NU79" i="17"/>
  <c r="NH93" i="17"/>
  <c r="NI58" i="17"/>
  <c r="NW7" i="17"/>
  <c r="NQ114" i="17"/>
  <c r="NS97" i="17"/>
  <c r="NN118" i="17"/>
  <c r="NJ51" i="17"/>
  <c r="NQ30" i="17"/>
  <c r="NP51" i="17"/>
  <c r="NP21" i="17"/>
  <c r="NY86" i="17"/>
  <c r="NV107" i="17"/>
  <c r="NR107" i="17"/>
  <c r="NW51" i="17"/>
  <c r="NU58" i="17"/>
  <c r="NS72" i="17"/>
  <c r="OB51" i="17"/>
  <c r="NE65" i="17"/>
  <c r="NI72" i="17"/>
  <c r="NN86" i="17"/>
  <c r="NS44" i="17"/>
  <c r="NV93" i="17"/>
  <c r="NF51" i="17"/>
  <c r="NE55" i="17"/>
  <c r="NL65" i="17"/>
  <c r="NZ21" i="17"/>
  <c r="NP37" i="17"/>
  <c r="NV114" i="17"/>
  <c r="NT55" i="17"/>
  <c r="NF97" i="17"/>
  <c r="NV83" i="17"/>
  <c r="NN72" i="17"/>
  <c r="NV7" i="17"/>
  <c r="NY107" i="17"/>
  <c r="NX44" i="17"/>
  <c r="NC86" i="17"/>
  <c r="NV79" i="17"/>
  <c r="NW55" i="17"/>
  <c r="NY51" i="17"/>
  <c r="NE72" i="17"/>
  <c r="NT114" i="17"/>
  <c r="NE97" i="17"/>
  <c r="NO114" i="17"/>
  <c r="NO93" i="17"/>
  <c r="ND51" i="17"/>
  <c r="NR58" i="17"/>
  <c r="NW44" i="17"/>
  <c r="ND86" i="17"/>
  <c r="NL93" i="17"/>
  <c r="OD7" i="17"/>
  <c r="NQ118" i="17"/>
  <c r="ND83" i="17"/>
  <c r="ND118" i="17"/>
  <c r="NF86" i="17"/>
  <c r="NK86" i="17"/>
  <c r="NQ51" i="17"/>
  <c r="NT65" i="17"/>
  <c r="NP7" i="17"/>
  <c r="NM93" i="17"/>
  <c r="NZ37" i="17"/>
  <c r="ND21" i="17"/>
  <c r="NO7" i="17"/>
  <c r="OD86" i="17"/>
  <c r="OA30" i="17"/>
  <c r="NJ65" i="17"/>
  <c r="OF86" i="17"/>
  <c r="NI83" i="17"/>
  <c r="OA58" i="17"/>
  <c r="OE65" i="17"/>
  <c r="NK83" i="17"/>
  <c r="NX58" i="17"/>
  <c r="NR7" i="17"/>
  <c r="NM37" i="17"/>
  <c r="NC44" i="17"/>
  <c r="OF44" i="17"/>
  <c r="OB93" i="17"/>
  <c r="NT107" i="17"/>
  <c r="NR83" i="17"/>
  <c r="OF58" i="17"/>
  <c r="NN37" i="17"/>
  <c r="OE58" i="17"/>
  <c r="NC114" i="17"/>
  <c r="NS58" i="17"/>
  <c r="NK107" i="17"/>
  <c r="NW107" i="17"/>
  <c r="NU93" i="17"/>
  <c r="NE86" i="17"/>
  <c r="NJ72" i="17"/>
  <c r="OE30" i="17"/>
  <c r="NF37" i="17"/>
  <c r="NZ7" i="17"/>
  <c r="OA21" i="17"/>
  <c r="NG37" i="17"/>
  <c r="NJ97" i="17"/>
  <c r="NG55" i="17"/>
  <c r="NJ118" i="17"/>
  <c r="NN65" i="17"/>
  <c r="NT72" i="17"/>
  <c r="OB30" i="17"/>
  <c r="OC93" i="17"/>
  <c r="OF79" i="17"/>
  <c r="ND44" i="17"/>
  <c r="NP72" i="17"/>
  <c r="NC79" i="17"/>
  <c r="NZ79" i="17"/>
  <c r="NT93" i="17"/>
  <c r="NC37" i="17"/>
  <c r="NN114" i="17"/>
  <c r="NF93" i="17"/>
  <c r="NU30" i="17"/>
  <c r="NM21" i="17"/>
  <c r="NT118" i="17"/>
  <c r="OE79" i="17"/>
  <c r="OF107" i="17"/>
  <c r="NS7" i="17"/>
  <c r="NY72" i="17"/>
  <c r="NE79" i="17"/>
  <c r="NI97" i="17"/>
  <c r="NM72" i="17"/>
  <c r="OD58" i="17"/>
  <c r="NK21" i="17"/>
  <c r="NI55" i="17"/>
  <c r="NZ51" i="17"/>
  <c r="NO58" i="17"/>
  <c r="NX97" i="17"/>
  <c r="NZ65" i="17"/>
  <c r="NJ55" i="17"/>
  <c r="NG93" i="17"/>
  <c r="OB21" i="17"/>
  <c r="NY114" i="17"/>
  <c r="NS93" i="17"/>
  <c r="NY37" i="17"/>
  <c r="NP83" i="17"/>
  <c r="NF83" i="17"/>
  <c r="NN55" i="17"/>
  <c r="OE72" i="17"/>
  <c r="NX118" i="17"/>
  <c r="NU7" i="17"/>
  <c r="NG72" i="17"/>
  <c r="NR97" i="17"/>
  <c r="NS51" i="17"/>
  <c r="NP114" i="17"/>
  <c r="NL107" i="17"/>
  <c r="NP30" i="17"/>
  <c r="NZ72" i="17"/>
  <c r="ND37" i="17"/>
  <c r="NR86" i="17"/>
  <c r="NW97" i="17"/>
  <c r="NP118" i="17"/>
  <c r="NK58" i="17"/>
  <c r="NO107" i="17"/>
  <c r="NN21" i="17"/>
  <c r="NK55" i="17"/>
  <c r="NI21" i="17"/>
  <c r="NU97" i="17"/>
  <c r="NQ21" i="17"/>
  <c r="NJ79" i="17"/>
  <c r="NQ44" i="17"/>
  <c r="NQ86" i="17"/>
  <c r="NT30" i="17"/>
  <c r="NH58" i="17"/>
  <c r="NP97" i="17"/>
  <c r="OC44" i="17"/>
  <c r="NT51" i="17"/>
  <c r="NV97" i="17"/>
  <c r="OD51" i="17"/>
  <c r="NF55" i="17"/>
  <c r="NM107" i="17"/>
  <c r="NX107" i="17"/>
  <c r="NT86" i="17"/>
  <c r="NR114" i="17"/>
  <c r="NI93" i="17"/>
  <c r="NS30" i="17"/>
  <c r="NJ107" i="17"/>
  <c r="NS107" i="17"/>
  <c r="NK65" i="17"/>
  <c r="ND72" i="17"/>
  <c r="NL118" i="17"/>
  <c r="OF21" i="17"/>
  <c r="NE44" i="17"/>
  <c r="NM51" i="17"/>
  <c r="NI107" i="17"/>
  <c r="OB79" i="17"/>
  <c r="OA79" i="17"/>
  <c r="NW37" i="17"/>
  <c r="NY44" i="17"/>
  <c r="NG7" i="17"/>
  <c r="NM58" i="17"/>
  <c r="NK7" i="17"/>
  <c r="NY93" i="17"/>
  <c r="NS21" i="17"/>
  <c r="NP58" i="17"/>
  <c r="OD44" i="17"/>
  <c r="NH7" i="17"/>
  <c r="NM65" i="17"/>
  <c r="NN30" i="17"/>
  <c r="NV51" i="17"/>
  <c r="NQ97" i="17"/>
  <c r="ND107" i="17"/>
  <c r="NL86" i="17"/>
  <c r="NT83" i="17"/>
  <c r="OA93" i="17"/>
  <c r="NN44" i="17"/>
  <c r="NQ79" i="17"/>
  <c r="NY65" i="17"/>
  <c r="NM30" i="17"/>
  <c r="NI51" i="17"/>
  <c r="NI7" i="17"/>
  <c r="NX51" i="17"/>
  <c r="ND48" i="17"/>
  <c r="NZ58" i="17"/>
  <c r="OD30" i="17"/>
  <c r="NE48" i="17"/>
  <c r="NI86" i="17"/>
  <c r="NM7" i="17"/>
  <c r="NS37" i="17"/>
  <c r="NH97" i="17"/>
  <c r="NW72" i="17"/>
  <c r="NJ21" i="17"/>
  <c r="NH21" i="17"/>
  <c r="NC83" i="17"/>
  <c r="OB37" i="17"/>
  <c r="NN97" i="17"/>
  <c r="NH51" i="17"/>
  <c r="NO86" i="17"/>
  <c r="NR72" i="17"/>
  <c r="NF107" i="17"/>
  <c r="NK114" i="17"/>
  <c r="NX79" i="17"/>
  <c r="NF21" i="17"/>
  <c r="NP107" i="17"/>
  <c r="NR93" i="17"/>
  <c r="NU44" i="17"/>
  <c r="OE37" i="17"/>
  <c r="NL37" i="17"/>
  <c r="NV65" i="17"/>
  <c r="NN51" i="17"/>
  <c r="NI118" i="17"/>
  <c r="NU21" i="17"/>
  <c r="NI37" i="17"/>
  <c r="OA86" i="17"/>
  <c r="OD107" i="17"/>
  <c r="NH72" i="17"/>
  <c r="NK118" i="17"/>
  <c r="NT97" i="17"/>
  <c r="OB44" i="17"/>
  <c r="OF7" i="17"/>
  <c r="OE93" i="17"/>
  <c r="NJ114" i="17"/>
  <c r="NO51" i="17"/>
  <c r="NS79" i="17"/>
  <c r="NO97" i="17"/>
  <c r="NG48" i="17"/>
  <c r="NV30" i="17"/>
  <c r="NK37" i="17"/>
  <c r="NE93" i="17"/>
  <c r="NQ93" i="17"/>
  <c r="NU118" i="17"/>
  <c r="NQ58" i="17"/>
  <c r="NG44" i="17"/>
  <c r="NS114" i="17"/>
  <c r="OA51" i="17"/>
  <c r="OA7" i="17"/>
  <c r="NF65" i="17"/>
  <c r="NO118" i="17"/>
  <c r="OD93" i="17"/>
  <c r="OC72" i="17"/>
  <c r="NX7" i="17"/>
  <c r="NG51" i="17"/>
  <c r="OC86" i="17"/>
  <c r="NY21" i="17"/>
  <c r="NL83" i="17"/>
  <c r="NZ107" i="17"/>
  <c r="OF37" i="17"/>
  <c r="NI79" i="17"/>
  <c r="NV37" i="17"/>
  <c r="NC51" i="17"/>
  <c r="NE83" i="17"/>
  <c r="NC97" i="17"/>
  <c r="NU55" i="17"/>
  <c r="NK79" i="17"/>
  <c r="NF72" i="17"/>
  <c r="NH118" i="17"/>
  <c r="NF7" i="17"/>
  <c r="NG30" i="17"/>
  <c r="NO72" i="17"/>
  <c r="NU65" i="17"/>
  <c r="NO44" i="17"/>
  <c r="NC93" i="17"/>
  <c r="NQ55" i="17"/>
  <c r="NG114" i="17"/>
  <c r="OB65" i="17"/>
  <c r="NL21" i="17"/>
  <c r="OD37" i="17"/>
  <c r="NC65" i="17"/>
  <c r="OE107" i="17"/>
  <c r="NR51" i="17"/>
  <c r="NE30" i="17"/>
  <c r="NH83" i="17"/>
  <c r="OC30" i="17"/>
  <c r="NK51" i="17"/>
  <c r="OC21" i="17"/>
  <c r="NJ30" i="17"/>
  <c r="NW86" i="17"/>
  <c r="NX114" i="17"/>
  <c r="NG79" i="17"/>
  <c r="NJ83" i="17"/>
  <c r="NC58" i="17"/>
  <c r="NI114" i="17"/>
  <c r="NM97" i="17"/>
  <c r="NE118" i="17"/>
  <c r="NR55" i="17"/>
  <c r="OB114" i="17"/>
  <c r="OF114" i="17"/>
  <c r="NO83" i="17"/>
  <c r="OB72" i="17"/>
  <c r="NG97" i="17"/>
  <c r="NF44" i="17"/>
  <c r="NT7" i="17"/>
  <c r="NN107" i="17"/>
  <c r="NQ107" i="17"/>
  <c r="NS55" i="17"/>
  <c r="OC37" i="17"/>
  <c r="NQ72" i="17"/>
  <c r="NG86" i="17"/>
  <c r="NI44" i="17"/>
  <c r="NU83" i="17"/>
  <c r="NZ114" i="17"/>
  <c r="NC72" i="17"/>
  <c r="NO21" i="17"/>
  <c r="NP44" i="17"/>
  <c r="NW75" i="17"/>
  <c r="NC75" i="17"/>
  <c r="NO31" i="17"/>
  <c r="NN58" i="17"/>
  <c r="NC73" i="17"/>
  <c r="NT110" i="17"/>
  <c r="OC22" i="17"/>
  <c r="NI22" i="17"/>
  <c r="ND114" i="17"/>
  <c r="NJ48" i="17"/>
  <c r="NH80" i="17"/>
  <c r="NI61" i="17"/>
  <c r="NK52" i="17"/>
  <c r="NQ38" i="17"/>
  <c r="NZ52" i="17"/>
  <c r="NG108" i="17"/>
  <c r="NS108" i="17"/>
  <c r="NV66" i="17"/>
  <c r="ND45" i="17"/>
  <c r="NO45" i="17"/>
  <c r="ND59" i="17"/>
  <c r="NF45" i="17"/>
  <c r="NR115" i="17"/>
  <c r="NM40" i="17"/>
  <c r="NH89" i="17"/>
  <c r="NT94" i="17"/>
  <c r="NG89" i="17"/>
  <c r="OD45" i="17"/>
  <c r="NV26" i="17"/>
  <c r="NO61" i="17"/>
  <c r="NP40" i="17"/>
  <c r="NN22" i="17"/>
  <c r="NT45" i="17"/>
  <c r="NY59" i="17"/>
  <c r="NO66" i="17"/>
  <c r="NT115" i="17"/>
  <c r="ND47" i="17"/>
  <c r="NR48" i="17"/>
  <c r="NG10" i="17"/>
  <c r="NG115" i="17"/>
  <c r="NJ26" i="17"/>
  <c r="NX8" i="17"/>
  <c r="NN52" i="17"/>
  <c r="NP75" i="17"/>
  <c r="NI66" i="17"/>
  <c r="NY115" i="17"/>
  <c r="NT40" i="17"/>
  <c r="NJ40" i="17"/>
  <c r="NW10" i="17"/>
  <c r="OD80" i="17"/>
  <c r="NP110" i="17"/>
  <c r="NM26" i="17"/>
  <c r="NO108" i="17"/>
  <c r="NK94" i="17"/>
  <c r="NX59" i="17"/>
  <c r="NV115" i="17"/>
  <c r="NH30" i="17"/>
  <c r="NL26" i="17"/>
  <c r="NY80" i="17"/>
  <c r="NQ89" i="17"/>
  <c r="OD108" i="17"/>
  <c r="NK115" i="17"/>
  <c r="NQ59" i="17"/>
  <c r="NL80" i="17"/>
  <c r="NF108" i="17"/>
  <c r="NR75" i="17"/>
  <c r="NY52" i="17"/>
  <c r="OA72" i="17"/>
  <c r="OF108" i="17"/>
  <c r="NC89" i="17"/>
  <c r="NG33" i="17"/>
  <c r="OC59" i="17"/>
  <c r="NW80" i="17"/>
  <c r="NT59" i="17"/>
  <c r="NS89" i="17"/>
  <c r="NU31" i="17"/>
  <c r="OE94" i="17"/>
  <c r="NC8" i="17"/>
  <c r="NM45" i="17"/>
  <c r="NH37" i="17"/>
  <c r="NP73" i="17"/>
  <c r="NQ68" i="17"/>
  <c r="NH52" i="17"/>
  <c r="NP80" i="17"/>
  <c r="NP45" i="17"/>
  <c r="NC47" i="17"/>
  <c r="NX21" i="17"/>
  <c r="NH61" i="17"/>
  <c r="NE51" i="17"/>
  <c r="NG75" i="17"/>
  <c r="NI108" i="17"/>
  <c r="OB115" i="17"/>
  <c r="NH110" i="17"/>
  <c r="NL115" i="17"/>
  <c r="ND22" i="17"/>
  <c r="OD115" i="17"/>
  <c r="NV80" i="17"/>
  <c r="NC45" i="17"/>
  <c r="NX75" i="17"/>
  <c r="NV59" i="17"/>
  <c r="NU72" i="17"/>
  <c r="OB87" i="17"/>
  <c r="NO8" i="17"/>
  <c r="NX26" i="17"/>
  <c r="NL8" i="17"/>
  <c r="NX66" i="17"/>
  <c r="NF80" i="17"/>
  <c r="NS52" i="17"/>
  <c r="OB66" i="17"/>
  <c r="NN31" i="17"/>
  <c r="NK40" i="17"/>
  <c r="NM59" i="17"/>
  <c r="NZ22" i="17"/>
  <c r="NW66" i="17"/>
  <c r="NZ59" i="17"/>
  <c r="NW73" i="17"/>
  <c r="NL75" i="17"/>
  <c r="NX48" i="17"/>
  <c r="NE87" i="17"/>
  <c r="NS31" i="17"/>
  <c r="ND26" i="17"/>
  <c r="OC66" i="17"/>
  <c r="NJ45" i="17"/>
  <c r="NM108" i="17"/>
  <c r="NK10" i="17"/>
  <c r="NG59" i="17"/>
  <c r="OF115" i="17"/>
  <c r="NI52" i="17"/>
  <c r="NE38" i="17"/>
  <c r="NR26" i="17"/>
  <c r="NS115" i="17"/>
  <c r="NC108" i="17"/>
  <c r="NC33" i="17"/>
  <c r="NF59" i="17"/>
  <c r="NP52" i="17"/>
  <c r="NX115" i="17"/>
  <c r="NU51" i="17"/>
  <c r="NK38" i="17"/>
  <c r="NL66" i="17"/>
  <c r="NV8" i="17"/>
  <c r="OF80" i="17"/>
  <c r="NX73" i="17"/>
  <c r="NK73" i="17"/>
  <c r="NS10" i="17"/>
  <c r="NR10" i="17"/>
  <c r="NX86" i="17"/>
  <c r="NI45" i="17"/>
  <c r="OB108" i="17"/>
  <c r="NV33" i="17"/>
  <c r="NV110" i="17"/>
  <c r="NI89" i="17"/>
  <c r="NO115" i="17"/>
  <c r="OD114" i="17"/>
  <c r="NH68" i="17"/>
  <c r="NC87" i="17"/>
  <c r="NK59" i="17"/>
  <c r="NR89" i="17"/>
  <c r="NH66" i="17"/>
  <c r="NE10" i="17"/>
  <c r="NN108" i="17"/>
  <c r="NG8" i="17"/>
  <c r="NV10" i="17"/>
  <c r="ND10" i="17"/>
  <c r="NH87" i="17"/>
  <c r="NC80" i="17"/>
  <c r="OC80" i="17"/>
  <c r="ND52" i="17"/>
  <c r="NK80" i="17"/>
  <c r="NS22" i="17"/>
  <c r="NF79" i="17"/>
  <c r="NV75" i="17"/>
  <c r="NK22" i="17"/>
  <c r="NR40" i="17"/>
  <c r="NQ40" i="17"/>
  <c r="NK68" i="17"/>
  <c r="NK45" i="17"/>
  <c r="NN115" i="17"/>
  <c r="NI115" i="17"/>
  <c r="OB80" i="17"/>
  <c r="NQ65" i="17"/>
  <c r="NI110" i="17"/>
  <c r="NT31" i="17"/>
  <c r="NX110" i="17"/>
  <c r="NF38" i="17"/>
  <c r="NE80" i="17"/>
  <c r="NC10" i="17"/>
  <c r="NW45" i="17"/>
  <c r="NL61" i="17"/>
  <c r="OA115" i="17"/>
  <c r="NI26" i="17"/>
  <c r="NI8" i="17"/>
  <c r="OA87" i="17"/>
  <c r="OB45" i="17"/>
  <c r="NQ115" i="17"/>
  <c r="OF22" i="17"/>
  <c r="NI75" i="17"/>
  <c r="NJ8" i="17"/>
  <c r="NP94" i="17"/>
  <c r="NO26" i="17"/>
  <c r="NT48" i="17"/>
  <c r="NW68" i="17"/>
  <c r="NO87" i="17"/>
  <c r="OE59" i="17"/>
  <c r="NT68" i="17"/>
  <c r="NL59" i="17"/>
  <c r="NS59" i="17"/>
  <c r="NT52" i="17"/>
  <c r="NS38" i="17"/>
  <c r="NK87" i="17"/>
  <c r="NO75" i="17"/>
  <c r="NR73" i="17"/>
  <c r="NX68" i="17"/>
  <c r="NL87" i="17"/>
  <c r="NL68" i="17"/>
  <c r="NX65" i="17"/>
  <c r="NM44" i="17"/>
  <c r="NI94" i="17"/>
  <c r="NT61" i="17"/>
  <c r="NQ94" i="17"/>
  <c r="NE26" i="17"/>
  <c r="NU33" i="17"/>
  <c r="OF52" i="17"/>
  <c r="OF66" i="17"/>
  <c r="NK26" i="17"/>
  <c r="OE22" i="17"/>
  <c r="NN59" i="17"/>
  <c r="NR68" i="17"/>
  <c r="NH45" i="17"/>
  <c r="NU73" i="17"/>
  <c r="NM33" i="17"/>
  <c r="NQ22" i="17"/>
  <c r="NI30" i="17"/>
  <c r="OA45" i="17"/>
  <c r="NR87" i="17"/>
  <c r="NQ31" i="17"/>
  <c r="NO22" i="17"/>
  <c r="NV87" i="17"/>
  <c r="NO110" i="17"/>
  <c r="NE59" i="17"/>
  <c r="NV94" i="17"/>
  <c r="NC115" i="17"/>
  <c r="NN48" i="17"/>
  <c r="OE66" i="17"/>
  <c r="NI38" i="17"/>
  <c r="NR80" i="17"/>
  <c r="NW22" i="17"/>
  <c r="NT80" i="17"/>
  <c r="NC94" i="17"/>
  <c r="NP108" i="17"/>
  <c r="OF87" i="17"/>
  <c r="OA108" i="17"/>
  <c r="NM94" i="17"/>
  <c r="NH22" i="17"/>
  <c r="NQ52" i="17"/>
  <c r="NP61" i="17"/>
  <c r="NM61" i="17"/>
  <c r="NP8" i="17"/>
  <c r="NJ73" i="17"/>
  <c r="NL48" i="17"/>
  <c r="NR59" i="17"/>
  <c r="OC52" i="17"/>
  <c r="NV61" i="17"/>
  <c r="OD94" i="17"/>
  <c r="NU10" i="17"/>
  <c r="OB58" i="17"/>
  <c r="ND75" i="17"/>
  <c r="NT89" i="17"/>
  <c r="NI59" i="17"/>
  <c r="NF22" i="17"/>
  <c r="NT108" i="17"/>
  <c r="NT87" i="17"/>
  <c r="NN75" i="17"/>
  <c r="OB59" i="17"/>
  <c r="OB73" i="17"/>
  <c r="NI40" i="17"/>
  <c r="NM80" i="17"/>
  <c r="NO33" i="17"/>
  <c r="NW38" i="17"/>
  <c r="NP89" i="17"/>
  <c r="NP38" i="17"/>
  <c r="NX40" i="17"/>
  <c r="ND68" i="17"/>
  <c r="OF45" i="17"/>
  <c r="OC73" i="17"/>
  <c r="NC26" i="17"/>
  <c r="NE73" i="17"/>
  <c r="NM75" i="17"/>
  <c r="NT8" i="17"/>
  <c r="NE61" i="17"/>
  <c r="OA80" i="17"/>
  <c r="NG68" i="17"/>
  <c r="OC115" i="17"/>
  <c r="NY108" i="17"/>
  <c r="NV108" i="17"/>
  <c r="NT75" i="17"/>
  <c r="ND94" i="17"/>
  <c r="NC96" i="17"/>
  <c r="NS45" i="17"/>
  <c r="OE73" i="17"/>
  <c r="NO59" i="17"/>
  <c r="NQ80" i="17"/>
  <c r="NX89" i="17"/>
  <c r="NS8" i="17"/>
  <c r="OB22" i="17"/>
  <c r="OF59" i="17"/>
  <c r="NH8" i="17"/>
  <c r="ND89" i="17"/>
  <c r="NH40" i="17"/>
  <c r="NU87" i="17"/>
  <c r="NF31" i="17"/>
  <c r="NE89" i="17"/>
  <c r="NH10" i="17"/>
  <c r="NE52" i="17"/>
  <c r="OC87" i="17"/>
  <c r="NI10" i="17"/>
  <c r="NN26" i="17"/>
  <c r="NE33" i="17"/>
  <c r="NF87" i="17"/>
  <c r="ND117" i="17"/>
  <c r="NJ75" i="17"/>
  <c r="NK108" i="17"/>
  <c r="NQ110" i="17"/>
  <c r="NL10" i="17"/>
  <c r="NV45" i="17"/>
  <c r="NM38" i="17"/>
  <c r="NJ22" i="17"/>
  <c r="NL73" i="17"/>
  <c r="NU48" i="17"/>
  <c r="NP93" i="17"/>
  <c r="NC52" i="17"/>
  <c r="NQ8" i="17"/>
  <c r="NV73" i="17"/>
  <c r="NE31" i="17"/>
  <c r="NV52" i="17"/>
  <c r="ND66" i="17"/>
  <c r="NJ61" i="17"/>
  <c r="NG22" i="17"/>
  <c r="NC66" i="17"/>
  <c r="NJ38" i="17"/>
  <c r="ND80" i="17"/>
  <c r="NY45" i="17"/>
  <c r="NF110" i="17"/>
  <c r="NO73" i="17"/>
  <c r="NW26" i="17"/>
  <c r="NU26" i="17"/>
  <c r="OB107" i="17"/>
  <c r="NN38" i="17"/>
  <c r="NJ59" i="17"/>
  <c r="NW87" i="17"/>
  <c r="NT66" i="17"/>
  <c r="NH38" i="17"/>
  <c r="NU22" i="17"/>
  <c r="NH26" i="17"/>
  <c r="NJ80" i="17"/>
  <c r="NQ87" i="17"/>
  <c r="OA107" i="17"/>
  <c r="NG40" i="17"/>
  <c r="NK48" i="17"/>
  <c r="NV40" i="17"/>
  <c r="NL31" i="17"/>
  <c r="NG26" i="17"/>
  <c r="NS48" i="17"/>
  <c r="NI68" i="17"/>
  <c r="NN8" i="17"/>
  <c r="NF8" i="17"/>
  <c r="NS94" i="17"/>
  <c r="NF115" i="17"/>
  <c r="NT38" i="17"/>
  <c r="ND31" i="17"/>
  <c r="NR8" i="17"/>
  <c r="NO89" i="17"/>
  <c r="NK61" i="17"/>
  <c r="NX61" i="17"/>
  <c r="NP68" i="17"/>
  <c r="NX10" i="17"/>
  <c r="NG110" i="17"/>
  <c r="NP33" i="17"/>
  <c r="NM115" i="17"/>
  <c r="NZ115" i="17"/>
  <c r="NR22" i="17"/>
  <c r="NX94" i="17"/>
  <c r="NS87" i="17"/>
  <c r="NV31" i="17"/>
  <c r="NN110" i="17"/>
  <c r="NX80" i="17"/>
  <c r="OB52" i="17"/>
  <c r="NL22" i="17"/>
  <c r="NV44" i="17"/>
  <c r="OF73" i="17"/>
  <c r="OA94" i="17"/>
  <c r="NL108" i="17"/>
  <c r="NR61" i="17"/>
  <c r="NW94" i="17"/>
  <c r="NY87" i="17"/>
  <c r="NW21" i="17"/>
  <c r="NO94" i="17"/>
  <c r="NK33" i="17"/>
  <c r="NQ61" i="17"/>
  <c r="NF66" i="17"/>
  <c r="NE40" i="17"/>
  <c r="NW48" i="17"/>
  <c r="NS75" i="17"/>
  <c r="NY66" i="17"/>
  <c r="ND115" i="17"/>
  <c r="NN80" i="17"/>
  <c r="NM22" i="17"/>
  <c r="NQ73" i="17"/>
  <c r="NL40" i="17"/>
  <c r="NI33" i="17"/>
  <c r="NP22" i="17"/>
  <c r="NN94" i="17"/>
  <c r="NU80" i="17"/>
  <c r="NO80" i="17"/>
  <c r="NJ66" i="17"/>
  <c r="NK8" i="17"/>
  <c r="NW108" i="17"/>
  <c r="NX22" i="17"/>
  <c r="NO10" i="17"/>
  <c r="NO55" i="17"/>
  <c r="NX108" i="17"/>
  <c r="NO37" i="17"/>
  <c r="NI87" i="17"/>
  <c r="NS80" i="17"/>
  <c r="NC68" i="17"/>
  <c r="OA52" i="17"/>
  <c r="NC40" i="17"/>
  <c r="NW59" i="17"/>
  <c r="NF33" i="17"/>
  <c r="NO40" i="17"/>
  <c r="NP31" i="17"/>
  <c r="NN66" i="17"/>
  <c r="NL89" i="17"/>
  <c r="NW115" i="17"/>
  <c r="NH33" i="17"/>
  <c r="NZ87" i="17"/>
  <c r="NG73" i="17"/>
  <c r="NH48" i="17"/>
  <c r="NC54" i="17"/>
  <c r="NF75" i="17"/>
  <c r="NR45" i="17"/>
  <c r="NI48" i="17"/>
  <c r="NC59" i="17"/>
  <c r="NX38" i="17"/>
  <c r="NG38" i="17"/>
  <c r="NF10" i="17"/>
  <c r="NC61" i="17"/>
  <c r="NE108" i="17"/>
  <c r="NE45" i="17"/>
  <c r="NN68" i="17"/>
  <c r="NE75" i="17"/>
  <c r="NE115" i="17"/>
  <c r="NG87" i="17"/>
  <c r="NW40" i="17"/>
  <c r="NW110" i="17"/>
  <c r="OA73" i="17"/>
  <c r="NZ80" i="17"/>
  <c r="NQ108" i="17"/>
  <c r="NT22" i="17"/>
  <c r="NT10" i="17"/>
  <c r="NH115" i="17"/>
  <c r="NU89" i="17"/>
  <c r="NG80" i="17"/>
  <c r="NR52" i="17"/>
  <c r="NE94" i="17"/>
  <c r="ND33" i="17"/>
  <c r="OA22" i="17"/>
  <c r="OD52" i="17"/>
  <c r="NI80" i="17"/>
  <c r="OC94" i="17"/>
  <c r="NQ33" i="17"/>
  <c r="NM31" i="17"/>
  <c r="NQ26" i="17"/>
  <c r="NK89" i="17"/>
  <c r="NN89" i="17"/>
  <c r="NE22" i="17"/>
  <c r="NW52" i="17"/>
  <c r="NF61" i="17"/>
  <c r="NG31" i="17"/>
  <c r="NQ75" i="17"/>
  <c r="NL110" i="17"/>
  <c r="NF68" i="17"/>
  <c r="NH73" i="17"/>
  <c r="NP87" i="17"/>
  <c r="NU38" i="17"/>
  <c r="NY73" i="17"/>
  <c r="NX31" i="17"/>
  <c r="NR110" i="17"/>
  <c r="NM48" i="17"/>
  <c r="NN45" i="17"/>
  <c r="NC38" i="17"/>
  <c r="NM110" i="17"/>
  <c r="NH55" i="17"/>
  <c r="NM8" i="17"/>
  <c r="NP10" i="17"/>
  <c r="OD73" i="17"/>
  <c r="NU66" i="17"/>
  <c r="NG66" i="17"/>
  <c r="NR108" i="17"/>
  <c r="NJ89" i="17"/>
  <c r="NQ66" i="17"/>
  <c r="NS61" i="17"/>
  <c r="NE110" i="17"/>
  <c r="NW8" i="17"/>
  <c r="NF40" i="17"/>
  <c r="NU115" i="17"/>
  <c r="OD21" i="17"/>
  <c r="NJ115" i="17"/>
  <c r="NS66" i="17"/>
  <c r="NJ10" i="17"/>
  <c r="NV68" i="17"/>
  <c r="NM52" i="17"/>
  <c r="NU75" i="17"/>
  <c r="NJ33" i="17"/>
  <c r="NK97" i="17"/>
  <c r="NO38" i="17"/>
  <c r="NJ52" i="17"/>
  <c r="OE45" i="17"/>
  <c r="NM68" i="17"/>
  <c r="NW89" i="17"/>
  <c r="NL45" i="17"/>
  <c r="NH59" i="17"/>
  <c r="NN33" i="17"/>
  <c r="NU68" i="17"/>
  <c r="NU45" i="17"/>
  <c r="NU8" i="17"/>
  <c r="NE68" i="17"/>
  <c r="NW31" i="17"/>
  <c r="NO48" i="17"/>
  <c r="NO52" i="17"/>
  <c r="NO68" i="17"/>
  <c r="NR21" i="17"/>
  <c r="ND40" i="17"/>
  <c r="NF73" i="17"/>
  <c r="NV89" i="17"/>
  <c r="NE66" i="17"/>
  <c r="NJ108" i="17"/>
  <c r="NX45" i="17"/>
  <c r="NL94" i="17"/>
  <c r="NU52" i="17"/>
  <c r="NL52" i="17"/>
  <c r="NN40" i="17"/>
  <c r="NX87" i="17"/>
  <c r="NS26" i="17"/>
  <c r="ND87" i="17"/>
  <c r="NS33" i="17"/>
  <c r="NN87" i="17"/>
  <c r="NF94" i="17"/>
  <c r="OC45" i="17"/>
  <c r="OC108" i="17"/>
  <c r="ND38" i="17"/>
  <c r="NR33" i="17"/>
  <c r="ND8" i="17"/>
  <c r="NS73" i="17"/>
  <c r="NS110" i="17"/>
  <c r="NL38" i="17"/>
  <c r="NZ94" i="17"/>
  <c r="NQ45" i="17"/>
  <c r="NW33" i="17"/>
  <c r="NK75" i="17"/>
  <c r="NS118" i="17"/>
  <c r="NG61" i="17"/>
  <c r="NR38" i="17"/>
  <c r="NQ10" i="17"/>
  <c r="NZ45" i="17"/>
  <c r="NM87" i="17"/>
  <c r="NJ94" i="17"/>
  <c r="ND110" i="17"/>
  <c r="OE80" i="17"/>
  <c r="NT26" i="17"/>
  <c r="NZ108" i="17"/>
  <c r="NN73" i="17"/>
  <c r="NU94" i="17"/>
  <c r="NJ31" i="17"/>
  <c r="NL33" i="17"/>
  <c r="ND108" i="17"/>
  <c r="NG52" i="17"/>
  <c r="NS68" i="17"/>
  <c r="OE115" i="17"/>
  <c r="NM66" i="17"/>
  <c r="NN10" i="17"/>
  <c r="OA59" i="17"/>
  <c r="NH75" i="17"/>
  <c r="NS40" i="17"/>
  <c r="NU108" i="17"/>
  <c r="NX52" i="17"/>
  <c r="NC22" i="17"/>
  <c r="NW61" i="17"/>
  <c r="OE108" i="17"/>
  <c r="OD87" i="17"/>
  <c r="NJ68" i="17"/>
  <c r="NT73" i="17"/>
  <c r="NR94" i="17"/>
  <c r="NM10" i="17"/>
  <c r="NT33" i="17"/>
  <c r="NL51" i="17"/>
  <c r="OE52" i="17"/>
  <c r="NC117" i="17"/>
  <c r="NE107" i="17"/>
  <c r="NJ87" i="17"/>
  <c r="OF94" i="17"/>
  <c r="NU59" i="17"/>
  <c r="NF89" i="17"/>
  <c r="NH31" i="17"/>
  <c r="NF48" i="17"/>
  <c r="NC82" i="17"/>
  <c r="NK110" i="17"/>
  <c r="NE8" i="17"/>
  <c r="NY38" i="17"/>
  <c r="NR31" i="17"/>
  <c r="NK66" i="17"/>
  <c r="NJ110" i="17"/>
  <c r="NU40" i="17"/>
  <c r="NC110" i="17"/>
  <c r="NN61" i="17"/>
  <c r="NH108" i="17"/>
  <c r="NC31" i="17"/>
  <c r="NY22" i="17"/>
  <c r="OB94" i="17"/>
  <c r="NQ48" i="17"/>
  <c r="NM73" i="17"/>
  <c r="NV38" i="17"/>
  <c r="NH94" i="17"/>
  <c r="NY31" i="17"/>
  <c r="OD22" i="17"/>
  <c r="NG45" i="17"/>
  <c r="NY94" i="17"/>
  <c r="NI73" i="17"/>
  <c r="NF26" i="17"/>
  <c r="OD66" i="17"/>
  <c r="NP115" i="17"/>
  <c r="NM89" i="17"/>
  <c r="OE87" i="17"/>
  <c r="NZ66" i="17"/>
  <c r="NR66" i="17"/>
  <c r="NZ73" i="17"/>
  <c r="ND73" i="17"/>
  <c r="NV22" i="17"/>
  <c r="OD59" i="17"/>
  <c r="ND61" i="17"/>
  <c r="OA66" i="17"/>
  <c r="NG94" i="17"/>
  <c r="NU61" i="17"/>
  <c r="NI31" i="17"/>
  <c r="NP26" i="17"/>
  <c r="NX33" i="17"/>
  <c r="NU110" i="17"/>
  <c r="NK31" i="17"/>
  <c r="NH65" i="17"/>
  <c r="NY8" i="17"/>
  <c r="MV9" i="17"/>
  <c r="MV10" i="17" s="1"/>
  <c r="MT20" i="22"/>
  <c r="MS12" i="24"/>
  <c r="MT10" i="24"/>
  <c r="MS7" i="24"/>
  <c r="MU40" i="17"/>
  <c r="MU11" i="24"/>
  <c r="MU5" i="22"/>
  <c r="MU20" i="22" s="1"/>
  <c r="MZ38" i="17"/>
  <c r="MV116" i="17"/>
  <c r="MV117" i="17" s="1"/>
  <c r="MV109" i="17"/>
  <c r="MV110" i="17" s="1"/>
  <c r="MV88" i="17"/>
  <c r="MV89" i="17" s="1"/>
  <c r="MV95" i="17"/>
  <c r="MV96" i="17" s="1"/>
  <c r="MV81" i="17"/>
  <c r="MV82" i="17" s="1"/>
  <c r="MV74" i="17"/>
  <c r="MV75" i="17" s="1"/>
  <c r="MV67" i="17"/>
  <c r="MV68" i="17" s="1"/>
  <c r="MV60" i="17"/>
  <c r="MV61" i="17" s="1"/>
  <c r="MV53" i="17"/>
  <c r="MV54" i="17" s="1"/>
  <c r="MV46" i="17"/>
  <c r="MV47" i="17" s="1"/>
  <c r="MV39" i="17"/>
  <c r="MV40" i="17" s="1"/>
  <c r="MV23" i="17"/>
  <c r="MV32" i="17"/>
  <c r="MV33" i="17" s="1"/>
  <c r="MZ31" i="17"/>
  <c r="MT5" i="24"/>
  <c r="MT7" i="24" s="1"/>
  <c r="MT9" i="24"/>
  <c r="MZ8" i="17"/>
  <c r="MU10" i="16"/>
  <c r="MW6" i="16"/>
  <c r="MW8" i="16" s="1"/>
  <c r="MX4" i="16"/>
  <c r="MV9" i="16"/>
  <c r="MW13" i="16" l="1"/>
  <c r="MW16" i="17"/>
  <c r="MW9" i="17"/>
  <c r="MW10" i="17" s="1"/>
  <c r="MV5" i="22"/>
  <c r="MV20" i="22" s="1"/>
  <c r="MU10" i="24"/>
  <c r="MT12" i="24"/>
  <c r="MU6" i="24"/>
  <c r="MU21" i="22"/>
  <c r="MV10" i="24"/>
  <c r="MZ6" i="22"/>
  <c r="OF6" i="22" s="1"/>
  <c r="NZ8" i="17"/>
  <c r="OA8" i="17"/>
  <c r="OB8" i="17"/>
  <c r="OC8" i="17"/>
  <c r="OD8" i="17"/>
  <c r="OE8" i="17"/>
  <c r="OF8" i="17"/>
  <c r="NZ38" i="17"/>
  <c r="OA38" i="17"/>
  <c r="OB38" i="17"/>
  <c r="OC38" i="17"/>
  <c r="OD38" i="17"/>
  <c r="OE38" i="17"/>
  <c r="OF38" i="17"/>
  <c r="NZ31" i="17"/>
  <c r="OA31" i="17"/>
  <c r="OB31" i="17"/>
  <c r="OC31" i="17"/>
  <c r="OD31" i="17"/>
  <c r="OE31" i="17"/>
  <c r="OF31" i="17"/>
  <c r="MV6" i="24"/>
  <c r="MV11" i="24"/>
  <c r="NZ6" i="22"/>
  <c r="OA6" i="22"/>
  <c r="OB6" i="22"/>
  <c r="OC6" i="22"/>
  <c r="OD6" i="22"/>
  <c r="OE6" i="22"/>
  <c r="MW116" i="17"/>
  <c r="MW117" i="17" s="1"/>
  <c r="MW109" i="17"/>
  <c r="MW110" i="17" s="1"/>
  <c r="MW95" i="17"/>
  <c r="MW96" i="17" s="1"/>
  <c r="MW88" i="17"/>
  <c r="MW89" i="17" s="1"/>
  <c r="MW81" i="17"/>
  <c r="MW82" i="17" s="1"/>
  <c r="MW74" i="17"/>
  <c r="MW75" i="17" s="1"/>
  <c r="MW67" i="17"/>
  <c r="MW68" i="17" s="1"/>
  <c r="MW60" i="17"/>
  <c r="MW61" i="17" s="1"/>
  <c r="MW53" i="17"/>
  <c r="MW54" i="17" s="1"/>
  <c r="MW46" i="17"/>
  <c r="MW47" i="17" s="1"/>
  <c r="MW39" i="17"/>
  <c r="MW40" i="17" s="1"/>
  <c r="MW23" i="17"/>
  <c r="MW32" i="17"/>
  <c r="MW33" i="17" s="1"/>
  <c r="MU5" i="24"/>
  <c r="MU9" i="24"/>
  <c r="MV10" i="16"/>
  <c r="MY4" i="16"/>
  <c r="MX6" i="16"/>
  <c r="MX8" i="16" s="1"/>
  <c r="MW9" i="16"/>
  <c r="MX13" i="16" l="1"/>
  <c r="MX16" i="17"/>
  <c r="MX17" i="17" s="1"/>
  <c r="MW17" i="17"/>
  <c r="MZ19" i="22"/>
  <c r="OF19" i="22" s="1"/>
  <c r="MX9" i="17"/>
  <c r="MX10" i="17" s="1"/>
  <c r="MU12" i="24"/>
  <c r="MV21" i="22"/>
  <c r="MU7" i="24"/>
  <c r="MW5" i="22"/>
  <c r="MW21" i="22" s="1"/>
  <c r="MW11" i="24"/>
  <c r="MW6" i="24"/>
  <c r="NZ19" i="22"/>
  <c r="OA19" i="22"/>
  <c r="OB19" i="22"/>
  <c r="OC19" i="22"/>
  <c r="OD19" i="22"/>
  <c r="OE19" i="22"/>
  <c r="MX116" i="17"/>
  <c r="MX117" i="17" s="1"/>
  <c r="MX95" i="17"/>
  <c r="MX96" i="17" s="1"/>
  <c r="MX81" i="17"/>
  <c r="MX82" i="17" s="1"/>
  <c r="MX74" i="17"/>
  <c r="MX75" i="17" s="1"/>
  <c r="MX67" i="17"/>
  <c r="MX68" i="17" s="1"/>
  <c r="MX60" i="17"/>
  <c r="MX61" i="17" s="1"/>
  <c r="MX109" i="17"/>
  <c r="MX110" i="17" s="1"/>
  <c r="MX53" i="17"/>
  <c r="MX54" i="17" s="1"/>
  <c r="MX88" i="17"/>
  <c r="MX89" i="17" s="1"/>
  <c r="MX46" i="17"/>
  <c r="MX47" i="17" s="1"/>
  <c r="MX23" i="17"/>
  <c r="MX32" i="17"/>
  <c r="MX33" i="17" s="1"/>
  <c r="MX39" i="17"/>
  <c r="MX40" i="17" s="1"/>
  <c r="MV5" i="24"/>
  <c r="MV7" i="24" s="1"/>
  <c r="MV9" i="24"/>
  <c r="MV12" i="24" s="1"/>
  <c r="MW10" i="16"/>
  <c r="MX9" i="16"/>
  <c r="MZ4" i="16"/>
  <c r="MY6" i="16"/>
  <c r="MY8" i="16" s="1"/>
  <c r="MW10" i="24" l="1"/>
  <c r="MY13" i="16"/>
  <c r="MY16" i="17"/>
  <c r="MY9" i="17"/>
  <c r="MY10" i="17" s="1"/>
  <c r="MX5" i="22"/>
  <c r="MX20" i="22" s="1"/>
  <c r="MW20" i="22"/>
  <c r="MX10" i="24"/>
  <c r="MX6" i="24"/>
  <c r="MX11" i="24"/>
  <c r="MY116" i="17"/>
  <c r="MY117" i="17" s="1"/>
  <c r="MY109" i="17"/>
  <c r="MY110" i="17" s="1"/>
  <c r="MY95" i="17"/>
  <c r="MY96" i="17" s="1"/>
  <c r="MY88" i="17"/>
  <c r="MY89" i="17" s="1"/>
  <c r="MY81" i="17"/>
  <c r="MY82" i="17" s="1"/>
  <c r="MY74" i="17"/>
  <c r="MY75" i="17" s="1"/>
  <c r="MY67" i="17"/>
  <c r="MY68" i="17" s="1"/>
  <c r="MY60" i="17"/>
  <c r="MY61" i="17" s="1"/>
  <c r="MY53" i="17"/>
  <c r="MY54" i="17" s="1"/>
  <c r="MY39" i="17"/>
  <c r="MY40" i="17" s="1"/>
  <c r="MY46" i="17"/>
  <c r="MY47" i="17" s="1"/>
  <c r="MY32" i="17"/>
  <c r="MY33" i="17" s="1"/>
  <c r="MY23" i="17"/>
  <c r="MW5" i="24"/>
  <c r="MW7" i="24" s="1"/>
  <c r="MW9" i="24"/>
  <c r="MY9" i="16"/>
  <c r="MZ6" i="16"/>
  <c r="MX10" i="16"/>
  <c r="MZ16" i="17" l="1"/>
  <c r="MZ17" i="17" s="1"/>
  <c r="MZ8" i="16"/>
  <c r="MW12" i="24"/>
  <c r="MY17" i="17"/>
  <c r="MX21" i="22"/>
  <c r="MY5" i="22"/>
  <c r="MY21" i="22" s="1"/>
  <c r="MZ9" i="17"/>
  <c r="NC6" i="16"/>
  <c r="ND6" i="16"/>
  <c r="NE6" i="16"/>
  <c r="NF6" i="16"/>
  <c r="NG6" i="16"/>
  <c r="NH6" i="16"/>
  <c r="NI6" i="16"/>
  <c r="NJ6" i="16"/>
  <c r="NK6" i="16"/>
  <c r="NL6" i="16"/>
  <c r="NM6" i="16"/>
  <c r="NN6" i="16"/>
  <c r="NO6" i="16"/>
  <c r="NP6" i="16"/>
  <c r="NQ6" i="16"/>
  <c r="NR6" i="16"/>
  <c r="NS6" i="16"/>
  <c r="NT6" i="16"/>
  <c r="NU6" i="16"/>
  <c r="NV6" i="16"/>
  <c r="NW6" i="16"/>
  <c r="NX6" i="16"/>
  <c r="NY6" i="16"/>
  <c r="NZ6" i="16"/>
  <c r="OA6" i="16"/>
  <c r="OB6" i="16"/>
  <c r="OC6" i="16"/>
  <c r="OD6" i="16"/>
  <c r="OE6" i="16"/>
  <c r="OF6" i="16"/>
  <c r="NY10" i="17"/>
  <c r="NZ10" i="17"/>
  <c r="OA10" i="17"/>
  <c r="OB10" i="17"/>
  <c r="OC10" i="17"/>
  <c r="OD10" i="17"/>
  <c r="OE10" i="17"/>
  <c r="MY6" i="24"/>
  <c r="MY11" i="24"/>
  <c r="MZ109" i="17"/>
  <c r="MZ95" i="17"/>
  <c r="MZ96" i="17" s="1"/>
  <c r="MZ88" i="17"/>
  <c r="MZ81" i="17"/>
  <c r="MZ82" i="17" s="1"/>
  <c r="MZ116" i="17"/>
  <c r="MZ117" i="17" s="1"/>
  <c r="MZ60" i="17"/>
  <c r="MZ67" i="17"/>
  <c r="MZ74" i="17"/>
  <c r="MZ53" i="17"/>
  <c r="MZ54" i="17" s="1"/>
  <c r="MZ46" i="17"/>
  <c r="MZ47" i="17" s="1"/>
  <c r="MZ39" i="17"/>
  <c r="MZ23" i="17"/>
  <c r="MZ32" i="17"/>
  <c r="MX5" i="24"/>
  <c r="MX7" i="24" s="1"/>
  <c r="MX9" i="24"/>
  <c r="MX12" i="24" s="1"/>
  <c r="MZ9" i="16"/>
  <c r="MY10" i="16"/>
  <c r="OF16" i="17" l="1"/>
  <c r="OF17" i="17"/>
  <c r="MY10" i="24"/>
  <c r="MZ13" i="16"/>
  <c r="MY20" i="22"/>
  <c r="NE47" i="17"/>
  <c r="NF47" i="17"/>
  <c r="NG47" i="17"/>
  <c r="NH47" i="17"/>
  <c r="NI47" i="17"/>
  <c r="NJ47" i="17"/>
  <c r="NK47" i="17"/>
  <c r="NL47" i="17"/>
  <c r="NM47" i="17"/>
  <c r="NN47" i="17"/>
  <c r="NO47" i="17"/>
  <c r="NP47" i="17"/>
  <c r="NQ47" i="17"/>
  <c r="NR47" i="17"/>
  <c r="NS47" i="17"/>
  <c r="NT47" i="17"/>
  <c r="NU47" i="17"/>
  <c r="NV47" i="17"/>
  <c r="NW47" i="17"/>
  <c r="NX47" i="17"/>
  <c r="NY47" i="17"/>
  <c r="NZ47" i="17"/>
  <c r="OA47" i="17"/>
  <c r="OB47" i="17"/>
  <c r="OC47" i="17"/>
  <c r="OD47" i="17"/>
  <c r="OE47" i="17"/>
  <c r="OF47" i="17"/>
  <c r="ND54" i="17"/>
  <c r="NE54" i="17"/>
  <c r="NF54" i="17"/>
  <c r="NG54" i="17"/>
  <c r="NH54" i="17"/>
  <c r="NI54" i="17"/>
  <c r="NJ54" i="17"/>
  <c r="NK54" i="17"/>
  <c r="NL54" i="17"/>
  <c r="NM54" i="17"/>
  <c r="NN54" i="17"/>
  <c r="NO54" i="17"/>
  <c r="NP54" i="17"/>
  <c r="NQ54" i="17"/>
  <c r="NR54" i="17"/>
  <c r="NS54" i="17"/>
  <c r="NT54" i="17"/>
  <c r="NU54" i="17"/>
  <c r="NV54" i="17"/>
  <c r="NW54" i="17"/>
  <c r="NX54" i="17"/>
  <c r="NY54" i="17"/>
  <c r="NZ54" i="17"/>
  <c r="OA54" i="17"/>
  <c r="OB54" i="17"/>
  <c r="OC54" i="17"/>
  <c r="OD54" i="17"/>
  <c r="OE54" i="17"/>
  <c r="OF54" i="17"/>
  <c r="ND96" i="17"/>
  <c r="NE96" i="17"/>
  <c r="NF96" i="17"/>
  <c r="NG96" i="17"/>
  <c r="NH96" i="17"/>
  <c r="NI96" i="17"/>
  <c r="NJ96" i="17"/>
  <c r="NK96" i="17"/>
  <c r="NL96" i="17"/>
  <c r="NM96" i="17"/>
  <c r="NN96" i="17"/>
  <c r="NO96" i="17"/>
  <c r="NP96" i="17"/>
  <c r="NQ96" i="17"/>
  <c r="NR96" i="17"/>
  <c r="NS96" i="17"/>
  <c r="NT96" i="17"/>
  <c r="NU96" i="17"/>
  <c r="NV96" i="17"/>
  <c r="NW96" i="17"/>
  <c r="NX96" i="17"/>
  <c r="NY96" i="17"/>
  <c r="NZ96" i="17"/>
  <c r="OA96" i="17"/>
  <c r="OB96" i="17"/>
  <c r="OC96" i="17"/>
  <c r="OD96" i="17"/>
  <c r="OE96" i="17"/>
  <c r="OF96" i="17"/>
  <c r="NE117" i="17"/>
  <c r="NF117" i="17"/>
  <c r="NG117" i="17"/>
  <c r="NH117" i="17"/>
  <c r="NI117" i="17"/>
  <c r="NJ117" i="17"/>
  <c r="NK117" i="17"/>
  <c r="NL117" i="17"/>
  <c r="NM117" i="17"/>
  <c r="NN117" i="17"/>
  <c r="NO117" i="17"/>
  <c r="NP117" i="17"/>
  <c r="NQ117" i="17"/>
  <c r="NR117" i="17"/>
  <c r="NS117" i="17"/>
  <c r="NT117" i="17"/>
  <c r="NU117" i="17"/>
  <c r="NV117" i="17"/>
  <c r="NW117" i="17"/>
  <c r="NX117" i="17"/>
  <c r="NY117" i="17"/>
  <c r="NZ117" i="17"/>
  <c r="OA117" i="17"/>
  <c r="OB117" i="17"/>
  <c r="OC117" i="17"/>
  <c r="OD117" i="17"/>
  <c r="OE117" i="17"/>
  <c r="OF117" i="17"/>
  <c r="ND82" i="17"/>
  <c r="NE82" i="17"/>
  <c r="NF82" i="17"/>
  <c r="NG82" i="17"/>
  <c r="NH82" i="17"/>
  <c r="NI82" i="17"/>
  <c r="NJ82" i="17"/>
  <c r="NK82" i="17"/>
  <c r="NL82" i="17"/>
  <c r="NM82" i="17"/>
  <c r="NN82" i="17"/>
  <c r="NO82" i="17"/>
  <c r="NP82" i="17"/>
  <c r="NQ82" i="17"/>
  <c r="NR82" i="17"/>
  <c r="NS82" i="17"/>
  <c r="NT82" i="17"/>
  <c r="NU82" i="17"/>
  <c r="NV82" i="17"/>
  <c r="NW82" i="17"/>
  <c r="NX82" i="17"/>
  <c r="NY82" i="17"/>
  <c r="NZ82" i="17"/>
  <c r="OA82" i="17"/>
  <c r="OB82" i="17"/>
  <c r="OC82" i="17"/>
  <c r="OD82" i="17"/>
  <c r="OE82" i="17"/>
  <c r="OF82" i="17"/>
  <c r="MZ68" i="17"/>
  <c r="NC67" i="17"/>
  <c r="ND67" i="17"/>
  <c r="NE67" i="17"/>
  <c r="NF67" i="17"/>
  <c r="NG67" i="17"/>
  <c r="NH67" i="17"/>
  <c r="NI67" i="17"/>
  <c r="NJ67" i="17"/>
  <c r="NK67" i="17"/>
  <c r="NL67" i="17"/>
  <c r="NM67" i="17"/>
  <c r="NN67" i="17"/>
  <c r="NO67" i="17"/>
  <c r="NP67" i="17"/>
  <c r="NQ67" i="17"/>
  <c r="NR67" i="17"/>
  <c r="NS67" i="17"/>
  <c r="NT67" i="17"/>
  <c r="NU67" i="17"/>
  <c r="NV67" i="17"/>
  <c r="NW67" i="17"/>
  <c r="NX67" i="17"/>
  <c r="NY67" i="17"/>
  <c r="NZ67" i="17"/>
  <c r="OA67" i="17"/>
  <c r="OB67" i="17"/>
  <c r="OC67" i="17"/>
  <c r="OD67" i="17"/>
  <c r="OE67" i="17"/>
  <c r="OF67" i="17"/>
  <c r="NC23" i="17"/>
  <c r="ND23" i="17"/>
  <c r="NE23" i="17"/>
  <c r="NF23" i="17"/>
  <c r="NG23" i="17"/>
  <c r="NH23" i="17"/>
  <c r="NI23" i="17"/>
  <c r="NJ23" i="17"/>
  <c r="NK23" i="17"/>
  <c r="NL23" i="17"/>
  <c r="NM23" i="17"/>
  <c r="NN23" i="17"/>
  <c r="NO23" i="17"/>
  <c r="NP23" i="17"/>
  <c r="NQ23" i="17"/>
  <c r="NR23" i="17"/>
  <c r="NS23" i="17"/>
  <c r="NT23" i="17"/>
  <c r="NU23" i="17"/>
  <c r="NV23" i="17"/>
  <c r="NW23" i="17"/>
  <c r="NX23" i="17"/>
  <c r="NY23" i="17"/>
  <c r="NZ23" i="17"/>
  <c r="OA23" i="17"/>
  <c r="OB23" i="17"/>
  <c r="OC23" i="17"/>
  <c r="OD23" i="17"/>
  <c r="OE23" i="17"/>
  <c r="OF23" i="17"/>
  <c r="OF83" i="17"/>
  <c r="NC81" i="17"/>
  <c r="ND81" i="17"/>
  <c r="NE81" i="17"/>
  <c r="NF81" i="17"/>
  <c r="NG81" i="17"/>
  <c r="NH81" i="17"/>
  <c r="NI81" i="17"/>
  <c r="NJ81" i="17"/>
  <c r="NK81" i="17"/>
  <c r="NL81" i="17"/>
  <c r="NM81" i="17"/>
  <c r="NN81" i="17"/>
  <c r="NO81" i="17"/>
  <c r="NP81" i="17"/>
  <c r="NQ81" i="17"/>
  <c r="NR81" i="17"/>
  <c r="NS81" i="17"/>
  <c r="NT81" i="17"/>
  <c r="NU81" i="17"/>
  <c r="NV81" i="17"/>
  <c r="NW81" i="17"/>
  <c r="NX81" i="17"/>
  <c r="NY81" i="17"/>
  <c r="NZ81" i="17"/>
  <c r="OA81" i="17"/>
  <c r="OB81" i="17"/>
  <c r="OC81" i="17"/>
  <c r="OD81" i="17"/>
  <c r="OE81" i="17"/>
  <c r="OF81" i="17"/>
  <c r="MZ89" i="17"/>
  <c r="NC88" i="17"/>
  <c r="ND88" i="17"/>
  <c r="NE88" i="17"/>
  <c r="NF88" i="17"/>
  <c r="NG88" i="17"/>
  <c r="NH88" i="17"/>
  <c r="NI88" i="17"/>
  <c r="NJ88" i="17"/>
  <c r="NK88" i="17"/>
  <c r="NL88" i="17"/>
  <c r="NM88" i="17"/>
  <c r="NN88" i="17"/>
  <c r="NO88" i="17"/>
  <c r="NP88" i="17"/>
  <c r="NQ88" i="17"/>
  <c r="NR88" i="17"/>
  <c r="NS88" i="17"/>
  <c r="NT88" i="17"/>
  <c r="NU88" i="17"/>
  <c r="NV88" i="17"/>
  <c r="NW88" i="17"/>
  <c r="NX88" i="17"/>
  <c r="NY88" i="17"/>
  <c r="NZ88" i="17"/>
  <c r="OA88" i="17"/>
  <c r="OB88" i="17"/>
  <c r="OC88" i="17"/>
  <c r="OD88" i="17"/>
  <c r="OE88" i="17"/>
  <c r="OF88" i="17"/>
  <c r="OF97" i="17"/>
  <c r="NC95" i="17"/>
  <c r="ND95" i="17"/>
  <c r="NE95" i="17"/>
  <c r="NF95" i="17"/>
  <c r="NG95" i="17"/>
  <c r="NH95" i="17"/>
  <c r="NI95" i="17"/>
  <c r="NJ95" i="17"/>
  <c r="NK95" i="17"/>
  <c r="NL95" i="17"/>
  <c r="NM95" i="17"/>
  <c r="NN95" i="17"/>
  <c r="NO95" i="17"/>
  <c r="NP95" i="17"/>
  <c r="NQ95" i="17"/>
  <c r="NR95" i="17"/>
  <c r="NS95" i="17"/>
  <c r="NT95" i="17"/>
  <c r="NU95" i="17"/>
  <c r="NV95" i="17"/>
  <c r="NW95" i="17"/>
  <c r="NX95" i="17"/>
  <c r="NY95" i="17"/>
  <c r="NZ95" i="17"/>
  <c r="OA95" i="17"/>
  <c r="OB95" i="17"/>
  <c r="OC95" i="17"/>
  <c r="OD95" i="17"/>
  <c r="OE95" i="17"/>
  <c r="OF95" i="17"/>
  <c r="MZ40" i="17"/>
  <c r="NC39" i="17"/>
  <c r="ND39" i="17"/>
  <c r="NE39" i="17"/>
  <c r="NF39" i="17"/>
  <c r="NG39" i="17"/>
  <c r="NH39" i="17"/>
  <c r="NI39" i="17"/>
  <c r="NJ39" i="17"/>
  <c r="NK39" i="17"/>
  <c r="NL39" i="17"/>
  <c r="NM39" i="17"/>
  <c r="NN39" i="17"/>
  <c r="NO39" i="17"/>
  <c r="NP39" i="17"/>
  <c r="NQ39" i="17"/>
  <c r="NR39" i="17"/>
  <c r="NS39" i="17"/>
  <c r="NT39" i="17"/>
  <c r="NU39" i="17"/>
  <c r="NV39" i="17"/>
  <c r="NW39" i="17"/>
  <c r="NX39" i="17"/>
  <c r="NY39" i="17"/>
  <c r="NZ39" i="17"/>
  <c r="OA39" i="17"/>
  <c r="OB39" i="17"/>
  <c r="OC39" i="17"/>
  <c r="OD39" i="17"/>
  <c r="OE39" i="17"/>
  <c r="OF39" i="17"/>
  <c r="MZ110" i="17"/>
  <c r="NC109" i="17"/>
  <c r="ND109" i="17"/>
  <c r="NE109" i="17"/>
  <c r="NF109" i="17"/>
  <c r="NG109" i="17"/>
  <c r="NH109" i="17"/>
  <c r="NI109" i="17"/>
  <c r="NJ109" i="17"/>
  <c r="NK109" i="17"/>
  <c r="NL109" i="17"/>
  <c r="NM109" i="17"/>
  <c r="NN109" i="17"/>
  <c r="NO109" i="17"/>
  <c r="NP109" i="17"/>
  <c r="NQ109" i="17"/>
  <c r="NR109" i="17"/>
  <c r="NS109" i="17"/>
  <c r="NT109" i="17"/>
  <c r="NU109" i="17"/>
  <c r="NV109" i="17"/>
  <c r="NW109" i="17"/>
  <c r="NX109" i="17"/>
  <c r="NY109" i="17"/>
  <c r="NZ109" i="17"/>
  <c r="OA109" i="17"/>
  <c r="OB109" i="17"/>
  <c r="OC109" i="17"/>
  <c r="OD109" i="17"/>
  <c r="OE109" i="17"/>
  <c r="OF109" i="17"/>
  <c r="MZ75" i="17"/>
  <c r="NC74" i="17"/>
  <c r="ND74" i="17"/>
  <c r="NE74" i="17"/>
  <c r="NF74" i="17"/>
  <c r="NG74" i="17"/>
  <c r="NH74" i="17"/>
  <c r="NI74" i="17"/>
  <c r="NJ74" i="17"/>
  <c r="NK74" i="17"/>
  <c r="NL74" i="17"/>
  <c r="NM74" i="17"/>
  <c r="NN74" i="17"/>
  <c r="NO74" i="17"/>
  <c r="NP74" i="17"/>
  <c r="NQ74" i="17"/>
  <c r="NR74" i="17"/>
  <c r="NS74" i="17"/>
  <c r="NT74" i="17"/>
  <c r="NU74" i="17"/>
  <c r="NV74" i="17"/>
  <c r="NW74" i="17"/>
  <c r="NX74" i="17"/>
  <c r="NY74" i="17"/>
  <c r="NZ74" i="17"/>
  <c r="OA74" i="17"/>
  <c r="OB74" i="17"/>
  <c r="OC74" i="17"/>
  <c r="OD74" i="17"/>
  <c r="OE74" i="17"/>
  <c r="OF74" i="17"/>
  <c r="NC53" i="17"/>
  <c r="ND53" i="17"/>
  <c r="NE53" i="17"/>
  <c r="NF53" i="17"/>
  <c r="NG53" i="17"/>
  <c r="NH53" i="17"/>
  <c r="NI53" i="17"/>
  <c r="NJ53" i="17"/>
  <c r="NK53" i="17"/>
  <c r="NL53" i="17"/>
  <c r="NM53" i="17"/>
  <c r="NN53" i="17"/>
  <c r="NO53" i="17"/>
  <c r="NP53" i="17"/>
  <c r="NQ53" i="17"/>
  <c r="NR53" i="17"/>
  <c r="NS53" i="17"/>
  <c r="NT53" i="17"/>
  <c r="NU53" i="17"/>
  <c r="NV53" i="17"/>
  <c r="NW53" i="17"/>
  <c r="NX53" i="17"/>
  <c r="NY53" i="17"/>
  <c r="NZ53" i="17"/>
  <c r="OA53" i="17"/>
  <c r="OB53" i="17"/>
  <c r="OC53" i="17"/>
  <c r="OD53" i="17"/>
  <c r="OE53" i="17"/>
  <c r="OF53" i="17"/>
  <c r="NC9" i="16"/>
  <c r="ND9" i="16"/>
  <c r="NE9" i="16"/>
  <c r="NF9" i="16"/>
  <c r="NG9" i="16"/>
  <c r="NH9" i="16"/>
  <c r="NI9" i="16"/>
  <c r="NJ9" i="16"/>
  <c r="NK9" i="16"/>
  <c r="NL9" i="16"/>
  <c r="NM9" i="16"/>
  <c r="NN9" i="16"/>
  <c r="NO9" i="16"/>
  <c r="NP9" i="16"/>
  <c r="NQ9" i="16"/>
  <c r="NR9" i="16"/>
  <c r="NS9" i="16"/>
  <c r="NT9" i="16"/>
  <c r="NU9" i="16"/>
  <c r="NV9" i="16"/>
  <c r="NW9" i="16"/>
  <c r="NX9" i="16"/>
  <c r="NY9" i="16"/>
  <c r="NZ9" i="16"/>
  <c r="OA9" i="16"/>
  <c r="OB9" i="16"/>
  <c r="OC9" i="16"/>
  <c r="OD9" i="16"/>
  <c r="OE9" i="16"/>
  <c r="OF9" i="16"/>
  <c r="OF48" i="17"/>
  <c r="NC46" i="17"/>
  <c r="ND46" i="17"/>
  <c r="NE46" i="17"/>
  <c r="NF46" i="17"/>
  <c r="NG46" i="17"/>
  <c r="NH46" i="17"/>
  <c r="NI46" i="17"/>
  <c r="NJ46" i="17"/>
  <c r="NK46" i="17"/>
  <c r="NL46" i="17"/>
  <c r="NM46" i="17"/>
  <c r="NN46" i="17"/>
  <c r="NO46" i="17"/>
  <c r="NP46" i="17"/>
  <c r="NQ46" i="17"/>
  <c r="NR46" i="17"/>
  <c r="NS46" i="17"/>
  <c r="NT46" i="17"/>
  <c r="NU46" i="17"/>
  <c r="NV46" i="17"/>
  <c r="NW46" i="17"/>
  <c r="NX46" i="17"/>
  <c r="NY46" i="17"/>
  <c r="NZ46" i="17"/>
  <c r="OA46" i="17"/>
  <c r="OB46" i="17"/>
  <c r="OC46" i="17"/>
  <c r="OD46" i="17"/>
  <c r="OE46" i="17"/>
  <c r="OF46" i="17"/>
  <c r="MZ61" i="17"/>
  <c r="NC60" i="17"/>
  <c r="ND60" i="17"/>
  <c r="NE60" i="17"/>
  <c r="NF60" i="17"/>
  <c r="NG60" i="17"/>
  <c r="NH60" i="17"/>
  <c r="NI60" i="17"/>
  <c r="NJ60" i="17"/>
  <c r="NK60" i="17"/>
  <c r="NL60" i="17"/>
  <c r="NM60" i="17"/>
  <c r="NN60" i="17"/>
  <c r="NO60" i="17"/>
  <c r="NP60" i="17"/>
  <c r="NQ60" i="17"/>
  <c r="NR60" i="17"/>
  <c r="NS60" i="17"/>
  <c r="NT60" i="17"/>
  <c r="NU60" i="17"/>
  <c r="NV60" i="17"/>
  <c r="NW60" i="17"/>
  <c r="NX60" i="17"/>
  <c r="NY60" i="17"/>
  <c r="NZ60" i="17"/>
  <c r="OA60" i="17"/>
  <c r="OB60" i="17"/>
  <c r="OC60" i="17"/>
  <c r="OD60" i="17"/>
  <c r="OE60" i="17"/>
  <c r="OF60" i="17"/>
  <c r="MZ33" i="17"/>
  <c r="NC32" i="17"/>
  <c r="ND32" i="17"/>
  <c r="NE32" i="17"/>
  <c r="NF32" i="17"/>
  <c r="NG32" i="17"/>
  <c r="NH32" i="17"/>
  <c r="NI32" i="17"/>
  <c r="NJ32" i="17"/>
  <c r="NK32" i="17"/>
  <c r="NL32" i="17"/>
  <c r="NM32" i="17"/>
  <c r="NN32" i="17"/>
  <c r="NO32" i="17"/>
  <c r="NP32" i="17"/>
  <c r="NQ32" i="17"/>
  <c r="NR32" i="17"/>
  <c r="NS32" i="17"/>
  <c r="NT32" i="17"/>
  <c r="NU32" i="17"/>
  <c r="NV32" i="17"/>
  <c r="NW32" i="17"/>
  <c r="NX32" i="17"/>
  <c r="NY32" i="17"/>
  <c r="NZ32" i="17"/>
  <c r="OA32" i="17"/>
  <c r="OB32" i="17"/>
  <c r="OC32" i="17"/>
  <c r="OD32" i="17"/>
  <c r="OE32" i="17"/>
  <c r="OF32" i="17"/>
  <c r="OF118" i="17"/>
  <c r="NC116" i="17"/>
  <c r="ND116" i="17"/>
  <c r="NE116" i="17"/>
  <c r="NF116" i="17"/>
  <c r="NG116" i="17"/>
  <c r="NH116" i="17"/>
  <c r="NI116" i="17"/>
  <c r="NJ116" i="17"/>
  <c r="NK116" i="17"/>
  <c r="NL116" i="17"/>
  <c r="NM116" i="17"/>
  <c r="NN116" i="17"/>
  <c r="NO116" i="17"/>
  <c r="NP116" i="17"/>
  <c r="NQ116" i="17"/>
  <c r="NR116" i="17"/>
  <c r="NS116" i="17"/>
  <c r="NT116" i="17"/>
  <c r="NU116" i="17"/>
  <c r="NV116" i="17"/>
  <c r="NW116" i="17"/>
  <c r="NX116" i="17"/>
  <c r="NY116" i="17"/>
  <c r="NZ116" i="17"/>
  <c r="OA116" i="17"/>
  <c r="OB116" i="17"/>
  <c r="OC116" i="17"/>
  <c r="OD116" i="17"/>
  <c r="OE116" i="17"/>
  <c r="OF116" i="17"/>
  <c r="NG9" i="17"/>
  <c r="NH9" i="17"/>
  <c r="NI9" i="17"/>
  <c r="NJ9" i="17"/>
  <c r="NK9" i="17"/>
  <c r="NL9" i="17"/>
  <c r="NM9" i="17"/>
  <c r="NN9" i="17"/>
  <c r="NO9" i="17"/>
  <c r="NP9" i="17"/>
  <c r="NQ9" i="17"/>
  <c r="NR9" i="17"/>
  <c r="NS9" i="17"/>
  <c r="NT9" i="17"/>
  <c r="NU9" i="17"/>
  <c r="NV9" i="17"/>
  <c r="NW9" i="17"/>
  <c r="NX9" i="17"/>
  <c r="NY9" i="17"/>
  <c r="NZ9" i="17"/>
  <c r="OA9" i="17"/>
  <c r="OB9" i="17"/>
  <c r="OC9" i="17"/>
  <c r="OD9" i="17"/>
  <c r="OE9" i="17"/>
  <c r="OF9" i="17"/>
  <c r="MZ10" i="17"/>
  <c r="NY33" i="17"/>
  <c r="NZ33" i="17"/>
  <c r="OA33" i="17"/>
  <c r="OB33" i="17"/>
  <c r="OC33" i="17"/>
  <c r="OD33" i="17"/>
  <c r="OE33" i="17"/>
  <c r="OF33" i="17"/>
  <c r="NY40" i="17"/>
  <c r="NZ40" i="17"/>
  <c r="OA40" i="17"/>
  <c r="OB40" i="17"/>
  <c r="OC40" i="17"/>
  <c r="OD40" i="17"/>
  <c r="OE40" i="17"/>
  <c r="NY83" i="17"/>
  <c r="NZ83" i="17"/>
  <c r="OA83" i="17"/>
  <c r="OB83" i="17"/>
  <c r="OC83" i="17"/>
  <c r="OD83" i="17"/>
  <c r="OE83" i="17"/>
  <c r="NY97" i="17"/>
  <c r="NZ97" i="17"/>
  <c r="OA97" i="17"/>
  <c r="OB97" i="17"/>
  <c r="OC97" i="17"/>
  <c r="OD97" i="17"/>
  <c r="OE97" i="17"/>
  <c r="NY26" i="17"/>
  <c r="NZ26" i="17"/>
  <c r="OA26" i="17"/>
  <c r="OB26" i="17"/>
  <c r="OC26" i="17"/>
  <c r="OD26" i="17"/>
  <c r="OE26" i="17"/>
  <c r="NY48" i="17"/>
  <c r="NZ48" i="17"/>
  <c r="OA48" i="17"/>
  <c r="OB48" i="17"/>
  <c r="OC48" i="17"/>
  <c r="OD48" i="17"/>
  <c r="OE48" i="17"/>
  <c r="NY55" i="17"/>
  <c r="NZ55" i="17"/>
  <c r="OA55" i="17"/>
  <c r="OB55" i="17"/>
  <c r="OC55" i="17"/>
  <c r="OD55" i="17"/>
  <c r="OE55" i="17"/>
  <c r="OF55" i="17"/>
  <c r="NY110" i="17"/>
  <c r="NZ110" i="17"/>
  <c r="OA110" i="17"/>
  <c r="OB110" i="17"/>
  <c r="OC110" i="17"/>
  <c r="OD110" i="17"/>
  <c r="OE110" i="17"/>
  <c r="NY68" i="17"/>
  <c r="NZ68" i="17"/>
  <c r="OA68" i="17"/>
  <c r="OB68" i="17"/>
  <c r="OC68" i="17"/>
  <c r="OD68" i="17"/>
  <c r="OE68" i="17"/>
  <c r="NY118" i="17"/>
  <c r="NZ118" i="17"/>
  <c r="OA118" i="17"/>
  <c r="OB118" i="17"/>
  <c r="OC118" i="17"/>
  <c r="OD118" i="17"/>
  <c r="OE118" i="17"/>
  <c r="NY75" i="17"/>
  <c r="NZ75" i="17"/>
  <c r="OA75" i="17"/>
  <c r="OB75" i="17"/>
  <c r="OC75" i="17"/>
  <c r="OD75" i="17"/>
  <c r="OE75" i="17"/>
  <c r="NY61" i="17"/>
  <c r="NZ61" i="17"/>
  <c r="OA61" i="17"/>
  <c r="OB61" i="17"/>
  <c r="OC61" i="17"/>
  <c r="OD61" i="17"/>
  <c r="OE61" i="17"/>
  <c r="MZ5" i="22"/>
  <c r="MZ21" i="22" s="1"/>
  <c r="NY8" i="16"/>
  <c r="NZ8" i="16"/>
  <c r="OA8" i="16"/>
  <c r="OB8" i="16"/>
  <c r="OC8" i="16"/>
  <c r="OD8" i="16"/>
  <c r="OE8" i="16"/>
  <c r="OF8" i="16"/>
  <c r="NY89" i="17"/>
  <c r="NZ89" i="17"/>
  <c r="OA89" i="17"/>
  <c r="OB89" i="17"/>
  <c r="OC89" i="17"/>
  <c r="OD89" i="17"/>
  <c r="OE89" i="17"/>
  <c r="NY5" i="22"/>
  <c r="NZ5" i="22"/>
  <c r="OA5" i="22"/>
  <c r="OB5" i="22"/>
  <c r="OC5" i="22"/>
  <c r="OD5" i="22"/>
  <c r="OE5" i="22"/>
  <c r="MY5" i="24"/>
  <c r="MY7" i="24" s="1"/>
  <c r="MY9" i="24"/>
  <c r="MZ10" i="16"/>
  <c r="MY12" i="24" l="1"/>
  <c r="OF40" i="17"/>
  <c r="OF68" i="17"/>
  <c r="OF89" i="17"/>
  <c r="OF61" i="17"/>
  <c r="OF10" i="17"/>
  <c r="OF110" i="17"/>
  <c r="OF75" i="17"/>
  <c r="OF26" i="17"/>
  <c r="OF5" i="22"/>
  <c r="MZ10" i="24"/>
  <c r="MZ11" i="24"/>
  <c r="MZ6" i="24"/>
  <c r="MZ20" i="22"/>
  <c r="OF20" i="22" s="1"/>
  <c r="NY10" i="16"/>
  <c r="NZ10" i="16"/>
  <c r="OA10" i="16"/>
  <c r="OB10" i="16"/>
  <c r="OC10" i="16"/>
  <c r="OD10" i="16"/>
  <c r="OE10" i="16"/>
  <c r="OF10" i="16"/>
  <c r="NZ20" i="22"/>
  <c r="OA20" i="22"/>
  <c r="OB20" i="22"/>
  <c r="OC20" i="22"/>
  <c r="OD20" i="22"/>
  <c r="OE20" i="22"/>
  <c r="NZ21" i="22"/>
  <c r="OA21" i="22"/>
  <c r="OB21" i="22"/>
  <c r="OC21" i="22"/>
  <c r="OD21" i="22"/>
  <c r="OE21" i="22"/>
  <c r="OF21" i="22"/>
  <c r="MZ5" i="24"/>
  <c r="MZ9" i="24"/>
  <c r="MZ12" i="24" l="1"/>
  <c r="MZ7" i="2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Shawn Enterline</author>
  </authors>
  <commentList>
    <comment ref="C6" authorId="0" shapeId="0" xr:uid="{E235E3E7-5646-4524-932D-1636673B3436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Matches Crystal's 2021
budget.</t>
        </r>
      </text>
    </comment>
    <comment ref="D6" authorId="0" shapeId="0" xr:uid="{A078C0B3-443F-4924-8602-E3ED41FC38F6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Matches Crystal's 2022 budget for VPPSA.</t>
        </r>
      </text>
    </comment>
    <comment ref="C7" authorId="0" shapeId="0" xr:uid="{44CF1D20-BAE9-4EA0-AF30-2FC22230D936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Set to 2020 actuals.
</t>
        </r>
      </text>
    </comment>
    <comment ref="D7" authorId="0" shapeId="0" xr:uid="{1D1740D6-AC61-4B48-A69F-AC79F1BC682C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Updated to reflect 2021 actuals (on average).</t>
        </r>
      </text>
    </comment>
    <comment ref="C8" authorId="0" shapeId="0" xr:uid="{7EC11A80-9FF1-4E54-A732-09B53A7EBF33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Set to 2020 actuals.
</t>
        </r>
      </text>
    </comment>
    <comment ref="C11" authorId="0" shapeId="0" xr:uid="{57656452-4660-4897-AF9B-238AA0FB7AF7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Matches Crystal's 2021
budget.</t>
        </r>
      </text>
    </comment>
    <comment ref="D11" authorId="0" shapeId="0" xr:uid="{F2611252-7822-43F4-A800-A6929ABED69B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Matches P10 capital budget for 2022.</t>
        </r>
      </text>
    </comment>
    <comment ref="B27" authorId="0" shapeId="0" xr:uid="{5A88BA4F-A853-4E1C-AE63-A6406ACCAAD5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Source: https://www.oasis.oati.com/woa/docs/ISNE/ISNEdocs/Phase_I-II_Percentages-11-2020.pdf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Shawn Enterline</author>
  </authors>
  <commentList>
    <comment ref="W10" authorId="0" shapeId="0" xr:uid="{16C15029-F29C-452D-ADFF-35D8484DEF72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Swanton is set to 2021 actuals (a dry summer) plus 1% load growth.  This is conservative.  The value could be lower in wetter years.</t>
        </r>
      </text>
    </comment>
    <comment ref="X10" authorId="0" shapeId="0" xr:uid="{41318415-3C15-4465-A5EA-C03BF95DEE78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Set capacity peak equal to the past year's actuals.  
Could be set higher based on load data, but it's not 100% official from ISO yet.  It would add $20,000 to the annual cost if the CP load were set to 13.5 MW, which is the CP on 7/20/22.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Shawn Enterline</author>
  </authors>
  <commentList>
    <comment ref="E2" authorId="0" shapeId="0" xr:uid="{F6D32D97-DF82-472D-B9E8-8C2E57D032ED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Update this annually with the list of active Invoice Groups from the Energy Model.</t>
        </r>
      </text>
    </comment>
    <comment ref="O3" authorId="0" shapeId="0" xr:uid="{6A0FFAD4-9CCC-40C3-8780-84471950F7F0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9.55/kW-mo for 7 years from 2018/19.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Shawn Enterline</author>
  </authors>
  <commentList>
    <comment ref="AR25" authorId="0" shapeId="0" xr:uid="{FE5CE2F3-B759-44C6-B5B0-B6E7305CE1C7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Coventry retires from markets.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Shawn Enterline</author>
  </authors>
  <commentList>
    <comment ref="AA25" authorId="0" shapeId="0" xr:uid="{A0AF7358-96A0-4E7B-9A67-EF6C3EC121DF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Set equal to the Test Year actuals.</t>
        </r>
      </text>
    </comment>
    <comment ref="AA31" authorId="0" shapeId="0" xr:uid="{2A8BA828-6F0C-4049-9076-205E0B2ECCC5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Set equal to the Test Year actuals. (includes capacity plus admin charges.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Shawn Enterline</author>
  </authors>
  <commentList>
    <comment ref="V47" authorId="0" shapeId="0" xr:uid="{A012B43E-20E5-4222-A9C6-8DDC44C81735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Self Supply begins. </t>
        </r>
      </text>
    </comment>
    <comment ref="J54" authorId="0" shapeId="0" xr:uid="{2B294167-72F5-418D-82E3-960F155A5A98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Self Supply begins. </t>
        </r>
      </text>
    </comment>
    <comment ref="J82" authorId="0" shapeId="0" xr:uid="{0DEFB2B1-6A5F-4C4B-A2AB-4902DAE8D6AE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Self Supply begins. </t>
        </r>
      </text>
    </comment>
    <comment ref="J96" authorId="0" shapeId="0" xr:uid="{BD0C29BB-FE00-4A5B-B404-5D84FF45BA19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Self Supply begins. </t>
        </r>
      </text>
    </comment>
    <comment ref="J103" authorId="0" shapeId="0" xr:uid="{F9C83500-7708-4E0A-9178-C3DEB99878A8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Self Supply begins. </t>
        </r>
      </text>
    </comment>
    <comment ref="V117" authorId="0" shapeId="0" xr:uid="{6AF80578-7B73-41BB-8ADF-0CF42904BF02}">
      <text>
        <r>
          <rPr>
            <b/>
            <sz val="9"/>
            <color indexed="81"/>
            <rFont val="Tahoma"/>
            <family val="2"/>
          </rPr>
          <t>Shawn Enterline:</t>
        </r>
        <r>
          <rPr>
            <sz val="9"/>
            <color indexed="81"/>
            <rFont val="Tahoma"/>
            <family val="2"/>
          </rPr>
          <t xml:space="preserve">
Self Supply begins. 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771D7C-5161-4036-B381-162576A6F028}" keepAlive="1" name="Query - Annual_CP" description="Connection to the 'Annual_CP' query in the workbook." type="5" refreshedVersion="8" background="1" saveData="1">
    <dbPr connection="Provider=Microsoft.Mashup.OleDb.1;Data Source=$Workbook$;Location=Annual_CP;Extended Properties=&quot;&quot;" command="SELECT * FROM [Annual_CP]"/>
  </connection>
  <connection id="2" xr16:uid="{33D771E1-0E98-4F48-BC78-F7F4BEDEFD79}" keepAlive="1" name="Query - Annual_Peak_Times" description="Connection to the 'Annual_Peak_Times' query in the workbook." type="5" refreshedVersion="8" background="1" saveData="1">
    <dbPr connection="Provider=Microsoft.Mashup.OleDb.1;Data Source=$Workbook$;Location=Annual_Peak_Times;Extended Properties=&quot;&quot;" command="SELECT * FROM [Annual_Peak_Times]"/>
  </connection>
  <connection id="3" xr16:uid="{5F4243EA-4819-4562-9258-2779A5FCAD29}" keepAlive="1" name="Query - Current_Yr_CP" description="Connection to the 'Current_Yr_CP' query in the workbook." type="5" refreshedVersion="8" background="1" saveData="1">
    <dbPr connection="Provider=Microsoft.Mashup.OleDb.1;Data Source=$Workbook$;Location=Current_Yr_CP;Extended Properties=&quot;&quot;" command="SELECT * FROM [Current_Yr_CP]"/>
  </connection>
  <connection id="4" xr16:uid="{5F9E63C7-5DEF-4EDA-8D1E-A2303C6E78F8}" keepAlive="1" name="Query - FCA_Result" description="Connection to the 'FCA_Result' query in the workbook." type="5" refreshedVersion="8" background="1" saveData="1">
    <dbPr connection="Provider=Microsoft.Mashup.OleDb.1;Data Source=$Workbook$;Location=FCA_Result;Extended Properties=&quot;&quot;" command="SELECT * FROM [FCA_Result]"/>
  </connection>
  <connection id="5" xr16:uid="{22526258-A770-4A62-98E6-03CEE33EFE1D}" keepAlive="1" name="Query - Non-VPPSA_CP" description="Connection to the 'Non-VPPSA_CP' query in the workbook." type="5" refreshedVersion="8" background="1" saveData="1">
    <dbPr connection="Provider=Microsoft.Mashup.OleDb.1;Data Source=$Workbook$;Location=Non-VPPSA_CP;Extended Properties=&quot;&quot;" command="SELECT * FROM [Non-VPPSA_CP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<sst xmlns="http://schemas.openxmlformats.org/spreadsheetml/2006/main" count="3304" uniqueCount="320">
  <si>
    <t>Year</t>
  </si>
  <si>
    <t xml:space="preserve">FCM Clearing Price </t>
  </si>
  <si>
    <t>Rest-of-Pool</t>
  </si>
  <si>
    <t>Date</t>
  </si>
  <si>
    <t>Capacity Clearing Price</t>
  </si>
  <si>
    <t>Payment Rate</t>
  </si>
  <si>
    <t>FCA</t>
  </si>
  <si>
    <t>Barton</t>
  </si>
  <si>
    <t>Peak Date</t>
  </si>
  <si>
    <t>Enosburg</t>
  </si>
  <si>
    <t>Hardwick</t>
  </si>
  <si>
    <t>Jacksonville</t>
  </si>
  <si>
    <t>Johnson</t>
  </si>
  <si>
    <t>Ludlow</t>
  </si>
  <si>
    <t>Lyndonville</t>
  </si>
  <si>
    <t>Morrisville</t>
  </si>
  <si>
    <t>Northfield</t>
  </si>
  <si>
    <t>Orleans</t>
  </si>
  <si>
    <t>Swanton</t>
  </si>
  <si>
    <t>Peak Load Ratio Share</t>
  </si>
  <si>
    <t>Begin Date</t>
  </si>
  <si>
    <t>End Date</t>
  </si>
  <si>
    <t>BARKER LOWER HYDRO</t>
  </si>
  <si>
    <t>BARKER UPPER HYDRO</t>
  </si>
  <si>
    <t>BLACKSTONE HYDRO LOAD REDUCER</t>
  </si>
  <si>
    <t>BROWNS MILL HYDRO</t>
  </si>
  <si>
    <t>GARDINER HYDRO</t>
  </si>
  <si>
    <t>HIGHGATE FALLS</t>
  </si>
  <si>
    <t>PITTSFIELD HYDRO</t>
  </si>
  <si>
    <t>Generator_Name</t>
  </si>
  <si>
    <t>Allocation %</t>
  </si>
  <si>
    <t>Invoice_Group</t>
  </si>
  <si>
    <t>System_Name</t>
  </si>
  <si>
    <t>System_ID</t>
  </si>
  <si>
    <t>Ashland</t>
  </si>
  <si>
    <t>New Hampton</t>
  </si>
  <si>
    <t>VEC</t>
  </si>
  <si>
    <t>VPPSA</t>
  </si>
  <si>
    <t>WEC</t>
  </si>
  <si>
    <t>WMA CHESTER SOLAR 1</t>
  </si>
  <si>
    <t>Chester Solar</t>
  </si>
  <si>
    <t>Highgate Hydro #1-4</t>
  </si>
  <si>
    <t>Kruger Hydro</t>
  </si>
  <si>
    <t>J C MCNEIL</t>
  </si>
  <si>
    <t>McNeil Facility</t>
  </si>
  <si>
    <t>SWANTON GT-2</t>
  </si>
  <si>
    <t>Project #10</t>
  </si>
  <si>
    <t>SWANTON GT-1</t>
  </si>
  <si>
    <t>STONY BROOK GT1C</t>
  </si>
  <si>
    <t>Stony Brook Station</t>
  </si>
  <si>
    <t>STONY BROOK GT1B</t>
  </si>
  <si>
    <t>STONY BROOK GT1A</t>
  </si>
  <si>
    <t>FITCHBURG LANDFILL</t>
  </si>
  <si>
    <t>Fitchburg Landfill</t>
  </si>
  <si>
    <t>NYPA Niagara Contract</t>
  </si>
  <si>
    <t>NYPA St. Lawrence Contract</t>
  </si>
  <si>
    <t>RYEGATE 1-NEW</t>
  </si>
  <si>
    <t>Ryegate Facility</t>
  </si>
  <si>
    <t>SEABROOK</t>
  </si>
  <si>
    <t>Seabrook PPA</t>
  </si>
  <si>
    <t>STANDARD OFFER PROGRAM - SOG</t>
  </si>
  <si>
    <t>Standard Offer Program - SOG</t>
  </si>
  <si>
    <t>Yes</t>
  </si>
  <si>
    <t>x</t>
  </si>
  <si>
    <t>Qualified Capacity</t>
  </si>
  <si>
    <t>Credit Source</t>
  </si>
  <si>
    <t>FCA then LR</t>
  </si>
  <si>
    <t>FCA but change in MW</t>
  </si>
  <si>
    <t>FCA through VELCO</t>
  </si>
  <si>
    <t>ISO through Self Suppy</t>
  </si>
  <si>
    <t>End_Date</t>
  </si>
  <si>
    <t>Capacity Credit</t>
  </si>
  <si>
    <t>Phase I/II Transmission Facilities</t>
  </si>
  <si>
    <t>Capacity MW</t>
  </si>
  <si>
    <t>Capacity Charges</t>
  </si>
  <si>
    <t>Capacity Credits</t>
  </si>
  <si>
    <t xml:space="preserve"> Price ($/kW-mo)</t>
  </si>
  <si>
    <t xml:space="preserve">FCM Clearing Price ($/kW-mo) </t>
  </si>
  <si>
    <t>$/kW-mo</t>
  </si>
  <si>
    <t>Tab</t>
  </si>
  <si>
    <t>Comments</t>
  </si>
  <si>
    <t>Capacity Resource Allocations</t>
  </si>
  <si>
    <t>Invoice Group</t>
  </si>
  <si>
    <t>Capacity Charges ($)</t>
  </si>
  <si>
    <t>Capacity Market</t>
  </si>
  <si>
    <t>Capacity Credits ($)</t>
  </si>
  <si>
    <t>CAPACITY SUMMARY</t>
  </si>
  <si>
    <t>Share of MW</t>
  </si>
  <si>
    <t>Net Capacity Charges/(Credits)</t>
  </si>
  <si>
    <t>Set to $9.55 for 7 yrs. ---&gt;</t>
  </si>
  <si>
    <t>Capacity Market Charges ($)</t>
  </si>
  <si>
    <t>Capacity (kW)</t>
  </si>
  <si>
    <t>Balancing Ratio</t>
  </si>
  <si>
    <t>CSO</t>
  </si>
  <si>
    <t>ISO Load</t>
  </si>
  <si>
    <t>Reserve Req.</t>
  </si>
  <si>
    <t>Actual Capacity Provided (ACP)</t>
  </si>
  <si>
    <t>Perf. Pmt. Rate (PPR)</t>
  </si>
  <si>
    <t>Perf. Pmt.</t>
  </si>
  <si>
    <t>Worst Cast</t>
  </si>
  <si>
    <t>Allocation % =</t>
  </si>
  <si>
    <t>Perf. Pmt. Per Hour</t>
  </si>
  <si>
    <t>Performance Payment Per Hour</t>
  </si>
  <si>
    <t>Balancing Ratio Calculation</t>
  </si>
  <si>
    <t>% of Capacity Budget</t>
  </si>
  <si>
    <t>4.300 Program</t>
  </si>
  <si>
    <t>Project 10 - Pay for Performance Calculator</t>
  </si>
  <si>
    <t>Source:</t>
  </si>
  <si>
    <t>Fox Islands</t>
  </si>
  <si>
    <t>No</t>
  </si>
  <si>
    <t>Fox Island Wind</t>
  </si>
  <si>
    <t>FIEC Diesel</t>
  </si>
  <si>
    <t>FCA Capacity Credits</t>
  </si>
  <si>
    <t>MRA Capacity Credits</t>
  </si>
  <si>
    <t>Highgate Falls</t>
  </si>
  <si>
    <t>MRA Clearing Price</t>
  </si>
  <si>
    <t>ARA Capacity Credits</t>
  </si>
  <si>
    <t>Capacity Supply Obligation (CSO)</t>
  </si>
  <si>
    <t>Total Supply</t>
  </si>
  <si>
    <t>Coverage Ratio</t>
  </si>
  <si>
    <t>FCM_Name</t>
  </si>
  <si>
    <t>Surplus/(Deficiency)</t>
  </si>
  <si>
    <t>Share of CSO or ICR (MW)</t>
  </si>
  <si>
    <t>2019 Planned Purchase Product 1</t>
  </si>
  <si>
    <t>2019 Planned Purchase Product 2</t>
  </si>
  <si>
    <t>2019 Planned Purchase Product 2.1</t>
  </si>
  <si>
    <t>2019 Planned Purchase Product 3</t>
  </si>
  <si>
    <t>2019 Planned Purchase Product 4</t>
  </si>
  <si>
    <t>2019 Planned Purchase Product 5</t>
  </si>
  <si>
    <t>2023-2024 Contract</t>
  </si>
  <si>
    <t>Barton Hydro</t>
  </si>
  <si>
    <t>Billings Road Solar</t>
  </si>
  <si>
    <t>Bone Hill Solar</t>
  </si>
  <si>
    <t>Brookfield 2023-2027</t>
  </si>
  <si>
    <t>Cadys Falls Hydro</t>
  </si>
  <si>
    <t>EDF Contracts</t>
  </si>
  <si>
    <t>Enosburg Falls Hydro</t>
  </si>
  <si>
    <t>Fox Island Diesel</t>
  </si>
  <si>
    <t>Fox Island Wind (Market)</t>
  </si>
  <si>
    <t>Highgate Hydro #5</t>
  </si>
  <si>
    <t>HQUS Contract</t>
  </si>
  <si>
    <t>Lawrence Brook Solar</t>
  </si>
  <si>
    <t>Morrisville Hydro #2</t>
  </si>
  <si>
    <t>Sanders Hydro</t>
  </si>
  <si>
    <t>Seabrook 2018-22 Purchase</t>
  </si>
  <si>
    <t>Standard Offer Program</t>
  </si>
  <si>
    <t>Vail &amp; Great Falls Hydro</t>
  </si>
  <si>
    <t>Wolcott Hydro</t>
  </si>
  <si>
    <t>Capacity Charge</t>
  </si>
  <si>
    <t># of Yes =</t>
  </si>
  <si>
    <t>Resource_Name</t>
  </si>
  <si>
    <t>Modeled Capacity Zone Name</t>
  </si>
  <si>
    <t>Modeled Capacity Zone Type</t>
  </si>
  <si>
    <t>Capacity Supply Obligation</t>
  </si>
  <si>
    <t>Rest of Pool</t>
  </si>
  <si>
    <t>Maine</t>
  </si>
  <si>
    <t>Export</t>
  </si>
  <si>
    <t>Connecticut</t>
  </si>
  <si>
    <t>Import</t>
  </si>
  <si>
    <t>NEMA-Boston</t>
  </si>
  <si>
    <t>SEMA-RI</t>
  </si>
  <si>
    <t>Southeast New England</t>
  </si>
  <si>
    <t>Northern New England</t>
  </si>
  <si>
    <t>Begin_Date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</si>
  <si>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</si>
  <si>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</si>
  <si>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</si>
  <si>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</si>
  <si>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</si>
  <si>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</si>
  <si>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</si>
  <si>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</si>
  <si>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</si>
  <si>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</si>
  <si>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</si>
  <si>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</si>
  <si>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</si>
  <si>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</si>
  <si>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</si>
  <si>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</si>
  <si>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</si>
  <si>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</si>
  <si>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</si>
  <si>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</si>
  <si>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</si>
  <si>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</si>
  <si>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</si>
  <si>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</si>
  <si>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</si>
  <si>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</si>
  <si>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</si>
  <si>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</si>
  <si>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</si>
  <si>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</si>
  <si>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Capacity Rates</t>
  </si>
  <si>
    <t>%</t>
  </si>
  <si>
    <t>Type</t>
  </si>
  <si>
    <t>Month</t>
  </si>
  <si>
    <t>Day</t>
  </si>
  <si>
    <t>Hour</t>
  </si>
  <si>
    <t>Annual</t>
  </si>
  <si>
    <t>NNE CSO</t>
  </si>
  <si>
    <t>NNE CCP</t>
  </si>
  <si>
    <t>Annual System Peak Day, Hour, and Load</t>
  </si>
  <si>
    <t>Capability Year &amp;
Capacity Commitment Period (CCP)</t>
  </si>
  <si>
    <t>End 
Date</t>
  </si>
  <si>
    <t>Peak 
Hour</t>
  </si>
  <si>
    <t>System Peak 
Load</t>
  </si>
  <si>
    <t>Date Range</t>
  </si>
  <si>
    <t>Hour Begin</t>
  </si>
  <si>
    <t>Hour End</t>
  </si>
  <si>
    <t>MW</t>
  </si>
  <si>
    <t>6/1/2002 - 5/31/2003</t>
  </si>
  <si>
    <t xml:space="preserve"> 8/09/2001</t>
  </si>
  <si>
    <t>6/1/2003 - 5/31/2004</t>
  </si>
  <si>
    <t xml:space="preserve"> 8/14/2002</t>
  </si>
  <si>
    <t>6/1/2004 - 5/31/2005</t>
  </si>
  <si>
    <t xml:space="preserve"> 8/22/2003</t>
  </si>
  <si>
    <t>6/1/2005 - 5/31/2006</t>
  </si>
  <si>
    <t xml:space="preserve"> 8/30/2004</t>
  </si>
  <si>
    <t>6/1/2006 - 5/31/2007</t>
  </si>
  <si>
    <t xml:space="preserve"> 7/27/2005</t>
  </si>
  <si>
    <t>6/1/2007 - 5/31/2008</t>
  </si>
  <si>
    <t xml:space="preserve"> 8/02/2006</t>
  </si>
  <si>
    <t>6/1/2008 - 5/31/2009</t>
  </si>
  <si>
    <t xml:space="preserve"> 8/03/2007</t>
  </si>
  <si>
    <t>6/1/2009 - 5/31/2010</t>
  </si>
  <si>
    <t xml:space="preserve"> 6/10/2008</t>
  </si>
  <si>
    <t>6/1/2010 - 5/31/2011</t>
  </si>
  <si>
    <t xml:space="preserve"> 8/18/2009</t>
  </si>
  <si>
    <t>6/1/2011 - 5/31/2012</t>
  </si>
  <si>
    <t xml:space="preserve"> 7/06/2010</t>
  </si>
  <si>
    <t>6/1/2012 - 5/31/2013</t>
  </si>
  <si>
    <t xml:space="preserve"> 7/22/2011</t>
  </si>
  <si>
    <t>6/1/2013 - 5/31/2014</t>
  </si>
  <si>
    <t xml:space="preserve"> 7/17/2012</t>
  </si>
  <si>
    <t>6/1/2014 - 5/31/2015</t>
  </si>
  <si>
    <t xml:space="preserve"> 7/19/2013</t>
  </si>
  <si>
    <t>6/1/2015 - 5/31/2016</t>
  </si>
  <si>
    <t xml:space="preserve"> 7/02/2014</t>
  </si>
  <si>
    <t>6/1/2016 - 5/31/2017</t>
  </si>
  <si>
    <t>7/29/2015</t>
  </si>
  <si>
    <t>6/1/2017 - 5/31/2018</t>
  </si>
  <si>
    <t>6/1/2018 - 5/31/2019</t>
  </si>
  <si>
    <t>6/1/2019 - 5/31/2020</t>
  </si>
  <si>
    <t>6/1/2020 - 5/31/2021</t>
  </si>
  <si>
    <t>6/1/2021 - 5/31/2022</t>
  </si>
  <si>
    <r>
      <t xml:space="preserve">1. Values, when shown in </t>
    </r>
    <r>
      <rPr>
        <sz val="10"/>
        <color indexed="10"/>
        <rFont val="Arial"/>
        <family val="2"/>
      </rPr>
      <t>Red Font</t>
    </r>
    <r>
      <rPr>
        <sz val="10"/>
        <rFont val="Arial"/>
        <family val="2"/>
      </rPr>
      <t xml:space="preserve">, indicate preliminary values and may change after final data are processed.  </t>
    </r>
  </si>
  <si>
    <t>https://www.iso-ne.com/isoexpress/web/reports/load-and-demand/-/tree/ann-sys-peak-day-hr-load</t>
  </si>
  <si>
    <t>NNE</t>
  </si>
  <si>
    <t>Start Date</t>
  </si>
  <si>
    <t>Calendar Year:</t>
  </si>
  <si>
    <t>Budget Month:</t>
  </si>
  <si>
    <t>CP Effective Date:</t>
  </si>
  <si>
    <t>Capacity Zone</t>
  </si>
  <si>
    <t>ROP</t>
  </si>
  <si>
    <t>SENE</t>
  </si>
  <si>
    <t>FIEC DIESEL</t>
  </si>
  <si>
    <t>Swanton Gas Turbine 1</t>
  </si>
  <si>
    <t>Swanton Gas Turbine 2</t>
  </si>
  <si>
    <t>WMA Chester Solar 1</t>
  </si>
  <si>
    <t>Winter</t>
  </si>
  <si>
    <t>Summer</t>
  </si>
  <si>
    <t>Update 3/19/21 with ISO spreadsheet - "FCA_Obligations.xlsx"</t>
  </si>
  <si>
    <t>Self Supply</t>
  </si>
  <si>
    <t>Non FCTS CSOs</t>
  </si>
  <si>
    <t>FCM Capacity Supply Obligation (CSO)</t>
  </si>
  <si>
    <t>Updated 3/19/21 with FCTS review.</t>
  </si>
  <si>
    <t>Generator Name</t>
  </si>
  <si>
    <t>WMA Chester Solar</t>
  </si>
  <si>
    <t>Self Supply Credits ($)</t>
  </si>
  <si>
    <t>Net Capacity Market Charges ($)</t>
  </si>
  <si>
    <t>Capacity Obligation (Demand)</t>
  </si>
  <si>
    <t>ARA Clearing Price</t>
  </si>
  <si>
    <t>Weighted Ave Clearing Price</t>
  </si>
  <si>
    <t>Settlement_Datetime</t>
  </si>
  <si>
    <t>VPPSA_VT LOAD</t>
  </si>
  <si>
    <t>Annual Coincident Peaks by System - Vermont</t>
  </si>
  <si>
    <t>Annual Coincident Peaks by System - Maine and New Hampshire</t>
  </si>
  <si>
    <t>Annual Coincident Peak - Current Year</t>
  </si>
  <si>
    <t>Merged</t>
  </si>
  <si>
    <t>2017 17.000000</t>
  </si>
  <si>
    <t>2018 17.000000</t>
  </si>
  <si>
    <t>2019 18.000000</t>
  </si>
  <si>
    <t>2020 18.000000</t>
  </si>
  <si>
    <t>2021 18.000000</t>
  </si>
  <si>
    <t>&lt;--- Historical data.</t>
  </si>
  <si>
    <t>&lt;--- Forecast uses the max of the past 5 years.</t>
  </si>
  <si>
    <t>Capacity Obligation &amp; Clearing Price Forecast</t>
  </si>
  <si>
    <t>Coincident Peak Forecast</t>
  </si>
  <si>
    <t>&lt;--- Forecast uses 1% CAGR for load growth.</t>
  </si>
  <si>
    <t>6/1/2022 - 5/31/2023</t>
  </si>
  <si>
    <t>Reserve Margin</t>
  </si>
  <si>
    <r>
      <t>Peak Contributions for Load Zones</t>
    </r>
    <r>
      <rPr>
        <b/>
        <vertAlign val="superscript"/>
        <sz val="8"/>
        <rFont val="Arial"/>
        <family val="2"/>
      </rPr>
      <t>2</t>
    </r>
  </si>
  <si>
    <r>
      <t xml:space="preserve">Maine 
</t>
    </r>
    <r>
      <rPr>
        <b/>
        <sz val="9"/>
        <rFont val="Arial"/>
        <family val="2"/>
      </rPr>
      <t>(4001)</t>
    </r>
  </si>
  <si>
    <r>
      <t xml:space="preserve">New Hampshire </t>
    </r>
    <r>
      <rPr>
        <b/>
        <sz val="9"/>
        <rFont val="Arial"/>
        <family val="2"/>
      </rPr>
      <t>(4002)</t>
    </r>
  </si>
  <si>
    <r>
      <t xml:space="preserve">Vermont 
</t>
    </r>
    <r>
      <rPr>
        <b/>
        <sz val="9"/>
        <rFont val="Arial"/>
        <family val="2"/>
      </rPr>
      <t>(4003)</t>
    </r>
  </si>
  <si>
    <r>
      <t xml:space="preserve">Connecticut
</t>
    </r>
    <r>
      <rPr>
        <b/>
        <sz val="9"/>
        <rFont val="Arial"/>
        <family val="2"/>
      </rPr>
      <t>(4004)</t>
    </r>
  </si>
  <si>
    <r>
      <t xml:space="preserve">Rhode Island 
</t>
    </r>
    <r>
      <rPr>
        <b/>
        <sz val="9"/>
        <color indexed="8"/>
        <rFont val="Arial"/>
        <family val="2"/>
      </rPr>
      <t>(4005)</t>
    </r>
  </si>
  <si>
    <r>
      <t xml:space="preserve">Southeastern Mass 
</t>
    </r>
    <r>
      <rPr>
        <b/>
        <sz val="9"/>
        <color indexed="8"/>
        <rFont val="Arial"/>
        <family val="2"/>
      </rPr>
      <t>(4006)</t>
    </r>
  </si>
  <si>
    <r>
      <t xml:space="preserve">Western &amp;
Central Mass
</t>
    </r>
    <r>
      <rPr>
        <b/>
        <sz val="9"/>
        <color indexed="8"/>
        <rFont val="Arial"/>
        <family val="2"/>
      </rPr>
      <t>(4007)</t>
    </r>
  </si>
  <si>
    <r>
      <t xml:space="preserve">Northeastern Mass &amp; Boston 
</t>
    </r>
    <r>
      <rPr>
        <b/>
        <sz val="9"/>
        <rFont val="Arial"/>
        <family val="2"/>
      </rPr>
      <t>(4008)</t>
    </r>
  </si>
  <si>
    <r>
      <rPr>
        <b/>
        <u/>
        <sz val="10"/>
        <rFont val="Arial"/>
        <family val="2"/>
      </rPr>
      <t>Notes</t>
    </r>
    <r>
      <rPr>
        <b/>
        <sz val="10"/>
        <rFont val="Arial"/>
        <family val="2"/>
      </rPr>
      <t xml:space="preserve">: </t>
    </r>
  </si>
  <si>
    <t>2. The data, by Load Zones, is provided for informational purposes only.</t>
  </si>
  <si>
    <t xml:space="preserve"> Coincident Peak Load</t>
  </si>
  <si>
    <t>Coventry Landfill</t>
  </si>
  <si>
    <t>Coventry Clean Energy</t>
  </si>
  <si>
    <t>Annual Peak Times</t>
  </si>
  <si>
    <t>FCA Clearing Price Results</t>
  </si>
  <si>
    <t>peakDate</t>
  </si>
  <si>
    <t>peakYear</t>
  </si>
  <si>
    <t>peakHour</t>
  </si>
  <si>
    <t>peakFrom</t>
  </si>
  <si>
    <t>peakThru</t>
  </si>
  <si>
    <t>Sheffield Wind</t>
  </si>
  <si>
    <t>Rate Year Month</t>
  </si>
  <si>
    <t>NNE Capacity Supply Obligation</t>
  </si>
  <si>
    <t>WASHINGTON ELECTRIC COOPERATIVE</t>
  </si>
  <si>
    <t>Total</t>
  </si>
  <si>
    <t>EXHIBIT WEC-SPE-8: RATE YEAR CAPACITY VOLUMES AND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</si>
</sst>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  <numFmt numFmtId="165" formatCode="&quot;$&quot;#,##0.00"/>
    <numFmt numFmtId="166" formatCode="0.000%"/>
    <numFmt numFmtId="167" formatCode="&quot;$&quot;#,##0"/>
    <numFmt numFmtId="168" formatCode="#,##0.0"/>
    <numFmt numFmtId="169" formatCode="0.0%"/>
    <numFmt numFmtId="170" formatCode="0.0"/>
    <numFmt numFmtId="171" formatCode="_(&quot;$&quot;* #,##0_);_(&quot;$&quot;* \(#,##0\);_(&quot;$&quot;* &quot;-&quot;??_);_(@_)"/>
    <numFmt numFmtId="172" formatCode="0.0000%"/>
    <numFmt numFmtId="173" formatCode="0.000"/>
    <numFmt numFmtId="174" formatCode="#,##0.0000"/>
    <numFmt numFmtId="175" formatCode="d\-mmm\-yyyy"/>
    <numFmt numFmtId="176" formatCode="#,##0.000"/>
    <numFmt numFmtId="177" formatCode="@\ "/>
    <numFmt numFmtId="178" formatCode="0.00000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0"/>
      <color indexed="64"/>
      <name val="Arial"/>
      <family val="2"/>
    </font>
    <font>
      <sz val="10"/>
      <color indexed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b/>
      <sz val="14"/>
      <color rgb="FF1795D2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vertAlign val="superscript"/>
      <sz val="8"/>
      <name val="Arial"/>
      <family val="2"/>
    </font>
    <font>
      <b/>
      <sz val="11"/>
      <color theme="1"/>
      <name val="Arial"/>
      <family val="2"/>
    </font>
    <font>
      <b/>
      <sz val="9"/>
      <color indexed="8"/>
      <name val="Arial"/>
      <family val="2"/>
    </font>
    <font>
      <b/>
      <sz val="7"/>
      <color theme="1"/>
      <name val="Arial"/>
      <family val="2"/>
    </font>
    <font>
      <sz val="10"/>
      <color rgb="FFFF0000"/>
      <name val="Arial"/>
      <family val="2"/>
    </font>
    <font>
      <b/>
      <u/>
      <sz val="10"/>
      <name val="Arial"/>
      <family val="2"/>
    </font>
    <font>
      <b/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DCFF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347">
    <xf numFmtId="0" fontId="0" fillId="0" borderId="0"/>
    <xf numFmtId="9" fontId="4" fillId="0" borderId="0" applyFont="0" applyFill="0" applyBorder="0" applyAlignment="0" applyProtection="0"/>
    <xf numFmtId="0" fontId="4" fillId="0" borderId="0"/>
    <xf numFmtId="0" fontId="8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12" fillId="0" borderId="0"/>
    <xf numFmtId="0" fontId="4" fillId="0" borderId="0"/>
    <xf numFmtId="0" fontId="12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12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12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  <xf numFmtId="0" fontId="12" fillId="0" borderId="0">
      <alignment horizontal="left" wrapText="1"/>
    </xf>
  </cellStyleXfs>
  <cellXfs count="30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center"/>
    </xf>
    <xf numFmtId="0" fontId="1" fillId="0" borderId="0" xfId="0" applyFont="1"/>
    <xf numFmtId="3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166" fontId="0" fillId="0" borderId="1" xfId="1" applyNumberFormat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3" borderId="0" xfId="0" applyFont="1" applyFill="1" applyAlignment="1">
      <alignment horizontal="left"/>
    </xf>
    <xf numFmtId="168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169" fontId="1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left"/>
    </xf>
    <xf numFmtId="0" fontId="0" fillId="0" borderId="3" xfId="0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/>
    <xf numFmtId="14" fontId="0" fillId="0" borderId="1" xfId="0" applyNumberFormat="1" applyBorder="1"/>
    <xf numFmtId="0" fontId="1" fillId="0" borderId="0" xfId="0" applyFont="1" applyAlignment="1">
      <alignment vertical="center" textRotation="90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1" fillId="2" borderId="1" xfId="0" applyFont="1" applyFill="1" applyBorder="1"/>
    <xf numFmtId="0" fontId="0" fillId="0" borderId="1" xfId="0" applyBorder="1" applyAlignment="1">
      <alignment vertical="center" wrapText="1"/>
    </xf>
    <xf numFmtId="0" fontId="8" fillId="0" borderId="1" xfId="3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1" xfId="3" quotePrefix="1" applyBorder="1" applyAlignment="1">
      <alignment vertical="center" wrapText="1"/>
    </xf>
    <xf numFmtId="170" fontId="0" fillId="0" borderId="0" xfId="0" applyNumberFormat="1" applyAlignment="1">
      <alignment horizontal="center"/>
    </xf>
    <xf numFmtId="170" fontId="0" fillId="0" borderId="1" xfId="0" applyNumberFormat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9" fontId="0" fillId="0" borderId="1" xfId="1" applyNumberFormat="1" applyFont="1" applyBorder="1" applyAlignment="1">
      <alignment horizontal="center"/>
    </xf>
    <xf numFmtId="172" fontId="1" fillId="0" borderId="1" xfId="1" applyNumberFormat="1" applyFont="1" applyBorder="1" applyAlignment="1">
      <alignment horizontal="center"/>
    </xf>
    <xf numFmtId="173" fontId="1" fillId="0" borderId="0" xfId="0" applyNumberFormat="1" applyFont="1"/>
    <xf numFmtId="173" fontId="0" fillId="0" borderId="0" xfId="0" applyNumberFormat="1"/>
    <xf numFmtId="173" fontId="0" fillId="0" borderId="1" xfId="0" applyNumberFormat="1" applyBorder="1" applyAlignment="1">
      <alignment horizontal="center"/>
    </xf>
    <xf numFmtId="173" fontId="1" fillId="0" borderId="1" xfId="0" applyNumberFormat="1" applyFont="1" applyBorder="1" applyAlignment="1">
      <alignment horizontal="right"/>
    </xf>
    <xf numFmtId="174" fontId="0" fillId="0" borderId="1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1" fillId="0" borderId="1" xfId="0" applyNumberFormat="1" applyFont="1" applyBorder="1" applyAlignment="1">
      <alignment horizontal="right"/>
    </xf>
    <xf numFmtId="164" fontId="1" fillId="0" borderId="5" xfId="0" applyNumberFormat="1" applyFont="1" applyBorder="1" applyAlignment="1">
      <alignment horizontal="center"/>
    </xf>
    <xf numFmtId="167" fontId="1" fillId="0" borderId="1" xfId="0" applyNumberFormat="1" applyFont="1" applyBorder="1" applyAlignment="1">
      <alignment horizontal="center"/>
    </xf>
    <xf numFmtId="0" fontId="9" fillId="0" borderId="0" xfId="0" applyFont="1" applyAlignment="1">
      <alignment horizontal="right"/>
    </xf>
    <xf numFmtId="168" fontId="0" fillId="0" borderId="6" xfId="0" applyNumberFormat="1" applyBorder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7" fontId="0" fillId="0" borderId="1" xfId="4" applyNumberFormat="1" applyFont="1" applyBorder="1" applyAlignment="1">
      <alignment horizontal="center"/>
    </xf>
    <xf numFmtId="168" fontId="0" fillId="0" borderId="1" xfId="0" applyNumberFormat="1" applyFill="1" applyBorder="1" applyAlignment="1">
      <alignment horizontal="center"/>
    </xf>
    <xf numFmtId="169" fontId="1" fillId="3" borderId="1" xfId="1" applyNumberFormat="1" applyFont="1" applyFill="1" applyBorder="1" applyAlignment="1">
      <alignment horizontal="center"/>
    </xf>
    <xf numFmtId="9" fontId="1" fillId="2" borderId="1" xfId="0" applyNumberFormat="1" applyFont="1" applyFill="1" applyBorder="1" applyAlignment="1">
      <alignment horizontal="center" vertical="center" wrapText="1"/>
    </xf>
    <xf numFmtId="9" fontId="0" fillId="0" borderId="1" xfId="1" applyNumberFormat="1" applyFont="1" applyBorder="1" applyAlignment="1">
      <alignment horizontal="center"/>
    </xf>
    <xf numFmtId="167" fontId="0" fillId="0" borderId="0" xfId="0" applyNumberFormat="1"/>
    <xf numFmtId="3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9" fillId="0" borderId="2" xfId="0" applyNumberFormat="1" applyFont="1" applyBorder="1" applyAlignment="1">
      <alignment horizontal="left"/>
    </xf>
    <xf numFmtId="4" fontId="0" fillId="0" borderId="1" xfId="0" applyNumberFormat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0" xfId="0" applyFill="1"/>
    <xf numFmtId="168" fontId="0" fillId="0" borderId="6" xfId="0" applyNumberForma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169" fontId="0" fillId="0" borderId="1" xfId="1" applyNumberFormat="1" applyFont="1" applyFill="1" applyBorder="1" applyAlignment="1">
      <alignment horizontal="center"/>
    </xf>
    <xf numFmtId="0" fontId="1" fillId="0" borderId="0" xfId="0" applyFont="1" applyFill="1"/>
    <xf numFmtId="170" fontId="0" fillId="0" borderId="1" xfId="0" applyNumberFormat="1" applyFill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7" fontId="0" fillId="0" borderId="1" xfId="0" applyNumberFormat="1" applyFill="1" applyBorder="1" applyAlignment="1">
      <alignment horizontal="center"/>
    </xf>
    <xf numFmtId="165" fontId="0" fillId="0" borderId="0" xfId="0" applyNumberFormat="1"/>
    <xf numFmtId="0" fontId="1" fillId="0" borderId="0" xfId="0" applyFont="1" applyFill="1" applyBorder="1" applyAlignment="1">
      <alignment horizontal="right"/>
    </xf>
    <xf numFmtId="171" fontId="0" fillId="0" borderId="0" xfId="4" applyNumberFormat="1" applyFont="1"/>
    <xf numFmtId="4" fontId="1" fillId="3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165" fontId="0" fillId="0" borderId="1" xfId="0" applyNumberFormat="1" applyFont="1" applyBorder="1" applyAlignment="1">
      <alignment horizontal="center"/>
    </xf>
    <xf numFmtId="165" fontId="0" fillId="3" borderId="1" xfId="0" applyNumberFormat="1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0" fillId="4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1" fillId="5" borderId="11" xfId="0" applyFont="1" applyFill="1" applyBorder="1" applyAlignment="1">
      <alignment horizontal="center" wrapText="1"/>
    </xf>
    <xf numFmtId="0" fontId="11" fillId="5" borderId="12" xfId="0" applyFont="1" applyFill="1" applyBorder="1"/>
    <xf numFmtId="0" fontId="0" fillId="4" borderId="13" xfId="0" applyFill="1" applyBorder="1"/>
    <xf numFmtId="0" fontId="0" fillId="0" borderId="13" xfId="0" applyBorder="1"/>
    <xf numFmtId="0" fontId="0" fillId="4" borderId="14" xfId="0" applyFill="1" applyBorder="1"/>
    <xf numFmtId="0" fontId="0" fillId="4" borderId="15" xfId="0" applyFill="1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0" xfId="0" applyNumberFormat="1" applyAlignment="1">
      <alignment horizontal="center"/>
    </xf>
    <xf numFmtId="169" fontId="1" fillId="0" borderId="7" xfId="0" applyNumberFormat="1" applyFont="1" applyBorder="1" applyAlignment="1">
      <alignment horizontal="center"/>
    </xf>
    <xf numFmtId="172" fontId="1" fillId="0" borderId="7" xfId="1" applyNumberFormat="1" applyFont="1" applyBorder="1" applyAlignment="1">
      <alignment horizontal="center"/>
    </xf>
    <xf numFmtId="169" fontId="1" fillId="0" borderId="5" xfId="0" applyNumberFormat="1" applyFont="1" applyBorder="1" applyAlignment="1">
      <alignment horizontal="center"/>
    </xf>
    <xf numFmtId="169" fontId="1" fillId="0" borderId="19" xfId="0" applyNumberFormat="1" applyFont="1" applyBorder="1" applyAlignment="1">
      <alignment horizontal="center"/>
    </xf>
    <xf numFmtId="0" fontId="0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165" fontId="0" fillId="0" borderId="5" xfId="0" applyNumberFormat="1" applyFont="1" applyBorder="1" applyAlignment="1">
      <alignment horizontal="center"/>
    </xf>
    <xf numFmtId="0" fontId="1" fillId="0" borderId="4" xfId="0" applyFont="1" applyFill="1" applyBorder="1" applyAlignment="1">
      <alignment horizontal="left"/>
    </xf>
    <xf numFmtId="0" fontId="1" fillId="0" borderId="4" xfId="0" applyFont="1" applyFill="1" applyBorder="1"/>
    <xf numFmtId="10" fontId="1" fillId="0" borderId="16" xfId="0" applyNumberFormat="1" applyFont="1" applyFill="1" applyBorder="1" applyAlignment="1">
      <alignment horizontal="center"/>
    </xf>
    <xf numFmtId="10" fontId="1" fillId="0" borderId="17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12" fillId="0" borderId="0" xfId="5" applyFill="1"/>
    <xf numFmtId="0" fontId="20" fillId="0" borderId="0" xfId="5" applyFont="1" applyFill="1" applyAlignment="1"/>
    <xf numFmtId="171" fontId="0" fillId="0" borderId="0" xfId="4" quotePrefix="1" applyNumberFormat="1" applyFont="1"/>
    <xf numFmtId="14" fontId="0" fillId="0" borderId="0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" xfId="0" applyFont="1" applyFill="1" applyBorder="1"/>
    <xf numFmtId="0" fontId="0" fillId="0" borderId="1" xfId="0" applyFill="1" applyBorder="1" applyAlignment="1">
      <alignment horizontal="left"/>
    </xf>
    <xf numFmtId="0" fontId="0" fillId="0" borderId="0" xfId="0" applyBorder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173" fontId="0" fillId="0" borderId="1" xfId="0" applyNumberFormat="1" applyBorder="1"/>
    <xf numFmtId="0" fontId="1" fillId="10" borderId="2" xfId="0" applyFon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10" borderId="0" xfId="0" applyFont="1" applyFill="1" applyAlignment="1">
      <alignment horizontal="left"/>
    </xf>
    <xf numFmtId="166" fontId="0" fillId="0" borderId="0" xfId="1" applyNumberFormat="1" applyFont="1" applyAlignment="1">
      <alignment horizontal="center"/>
    </xf>
    <xf numFmtId="2" fontId="0" fillId="0" borderId="1" xfId="0" applyNumberFormat="1" applyBorder="1" applyAlignment="1">
      <alignment horizontal="center"/>
    </xf>
    <xf numFmtId="49" fontId="1" fillId="0" borderId="8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center"/>
    </xf>
    <xf numFmtId="2" fontId="1" fillId="0" borderId="16" xfId="0" applyNumberFormat="1" applyFont="1" applyFill="1" applyBorder="1" applyAlignment="1">
      <alignment horizontal="center"/>
    </xf>
    <xf numFmtId="2" fontId="1" fillId="0" borderId="17" xfId="0" applyNumberFormat="1" applyFont="1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8" fontId="0" fillId="0" borderId="0" xfId="0" applyNumberFormat="1" applyBorder="1" applyAlignment="1">
      <alignment horizontal="left"/>
    </xf>
    <xf numFmtId="168" fontId="0" fillId="0" borderId="0" xfId="0" applyNumberFormat="1" applyFill="1" applyBorder="1" applyAlignment="1">
      <alignment horizontal="left"/>
    </xf>
    <xf numFmtId="167" fontId="1" fillId="0" borderId="1" xfId="0" applyNumberFormat="1" applyFont="1" applyBorder="1"/>
    <xf numFmtId="167" fontId="1" fillId="0" borderId="1" xfId="0" applyNumberFormat="1" applyFont="1" applyFill="1" applyBorder="1" applyAlignment="1">
      <alignment horizontal="right"/>
    </xf>
    <xf numFmtId="44" fontId="0" fillId="0" borderId="0" xfId="4" applyFont="1" applyAlignment="1">
      <alignment horizontal="center"/>
    </xf>
    <xf numFmtId="0" fontId="1" fillId="0" borderId="1" xfId="0" quotePrefix="1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70" fontId="0" fillId="0" borderId="0" xfId="0" applyNumberFormat="1" applyBorder="1" applyAlignment="1">
      <alignment horizontal="center"/>
    </xf>
    <xf numFmtId="0" fontId="1" fillId="0" borderId="0" xfId="0" quotePrefix="1" applyFont="1" applyAlignment="1">
      <alignment horizontal="left"/>
    </xf>
    <xf numFmtId="0" fontId="20" fillId="0" borderId="0" xfId="5" applyFont="1" applyFill="1" applyAlignment="1">
      <alignment horizontal="center"/>
    </xf>
    <xf numFmtId="0" fontId="12" fillId="0" borderId="0" xfId="5" applyFill="1" applyAlignment="1">
      <alignment horizontal="center"/>
    </xf>
    <xf numFmtId="0" fontId="11" fillId="11" borderId="25" xfId="0" applyFont="1" applyFill="1" applyBorder="1" applyAlignment="1">
      <alignment horizontal="center" vertical="center" wrapText="1"/>
    </xf>
    <xf numFmtId="0" fontId="11" fillId="11" borderId="26" xfId="0" applyFont="1" applyFill="1" applyBorder="1" applyAlignment="1">
      <alignment horizontal="center" vertical="center" wrapText="1"/>
    </xf>
    <xf numFmtId="0" fontId="11" fillId="11" borderId="14" xfId="0" applyNumberFormat="1" applyFont="1" applyFill="1" applyBorder="1" applyAlignment="1">
      <alignment horizontal="center" vertical="center" wrapText="1"/>
    </xf>
    <xf numFmtId="0" fontId="11" fillId="11" borderId="26" xfId="0" applyFont="1" applyFill="1" applyBorder="1" applyAlignment="1">
      <alignment horizontal="center" vertical="center"/>
    </xf>
    <xf numFmtId="0" fontId="0" fillId="12" borderId="25" xfId="0" applyFont="1" applyFill="1" applyBorder="1" applyAlignment="1">
      <alignment horizontal="center"/>
    </xf>
    <xf numFmtId="14" fontId="0" fillId="12" borderId="26" xfId="0" applyNumberFormat="1" applyFont="1" applyFill="1" applyBorder="1" applyAlignment="1">
      <alignment horizontal="center"/>
    </xf>
    <xf numFmtId="3" fontId="0" fillId="12" borderId="26" xfId="0" applyNumberFormat="1" applyFont="1" applyFill="1" applyBorder="1" applyAlignment="1">
      <alignment horizontal="center"/>
    </xf>
    <xf numFmtId="0" fontId="0" fillId="0" borderId="25" xfId="0" applyFont="1" applyBorder="1" applyAlignment="1">
      <alignment horizontal="center"/>
    </xf>
    <xf numFmtId="14" fontId="0" fillId="0" borderId="26" xfId="0" applyNumberFormat="1" applyFont="1" applyBorder="1" applyAlignment="1">
      <alignment horizontal="center"/>
    </xf>
    <xf numFmtId="3" fontId="0" fillId="0" borderId="26" xfId="0" applyNumberFormat="1" applyFont="1" applyBorder="1" applyAlignment="1">
      <alignment horizontal="center"/>
    </xf>
    <xf numFmtId="165" fontId="0" fillId="0" borderId="26" xfId="0" applyNumberFormat="1" applyFont="1" applyBorder="1" applyAlignment="1">
      <alignment horizontal="center"/>
    </xf>
    <xf numFmtId="165" fontId="0" fillId="12" borderId="26" xfId="0" applyNumberFormat="1" applyFont="1" applyFill="1" applyBorder="1" applyAlignment="1">
      <alignment horizontal="center"/>
    </xf>
    <xf numFmtId="0" fontId="0" fillId="0" borderId="22" xfId="0" applyFont="1" applyBorder="1" applyAlignment="1">
      <alignment horizontal="center"/>
    </xf>
    <xf numFmtId="14" fontId="0" fillId="0" borderId="23" xfId="0" applyNumberFormat="1" applyFont="1" applyBorder="1" applyAlignment="1">
      <alignment horizontal="center"/>
    </xf>
    <xf numFmtId="3" fontId="0" fillId="0" borderId="23" xfId="0" applyNumberFormat="1" applyFont="1" applyBorder="1" applyAlignment="1">
      <alignment horizontal="center"/>
    </xf>
    <xf numFmtId="165" fontId="0" fillId="0" borderId="23" xfId="0" applyNumberFormat="1" applyFont="1" applyBorder="1" applyAlignment="1">
      <alignment horizontal="center"/>
    </xf>
    <xf numFmtId="170" fontId="0" fillId="12" borderId="26" xfId="0" applyNumberFormat="1" applyFont="1" applyFill="1" applyBorder="1" applyAlignment="1">
      <alignment horizontal="center"/>
    </xf>
    <xf numFmtId="170" fontId="0" fillId="12" borderId="27" xfId="0" applyNumberFormat="1" applyFont="1" applyFill="1" applyBorder="1" applyAlignment="1">
      <alignment horizontal="center"/>
    </xf>
    <xf numFmtId="170" fontId="0" fillId="0" borderId="26" xfId="0" applyNumberFormat="1" applyFont="1" applyBorder="1" applyAlignment="1">
      <alignment horizontal="center"/>
    </xf>
    <xf numFmtId="170" fontId="0" fillId="0" borderId="27" xfId="0" applyNumberFormat="1" applyFont="1" applyBorder="1" applyAlignment="1">
      <alignment horizontal="center"/>
    </xf>
    <xf numFmtId="0" fontId="11" fillId="11" borderId="27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left"/>
    </xf>
    <xf numFmtId="0" fontId="11" fillId="11" borderId="0" xfId="0" applyNumberFormat="1" applyFont="1" applyFill="1" applyBorder="1" applyAlignment="1">
      <alignment horizontal="center" vertical="center" wrapText="1"/>
    </xf>
    <xf numFmtId="165" fontId="0" fillId="12" borderId="0" xfId="0" applyNumberFormat="1" applyFont="1" applyFill="1" applyBorder="1" applyAlignment="1">
      <alignment horizontal="center"/>
    </xf>
    <xf numFmtId="165" fontId="0" fillId="0" borderId="0" xfId="0" applyNumberFormat="1" applyFont="1" applyBorder="1" applyAlignment="1">
      <alignment horizontal="center"/>
    </xf>
    <xf numFmtId="1" fontId="0" fillId="12" borderId="0" xfId="0" applyNumberFormat="1" applyFont="1" applyFill="1" applyBorder="1" applyAlignment="1">
      <alignment horizontal="center"/>
    </xf>
    <xf numFmtId="1" fontId="0" fillId="12" borderId="26" xfId="0" applyNumberFormat="1" applyFont="1" applyFill="1" applyBorder="1" applyAlignment="1">
      <alignment horizontal="center"/>
    </xf>
    <xf numFmtId="1" fontId="0" fillId="0" borderId="26" xfId="0" applyNumberFormat="1" applyFont="1" applyBorder="1" applyAlignment="1">
      <alignment horizontal="center"/>
    </xf>
    <xf numFmtId="1" fontId="0" fillId="0" borderId="0" xfId="0" applyNumberFormat="1" applyFont="1" applyBorder="1" applyAlignment="1">
      <alignment horizontal="center"/>
    </xf>
    <xf numFmtId="170" fontId="0" fillId="0" borderId="23" xfId="0" applyNumberFormat="1" applyFont="1" applyBorder="1" applyAlignment="1">
      <alignment horizontal="center"/>
    </xf>
    <xf numFmtId="170" fontId="0" fillId="0" borderId="24" xfId="0" applyNumberFormat="1" applyFont="1" applyBorder="1" applyAlignment="1">
      <alignment horizontal="center"/>
    </xf>
    <xf numFmtId="170" fontId="0" fillId="13" borderId="0" xfId="0" applyNumberFormat="1" applyFill="1" applyAlignment="1">
      <alignment horizontal="center"/>
    </xf>
    <xf numFmtId="0" fontId="0" fillId="0" borderId="13" xfId="0" quotePrefix="1" applyBorder="1" applyAlignment="1">
      <alignment horizontal="left"/>
    </xf>
    <xf numFmtId="166" fontId="0" fillId="0" borderId="1" xfId="1" applyNumberFormat="1" applyFont="1" applyFill="1" applyBorder="1" applyAlignment="1">
      <alignment horizontal="center"/>
    </xf>
    <xf numFmtId="169" fontId="1" fillId="0" borderId="16" xfId="0" applyNumberFormat="1" applyFont="1" applyBorder="1" applyAlignment="1">
      <alignment horizontal="center"/>
    </xf>
    <xf numFmtId="10" fontId="1" fillId="0" borderId="17" xfId="0" quotePrefix="1" applyNumberFormat="1" applyFont="1" applyFill="1" applyBorder="1" applyAlignment="1">
      <alignment horizontal="center"/>
    </xf>
    <xf numFmtId="166" fontId="0" fillId="0" borderId="0" xfId="1" applyNumberFormat="1" applyFont="1"/>
    <xf numFmtId="0" fontId="1" fillId="0" borderId="1" xfId="0" quotePrefix="1" applyFont="1" applyBorder="1" applyAlignment="1">
      <alignment horizontal="left"/>
    </xf>
    <xf numFmtId="49" fontId="1" fillId="0" borderId="18" xfId="0" quotePrefix="1" applyNumberFormat="1" applyFont="1" applyBorder="1" applyAlignment="1">
      <alignment horizontal="left"/>
    </xf>
    <xf numFmtId="0" fontId="1" fillId="0" borderId="1" xfId="0" quotePrefix="1" applyFont="1" applyBorder="1" applyAlignment="1">
      <alignment horizontal="center"/>
    </xf>
    <xf numFmtId="0" fontId="0" fillId="0" borderId="18" xfId="0" quotePrefix="1" applyFont="1" applyBorder="1" applyAlignment="1">
      <alignment horizontal="left"/>
    </xf>
    <xf numFmtId="3" fontId="0" fillId="13" borderId="0" xfId="0" applyNumberFormat="1" applyFill="1" applyAlignment="1">
      <alignment horizontal="center"/>
    </xf>
    <xf numFmtId="170" fontId="0" fillId="0" borderId="0" xfId="0" applyNumberFormat="1" applyFont="1" applyBorder="1" applyAlignment="1">
      <alignment horizontal="center"/>
    </xf>
    <xf numFmtId="3" fontId="0" fillId="0" borderId="0" xfId="0" applyNumberFormat="1" applyFont="1" applyBorder="1" applyAlignment="1">
      <alignment horizontal="center"/>
    </xf>
    <xf numFmtId="1" fontId="0" fillId="12" borderId="28" xfId="0" applyNumberFormat="1" applyFont="1" applyFill="1" applyBorder="1" applyAlignment="1">
      <alignment horizontal="center"/>
    </xf>
    <xf numFmtId="170" fontId="0" fillId="12" borderId="28" xfId="0" applyNumberFormat="1" applyFont="1" applyFill="1" applyBorder="1" applyAlignment="1">
      <alignment horizontal="center"/>
    </xf>
    <xf numFmtId="3" fontId="0" fillId="12" borderId="28" xfId="0" applyNumberFormat="1" applyFont="1" applyFill="1" applyBorder="1" applyAlignment="1">
      <alignment horizontal="center"/>
    </xf>
    <xf numFmtId="14" fontId="0" fillId="0" borderId="0" xfId="0" applyNumberFormat="1" applyFont="1" applyBorder="1" applyAlignment="1">
      <alignment horizontal="center"/>
    </xf>
    <xf numFmtId="14" fontId="0" fillId="12" borderId="28" xfId="0" applyNumberFormat="1" applyFont="1" applyFill="1" applyBorder="1" applyAlignment="1">
      <alignment horizontal="center"/>
    </xf>
    <xf numFmtId="14" fontId="0" fillId="12" borderId="0" xfId="0" applyNumberFormat="1" applyFont="1" applyFill="1" applyBorder="1" applyAlignment="1">
      <alignment horizontal="center"/>
    </xf>
    <xf numFmtId="9" fontId="0" fillId="0" borderId="1" xfId="1" applyFont="1" applyFill="1" applyBorder="1" applyAlignment="1">
      <alignment horizontal="center"/>
    </xf>
    <xf numFmtId="172" fontId="0" fillId="0" borderId="1" xfId="1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right"/>
    </xf>
    <xf numFmtId="167" fontId="0" fillId="0" borderId="0" xfId="0" applyNumberFormat="1" applyBorder="1" applyAlignment="1">
      <alignment horizontal="center"/>
    </xf>
    <xf numFmtId="0" fontId="12" fillId="0" borderId="0" xfId="5" quotePrefix="1" applyFill="1" applyAlignment="1">
      <alignment horizontal="left"/>
    </xf>
    <xf numFmtId="0" fontId="0" fillId="8" borderId="5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/>
    </xf>
    <xf numFmtId="0" fontId="16" fillId="8" borderId="7" xfId="0" applyFont="1" applyFill="1" applyBorder="1" applyAlignment="1">
      <alignment horizontal="center" vertical="center"/>
    </xf>
    <xf numFmtId="0" fontId="17" fillId="8" borderId="21" xfId="0" applyFont="1" applyFill="1" applyBorder="1" applyAlignment="1">
      <alignment vertical="center"/>
    </xf>
    <xf numFmtId="0" fontId="26" fillId="8" borderId="1" xfId="0" applyFont="1" applyFill="1" applyBorder="1" applyAlignment="1">
      <alignment horizontal="center" vertical="center"/>
    </xf>
    <xf numFmtId="175" fontId="12" fillId="6" borderId="29" xfId="0" applyNumberFormat="1" applyFont="1" applyFill="1" applyBorder="1" applyAlignment="1">
      <alignment horizontal="center" vertical="center"/>
    </xf>
    <xf numFmtId="14" fontId="0" fillId="6" borderId="29" xfId="0" applyNumberFormat="1" applyFill="1" applyBorder="1" applyAlignment="1">
      <alignment horizontal="center" vertical="center"/>
    </xf>
    <xf numFmtId="177" fontId="12" fillId="6" borderId="29" xfId="0" applyNumberFormat="1" applyFont="1" applyFill="1" applyBorder="1" applyAlignment="1">
      <alignment horizontal="center" vertical="center"/>
    </xf>
    <xf numFmtId="20" fontId="0" fillId="6" borderId="29" xfId="0" applyNumberFormat="1" applyFill="1" applyBorder="1" applyAlignment="1">
      <alignment horizontal="center" vertical="center"/>
    </xf>
    <xf numFmtId="176" fontId="0" fillId="6" borderId="30" xfId="8" applyNumberFormat="1" applyFont="1" applyFill="1" applyBorder="1" applyAlignment="1">
      <alignment horizontal="center" vertical="center"/>
    </xf>
    <xf numFmtId="0" fontId="0" fillId="7" borderId="21" xfId="0" applyFill="1" applyBorder="1"/>
    <xf numFmtId="14" fontId="5" fillId="2" borderId="19" xfId="0" applyNumberFormat="1" applyFont="1" applyFill="1" applyBorder="1" applyAlignment="1">
      <alignment horizontal="center" vertical="center" wrapText="1"/>
    </xf>
    <xf numFmtId="14" fontId="5" fillId="2" borderId="20" xfId="0" applyNumberFormat="1" applyFont="1" applyFill="1" applyBorder="1" applyAlignment="1">
      <alignment horizontal="center" vertical="center" wrapText="1"/>
    </xf>
    <xf numFmtId="14" fontId="5" fillId="2" borderId="31" xfId="0" applyNumberFormat="1" applyFont="1" applyFill="1" applyBorder="1" applyAlignment="1">
      <alignment horizontal="center" vertical="center" wrapText="1"/>
    </xf>
    <xf numFmtId="175" fontId="12" fillId="6" borderId="32" xfId="0" applyNumberFormat="1" applyFont="1" applyFill="1" applyBorder="1" applyAlignment="1">
      <alignment horizontal="center" vertical="center"/>
    </xf>
    <xf numFmtId="14" fontId="0" fillId="6" borderId="32" xfId="0" applyNumberFormat="1" applyFill="1" applyBorder="1" applyAlignment="1">
      <alignment horizontal="center" vertical="center"/>
    </xf>
    <xf numFmtId="177" fontId="12" fillId="6" borderId="32" xfId="0" applyNumberFormat="1" applyFont="1" applyFill="1" applyBorder="1" applyAlignment="1">
      <alignment horizontal="center" vertical="center"/>
    </xf>
    <xf numFmtId="20" fontId="0" fillId="6" borderId="32" xfId="0" applyNumberFormat="1" applyFill="1" applyBorder="1" applyAlignment="1">
      <alignment horizontal="center" vertical="center"/>
    </xf>
    <xf numFmtId="176" fontId="0" fillId="6" borderId="33" xfId="0" applyNumberFormat="1" applyFill="1" applyBorder="1" applyAlignment="1">
      <alignment horizontal="center" vertical="center"/>
    </xf>
    <xf numFmtId="14" fontId="5" fillId="2" borderId="6" xfId="0" applyNumberFormat="1" applyFont="1" applyFill="1" applyBorder="1" applyAlignment="1">
      <alignment horizontal="center" vertical="center" wrapText="1"/>
    </xf>
    <xf numFmtId="14" fontId="5" fillId="2" borderId="0" xfId="0" applyNumberFormat="1" applyFont="1" applyFill="1" applyAlignment="1">
      <alignment horizontal="center" vertical="center" wrapText="1"/>
    </xf>
    <xf numFmtId="14" fontId="5" fillId="2" borderId="34" xfId="0" applyNumberFormat="1" applyFont="1" applyFill="1" applyBorder="1" applyAlignment="1">
      <alignment horizontal="center" vertical="center" wrapText="1"/>
    </xf>
    <xf numFmtId="177" fontId="0" fillId="6" borderId="32" xfId="0" applyNumberFormat="1" applyFill="1" applyBorder="1" applyAlignment="1">
      <alignment horizontal="center" vertical="center"/>
    </xf>
    <xf numFmtId="14" fontId="12" fillId="6" borderId="32" xfId="0" applyNumberFormat="1" applyFont="1" applyFill="1" applyBorder="1" applyAlignment="1">
      <alignment horizontal="center" vertical="center"/>
    </xf>
    <xf numFmtId="20" fontId="12" fillId="6" borderId="32" xfId="0" applyNumberFormat="1" applyFont="1" applyFill="1" applyBorder="1" applyAlignment="1">
      <alignment horizontal="center" vertical="center"/>
    </xf>
    <xf numFmtId="176" fontId="12" fillId="6" borderId="33" xfId="0" applyNumberFormat="1" applyFont="1" applyFill="1" applyBorder="1" applyAlignment="1">
      <alignment horizontal="center" vertical="center"/>
    </xf>
    <xf numFmtId="176" fontId="12" fillId="6" borderId="32" xfId="0" applyNumberFormat="1" applyFont="1" applyFill="1" applyBorder="1" applyAlignment="1">
      <alignment horizontal="center" vertical="center"/>
    </xf>
    <xf numFmtId="175" fontId="19" fillId="6" borderId="32" xfId="0" applyNumberFormat="1" applyFont="1" applyFill="1" applyBorder="1" applyAlignment="1">
      <alignment horizontal="center" vertical="center"/>
    </xf>
    <xf numFmtId="14" fontId="19" fillId="6" borderId="32" xfId="0" applyNumberFormat="1" applyFont="1" applyFill="1" applyBorder="1" applyAlignment="1">
      <alignment horizontal="center" vertical="center"/>
    </xf>
    <xf numFmtId="177" fontId="19" fillId="6" borderId="32" xfId="0" applyNumberFormat="1" applyFont="1" applyFill="1" applyBorder="1" applyAlignment="1">
      <alignment horizontal="center" vertical="center"/>
    </xf>
    <xf numFmtId="20" fontId="19" fillId="6" borderId="32" xfId="0" applyNumberFormat="1" applyFont="1" applyFill="1" applyBorder="1" applyAlignment="1">
      <alignment horizontal="center" vertical="center"/>
    </xf>
    <xf numFmtId="176" fontId="19" fillId="6" borderId="32" xfId="0" applyNumberFormat="1" applyFont="1" applyFill="1" applyBorder="1" applyAlignment="1">
      <alignment horizontal="center" vertical="center"/>
    </xf>
    <xf numFmtId="0" fontId="19" fillId="7" borderId="21" xfId="0" applyFont="1" applyFill="1" applyBorder="1"/>
    <xf numFmtId="176" fontId="19" fillId="6" borderId="33" xfId="0" applyNumberFormat="1" applyFont="1" applyFill="1" applyBorder="1" applyAlignment="1">
      <alignment horizontal="center" vertical="center"/>
    </xf>
    <xf numFmtId="0" fontId="19" fillId="7" borderId="16" xfId="0" applyFont="1" applyFill="1" applyBorder="1"/>
    <xf numFmtId="176" fontId="19" fillId="9" borderId="33" xfId="0" applyNumberFormat="1" applyFont="1" applyFill="1" applyBorder="1" applyAlignment="1">
      <alignment horizontal="center" vertical="center"/>
    </xf>
    <xf numFmtId="176" fontId="19" fillId="9" borderId="32" xfId="0" applyNumberFormat="1" applyFont="1" applyFill="1" applyBorder="1" applyAlignment="1">
      <alignment horizontal="center" vertical="center"/>
    </xf>
    <xf numFmtId="0" fontId="12" fillId="7" borderId="16" xfId="0" applyFont="1" applyFill="1" applyBorder="1"/>
    <xf numFmtId="0" fontId="27" fillId="7" borderId="16" xfId="0" applyFont="1" applyFill="1" applyBorder="1"/>
    <xf numFmtId="176" fontId="12" fillId="9" borderId="33" xfId="0" applyNumberFormat="1" applyFont="1" applyFill="1" applyBorder="1" applyAlignment="1">
      <alignment horizontal="center" vertical="center"/>
    </xf>
    <xf numFmtId="176" fontId="12" fillId="9" borderId="32" xfId="0" applyNumberFormat="1" applyFont="1" applyFill="1" applyBorder="1" applyAlignment="1">
      <alignment horizontal="center" vertical="center"/>
    </xf>
    <xf numFmtId="175" fontId="5" fillId="6" borderId="32" xfId="0" applyNumberFormat="1" applyFont="1" applyFill="1" applyBorder="1" applyAlignment="1">
      <alignment horizontal="center" vertical="center"/>
    </xf>
    <xf numFmtId="14" fontId="5" fillId="6" borderId="32" xfId="0" applyNumberFormat="1" applyFont="1" applyFill="1" applyBorder="1" applyAlignment="1">
      <alignment horizontal="center" vertical="center"/>
    </xf>
    <xf numFmtId="20" fontId="5" fillId="6" borderId="32" xfId="0" applyNumberFormat="1" applyFont="1" applyFill="1" applyBorder="1" applyAlignment="1">
      <alignment horizontal="center" vertical="center"/>
    </xf>
    <xf numFmtId="176" fontId="5" fillId="6" borderId="32" xfId="0" applyNumberFormat="1" applyFont="1" applyFill="1" applyBorder="1" applyAlignment="1">
      <alignment horizontal="center" vertical="center"/>
    </xf>
    <xf numFmtId="176" fontId="5" fillId="9" borderId="33" xfId="0" applyNumberFormat="1" applyFont="1" applyFill="1" applyBorder="1" applyAlignment="1">
      <alignment horizontal="center" vertical="center"/>
    </xf>
    <xf numFmtId="176" fontId="5" fillId="9" borderId="32" xfId="0" applyNumberFormat="1" applyFont="1" applyFill="1" applyBorder="1" applyAlignment="1">
      <alignment horizontal="center" vertical="center"/>
    </xf>
    <xf numFmtId="0" fontId="5" fillId="6" borderId="0" xfId="0" applyFont="1" applyFill="1" applyAlignment="1">
      <alignment wrapText="1"/>
    </xf>
    <xf numFmtId="0" fontId="0" fillId="6" borderId="0" xfId="0" applyFill="1"/>
    <xf numFmtId="0" fontId="12" fillId="0" borderId="0" xfId="0" applyFont="1"/>
    <xf numFmtId="0" fontId="12" fillId="6" borderId="0" xfId="0" applyFont="1" applyFill="1"/>
    <xf numFmtId="175" fontId="5" fillId="6" borderId="32" xfId="0" quotePrefix="1" applyNumberFormat="1" applyFont="1" applyFill="1" applyBorder="1" applyAlignment="1">
      <alignment horizontal="center" vertical="center"/>
    </xf>
    <xf numFmtId="176" fontId="29" fillId="6" borderId="32" xfId="0" applyNumberFormat="1" applyFont="1" applyFill="1" applyBorder="1" applyAlignment="1">
      <alignment horizontal="center" vertical="center"/>
    </xf>
    <xf numFmtId="176" fontId="29" fillId="9" borderId="33" xfId="0" applyNumberFormat="1" applyFont="1" applyFill="1" applyBorder="1" applyAlignment="1">
      <alignment horizontal="center" vertical="center"/>
    </xf>
    <xf numFmtId="0" fontId="0" fillId="3" borderId="1" xfId="0" applyFill="1" applyBorder="1"/>
    <xf numFmtId="173" fontId="0" fillId="0" borderId="0" xfId="0" applyNumberFormat="1" applyBorder="1" applyAlignment="1">
      <alignment horizontal="center"/>
    </xf>
    <xf numFmtId="173" fontId="0" fillId="0" borderId="0" xfId="0" applyNumberFormat="1" applyAlignment="1">
      <alignment horizontal="center"/>
    </xf>
    <xf numFmtId="0" fontId="11" fillId="5" borderId="13" xfId="0" applyFont="1" applyFill="1" applyBorder="1" applyAlignment="1">
      <alignment horizontal="center"/>
    </xf>
    <xf numFmtId="166" fontId="0" fillId="4" borderId="13" xfId="1" applyNumberFormat="1" applyFont="1" applyFill="1" applyBorder="1" applyAlignment="1">
      <alignment horizontal="center"/>
    </xf>
    <xf numFmtId="178" fontId="0" fillId="0" borderId="1" xfId="0" applyNumberFormat="1" applyBorder="1" applyAlignment="1">
      <alignment horizontal="center"/>
    </xf>
    <xf numFmtId="0" fontId="0" fillId="0" borderId="35" xfId="0" applyFont="1" applyBorder="1" applyAlignment="1">
      <alignment horizontal="center"/>
    </xf>
    <xf numFmtId="0" fontId="0" fillId="12" borderId="36" xfId="0" applyFont="1" applyFill="1" applyBorder="1" applyAlignment="1">
      <alignment horizontal="center"/>
    </xf>
    <xf numFmtId="14" fontId="0" fillId="12" borderId="36" xfId="0" applyNumberFormat="1" applyFont="1" applyFill="1" applyBorder="1" applyAlignment="1">
      <alignment horizontal="center"/>
    </xf>
    <xf numFmtId="3" fontId="0" fillId="12" borderId="36" xfId="0" applyNumberFormat="1" applyFont="1" applyFill="1" applyBorder="1" applyAlignment="1">
      <alignment horizontal="center"/>
    </xf>
    <xf numFmtId="165" fontId="0" fillId="12" borderId="36" xfId="0" applyNumberFormat="1" applyFont="1" applyFill="1" applyBorder="1" applyAlignment="1">
      <alignment horizontal="center"/>
    </xf>
    <xf numFmtId="176" fontId="0" fillId="0" borderId="1" xfId="0" applyNumberFormat="1" applyBorder="1" applyAlignment="1">
      <alignment horizontal="center"/>
    </xf>
    <xf numFmtId="14" fontId="0" fillId="0" borderId="0" xfId="0" applyNumberFormat="1"/>
    <xf numFmtId="166" fontId="0" fillId="4" borderId="0" xfId="1" applyNumberFormat="1" applyFont="1" applyFill="1" applyBorder="1" applyAlignment="1">
      <alignment horizontal="center"/>
    </xf>
    <xf numFmtId="170" fontId="0" fillId="14" borderId="0" xfId="0" applyNumberFormat="1" applyFont="1" applyFill="1" applyBorder="1" applyAlignment="1">
      <alignment horizontal="center"/>
    </xf>
    <xf numFmtId="10" fontId="0" fillId="0" borderId="0" xfId="1" applyNumberFormat="1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167" fontId="1" fillId="0" borderId="1" xfId="0" applyNumberFormat="1" applyFont="1" applyFill="1" applyBorder="1" applyAlignment="1">
      <alignment horizontal="center"/>
    </xf>
    <xf numFmtId="0" fontId="13" fillId="8" borderId="9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 wrapText="1"/>
    </xf>
    <xf numFmtId="0" fontId="13" fillId="8" borderId="16" xfId="0" applyFont="1" applyFill="1" applyBorder="1" applyAlignment="1">
      <alignment horizontal="center" vertical="center" wrapText="1"/>
    </xf>
    <xf numFmtId="0" fontId="13" fillId="8" borderId="19" xfId="0" applyFont="1" applyFill="1" applyBorder="1" applyAlignment="1">
      <alignment horizontal="center" vertical="center" wrapText="1"/>
    </xf>
    <xf numFmtId="0" fontId="13" fillId="8" borderId="18" xfId="0" applyFont="1" applyFill="1" applyBorder="1" applyAlignment="1">
      <alignment horizontal="center"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21" xfId="0" applyFont="1" applyFill="1" applyBorder="1" applyAlignment="1">
      <alignment horizontal="center" vertical="center" textRotation="90"/>
    </xf>
    <xf numFmtId="0" fontId="1" fillId="2" borderId="16" xfId="0" applyFont="1" applyFill="1" applyBorder="1" applyAlignment="1">
      <alignment horizontal="center" vertical="center" textRotation="90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347">
    <cellStyle name="Comma 11" xfId="7" xr:uid="{44C2969C-EFC0-4B4C-8811-66E03D1BC0F9}"/>
    <cellStyle name="Comma 2" xfId="8" xr:uid="{35BE6625-ADCD-4D2B-80B0-AE6F1571D483}"/>
    <cellStyle name="Comma 2 10" xfId="9" xr:uid="{B5F4235D-40BB-41B0-ABFD-7B1ABB849B24}"/>
    <cellStyle name="Comma 2 11" xfId="10" xr:uid="{4DAD84D0-9FC7-47EF-8E20-2451A3BD4909}"/>
    <cellStyle name="Comma 2 12" xfId="11" xr:uid="{09EE04DA-B579-4C96-B32A-A941E657FEC5}"/>
    <cellStyle name="Comma 2 13" xfId="12" xr:uid="{3CB1AF83-0FC0-4482-8F71-4EE7E76167E2}"/>
    <cellStyle name="Comma 2 14" xfId="13" xr:uid="{89F4FD5E-37C9-43AA-8736-E8520DFD7F9D}"/>
    <cellStyle name="Comma 2 2" xfId="14" xr:uid="{3791B4EA-21D1-4365-A4A4-6E11AF675A7D}"/>
    <cellStyle name="Comma 2 2 2" xfId="15" xr:uid="{4515E8A9-C438-41CC-8FAF-C1C35D8CF497}"/>
    <cellStyle name="Comma 2 2 3" xfId="16" xr:uid="{880D8F35-34F7-4717-9101-2CD34FEAE934}"/>
    <cellStyle name="Comma 2 3" xfId="17" xr:uid="{E081A55C-5FD7-44F6-9025-6F671815589A}"/>
    <cellStyle name="Comma 2 3 2" xfId="18" xr:uid="{5E8E602C-1CAB-4F18-8FCD-3D94010A7F51}"/>
    <cellStyle name="Comma 2 3 3" xfId="19" xr:uid="{EA728A15-78A3-41EE-BB71-4803F52DC39C}"/>
    <cellStyle name="Comma 2 4" xfId="20" xr:uid="{BECEB0E3-FB3F-4F55-B0F2-B489C8AE756A}"/>
    <cellStyle name="Comma 2 4 2" xfId="21" xr:uid="{86014866-8477-41B1-9DAA-429B7E41035F}"/>
    <cellStyle name="Comma 2 4 3" xfId="22" xr:uid="{CC4D5604-0753-4E84-BA40-9D4C9BCC25A2}"/>
    <cellStyle name="Comma 2 5" xfId="23" xr:uid="{43DFD207-9A6C-4D20-9718-DB054F0A4D65}"/>
    <cellStyle name="Comma 2 6" xfId="24" xr:uid="{EB838F39-3F27-4077-B894-36D348454B6F}"/>
    <cellStyle name="Comma 2 7" xfId="25" xr:uid="{08CCA649-6F79-4AE5-8F19-1DB8559A11F1}"/>
    <cellStyle name="Comma 2 8" xfId="26" xr:uid="{449DDBD4-BAED-4AA1-86B8-DDCB3410923A}"/>
    <cellStyle name="Comma 2 9" xfId="27" xr:uid="{4398EE0C-CBC2-4AFC-9486-2C2483B82B55}"/>
    <cellStyle name="Comma 3" xfId="6" xr:uid="{86A34FDD-3F89-4919-B449-D6AD96EC6A69}"/>
    <cellStyle name="Currency" xfId="4" builtinId="4"/>
    <cellStyle name="Currency 2 10" xfId="28" xr:uid="{DE8FA5AC-E702-4991-8084-C17566D6A0F1}"/>
    <cellStyle name="Currency 2 11" xfId="29" xr:uid="{43F5BE1E-F449-423D-8F09-D4599F6D6D3F}"/>
    <cellStyle name="Currency 2 12" xfId="30" xr:uid="{6E0EB40F-C319-4219-9ED0-0A19526922E1}"/>
    <cellStyle name="Currency 2 13" xfId="31" xr:uid="{B6CCD73D-033B-41A5-99E0-69AF15DC9F00}"/>
    <cellStyle name="Currency 2 14" xfId="32" xr:uid="{DE13A833-7C06-422D-92DE-EA0EE217B841}"/>
    <cellStyle name="Currency 2 2" xfId="33" xr:uid="{EC66881C-1633-447E-8D7A-1E09357AB369}"/>
    <cellStyle name="Currency 2 2 2" xfId="34" xr:uid="{A6B68BE7-D59A-48B3-B146-4670978E8272}"/>
    <cellStyle name="Currency 2 2 3" xfId="35" xr:uid="{DF1B5350-8B55-4C0C-8395-1B830BE81A0A}"/>
    <cellStyle name="Currency 2 3" xfId="36" xr:uid="{3BACE6D6-440B-40E0-8E45-E987B9FD45E1}"/>
    <cellStyle name="Currency 2 3 2" xfId="37" xr:uid="{C666F0FF-556F-4E0A-BDE8-E49648FB0200}"/>
    <cellStyle name="Currency 2 3 3" xfId="38" xr:uid="{28E8CCB6-C8DC-4BFB-87D7-7FB986DA0747}"/>
    <cellStyle name="Currency 2 4" xfId="39" xr:uid="{3A74082A-412A-4D69-A85E-D3192D3BF4E1}"/>
    <cellStyle name="Currency 2 4 2" xfId="40" xr:uid="{6192EC89-FA09-4B2C-A73F-4F0C6DE4A069}"/>
    <cellStyle name="Currency 2 4 3" xfId="41" xr:uid="{D16D3C7F-32FF-4376-8F72-CB081A7B73AA}"/>
    <cellStyle name="Currency 2 5" xfId="42" xr:uid="{B0D6E0E8-1F28-453A-9C23-2B0DC1D7A3CF}"/>
    <cellStyle name="Currency 2 6" xfId="43" xr:uid="{926E35F4-2EDD-4997-98B5-FAA38D723636}"/>
    <cellStyle name="Currency 2 7" xfId="44" xr:uid="{2089AC96-C547-4508-9229-D6B7BDE364ED}"/>
    <cellStyle name="Currency 2 8" xfId="45" xr:uid="{7AE0952D-59E3-4814-AF93-C41BD6259C9A}"/>
    <cellStyle name="Currency 2 9" xfId="46" xr:uid="{603AFF39-2A03-48A8-91B0-A34018AE9AAA}"/>
    <cellStyle name="Hyperlink" xfId="3" builtinId="8"/>
    <cellStyle name="Normal" xfId="0" builtinId="0"/>
    <cellStyle name="Normal 10" xfId="47" xr:uid="{4719CF0E-A704-4B4A-818F-34E277F4F85D}"/>
    <cellStyle name="Normal 10 10" xfId="48" xr:uid="{3429A354-472F-4AE8-B045-0A1A997C1BC3}"/>
    <cellStyle name="Normal 10 11" xfId="49" xr:uid="{2DE0FF8C-2EF8-4420-92B4-16D97D753C82}"/>
    <cellStyle name="Normal 10 12" xfId="50" xr:uid="{CE7489B4-7C1F-48A8-8BF7-C731C4C22075}"/>
    <cellStyle name="Normal 10 13" xfId="51" xr:uid="{A7C13A45-8322-480A-9D73-BE0E924783B3}"/>
    <cellStyle name="Normal 10 14" xfId="52" xr:uid="{7F454823-0E27-409B-905D-80AE73AD1655}"/>
    <cellStyle name="Normal 10 14 2" xfId="53" xr:uid="{87A3309D-80EF-4128-BCE1-2286396F7287}"/>
    <cellStyle name="Normal 10 14 3" xfId="54" xr:uid="{28AD7175-B1A7-4624-BD78-4BDD46241DB8}"/>
    <cellStyle name="Normal 10 14 4" xfId="55" xr:uid="{35421B0D-2911-4FD6-9A39-42691A651994}"/>
    <cellStyle name="Normal 10 14 5" xfId="56" xr:uid="{1E7A704E-D596-4D92-8C73-DC74D1FF6BCB}"/>
    <cellStyle name="Normal 10 15" xfId="57" xr:uid="{693B20AD-4AB3-4BAF-9855-650312C5DA03}"/>
    <cellStyle name="Normal 10 16" xfId="58" xr:uid="{C0B22619-29AD-459E-9C73-94D3C6472780}"/>
    <cellStyle name="Normal 10 17" xfId="59" xr:uid="{6E5000B7-EC7E-482C-9E38-B3757FA9FBCD}"/>
    <cellStyle name="Normal 10 18" xfId="60" xr:uid="{A297F7AA-DDB0-424E-86CA-B75EC48F0EE0}"/>
    <cellStyle name="Normal 10 19" xfId="61" xr:uid="{315A5BC4-408E-4F06-9154-42EEA31530B4}"/>
    <cellStyle name="Normal 10 2" xfId="62" xr:uid="{4AC7DDCD-7670-4638-95DA-887B922235D9}"/>
    <cellStyle name="Normal 10 2 2" xfId="63" xr:uid="{A3925022-9CC1-40EC-A2C5-49A46BADAEAB}"/>
    <cellStyle name="Normal 10 2 3" xfId="64" xr:uid="{781D0F2C-CA99-4D0A-AECB-9F8121EC407A}"/>
    <cellStyle name="Normal 10 2 4" xfId="65" xr:uid="{933D5374-A127-46BD-A396-22459A4D6440}"/>
    <cellStyle name="Normal 10 20" xfId="66" xr:uid="{A0A8B22A-0E42-429F-9389-E99DFDDFBD88}"/>
    <cellStyle name="Normal 10 21" xfId="67" xr:uid="{AF5F130F-DD95-4ECF-979E-035F8B4B7321}"/>
    <cellStyle name="Normal 10 22" xfId="68" xr:uid="{2138520D-092B-4603-9161-5BBC5D34A4BB}"/>
    <cellStyle name="Normal 10 23" xfId="69" xr:uid="{6600BEF8-073C-4729-AE9D-B536E3BD9E92}"/>
    <cellStyle name="Normal 10 24" xfId="70" xr:uid="{66672309-8E78-41C9-ADBF-057FA9136DA7}"/>
    <cellStyle name="Normal 10 25" xfId="71" xr:uid="{29628B33-4D88-4700-83F2-7E355DA379E1}"/>
    <cellStyle name="Normal 10 26" xfId="72" xr:uid="{BA074827-3F66-407D-81F7-D72FFCE104CF}"/>
    <cellStyle name="Normal 10 27" xfId="73" xr:uid="{0326A1CB-7B0C-47DA-9820-42E234FF2424}"/>
    <cellStyle name="Normal 10 28" xfId="74" xr:uid="{490C19A1-21A2-4CFD-B536-B34D12398ACE}"/>
    <cellStyle name="Normal 10 29" xfId="75" xr:uid="{31DFCBF3-C062-4901-ACFD-F213474A7FA2}"/>
    <cellStyle name="Normal 10 3" xfId="76" xr:uid="{E398DA32-FD80-4125-82E0-367ADF5076A7}"/>
    <cellStyle name="Normal 10 30" xfId="77" xr:uid="{B7868F42-E9CD-4EFD-A9BA-4D22D84ED7AC}"/>
    <cellStyle name="Normal 10 31" xfId="78" xr:uid="{F8B6E294-4AF0-44B5-BF73-9DDE19E0DB58}"/>
    <cellStyle name="Normal 10 32" xfId="79" xr:uid="{6FE8BBEA-D462-4CB6-8C8F-11CB937F4622}"/>
    <cellStyle name="Normal 10 33" xfId="80" xr:uid="{6BA1FAC4-3A62-4B88-8D9C-756B6F7608A1}"/>
    <cellStyle name="Normal 10 34" xfId="81" xr:uid="{E0175018-85DA-4DB5-98A3-95C3F1267468}"/>
    <cellStyle name="Normal 10 35" xfId="82" xr:uid="{49002198-55D6-43B3-9F5B-E55663DABA51}"/>
    <cellStyle name="Normal 10 36" xfId="83" xr:uid="{37B85261-17DE-477E-95B3-2D96E9363EEA}"/>
    <cellStyle name="Normal 10 37" xfId="84" xr:uid="{C459C356-98DC-4EE0-B652-AF275313DAFC}"/>
    <cellStyle name="Normal 10 38" xfId="85" xr:uid="{85C94DB8-5E5D-414E-9D26-559FA68A6F01}"/>
    <cellStyle name="Normal 10 39" xfId="86" xr:uid="{7B595345-2BB5-4848-A8DD-3CF1C568FA8A}"/>
    <cellStyle name="Normal 10 4" xfId="87" xr:uid="{18028448-DE7F-4589-8839-84498DAE9733}"/>
    <cellStyle name="Normal 10 5" xfId="88" xr:uid="{6C931F24-1865-4639-B492-AB39D377BF23}"/>
    <cellStyle name="Normal 10 5 2" xfId="89" xr:uid="{3E3FBBFB-ACE1-490F-852C-3FF00235011E}"/>
    <cellStyle name="Normal 10 6" xfId="90" xr:uid="{237B60E4-D1E6-406A-BD5E-6C2333F57472}"/>
    <cellStyle name="Normal 10 6 2" xfId="91" xr:uid="{90A6B5B9-31C3-4C4D-A0E3-CAE1818C2A72}"/>
    <cellStyle name="Normal 10 7" xfId="92" xr:uid="{C4B7113A-EC98-4EE4-8281-10C24930F989}"/>
    <cellStyle name="Normal 10 7 2" xfId="93" xr:uid="{67F9A638-DD09-4B52-A8AD-CFDA9BEEDD1C}"/>
    <cellStyle name="Normal 10 8" xfId="94" xr:uid="{76148843-83B0-4346-BBA3-ADBF5354DEF6}"/>
    <cellStyle name="Normal 10 9" xfId="95" xr:uid="{E61A98C5-27D5-450B-AFEE-2BE0BAB8AADE}"/>
    <cellStyle name="Normal 11" xfId="96" xr:uid="{57B973B3-6CFF-4CCA-95F7-AB7A03E4B6A6}"/>
    <cellStyle name="Normal 11 10" xfId="97" xr:uid="{7D513573-709C-4C07-A869-9A2FA9FD729D}"/>
    <cellStyle name="Normal 11 11" xfId="98" xr:uid="{C7954C99-15DE-4788-96E3-3118D1A6A0D8}"/>
    <cellStyle name="Normal 11 2" xfId="99" xr:uid="{4B4F1076-1A1D-4CD1-AD36-BE42036F6192}"/>
    <cellStyle name="Normal 11 3" xfId="100" xr:uid="{C2862587-89A6-409C-9F19-80E55BEC1418}"/>
    <cellStyle name="Normal 11 4" xfId="101" xr:uid="{34C30D90-10EC-4F06-A97F-D6A73770543A}"/>
    <cellStyle name="Normal 11 5" xfId="102" xr:uid="{18C59868-82F0-458C-B36E-2A79917D2E5F}"/>
    <cellStyle name="Normal 11 6" xfId="103" xr:uid="{D4324AFA-9FD7-4036-99F1-C55664AFFAAB}"/>
    <cellStyle name="Normal 11 7" xfId="104" xr:uid="{7F7A8106-7FFE-4E71-B8D6-74C066A9D3F6}"/>
    <cellStyle name="Normal 11 8" xfId="105" xr:uid="{A835EAB0-37AD-46B9-9256-F89B7E624B4F}"/>
    <cellStyle name="Normal 11 9" xfId="106" xr:uid="{81EA2414-171F-4E4E-BFA7-8087F9805059}"/>
    <cellStyle name="Normal 12" xfId="107" xr:uid="{D8E23954-5519-4E89-AEFA-55790E55CFFE}"/>
    <cellStyle name="Normal 13" xfId="108" xr:uid="{DBAA12F8-35DF-4343-A2FB-BF285F88BA51}"/>
    <cellStyle name="Normal 13 10" xfId="109" xr:uid="{7D45F46F-EB42-4C68-A85D-97AF8C083A5E}"/>
    <cellStyle name="Normal 13 2" xfId="110" xr:uid="{51347596-9691-47DC-8FF3-F985A8907D93}"/>
    <cellStyle name="Normal 13 3" xfId="111" xr:uid="{5C3564E9-DB23-4F38-94D7-F942C8AEDDD8}"/>
    <cellStyle name="Normal 13 4" xfId="112" xr:uid="{3EE79A74-0413-4D32-966F-2D6F24D1F6C4}"/>
    <cellStyle name="Normal 13 5" xfId="113" xr:uid="{EF2C5074-FA6A-4C79-B579-71E26EA52D34}"/>
    <cellStyle name="Normal 13 6" xfId="114" xr:uid="{77C45800-73FD-4FEC-9846-6CED41EB7A4B}"/>
    <cellStyle name="Normal 13 7" xfId="115" xr:uid="{8A1D5D86-854C-4FB8-9182-AD3F9C03DDA0}"/>
    <cellStyle name="Normal 13 8" xfId="116" xr:uid="{E0105666-741B-4A55-84C5-A0B219622720}"/>
    <cellStyle name="Normal 13 9" xfId="117" xr:uid="{D7B605F7-48CE-4C5B-80D5-C5027D336A5A}"/>
    <cellStyle name="Normal 14" xfId="118" xr:uid="{A9F6255C-F4C1-4D14-8F09-8E1A5410B915}"/>
    <cellStyle name="Normal 14 10" xfId="119" xr:uid="{4D4C0288-DC74-4E6B-9831-62EE798DEECE}"/>
    <cellStyle name="Normal 14 2" xfId="120" xr:uid="{E1EE6927-CD42-48CE-AAEA-1B6D26143819}"/>
    <cellStyle name="Normal 14 3" xfId="121" xr:uid="{C22F11CC-0613-44B4-A2F7-2E3A54C3C40F}"/>
    <cellStyle name="Normal 14 4" xfId="122" xr:uid="{AB48FC24-7212-47A3-B59A-C7DB5A0A9222}"/>
    <cellStyle name="Normal 14 5" xfId="123" xr:uid="{FD6DDB2D-2DBE-400C-94D3-B2F25D64F26A}"/>
    <cellStyle name="Normal 14 6" xfId="124" xr:uid="{0B5B1EB3-E1BB-4924-B0C3-8D84F7C14176}"/>
    <cellStyle name="Normal 14 7" xfId="125" xr:uid="{8048F94E-B735-41DD-8EC0-8ACD0CC5F029}"/>
    <cellStyle name="Normal 14 8" xfId="126" xr:uid="{8AFE116D-55E9-4993-A632-FDC372CBD628}"/>
    <cellStyle name="Normal 14 9" xfId="127" xr:uid="{061FD925-4BE9-4DA1-87CB-55AA76049BE1}"/>
    <cellStyle name="Normal 15" xfId="128" xr:uid="{76AFC7A6-0C3E-42E0-BE91-951823C00FCA}"/>
    <cellStyle name="Normal 15 10" xfId="129" xr:uid="{A61487AC-B1FD-41A0-9C71-9613B07F00C5}"/>
    <cellStyle name="Normal 15 2" xfId="130" xr:uid="{544F1975-E6C3-4230-BE5C-9C7D3C8249BD}"/>
    <cellStyle name="Normal 15 3" xfId="131" xr:uid="{C90AD68F-6F5B-4995-8C8C-A478DE82B972}"/>
    <cellStyle name="Normal 15 4" xfId="132" xr:uid="{103C5C7F-BCB9-4129-B2D9-11750CC87973}"/>
    <cellStyle name="Normal 15 5" xfId="133" xr:uid="{E1D2D76A-F7C4-4E68-B2FF-4744AFC52051}"/>
    <cellStyle name="Normal 15 6" xfId="134" xr:uid="{DA2EAE94-8FE0-48B6-89B9-02308B01FD09}"/>
    <cellStyle name="Normal 15 7" xfId="135" xr:uid="{5E9A1D7F-0A96-4495-870C-761E083547EF}"/>
    <cellStyle name="Normal 15 8" xfId="136" xr:uid="{3896871C-74A9-44ED-A37A-F8A513031680}"/>
    <cellStyle name="Normal 15 9" xfId="137" xr:uid="{51B251E3-7628-4437-8C44-D89B165436E4}"/>
    <cellStyle name="Normal 16" xfId="138" xr:uid="{202B98B0-4AAD-4C93-AC4B-8C172B02B89A}"/>
    <cellStyle name="Normal 17" xfId="139" xr:uid="{4AF15477-E4DD-41E7-BB1A-6BC402F39E8B}"/>
    <cellStyle name="Normal 18" xfId="140" xr:uid="{8B0AB019-7D8A-4313-B7E0-8741D547EFFA}"/>
    <cellStyle name="Normal 19" xfId="141" xr:uid="{60ED0D1A-0363-4A4C-93A7-98419DD2C35D}"/>
    <cellStyle name="Normal 2" xfId="2" xr:uid="{CB141DB1-B395-4246-890D-4A8838E3627B}"/>
    <cellStyle name="Normal 2 10" xfId="143" xr:uid="{E7AFA44A-D3FA-432A-9D9D-E33F23A7348E}"/>
    <cellStyle name="Normal 2 11" xfId="144" xr:uid="{E2784F4D-AAB3-47C9-B41F-1A9ADD5B3F23}"/>
    <cellStyle name="Normal 2 12" xfId="145" xr:uid="{6280110D-BD8C-4B15-8B34-AE46B6651DB9}"/>
    <cellStyle name="Normal 2 13" xfId="146" xr:uid="{9A7F0A3B-43B5-43B3-B979-ED280FD75598}"/>
    <cellStyle name="Normal 2 14" xfId="147" xr:uid="{313746E3-415C-4325-BF90-3C36CC5A4937}"/>
    <cellStyle name="Normal 2 15" xfId="148" xr:uid="{6B5527FC-120D-4704-90E5-B4FC731E6EA3}"/>
    <cellStyle name="Normal 2 16" xfId="149" xr:uid="{9408D15F-6410-4CAF-98B9-B7F7A835E070}"/>
    <cellStyle name="Normal 2 17" xfId="150" xr:uid="{52914D42-A6E5-4E6D-B057-FD8B65313D58}"/>
    <cellStyle name="Normal 2 18" xfId="151" xr:uid="{02362274-C2C9-418A-BF69-2331D593EB0F}"/>
    <cellStyle name="Normal 2 19" xfId="152" xr:uid="{01ED7E33-B48A-4DAA-B2D2-D3EA46A96173}"/>
    <cellStyle name="Normal 2 2" xfId="153" xr:uid="{FCF92447-80AD-40A3-835E-24E32E7B0F0C}"/>
    <cellStyle name="Normal 2 2 2" xfId="154" xr:uid="{77132D1D-50CE-40BC-BB5E-3EEFB156087F}"/>
    <cellStyle name="Normal 2 2 3" xfId="155" xr:uid="{B7838207-1B84-40B0-9FFB-120738B793E8}"/>
    <cellStyle name="Normal 2 20" xfId="156" xr:uid="{445A9280-E54A-4B34-A787-C1D7E18D17FD}"/>
    <cellStyle name="Normal 2 21" xfId="157" xr:uid="{D59193DA-5D22-4C68-8235-CE46A2FB8A39}"/>
    <cellStyle name="Normal 2 22" xfId="142" xr:uid="{7BCD36A6-FB7B-44D6-B37F-32AE2355DAAF}"/>
    <cellStyle name="Normal 2 3" xfId="158" xr:uid="{036EFF3B-8721-4F48-9122-6E22345A1AA1}"/>
    <cellStyle name="Normal 2 3 2" xfId="159" xr:uid="{905792D3-6FEE-4013-B8D1-6D0C3F94DFEB}"/>
    <cellStyle name="Normal 2 3 3" xfId="160" xr:uid="{3FFE2B09-FCA6-4564-9439-B4BBAB2DBE69}"/>
    <cellStyle name="Normal 2 4" xfId="161" xr:uid="{D91CA9E7-E011-420D-80F0-4FEB884DF928}"/>
    <cellStyle name="Normal 2 4 2" xfId="162" xr:uid="{7A7E9C2D-3AAF-47B0-8512-FACA7F59CCF5}"/>
    <cellStyle name="Normal 2 4 3" xfId="163" xr:uid="{04D10252-4048-47E9-9E55-4BE63A53D4B5}"/>
    <cellStyle name="Normal 2 5" xfId="164" xr:uid="{1E18D644-6550-420C-89A1-446477D55583}"/>
    <cellStyle name="Normal 2 6" xfId="165" xr:uid="{7B599A14-13E2-4A6A-8E52-672397B3D534}"/>
    <cellStyle name="Normal 2 7" xfId="166" xr:uid="{2A9054BF-CB20-4064-B7AC-225D89ACD231}"/>
    <cellStyle name="Normal 2 8" xfId="167" xr:uid="{31AD0A7D-25C3-4AA0-BEA1-E8DD14A117F3}"/>
    <cellStyle name="Normal 2 9" xfId="168" xr:uid="{E35671DD-A0A8-4C7B-A689-F7BD771A93E1}"/>
    <cellStyle name="Normal 20" xfId="169" xr:uid="{A2BA546E-6B0C-45F1-A742-A6397E875060}"/>
    <cellStyle name="Normal 21" xfId="170" xr:uid="{A0BF9B47-D924-483A-9AD1-03292474A0FE}"/>
    <cellStyle name="Normal 22" xfId="171" xr:uid="{30B9CF11-B491-4770-A9E1-42C94824527C}"/>
    <cellStyle name="Normal 23" xfId="172" xr:uid="{59A6AB9D-AB3E-4173-B66B-510BD4FDA26C}"/>
    <cellStyle name="Normal 24" xfId="173" xr:uid="{77C85763-2ECD-4681-9589-19D100C395B1}"/>
    <cellStyle name="Normal 25" xfId="174" xr:uid="{CD63D365-9B31-43B6-83E7-34776188A222}"/>
    <cellStyle name="Normal 26" xfId="175" xr:uid="{850356DA-742D-4F7E-8FB5-30E527FB3A60}"/>
    <cellStyle name="Normal 27" xfId="5" xr:uid="{B598F299-A6D7-44A9-B976-3BCEE87D840A}"/>
    <cellStyle name="Normal 28" xfId="176" xr:uid="{95D8AE67-B244-4BC5-8C6F-79D8AE429B1A}"/>
    <cellStyle name="Normal 29" xfId="177" xr:uid="{D602EC36-3A43-49DB-BE52-3FE519B1972F}"/>
    <cellStyle name="Normal 3" xfId="178" xr:uid="{E8ED723D-47A6-44D4-93FD-3452F087FC3D}"/>
    <cellStyle name="Normal 3 10" xfId="179" xr:uid="{3D334BD4-3473-4986-ABDD-32720AAD1FB0}"/>
    <cellStyle name="Normal 3 11" xfId="180" xr:uid="{61BB5A51-7A5B-4EF9-B45C-A0A3226AD049}"/>
    <cellStyle name="Normal 3 12" xfId="181" xr:uid="{A483C47C-76F2-417D-B4A1-3EF85751FCBC}"/>
    <cellStyle name="Normal 3 13" xfId="182" xr:uid="{18C144CA-8EE0-49D9-A2A9-12C25A71C3CD}"/>
    <cellStyle name="Normal 3 14" xfId="183" xr:uid="{626548E0-A17E-4668-BCC0-3FA13839F746}"/>
    <cellStyle name="Normal 3 15" xfId="184" xr:uid="{834AC93C-8481-4264-A11B-1EF865579F5C}"/>
    <cellStyle name="Normal 3 16" xfId="185" xr:uid="{92CFF5E3-AF96-4784-B2B5-30DC45331609}"/>
    <cellStyle name="Normal 3 17" xfId="186" xr:uid="{6301DA41-9726-464F-B1BD-E2556E1D6DFD}"/>
    <cellStyle name="Normal 3 18" xfId="187" xr:uid="{D7CD4890-7A4A-47FC-9C7B-CF72D591243C}"/>
    <cellStyle name="Normal 3 19" xfId="188" xr:uid="{1464ADC7-5608-4050-A8ED-C159B1AAA943}"/>
    <cellStyle name="Normal 3 2" xfId="189" xr:uid="{D0D7A465-7BA1-4BD1-AC3D-87DFFFC7A95E}"/>
    <cellStyle name="Normal 3 20" xfId="190" xr:uid="{6F908C87-C976-40A2-BF82-451756BAA463}"/>
    <cellStyle name="Normal 3 21" xfId="191" xr:uid="{B0E8646B-E463-47FC-A0E6-7C25AF0EB88B}"/>
    <cellStyle name="Normal 3 22" xfId="192" xr:uid="{FBEDD0BE-6D31-4FB5-A212-AEA265098181}"/>
    <cellStyle name="Normal 3 3" xfId="193" xr:uid="{8446A9CE-C80B-40A9-B570-E05CB79C5CAF}"/>
    <cellStyle name="Normal 3 4" xfId="194" xr:uid="{70E5571A-D2CC-4E98-9C89-C8478BCC82FA}"/>
    <cellStyle name="Normal 3 5" xfId="195" xr:uid="{EBB1149F-4570-41E9-AB04-3F6B4C12CCBA}"/>
    <cellStyle name="Normal 3 6" xfId="196" xr:uid="{687AD3B1-BAD0-4E47-A8DA-A6B6BB96916B}"/>
    <cellStyle name="Normal 3 7" xfId="197" xr:uid="{09F03BFB-2AE9-49A6-9E85-2201CABC95B8}"/>
    <cellStyle name="Normal 3 8" xfId="198" xr:uid="{6674B870-DE85-4C1C-8836-366C0FFAFB83}"/>
    <cellStyle name="Normal 3 9" xfId="199" xr:uid="{84382B43-B6F1-44C0-B795-FE7AE5CEBA08}"/>
    <cellStyle name="Normal 30" xfId="200" xr:uid="{B65C665D-10EE-4383-8D1A-528ACE7BDC56}"/>
    <cellStyle name="Normal 31" xfId="201" xr:uid="{52D77601-4A27-4BF8-AB80-5C1FE8302547}"/>
    <cellStyle name="Normal 31 2" xfId="202" xr:uid="{0122F941-16FD-4FAA-816E-CBEC67A5C826}"/>
    <cellStyle name="Normal 32" xfId="203" xr:uid="{6DF57750-7E50-4D65-9373-5E31D04EA925}"/>
    <cellStyle name="Normal 4" xfId="204" xr:uid="{390E8543-2DAB-42FA-B0B5-CF6132CDB0F8}"/>
    <cellStyle name="Normal 4 10" xfId="205" xr:uid="{3E0AAAFD-BF51-4FFC-81E7-0524E27F6EEA}"/>
    <cellStyle name="Normal 4 2" xfId="206" xr:uid="{7489A2C5-1673-442A-9CD1-EC680C6676D5}"/>
    <cellStyle name="Normal 4 3" xfId="207" xr:uid="{3C698EA1-74DB-446A-BBD7-1A7463DA9834}"/>
    <cellStyle name="Normal 4 4" xfId="208" xr:uid="{A10D3CDD-7B63-439A-A855-7CE3D940E673}"/>
    <cellStyle name="Normal 4 5" xfId="209" xr:uid="{E63B58F4-AB60-469A-A9ED-733E98327A1D}"/>
    <cellStyle name="Normal 4 6" xfId="210" xr:uid="{0990EF86-725D-4BDB-9881-BE0C8089D8C3}"/>
    <cellStyle name="Normal 4 7" xfId="211" xr:uid="{48A97E66-29D5-458C-9A7C-1CA6D425646C}"/>
    <cellStyle name="Normal 4 8" xfId="212" xr:uid="{082BBF92-A0DD-4CEB-829C-69B15841D3B8}"/>
    <cellStyle name="Normal 4 9" xfId="213" xr:uid="{96F2A012-717C-4733-9C50-ED5DEE2A22E1}"/>
    <cellStyle name="Normal 5" xfId="214" xr:uid="{B6A53712-B6F6-438A-9B19-960FB7FED215}"/>
    <cellStyle name="Normal 5 2" xfId="215" xr:uid="{E29FE917-3B95-4080-AE82-B296F5AB31CE}"/>
    <cellStyle name="Normal 5 3" xfId="216" xr:uid="{96F4511E-4C50-4FA6-95C1-A46A7600DF62}"/>
    <cellStyle name="Normal 5 4" xfId="217" xr:uid="{0FD37078-0927-4B21-B309-5154FDF62ADD}"/>
    <cellStyle name="Normal 5 5" xfId="218" xr:uid="{3EE7C6FA-B82E-4713-B1AB-8D9355182710}"/>
    <cellStyle name="Normal 6" xfId="219" xr:uid="{67706A7A-1B3B-4F2E-A711-8EA3DDEF7FD3}"/>
    <cellStyle name="Normal 6 10" xfId="220" xr:uid="{070CBE4F-F4E9-47F9-9D7E-D0BD33017E1A}"/>
    <cellStyle name="Normal 6 11" xfId="221" xr:uid="{4541C6D2-AA4A-4D21-A157-23DCBEB913AA}"/>
    <cellStyle name="Normal 6 12" xfId="222" xr:uid="{82732AB4-ED33-49B9-B049-95C98E30ADEB}"/>
    <cellStyle name="Normal 6 13" xfId="223" xr:uid="{39943B2B-02FE-47E8-A198-A460577D086F}"/>
    <cellStyle name="Normal 6 2" xfId="224" xr:uid="{4E44E011-E8A2-4DB0-99D1-E1C8BB61774E}"/>
    <cellStyle name="Normal 6 2 2" xfId="225" xr:uid="{438DCEC0-FD48-4068-997F-A1C581D14342}"/>
    <cellStyle name="Normal 6 2 3" xfId="226" xr:uid="{4E6EC7CC-4A66-4029-B3BA-1D2087DABAFB}"/>
    <cellStyle name="Normal 6 2 4" xfId="227" xr:uid="{DEC15698-5FFA-47AB-A76D-39F44EE1591D}"/>
    <cellStyle name="Normal 6 3" xfId="228" xr:uid="{9BC8F5BC-B4D0-4D4A-BFD2-A43552AD773E}"/>
    <cellStyle name="Normal 6 4" xfId="229" xr:uid="{872F861A-B318-4E18-8454-BEA21EC80E39}"/>
    <cellStyle name="Normal 6 5" xfId="230" xr:uid="{5F999D1A-5149-41EF-ACEE-95E5C6A89C92}"/>
    <cellStyle name="Normal 6 6" xfId="231" xr:uid="{0D6C10DF-8B51-4DE5-9394-8DBF0BCD995A}"/>
    <cellStyle name="Normal 6 7" xfId="232" xr:uid="{12C23DDE-EA7B-4EB1-8ACF-042DE7AC046F}"/>
    <cellStyle name="Normal 6 8" xfId="233" xr:uid="{48C74614-0819-4411-8F47-677E065E0FFF}"/>
    <cellStyle name="Normal 6 9" xfId="234" xr:uid="{AB5CDA5B-3E62-461A-9B12-6DC9CBFA035B}"/>
    <cellStyle name="Normal 7" xfId="235" xr:uid="{CD75C9A0-5165-4F57-A1AC-1DC5B4D3E722}"/>
    <cellStyle name="Normal 8" xfId="236" xr:uid="{2733E744-8A9D-4271-B607-D11116B76171}"/>
    <cellStyle name="Normal 8 10" xfId="237" xr:uid="{F49754B6-8C05-4B89-92AC-5DCD8DA28E42}"/>
    <cellStyle name="Normal 8 2" xfId="238" xr:uid="{957BAC3D-9BD3-4D63-BC57-032C42017209}"/>
    <cellStyle name="Normal 8 3" xfId="239" xr:uid="{DA293BB4-8DD4-4E23-8B28-1E792334507A}"/>
    <cellStyle name="Normal 8 4" xfId="240" xr:uid="{62DE8F3F-1FA9-47EE-95E2-CBDF74F90463}"/>
    <cellStyle name="Normal 8 5" xfId="241" xr:uid="{9B0AA0AB-3A94-4BAC-8D6C-77D0D56D032F}"/>
    <cellStyle name="Normal 8 6" xfId="242" xr:uid="{05CEDB51-2CBB-4FA2-ACD6-301165D38CC6}"/>
    <cellStyle name="Normal 8 7" xfId="243" xr:uid="{2D7C9A09-CCDE-4B91-95AD-CE10D266FD13}"/>
    <cellStyle name="Normal 8 8" xfId="244" xr:uid="{98FC865B-7D33-4B6E-B79A-DA9A7128E01F}"/>
    <cellStyle name="Normal 8 9" xfId="245" xr:uid="{D858AB73-2589-40C9-8A8F-357DA613D599}"/>
    <cellStyle name="Normal 9" xfId="246" xr:uid="{70F504CF-C437-41E7-BB47-143BFD9CF266}"/>
    <cellStyle name="Normal 9 10" xfId="247" xr:uid="{E4888AE5-7DB1-4BED-B9C1-820F4C15042D}"/>
    <cellStyle name="Normal 9 2" xfId="248" xr:uid="{0803D333-2442-48B5-9513-F8F285BB5D95}"/>
    <cellStyle name="Normal 9 3" xfId="249" xr:uid="{95C9CBB1-ED38-46E8-B053-60DFD08B2CD3}"/>
    <cellStyle name="Normal 9 4" xfId="250" xr:uid="{2919963E-E7AA-444C-96DB-5E29677CD2DE}"/>
    <cellStyle name="Normal 9 5" xfId="251" xr:uid="{5EF1CD45-FF82-4585-A7EE-DC6CAA8780C7}"/>
    <cellStyle name="Normal 9 6" xfId="252" xr:uid="{3AB92134-9F4E-4759-AB32-E9AEB0FE8FDB}"/>
    <cellStyle name="Normal 9 7" xfId="253" xr:uid="{B8B3C6ED-BB64-42EE-A9AC-EC8E3ED8423D}"/>
    <cellStyle name="Normal 9 8" xfId="254" xr:uid="{1228A385-03F1-4133-A437-9A21AE6BEF4F}"/>
    <cellStyle name="Normal 9 9" xfId="255" xr:uid="{28B708D1-C806-4F5E-8905-47BE62ECDE68}"/>
    <cellStyle name="Percent" xfId="1" builtinId="5"/>
    <cellStyle name="Style 1" xfId="256" xr:uid="{072243E0-85B4-4C96-9D33-E1C7B26F5F03}"/>
    <cellStyle name="Style 1 10" xfId="257" xr:uid="{362C0B7F-D357-473C-B349-F0D55095FD49}"/>
    <cellStyle name="Style 1 10 10" xfId="258" xr:uid="{C17F08A4-DFBA-4B5D-A042-B1D63F6CE5F9}"/>
    <cellStyle name="Style 1 10 2" xfId="259" xr:uid="{3B8C90E4-2386-4C29-B48E-C34CFAFCCCED}"/>
    <cellStyle name="Style 1 10 3" xfId="260" xr:uid="{33A2AC23-828F-4FFD-87E6-1FDD3B88C6D1}"/>
    <cellStyle name="Style 1 10 4" xfId="261" xr:uid="{883EC9DE-A9C0-4973-A1D2-E52EC8444031}"/>
    <cellStyle name="Style 1 10 5" xfId="262" xr:uid="{4DF73F81-A422-4237-B784-61F666CBCB00}"/>
    <cellStyle name="Style 1 10 6" xfId="263" xr:uid="{EB93B8F8-0E9F-4D73-AB44-059F40755C24}"/>
    <cellStyle name="Style 1 10 7" xfId="264" xr:uid="{EB47D378-60D4-4F00-968C-B9552C0E132C}"/>
    <cellStyle name="Style 1 10 8" xfId="265" xr:uid="{2D87A69A-4C9E-4362-855B-F3A84BA68A35}"/>
    <cellStyle name="Style 1 10 9" xfId="266" xr:uid="{4C799FF9-83EE-467E-8F55-5578D667D29A}"/>
    <cellStyle name="Style 1 2" xfId="267" xr:uid="{3E3342A6-9FC5-4DD8-BBED-3A5284266891}"/>
    <cellStyle name="Style 1 2 10" xfId="268" xr:uid="{902277C7-34EF-47E1-94C8-5984552A6552}"/>
    <cellStyle name="Style 1 2 2" xfId="269" xr:uid="{9BD19592-701C-4192-9D3B-822610591E5B}"/>
    <cellStyle name="Style 1 2 3" xfId="270" xr:uid="{FA27FCA2-6BAF-4D6A-A717-DFA1438DC3BB}"/>
    <cellStyle name="Style 1 2 4" xfId="271" xr:uid="{8BF6C066-CC6F-4D37-A75D-BF5E3DCAA3CE}"/>
    <cellStyle name="Style 1 2 5" xfId="272" xr:uid="{FA72BD66-284F-48CA-A614-8DDAA0632848}"/>
    <cellStyle name="Style 1 2 6" xfId="273" xr:uid="{43CA16A0-FDD5-40A4-BB5E-91CFB4292733}"/>
    <cellStyle name="Style 1 2 7" xfId="274" xr:uid="{0FFF97F3-4929-4997-A3FC-235D23B560EA}"/>
    <cellStyle name="Style 1 2 8" xfId="275" xr:uid="{FEDB5625-7A17-48F9-9395-14FA25BA0171}"/>
    <cellStyle name="Style 1 2 9" xfId="276" xr:uid="{45A3BA88-2052-45EF-97C5-615DE2E1A92E}"/>
    <cellStyle name="Style 1 3" xfId="277" xr:uid="{14031E24-16AA-46E7-8E24-92DFC33B6825}"/>
    <cellStyle name="Style 1 3 10" xfId="278" xr:uid="{29D64E39-7E82-4965-A0A0-C14C2C5D1516}"/>
    <cellStyle name="Style 1 3 2" xfId="279" xr:uid="{2C567CE4-2A64-4E19-8AFB-87508FCF42D8}"/>
    <cellStyle name="Style 1 3 3" xfId="280" xr:uid="{250E71FC-989A-43F4-B9A8-79836631E7D5}"/>
    <cellStyle name="Style 1 3 4" xfId="281" xr:uid="{BBA97342-ECA4-46ED-9651-65D1691FE68B}"/>
    <cellStyle name="Style 1 3 5" xfId="282" xr:uid="{45EE627F-2505-47D8-AA39-A6656130959C}"/>
    <cellStyle name="Style 1 3 6" xfId="283" xr:uid="{0C80CA22-5350-4F04-8597-8FCAE2296A70}"/>
    <cellStyle name="Style 1 3 7" xfId="284" xr:uid="{4855125D-6484-4994-9D11-53F3A98CB30D}"/>
    <cellStyle name="Style 1 3 8" xfId="285" xr:uid="{BD863660-F71F-48CC-89F7-B04761B6850D}"/>
    <cellStyle name="Style 1 3 9" xfId="286" xr:uid="{5B31863A-C14B-48FE-8E36-DFF09EB08624}"/>
    <cellStyle name="Style 1 4" xfId="287" xr:uid="{DDEA114D-D837-4654-91B0-ED5C86E85AC4}"/>
    <cellStyle name="Style 1 4 10" xfId="288" xr:uid="{4844E928-A9DF-49A7-A22D-3C1C7CB41D63}"/>
    <cellStyle name="Style 1 4 2" xfId="289" xr:uid="{BCDCD296-2754-4E23-83D1-FE51A4DB7A9D}"/>
    <cellStyle name="Style 1 4 3" xfId="290" xr:uid="{F30D43B7-7A67-444A-989A-1B9D034ED710}"/>
    <cellStyle name="Style 1 4 4" xfId="291" xr:uid="{52482222-E9B0-4916-A826-A067123779A7}"/>
    <cellStyle name="Style 1 4 5" xfId="292" xr:uid="{5B197751-BC64-467A-8305-ECC3593DC19C}"/>
    <cellStyle name="Style 1 4 6" xfId="293" xr:uid="{CCF4E5D3-13D9-4DD3-A121-20F72C492D68}"/>
    <cellStyle name="Style 1 4 7" xfId="294" xr:uid="{AA2DB769-3FAE-49C7-BCEB-C0AADDB6FD00}"/>
    <cellStyle name="Style 1 4 8" xfId="295" xr:uid="{0327F90C-4401-41A0-AAEC-0096631A2025}"/>
    <cellStyle name="Style 1 4 9" xfId="296" xr:uid="{5541DC9D-A183-4888-81A5-474D4950D8DE}"/>
    <cellStyle name="Style 1 5" xfId="297" xr:uid="{C5689B95-4BA7-483D-B761-1366EC61BAE2}"/>
    <cellStyle name="Style 1 5 10" xfId="298" xr:uid="{9AEBD248-ED11-40CE-AFED-A001B1D8A29C}"/>
    <cellStyle name="Style 1 5 2" xfId="299" xr:uid="{588099D3-570E-4F90-A5DD-54BAFB15DC77}"/>
    <cellStyle name="Style 1 5 3" xfId="300" xr:uid="{C20BE950-F304-40A3-9011-492D54B7416B}"/>
    <cellStyle name="Style 1 5 4" xfId="301" xr:uid="{398C4603-886E-4350-8B31-9711A079622A}"/>
    <cellStyle name="Style 1 5 5" xfId="302" xr:uid="{5CA87ED9-9891-4BED-B13C-9756D9EAFED3}"/>
    <cellStyle name="Style 1 5 6" xfId="303" xr:uid="{09A91F83-B8CF-4402-B912-7AD7EB7B7115}"/>
    <cellStyle name="Style 1 5 7" xfId="304" xr:uid="{ED35929D-0273-433F-B533-DF5D01F08345}"/>
    <cellStyle name="Style 1 5 8" xfId="305" xr:uid="{CC684323-4F65-4791-86A8-C535672FE9FA}"/>
    <cellStyle name="Style 1 5 9" xfId="306" xr:uid="{205A6BDA-2F2E-4360-8F97-A5854479C0F1}"/>
    <cellStyle name="Style 1 6" xfId="307" xr:uid="{E937706A-F4B0-480A-8B56-96905BF097AD}"/>
    <cellStyle name="Style 1 6 10" xfId="308" xr:uid="{7A2EF029-33A9-44A3-981E-8AF90C949D52}"/>
    <cellStyle name="Style 1 6 2" xfId="309" xr:uid="{41FD2F22-8597-4386-A415-7653483ED314}"/>
    <cellStyle name="Style 1 6 3" xfId="310" xr:uid="{F52D70BC-11C9-42C5-B2EF-D3122758FA17}"/>
    <cellStyle name="Style 1 6 4" xfId="311" xr:uid="{E4E3330B-DB48-4A71-B45A-1C669A61087A}"/>
    <cellStyle name="Style 1 6 5" xfId="312" xr:uid="{A90BB621-99A7-4BD1-A70D-C748F52C0D96}"/>
    <cellStyle name="Style 1 6 6" xfId="313" xr:uid="{20B5869F-2B7A-4D63-8A5D-FAD468BB29ED}"/>
    <cellStyle name="Style 1 6 7" xfId="314" xr:uid="{7A1A6C35-CE77-4DA2-BA81-D45888CF942D}"/>
    <cellStyle name="Style 1 6 8" xfId="315" xr:uid="{7DB26B29-B4B9-4ECD-B9B1-B6477D4FE980}"/>
    <cellStyle name="Style 1 6 9" xfId="316" xr:uid="{04A6107E-D863-4A66-9DB2-C9495F6B906F}"/>
    <cellStyle name="Style 1 7" xfId="317" xr:uid="{8E80427E-13ED-4AF7-A047-45615CCD07BC}"/>
    <cellStyle name="Style 1 7 10" xfId="318" xr:uid="{60EE4CD7-F2A0-439E-AC7A-BFDCBAA44097}"/>
    <cellStyle name="Style 1 7 2" xfId="319" xr:uid="{D4AC3F81-93E8-4297-AC2A-BD1FEBF2F638}"/>
    <cellStyle name="Style 1 7 3" xfId="320" xr:uid="{01E9AFE7-F9F1-4DA9-862E-7603A537A913}"/>
    <cellStyle name="Style 1 7 4" xfId="321" xr:uid="{FAD4A5EA-78F0-48E3-9636-6CAC35D608DD}"/>
    <cellStyle name="Style 1 7 5" xfId="322" xr:uid="{C45A7BFE-B6DA-4265-AA4C-E8EE2FA6B4EC}"/>
    <cellStyle name="Style 1 7 6" xfId="323" xr:uid="{EC9772DE-345F-4B9F-A874-55DEF4BE3429}"/>
    <cellStyle name="Style 1 7 7" xfId="324" xr:uid="{CB312EB0-22D8-4F80-A46E-B7B221F145F2}"/>
    <cellStyle name="Style 1 7 8" xfId="325" xr:uid="{99FB2136-AD26-4C70-A9DA-FD1160426F28}"/>
    <cellStyle name="Style 1 7 9" xfId="326" xr:uid="{35C5AEEC-18F3-4680-A73F-8478716E21E9}"/>
    <cellStyle name="Style 1 8" xfId="327" xr:uid="{51748554-C25F-4D21-A01E-D657FBDC0EA6}"/>
    <cellStyle name="Style 1 8 10" xfId="328" xr:uid="{A102EEF4-D236-4B11-9A51-627839830397}"/>
    <cellStyle name="Style 1 8 2" xfId="329" xr:uid="{43B638A2-7410-42DE-80EF-240EE24D6034}"/>
    <cellStyle name="Style 1 8 3" xfId="330" xr:uid="{05ACDAEF-ECD8-4F47-BBFC-ADA253688B01}"/>
    <cellStyle name="Style 1 8 4" xfId="331" xr:uid="{01C4CCDF-4FD6-4F62-B508-7A0D8E743FC7}"/>
    <cellStyle name="Style 1 8 5" xfId="332" xr:uid="{A58D8027-2713-4C5F-8FE9-A0AFC5EA4A8C}"/>
    <cellStyle name="Style 1 8 6" xfId="333" xr:uid="{FEEB0F55-FB42-40A9-B08B-B38913FC4BC3}"/>
    <cellStyle name="Style 1 8 7" xfId="334" xr:uid="{5761C4E7-E32A-45F3-A9E9-34D3889E12A1}"/>
    <cellStyle name="Style 1 8 8" xfId="335" xr:uid="{4E00BB6F-293A-4287-8F5C-3241DAFFA8F7}"/>
    <cellStyle name="Style 1 8 9" xfId="336" xr:uid="{3BCE0622-1489-45F8-86F7-FA0292BB5C40}"/>
    <cellStyle name="Style 1 9" xfId="337" xr:uid="{E4832823-B79D-4D0B-A319-2C4DE7293AA7}"/>
    <cellStyle name="Style 1 9 10" xfId="338" xr:uid="{71749F3B-149E-4138-B898-4D6ADB09C102}"/>
    <cellStyle name="Style 1 9 2" xfId="339" xr:uid="{7FD116E6-7F30-469B-86C7-3C048CE318C5}"/>
    <cellStyle name="Style 1 9 3" xfId="340" xr:uid="{7F5FAD34-C32D-4792-8C5B-2DE85A28BB44}"/>
    <cellStyle name="Style 1 9 4" xfId="341" xr:uid="{A1083997-0912-4087-9879-747DAAA9C952}"/>
    <cellStyle name="Style 1 9 5" xfId="342" xr:uid="{2CEC31EA-54EC-46A7-BD7F-44C1E6FC91D8}"/>
    <cellStyle name="Style 1 9 6" xfId="343" xr:uid="{CDDA359B-2473-4ECB-B125-7AA23AB18804}"/>
    <cellStyle name="Style 1 9 7" xfId="344" xr:uid="{42384FCF-ECC8-4A88-8F1A-9973257D3B9A}"/>
    <cellStyle name="Style 1 9 8" xfId="345" xr:uid="{BA357F10-F3C0-44A3-A148-4D22403D5EE5}"/>
    <cellStyle name="Style 1 9 9" xfId="346" xr:uid="{BF086623-65D0-496C-B816-8560093AB9F5}"/>
  </cellStyles>
  <dxfs count="143">
    <dxf>
      <alignment horizontal="center" vertical="bottom" textRotation="0" wrapText="0" indent="0" justifyLastLine="0" shrinkToFit="0" readingOrder="0"/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ill>
        <patternFill patternType="solid">
          <fgColor theme="9" tint="0.79998168889431442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bottom style="thin">
          <color theme="9" tint="0.39997558519241921"/>
        </bottom>
      </border>
    </dxf>
    <dxf>
      <border outline="0">
        <bottom style="thin">
          <color theme="9" tint="0.39997558519241921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2" tint="-0.24994659260841701"/>
      </font>
    </dxf>
    <dxf>
      <numFmt numFmtId="0" formatCode="General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9" formatCode="mm/d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9" formatCode="mm/dd/yyyy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3" formatCode="0.00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numFmt numFmtId="170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9" formatCode="mm/dd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9" formatCode="mm/dd/yyyy"/>
    </dxf>
    <dxf>
      <numFmt numFmtId="179" formatCode="mm/dd/yyyy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79" formatCode="mm/dd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&quot;$&quot;#,##0.00"/>
      <alignment horizontal="center" vertical="bottom" textRotation="0" wrapText="0" indent="0" justifyLastLine="0" shrinkToFit="0" readingOrder="0"/>
    </dxf>
    <dxf>
      <numFmt numFmtId="165" formatCode="&quot;$&quot;#,##0.00"/>
      <alignment horizontal="center" vertical="bottom" textRotation="0" wrapText="0" indent="0" justifyLastLine="0" shrinkToFit="0" readingOrder="0"/>
    </dxf>
    <dxf>
      <numFmt numFmtId="3" formatCode="#,##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79" formatCode="mm/dd/yyyy"/>
      <alignment horizontal="center" vertical="bottom" textRotation="0" wrapText="0" indent="0" justifyLastLine="0" shrinkToFit="0" readingOrder="0"/>
    </dxf>
    <dxf>
      <numFmt numFmtId="179" formatCode="mm/d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&quot;$&quot;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0.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6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1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340395906353804"/>
          <c:y val="0.12023741611459728"/>
          <c:w val="0.88488317627988122"/>
          <c:h val="0.76514937964059193"/>
        </c:manualLayout>
      </c:layout>
      <c:areaChart>
        <c:grouping val="stacked"/>
        <c:varyColors val="0"/>
        <c:ser>
          <c:idx val="10"/>
          <c:order val="0"/>
          <c:tx>
            <c:strRef>
              <c:f>Gap_Table!$NB$14</c:f>
              <c:strCache>
                <c:ptCount val="1"/>
                <c:pt idx="0">
                  <c:v>Project #10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Gap_Table!$ND$14:$NX$14</c:f>
              <c:numCache>
                <c:formatCode>0.000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00C-430D-BB1E-0EF797315C87}"/>
            </c:ext>
          </c:extLst>
        </c:ser>
        <c:ser>
          <c:idx val="14"/>
          <c:order val="1"/>
          <c:tx>
            <c:strRef>
              <c:f>Gap_Table!$NB$18</c:f>
              <c:strCache>
                <c:ptCount val="1"/>
                <c:pt idx="0">
                  <c:v>Stony Brook Station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Gap_Table!$ND$18:$NX$18</c:f>
              <c:numCache>
                <c:formatCode>0.000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00C-430D-BB1E-0EF797315C87}"/>
            </c:ext>
          </c:extLst>
        </c:ser>
        <c:ser>
          <c:idx val="6"/>
          <c:order val="2"/>
          <c:tx>
            <c:strRef>
              <c:f>Gap_Table!$NB$10</c:f>
              <c:strCache>
                <c:ptCount val="1"/>
                <c:pt idx="0">
                  <c:v>McNeil Facility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Gap_Table!$ND$10:$NX$10</c:f>
              <c:numCache>
                <c:formatCode>0.000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00C-430D-BB1E-0EF797315C87}"/>
            </c:ext>
          </c:extLst>
        </c:ser>
        <c:ser>
          <c:idx val="7"/>
          <c:order val="3"/>
          <c:tx>
            <c:strRef>
              <c:f>Gap_Table!$NB$11</c:f>
              <c:strCache>
                <c:ptCount val="1"/>
                <c:pt idx="0">
                  <c:v>NYPA Niagara Contract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Gap_Table!$ND$11:$NX$11</c:f>
              <c:numCache>
                <c:formatCode>0.000</c:formatCode>
                <c:ptCount val="21"/>
                <c:pt idx="0">
                  <c:v>1.543611641</c:v>
                </c:pt>
                <c:pt idx="1">
                  <c:v>1.543611641</c:v>
                </c:pt>
                <c:pt idx="2">
                  <c:v>1.543611641</c:v>
                </c:pt>
                <c:pt idx="3">
                  <c:v>1.543611641</c:v>
                </c:pt>
                <c:pt idx="4">
                  <c:v>1.543611641</c:v>
                </c:pt>
                <c:pt idx="5">
                  <c:v>1.543611641</c:v>
                </c:pt>
                <c:pt idx="6">
                  <c:v>1.543611641</c:v>
                </c:pt>
                <c:pt idx="7">
                  <c:v>1.543611641</c:v>
                </c:pt>
                <c:pt idx="8">
                  <c:v>1.543611641</c:v>
                </c:pt>
                <c:pt idx="9">
                  <c:v>1.543611641</c:v>
                </c:pt>
                <c:pt idx="10">
                  <c:v>1.543611641</c:v>
                </c:pt>
                <c:pt idx="11">
                  <c:v>1.543611641</c:v>
                </c:pt>
                <c:pt idx="12">
                  <c:v>1.543611641</c:v>
                </c:pt>
                <c:pt idx="13">
                  <c:v>1.543611641</c:v>
                </c:pt>
                <c:pt idx="14">
                  <c:v>1.543611641</c:v>
                </c:pt>
                <c:pt idx="15">
                  <c:v>1.543611641</c:v>
                </c:pt>
                <c:pt idx="16">
                  <c:v>1.543611641</c:v>
                </c:pt>
                <c:pt idx="17">
                  <c:v>1.543611641</c:v>
                </c:pt>
                <c:pt idx="18">
                  <c:v>1.543611641</c:v>
                </c:pt>
                <c:pt idx="19">
                  <c:v>1.543611641</c:v>
                </c:pt>
                <c:pt idx="20">
                  <c:v>1.543611641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00C-430D-BB1E-0EF797315C87}"/>
            </c:ext>
          </c:extLst>
        </c:ser>
        <c:ser>
          <c:idx val="5"/>
          <c:order val="4"/>
          <c:tx>
            <c:strRef>
              <c:f>Gap_Table!$NB$9</c:f>
              <c:strCache>
                <c:ptCount val="1"/>
                <c:pt idx="0">
                  <c:v>Kruger Hydro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Gap_Table!$ND$9:$NX$9</c:f>
              <c:numCache>
                <c:formatCode>0.000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00C-430D-BB1E-0EF797315C87}"/>
            </c:ext>
          </c:extLst>
        </c:ser>
        <c:ser>
          <c:idx val="11"/>
          <c:order val="5"/>
          <c:tx>
            <c:strRef>
              <c:f>Gap_Table!$NB$15</c:f>
              <c:strCache>
                <c:ptCount val="1"/>
                <c:pt idx="0">
                  <c:v>Ryegate Facility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Gap_Table!$ND$15:$NX$15</c:f>
              <c:numCache>
                <c:formatCode>0.000</c:formatCode>
                <c:ptCount val="21"/>
                <c:pt idx="0">
                  <c:v>0.27568399999999998</c:v>
                </c:pt>
                <c:pt idx="1">
                  <c:v>0.27568399999999998</c:v>
                </c:pt>
                <c:pt idx="2">
                  <c:v>0.22973666666666667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00C-430D-BB1E-0EF797315C87}"/>
            </c:ext>
          </c:extLst>
        </c:ser>
        <c:ser>
          <c:idx val="9"/>
          <c:order val="6"/>
          <c:tx>
            <c:strRef>
              <c:f>Gap_Table!$NB$13</c:f>
              <c:strCache>
                <c:ptCount val="1"/>
                <c:pt idx="0">
                  <c:v>Phase I/II Transmission Facilities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Gap_Table!$ND$13:$NX$13</c:f>
              <c:numCache>
                <c:formatCode>0.000</c:formatCode>
                <c:ptCount val="21"/>
                <c:pt idx="0">
                  <c:v>0.388492</c:v>
                </c:pt>
                <c:pt idx="1">
                  <c:v>0.3830850833333333</c:v>
                </c:pt>
                <c:pt idx="2">
                  <c:v>0.36558816666666671</c:v>
                </c:pt>
                <c:pt idx="3">
                  <c:v>0.35584900000000003</c:v>
                </c:pt>
                <c:pt idx="4">
                  <c:v>0.35584900000000003</c:v>
                </c:pt>
                <c:pt idx="5">
                  <c:v>0.35584900000000003</c:v>
                </c:pt>
                <c:pt idx="6">
                  <c:v>0.35584900000000003</c:v>
                </c:pt>
                <c:pt idx="7">
                  <c:v>0.35584900000000003</c:v>
                </c:pt>
                <c:pt idx="8">
                  <c:v>0.35584900000000003</c:v>
                </c:pt>
                <c:pt idx="9">
                  <c:v>0.35584900000000003</c:v>
                </c:pt>
                <c:pt idx="10">
                  <c:v>0.35584900000000003</c:v>
                </c:pt>
                <c:pt idx="11">
                  <c:v>0.35584900000000003</c:v>
                </c:pt>
                <c:pt idx="12">
                  <c:v>0.35584900000000003</c:v>
                </c:pt>
                <c:pt idx="13">
                  <c:v>0.35584900000000003</c:v>
                </c:pt>
                <c:pt idx="14">
                  <c:v>0.35584900000000003</c:v>
                </c:pt>
                <c:pt idx="15">
                  <c:v>0.35584900000000003</c:v>
                </c:pt>
                <c:pt idx="16">
                  <c:v>0.35584900000000003</c:v>
                </c:pt>
                <c:pt idx="17">
                  <c:v>0.35584900000000003</c:v>
                </c:pt>
                <c:pt idx="18">
                  <c:v>0.35584900000000003</c:v>
                </c:pt>
                <c:pt idx="19">
                  <c:v>0.35584900000000003</c:v>
                </c:pt>
                <c:pt idx="20">
                  <c:v>0.35584900000000003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00C-430D-BB1E-0EF797315C87}"/>
            </c:ext>
          </c:extLst>
        </c:ser>
        <c:ser>
          <c:idx val="1"/>
          <c:order val="7"/>
          <c:tx>
            <c:strRef>
              <c:f>Gap_Table!$NB$6</c:f>
              <c:strCache>
                <c:ptCount val="1"/>
                <c:pt idx="0">
                  <c:v>Chester Solar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Gap_Table!$ND$6:$NX$6</c:f>
              <c:numCache>
                <c:formatCode>0.000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0C-430D-BB1E-0EF797315C87}"/>
            </c:ext>
          </c:extLst>
        </c:ser>
        <c:ser>
          <c:idx val="2"/>
          <c:order val="8"/>
          <c:tx>
            <c:strRef>
              <c:f>Gap_Table!$NB$8</c:f>
              <c:strCache>
                <c:ptCount val="1"/>
                <c:pt idx="0">
                  <c:v>Fitchburg Landfill</c:v>
                </c:pt>
              </c:strCache>
            </c:strRef>
          </c:tx>
          <c:spPr>
            <a:solidFill>
              <a:schemeClr val="bg2">
                <a:lumMod val="90000"/>
              </a:schemeClr>
            </a:solidFill>
            <a:ln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Gap_Table!$ND$8:$NX$8</c:f>
              <c:numCache>
                <c:formatCode>0.000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0C-430D-BB1E-0EF797315C87}"/>
            </c:ext>
          </c:extLst>
        </c:ser>
        <c:ser>
          <c:idx val="13"/>
          <c:order val="9"/>
          <c:tx>
            <c:strRef>
              <c:f>Gap_Table!$NB$17</c:f>
              <c:strCache>
                <c:ptCount val="1"/>
                <c:pt idx="0">
                  <c:v>4.300 Program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 w="25400"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Gap_Table!$ND$17:$NX$17</c:f>
              <c:numCache>
                <c:formatCode>0.000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A00C-430D-BB1E-0EF797315C87}"/>
            </c:ext>
          </c:extLst>
        </c:ser>
        <c:ser>
          <c:idx val="8"/>
          <c:order val="10"/>
          <c:tx>
            <c:strRef>
              <c:f>Gap_Table!$NB$12</c:f>
              <c:strCache>
                <c:ptCount val="1"/>
                <c:pt idx="0">
                  <c:v>NYPA St. Lawrence Contract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 w="25400"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Gap_Table!$ND$12:$NX$12</c:f>
              <c:numCache>
                <c:formatCode>0.000</c:formatCode>
                <c:ptCount val="21"/>
                <c:pt idx="0">
                  <c:v>3.9857142857142862E-2</c:v>
                </c:pt>
                <c:pt idx="1">
                  <c:v>3.9857142857142862E-2</c:v>
                </c:pt>
                <c:pt idx="2">
                  <c:v>3.9857142857142862E-2</c:v>
                </c:pt>
                <c:pt idx="3">
                  <c:v>3.9857142857142862E-2</c:v>
                </c:pt>
                <c:pt idx="4">
                  <c:v>3.9857142857142862E-2</c:v>
                </c:pt>
                <c:pt idx="5">
                  <c:v>3.9857142857142862E-2</c:v>
                </c:pt>
                <c:pt idx="6">
                  <c:v>3.9857142857142862E-2</c:v>
                </c:pt>
                <c:pt idx="7">
                  <c:v>3.9857142857142862E-2</c:v>
                </c:pt>
                <c:pt idx="8">
                  <c:v>3.9857142857142862E-2</c:v>
                </c:pt>
                <c:pt idx="9">
                  <c:v>3.9857142857142862E-2</c:v>
                </c:pt>
                <c:pt idx="10">
                  <c:v>3.9857142857142862E-2</c:v>
                </c:pt>
                <c:pt idx="11">
                  <c:v>3.9857142857142862E-2</c:v>
                </c:pt>
                <c:pt idx="12">
                  <c:v>3.9857142857142862E-2</c:v>
                </c:pt>
                <c:pt idx="13">
                  <c:v>3.9857142857142862E-2</c:v>
                </c:pt>
                <c:pt idx="14">
                  <c:v>3.9857142857142862E-2</c:v>
                </c:pt>
                <c:pt idx="15">
                  <c:v>3.9857142857142862E-2</c:v>
                </c:pt>
                <c:pt idx="16">
                  <c:v>3.9857142857142862E-2</c:v>
                </c:pt>
                <c:pt idx="17">
                  <c:v>3.9857142857142862E-2</c:v>
                </c:pt>
                <c:pt idx="18">
                  <c:v>3.9857142857142862E-2</c:v>
                </c:pt>
                <c:pt idx="19">
                  <c:v>3.9857142857142862E-2</c:v>
                </c:pt>
                <c:pt idx="20">
                  <c:v>3.9857142857142862E-2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00C-430D-BB1E-0EF797315C87}"/>
            </c:ext>
          </c:extLst>
        </c:ser>
        <c:ser>
          <c:idx val="12"/>
          <c:order val="12"/>
          <c:tx>
            <c:strRef>
              <c:f>Gap_Table!$NB$16</c:f>
              <c:strCache>
                <c:ptCount val="1"/>
                <c:pt idx="0">
                  <c:v>Seabrook PPA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cat>
            <c:numRef>
              <c:f>Gap_Table!$ND$3:$NX$3</c:f>
              <c:numCache>
                <c:formatCode>General</c:formatCode>
                <c:ptCount val="21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  <c:pt idx="19">
                  <c:v>2041</c:v>
                </c:pt>
                <c:pt idx="20">
                  <c:v>2042</c:v>
                </c:pt>
              </c:numCache>
            </c:numRef>
          </c:cat>
          <c:val>
            <c:numRef>
              <c:f>Gap_Table!$ND$16:$NX$16</c:f>
              <c:numCache>
                <c:formatCode>0.000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00C-430D-BB1E-0EF797315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6856216"/>
        <c:axId val="526854904"/>
      </c:areaChart>
      <c:lineChart>
        <c:grouping val="standard"/>
        <c:varyColors val="0"/>
        <c:ser>
          <c:idx val="0"/>
          <c:order val="11"/>
          <c:tx>
            <c:strRef>
              <c:f>Gap_Table!$NB$5</c:f>
              <c:strCache>
                <c:ptCount val="1"/>
                <c:pt idx="0">
                  <c:v>Capacity Obligation (Demand)</c:v>
                </c:pt>
              </c:strCache>
            </c:strRef>
          </c:tx>
          <c:spPr>
            <a:ln w="28575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cat>
            <c:numRef>
              <c:f>Gap_Table!$NC$3:$NV$3</c:f>
              <c:numCache>
                <c:formatCode>General</c:formatCode>
                <c:ptCount val="19"/>
                <c:pt idx="0">
                  <c:v>2022</c:v>
                </c:pt>
                <c:pt idx="1">
                  <c:v>2023</c:v>
                </c:pt>
                <c:pt idx="2">
                  <c:v>2024</c:v>
                </c:pt>
                <c:pt idx="3">
                  <c:v>2025</c:v>
                </c:pt>
                <c:pt idx="4">
                  <c:v>2026</c:v>
                </c:pt>
                <c:pt idx="5">
                  <c:v>2027</c:v>
                </c:pt>
                <c:pt idx="6">
                  <c:v>2028</c:v>
                </c:pt>
                <c:pt idx="7">
                  <c:v>2029</c:v>
                </c:pt>
                <c:pt idx="8">
                  <c:v>2030</c:v>
                </c:pt>
                <c:pt idx="9">
                  <c:v>2031</c:v>
                </c:pt>
                <c:pt idx="10">
                  <c:v>2032</c:v>
                </c:pt>
                <c:pt idx="11">
                  <c:v>2033</c:v>
                </c:pt>
                <c:pt idx="12">
                  <c:v>2034</c:v>
                </c:pt>
                <c:pt idx="13">
                  <c:v>2035</c:v>
                </c:pt>
                <c:pt idx="14">
                  <c:v>2036</c:v>
                </c:pt>
                <c:pt idx="15">
                  <c:v>2037</c:v>
                </c:pt>
                <c:pt idx="16">
                  <c:v>2038</c:v>
                </c:pt>
                <c:pt idx="17">
                  <c:v>2039</c:v>
                </c:pt>
                <c:pt idx="18">
                  <c:v>2040</c:v>
                </c:pt>
              </c:numCache>
            </c:numRef>
          </c:cat>
          <c:val>
            <c:numRef>
              <c:f>Gap_Table!$ND$5:$NX$5</c:f>
              <c:numCache>
                <c:formatCode>0.000</c:formatCode>
                <c:ptCount val="21"/>
                <c:pt idx="0">
                  <c:v>18.91331885314025</c:v>
                </c:pt>
                <c:pt idx="1">
                  <c:v>17.462025781719156</c:v>
                </c:pt>
                <c:pt idx="2">
                  <c:v>18.984197887393531</c:v>
                </c:pt>
                <c:pt idx="3">
                  <c:v>13.639641711282986</c:v>
                </c:pt>
                <c:pt idx="4">
                  <c:v>9.0100648095622891</c:v>
                </c:pt>
                <c:pt idx="5">
                  <c:v>8.8779596346375786</c:v>
                </c:pt>
                <c:pt idx="6">
                  <c:v>8.9776059826650805</c:v>
                </c:pt>
                <c:pt idx="7">
                  <c:v>9.1236753872283067</c:v>
                </c:pt>
                <c:pt idx="8">
                  <c:v>9.1465663353992355</c:v>
                </c:pt>
                <c:pt idx="9">
                  <c:v>9.1174461741974859</c:v>
                </c:pt>
                <c:pt idx="10">
                  <c:v>9.1391372098537946</c:v>
                </c:pt>
                <c:pt idx="11">
                  <c:v>9.1918950800474679</c:v>
                </c:pt>
                <c:pt idx="12">
                  <c:v>9.235181477718708</c:v>
                </c:pt>
                <c:pt idx="13">
                  <c:v>9.2577057079977685</c:v>
                </c:pt>
                <c:pt idx="14">
                  <c:v>9.2801558612626778</c:v>
                </c:pt>
                <c:pt idx="15">
                  <c:v>9.3130232180498442</c:v>
                </c:pt>
                <c:pt idx="16">
                  <c:v>9.3481481917054481</c:v>
                </c:pt>
                <c:pt idx="17">
                  <c:v>9.3797113202603608</c:v>
                </c:pt>
                <c:pt idx="18">
                  <c:v>9.4089063484537725</c:v>
                </c:pt>
                <c:pt idx="19">
                  <c:v>9.4394488778258818</c:v>
                </c:pt>
                <c:pt idx="20">
                  <c:v>9.4716260671716537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0C-430D-BB1E-0EF797315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6856216"/>
        <c:axId val="526854904"/>
      </c:lineChart>
      <c:catAx>
        <c:axId val="526856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AvenirNext LT Pro Bold" panose="020B0804020202020204" pitchFamily="34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526854904"/>
        <c:crosses val="autoZero"/>
        <c:auto val="1"/>
        <c:lblAlgn val="ctr"/>
        <c:lblOffset val="100"/>
        <c:noMultiLvlLbl val="0"/>
      </c:catAx>
      <c:valAx>
        <c:axId val="526854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AvenirNext LT Pro Bold" panose="020B0804020202020204" pitchFamily="34" charset="0"/>
                    <a:ea typeface="+mn-ea"/>
                    <a:cs typeface="Times New Roman" panose="02020603050405020304" pitchFamily="18" charset="0"/>
                  </a:defRPr>
                </a:pPr>
                <a:r>
                  <a:rPr lang="en-US"/>
                  <a:t>MW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AvenirNext LT Pro Bold" panose="020B0804020202020204" pitchFamily="34" charset="0"/>
                  <a:ea typeface="+mn-ea"/>
                  <a:cs typeface="Times New Roman" panose="02020603050405020304" pitchFamily="18" charset="0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AvenirNext LT Pro Bold" panose="020B0804020202020204" pitchFamily="34" charset="0"/>
                <a:ea typeface="+mn-ea"/>
                <a:cs typeface="Times New Roman" panose="02020603050405020304" pitchFamily="18" charset="0"/>
              </a:defRPr>
            </a:pPr>
            <a:endParaRPr lang="en-US"/>
          </a:p>
        </c:txPr>
        <c:crossAx val="526856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/>
      </a:solidFill>
      <a:round/>
    </a:ln>
    <a:effectLst/>
  </c:spPr>
  <c:txPr>
    <a:bodyPr/>
    <a:lstStyle/>
    <a:p>
      <a:pPr>
        <a:defRPr sz="1400" b="1">
          <a:solidFill>
            <a:sysClr val="windowText" lastClr="000000"/>
          </a:solidFill>
          <a:latin typeface="AvenirNext LT Pro Bold" panose="020B0804020202020204" pitchFamily="34" charset="0"/>
          <a:cs typeface="Times New Roman" panose="02020603050405020304" pitchFamily="18" charset="0"/>
        </a:defRPr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2FAD3F8-D7F4-4E3A-AE74-9213146DE2E5}">
  <sheetPr codeName="Chart13"/>
  <sheetViews>
    <sheetView zoomScale="117" workbookViewId="0" zoomToFit="1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2051" cy="6276731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600565B-61C4-4D77-A7A0-AFCA4E7A619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0.44481</cdr:x>
      <cdr:y>0.47953</cdr:y>
    </cdr:from>
    <cdr:to>
      <cdr:x>0.65709</cdr:x>
      <cdr:y>0.53748</cdr:y>
    </cdr:to>
    <cdr:sp macro="" textlink="">
      <cdr:nvSpPr>
        <cdr:cNvPr id="6" name="TextBox 1">
          <a:extLst xmlns:a="http://schemas.openxmlformats.org/drawingml/2006/main">
            <a:ext uri="{FF2B5EF4-FFF2-40B4-BE49-F238E27FC236}">
              <a16:creationId xmlns:a16="http://schemas.microsoft.com/office/drawing/2014/main" id="{D21AD6B9-8839-4ECF-A993-3C506772D22B}"/>
            </a:ext>
          </a:extLst>
        </cdr:cNvPr>
        <cdr:cNvSpPr txBox="1"/>
      </cdr:nvSpPr>
      <cdr:spPr>
        <a:xfrm xmlns:a="http://schemas.openxmlformats.org/drawingml/2006/main">
          <a:off x="3852955" y="3009850"/>
          <a:ext cx="1838780" cy="363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latin typeface="AvenirNext LT Pro Bold" panose="020B0804020202020204" pitchFamily="34" charset="0"/>
              <a:ea typeface="+mn-ea"/>
              <a:cs typeface="Times New Roman" panose="02020603050405020304" pitchFamily="18" charset="0"/>
            </a:rPr>
            <a:t>NYPA</a:t>
          </a:r>
        </a:p>
      </cdr:txBody>
    </cdr:sp>
  </cdr:relSizeAnchor>
  <cdr:relSizeAnchor xmlns:cdr="http://schemas.openxmlformats.org/drawingml/2006/chartDrawing">
    <cdr:from>
      <cdr:x>0.44759</cdr:x>
      <cdr:y>0.75264</cdr:y>
    </cdr:from>
    <cdr:to>
      <cdr:x>0.65987</cdr:x>
      <cdr:y>0.81059</cdr:y>
    </cdr:to>
    <cdr:sp macro="" textlink="">
      <cdr:nvSpPr>
        <cdr:cNvPr id="7" name="TextBox 1">
          <a:extLst xmlns:a="http://schemas.openxmlformats.org/drawingml/2006/main">
            <a:ext uri="{FF2B5EF4-FFF2-40B4-BE49-F238E27FC236}">
              <a16:creationId xmlns:a16="http://schemas.microsoft.com/office/drawing/2014/main" id="{D21AD6B9-8839-4ECF-A993-3C506772D22B}"/>
            </a:ext>
          </a:extLst>
        </cdr:cNvPr>
        <cdr:cNvSpPr txBox="1"/>
      </cdr:nvSpPr>
      <cdr:spPr>
        <a:xfrm xmlns:a="http://schemas.openxmlformats.org/drawingml/2006/main">
          <a:off x="3877035" y="4724105"/>
          <a:ext cx="1838781" cy="363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latin typeface="AvenirNext LT Pro Bold" panose="020B0804020202020204" pitchFamily="34" charset="0"/>
              <a:cs typeface="Times New Roman" panose="02020603050405020304" pitchFamily="18" charset="0"/>
            </a:rPr>
            <a:t>Project 10</a:t>
          </a:r>
        </a:p>
      </cdr:txBody>
    </cdr:sp>
  </cdr:relSizeAnchor>
  <cdr:relSizeAnchor xmlns:cdr="http://schemas.openxmlformats.org/drawingml/2006/chartDrawing">
    <cdr:from>
      <cdr:x>0.24699</cdr:x>
      <cdr:y>0.40112</cdr:y>
    </cdr:from>
    <cdr:to>
      <cdr:x>0.45927</cdr:x>
      <cdr:y>0.45907</cdr:y>
    </cdr:to>
    <cdr:sp macro="" textlink="">
      <cdr:nvSpPr>
        <cdr:cNvPr id="9" name="TextBox 1">
          <a:extLst xmlns:a="http://schemas.openxmlformats.org/drawingml/2006/main">
            <a:ext uri="{FF2B5EF4-FFF2-40B4-BE49-F238E27FC236}">
              <a16:creationId xmlns:a16="http://schemas.microsoft.com/office/drawing/2014/main" id="{0DF1AB25-597C-4089-A447-E133D1B0064F}"/>
            </a:ext>
          </a:extLst>
        </cdr:cNvPr>
        <cdr:cNvSpPr txBox="1"/>
      </cdr:nvSpPr>
      <cdr:spPr>
        <a:xfrm xmlns:a="http://schemas.openxmlformats.org/drawingml/2006/main">
          <a:off x="2139425" y="2517750"/>
          <a:ext cx="1838780" cy="363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latin typeface="AvenirNext LT Pro Bold" panose="020B0804020202020204" pitchFamily="34" charset="0"/>
              <a:cs typeface="Times New Roman" panose="02020603050405020304" pitchFamily="18" charset="0"/>
            </a:rPr>
            <a:t>Fitchburg</a:t>
          </a:r>
          <a:r>
            <a:rPr lang="en-US" sz="1400" b="1" baseline="0">
              <a:latin typeface="AvenirNext LT Pro Bold" panose="020B0804020202020204" pitchFamily="34" charset="0"/>
              <a:cs typeface="Times New Roman" panose="02020603050405020304" pitchFamily="18" charset="0"/>
            </a:rPr>
            <a:t> Landfill</a:t>
          </a:r>
          <a:endParaRPr lang="en-US" sz="1400" b="1">
            <a:latin typeface="AvenirNext LT Pro Bold" panose="020B0804020202020204" pitchFamily="34" charset="0"/>
            <a:cs typeface="Times New Roman" panose="02020603050405020304" pitchFamily="18" charset="0"/>
          </a:endParaRPr>
        </a:p>
      </cdr:txBody>
    </cdr:sp>
  </cdr:relSizeAnchor>
  <cdr:relSizeAnchor xmlns:cdr="http://schemas.openxmlformats.org/drawingml/2006/chartDrawing">
    <cdr:from>
      <cdr:x>0.5452</cdr:x>
      <cdr:y>0.45031</cdr:y>
    </cdr:from>
    <cdr:to>
      <cdr:x>0.75748</cdr:x>
      <cdr:y>0.50826</cdr:y>
    </cdr:to>
    <cdr:sp macro="" textlink="">
      <cdr:nvSpPr>
        <cdr:cNvPr id="8" name="TextBox 1">
          <a:extLst xmlns:a="http://schemas.openxmlformats.org/drawingml/2006/main">
            <a:ext uri="{FF2B5EF4-FFF2-40B4-BE49-F238E27FC236}">
              <a16:creationId xmlns:a16="http://schemas.microsoft.com/office/drawing/2014/main" id="{484F0FF7-82AE-4969-A437-AE68C6E5EA88}"/>
            </a:ext>
          </a:extLst>
        </cdr:cNvPr>
        <cdr:cNvSpPr txBox="1"/>
      </cdr:nvSpPr>
      <cdr:spPr>
        <a:xfrm xmlns:a="http://schemas.openxmlformats.org/drawingml/2006/main">
          <a:off x="4722558" y="2826444"/>
          <a:ext cx="1838780" cy="363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latin typeface="AvenirNext LT Pro Bold" panose="020B0804020202020204" pitchFamily="34" charset="0"/>
              <a:ea typeface="+mn-ea"/>
              <a:cs typeface="Times New Roman" panose="02020603050405020304" pitchFamily="18" charset="0"/>
            </a:rPr>
            <a:t>Kruger Hydro</a:t>
          </a:r>
        </a:p>
      </cdr:txBody>
    </cdr:sp>
  </cdr:relSizeAnchor>
  <cdr:relSizeAnchor xmlns:cdr="http://schemas.openxmlformats.org/drawingml/2006/chartDrawing">
    <cdr:from>
      <cdr:x>0.09795</cdr:x>
      <cdr:y>0.42711</cdr:y>
    </cdr:from>
    <cdr:to>
      <cdr:x>0.24934</cdr:x>
      <cdr:y>0.48506</cdr:y>
    </cdr:to>
    <cdr:sp macro="" textlink="">
      <cdr:nvSpPr>
        <cdr:cNvPr id="10" name="TextBox 1">
          <a:extLst xmlns:a="http://schemas.openxmlformats.org/drawingml/2006/main">
            <a:ext uri="{FF2B5EF4-FFF2-40B4-BE49-F238E27FC236}">
              <a16:creationId xmlns:a16="http://schemas.microsoft.com/office/drawing/2014/main" id="{E05828AB-B263-4230-A5D2-8D139E4C61EB}"/>
            </a:ext>
          </a:extLst>
        </cdr:cNvPr>
        <cdr:cNvSpPr txBox="1"/>
      </cdr:nvSpPr>
      <cdr:spPr>
        <a:xfrm xmlns:a="http://schemas.openxmlformats.org/drawingml/2006/main">
          <a:off x="848445" y="2680843"/>
          <a:ext cx="1311348" cy="363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latin typeface="AvenirNext LT Pro Bold" panose="020B0804020202020204" pitchFamily="34" charset="0"/>
              <a:ea typeface="+mn-ea"/>
              <a:cs typeface="Times New Roman" panose="02020603050405020304" pitchFamily="18" charset="0"/>
            </a:rPr>
            <a:t>Ryegate</a:t>
          </a:r>
        </a:p>
      </cdr:txBody>
    </cdr:sp>
  </cdr:relSizeAnchor>
  <cdr:relSizeAnchor xmlns:cdr="http://schemas.openxmlformats.org/drawingml/2006/chartDrawing">
    <cdr:from>
      <cdr:x>0.44504</cdr:x>
      <cdr:y>0.52468</cdr:y>
    </cdr:from>
    <cdr:to>
      <cdr:x>0.65732</cdr:x>
      <cdr:y>0.58263</cdr:y>
    </cdr:to>
    <cdr:sp macro="" textlink="">
      <cdr:nvSpPr>
        <cdr:cNvPr id="15" name="TextBox 1">
          <a:extLst xmlns:a="http://schemas.openxmlformats.org/drawingml/2006/main">
            <a:ext uri="{FF2B5EF4-FFF2-40B4-BE49-F238E27FC236}">
              <a16:creationId xmlns:a16="http://schemas.microsoft.com/office/drawing/2014/main" id="{097E3996-9C63-41D0-AAE2-383EF05B5F1B}"/>
            </a:ext>
          </a:extLst>
        </cdr:cNvPr>
        <cdr:cNvSpPr txBox="1"/>
      </cdr:nvSpPr>
      <cdr:spPr>
        <a:xfrm xmlns:a="http://schemas.openxmlformats.org/drawingml/2006/main">
          <a:off x="3854951" y="3293300"/>
          <a:ext cx="1838780" cy="363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latin typeface="AvenirNext LT Pro Bold" panose="020B0804020202020204" pitchFamily="34" charset="0"/>
              <a:ea typeface="+mn-ea"/>
              <a:cs typeface="Times New Roman" panose="02020603050405020304" pitchFamily="18" charset="0"/>
            </a:rPr>
            <a:t>McNeil</a:t>
          </a:r>
        </a:p>
      </cdr:txBody>
    </cdr:sp>
  </cdr:relSizeAnchor>
  <cdr:relSizeAnchor xmlns:cdr="http://schemas.openxmlformats.org/drawingml/2006/chartDrawing">
    <cdr:from>
      <cdr:x>0.36978</cdr:x>
      <cdr:y>0.43101</cdr:y>
    </cdr:from>
    <cdr:to>
      <cdr:x>0.63304</cdr:x>
      <cdr:y>0.48896</cdr:y>
    </cdr:to>
    <cdr:sp macro="" textlink="">
      <cdr:nvSpPr>
        <cdr:cNvPr id="11" name="TextBox 1">
          <a:extLst xmlns:a="http://schemas.openxmlformats.org/drawingml/2006/main">
            <a:ext uri="{FF2B5EF4-FFF2-40B4-BE49-F238E27FC236}">
              <a16:creationId xmlns:a16="http://schemas.microsoft.com/office/drawing/2014/main" id="{F3FB3353-721F-412F-891F-03D1A03EE33A}"/>
            </a:ext>
          </a:extLst>
        </cdr:cNvPr>
        <cdr:cNvSpPr txBox="1"/>
      </cdr:nvSpPr>
      <cdr:spPr>
        <a:xfrm xmlns:a="http://schemas.openxmlformats.org/drawingml/2006/main">
          <a:off x="3203064" y="2705336"/>
          <a:ext cx="2280372" cy="363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latin typeface="AvenirNext LT Pro Bold" panose="020B0804020202020204" pitchFamily="34" charset="0"/>
              <a:cs typeface="Times New Roman" panose="02020603050405020304" pitchFamily="18" charset="0"/>
            </a:rPr>
            <a:t>Phase I/II</a:t>
          </a:r>
        </a:p>
      </cdr:txBody>
    </cdr:sp>
  </cdr:relSizeAnchor>
  <cdr:relSizeAnchor xmlns:cdr="http://schemas.openxmlformats.org/drawingml/2006/chartDrawing">
    <cdr:from>
      <cdr:x>0.47502</cdr:x>
      <cdr:y>0.59366</cdr:y>
    </cdr:from>
    <cdr:to>
      <cdr:x>0.62641</cdr:x>
      <cdr:y>0.65161</cdr:y>
    </cdr:to>
    <cdr:sp macro="" textlink="">
      <cdr:nvSpPr>
        <cdr:cNvPr id="12" name="TextBox 1">
          <a:extLst xmlns:a="http://schemas.openxmlformats.org/drawingml/2006/main">
            <a:ext uri="{FF2B5EF4-FFF2-40B4-BE49-F238E27FC236}">
              <a16:creationId xmlns:a16="http://schemas.microsoft.com/office/drawing/2014/main" id="{E51DEC72-AE41-464F-B356-76AC9A8E78F9}"/>
            </a:ext>
          </a:extLst>
        </cdr:cNvPr>
        <cdr:cNvSpPr txBox="1"/>
      </cdr:nvSpPr>
      <cdr:spPr>
        <a:xfrm xmlns:a="http://schemas.openxmlformats.org/drawingml/2006/main">
          <a:off x="4114642" y="3726228"/>
          <a:ext cx="1311348" cy="363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latin typeface="AvenirNext LT Pro Bold" panose="020B0804020202020204" pitchFamily="34" charset="0"/>
              <a:ea typeface="+mn-ea"/>
              <a:cs typeface="Times New Roman" panose="02020603050405020304" pitchFamily="18" charset="0"/>
            </a:rPr>
            <a:t>Stony Brook</a:t>
          </a:r>
        </a:p>
      </cdr:txBody>
    </cdr:sp>
  </cdr:relSizeAnchor>
  <cdr:relSizeAnchor xmlns:cdr="http://schemas.openxmlformats.org/drawingml/2006/chartDrawing">
    <cdr:from>
      <cdr:x>0.38959</cdr:x>
      <cdr:y>0.13374</cdr:y>
    </cdr:from>
    <cdr:to>
      <cdr:x>0.6937</cdr:x>
      <cdr:y>0.19169</cdr:y>
    </cdr:to>
    <cdr:sp macro="" textlink="">
      <cdr:nvSpPr>
        <cdr:cNvPr id="13" name="TextBox 1">
          <a:extLst xmlns:a="http://schemas.openxmlformats.org/drawingml/2006/main">
            <a:ext uri="{FF2B5EF4-FFF2-40B4-BE49-F238E27FC236}">
              <a16:creationId xmlns:a16="http://schemas.microsoft.com/office/drawing/2014/main" id="{E51DEC72-AE41-464F-B356-76AC9A8E78F9}"/>
            </a:ext>
          </a:extLst>
        </cdr:cNvPr>
        <cdr:cNvSpPr txBox="1"/>
      </cdr:nvSpPr>
      <cdr:spPr>
        <a:xfrm xmlns:a="http://schemas.openxmlformats.org/drawingml/2006/main">
          <a:off x="3374658" y="839474"/>
          <a:ext cx="2634217" cy="3637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latin typeface="AvenirNext LT Pro Bold" panose="020B0804020202020204" pitchFamily="34" charset="0"/>
              <a:ea typeface="+mn-ea"/>
              <a:cs typeface="Times New Roman" panose="02020603050405020304" pitchFamily="18" charset="0"/>
            </a:rPr>
            <a:t>Capacity Obligation</a:t>
          </a:r>
        </a:p>
      </cdr:txBody>
    </cdr:sp>
  </cdr:relSizeAnchor>
  <cdr:relSizeAnchor xmlns:cdr="http://schemas.openxmlformats.org/drawingml/2006/chartDrawing">
    <cdr:from>
      <cdr:x>0.54816</cdr:x>
      <cdr:y>0.41536</cdr:y>
    </cdr:from>
    <cdr:to>
      <cdr:x>0.76044</cdr:x>
      <cdr:y>0.47331</cdr:y>
    </cdr:to>
    <cdr:sp macro="" textlink="">
      <cdr:nvSpPr>
        <cdr:cNvPr id="14" name="TextBox 1">
          <a:extLst xmlns:a="http://schemas.openxmlformats.org/drawingml/2006/main">
            <a:ext uri="{FF2B5EF4-FFF2-40B4-BE49-F238E27FC236}">
              <a16:creationId xmlns:a16="http://schemas.microsoft.com/office/drawing/2014/main" id="{54AC28E4-33B5-8318-C002-0C76F92B0E7A}"/>
            </a:ext>
          </a:extLst>
        </cdr:cNvPr>
        <cdr:cNvSpPr txBox="1"/>
      </cdr:nvSpPr>
      <cdr:spPr>
        <a:xfrm xmlns:a="http://schemas.openxmlformats.org/drawingml/2006/main">
          <a:off x="4748172" y="2607082"/>
          <a:ext cx="1838780" cy="3637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sz="1400" b="1">
              <a:latin typeface="AvenirNext LT Pro Bold" panose="020B0804020202020204" pitchFamily="34" charset="0"/>
              <a:cs typeface="Times New Roman" panose="02020603050405020304" pitchFamily="18" charset="0"/>
            </a:rPr>
            <a:t>Chester Solar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retary22369553\AppData\Local\Temp\85\Temp1_Exhibit%20WEC-SPE-17-9%20Native.zip\0._RESULTS_MOD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nSit_Dashboard"/>
      <sheetName val="Exec Summary"/>
      <sheetName val="Actuals &amp; Budgets"/>
      <sheetName val="YOY_Budget_Variances"/>
      <sheetName val="Gap &amp; Coverage Charts"/>
      <sheetName val="Power Bill Summary"/>
      <sheetName val="Load Summary"/>
      <sheetName val="Transmission Summary"/>
      <sheetName val="Misc Summary"/>
      <sheetName val="Resources Detail"/>
      <sheetName val="RES_Summary"/>
      <sheetName val="Output_Table"/>
      <sheetName val="Lookups"/>
      <sheetName val="Budget"/>
      <sheetName val="READ_ME"/>
    </sheetNames>
    <sheetDataSet>
      <sheetData sheetId="0">
        <row r="8">
          <cell r="F8">
            <v>1</v>
          </cell>
        </row>
        <row r="17">
          <cell r="F17">
            <v>1</v>
          </cell>
        </row>
      </sheetData>
      <sheetData sheetId="1">
        <row r="2">
          <cell r="B2" t="str">
            <v>WEC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" xr16:uid="{1AD7E2CD-8E0C-4374-9A94-237E8305D1E9}" autoFormatId="16" applyNumberFormats="0" applyBorderFormats="0" applyFontFormats="0" applyPatternFormats="0" applyAlignmentFormats="0" applyWidthHeightFormats="0">
  <queryTableRefresh nextId="14">
    <queryTableFields count="8">
      <queryTableField id="8" name="Year" tableColumnId="8"/>
      <queryTableField id="10" name="Begin_Date" tableColumnId="9"/>
      <queryTableField id="11" name="End_Date" tableColumnId="10"/>
      <queryTableField id="3" name="Modeled Capacity Zone Name" tableColumnId="3"/>
      <queryTableField id="4" name="Modeled Capacity Zone Type" tableColumnId="4"/>
      <queryTableField id="5" name="Capacity Supply Obligation" tableColumnId="5"/>
      <queryTableField id="6" name="Capacity Clearing Price" tableColumnId="6"/>
      <queryTableField id="7" name="Payment Rate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adjustColumnWidth="0" connectionId="2" xr16:uid="{61345BE3-15A2-4765-9F8B-752A8E2C0275}" autoFormatId="16" applyNumberFormats="0" applyBorderFormats="0" applyFontFormats="0" applyPatternFormats="0" applyAlignmentFormats="0" applyWidthHeightFormats="0">
  <queryTableRefresh nextId="20">
    <queryTableFields count="7">
      <queryTableField id="13" name="peakDate" tableColumnId="1"/>
      <queryTableField id="14" name="peakYear" tableColumnId="2"/>
      <queryTableField id="7" name="Month" tableColumnId="7"/>
      <queryTableField id="9" name="Day" tableColumnId="8"/>
      <queryTableField id="15" name="peakHour" tableColumnId="3"/>
      <queryTableField id="16" name="peakFrom" tableColumnId="4"/>
      <queryTableField id="17" name="peakThru" tableColumnId="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25D3C75-B3F3-4668-BE53-24E1F4F98B67}" autoFormatId="16" applyNumberFormats="0" applyBorderFormats="0" applyFontFormats="0" applyPatternFormats="0" applyAlignmentFormats="0" applyWidthHeightFormats="0">
  <queryTableRefresh nextId="30" unboundColumnsRight="2">
    <queryTableFields count="20">
      <queryTableField id="1" name="Type" tableColumnId="1"/>
      <queryTableField id="2" name="Date" tableColumnId="2"/>
      <queryTableField id="4" name="Month" tableColumnId="4"/>
      <queryTableField id="5" name="Day" tableColumnId="5"/>
      <queryTableField id="3" name="Year" tableColumnId="3"/>
      <queryTableField id="6" name="Hour" tableColumnId="6"/>
      <queryTableField id="7" name="Barton" tableColumnId="7"/>
      <queryTableField id="8" name="Enosburg" tableColumnId="8"/>
      <queryTableField id="9" name="Hardwick" tableColumnId="9"/>
      <queryTableField id="10" name="Jacksonville" tableColumnId="10"/>
      <queryTableField id="11" name="Johnson" tableColumnId="11"/>
      <queryTableField id="12" name="Ludlow" tableColumnId="12"/>
      <queryTableField id="13" name="Lyndonville" tableColumnId="13"/>
      <queryTableField id="14" name="Morrisville" tableColumnId="14"/>
      <queryTableField id="15" name="Northfield" tableColumnId="15"/>
      <queryTableField id="16" name="Orleans" tableColumnId="16"/>
      <queryTableField id="17" name="Swanton" tableColumnId="17"/>
      <queryTableField id="23" name="WEC" tableColumnId="23"/>
      <queryTableField id="29" dataBound="0" tableColumnId="19"/>
      <queryTableField id="28" dataBound="0" tableColumnId="18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3" xr16:uid="{B55EA8C3-00E0-41FF-8356-4FD9E984149C}" autoFormatId="16" applyNumberFormats="0" applyBorderFormats="0" applyFontFormats="0" applyPatternFormats="0" applyAlignmentFormats="0" applyWidthHeightFormats="0">
  <queryTableRefresh nextId="21" unboundColumnsRight="1">
    <queryTableFields count="18">
      <queryTableField id="1" name="Date" tableColumnId="1"/>
      <queryTableField id="3" name="Month" tableColumnId="3"/>
      <queryTableField id="4" name="Day" tableColumnId="4"/>
      <queryTableField id="2" name="Year" tableColumnId="2"/>
      <queryTableField id="5" name="Hour" tableColumnId="5"/>
      <queryTableField id="6" name="Barton" tableColumnId="6"/>
      <queryTableField id="7" name="Enosburg" tableColumnId="7"/>
      <queryTableField id="8" name="Hardwick" tableColumnId="8"/>
      <queryTableField id="9" name="Jacksonville" tableColumnId="9"/>
      <queryTableField id="10" name="Johnson" tableColumnId="10"/>
      <queryTableField id="11" name="Ludlow" tableColumnId="11"/>
      <queryTableField id="12" name="Lyndonville" tableColumnId="12"/>
      <queryTableField id="13" name="Morrisville" tableColumnId="13"/>
      <queryTableField id="14" name="Northfield" tableColumnId="14"/>
      <queryTableField id="15" name="Orleans" tableColumnId="15"/>
      <queryTableField id="16" name="Swanton" tableColumnId="16"/>
      <queryTableField id="17" name="WEC" tableColumnId="17"/>
      <queryTableField id="20" dataBound="0" tableColumnId="18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adjustColumnWidth="0" connectionId="5" xr16:uid="{7CD45DA1-4527-4A6D-A415-149171BACB87}" autoFormatId="16" applyNumberFormats="0" applyBorderFormats="0" applyFontFormats="0" applyPatternFormats="0" applyAlignmentFormats="0" applyWidthHeightFormats="0">
  <queryTableRefresh nextId="31">
    <queryTableFields count="10">
      <queryTableField id="1" name="Settlement_Datetime" tableColumnId="1"/>
      <queryTableField id="10" name="Month" tableColumnId="10"/>
      <queryTableField id="11" name="Day" tableColumnId="11"/>
      <queryTableField id="12" name="Year" tableColumnId="12"/>
      <queryTableField id="17" name="Hour" tableColumnId="13"/>
      <queryTableField id="21" name="Fox Islands" tableColumnId="15"/>
      <queryTableField id="22" name="Ashland" tableColumnId="16"/>
      <queryTableField id="23" name="New Hampton" tableColumnId="17"/>
      <queryTableField id="6" name="VPPSA_VT LOAD" tableColumnId="6"/>
      <queryTableField id="18" name="Merged" tableColumnId="1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47B405D-DE81-4229-BC63-AA9E873A3751}" name="Allocations" displayName="Allocations" ref="B18:Q35" totalsRowShown="0" headerRowDxfId="142" dataDxfId="140" headerRowBorderDxfId="141" tableBorderDxfId="139" totalsRowBorderDxfId="138">
  <autoFilter ref="B18:Q35" xr:uid="{584F5514-F9BD-44E9-94E6-1ED6862B3D0F}"/>
  <tableColumns count="16">
    <tableColumn id="1" xr3:uid="{8B66D8AC-505D-40E7-B634-1E9650A4DF51}" name="Invoice_Group" dataDxfId="137"/>
    <tableColumn id="2" xr3:uid="{E58690B9-459B-4CE9-A2A8-679519B2BD1C}" name="Barton" dataDxfId="136"/>
    <tableColumn id="3" xr3:uid="{4905CD65-40D1-4102-95C0-9F8526A4EAA7}" name="Enosburg" dataDxfId="135"/>
    <tableColumn id="4" xr3:uid="{4878B54F-0832-435F-AC3E-556E6B733C09}" name="Hardwick" dataDxfId="134"/>
    <tableColumn id="5" xr3:uid="{82CB57DD-EC56-4F09-8BF6-E8F30792B668}" name="Jacksonville" dataDxfId="133"/>
    <tableColumn id="6" xr3:uid="{08C83E9D-A3FF-48F1-8404-1B6C69D41822}" name="Johnson" dataDxfId="132"/>
    <tableColumn id="7" xr3:uid="{E5D190C9-7731-4C23-BEE2-D6F94AA616FA}" name="Ludlow" dataDxfId="131"/>
    <tableColumn id="8" xr3:uid="{804A1C5B-6E16-47BB-B379-09381F27E0F5}" name="Lyndonville" dataDxfId="130"/>
    <tableColumn id="9" xr3:uid="{FC22AA3F-6615-4124-AAA5-9DB3B4950525}" name="Morrisville" dataDxfId="129"/>
    <tableColumn id="10" xr3:uid="{79EFA534-B6A3-46CD-872A-E053085FF108}" name="Northfield" dataDxfId="128"/>
    <tableColumn id="11" xr3:uid="{65D7D06A-03D6-4E0F-9A95-A10EB3E69E4B}" name="Orleans" dataDxfId="127"/>
    <tableColumn id="12" xr3:uid="{CFFBCFBE-F102-4857-B159-0646F7EB12A6}" name="Swanton" dataDxfId="126"/>
    <tableColumn id="13" xr3:uid="{261EA606-2AFF-4610-9A79-57EC68131BFD}" name="WEC" dataDxfId="125"/>
    <tableColumn id="14" xr3:uid="{DE3C4001-4946-482D-BA71-E8F7C4695F3F}" name="Fox Islands" dataDxfId="124"/>
    <tableColumn id="15" xr3:uid="{43EA2E80-5DC8-445F-9A1B-CE9A328DEFFD}" name="Ashland" dataDxfId="123"/>
    <tableColumn id="16" xr3:uid="{615DE6A1-6409-4E86-9690-2AA1360A18E1}" name="New Hampton" dataDxfId="1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2240B49-5A86-4337-9769-E6E1E60ABCF1}" name="Capacity_Rates" displayName="Capacity_Rates" ref="B5:AF12" totalsRowShown="0" headerRowDxfId="121" dataDxfId="119" headerRowBorderDxfId="120" tableBorderDxfId="118" totalsRowBorderDxfId="117">
  <autoFilter ref="B5:AF12" xr:uid="{9F6C51EE-7DEF-463C-9D39-308CEFFAEA95}"/>
  <tableColumns count="31">
    <tableColumn id="1" xr3:uid="{A0D3AB0A-5C4D-4207-89A1-26A7387AAC33}" name="Invoice_Group" dataDxfId="116"/>
    <tableColumn id="2" xr3:uid="{F834A2A5-6BC1-423A-A5F0-DFB23B30E282}" name="2021" dataDxfId="115"/>
    <tableColumn id="3" xr3:uid="{000FC128-0145-4306-A509-EDE970C511F2}" name="2022" dataDxfId="114">
      <calculatedColumnFormula>1.022*C6</calculatedColumnFormula>
    </tableColumn>
    <tableColumn id="4" xr3:uid="{67B38DBD-7DDF-4D67-9FA7-C9456805EA5F}" name="2023" dataDxfId="113">
      <calculatedColumnFormula>1.028*D6</calculatedColumnFormula>
    </tableColumn>
    <tableColumn id="5" xr3:uid="{8A074F6B-8FF5-4F34-BF04-1A6F24A4D3E8}" name="2024" dataDxfId="112">
      <calculatedColumnFormula>1.028*E6</calculatedColumnFormula>
    </tableColumn>
    <tableColumn id="6" xr3:uid="{FD27CC58-91E7-4760-B8BF-C1BF96D5D598}" name="2025" dataDxfId="111">
      <calculatedColumnFormula>1.028*F6</calculatedColumnFormula>
    </tableColumn>
    <tableColumn id="7" xr3:uid="{1D32FF5E-0421-485C-BFB1-A671BB816A73}" name="2026" dataDxfId="110">
      <calculatedColumnFormula>1.028*G6</calculatedColumnFormula>
    </tableColumn>
    <tableColumn id="8" xr3:uid="{37E1347E-9C85-4946-B90D-D82289A46F54}" name="2027" dataDxfId="109">
      <calculatedColumnFormula>1.028*H6</calculatedColumnFormula>
    </tableColumn>
    <tableColumn id="9" xr3:uid="{857AB041-8601-4EB4-88F2-90647432D250}" name="2028" dataDxfId="108">
      <calculatedColumnFormula>1.028*I6</calculatedColumnFormula>
    </tableColumn>
    <tableColumn id="10" xr3:uid="{6FFFA84B-92D8-4D23-8D20-8665FF345B26}" name="2029" dataDxfId="107">
      <calculatedColumnFormula>1.028*J6</calculatedColumnFormula>
    </tableColumn>
    <tableColumn id="11" xr3:uid="{E7FED00A-2F12-49F3-BE71-8740D6565C1E}" name="2030" dataDxfId="106">
      <calculatedColumnFormula>1.028*K6</calculatedColumnFormula>
    </tableColumn>
    <tableColumn id="12" xr3:uid="{737B6B95-3317-4415-BCDF-F2BE5CBB1E60}" name="2031" dataDxfId="105">
      <calculatedColumnFormula>1.028*L6</calculatedColumnFormula>
    </tableColumn>
    <tableColumn id="13" xr3:uid="{08AA2F24-7134-421A-8620-8EF3F22224DA}" name="2032" dataDxfId="104">
      <calculatedColumnFormula>1.028*M6</calculatedColumnFormula>
    </tableColumn>
    <tableColumn id="14" xr3:uid="{AB67C74B-744F-4EA9-BD54-A4B453BA881F}" name="2033" dataDxfId="103">
      <calculatedColumnFormula>1.028*N6</calculatedColumnFormula>
    </tableColumn>
    <tableColumn id="15" xr3:uid="{7DE002FB-580B-4658-AC5C-83AB3612EE80}" name="2034" dataDxfId="102">
      <calculatedColumnFormula>1.028*O6</calculatedColumnFormula>
    </tableColumn>
    <tableColumn id="16" xr3:uid="{AF58348D-1A8D-4287-BDE4-F454986CFE5F}" name="2035" dataDxfId="101">
      <calculatedColumnFormula>1.028*P6</calculatedColumnFormula>
    </tableColumn>
    <tableColumn id="17" xr3:uid="{F4CC0C5A-F0B4-458B-9A5F-F0E63149BE34}" name="2036" dataDxfId="100">
      <calculatedColumnFormula>1.028*Q6</calculatedColumnFormula>
    </tableColumn>
    <tableColumn id="18" xr3:uid="{BE36BB57-50DE-4F2E-BE91-0FA6927D2D65}" name="2037" dataDxfId="99">
      <calculatedColumnFormula>1.028*R6</calculatedColumnFormula>
    </tableColumn>
    <tableColumn id="19" xr3:uid="{DD2EA03F-830B-42BA-B4E6-D9B38FF6EA38}" name="2038" dataDxfId="98">
      <calculatedColumnFormula>1.028*S6</calculatedColumnFormula>
    </tableColumn>
    <tableColumn id="20" xr3:uid="{E46AFE1D-A197-4CE3-993E-F0DBE462D68F}" name="2039" dataDxfId="97">
      <calculatedColumnFormula>1.028*T6</calculatedColumnFormula>
    </tableColumn>
    <tableColumn id="21" xr3:uid="{6DEFA7ED-A7D8-40F7-947E-429DD158D1C2}" name="2040" dataDxfId="96">
      <calculatedColumnFormula>1.028*U6</calculatedColumnFormula>
    </tableColumn>
    <tableColumn id="22" xr3:uid="{27EF2757-026A-4E3F-A265-EF472B9A6D9C}" name="2041" dataDxfId="95">
      <calculatedColumnFormula>1.028*V6</calculatedColumnFormula>
    </tableColumn>
    <tableColumn id="23" xr3:uid="{7DF78229-167A-4A51-86EE-E19230981848}" name="2042" dataDxfId="94">
      <calculatedColumnFormula>1.028*W6</calculatedColumnFormula>
    </tableColumn>
    <tableColumn id="24" xr3:uid="{3CE4BF0A-685B-40CB-8F46-DAC144DCEB5C}" name="2043" dataDxfId="93">
      <calculatedColumnFormula>1.028*X6</calculatedColumnFormula>
    </tableColumn>
    <tableColumn id="25" xr3:uid="{77FF6D15-B68F-4B42-87D1-66A04D976123}" name="2044" dataDxfId="92">
      <calculatedColumnFormula>1.028*Y6</calculatedColumnFormula>
    </tableColumn>
    <tableColumn id="26" xr3:uid="{6AC47CC2-E410-4F61-B79C-1CB6B47281CD}" name="2045" dataDxfId="91">
      <calculatedColumnFormula>1.028*Z6</calculatedColumnFormula>
    </tableColumn>
    <tableColumn id="27" xr3:uid="{550EAD70-6BF9-4726-8A37-2B5B551B62FD}" name="2046" dataDxfId="90">
      <calculatedColumnFormula>1.028*AA6</calculatedColumnFormula>
    </tableColumn>
    <tableColumn id="28" xr3:uid="{7B675401-E53F-4ACC-B93F-A3F9EF3A5ED0}" name="2047" dataDxfId="89">
      <calculatedColumnFormula>1.028*AB6</calculatedColumnFormula>
    </tableColumn>
    <tableColumn id="29" xr3:uid="{F0F3B2DF-BEC2-440B-A63D-3F22CB1C3DC6}" name="2048" dataDxfId="88">
      <calculatedColumnFormula>1.028*AC6</calculatedColumnFormula>
    </tableColumn>
    <tableColumn id="30" xr3:uid="{0B3CB0B6-102D-4F6C-BBED-2210B737108D}" name="2049" dataDxfId="87">
      <calculatedColumnFormula>1.028*AD6</calculatedColumnFormula>
    </tableColumn>
    <tableColumn id="31" xr3:uid="{0A480F20-26AD-42AE-9E38-81F55F2D999D}" name="2050" dataDxfId="86">
      <calculatedColumnFormula>1.028*AE6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3725A24-C873-4D50-9B68-39450D5A69A0}" name="FCA_Result" displayName="FCA_Result" ref="B4:I51" tableType="queryTable" totalsRowShown="0" headerRowDxfId="85" dataDxfId="84">
  <autoFilter ref="B4:I51" xr:uid="{421F945A-4248-4384-9A2D-4AD7DB310060}">
    <filterColumn colId="3">
      <filters>
        <filter val="Northern New England"/>
      </filters>
    </filterColumn>
  </autoFilter>
  <tableColumns count="8">
    <tableColumn id="8" xr3:uid="{2F52AB4D-C69E-4B17-94F8-EF6F016D04D5}" uniqueName="8" name="Year" queryTableFieldId="8" dataDxfId="83"/>
    <tableColumn id="9" xr3:uid="{754448DD-0B69-4139-8E64-15256A7E8D09}" uniqueName="9" name="Begin_Date" queryTableFieldId="10" dataDxfId="82"/>
    <tableColumn id="10" xr3:uid="{26CE78CB-1E56-4302-813D-70738389B2FB}" uniqueName="10" name="End_Date" queryTableFieldId="11" dataDxfId="81"/>
    <tableColumn id="3" xr3:uid="{436B20D7-3BD4-4FB1-985B-D5CC7778CFA6}" uniqueName="3" name="Modeled Capacity Zone Name" queryTableFieldId="3" dataDxfId="80"/>
    <tableColumn id="4" xr3:uid="{5E764D94-686D-4495-B3B2-D6C45B6630E4}" uniqueName="4" name="Modeled Capacity Zone Type" queryTableFieldId="4" dataDxfId="79"/>
    <tableColumn id="5" xr3:uid="{D8690471-1EC5-471B-B957-125F4285030E}" uniqueName="5" name="Capacity Supply Obligation" queryTableFieldId="5" dataDxfId="78"/>
    <tableColumn id="6" xr3:uid="{456FF1CE-70F5-49DA-92FC-C2EDA3BB80E6}" uniqueName="6" name="Capacity Clearing Price" queryTableFieldId="6" dataDxfId="77"/>
    <tableColumn id="7" xr3:uid="{1A5457A2-761A-4730-8264-7ABACB73D270}" uniqueName="7" name="Payment Rate" queryTableFieldId="7" dataDxfId="7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A51E45-F17C-4D13-BCA3-D246D96EE5F8}" name="Annual_Peak_Times" displayName="Annual_Peak_Times" ref="B4:H9" tableType="queryTable" totalsRowShown="0" headerRowDxfId="75" dataDxfId="74">
  <autoFilter ref="B4:H9" xr:uid="{0BA51E45-F17C-4D13-BCA3-D246D96EE5F8}"/>
  <tableColumns count="7">
    <tableColumn id="1" xr3:uid="{F60E1B6A-5B2E-4FFF-8DDA-DB3C6EF9510F}" uniqueName="1" name="peakDate" queryTableFieldId="13" dataDxfId="73"/>
    <tableColumn id="2" xr3:uid="{B4676C62-4542-48A8-A7BB-F2057118FBF4}" uniqueName="2" name="peakYear" queryTableFieldId="14"/>
    <tableColumn id="7" xr3:uid="{8BA026E9-2025-4235-8B41-0E56D73CC9B4}" uniqueName="7" name="Month" queryTableFieldId="7" dataDxfId="72"/>
    <tableColumn id="8" xr3:uid="{5E94D198-0E13-4945-BF5D-358CA038FF0F}" uniqueName="8" name="Day" queryTableFieldId="9" dataDxfId="71"/>
    <tableColumn id="3" xr3:uid="{9A00C85E-EB02-4D78-91DA-151FF5A8D973}" uniqueName="3" name="peakHour" queryTableFieldId="15"/>
    <tableColumn id="4" xr3:uid="{C265519C-0584-4D04-8213-BFC2EB285640}" uniqueName="4" name="peakFrom" queryTableFieldId="16" dataDxfId="70"/>
    <tableColumn id="5" xr3:uid="{E6174FED-17A9-4D72-873C-C9E4C1BE986C}" uniqueName="5" name="peakThru" queryTableFieldId="17" dataDxfId="69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8197A77-B938-48D5-BCB2-FFD935A030F5}" name="CP_VT" displayName="CP_VT" ref="B37:U42" tableType="queryTable" totalsRowShown="0" headerRowDxfId="68" dataDxfId="67">
  <autoFilter ref="B37:U42" xr:uid="{088800FA-E690-40CD-AA0B-B04D8C1E63BB}"/>
  <tableColumns count="20">
    <tableColumn id="1" xr3:uid="{A54C1BCC-E8E2-4A88-AC0E-02652D66A9B7}" uniqueName="1" name="Type" queryTableFieldId="1" dataDxfId="66"/>
    <tableColumn id="2" xr3:uid="{D49457D6-8158-4EFC-8428-44EA36F110EF}" uniqueName="2" name="Date" queryTableFieldId="2" dataDxfId="65"/>
    <tableColumn id="4" xr3:uid="{6A213C9C-483A-4CA0-9DE3-197C2F1C8C5D}" uniqueName="4" name="Month" queryTableFieldId="4" dataDxfId="64"/>
    <tableColumn id="5" xr3:uid="{BAC8DC1D-6A8B-4573-BECA-040351E94711}" uniqueName="5" name="Day" queryTableFieldId="5" dataDxfId="63"/>
    <tableColumn id="3" xr3:uid="{61981CF9-4C71-482F-A637-123773D74D9C}" uniqueName="3" name="Year" queryTableFieldId="3" dataDxfId="62"/>
    <tableColumn id="6" xr3:uid="{295746B4-1B1A-44B1-BB45-163A4970605B}" uniqueName="6" name="Hour" queryTableFieldId="6" dataDxfId="61"/>
    <tableColumn id="7" xr3:uid="{AABAF03D-810F-42E0-9F59-089E8612A563}" uniqueName="7" name="Barton" queryTableFieldId="7" dataDxfId="60"/>
    <tableColumn id="8" xr3:uid="{5F4B728D-49DB-4EE4-AC43-2F534C86460F}" uniqueName="8" name="Enosburg" queryTableFieldId="8" dataDxfId="59"/>
    <tableColumn id="9" xr3:uid="{DB5D928B-7593-4575-97F6-189A02BEF1F6}" uniqueName="9" name="Hardwick" queryTableFieldId="9" dataDxfId="58"/>
    <tableColumn id="10" xr3:uid="{EFA1E749-897B-4DE8-B7FC-DB39E3FABAAF}" uniqueName="10" name="Jacksonville" queryTableFieldId="10" dataDxfId="57"/>
    <tableColumn id="11" xr3:uid="{5FE0BD4D-A5E1-475D-AA82-53B8A6E4B329}" uniqueName="11" name="Johnson" queryTableFieldId="11" dataDxfId="56"/>
    <tableColumn id="12" xr3:uid="{7601D081-D2EE-4B4C-8B6A-4FD532DA5487}" uniqueName="12" name="Ludlow" queryTableFieldId="12" dataDxfId="55"/>
    <tableColumn id="13" xr3:uid="{D248BFE2-0650-4853-986A-679B0753B751}" uniqueName="13" name="Lyndonville" queryTableFieldId="13" dataDxfId="54"/>
    <tableColumn id="14" xr3:uid="{C99A5874-4429-4E75-975B-1AB96F956535}" uniqueName="14" name="Morrisville" queryTableFieldId="14" dataDxfId="53"/>
    <tableColumn id="15" xr3:uid="{912CE33C-CFA9-4DDA-AC39-6B1812CCD536}" uniqueName="15" name="Northfield" queryTableFieldId="15" dataDxfId="52"/>
    <tableColumn id="16" xr3:uid="{98CA6AD0-000E-4093-8F05-EB70C102085F}" uniqueName="16" name="Orleans" queryTableFieldId="16" dataDxfId="51"/>
    <tableColumn id="17" xr3:uid="{9D947E08-DD90-4F00-BA8A-ED454596338E}" uniqueName="17" name="Swanton" queryTableFieldId="17" dataDxfId="50"/>
    <tableColumn id="23" xr3:uid="{7A125B8B-CB11-4F05-8E35-FC03CF16144C}" uniqueName="23" name="WEC" queryTableFieldId="23" dataDxfId="49"/>
    <tableColumn id="19" xr3:uid="{1433E272-DDEE-4DF4-B452-B032D4BD76DE}" uniqueName="19" name="VPPSA" queryTableFieldId="29" dataDxfId="48">
      <calculatedColumnFormula>SUM(CP_VT[[#This Row],[Barton]:[WEC]])</calculatedColumnFormula>
    </tableColumn>
    <tableColumn id="18" xr3:uid="{6CE0CE26-8D1F-4633-B774-C197836C6E33}" uniqueName="18" name="NNE" queryTableFieldId="28" dataDxfId="47">
      <calculatedColumnFormula>-SUM(J23:L23)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32ADCA-6ED4-4B1C-8C8D-34DFBDA9EBC7}" name="Current_Yr_CP" displayName="Current_Yr_CP" ref="C46:T47" tableType="queryTable" totalsRowShown="0" headerRowDxfId="46" dataDxfId="45">
  <autoFilter ref="C46:T47" xr:uid="{9C32ADCA-6ED4-4B1C-8C8D-34DFBDA9EBC7}"/>
  <tableColumns count="18">
    <tableColumn id="1" xr3:uid="{137D0ECA-1D70-4145-BF47-450467F7B84C}" uniqueName="1" name="Date" queryTableFieldId="1" dataDxfId="44"/>
    <tableColumn id="3" xr3:uid="{2CB8F369-03FB-4989-9FCC-F7FDF076DF60}" uniqueName="3" name="Month" queryTableFieldId="3" dataDxfId="43"/>
    <tableColumn id="4" xr3:uid="{67F1A5AE-FB56-4F7B-9E6F-7A2CF02B2CB4}" uniqueName="4" name="Day" queryTableFieldId="4" dataDxfId="42"/>
    <tableColumn id="2" xr3:uid="{F49A4142-210C-46FE-9436-0D67C51F529C}" uniqueName="2" name="Year" queryTableFieldId="2" dataDxfId="41"/>
    <tableColumn id="5" xr3:uid="{23FBE4F6-E454-493F-8851-07DED06D3CCE}" uniqueName="5" name="Hour" queryTableFieldId="5" dataDxfId="40"/>
    <tableColumn id="6" xr3:uid="{3DF046C3-3F42-4096-B3C0-F437E75559B3}" uniqueName="6" name="Barton" queryTableFieldId="6" dataDxfId="39"/>
    <tableColumn id="7" xr3:uid="{7A7EBDB8-FD89-46EF-BC78-6DBCC4071204}" uniqueName="7" name="Enosburg" queryTableFieldId="7" dataDxfId="38"/>
    <tableColumn id="8" xr3:uid="{70E1F77A-7F66-40CD-B769-30CDF596B9A5}" uniqueName="8" name="Hardwick" queryTableFieldId="8" dataDxfId="37"/>
    <tableColumn id="9" xr3:uid="{520C602C-1901-4D6A-BBB3-C8A0488BDE73}" uniqueName="9" name="Jacksonville" queryTableFieldId="9" dataDxfId="36"/>
    <tableColumn id="10" xr3:uid="{75405CD1-AD9D-4D44-AD74-0928B2881898}" uniqueName="10" name="Johnson" queryTableFieldId="10" dataDxfId="35"/>
    <tableColumn id="11" xr3:uid="{221869A1-FFC9-4D4E-A4D6-A403BA28BB99}" uniqueName="11" name="Ludlow" queryTableFieldId="11" dataDxfId="34"/>
    <tableColumn id="12" xr3:uid="{14191977-837C-43AB-B6EF-E7D0D5F7A625}" uniqueName="12" name="Lyndonville" queryTableFieldId="12" dataDxfId="33"/>
    <tableColumn id="13" xr3:uid="{8B0CD9C6-CD25-4680-9E6D-AF78D5066A63}" uniqueName="13" name="Morrisville" queryTableFieldId="13" dataDxfId="32"/>
    <tableColumn id="14" xr3:uid="{070175A7-BEF6-4040-A026-D73313B4D8DE}" uniqueName="14" name="Northfield" queryTableFieldId="14" dataDxfId="31"/>
    <tableColumn id="15" xr3:uid="{2E3CB907-BCE4-4A59-8CC2-B5544240B6CD}" uniqueName="15" name="Orleans" queryTableFieldId="15" dataDxfId="30"/>
    <tableColumn id="16" xr3:uid="{79927430-653B-4971-8B13-C1DA30A2BF6E}" uniqueName="16" name="Swanton" queryTableFieldId="16" dataDxfId="29"/>
    <tableColumn id="17" xr3:uid="{6DBEE1A2-AC2C-4AB7-A838-02129BA032C1}" uniqueName="17" name="WEC" queryTableFieldId="17" dataDxfId="28"/>
    <tableColumn id="18" xr3:uid="{3FF49A61-A971-476C-BE0D-381ED4A0D681}" uniqueName="18" name="VPPSA" queryTableFieldId="20" dataDxfId="27">
      <calculatedColumnFormula>SUM(Current_Yr_CP[[#This Row],[Barton]:[WEC]])</calculatedColumnFormula>
    </tableColumn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874A47D-F50A-4B24-BFB6-D4E2558C881E}" name="CP_Non_VT" displayName="CP_Non_VT" ref="C53:L58" tableType="queryTable" totalsRowShown="0" headerRowDxfId="26" dataDxfId="25">
  <autoFilter ref="C53:L58" xr:uid="{2874A47D-F50A-4B24-BFB6-D4E2558C881E}"/>
  <tableColumns count="10">
    <tableColumn id="1" xr3:uid="{847894A0-AFA3-46FE-9A24-C970EEF25D12}" uniqueName="1" name="Settlement_Datetime" queryTableFieldId="1" dataDxfId="24"/>
    <tableColumn id="10" xr3:uid="{81F725BE-6338-4E12-81C0-E770B594896D}" uniqueName="10" name="Month" queryTableFieldId="10" dataDxfId="23"/>
    <tableColumn id="11" xr3:uid="{7A08E663-8C44-4E30-972C-C3C2B42C558B}" uniqueName="11" name="Day" queryTableFieldId="11" dataDxfId="22"/>
    <tableColumn id="12" xr3:uid="{E992FB0A-4B29-42C4-9DA6-A73FFEC0ECFE}" uniqueName="12" name="Year" queryTableFieldId="12" dataDxfId="21"/>
    <tableColumn id="13" xr3:uid="{B9A98441-069C-49C0-A283-B88BFF43D0B6}" uniqueName="13" name="Hour" queryTableFieldId="17" dataDxfId="20"/>
    <tableColumn id="15" xr3:uid="{7F48F00F-0318-487B-ACD5-468F88D06FCD}" uniqueName="15" name="Fox Islands" queryTableFieldId="21" dataDxfId="19"/>
    <tableColumn id="16" xr3:uid="{76D9B2C9-0522-4DFE-9BC4-1DF9A9691B7B}" uniqueName="16" name="Ashland" queryTableFieldId="22" dataDxfId="18"/>
    <tableColumn id="17" xr3:uid="{927C9447-FCA1-446D-8A92-98EF370A1712}" uniqueName="17" name="New Hampton" queryTableFieldId="23" dataDxfId="17"/>
    <tableColumn id="6" xr3:uid="{866B439E-E10E-416A-A21C-B822CB9C40F0}" uniqueName="6" name="VPPSA_VT LOAD" queryTableFieldId="6" dataDxfId="16"/>
    <tableColumn id="14" xr3:uid="{6F4D2475-ED06-430B-A43F-241DDBF8B7D4}" uniqueName="14" name="Merged" queryTableFieldId="18" dataDxfId="15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CC8DE3C-4AB7-411C-92DD-0F14FC53BDA1}" name="System_Name" displayName="System_Name" ref="B2:C19" totalsRowShown="0" headerRowBorderDxfId="10" tableBorderDxfId="9" totalsRowBorderDxfId="8">
  <autoFilter ref="B2:C19" xr:uid="{22EE9F5C-F7AF-4F28-BF90-2A5CD4B17778}"/>
  <tableColumns count="2">
    <tableColumn id="1" xr3:uid="{E1B34DF4-85A9-493E-9FFF-D6268221B746}" name="System_Name" dataDxfId="7"/>
    <tableColumn id="2" xr3:uid="{EF1BA387-1307-40FC-8548-7E92D85F236D}" name="System_ID" dataDxfId="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CF6811B-B0C9-4B2B-AD86-9CE2B2431452}" name="Invoice_Group" displayName="Invoice_Group" ref="E2:G40" totalsRowShown="0" headerRowBorderDxfId="5" tableBorderDxfId="4" totalsRowBorderDxfId="3">
  <autoFilter ref="E2:G40" xr:uid="{DE90C5FD-544E-4687-9A75-5B81AEC27278}"/>
  <tableColumns count="3">
    <tableColumn id="1" xr3:uid="{A43ECFCC-04F2-4253-B6F7-F3812F123223}" name="Invoice_Group" dataDxfId="2"/>
    <tableColumn id="2" xr3:uid="{3DFF9F76-E9C4-4081-A1BD-3F63742931EC}" name="Capacity Charge" dataDxfId="1"/>
    <tableColumn id="3" xr3:uid="{8FE8F858-FDA2-444F-8D26-969913436F19}" name="Capacity Cred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vmlDrawing" Target="../drawings/vmlDrawing3.vml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C8F5C-1B32-42D7-843C-16FA6EBCF5F2}">
  <sheetPr codeName="Sheet1"/>
  <dimension ref="B2:C12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 x14ac:dyDescent="0.25"/>
  <cols>
    <col min="1" max="1" width="4.140625" customWidth="1"/>
    <col min="2" max="2" width="25.7109375" bestFit="1" customWidth="1"/>
    <col min="3" max="3" width="103.42578125" customWidth="1"/>
  </cols>
  <sheetData>
    <row r="2" spans="2:3" x14ac:dyDescent="0.25">
      <c r="B2" s="38" t="s">
        <v>79</v>
      </c>
      <c r="C2" s="38" t="s">
        <v>80</v>
      </c>
    </row>
    <row r="3" spans="2:3" s="41" customFormat="1" ht="30" customHeight="1" x14ac:dyDescent="0.25">
      <c r="B3" s="40"/>
      <c r="C3" s="39"/>
    </row>
    <row r="4" spans="2:3" s="41" customFormat="1" ht="30" customHeight="1" x14ac:dyDescent="0.25">
      <c r="B4" s="42"/>
      <c r="C4" s="39"/>
    </row>
    <row r="5" spans="2:3" s="41" customFormat="1" ht="30" customHeight="1" x14ac:dyDescent="0.25">
      <c r="B5" s="40"/>
      <c r="C5" s="39"/>
    </row>
    <row r="6" spans="2:3" s="41" customFormat="1" ht="30" customHeight="1" x14ac:dyDescent="0.25">
      <c r="B6" s="40"/>
      <c r="C6" s="39"/>
    </row>
    <row r="7" spans="2:3" s="41" customFormat="1" ht="30" customHeight="1" x14ac:dyDescent="0.25">
      <c r="B7" s="40"/>
      <c r="C7" s="39"/>
    </row>
    <row r="8" spans="2:3" s="41" customFormat="1" ht="30" customHeight="1" x14ac:dyDescent="0.25">
      <c r="B8" s="40"/>
      <c r="C8" s="39"/>
    </row>
    <row r="9" spans="2:3" s="41" customFormat="1" ht="30" customHeight="1" x14ac:dyDescent="0.25">
      <c r="B9" s="40"/>
      <c r="C9" s="39"/>
    </row>
    <row r="10" spans="2:3" s="41" customFormat="1" ht="30" customHeight="1" x14ac:dyDescent="0.25">
      <c r="B10" s="40"/>
      <c r="C10" s="39"/>
    </row>
    <row r="11" spans="2:3" ht="30" customHeight="1" x14ac:dyDescent="0.25">
      <c r="B11" s="40"/>
      <c r="C11" s="39"/>
    </row>
    <row r="12" spans="2:3" ht="30" customHeight="1" x14ac:dyDescent="0.25">
      <c r="B12" s="40"/>
      <c r="C12" s="3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E9F25-BA8E-4D17-A931-29DE1CB297E8}">
  <sheetPr codeName="Sheet2">
    <tabColor rgb="FF00B050"/>
  </sheetPr>
  <dimension ref="B2:AF36"/>
  <sheetViews>
    <sheetView workbookViewId="0">
      <pane xSplit="2" ySplit="5" topLeftCell="C8" activePane="bottomRight" state="frozen"/>
      <selection pane="topRight" activeCell="B1" sqref="B1"/>
      <selection pane="bottomLeft" activeCell="A4" sqref="A4"/>
      <selection pane="bottomRight" activeCell="N31" sqref="N31"/>
    </sheetView>
  </sheetViews>
  <sheetFormatPr defaultRowHeight="15" x14ac:dyDescent="0.25"/>
  <cols>
    <col min="1" max="1" width="4" style="91" customWidth="1"/>
    <col min="2" max="2" width="30.28515625" style="94" bestFit="1" customWidth="1"/>
    <col min="3" max="5" width="12.7109375" style="91" customWidth="1"/>
    <col min="6" max="6" width="13.7109375" style="91" customWidth="1"/>
    <col min="7" max="8" width="12.7109375" style="91" customWidth="1"/>
    <col min="9" max="9" width="13.42578125" style="91" customWidth="1"/>
    <col min="10" max="10" width="12.85546875" style="91" customWidth="1"/>
    <col min="11" max="13" width="12.7109375" style="91" customWidth="1"/>
    <col min="14" max="14" width="12.85546875" style="91" customWidth="1"/>
    <col min="15" max="32" width="12.7109375" style="91" customWidth="1"/>
    <col min="33" max="16384" width="9.140625" style="91"/>
  </cols>
  <sheetData>
    <row r="2" spans="2:32" x14ac:dyDescent="0.25">
      <c r="B2" s="3" t="s">
        <v>194</v>
      </c>
    </row>
    <row r="3" spans="2:32" s="9" customFormat="1" x14ac:dyDescent="0.25">
      <c r="B3" s="3" t="s">
        <v>78</v>
      </c>
    </row>
    <row r="4" spans="2:32" s="9" customFormat="1" x14ac:dyDescent="0.25">
      <c r="B4" s="3"/>
    </row>
    <row r="5" spans="2:32" s="9" customFormat="1" x14ac:dyDescent="0.25">
      <c r="B5" s="113" t="s">
        <v>31</v>
      </c>
      <c r="C5" s="143" t="s">
        <v>164</v>
      </c>
      <c r="D5" s="143" t="s">
        <v>165</v>
      </c>
      <c r="E5" s="143" t="s">
        <v>166</v>
      </c>
      <c r="F5" s="143" t="s">
        <v>167</v>
      </c>
      <c r="G5" s="143" t="s">
        <v>168</v>
      </c>
      <c r="H5" s="143" t="s">
        <v>169</v>
      </c>
      <c r="I5" s="143" t="s">
        <v>170</v>
      </c>
      <c r="J5" s="143" t="s">
        <v>171</v>
      </c>
      <c r="K5" s="143" t="s">
        <v>172</v>
      </c>
      <c r="L5" s="143" t="s">
        <v>173</v>
      </c>
      <c r="M5" s="143" t="s">
        <v>174</v>
      </c>
      <c r="N5" s="143" t="s">
        <v>175</v>
      </c>
      <c r="O5" s="143" t="s">
        <v>176</v>
      </c>
      <c r="P5" s="143" t="s">
        <v>177</v>
      </c>
      <c r="Q5" s="143" t="s">
        <v>178</v>
      </c>
      <c r="R5" s="143" t="s">
        <v>179</v>
      </c>
      <c r="S5" s="143" t="s">
        <v>180</v>
      </c>
      <c r="T5" s="143" t="s">
        <v>181</v>
      </c>
      <c r="U5" s="143" t="s">
        <v>182</v>
      </c>
      <c r="V5" s="143" t="s">
        <v>183</v>
      </c>
      <c r="W5" s="143" t="s">
        <v>184</v>
      </c>
      <c r="X5" s="143" t="s">
        <v>185</v>
      </c>
      <c r="Y5" s="143" t="s">
        <v>186</v>
      </c>
      <c r="Z5" s="143" t="s">
        <v>187</v>
      </c>
      <c r="AA5" s="143" t="s">
        <v>188</v>
      </c>
      <c r="AB5" s="143" t="s">
        <v>189</v>
      </c>
      <c r="AC5" s="143" t="s">
        <v>190</v>
      </c>
      <c r="AD5" s="143" t="s">
        <v>191</v>
      </c>
      <c r="AE5" s="143" t="s">
        <v>192</v>
      </c>
      <c r="AF5" s="144" t="s">
        <v>193</v>
      </c>
    </row>
    <row r="6" spans="2:32" x14ac:dyDescent="0.25">
      <c r="B6" s="110" t="s">
        <v>44</v>
      </c>
      <c r="C6" s="93">
        <v>17.28</v>
      </c>
      <c r="D6" s="93">
        <v>20.94</v>
      </c>
      <c r="E6" s="92">
        <f>1.028*D6</f>
        <v>21.526320000000002</v>
      </c>
      <c r="F6" s="92">
        <f t="shared" ref="F6:AF12" si="0">1.028*E6</f>
        <v>22.129056960000003</v>
      </c>
      <c r="G6" s="92">
        <f t="shared" si="0"/>
        <v>22.748670554880004</v>
      </c>
      <c r="H6" s="92">
        <f t="shared" si="0"/>
        <v>23.385633330416645</v>
      </c>
      <c r="I6" s="92">
        <f t="shared" si="0"/>
        <v>24.040431063668311</v>
      </c>
      <c r="J6" s="92">
        <f t="shared" si="0"/>
        <v>24.713563133451025</v>
      </c>
      <c r="K6" s="92">
        <f t="shared" si="0"/>
        <v>25.405542901187655</v>
      </c>
      <c r="L6" s="92">
        <f t="shared" si="0"/>
        <v>26.116898102420908</v>
      </c>
      <c r="M6" s="92">
        <f t="shared" si="0"/>
        <v>26.848171249288693</v>
      </c>
      <c r="N6" s="92">
        <f t="shared" si="0"/>
        <v>27.599920044268778</v>
      </c>
      <c r="O6" s="92">
        <f t="shared" si="0"/>
        <v>28.372717805508305</v>
      </c>
      <c r="P6" s="92">
        <f t="shared" si="0"/>
        <v>29.167153904062538</v>
      </c>
      <c r="Q6" s="92">
        <f t="shared" si="0"/>
        <v>29.983834213376291</v>
      </c>
      <c r="R6" s="92">
        <f t="shared" si="0"/>
        <v>30.823381571350829</v>
      </c>
      <c r="S6" s="92">
        <f t="shared" si="0"/>
        <v>31.686436255348653</v>
      </c>
      <c r="T6" s="92">
        <f t="shared" si="0"/>
        <v>32.573656470498413</v>
      </c>
      <c r="U6" s="92">
        <f t="shared" si="0"/>
        <v>33.485718851672367</v>
      </c>
      <c r="V6" s="92">
        <f t="shared" si="0"/>
        <v>34.423318979519195</v>
      </c>
      <c r="W6" s="92">
        <f t="shared" si="0"/>
        <v>35.387171910945732</v>
      </c>
      <c r="X6" s="92">
        <f t="shared" si="0"/>
        <v>36.378012724452212</v>
      </c>
      <c r="Y6" s="92">
        <f t="shared" si="0"/>
        <v>37.396597080736875</v>
      </c>
      <c r="Z6" s="92">
        <f t="shared" si="0"/>
        <v>38.443701798997509</v>
      </c>
      <c r="AA6" s="92">
        <f t="shared" si="0"/>
        <v>39.520125449369438</v>
      </c>
      <c r="AB6" s="92">
        <f t="shared" si="0"/>
        <v>40.626688961951785</v>
      </c>
      <c r="AC6" s="92">
        <f t="shared" si="0"/>
        <v>41.764236252886434</v>
      </c>
      <c r="AD6" s="92">
        <f t="shared" si="0"/>
        <v>42.933634867967257</v>
      </c>
      <c r="AE6" s="92">
        <f t="shared" si="0"/>
        <v>44.135776644270344</v>
      </c>
      <c r="AF6" s="92">
        <f t="shared" si="0"/>
        <v>45.371578390309914</v>
      </c>
    </row>
    <row r="7" spans="2:32" x14ac:dyDescent="0.25">
      <c r="B7" s="111" t="s">
        <v>54</v>
      </c>
      <c r="C7" s="92">
        <f>14.48*1.022</f>
        <v>14.79856</v>
      </c>
      <c r="D7" s="92">
        <v>20</v>
      </c>
      <c r="E7" s="92">
        <f t="shared" ref="E7:T12" si="1">1.028*D7</f>
        <v>20.560000000000002</v>
      </c>
      <c r="F7" s="92">
        <f t="shared" si="1"/>
        <v>21.135680000000004</v>
      </c>
      <c r="G7" s="92">
        <f t="shared" si="1"/>
        <v>21.727479040000006</v>
      </c>
      <c r="H7" s="92">
        <f t="shared" si="1"/>
        <v>22.335848453120008</v>
      </c>
      <c r="I7" s="92">
        <f t="shared" si="1"/>
        <v>22.96125220980737</v>
      </c>
      <c r="J7" s="92">
        <f t="shared" si="1"/>
        <v>23.604167271681977</v>
      </c>
      <c r="K7" s="92">
        <f t="shared" si="1"/>
        <v>24.265083955289072</v>
      </c>
      <c r="L7" s="92">
        <f t="shared" si="1"/>
        <v>24.944506306037166</v>
      </c>
      <c r="M7" s="92">
        <f t="shared" si="1"/>
        <v>25.642952482606209</v>
      </c>
      <c r="N7" s="92">
        <f t="shared" si="1"/>
        <v>26.360955152119182</v>
      </c>
      <c r="O7" s="92">
        <f t="shared" si="1"/>
        <v>27.099061896378519</v>
      </c>
      <c r="P7" s="92">
        <f t="shared" si="1"/>
        <v>27.857835629477119</v>
      </c>
      <c r="Q7" s="92">
        <f t="shared" si="1"/>
        <v>28.637855027102479</v>
      </c>
      <c r="R7" s="92">
        <f t="shared" si="1"/>
        <v>29.439714967861349</v>
      </c>
      <c r="S7" s="92">
        <f t="shared" si="1"/>
        <v>30.264026986961468</v>
      </c>
      <c r="T7" s="92">
        <f t="shared" si="1"/>
        <v>31.111419742596389</v>
      </c>
      <c r="U7" s="92">
        <f t="shared" si="0"/>
        <v>31.982539495389091</v>
      </c>
      <c r="V7" s="92">
        <f t="shared" si="0"/>
        <v>32.878050601259986</v>
      </c>
      <c r="W7" s="92">
        <f t="shared" si="0"/>
        <v>33.798636018095266</v>
      </c>
      <c r="X7" s="92">
        <f t="shared" si="0"/>
        <v>34.744997826601931</v>
      </c>
      <c r="Y7" s="92">
        <f t="shared" si="0"/>
        <v>35.717857765746786</v>
      </c>
      <c r="Z7" s="92">
        <f t="shared" si="0"/>
        <v>36.7179577831877</v>
      </c>
      <c r="AA7" s="92">
        <f t="shared" si="0"/>
        <v>37.746060601116959</v>
      </c>
      <c r="AB7" s="92">
        <f t="shared" si="0"/>
        <v>38.802950297948236</v>
      </c>
      <c r="AC7" s="92">
        <f t="shared" si="0"/>
        <v>39.889432906290786</v>
      </c>
      <c r="AD7" s="92">
        <f t="shared" si="0"/>
        <v>41.00633702766693</v>
      </c>
      <c r="AE7" s="92">
        <f t="shared" si="0"/>
        <v>42.154514464441604</v>
      </c>
      <c r="AF7" s="92">
        <f t="shared" si="0"/>
        <v>43.334840869445969</v>
      </c>
    </row>
    <row r="8" spans="2:32" x14ac:dyDescent="0.25">
      <c r="B8" s="111" t="s">
        <v>55</v>
      </c>
      <c r="C8" s="92">
        <v>4.45</v>
      </c>
      <c r="D8" s="92">
        <f t="shared" ref="D8" si="2">1.022*C8</f>
        <v>4.5479000000000003</v>
      </c>
      <c r="E8" s="92">
        <f t="shared" si="1"/>
        <v>4.6752412000000003</v>
      </c>
      <c r="F8" s="92">
        <f t="shared" si="0"/>
        <v>4.8061479536</v>
      </c>
      <c r="G8" s="92">
        <f t="shared" si="0"/>
        <v>4.9407200963008</v>
      </c>
      <c r="H8" s="92">
        <f t="shared" si="0"/>
        <v>5.0790602589972229</v>
      </c>
      <c r="I8" s="92">
        <f t="shared" si="0"/>
        <v>5.2212739462491449</v>
      </c>
      <c r="J8" s="92">
        <f t="shared" si="0"/>
        <v>5.3674696167441214</v>
      </c>
      <c r="K8" s="92">
        <f t="shared" si="0"/>
        <v>5.5177587660129568</v>
      </c>
      <c r="L8" s="92">
        <f t="shared" si="0"/>
        <v>5.6722560114613199</v>
      </c>
      <c r="M8" s="92">
        <f t="shared" si="0"/>
        <v>5.831079179782237</v>
      </c>
      <c r="N8" s="92">
        <f t="shared" si="0"/>
        <v>5.9943493968161397</v>
      </c>
      <c r="O8" s="92">
        <f t="shared" si="0"/>
        <v>6.1621911799269915</v>
      </c>
      <c r="P8" s="92">
        <f t="shared" si="0"/>
        <v>6.3347325329649475</v>
      </c>
      <c r="Q8" s="92">
        <f t="shared" si="0"/>
        <v>6.5121050438879662</v>
      </c>
      <c r="R8" s="92">
        <f t="shared" si="0"/>
        <v>6.6944439851168296</v>
      </c>
      <c r="S8" s="92">
        <f t="shared" si="0"/>
        <v>6.8818884167001011</v>
      </c>
      <c r="T8" s="92">
        <f t="shared" si="0"/>
        <v>7.0745812923677045</v>
      </c>
      <c r="U8" s="92">
        <f t="shared" si="0"/>
        <v>7.2726695685540008</v>
      </c>
      <c r="V8" s="92">
        <f t="shared" si="0"/>
        <v>7.476304316473513</v>
      </c>
      <c r="W8" s="92">
        <f t="shared" si="0"/>
        <v>7.6856408373347715</v>
      </c>
      <c r="X8" s="92">
        <f t="shared" si="0"/>
        <v>7.9008387807801457</v>
      </c>
      <c r="Y8" s="92">
        <f t="shared" si="0"/>
        <v>8.1220622666419899</v>
      </c>
      <c r="Z8" s="92">
        <f t="shared" si="0"/>
        <v>8.3494800101079658</v>
      </c>
      <c r="AA8" s="92">
        <f t="shared" si="0"/>
        <v>8.5832654503909893</v>
      </c>
      <c r="AB8" s="92">
        <f t="shared" si="0"/>
        <v>8.8235968830019367</v>
      </c>
      <c r="AC8" s="92">
        <f t="shared" si="0"/>
        <v>9.0706575957259918</v>
      </c>
      <c r="AD8" s="92">
        <f t="shared" si="0"/>
        <v>9.3246360084063191</v>
      </c>
      <c r="AE8" s="92">
        <f t="shared" si="0"/>
        <v>9.5857258166416965</v>
      </c>
      <c r="AF8" s="92">
        <f t="shared" si="0"/>
        <v>9.8541261395076649</v>
      </c>
    </row>
    <row r="9" spans="2:32" x14ac:dyDescent="0.25">
      <c r="B9" s="110" t="s">
        <v>59</v>
      </c>
      <c r="C9" s="92">
        <v>3.9181989609849754</v>
      </c>
      <c r="D9" s="92">
        <v>4.0435813277364945</v>
      </c>
      <c r="E9" s="92">
        <f t="shared" si="1"/>
        <v>4.1568016049131167</v>
      </c>
      <c r="F9" s="92">
        <f t="shared" si="0"/>
        <v>4.2731920498506843</v>
      </c>
      <c r="G9" s="92">
        <f t="shared" si="0"/>
        <v>4.3928414272465037</v>
      </c>
      <c r="H9" s="92">
        <f t="shared" si="0"/>
        <v>4.5158409872094056</v>
      </c>
      <c r="I9" s="92">
        <f t="shared" si="0"/>
        <v>4.6422845348512691</v>
      </c>
      <c r="J9" s="92">
        <f t="shared" si="0"/>
        <v>4.7722685018271047</v>
      </c>
      <c r="K9" s="92">
        <f t="shared" si="0"/>
        <v>4.9058920198782641</v>
      </c>
      <c r="L9" s="92">
        <f t="shared" si="0"/>
        <v>5.0432569964348559</v>
      </c>
      <c r="M9" s="92">
        <f t="shared" si="0"/>
        <v>5.1844681923350322</v>
      </c>
      <c r="N9" s="92">
        <f t="shared" si="0"/>
        <v>5.3296333017204134</v>
      </c>
      <c r="O9" s="92">
        <f t="shared" si="0"/>
        <v>5.4788630341685849</v>
      </c>
      <c r="P9" s="92">
        <f t="shared" si="0"/>
        <v>5.6322711991253058</v>
      </c>
      <c r="Q9" s="92">
        <f t="shared" si="0"/>
        <v>5.7899747927008143</v>
      </c>
      <c r="R9" s="92">
        <f t="shared" si="0"/>
        <v>5.9520940868964374</v>
      </c>
      <c r="S9" s="92">
        <f t="shared" si="0"/>
        <v>6.1187527213295381</v>
      </c>
      <c r="T9" s="92">
        <f t="shared" si="0"/>
        <v>6.2900777975267657</v>
      </c>
      <c r="U9" s="92">
        <f t="shared" si="0"/>
        <v>6.4661999758575153</v>
      </c>
      <c r="V9" s="92">
        <f t="shared" si="0"/>
        <v>6.6472535751815256</v>
      </c>
      <c r="W9" s="92">
        <f t="shared" si="0"/>
        <v>6.8333766752866083</v>
      </c>
      <c r="X9" s="92">
        <f t="shared" si="0"/>
        <v>7.0247112221946333</v>
      </c>
      <c r="Y9" s="92">
        <f t="shared" si="0"/>
        <v>7.2214031364160833</v>
      </c>
      <c r="Z9" s="92">
        <f t="shared" si="0"/>
        <v>7.4236024242357335</v>
      </c>
      <c r="AA9" s="92">
        <f t="shared" si="0"/>
        <v>7.6314632921143346</v>
      </c>
      <c r="AB9" s="92">
        <f t="shared" si="0"/>
        <v>7.8451442642935358</v>
      </c>
      <c r="AC9" s="92">
        <f t="shared" si="0"/>
        <v>8.0648083036937557</v>
      </c>
      <c r="AD9" s="92">
        <f t="shared" si="0"/>
        <v>8.290622936197181</v>
      </c>
      <c r="AE9" s="92">
        <f t="shared" si="0"/>
        <v>8.5227603784107018</v>
      </c>
      <c r="AF9" s="92">
        <f t="shared" si="0"/>
        <v>8.7613976690062021</v>
      </c>
    </row>
    <row r="10" spans="2:32" x14ac:dyDescent="0.25">
      <c r="B10" s="110" t="s">
        <v>49</v>
      </c>
      <c r="C10" s="92">
        <v>3.2193000000000001</v>
      </c>
      <c r="D10" s="92">
        <f>3.31*1.03</f>
        <v>3.4093</v>
      </c>
      <c r="E10" s="92">
        <f t="shared" si="1"/>
        <v>3.5047603999999999</v>
      </c>
      <c r="F10" s="92">
        <f t="shared" si="0"/>
        <v>3.6028936911999998</v>
      </c>
      <c r="G10" s="92">
        <f t="shared" si="0"/>
        <v>3.7037747145536</v>
      </c>
      <c r="H10" s="92">
        <f t="shared" si="0"/>
        <v>3.8074804065611008</v>
      </c>
      <c r="I10" s="92">
        <f t="shared" si="0"/>
        <v>3.9140898579448118</v>
      </c>
      <c r="J10" s="92">
        <f t="shared" si="0"/>
        <v>4.0236843739672663</v>
      </c>
      <c r="K10" s="92">
        <f t="shared" si="0"/>
        <v>4.1363475364383495</v>
      </c>
      <c r="L10" s="92">
        <f t="shared" si="0"/>
        <v>4.252165267458623</v>
      </c>
      <c r="M10" s="92">
        <f t="shared" si="0"/>
        <v>4.3712258949474645</v>
      </c>
      <c r="N10" s="92">
        <f t="shared" si="0"/>
        <v>4.4936202200059938</v>
      </c>
      <c r="O10" s="92">
        <f t="shared" si="0"/>
        <v>4.619441586166162</v>
      </c>
      <c r="P10" s="92">
        <f t="shared" si="0"/>
        <v>4.7487859505788146</v>
      </c>
      <c r="Q10" s="92">
        <f t="shared" si="0"/>
        <v>4.8817519571950214</v>
      </c>
      <c r="R10" s="92">
        <f t="shared" si="0"/>
        <v>5.0184410119964822</v>
      </c>
      <c r="S10" s="92">
        <f t="shared" si="0"/>
        <v>5.1589573603323835</v>
      </c>
      <c r="T10" s="92">
        <f t="shared" si="0"/>
        <v>5.3034081664216908</v>
      </c>
      <c r="U10" s="92">
        <f t="shared" si="0"/>
        <v>5.4519035950814985</v>
      </c>
      <c r="V10" s="92">
        <f t="shared" si="0"/>
        <v>5.6045568957437801</v>
      </c>
      <c r="W10" s="92">
        <f t="shared" si="0"/>
        <v>5.761484488824606</v>
      </c>
      <c r="X10" s="92">
        <f t="shared" si="0"/>
        <v>5.9228060545116952</v>
      </c>
      <c r="Y10" s="92">
        <f t="shared" si="0"/>
        <v>6.0886446240380225</v>
      </c>
      <c r="Z10" s="92">
        <f t="shared" si="0"/>
        <v>6.2591266735110871</v>
      </c>
      <c r="AA10" s="92">
        <f t="shared" si="0"/>
        <v>6.4343822203693977</v>
      </c>
      <c r="AB10" s="92">
        <f t="shared" si="0"/>
        <v>6.614544922539741</v>
      </c>
      <c r="AC10" s="92">
        <f t="shared" si="0"/>
        <v>6.799752180370854</v>
      </c>
      <c r="AD10" s="92">
        <f t="shared" si="0"/>
        <v>6.9901452414212377</v>
      </c>
      <c r="AE10" s="92">
        <f t="shared" si="0"/>
        <v>7.185869308181033</v>
      </c>
      <c r="AF10" s="92">
        <f t="shared" si="0"/>
        <v>7.3870736488101016</v>
      </c>
    </row>
    <row r="11" spans="2:32" x14ac:dyDescent="0.25">
      <c r="B11" s="110" t="s">
        <v>46</v>
      </c>
      <c r="C11" s="93">
        <v>6.26</v>
      </c>
      <c r="D11" s="93">
        <v>6.84</v>
      </c>
      <c r="E11" s="92">
        <f t="shared" si="1"/>
        <v>7.0315200000000004</v>
      </c>
      <c r="F11" s="92">
        <f t="shared" si="0"/>
        <v>7.228402560000001</v>
      </c>
      <c r="G11" s="92">
        <f t="shared" si="0"/>
        <v>7.4307978316800014</v>
      </c>
      <c r="H11" s="92">
        <f t="shared" si="0"/>
        <v>7.6388601709670416</v>
      </c>
      <c r="I11" s="92">
        <f t="shared" si="0"/>
        <v>7.8527482557541193</v>
      </c>
      <c r="J11" s="92">
        <f t="shared" si="0"/>
        <v>8.0726252069152356</v>
      </c>
      <c r="K11" s="92">
        <f t="shared" si="0"/>
        <v>8.2986587127088622</v>
      </c>
      <c r="L11" s="92">
        <f t="shared" si="0"/>
        <v>8.5310211566647105</v>
      </c>
      <c r="M11" s="92">
        <f t="shared" si="0"/>
        <v>8.7698897490513232</v>
      </c>
      <c r="N11" s="92">
        <f t="shared" si="0"/>
        <v>9.0154466620247611</v>
      </c>
      <c r="O11" s="92">
        <f t="shared" si="0"/>
        <v>9.2678791685614552</v>
      </c>
      <c r="P11" s="92">
        <f t="shared" si="0"/>
        <v>9.5273797852811768</v>
      </c>
      <c r="Q11" s="92">
        <f t="shared" si="0"/>
        <v>9.7941464192690493</v>
      </c>
      <c r="R11" s="92">
        <f t="shared" si="0"/>
        <v>10.068382519008583</v>
      </c>
      <c r="S11" s="92">
        <f t="shared" si="0"/>
        <v>10.350297229540823</v>
      </c>
      <c r="T11" s="92">
        <f t="shared" si="0"/>
        <v>10.640105551967967</v>
      </c>
      <c r="U11" s="92">
        <f t="shared" si="0"/>
        <v>10.93802850742307</v>
      </c>
      <c r="V11" s="92">
        <f t="shared" si="0"/>
        <v>11.244293305630917</v>
      </c>
      <c r="W11" s="92">
        <f t="shared" si="0"/>
        <v>11.559133518188583</v>
      </c>
      <c r="X11" s="92">
        <f t="shared" si="0"/>
        <v>11.882789256697864</v>
      </c>
      <c r="Y11" s="92">
        <f t="shared" si="0"/>
        <v>12.215507355885403</v>
      </c>
      <c r="Z11" s="92">
        <f t="shared" si="0"/>
        <v>12.557541561850195</v>
      </c>
      <c r="AA11" s="92">
        <f t="shared" si="0"/>
        <v>12.909152725582</v>
      </c>
      <c r="AB11" s="92">
        <f t="shared" si="0"/>
        <v>13.270609001898297</v>
      </c>
      <c r="AC11" s="92">
        <f t="shared" si="0"/>
        <v>13.64218605395145</v>
      </c>
      <c r="AD11" s="92">
        <f t="shared" si="0"/>
        <v>14.024167263462092</v>
      </c>
      <c r="AE11" s="92">
        <f t="shared" si="0"/>
        <v>14.41684394683903</v>
      </c>
      <c r="AF11" s="92">
        <f t="shared" si="0"/>
        <v>14.820515577350523</v>
      </c>
    </row>
    <row r="12" spans="2:32" x14ac:dyDescent="0.25">
      <c r="B12" s="198" t="s">
        <v>138</v>
      </c>
      <c r="C12" s="112">
        <v>14.195580000000001</v>
      </c>
      <c r="D12" s="112">
        <v>18.2744</v>
      </c>
      <c r="E12" s="92">
        <f t="shared" si="1"/>
        <v>18.7860832</v>
      </c>
      <c r="F12" s="92">
        <f t="shared" si="0"/>
        <v>19.312093529600002</v>
      </c>
      <c r="G12" s="92">
        <f t="shared" si="0"/>
        <v>19.852832148428803</v>
      </c>
      <c r="H12" s="92">
        <f t="shared" si="0"/>
        <v>20.40871144858481</v>
      </c>
      <c r="I12" s="92">
        <f t="shared" si="0"/>
        <v>20.980155369145187</v>
      </c>
      <c r="J12" s="92">
        <f t="shared" si="0"/>
        <v>21.567599719481255</v>
      </c>
      <c r="K12" s="92">
        <f t="shared" si="0"/>
        <v>22.171492511626731</v>
      </c>
      <c r="L12" s="92">
        <f t="shared" si="0"/>
        <v>22.792294301952278</v>
      </c>
      <c r="M12" s="92">
        <f t="shared" si="0"/>
        <v>23.430478542406942</v>
      </c>
      <c r="N12" s="92">
        <f t="shared" si="0"/>
        <v>24.086531941594338</v>
      </c>
      <c r="O12" s="92">
        <f t="shared" si="0"/>
        <v>24.76095483595898</v>
      </c>
      <c r="P12" s="92">
        <f t="shared" si="0"/>
        <v>25.454261571365834</v>
      </c>
      <c r="Q12" s="92">
        <f t="shared" si="0"/>
        <v>26.166980895364077</v>
      </c>
      <c r="R12" s="92">
        <f t="shared" si="0"/>
        <v>26.899656360434271</v>
      </c>
      <c r="S12" s="92">
        <f t="shared" si="0"/>
        <v>27.652846738526431</v>
      </c>
      <c r="T12" s="92">
        <f t="shared" si="0"/>
        <v>28.427126447205172</v>
      </c>
      <c r="U12" s="92">
        <f t="shared" si="0"/>
        <v>29.223085987726918</v>
      </c>
      <c r="V12" s="92">
        <f t="shared" si="0"/>
        <v>30.041332395383272</v>
      </c>
      <c r="W12" s="92">
        <f t="shared" si="0"/>
        <v>30.882489702454006</v>
      </c>
      <c r="X12" s="92">
        <f t="shared" si="0"/>
        <v>31.747199414122719</v>
      </c>
      <c r="Y12" s="92">
        <f t="shared" si="0"/>
        <v>32.636120997718159</v>
      </c>
      <c r="Z12" s="92">
        <f t="shared" si="0"/>
        <v>33.549932385654266</v>
      </c>
      <c r="AA12" s="92">
        <f t="shared" si="0"/>
        <v>34.489330492452588</v>
      </c>
      <c r="AB12" s="92">
        <f t="shared" si="0"/>
        <v>35.455031746241261</v>
      </c>
      <c r="AC12" s="92">
        <f t="shared" si="0"/>
        <v>36.447772635136019</v>
      </c>
      <c r="AD12" s="92">
        <f t="shared" si="0"/>
        <v>37.468310268919829</v>
      </c>
      <c r="AE12" s="92">
        <f t="shared" si="0"/>
        <v>38.517422956449586</v>
      </c>
      <c r="AF12" s="92">
        <f t="shared" si="0"/>
        <v>39.595910799230175</v>
      </c>
    </row>
    <row r="15" spans="2:32" x14ac:dyDescent="0.25">
      <c r="B15" s="5" t="s">
        <v>81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2:32" x14ac:dyDescent="0.25">
      <c r="B16" s="5" t="s">
        <v>195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7" x14ac:dyDescent="0.25">
      <c r="B17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7" x14ac:dyDescent="0.25">
      <c r="B18" s="114" t="s">
        <v>31</v>
      </c>
      <c r="C18" s="115" t="s">
        <v>7</v>
      </c>
      <c r="D18" s="115" t="s">
        <v>9</v>
      </c>
      <c r="E18" s="115" t="s">
        <v>10</v>
      </c>
      <c r="F18" s="115" t="s">
        <v>11</v>
      </c>
      <c r="G18" s="115" t="s">
        <v>12</v>
      </c>
      <c r="H18" s="115" t="s">
        <v>13</v>
      </c>
      <c r="I18" s="115" t="s">
        <v>14</v>
      </c>
      <c r="J18" s="115" t="s">
        <v>15</v>
      </c>
      <c r="K18" s="115" t="s">
        <v>16</v>
      </c>
      <c r="L18" s="115" t="s">
        <v>17</v>
      </c>
      <c r="M18" s="115" t="s">
        <v>18</v>
      </c>
      <c r="N18" s="116" t="s">
        <v>38</v>
      </c>
      <c r="O18" s="193" t="s">
        <v>108</v>
      </c>
      <c r="P18" s="115" t="s">
        <v>34</v>
      </c>
      <c r="Q18" s="115" t="s">
        <v>35</v>
      </c>
    </row>
    <row r="19" spans="2:17" x14ac:dyDescent="0.25">
      <c r="B19" s="140" t="s">
        <v>40</v>
      </c>
      <c r="C19" s="24"/>
      <c r="D19" s="24">
        <v>0.115</v>
      </c>
      <c r="E19" s="24">
        <v>0.151</v>
      </c>
      <c r="F19" s="24"/>
      <c r="G19" s="24">
        <v>6.6000000000000003E-2</v>
      </c>
      <c r="H19" s="24">
        <v>0.26300000000000001</v>
      </c>
      <c r="I19" s="24">
        <v>0.29799999999999999</v>
      </c>
      <c r="J19" s="24"/>
      <c r="K19" s="24">
        <v>0.107</v>
      </c>
      <c r="L19" s="24"/>
      <c r="M19" s="24"/>
      <c r="N19" s="106"/>
      <c r="O19" s="192"/>
      <c r="P19" s="192"/>
      <c r="Q19" s="192"/>
    </row>
    <row r="20" spans="2:17" x14ac:dyDescent="0.25">
      <c r="B20" s="140" t="s">
        <v>305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106">
        <v>1</v>
      </c>
      <c r="O20" s="24"/>
      <c r="P20" s="24"/>
      <c r="Q20" s="24"/>
    </row>
    <row r="21" spans="2:17" x14ac:dyDescent="0.25">
      <c r="B21" s="140" t="s">
        <v>53</v>
      </c>
      <c r="C21" s="24">
        <v>5.5530000000000003E-2</v>
      </c>
      <c r="D21" s="24">
        <v>8.5059999999999997E-2</v>
      </c>
      <c r="E21" s="24">
        <v>0.11255</v>
      </c>
      <c r="F21" s="24">
        <v>1.9009999999999999E-2</v>
      </c>
      <c r="G21" s="24">
        <v>5.1119999999999999E-2</v>
      </c>
      <c r="H21" s="24">
        <v>0.17035</v>
      </c>
      <c r="I21" s="24">
        <v>0.24796000000000001</v>
      </c>
      <c r="J21" s="24">
        <v>0.15651000000000001</v>
      </c>
      <c r="K21" s="24">
        <v>0.10191</v>
      </c>
      <c r="L21" s="24"/>
      <c r="M21" s="24"/>
      <c r="N21" s="106"/>
      <c r="O21" s="24"/>
      <c r="P21" s="24"/>
      <c r="Q21" s="24"/>
    </row>
    <row r="22" spans="2:17" x14ac:dyDescent="0.25">
      <c r="B22" s="140" t="s">
        <v>114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>
        <v>1</v>
      </c>
      <c r="N22" s="106"/>
      <c r="O22" s="24"/>
      <c r="P22" s="24"/>
      <c r="Q22" s="24"/>
    </row>
    <row r="23" spans="2:17" x14ac:dyDescent="0.25">
      <c r="B23" s="141" t="s">
        <v>42</v>
      </c>
      <c r="C23" s="24">
        <v>5.7579186115000007E-2</v>
      </c>
      <c r="D23" s="24">
        <v>0.11176945981599996</v>
      </c>
      <c r="E23" s="24"/>
      <c r="F23" s="24">
        <v>2.0287138916000001E-2</v>
      </c>
      <c r="G23" s="24">
        <v>5.4807140579000019E-2</v>
      </c>
      <c r="H23" s="24">
        <v>0.19291135046099997</v>
      </c>
      <c r="I23" s="24">
        <v>0.254526374848</v>
      </c>
      <c r="J23" s="24">
        <v>0.18729345033899994</v>
      </c>
      <c r="K23" s="24">
        <v>0.12082589892699996</v>
      </c>
      <c r="L23" s="24"/>
      <c r="M23" s="24"/>
      <c r="N23" s="106"/>
      <c r="O23" s="24"/>
      <c r="P23" s="24"/>
      <c r="Q23" s="24"/>
    </row>
    <row r="24" spans="2:17" x14ac:dyDescent="0.25">
      <c r="B24" s="141" t="s">
        <v>44</v>
      </c>
      <c r="C24" s="24"/>
      <c r="D24" s="24">
        <v>1.2E-2</v>
      </c>
      <c r="E24" s="24">
        <v>1.474E-2</v>
      </c>
      <c r="F24" s="24"/>
      <c r="G24" s="24"/>
      <c r="H24" s="24">
        <v>0.02</v>
      </c>
      <c r="I24" s="24">
        <v>0.03</v>
      </c>
      <c r="J24" s="24">
        <v>2.6440000000000002E-2</v>
      </c>
      <c r="K24" s="24">
        <v>1.9820000000000001E-2</v>
      </c>
      <c r="L24" s="24"/>
      <c r="M24" s="24">
        <v>3.6999999999999998E-2</v>
      </c>
      <c r="N24" s="106"/>
      <c r="O24" s="24"/>
      <c r="P24" s="24"/>
      <c r="Q24" s="24"/>
    </row>
    <row r="25" spans="2:17" x14ac:dyDescent="0.25">
      <c r="B25" s="140" t="s">
        <v>54</v>
      </c>
      <c r="C25" s="24">
        <v>2.1195160000000001E-2</v>
      </c>
      <c r="D25" s="24">
        <v>1.536538E-2</v>
      </c>
      <c r="E25" s="24">
        <v>4.1715519999999999E-2</v>
      </c>
      <c r="F25" s="24">
        <v>7.4006100000000002E-3</v>
      </c>
      <c r="G25" s="24">
        <v>7.9868999999999999E-3</v>
      </c>
      <c r="H25" s="24">
        <v>3.3164449999999998E-2</v>
      </c>
      <c r="I25" s="24">
        <v>5.0344029999999998E-2</v>
      </c>
      <c r="J25" s="24">
        <v>3.5753E-2</v>
      </c>
      <c r="K25" s="24">
        <v>1.8108809999999999E-2</v>
      </c>
      <c r="L25" s="24">
        <v>6.4603200000000003E-3</v>
      </c>
      <c r="M25" s="24">
        <v>3.3418879999999998E-2</v>
      </c>
      <c r="N25" s="106">
        <v>0.10794487</v>
      </c>
      <c r="O25" s="24"/>
      <c r="P25" s="24"/>
      <c r="Q25" s="24"/>
    </row>
    <row r="26" spans="2:17" x14ac:dyDescent="0.25">
      <c r="B26" s="140" t="s">
        <v>55</v>
      </c>
      <c r="C26" s="24">
        <v>6.0000000000000001E-3</v>
      </c>
      <c r="D26" s="24">
        <v>5.0000000000000001E-3</v>
      </c>
      <c r="E26" s="24">
        <v>1.2999999999999999E-2</v>
      </c>
      <c r="F26" s="24">
        <v>2E-3</v>
      </c>
      <c r="G26" s="24">
        <v>2E-3</v>
      </c>
      <c r="H26" s="24">
        <v>0.01</v>
      </c>
      <c r="I26" s="24">
        <v>1.4999999999999999E-2</v>
      </c>
      <c r="J26" s="24">
        <v>1.0999999999999999E-2</v>
      </c>
      <c r="K26" s="24">
        <v>7.0000000000000001E-3</v>
      </c>
      <c r="L26" s="24">
        <v>3.0000000000000001E-3</v>
      </c>
      <c r="M26" s="24">
        <v>0.01</v>
      </c>
      <c r="N26" s="106">
        <v>3.1E-2</v>
      </c>
      <c r="O26" s="24"/>
      <c r="P26" s="24"/>
      <c r="Q26" s="24"/>
    </row>
    <row r="27" spans="2:17" x14ac:dyDescent="0.25">
      <c r="B27" s="140" t="s">
        <v>72</v>
      </c>
      <c r="C27" s="47"/>
      <c r="D27" s="47">
        <v>1.08E-4</v>
      </c>
      <c r="E27" s="47">
        <v>2.1699999999999999E-4</v>
      </c>
      <c r="F27" s="47"/>
      <c r="G27" s="47"/>
      <c r="H27" s="47">
        <v>1.9900000000000001E-4</v>
      </c>
      <c r="I27" s="47">
        <v>3.7199999999999999E-4</v>
      </c>
      <c r="J27" s="47">
        <v>3.39E-4</v>
      </c>
      <c r="K27" s="47">
        <v>1.8599999999999999E-4</v>
      </c>
      <c r="L27" s="47"/>
      <c r="M27" s="47">
        <v>3.1799999999999998E-4</v>
      </c>
      <c r="N27" s="107">
        <v>4.0299999999999998E-4</v>
      </c>
      <c r="O27" s="24"/>
      <c r="P27" s="24"/>
      <c r="Q27" s="24"/>
    </row>
    <row r="28" spans="2:17" x14ac:dyDescent="0.25">
      <c r="B28" s="140" t="s">
        <v>46</v>
      </c>
      <c r="C28" s="24">
        <v>2.1600000000000001E-2</v>
      </c>
      <c r="D28" s="24">
        <v>4.7E-2</v>
      </c>
      <c r="E28" s="24">
        <v>9.7000000000000003E-2</v>
      </c>
      <c r="F28" s="24">
        <v>2.4E-2</v>
      </c>
      <c r="G28" s="24">
        <v>7.1999999999999995E-2</v>
      </c>
      <c r="H28" s="24">
        <v>0.1</v>
      </c>
      <c r="I28" s="24">
        <v>0.19600000000000001</v>
      </c>
      <c r="J28" s="24">
        <v>0.09</v>
      </c>
      <c r="K28" s="24">
        <v>0.12</v>
      </c>
      <c r="L28" s="24">
        <v>7.0999999999999994E-2</v>
      </c>
      <c r="M28" s="24">
        <v>7.2999999999999995E-2</v>
      </c>
      <c r="N28" s="106"/>
      <c r="O28" s="24"/>
      <c r="P28" s="24"/>
      <c r="Q28" s="24"/>
    </row>
    <row r="29" spans="2:17" x14ac:dyDescent="0.25">
      <c r="B29" s="140" t="s">
        <v>57</v>
      </c>
      <c r="C29" s="24">
        <v>2.6580000000000002E-3</v>
      </c>
      <c r="D29" s="24">
        <v>5.1479999999999998E-3</v>
      </c>
      <c r="E29" s="24">
        <v>6.5709999999999996E-3</v>
      </c>
      <c r="F29" s="24">
        <v>9.7499999999999996E-4</v>
      </c>
      <c r="G29" s="24">
        <v>2.4090000000000001E-3</v>
      </c>
      <c r="H29" s="24">
        <v>9.3279999999999995E-3</v>
      </c>
      <c r="I29" s="24">
        <v>1.1983000000000001E-2</v>
      </c>
      <c r="J29" s="24">
        <v>8.6660000000000001E-3</v>
      </c>
      <c r="K29" s="24">
        <v>5.4289999999999998E-3</v>
      </c>
      <c r="L29" s="24">
        <v>2.5560000000000001E-3</v>
      </c>
      <c r="M29" s="24">
        <v>1.0426E-2</v>
      </c>
      <c r="N29" s="106">
        <v>1.3448E-2</v>
      </c>
      <c r="O29" s="24"/>
      <c r="P29" s="24"/>
      <c r="Q29" s="24"/>
    </row>
    <row r="30" spans="2:17" x14ac:dyDescent="0.25">
      <c r="B30" s="140" t="s">
        <v>59</v>
      </c>
      <c r="C30" s="24"/>
      <c r="D30" s="24"/>
      <c r="E30" s="24"/>
      <c r="F30" s="24"/>
      <c r="G30" s="24"/>
      <c r="H30" s="24"/>
      <c r="I30" s="24"/>
      <c r="J30" s="24">
        <v>0.5</v>
      </c>
      <c r="K30" s="24">
        <v>0.33333000000000007</v>
      </c>
      <c r="L30" s="24"/>
      <c r="M30" s="24"/>
      <c r="N30" s="106"/>
      <c r="O30" s="24"/>
      <c r="P30" s="24"/>
      <c r="Q30" s="24"/>
    </row>
    <row r="31" spans="2:17" x14ac:dyDescent="0.25">
      <c r="B31" s="140" t="s">
        <v>314</v>
      </c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106">
        <v>0.1</v>
      </c>
      <c r="O31" s="24"/>
      <c r="P31" s="24"/>
      <c r="Q31" s="24"/>
    </row>
    <row r="32" spans="2:17" x14ac:dyDescent="0.25">
      <c r="B32" s="140" t="s">
        <v>145</v>
      </c>
      <c r="C32" s="24">
        <v>2.722E-3</v>
      </c>
      <c r="D32" s="24">
        <v>5.2750000000000002E-3</v>
      </c>
      <c r="E32" s="24">
        <v>6.7320000000000001E-3</v>
      </c>
      <c r="F32" s="24">
        <v>1E-3</v>
      </c>
      <c r="G32" s="24">
        <v>2.4689999999999998E-3</v>
      </c>
      <c r="H32" s="24">
        <v>9.5569999999999995E-3</v>
      </c>
      <c r="I32" s="24">
        <v>1.2277E-2</v>
      </c>
      <c r="J32" s="24">
        <v>8.8780000000000005E-3</v>
      </c>
      <c r="K32" s="24">
        <v>5.5620000000000001E-3</v>
      </c>
      <c r="L32" s="24">
        <v>2.6189999999999998E-3</v>
      </c>
      <c r="M32" s="24">
        <v>0</v>
      </c>
      <c r="N32" s="106"/>
      <c r="O32" s="24"/>
      <c r="P32" s="24"/>
      <c r="Q32" s="24"/>
    </row>
    <row r="33" spans="2:17" x14ac:dyDescent="0.25">
      <c r="B33" s="140" t="s">
        <v>49</v>
      </c>
      <c r="C33" s="24"/>
      <c r="D33" s="24"/>
      <c r="E33" s="24">
        <v>5.2826100000000001E-3</v>
      </c>
      <c r="F33" s="24"/>
      <c r="G33" s="24"/>
      <c r="H33" s="24">
        <v>5.2826100000000001E-3</v>
      </c>
      <c r="I33" s="24">
        <v>4.4015800000000004E-3</v>
      </c>
      <c r="J33" s="24">
        <v>3.5206E-3</v>
      </c>
      <c r="K33" s="24"/>
      <c r="L33" s="24"/>
      <c r="M33" s="24">
        <v>3.5206E-3</v>
      </c>
      <c r="N33" s="106"/>
      <c r="O33" s="24"/>
      <c r="P33" s="24"/>
      <c r="Q33" s="24"/>
    </row>
    <row r="34" spans="2:17" x14ac:dyDescent="0.25">
      <c r="B34" s="140" t="s">
        <v>137</v>
      </c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106"/>
      <c r="O34" s="106">
        <v>1</v>
      </c>
      <c r="P34" s="24"/>
      <c r="Q34" s="24"/>
    </row>
    <row r="35" spans="2:17" x14ac:dyDescent="0.25">
      <c r="B35" s="196" t="s">
        <v>138</v>
      </c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9"/>
      <c r="O35" s="109">
        <v>1</v>
      </c>
      <c r="P35" s="108"/>
      <c r="Q35" s="108"/>
    </row>
    <row r="36" spans="2:17" x14ac:dyDescent="0.25">
      <c r="O36" s="1"/>
    </row>
  </sheetData>
  <phoneticPr fontId="10" type="noConversion"/>
  <pageMargins left="0.7" right="0.7" top="0.75" bottom="0.75" header="0.3" footer="0.3"/>
  <legacy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8EB6F-755B-448A-8D14-5144B2AF5FAE}">
  <sheetPr codeName="Sheet3">
    <tabColor rgb="FF00B050"/>
  </sheetPr>
  <dimension ref="B2:S51"/>
  <sheetViews>
    <sheetView workbookViewId="0">
      <selection activeCell="H38" sqref="H38:H42"/>
    </sheetView>
  </sheetViews>
  <sheetFormatPr defaultRowHeight="15" x14ac:dyDescent="0.25"/>
  <cols>
    <col min="1" max="1" width="9.140625" style="1"/>
    <col min="2" max="2" width="9.5703125" style="1" bestFit="1" customWidth="1"/>
    <col min="3" max="3" width="15.7109375" style="4" bestFit="1" customWidth="1"/>
    <col min="4" max="4" width="14" style="4" bestFit="1" customWidth="1"/>
    <col min="5" max="5" width="32.7109375" style="1" bestFit="1" customWidth="1"/>
    <col min="6" max="6" width="31.7109375" style="1" bestFit="1" customWidth="1"/>
    <col min="7" max="7" width="29.5703125" style="67" bestFit="1" customWidth="1"/>
    <col min="8" max="8" width="26" style="2" bestFit="1" customWidth="1"/>
    <col min="9" max="9" width="18" style="2" bestFit="1" customWidth="1"/>
    <col min="10" max="10" width="8.28515625" style="2" customWidth="1"/>
    <col min="11" max="16" width="13.28515625" style="1" customWidth="1"/>
    <col min="17" max="18" width="9.140625" style="1"/>
    <col min="19" max="19" width="14.28515625" style="1" bestFit="1" customWidth="1"/>
    <col min="20" max="16384" width="9.140625" style="1"/>
  </cols>
  <sheetData>
    <row r="2" spans="2:10" x14ac:dyDescent="0.25">
      <c r="B2" s="3" t="s">
        <v>308</v>
      </c>
    </row>
    <row r="4" spans="2:10" s="117" customFormat="1" x14ac:dyDescent="0.25">
      <c r="B4" s="117" t="s">
        <v>0</v>
      </c>
      <c r="C4" s="118" t="s">
        <v>163</v>
      </c>
      <c r="D4" s="118" t="s">
        <v>70</v>
      </c>
      <c r="E4" s="117" t="s">
        <v>151</v>
      </c>
      <c r="F4" s="117" t="s">
        <v>152</v>
      </c>
      <c r="G4" s="119" t="s">
        <v>153</v>
      </c>
      <c r="H4" s="120" t="s">
        <v>4</v>
      </c>
      <c r="I4" s="120" t="s">
        <v>5</v>
      </c>
    </row>
    <row r="5" spans="2:10" hidden="1" x14ac:dyDescent="0.25">
      <c r="B5" s="1">
        <v>2010</v>
      </c>
      <c r="C5" s="4">
        <v>40330</v>
      </c>
      <c r="D5" s="4">
        <v>40694</v>
      </c>
      <c r="E5" s="105" t="s">
        <v>2</v>
      </c>
      <c r="F5" s="105" t="s">
        <v>154</v>
      </c>
      <c r="G5" s="67">
        <v>29501.955999999998</v>
      </c>
      <c r="H5" s="2">
        <v>4.5</v>
      </c>
      <c r="I5" s="2">
        <v>4.2539999999999996</v>
      </c>
      <c r="J5" s="1"/>
    </row>
    <row r="6" spans="2:10" hidden="1" x14ac:dyDescent="0.25">
      <c r="B6" s="1">
        <v>2010</v>
      </c>
      <c r="C6" s="4">
        <v>40330</v>
      </c>
      <c r="D6" s="4">
        <v>40694</v>
      </c>
      <c r="E6" s="105" t="s">
        <v>155</v>
      </c>
      <c r="F6" s="105" t="s">
        <v>156</v>
      </c>
      <c r="G6" s="67">
        <v>3340.3620000000001</v>
      </c>
      <c r="H6" s="2">
        <v>4.5</v>
      </c>
      <c r="I6" s="2">
        <v>4.2539999999999996</v>
      </c>
      <c r="J6" s="1"/>
    </row>
    <row r="7" spans="2:10" hidden="1" x14ac:dyDescent="0.25">
      <c r="B7" s="1">
        <v>2011</v>
      </c>
      <c r="C7" s="4">
        <v>40695</v>
      </c>
      <c r="D7" s="4">
        <v>41060</v>
      </c>
      <c r="E7" s="105" t="s">
        <v>2</v>
      </c>
      <c r="F7" s="105" t="s">
        <v>154</v>
      </c>
      <c r="G7" s="67">
        <v>29837.495999999999</v>
      </c>
      <c r="H7" s="2">
        <v>3.6</v>
      </c>
      <c r="I7" s="2">
        <v>3.1190000000000002</v>
      </c>
      <c r="J7" s="1"/>
    </row>
    <row r="8" spans="2:10" hidden="1" x14ac:dyDescent="0.25">
      <c r="B8" s="1">
        <v>2011</v>
      </c>
      <c r="C8" s="4">
        <v>40695</v>
      </c>
      <c r="D8" s="4">
        <v>41060</v>
      </c>
      <c r="E8" s="105" t="s">
        <v>155</v>
      </c>
      <c r="F8" s="105" t="s">
        <v>156</v>
      </c>
      <c r="G8" s="67">
        <v>3409.08</v>
      </c>
      <c r="H8" s="2">
        <v>3.6</v>
      </c>
      <c r="I8" s="2">
        <v>3.1190000000000002</v>
      </c>
      <c r="J8" s="1"/>
    </row>
    <row r="9" spans="2:10" hidden="1" x14ac:dyDescent="0.25">
      <c r="B9" s="1">
        <v>2012</v>
      </c>
      <c r="C9" s="4">
        <v>41061</v>
      </c>
      <c r="D9" s="4">
        <v>41425</v>
      </c>
      <c r="E9" s="105" t="s">
        <v>2</v>
      </c>
      <c r="F9" s="105" t="s">
        <v>154</v>
      </c>
      <c r="G9" s="67">
        <v>29541.145</v>
      </c>
      <c r="H9" s="2">
        <v>2.9510000000000001</v>
      </c>
      <c r="I9" s="2">
        <v>2.5350000000000001</v>
      </c>
      <c r="J9" s="1"/>
    </row>
    <row r="10" spans="2:10" hidden="1" x14ac:dyDescent="0.25">
      <c r="B10" s="1">
        <v>2012</v>
      </c>
      <c r="C10" s="4">
        <v>41061</v>
      </c>
      <c r="D10" s="4">
        <v>41425</v>
      </c>
      <c r="E10" s="105" t="s">
        <v>155</v>
      </c>
      <c r="F10" s="105" t="s">
        <v>156</v>
      </c>
      <c r="G10" s="67">
        <v>3310.9679999999998</v>
      </c>
      <c r="H10" s="2">
        <v>2.9510000000000001</v>
      </c>
      <c r="I10" s="2">
        <v>2.4649999999999999</v>
      </c>
      <c r="J10" s="1"/>
    </row>
    <row r="11" spans="2:10" hidden="1" x14ac:dyDescent="0.25">
      <c r="B11" s="1">
        <v>2013</v>
      </c>
      <c r="C11" s="4">
        <v>41426</v>
      </c>
      <c r="D11" s="4">
        <v>41790</v>
      </c>
      <c r="E11" s="105" t="s">
        <v>2</v>
      </c>
      <c r="F11" s="105" t="s">
        <v>154</v>
      </c>
      <c r="G11" s="67">
        <v>29937.375</v>
      </c>
      <c r="H11" s="2">
        <v>2.9510000000000001</v>
      </c>
      <c r="I11" s="2">
        <v>2.516</v>
      </c>
      <c r="J11" s="1"/>
    </row>
    <row r="12" spans="2:10" hidden="1" x14ac:dyDescent="0.25">
      <c r="B12" s="1">
        <v>2013</v>
      </c>
      <c r="C12" s="4">
        <v>41426</v>
      </c>
      <c r="D12" s="4">
        <v>41790</v>
      </c>
      <c r="E12" s="105" t="s">
        <v>155</v>
      </c>
      <c r="F12" s="105" t="s">
        <v>156</v>
      </c>
      <c r="G12" s="67">
        <v>3350.018</v>
      </c>
      <c r="H12" s="2">
        <v>2.9510000000000001</v>
      </c>
      <c r="I12" s="2">
        <v>2.3359999999999999</v>
      </c>
      <c r="J12" s="1"/>
    </row>
    <row r="13" spans="2:10" hidden="1" x14ac:dyDescent="0.25">
      <c r="B13" s="1">
        <v>2014</v>
      </c>
      <c r="C13" s="4">
        <v>41791</v>
      </c>
      <c r="D13" s="4">
        <v>42155</v>
      </c>
      <c r="E13" s="105" t="s">
        <v>2</v>
      </c>
      <c r="F13" s="105" t="s">
        <v>154</v>
      </c>
      <c r="G13" s="67">
        <v>30703.024000000001</v>
      </c>
      <c r="H13" s="2">
        <v>3.2090000000000001</v>
      </c>
      <c r="I13" s="2">
        <v>2.855</v>
      </c>
      <c r="J13" s="1"/>
    </row>
    <row r="14" spans="2:10" hidden="1" x14ac:dyDescent="0.25">
      <c r="B14" s="1">
        <v>2014</v>
      </c>
      <c r="C14" s="4">
        <v>41791</v>
      </c>
      <c r="D14" s="4">
        <v>42155</v>
      </c>
      <c r="E14" s="105" t="s">
        <v>155</v>
      </c>
      <c r="F14" s="105" t="s">
        <v>156</v>
      </c>
      <c r="G14" s="67">
        <v>3570.538</v>
      </c>
      <c r="H14" s="2">
        <v>3.2090000000000001</v>
      </c>
      <c r="I14" s="2">
        <v>2.855</v>
      </c>
      <c r="J14" s="1"/>
    </row>
    <row r="15" spans="2:10" hidden="1" x14ac:dyDescent="0.25">
      <c r="B15" s="1">
        <v>2015</v>
      </c>
      <c r="C15" s="4">
        <v>42156</v>
      </c>
      <c r="D15" s="4">
        <v>42521</v>
      </c>
      <c r="E15" s="105" t="s">
        <v>2</v>
      </c>
      <c r="F15" s="105" t="s">
        <v>154</v>
      </c>
      <c r="G15" s="67">
        <v>30412.437000000002</v>
      </c>
      <c r="H15" s="2">
        <v>3.4340000000000002</v>
      </c>
      <c r="I15" s="2">
        <v>3.129</v>
      </c>
      <c r="J15" s="1"/>
    </row>
    <row r="16" spans="2:10" hidden="1" x14ac:dyDescent="0.25">
      <c r="B16" s="1">
        <v>2015</v>
      </c>
      <c r="C16" s="4">
        <v>42156</v>
      </c>
      <c r="D16" s="4">
        <v>42521</v>
      </c>
      <c r="E16" s="105" t="s">
        <v>155</v>
      </c>
      <c r="F16" s="105" t="s">
        <v>156</v>
      </c>
      <c r="G16" s="67">
        <v>3608.8319999999999</v>
      </c>
      <c r="H16" s="2">
        <v>3.4340000000000002</v>
      </c>
      <c r="I16" s="2">
        <v>3.129</v>
      </c>
      <c r="J16" s="1"/>
    </row>
    <row r="17" spans="2:19" hidden="1" x14ac:dyDescent="0.25">
      <c r="B17" s="1">
        <v>2016</v>
      </c>
      <c r="C17" s="4">
        <v>42522</v>
      </c>
      <c r="D17" s="4">
        <v>42886</v>
      </c>
      <c r="E17" s="105" t="s">
        <v>2</v>
      </c>
      <c r="F17" s="105" t="s">
        <v>154</v>
      </c>
      <c r="G17" s="67">
        <v>18225.161</v>
      </c>
      <c r="H17" s="2">
        <v>3.15</v>
      </c>
      <c r="I17" s="2">
        <v>2.7440000000000002</v>
      </c>
      <c r="J17" s="1"/>
    </row>
    <row r="18" spans="2:19" hidden="1" x14ac:dyDescent="0.25">
      <c r="B18" s="1">
        <v>2016</v>
      </c>
      <c r="C18" s="4">
        <v>42522</v>
      </c>
      <c r="D18" s="4">
        <v>42886</v>
      </c>
      <c r="E18" s="105" t="s">
        <v>157</v>
      </c>
      <c r="F18" s="105" t="s">
        <v>158</v>
      </c>
      <c r="G18" s="67">
        <v>7801.2280000000001</v>
      </c>
      <c r="H18" s="2">
        <v>3.15</v>
      </c>
      <c r="I18" s="2">
        <v>2.883</v>
      </c>
      <c r="J18" s="1"/>
      <c r="S18" s="150"/>
    </row>
    <row r="19" spans="2:19" hidden="1" x14ac:dyDescent="0.25">
      <c r="B19" s="1">
        <v>2016</v>
      </c>
      <c r="C19" s="4">
        <v>42522</v>
      </c>
      <c r="D19" s="4">
        <v>42886</v>
      </c>
      <c r="E19" s="105" t="s">
        <v>159</v>
      </c>
      <c r="F19" s="105" t="s">
        <v>158</v>
      </c>
      <c r="G19" s="67">
        <v>3715.6759999999999</v>
      </c>
      <c r="H19" s="2">
        <v>14.999000000000001</v>
      </c>
      <c r="I19" s="2">
        <v>6.6609999999999996</v>
      </c>
      <c r="J19" s="1"/>
      <c r="R19" s="2"/>
      <c r="S19" s="150"/>
    </row>
    <row r="20" spans="2:19" hidden="1" x14ac:dyDescent="0.25">
      <c r="B20" s="1">
        <v>2016</v>
      </c>
      <c r="C20" s="4">
        <v>42522</v>
      </c>
      <c r="D20" s="4">
        <v>42886</v>
      </c>
      <c r="E20" s="105" t="s">
        <v>155</v>
      </c>
      <c r="F20" s="105" t="s">
        <v>156</v>
      </c>
      <c r="G20" s="67">
        <v>3468.8029999999999</v>
      </c>
      <c r="H20" s="2">
        <v>3.15</v>
      </c>
      <c r="I20" s="2">
        <v>2.7440000000000002</v>
      </c>
      <c r="J20" s="1"/>
    </row>
    <row r="21" spans="2:19" hidden="1" x14ac:dyDescent="0.25">
      <c r="B21" s="1">
        <v>2017</v>
      </c>
      <c r="C21" s="4">
        <v>42887</v>
      </c>
      <c r="D21" s="4">
        <v>43251</v>
      </c>
      <c r="E21" s="105" t="s">
        <v>2</v>
      </c>
      <c r="F21" s="105" t="s">
        <v>154</v>
      </c>
      <c r="G21" s="67">
        <v>16936.204000000002</v>
      </c>
      <c r="H21" s="2">
        <v>15</v>
      </c>
      <c r="I21" s="2">
        <v>7.0250000000000004</v>
      </c>
      <c r="J21" s="1"/>
    </row>
    <row r="22" spans="2:19" hidden="1" x14ac:dyDescent="0.25">
      <c r="B22" s="1">
        <v>2017</v>
      </c>
      <c r="C22" s="4">
        <v>42887</v>
      </c>
      <c r="D22" s="4">
        <v>43251</v>
      </c>
      <c r="E22" s="105" t="s">
        <v>157</v>
      </c>
      <c r="F22" s="105" t="s">
        <v>158</v>
      </c>
      <c r="G22" s="67">
        <v>9190.5550000000003</v>
      </c>
      <c r="H22" s="2">
        <v>15</v>
      </c>
      <c r="I22" s="2">
        <v>7.0250000000000004</v>
      </c>
      <c r="J22" s="1"/>
    </row>
    <row r="23" spans="2:19" hidden="1" x14ac:dyDescent="0.25">
      <c r="B23" s="1">
        <v>2017</v>
      </c>
      <c r="C23" s="4">
        <v>42887</v>
      </c>
      <c r="D23" s="4">
        <v>43251</v>
      </c>
      <c r="E23" s="105" t="s">
        <v>159</v>
      </c>
      <c r="F23" s="105" t="s">
        <v>158</v>
      </c>
      <c r="G23" s="67">
        <v>3820.6109999999999</v>
      </c>
      <c r="H23" s="2">
        <v>15</v>
      </c>
      <c r="I23" s="2">
        <v>15</v>
      </c>
      <c r="J23" s="1"/>
    </row>
    <row r="24" spans="2:19" hidden="1" x14ac:dyDescent="0.25">
      <c r="B24" s="1">
        <v>2017</v>
      </c>
      <c r="C24" s="4">
        <v>42887</v>
      </c>
      <c r="D24" s="4">
        <v>43251</v>
      </c>
      <c r="E24" s="105" t="s">
        <v>155</v>
      </c>
      <c r="F24" s="105" t="s">
        <v>156</v>
      </c>
      <c r="G24" s="67">
        <v>3754.998</v>
      </c>
      <c r="H24" s="2">
        <v>15</v>
      </c>
      <c r="I24" s="2">
        <v>7.0250000000000004</v>
      </c>
      <c r="J24" s="1"/>
    </row>
    <row r="25" spans="2:19" hidden="1" x14ac:dyDescent="0.25">
      <c r="B25" s="1">
        <v>2018</v>
      </c>
      <c r="C25" s="4">
        <v>43252</v>
      </c>
      <c r="D25" s="4">
        <v>43616</v>
      </c>
      <c r="E25" s="105" t="s">
        <v>2</v>
      </c>
      <c r="F25" s="105" t="s">
        <v>154</v>
      </c>
      <c r="G25" s="67">
        <v>13724.44</v>
      </c>
      <c r="H25" s="2">
        <v>9.5510000000000002</v>
      </c>
      <c r="I25" s="2">
        <v>9.5510000000000002</v>
      </c>
      <c r="J25" s="1"/>
    </row>
    <row r="26" spans="2:19" hidden="1" x14ac:dyDescent="0.25">
      <c r="B26" s="1">
        <v>2018</v>
      </c>
      <c r="C26" s="4">
        <v>43252</v>
      </c>
      <c r="D26" s="4">
        <v>43616</v>
      </c>
      <c r="E26" s="105" t="s">
        <v>157</v>
      </c>
      <c r="F26" s="105" t="s">
        <v>158</v>
      </c>
      <c r="G26" s="67">
        <v>9801.616</v>
      </c>
      <c r="H26" s="2">
        <v>9.5510000000000002</v>
      </c>
      <c r="I26" s="2">
        <v>9.5510000000000002</v>
      </c>
      <c r="J26" s="1"/>
    </row>
    <row r="27" spans="2:19" hidden="1" x14ac:dyDescent="0.25">
      <c r="B27" s="1">
        <v>2018</v>
      </c>
      <c r="C27" s="4">
        <v>43252</v>
      </c>
      <c r="D27" s="4">
        <v>43616</v>
      </c>
      <c r="E27" s="105" t="s">
        <v>159</v>
      </c>
      <c r="F27" s="105" t="s">
        <v>158</v>
      </c>
      <c r="G27" s="67">
        <v>3927.1379999999999</v>
      </c>
      <c r="H27" s="2">
        <v>9.5510000000000002</v>
      </c>
      <c r="I27" s="2">
        <v>9.5510000000000002</v>
      </c>
      <c r="J27" s="1"/>
    </row>
    <row r="28" spans="2:19" hidden="1" x14ac:dyDescent="0.25">
      <c r="B28" s="1">
        <v>2018</v>
      </c>
      <c r="C28" s="4">
        <v>43252</v>
      </c>
      <c r="D28" s="4">
        <v>43616</v>
      </c>
      <c r="E28" s="105" t="s">
        <v>160</v>
      </c>
      <c r="F28" s="105" t="s">
        <v>158</v>
      </c>
      <c r="G28" s="67">
        <v>7241.3969999999999</v>
      </c>
      <c r="H28" s="2">
        <v>17.728000000000002</v>
      </c>
      <c r="I28" s="2">
        <v>11.08</v>
      </c>
      <c r="J28" s="1"/>
    </row>
    <row r="29" spans="2:19" hidden="1" x14ac:dyDescent="0.25">
      <c r="B29" s="1">
        <v>2019</v>
      </c>
      <c r="C29" s="4">
        <v>43617</v>
      </c>
      <c r="D29" s="4">
        <v>43982</v>
      </c>
      <c r="E29" s="105" t="s">
        <v>2</v>
      </c>
      <c r="F29" s="105" t="s">
        <v>154</v>
      </c>
      <c r="G29" s="67">
        <v>24218.004000000001</v>
      </c>
      <c r="H29" s="2">
        <v>7.03</v>
      </c>
      <c r="I29" s="2">
        <v>7.03</v>
      </c>
      <c r="J29" s="1"/>
    </row>
    <row r="30" spans="2:19" hidden="1" x14ac:dyDescent="0.25">
      <c r="B30" s="1">
        <v>2019</v>
      </c>
      <c r="C30" s="4">
        <v>43617</v>
      </c>
      <c r="D30" s="4">
        <v>43982</v>
      </c>
      <c r="E30" s="105" t="s">
        <v>161</v>
      </c>
      <c r="F30" s="105" t="s">
        <v>158</v>
      </c>
      <c r="G30" s="67">
        <v>11348.528</v>
      </c>
      <c r="H30" s="2">
        <v>7.03</v>
      </c>
      <c r="I30" s="2">
        <v>7.03</v>
      </c>
      <c r="J30" s="1"/>
    </row>
    <row r="31" spans="2:19" hidden="1" x14ac:dyDescent="0.25">
      <c r="B31" s="1">
        <v>2020</v>
      </c>
      <c r="C31" s="4">
        <v>43983</v>
      </c>
      <c r="D31" s="4">
        <v>44347</v>
      </c>
      <c r="E31" s="105" t="s">
        <v>2</v>
      </c>
      <c r="F31" s="105" t="s">
        <v>154</v>
      </c>
      <c r="G31" s="67">
        <v>15755.308999999999</v>
      </c>
      <c r="H31" s="2">
        <v>5.2969999999999997</v>
      </c>
      <c r="I31" s="2">
        <v>5.2969999999999997</v>
      </c>
      <c r="J31" s="1"/>
    </row>
    <row r="32" spans="2:19" x14ac:dyDescent="0.25">
      <c r="B32" s="1">
        <v>2020</v>
      </c>
      <c r="C32" s="4">
        <v>43983</v>
      </c>
      <c r="D32" s="4">
        <v>44347</v>
      </c>
      <c r="E32" s="105" t="s">
        <v>162</v>
      </c>
      <c r="F32" s="105" t="s">
        <v>156</v>
      </c>
      <c r="G32" s="67">
        <v>8343.8829999999998</v>
      </c>
      <c r="H32" s="2">
        <v>5.2969999999999997</v>
      </c>
      <c r="I32" s="2">
        <v>5.2969999999999997</v>
      </c>
      <c r="J32" s="1"/>
    </row>
    <row r="33" spans="2:10" hidden="1" x14ac:dyDescent="0.25">
      <c r="B33" s="1">
        <v>2020</v>
      </c>
      <c r="C33" s="4">
        <v>43983</v>
      </c>
      <c r="D33" s="4">
        <v>44347</v>
      </c>
      <c r="E33" s="105" t="s">
        <v>161</v>
      </c>
      <c r="F33" s="105" t="s">
        <v>158</v>
      </c>
      <c r="G33" s="67">
        <v>11736.175999999999</v>
      </c>
      <c r="H33" s="2">
        <v>5.2969999999999997</v>
      </c>
      <c r="I33" s="2">
        <v>5.2969999999999997</v>
      </c>
      <c r="J33" s="1"/>
    </row>
    <row r="34" spans="2:10" hidden="1" x14ac:dyDescent="0.25">
      <c r="B34" s="1">
        <v>2021</v>
      </c>
      <c r="C34" s="4">
        <v>44348</v>
      </c>
      <c r="D34" s="4">
        <v>44712</v>
      </c>
      <c r="E34" s="105" t="s">
        <v>2</v>
      </c>
      <c r="F34" s="105" t="s">
        <v>154</v>
      </c>
      <c r="G34" s="67">
        <v>15629.938</v>
      </c>
      <c r="H34" s="2">
        <v>4.6310000000000002</v>
      </c>
      <c r="I34" s="2">
        <v>4.6310000000000002</v>
      </c>
      <c r="J34" s="1"/>
    </row>
    <row r="35" spans="2:10" x14ac:dyDescent="0.25">
      <c r="B35" s="1">
        <v>2021</v>
      </c>
      <c r="C35" s="4">
        <v>44348</v>
      </c>
      <c r="D35" s="4">
        <v>44712</v>
      </c>
      <c r="E35" s="105" t="s">
        <v>162</v>
      </c>
      <c r="F35" s="105" t="s">
        <v>156</v>
      </c>
      <c r="G35" s="67">
        <v>8067.2640000000001</v>
      </c>
      <c r="H35" s="2">
        <v>4.6310000000000002</v>
      </c>
      <c r="I35" s="2">
        <v>4.6310000000000002</v>
      </c>
      <c r="J35" s="1"/>
    </row>
    <row r="36" spans="2:10" hidden="1" x14ac:dyDescent="0.25">
      <c r="B36" s="1">
        <v>2021</v>
      </c>
      <c r="C36" s="4">
        <v>44348</v>
      </c>
      <c r="D36" s="4">
        <v>44712</v>
      </c>
      <c r="E36" s="105" t="s">
        <v>161</v>
      </c>
      <c r="F36" s="105" t="s">
        <v>158</v>
      </c>
      <c r="G36" s="67">
        <v>11130.674999999999</v>
      </c>
      <c r="H36" s="2">
        <v>4.6310000000000002</v>
      </c>
      <c r="I36" s="2">
        <v>4.6310000000000002</v>
      </c>
      <c r="J36" s="1"/>
    </row>
    <row r="37" spans="2:10" hidden="1" x14ac:dyDescent="0.25">
      <c r="B37" s="1">
        <v>2022</v>
      </c>
      <c r="C37" s="4">
        <v>44713</v>
      </c>
      <c r="D37" s="4">
        <v>45077</v>
      </c>
      <c r="E37" s="105" t="s">
        <v>2</v>
      </c>
      <c r="F37" s="105" t="s">
        <v>154</v>
      </c>
      <c r="G37" s="67">
        <v>16533.406999999999</v>
      </c>
      <c r="H37" s="2">
        <v>3.8</v>
      </c>
      <c r="J37" s="1"/>
    </row>
    <row r="38" spans="2:10" x14ac:dyDescent="0.25">
      <c r="B38" s="1">
        <v>2022</v>
      </c>
      <c r="C38" s="4">
        <v>44713</v>
      </c>
      <c r="D38" s="4">
        <v>45077</v>
      </c>
      <c r="E38" s="105" t="s">
        <v>162</v>
      </c>
      <c r="F38" s="105" t="s">
        <v>156</v>
      </c>
      <c r="G38" s="67">
        <v>7267.5460000000003</v>
      </c>
      <c r="H38" s="2">
        <v>3.8</v>
      </c>
      <c r="J38" s="1"/>
    </row>
    <row r="39" spans="2:10" hidden="1" x14ac:dyDescent="0.25">
      <c r="B39" s="1">
        <v>2022</v>
      </c>
      <c r="C39" s="4">
        <v>44713</v>
      </c>
      <c r="D39" s="4">
        <v>45077</v>
      </c>
      <c r="E39" s="105" t="s">
        <v>161</v>
      </c>
      <c r="F39" s="105" t="s">
        <v>158</v>
      </c>
      <c r="G39" s="67">
        <v>11038.271000000001</v>
      </c>
      <c r="H39" s="2">
        <v>3.8</v>
      </c>
      <c r="J39" s="1"/>
    </row>
    <row r="40" spans="2:10" hidden="1" x14ac:dyDescent="0.25">
      <c r="B40" s="1">
        <v>2023</v>
      </c>
      <c r="C40" s="4">
        <v>45078</v>
      </c>
      <c r="D40" s="4">
        <v>45443</v>
      </c>
      <c r="E40" s="105" t="s">
        <v>2</v>
      </c>
      <c r="F40" s="105" t="s">
        <v>154</v>
      </c>
      <c r="G40" s="67">
        <v>15303.205</v>
      </c>
      <c r="H40" s="2">
        <v>2.0009999999999999</v>
      </c>
      <c r="J40" s="1"/>
    </row>
    <row r="41" spans="2:10" hidden="1" x14ac:dyDescent="0.25">
      <c r="B41" s="1">
        <v>2023</v>
      </c>
      <c r="C41" s="4">
        <v>45078</v>
      </c>
      <c r="D41" s="4">
        <v>45443</v>
      </c>
      <c r="E41" s="105" t="s">
        <v>155</v>
      </c>
      <c r="F41" s="105" t="s">
        <v>156</v>
      </c>
      <c r="G41" s="67">
        <v>3009.154</v>
      </c>
      <c r="H41" s="2">
        <v>2.0009999999999999</v>
      </c>
      <c r="J41" s="1"/>
    </row>
    <row r="42" spans="2:10" x14ac:dyDescent="0.25">
      <c r="B42" s="1">
        <v>2023</v>
      </c>
      <c r="C42" s="4">
        <v>45078</v>
      </c>
      <c r="D42" s="4">
        <v>45443</v>
      </c>
      <c r="E42" s="105" t="s">
        <v>162</v>
      </c>
      <c r="F42" s="105" t="s">
        <v>156</v>
      </c>
      <c r="G42" s="67">
        <v>7636.4859999999999</v>
      </c>
      <c r="H42" s="2">
        <v>2.0009999999999999</v>
      </c>
      <c r="J42" s="1"/>
    </row>
    <row r="43" spans="2:10" hidden="1" x14ac:dyDescent="0.25">
      <c r="B43" s="1">
        <v>2023</v>
      </c>
      <c r="C43" s="4">
        <v>45078</v>
      </c>
      <c r="D43" s="4">
        <v>45443</v>
      </c>
      <c r="E43" s="105" t="s">
        <v>161</v>
      </c>
      <c r="F43" s="105" t="s">
        <v>158</v>
      </c>
      <c r="G43" s="67">
        <v>11015.960999999999</v>
      </c>
      <c r="H43" s="2">
        <v>2.0009999999999999</v>
      </c>
      <c r="J43" s="1"/>
    </row>
    <row r="44" spans="2:10" hidden="1" x14ac:dyDescent="0.25">
      <c r="B44" s="1">
        <v>2024</v>
      </c>
      <c r="C44" s="4">
        <v>45444</v>
      </c>
      <c r="D44" s="4">
        <v>45808</v>
      </c>
      <c r="E44" s="105" t="s">
        <v>2</v>
      </c>
      <c r="F44" s="105" t="s">
        <v>154</v>
      </c>
      <c r="G44" s="67">
        <v>15988.677</v>
      </c>
      <c r="H44" s="2">
        <v>2.6110000000000002</v>
      </c>
      <c r="J44" s="1"/>
    </row>
    <row r="45" spans="2:10" hidden="1" x14ac:dyDescent="0.25">
      <c r="B45" s="1">
        <v>2024</v>
      </c>
      <c r="C45" s="4">
        <v>45444</v>
      </c>
      <c r="D45" s="4">
        <v>45808</v>
      </c>
      <c r="E45" s="105" t="s">
        <v>155</v>
      </c>
      <c r="F45" s="105" t="s">
        <v>156</v>
      </c>
      <c r="G45" s="67">
        <v>3791.0259999999998</v>
      </c>
      <c r="H45" s="2">
        <v>2.4769999999999999</v>
      </c>
      <c r="J45" s="1"/>
    </row>
    <row r="46" spans="2:10" x14ac:dyDescent="0.25">
      <c r="B46" s="1">
        <v>2024</v>
      </c>
      <c r="C46" s="4">
        <v>45444</v>
      </c>
      <c r="D46" s="4">
        <v>45808</v>
      </c>
      <c r="E46" s="105" t="s">
        <v>162</v>
      </c>
      <c r="F46" s="105" t="s">
        <v>156</v>
      </c>
      <c r="G46" s="67">
        <v>8547.58</v>
      </c>
      <c r="H46" s="2">
        <v>2.4769999999999999</v>
      </c>
      <c r="J46" s="1"/>
    </row>
    <row r="47" spans="2:10" hidden="1" x14ac:dyDescent="0.25">
      <c r="B47" s="1">
        <v>2024</v>
      </c>
      <c r="C47" s="4">
        <v>45444</v>
      </c>
      <c r="D47" s="4">
        <v>45808</v>
      </c>
      <c r="E47" s="105" t="s">
        <v>161</v>
      </c>
      <c r="F47" s="105" t="s">
        <v>158</v>
      </c>
      <c r="G47" s="67">
        <v>10084.808000000001</v>
      </c>
      <c r="H47" s="2">
        <v>3.98</v>
      </c>
      <c r="J47" s="1"/>
    </row>
    <row r="48" spans="2:10" hidden="1" x14ac:dyDescent="0.25">
      <c r="B48" s="1">
        <v>2025</v>
      </c>
      <c r="C48" s="4">
        <v>45809</v>
      </c>
      <c r="D48" s="4">
        <v>46173</v>
      </c>
      <c r="E48" s="105" t="s">
        <v>2</v>
      </c>
      <c r="F48" s="105" t="s">
        <v>154</v>
      </c>
      <c r="G48" s="67">
        <v>14682.081</v>
      </c>
      <c r="H48" s="2">
        <v>2.5910000000000002</v>
      </c>
    </row>
    <row r="49" spans="2:8" hidden="1" x14ac:dyDescent="0.25">
      <c r="B49" s="1">
        <v>2025</v>
      </c>
      <c r="C49" s="4">
        <v>45809</v>
      </c>
      <c r="D49" s="4">
        <v>46173</v>
      </c>
      <c r="E49" s="105" t="s">
        <v>155</v>
      </c>
      <c r="F49" s="105" t="s">
        <v>156</v>
      </c>
      <c r="G49" s="67">
        <v>3732.6860000000001</v>
      </c>
      <c r="H49" s="2">
        <v>2.5310000000000001</v>
      </c>
    </row>
    <row r="50" spans="2:8" x14ac:dyDescent="0.25">
      <c r="B50" s="1">
        <v>2025</v>
      </c>
      <c r="C50" s="4">
        <v>45809</v>
      </c>
      <c r="D50" s="4">
        <v>46173</v>
      </c>
      <c r="E50" s="105" t="s">
        <v>162</v>
      </c>
      <c r="F50" s="105" t="s">
        <v>156</v>
      </c>
      <c r="G50" s="67">
        <v>8332.5</v>
      </c>
      <c r="H50" s="2">
        <v>2.5310000000000001</v>
      </c>
    </row>
    <row r="51" spans="2:8" hidden="1" x14ac:dyDescent="0.25">
      <c r="B51" s="1">
        <v>2025</v>
      </c>
      <c r="C51" s="4">
        <v>45809</v>
      </c>
      <c r="D51" s="4">
        <v>46173</v>
      </c>
      <c r="E51" s="105" t="s">
        <v>161</v>
      </c>
      <c r="F51" s="105" t="s">
        <v>158</v>
      </c>
      <c r="G51" s="67">
        <v>9795.8029999999999</v>
      </c>
      <c r="H51" s="2">
        <v>2.6389999999999998</v>
      </c>
    </row>
  </sheetData>
  <phoneticPr fontId="10" type="noConversion"/>
  <conditionalFormatting sqref="H5:H44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5:H48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3EB1B-A0BB-4CDD-8998-781FDC4BBFDA}">
  <sheetPr>
    <tabColor rgb="FF00B050"/>
  </sheetPr>
  <dimension ref="B2:M15"/>
  <sheetViews>
    <sheetView workbookViewId="0">
      <selection activeCell="B3" sqref="B3"/>
    </sheetView>
  </sheetViews>
  <sheetFormatPr defaultRowHeight="15" x14ac:dyDescent="0.25"/>
  <cols>
    <col min="1" max="1" width="5" style="1" customWidth="1"/>
    <col min="2" max="8" width="15.28515625" style="1" customWidth="1"/>
    <col min="9" max="9" width="15.28515625" style="4" customWidth="1"/>
    <col min="10" max="10" width="15.28515625" style="1" customWidth="1"/>
    <col min="11" max="13" width="15.28515625" style="4" customWidth="1"/>
    <col min="14" max="14" width="7.7109375" style="1" bestFit="1" customWidth="1"/>
    <col min="15" max="16384" width="9.140625" style="1"/>
  </cols>
  <sheetData>
    <row r="2" spans="2:13" x14ac:dyDescent="0.25">
      <c r="B2" s="155" t="s">
        <v>307</v>
      </c>
    </row>
    <row r="4" spans="2:13" x14ac:dyDescent="0.25">
      <c r="B4" t="s">
        <v>309</v>
      </c>
      <c r="C4" t="s">
        <v>310</v>
      </c>
      <c r="D4" s="1" t="s">
        <v>197</v>
      </c>
      <c r="E4" s="1" t="s">
        <v>198</v>
      </c>
      <c r="F4" t="s">
        <v>311</v>
      </c>
      <c r="G4" t="s">
        <v>312</v>
      </c>
      <c r="H4" t="s">
        <v>313</v>
      </c>
      <c r="I4" s="1"/>
      <c r="K4" s="1"/>
      <c r="L4" s="1"/>
      <c r="M4" s="1"/>
    </row>
    <row r="5" spans="2:13" x14ac:dyDescent="0.25">
      <c r="B5" s="284">
        <v>42899</v>
      </c>
      <c r="C5">
        <v>2017</v>
      </c>
      <c r="D5" s="105">
        <v>6</v>
      </c>
      <c r="E5" s="1">
        <v>13</v>
      </c>
      <c r="F5">
        <v>17</v>
      </c>
      <c r="G5" s="284">
        <v>43252</v>
      </c>
      <c r="H5" s="284">
        <v>43616</v>
      </c>
      <c r="I5" s="1"/>
      <c r="K5" s="1"/>
      <c r="L5" s="1"/>
      <c r="M5" s="1"/>
    </row>
    <row r="6" spans="2:13" x14ac:dyDescent="0.25">
      <c r="B6" s="284">
        <v>43341</v>
      </c>
      <c r="C6">
        <v>2018</v>
      </c>
      <c r="D6" s="105">
        <v>8</v>
      </c>
      <c r="E6" s="1">
        <v>29</v>
      </c>
      <c r="F6">
        <v>17</v>
      </c>
      <c r="G6" s="284">
        <v>43617</v>
      </c>
      <c r="H6" s="284">
        <v>43982</v>
      </c>
      <c r="I6" s="1"/>
      <c r="K6" s="1"/>
      <c r="L6" s="1"/>
      <c r="M6" s="1"/>
    </row>
    <row r="7" spans="2:13" x14ac:dyDescent="0.25">
      <c r="B7" s="284">
        <v>43676</v>
      </c>
      <c r="C7">
        <v>2019</v>
      </c>
      <c r="D7" s="105">
        <v>7</v>
      </c>
      <c r="E7" s="1">
        <v>30</v>
      </c>
      <c r="F7">
        <v>18</v>
      </c>
      <c r="G7" s="284">
        <v>43983</v>
      </c>
      <c r="H7" s="284">
        <v>44347</v>
      </c>
      <c r="I7" s="1"/>
      <c r="K7" s="1"/>
      <c r="L7" s="1"/>
      <c r="M7" s="1"/>
    </row>
    <row r="8" spans="2:13" x14ac:dyDescent="0.25">
      <c r="B8" s="284">
        <v>44039</v>
      </c>
      <c r="C8">
        <v>2020</v>
      </c>
      <c r="D8" s="105">
        <v>7</v>
      </c>
      <c r="E8" s="1">
        <v>27</v>
      </c>
      <c r="F8">
        <v>18</v>
      </c>
      <c r="G8" s="284">
        <v>44348</v>
      </c>
      <c r="H8" s="284">
        <v>44712</v>
      </c>
      <c r="I8" s="1"/>
      <c r="K8" s="1"/>
      <c r="L8" s="1"/>
      <c r="M8" s="1"/>
    </row>
    <row r="9" spans="2:13" x14ac:dyDescent="0.25">
      <c r="B9" s="284">
        <v>44376</v>
      </c>
      <c r="C9">
        <v>2021</v>
      </c>
      <c r="D9" s="105">
        <v>6</v>
      </c>
      <c r="E9" s="1">
        <v>29</v>
      </c>
      <c r="F9">
        <v>17</v>
      </c>
      <c r="G9" s="284">
        <v>44713</v>
      </c>
      <c r="H9" s="284">
        <v>45077</v>
      </c>
      <c r="I9" s="1"/>
      <c r="K9" s="1"/>
      <c r="L9" s="1"/>
      <c r="M9" s="1"/>
    </row>
    <row r="10" spans="2:13" x14ac:dyDescent="0.25">
      <c r="I10" s="1"/>
      <c r="K10" s="1"/>
      <c r="L10" s="1"/>
      <c r="M10" s="1"/>
    </row>
    <row r="11" spans="2:13" x14ac:dyDescent="0.25">
      <c r="I11" s="1"/>
      <c r="K11" s="1"/>
      <c r="L11" s="1"/>
      <c r="M11" s="1"/>
    </row>
    <row r="12" spans="2:13" x14ac:dyDescent="0.25">
      <c r="I12" s="1"/>
      <c r="K12" s="1"/>
      <c r="L12" s="1"/>
      <c r="M12" s="1"/>
    </row>
    <row r="13" spans="2:13" x14ac:dyDescent="0.25">
      <c r="I13" s="1"/>
      <c r="K13" s="1"/>
      <c r="L13" s="1"/>
      <c r="M13" s="1"/>
    </row>
    <row r="14" spans="2:13" x14ac:dyDescent="0.25">
      <c r="I14" s="1"/>
      <c r="K14" s="1"/>
      <c r="L14" s="1"/>
      <c r="M14" s="1"/>
    </row>
    <row r="15" spans="2:13" x14ac:dyDescent="0.25">
      <c r="I15" s="1"/>
      <c r="K15" s="1"/>
      <c r="L15" s="1"/>
      <c r="M15" s="1"/>
    </row>
  </sheetData>
  <phoneticPr fontId="10" type="noConversion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B3B6A-13D0-48A7-9D38-28713B375469}">
  <sheetPr codeName="Sheet4">
    <tabColor rgb="FF00B050"/>
  </sheetPr>
  <dimension ref="B2:AH62"/>
  <sheetViews>
    <sheetView topLeftCell="A31" workbookViewId="0">
      <selection activeCell="D42" sqref="D42"/>
    </sheetView>
  </sheetViews>
  <sheetFormatPr defaultRowHeight="15" x14ac:dyDescent="0.25"/>
  <cols>
    <col min="1" max="1" width="3.85546875" style="1" customWidth="1"/>
    <col min="2" max="2" width="9.85546875" style="1" bestFit="1" customWidth="1"/>
    <col min="3" max="3" width="10.85546875" style="4" bestFit="1" customWidth="1"/>
    <col min="4" max="4" width="11.5703125" style="1" bestFit="1" customWidth="1"/>
    <col min="5" max="5" width="8.85546875" style="1" bestFit="1" customWidth="1"/>
    <col min="6" max="6" width="9.5703125" style="1" bestFit="1" customWidth="1"/>
    <col min="7" max="7" width="9.85546875" style="1" bestFit="1" customWidth="1"/>
    <col min="8" max="8" width="11.42578125" style="1" bestFit="1" customWidth="1"/>
    <col min="9" max="10" width="13.7109375" style="1" bestFit="1" customWidth="1"/>
    <col min="11" max="11" width="16.140625" style="1" bestFit="1" customWidth="1"/>
    <col min="12" max="12" width="12.85546875" style="1" bestFit="1" customWidth="1"/>
    <col min="13" max="13" width="12" style="1" bestFit="1" customWidth="1"/>
    <col min="14" max="14" width="15.85546875" style="1" bestFit="1" customWidth="1"/>
    <col min="15" max="15" width="15.28515625" style="1" bestFit="1" customWidth="1"/>
    <col min="16" max="16" width="14.85546875" style="1" bestFit="1" customWidth="1"/>
    <col min="17" max="17" width="12.42578125" style="1" bestFit="1" customWidth="1"/>
    <col min="18" max="18" width="13.28515625" style="1" bestFit="1" customWidth="1"/>
    <col min="19" max="19" width="9.7109375" style="1" bestFit="1" customWidth="1"/>
    <col min="20" max="20" width="11.42578125" style="1" bestFit="1" customWidth="1"/>
    <col min="21" max="21" width="9.42578125" style="1" bestFit="1" customWidth="1"/>
    <col min="22" max="22" width="9.7109375" style="1" bestFit="1" customWidth="1"/>
    <col min="23" max="16384" width="9.140625" style="1"/>
  </cols>
  <sheetData>
    <row r="2" spans="2:22" ht="18" x14ac:dyDescent="0.25">
      <c r="B2" s="122" t="s">
        <v>203</v>
      </c>
      <c r="C2" s="1"/>
      <c r="D2" s="156"/>
      <c r="E2" s="156"/>
      <c r="F2" s="156"/>
      <c r="G2" s="156"/>
      <c r="H2" s="156"/>
      <c r="I2" s="156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</row>
    <row r="3" spans="2:22" x14ac:dyDescent="0.25">
      <c r="B3" s="121" t="s">
        <v>107</v>
      </c>
      <c r="C3" s="212" t="s">
        <v>248</v>
      </c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</row>
    <row r="4" spans="2:22" x14ac:dyDescent="0.25">
      <c r="B4" s="121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</row>
    <row r="5" spans="2:22" x14ac:dyDescent="0.25">
      <c r="B5" s="292" t="s">
        <v>204</v>
      </c>
      <c r="C5" s="292" t="s">
        <v>20</v>
      </c>
      <c r="D5" s="292" t="s">
        <v>205</v>
      </c>
      <c r="E5" s="292" t="s">
        <v>8</v>
      </c>
      <c r="F5" s="294" t="s">
        <v>206</v>
      </c>
      <c r="G5" s="295"/>
      <c r="H5" s="294" t="s">
        <v>207</v>
      </c>
      <c r="I5" s="213"/>
      <c r="J5" s="290" t="s">
        <v>293</v>
      </c>
      <c r="K5" s="290"/>
      <c r="L5" s="290"/>
      <c r="M5" s="290"/>
      <c r="N5" s="290"/>
      <c r="O5" s="290"/>
      <c r="P5" s="290"/>
      <c r="Q5" s="291"/>
      <c r="R5" s="157"/>
      <c r="S5" s="157"/>
      <c r="T5" s="157"/>
      <c r="U5" s="157"/>
      <c r="V5" s="157"/>
    </row>
    <row r="6" spans="2:22" ht="57" x14ac:dyDescent="0.25">
      <c r="B6" s="293"/>
      <c r="C6" s="293"/>
      <c r="D6" s="293"/>
      <c r="E6" s="293"/>
      <c r="F6" s="296"/>
      <c r="G6" s="297"/>
      <c r="H6" s="296"/>
      <c r="I6" s="214"/>
      <c r="J6" s="215" t="s">
        <v>294</v>
      </c>
      <c r="K6" s="216" t="s">
        <v>295</v>
      </c>
      <c r="L6" s="217" t="s">
        <v>296</v>
      </c>
      <c r="M6" s="217" t="s">
        <v>297</v>
      </c>
      <c r="N6" s="218" t="s">
        <v>298</v>
      </c>
      <c r="O6" s="218" t="s">
        <v>299</v>
      </c>
      <c r="P6" s="218" t="s">
        <v>300</v>
      </c>
      <c r="Q6" s="217" t="s">
        <v>301</v>
      </c>
      <c r="R6" s="157"/>
      <c r="S6" s="157"/>
      <c r="T6" s="157"/>
      <c r="U6" s="157"/>
      <c r="V6" s="157"/>
    </row>
    <row r="7" spans="2:22" x14ac:dyDescent="0.25">
      <c r="B7" s="219" t="s">
        <v>208</v>
      </c>
      <c r="C7" s="219" t="s">
        <v>3</v>
      </c>
      <c r="D7" s="219" t="s">
        <v>3</v>
      </c>
      <c r="E7" s="219" t="s">
        <v>3</v>
      </c>
      <c r="F7" s="219" t="s">
        <v>209</v>
      </c>
      <c r="G7" s="219" t="s">
        <v>210</v>
      </c>
      <c r="H7" s="220" t="s">
        <v>211</v>
      </c>
      <c r="I7" s="221"/>
      <c r="J7" s="219" t="s">
        <v>211</v>
      </c>
      <c r="K7" s="220" t="s">
        <v>211</v>
      </c>
      <c r="L7" s="219" t="s">
        <v>211</v>
      </c>
      <c r="M7" s="219" t="s">
        <v>211</v>
      </c>
      <c r="N7" s="222" t="s">
        <v>211</v>
      </c>
      <c r="O7" s="222" t="s">
        <v>211</v>
      </c>
      <c r="P7" s="222" t="s">
        <v>211</v>
      </c>
      <c r="Q7" s="219" t="s">
        <v>211</v>
      </c>
      <c r="R7" s="157"/>
      <c r="S7" s="157"/>
      <c r="T7" s="157"/>
      <c r="U7" s="157"/>
      <c r="V7" s="157"/>
    </row>
    <row r="8" spans="2:22" x14ac:dyDescent="0.25">
      <c r="B8" s="223" t="s">
        <v>212</v>
      </c>
      <c r="C8" s="224">
        <v>36892</v>
      </c>
      <c r="D8" s="224">
        <v>37256</v>
      </c>
      <c r="E8" s="225" t="s">
        <v>213</v>
      </c>
      <c r="F8" s="226">
        <v>0.58333333333333337</v>
      </c>
      <c r="G8" s="226">
        <v>0.625</v>
      </c>
      <c r="H8" s="227">
        <v>-24723.331999999999</v>
      </c>
      <c r="I8" s="228"/>
      <c r="J8" s="229"/>
      <c r="K8" s="230"/>
      <c r="L8" s="230"/>
      <c r="M8" s="230"/>
      <c r="N8" s="230"/>
      <c r="O8" s="230"/>
      <c r="P8" s="230"/>
      <c r="Q8" s="231"/>
      <c r="R8" s="157"/>
      <c r="S8" s="157"/>
      <c r="T8" s="157"/>
      <c r="U8" s="157"/>
      <c r="V8" s="157"/>
    </row>
    <row r="9" spans="2:22" x14ac:dyDescent="0.25">
      <c r="B9" s="232" t="s">
        <v>214</v>
      </c>
      <c r="C9" s="233">
        <v>37257</v>
      </c>
      <c r="D9" s="233">
        <v>37621</v>
      </c>
      <c r="E9" s="234" t="s">
        <v>215</v>
      </c>
      <c r="F9" s="235">
        <v>0.58333333333333337</v>
      </c>
      <c r="G9" s="235">
        <v>0.625</v>
      </c>
      <c r="H9" s="236">
        <v>-25103.368999999999</v>
      </c>
      <c r="I9" s="228"/>
      <c r="J9" s="237"/>
      <c r="K9" s="238"/>
      <c r="L9" s="238"/>
      <c r="M9" s="238"/>
      <c r="N9" s="238"/>
      <c r="O9" s="238"/>
      <c r="P9" s="238"/>
      <c r="Q9" s="239"/>
      <c r="R9" s="157"/>
      <c r="S9" s="157"/>
      <c r="T9" s="157"/>
      <c r="U9" s="157"/>
      <c r="V9" s="157"/>
    </row>
    <row r="10" spans="2:22" x14ac:dyDescent="0.25">
      <c r="B10" s="232" t="s">
        <v>216</v>
      </c>
      <c r="C10" s="233">
        <v>37622</v>
      </c>
      <c r="D10" s="233">
        <v>37986</v>
      </c>
      <c r="E10" s="240" t="s">
        <v>217</v>
      </c>
      <c r="F10" s="235">
        <v>0.58333333333333337</v>
      </c>
      <c r="G10" s="235">
        <v>0.625</v>
      </c>
      <c r="H10" s="236">
        <v>-24310.552</v>
      </c>
      <c r="I10" s="228"/>
      <c r="J10" s="237"/>
      <c r="K10" s="238"/>
      <c r="L10" s="238"/>
      <c r="M10" s="238"/>
      <c r="N10" s="238"/>
      <c r="O10" s="238"/>
      <c r="P10" s="238"/>
      <c r="Q10" s="239"/>
      <c r="R10" s="157"/>
      <c r="S10" s="157"/>
      <c r="T10" s="157"/>
      <c r="U10" s="157"/>
      <c r="V10" s="157"/>
    </row>
    <row r="11" spans="2:22" x14ac:dyDescent="0.25">
      <c r="B11" s="232" t="s">
        <v>218</v>
      </c>
      <c r="C11" s="233">
        <v>37987</v>
      </c>
      <c r="D11" s="233">
        <v>38352</v>
      </c>
      <c r="E11" s="240" t="s">
        <v>219</v>
      </c>
      <c r="F11" s="235">
        <v>0.625</v>
      </c>
      <c r="G11" s="235">
        <v>0.66666666666666663</v>
      </c>
      <c r="H11" s="236">
        <v>-23718.721000000001</v>
      </c>
      <c r="I11" s="228"/>
      <c r="J11" s="237"/>
      <c r="K11" s="238"/>
      <c r="L11" s="238"/>
      <c r="M11" s="238"/>
      <c r="N11" s="238"/>
      <c r="O11" s="238"/>
      <c r="P11" s="238"/>
      <c r="Q11" s="239"/>
      <c r="R11" s="157"/>
      <c r="S11" s="157"/>
      <c r="T11" s="157"/>
      <c r="U11" s="157"/>
      <c r="V11" s="157"/>
    </row>
    <row r="12" spans="2:22" x14ac:dyDescent="0.25">
      <c r="B12" s="232" t="s">
        <v>220</v>
      </c>
      <c r="C12" s="233">
        <v>38353</v>
      </c>
      <c r="D12" s="233">
        <v>38717</v>
      </c>
      <c r="E12" s="240" t="s">
        <v>221</v>
      </c>
      <c r="F12" s="235">
        <v>0.58333333333333337</v>
      </c>
      <c r="G12" s="235">
        <v>0.625</v>
      </c>
      <c r="H12" s="236">
        <v>-26617.687999999998</v>
      </c>
      <c r="I12" s="228"/>
      <c r="J12" s="237"/>
      <c r="K12" s="238"/>
      <c r="L12" s="238"/>
      <c r="M12" s="238"/>
      <c r="N12" s="238"/>
      <c r="O12" s="238"/>
      <c r="P12" s="238"/>
      <c r="Q12" s="239"/>
      <c r="R12" s="157"/>
      <c r="S12" s="157"/>
      <c r="T12" s="157"/>
      <c r="U12" s="157"/>
      <c r="V12" s="157"/>
    </row>
    <row r="13" spans="2:22" x14ac:dyDescent="0.25">
      <c r="B13" s="232" t="s">
        <v>222</v>
      </c>
      <c r="C13" s="233">
        <v>38718</v>
      </c>
      <c r="D13" s="233">
        <v>39082</v>
      </c>
      <c r="E13" s="234" t="s">
        <v>223</v>
      </c>
      <c r="F13" s="235">
        <v>0.58333333333333337</v>
      </c>
      <c r="G13" s="235">
        <v>0.625</v>
      </c>
      <c r="H13" s="236">
        <f>-28085.939+47.701</f>
        <v>-28038.237999999998</v>
      </c>
      <c r="I13" s="228"/>
      <c r="J13" s="237"/>
      <c r="K13" s="238"/>
      <c r="L13" s="238"/>
      <c r="M13" s="238"/>
      <c r="N13" s="238"/>
      <c r="O13" s="238"/>
      <c r="P13" s="238"/>
      <c r="Q13" s="239"/>
      <c r="R13" s="157"/>
      <c r="S13" s="157"/>
      <c r="T13" s="157"/>
      <c r="U13" s="157"/>
      <c r="V13" s="157"/>
    </row>
    <row r="14" spans="2:22" x14ac:dyDescent="0.25">
      <c r="B14" s="232" t="s">
        <v>224</v>
      </c>
      <c r="C14" s="241">
        <v>39083</v>
      </c>
      <c r="D14" s="241">
        <v>39447</v>
      </c>
      <c r="E14" s="234" t="s">
        <v>225</v>
      </c>
      <c r="F14" s="242">
        <v>0.58333333333333337</v>
      </c>
      <c r="G14" s="235">
        <v>0.625</v>
      </c>
      <c r="H14" s="243">
        <v>-25773.24</v>
      </c>
      <c r="I14" s="228"/>
      <c r="J14" s="237"/>
      <c r="K14" s="238"/>
      <c r="L14" s="238"/>
      <c r="M14" s="238"/>
      <c r="N14" s="238"/>
      <c r="O14" s="238"/>
      <c r="P14" s="238"/>
      <c r="Q14" s="239"/>
      <c r="R14" s="157"/>
      <c r="S14" s="157"/>
      <c r="T14" s="157"/>
      <c r="U14" s="157"/>
      <c r="V14" s="157"/>
    </row>
    <row r="15" spans="2:22" x14ac:dyDescent="0.25">
      <c r="B15" s="232" t="s">
        <v>226</v>
      </c>
      <c r="C15" s="241">
        <v>39448</v>
      </c>
      <c r="D15" s="241">
        <v>39813</v>
      </c>
      <c r="E15" s="234" t="s">
        <v>227</v>
      </c>
      <c r="F15" s="242">
        <v>0.58333333333333337</v>
      </c>
      <c r="G15" s="235">
        <v>0.625</v>
      </c>
      <c r="H15" s="243">
        <v>-25691.47</v>
      </c>
      <c r="I15" s="228"/>
      <c r="J15" s="237"/>
      <c r="K15" s="238"/>
      <c r="L15" s="238"/>
      <c r="M15" s="238"/>
      <c r="N15" s="238"/>
      <c r="O15" s="238"/>
      <c r="P15" s="238"/>
      <c r="Q15" s="239"/>
      <c r="R15" s="157"/>
      <c r="S15" s="157"/>
      <c r="T15" s="157"/>
      <c r="U15" s="157"/>
      <c r="V15" s="157"/>
    </row>
    <row r="16" spans="2:22" x14ac:dyDescent="0.25">
      <c r="B16" s="232" t="s">
        <v>228</v>
      </c>
      <c r="C16" s="241">
        <v>39814</v>
      </c>
      <c r="D16" s="241">
        <v>40178</v>
      </c>
      <c r="E16" s="234" t="s">
        <v>229</v>
      </c>
      <c r="F16" s="242">
        <v>0.58333333333333337</v>
      </c>
      <c r="G16" s="235">
        <v>0.625</v>
      </c>
      <c r="H16" s="243">
        <v>-24707.827000000001</v>
      </c>
      <c r="I16" s="228"/>
      <c r="J16" s="237"/>
      <c r="K16" s="238"/>
      <c r="L16" s="238"/>
      <c r="M16" s="238"/>
      <c r="N16" s="238"/>
      <c r="O16" s="238"/>
      <c r="P16" s="238"/>
      <c r="Q16" s="239"/>
      <c r="R16" s="157"/>
      <c r="S16" s="157"/>
      <c r="T16" s="157"/>
      <c r="U16" s="157"/>
      <c r="V16" s="157"/>
    </row>
    <row r="17" spans="2:22" x14ac:dyDescent="0.25">
      <c r="B17" s="232" t="s">
        <v>230</v>
      </c>
      <c r="C17" s="241">
        <v>40179</v>
      </c>
      <c r="D17" s="241">
        <v>40543</v>
      </c>
      <c r="E17" s="234" t="s">
        <v>231</v>
      </c>
      <c r="F17" s="242">
        <v>0.58333333333333337</v>
      </c>
      <c r="G17" s="235">
        <v>0.625</v>
      </c>
      <c r="H17" s="244">
        <v>-26701.350000000002</v>
      </c>
      <c r="I17" s="228"/>
      <c r="J17" s="243">
        <v>-1871.7250000000004</v>
      </c>
      <c r="K17" s="243">
        <v>-2381.8380000000006</v>
      </c>
      <c r="L17" s="243">
        <v>-979.221</v>
      </c>
      <c r="M17" s="243">
        <v>-7030.4429999999966</v>
      </c>
      <c r="N17" s="243">
        <v>-1883.7860000000005</v>
      </c>
      <c r="O17" s="243">
        <v>-3510.0440000000021</v>
      </c>
      <c r="P17" s="243">
        <v>-3608.2199999999989</v>
      </c>
      <c r="Q17" s="244">
        <v>-5436.0729999999994</v>
      </c>
      <c r="R17" s="157"/>
      <c r="S17" s="157"/>
      <c r="T17" s="157"/>
      <c r="U17" s="157"/>
      <c r="V17" s="157"/>
    </row>
    <row r="18" spans="2:22" x14ac:dyDescent="0.25">
      <c r="B18" s="232" t="s">
        <v>232</v>
      </c>
      <c r="C18" s="241">
        <v>40544</v>
      </c>
      <c r="D18" s="241">
        <v>40908</v>
      </c>
      <c r="E18" s="234" t="s">
        <v>233</v>
      </c>
      <c r="F18" s="242">
        <v>0.58333333333333337</v>
      </c>
      <c r="G18" s="235">
        <v>0.625</v>
      </c>
      <c r="H18" s="244">
        <v>-27312.342000000001</v>
      </c>
      <c r="I18" s="228"/>
      <c r="J18" s="243">
        <v>-1912.7049999999999</v>
      </c>
      <c r="K18" s="243">
        <v>-2433.4460000000004</v>
      </c>
      <c r="L18" s="243">
        <v>-930.88199999999995</v>
      </c>
      <c r="M18" s="243">
        <v>-7208.0190000000002</v>
      </c>
      <c r="N18" s="243">
        <v>-1944.4059999999999</v>
      </c>
      <c r="O18" s="243">
        <v>-3627.1619999999998</v>
      </c>
      <c r="P18" s="243">
        <v>-3604.172</v>
      </c>
      <c r="Q18" s="244">
        <v>-5651.55</v>
      </c>
      <c r="R18" s="157"/>
      <c r="S18" s="157"/>
      <c r="T18" s="157"/>
      <c r="U18" s="157"/>
      <c r="V18" s="157"/>
    </row>
    <row r="19" spans="2:22" x14ac:dyDescent="0.25">
      <c r="B19" s="245" t="s">
        <v>234</v>
      </c>
      <c r="C19" s="246">
        <v>40909</v>
      </c>
      <c r="D19" s="246">
        <v>41274</v>
      </c>
      <c r="E19" s="247" t="s">
        <v>235</v>
      </c>
      <c r="F19" s="248">
        <v>0.66666666666666663</v>
      </c>
      <c r="G19" s="248">
        <v>0.70833333333333337</v>
      </c>
      <c r="H19" s="249">
        <v>-25543.347000000002</v>
      </c>
      <c r="I19" s="228"/>
      <c r="J19" s="243">
        <v>-1658.194</v>
      </c>
      <c r="K19" s="243">
        <v>-2289.6110000000003</v>
      </c>
      <c r="L19" s="243">
        <v>-919.64700000000005</v>
      </c>
      <c r="M19" s="243">
        <v>-6603.2020000000002</v>
      </c>
      <c r="N19" s="243">
        <v>-1797.5809999999999</v>
      </c>
      <c r="O19" s="243">
        <v>-3404.5419999999999</v>
      </c>
      <c r="P19" s="243">
        <v>-3508.3339999999998</v>
      </c>
      <c r="Q19" s="244">
        <v>-5362.2359999999999</v>
      </c>
      <c r="R19" s="157"/>
      <c r="S19" s="157"/>
      <c r="T19" s="157"/>
      <c r="U19" s="157"/>
      <c r="V19" s="157"/>
    </row>
    <row r="20" spans="2:22" x14ac:dyDescent="0.25">
      <c r="B20" s="245" t="s">
        <v>236</v>
      </c>
      <c r="C20" s="246">
        <v>41275</v>
      </c>
      <c r="D20" s="246">
        <v>41639</v>
      </c>
      <c r="E20" s="247" t="s">
        <v>237</v>
      </c>
      <c r="F20" s="248">
        <v>0.66666666666666663</v>
      </c>
      <c r="G20" s="248">
        <v>0.70833333333333337</v>
      </c>
      <c r="H20" s="249">
        <v>-26910.954000000002</v>
      </c>
      <c r="I20" s="250"/>
      <c r="J20" s="251">
        <v>-1857.7660000000001</v>
      </c>
      <c r="K20" s="251">
        <v>-2419.4059999999999</v>
      </c>
      <c r="L20" s="251">
        <v>-945.87199999999996</v>
      </c>
      <c r="M20" s="251">
        <v>-6955.9209999999994</v>
      </c>
      <c r="N20" s="251">
        <v>-1939.713</v>
      </c>
      <c r="O20" s="251">
        <v>-3607.576</v>
      </c>
      <c r="P20" s="251">
        <v>-3614.1679999999997</v>
      </c>
      <c r="Q20" s="249">
        <v>-5570.5320000000002</v>
      </c>
      <c r="R20" s="157"/>
      <c r="S20" s="157"/>
      <c r="T20" s="157"/>
      <c r="U20" s="157"/>
      <c r="V20" s="157"/>
    </row>
    <row r="21" spans="2:22" x14ac:dyDescent="0.25">
      <c r="B21" s="245" t="s">
        <v>238</v>
      </c>
      <c r="C21" s="246">
        <v>41640</v>
      </c>
      <c r="D21" s="246">
        <v>42004</v>
      </c>
      <c r="E21" s="247" t="s">
        <v>239</v>
      </c>
      <c r="F21" s="248">
        <v>0.58333333333333337</v>
      </c>
      <c r="G21" s="248">
        <v>0.625</v>
      </c>
      <c r="H21" s="249">
        <v>-24067.772000000001</v>
      </c>
      <c r="I21" s="250"/>
      <c r="J21" s="251">
        <v>-1830.258</v>
      </c>
      <c r="K21" s="251">
        <v>-2268.9810000000002</v>
      </c>
      <c r="L21" s="251">
        <v>-900.35799999999995</v>
      </c>
      <c r="M21" s="251">
        <v>-6114.6410000000005</v>
      </c>
      <c r="N21" s="251">
        <v>-1593.405</v>
      </c>
      <c r="O21" s="251">
        <v>-2991.8539999999998</v>
      </c>
      <c r="P21" s="251">
        <v>-3272.9490000000001</v>
      </c>
      <c r="Q21" s="249">
        <v>-5095.3259999999991</v>
      </c>
      <c r="R21" s="157"/>
      <c r="S21" s="157"/>
      <c r="T21" s="157"/>
      <c r="U21" s="157"/>
      <c r="V21" s="157"/>
    </row>
    <row r="22" spans="2:22" x14ac:dyDescent="0.25">
      <c r="B22" s="245" t="s">
        <v>240</v>
      </c>
      <c r="C22" s="246">
        <v>42005</v>
      </c>
      <c r="D22" s="246">
        <v>42369</v>
      </c>
      <c r="E22" s="247" t="s">
        <v>241</v>
      </c>
      <c r="F22" s="248">
        <v>0.66666666666666663</v>
      </c>
      <c r="G22" s="248">
        <v>0.70833333333333337</v>
      </c>
      <c r="H22" s="249">
        <v>-24052.352999999999</v>
      </c>
      <c r="I22" s="252"/>
      <c r="J22" s="253">
        <v>-1690.075</v>
      </c>
      <c r="K22" s="253">
        <v>-2216.27</v>
      </c>
      <c r="L22" s="253">
        <v>-867.88599999999997</v>
      </c>
      <c r="M22" s="253">
        <v>-6264.9119999999994</v>
      </c>
      <c r="N22" s="253">
        <v>-1704.2239999999999</v>
      </c>
      <c r="O22" s="253">
        <v>-3181.7420000000002</v>
      </c>
      <c r="P22" s="253">
        <v>-3202.9589999999998</v>
      </c>
      <c r="Q22" s="254">
        <v>-4924.2849999999989</v>
      </c>
      <c r="R22" s="157"/>
      <c r="S22" s="157"/>
      <c r="T22" s="157"/>
      <c r="U22" s="157"/>
      <c r="V22" s="157"/>
    </row>
    <row r="23" spans="2:22" x14ac:dyDescent="0.25">
      <c r="B23" s="232" t="s">
        <v>242</v>
      </c>
      <c r="C23" s="241">
        <v>42370</v>
      </c>
      <c r="D23" s="241">
        <v>42735</v>
      </c>
      <c r="E23" s="246">
        <v>42594</v>
      </c>
      <c r="F23" s="242">
        <v>0.58333333333333337</v>
      </c>
      <c r="G23" s="242">
        <v>0.625</v>
      </c>
      <c r="H23" s="249">
        <v>-25111.431</v>
      </c>
      <c r="I23" s="255"/>
      <c r="J23" s="253">
        <v>-1766.2919999999999</v>
      </c>
      <c r="K23" s="253">
        <v>-2353.5430000000001</v>
      </c>
      <c r="L23" s="253">
        <v>-848.98900000000003</v>
      </c>
      <c r="M23" s="253">
        <v>-6435.6160000000009</v>
      </c>
      <c r="N23" s="253">
        <v>-1808.4380000000001</v>
      </c>
      <c r="O23" s="253">
        <v>-3299.5259999999998</v>
      </c>
      <c r="P23" s="253">
        <v>-3333.654</v>
      </c>
      <c r="Q23" s="254">
        <v>-5265.3729999999996</v>
      </c>
      <c r="R23" s="157"/>
      <c r="S23" s="157"/>
      <c r="T23" s="157"/>
      <c r="U23" s="157"/>
      <c r="V23" s="157"/>
    </row>
    <row r="24" spans="2:22" x14ac:dyDescent="0.25">
      <c r="B24" s="245" t="s">
        <v>243</v>
      </c>
      <c r="C24" s="246">
        <v>42736</v>
      </c>
      <c r="D24" s="246">
        <v>43100</v>
      </c>
      <c r="E24" s="246">
        <v>42899</v>
      </c>
      <c r="F24" s="248">
        <v>0.66666666666666663</v>
      </c>
      <c r="G24" s="248">
        <v>0.70833333333333337</v>
      </c>
      <c r="H24" s="249">
        <v>-23507.884999999998</v>
      </c>
      <c r="I24" s="255"/>
      <c r="J24" s="253">
        <v>-1691.1889999999999</v>
      </c>
      <c r="K24" s="253">
        <v>-2145.9069999999997</v>
      </c>
      <c r="L24" s="253">
        <v>-725.93600000000004</v>
      </c>
      <c r="M24" s="253">
        <v>-6088.7280000000001</v>
      </c>
      <c r="N24" s="253">
        <v>-1676.5930000000001</v>
      </c>
      <c r="O24" s="253">
        <v>-3027.8360000000002</v>
      </c>
      <c r="P24" s="253">
        <v>-3148.4760000000001</v>
      </c>
      <c r="Q24" s="254">
        <v>-5003.2199999999993</v>
      </c>
      <c r="R24" s="157"/>
      <c r="S24" s="157"/>
      <c r="T24" s="157"/>
      <c r="U24" s="157"/>
      <c r="V24" s="157"/>
    </row>
    <row r="25" spans="2:22" x14ac:dyDescent="0.25">
      <c r="B25" s="245" t="s">
        <v>244</v>
      </c>
      <c r="C25" s="246">
        <v>43101</v>
      </c>
      <c r="D25" s="246">
        <v>43465</v>
      </c>
      <c r="E25" s="246">
        <v>43341</v>
      </c>
      <c r="F25" s="248">
        <v>0.66666666666666663</v>
      </c>
      <c r="G25" s="248">
        <v>0.70833333333333337</v>
      </c>
      <c r="H25" s="249">
        <v>-25559.141</v>
      </c>
      <c r="I25" s="256"/>
      <c r="J25" s="253">
        <v>-1864.9290000000001</v>
      </c>
      <c r="K25" s="253">
        <v>-2376.5639999999999</v>
      </c>
      <c r="L25" s="253">
        <v>-836.60299999999995</v>
      </c>
      <c r="M25" s="253">
        <v>-6587.862000000001</v>
      </c>
      <c r="N25" s="253">
        <v>-1863.4649999999999</v>
      </c>
      <c r="O25" s="253">
        <v>-3356.8629999999998</v>
      </c>
      <c r="P25" s="253">
        <v>-3361.0970000000002</v>
      </c>
      <c r="Q25" s="254">
        <v>-5311.7579999999998</v>
      </c>
      <c r="R25" s="157"/>
      <c r="S25" s="157"/>
      <c r="T25" s="157"/>
      <c r="U25" s="157"/>
      <c r="V25" s="157"/>
    </row>
    <row r="26" spans="2:22" x14ac:dyDescent="0.25">
      <c r="B26" s="232" t="s">
        <v>245</v>
      </c>
      <c r="C26" s="241">
        <v>43466</v>
      </c>
      <c r="D26" s="241">
        <v>43830</v>
      </c>
      <c r="E26" s="241">
        <v>43676</v>
      </c>
      <c r="F26" s="242">
        <v>0.70833333333333337</v>
      </c>
      <c r="G26" s="242">
        <v>0.75</v>
      </c>
      <c r="H26" s="244">
        <v>-23929.184000000001</v>
      </c>
      <c r="I26" s="255"/>
      <c r="J26" s="257">
        <v>-1900.5439999999999</v>
      </c>
      <c r="K26" s="257">
        <v>-2294.8820000000001</v>
      </c>
      <c r="L26" s="257">
        <v>-791.65499999999997</v>
      </c>
      <c r="M26" s="257">
        <v>-5897.9029999999993</v>
      </c>
      <c r="N26" s="257">
        <v>-1715.1559999999999</v>
      </c>
      <c r="O26" s="257">
        <v>-3229.77</v>
      </c>
      <c r="P26" s="257">
        <v>-3112.3630000000003</v>
      </c>
      <c r="Q26" s="258">
        <v>-4986.9110000000001</v>
      </c>
      <c r="R26" s="157"/>
      <c r="S26" s="157"/>
      <c r="T26" s="157"/>
      <c r="U26" s="157"/>
      <c r="V26" s="157"/>
    </row>
    <row r="27" spans="2:22" x14ac:dyDescent="0.25">
      <c r="B27" s="259" t="s">
        <v>246</v>
      </c>
      <c r="C27" s="260">
        <v>43831</v>
      </c>
      <c r="D27" s="260">
        <v>44196</v>
      </c>
      <c r="E27" s="260">
        <v>44039</v>
      </c>
      <c r="F27" s="261">
        <v>0.70833333333333337</v>
      </c>
      <c r="G27" s="261">
        <v>0.75</v>
      </c>
      <c r="H27" s="262">
        <v>-24726.738000000001</v>
      </c>
      <c r="I27" s="255"/>
      <c r="J27" s="263">
        <v>-1941.797</v>
      </c>
      <c r="K27" s="263">
        <v>-2399.431</v>
      </c>
      <c r="L27" s="263">
        <v>-825.31600000000003</v>
      </c>
      <c r="M27" s="263">
        <v>-6262.7719999999999</v>
      </c>
      <c r="N27" s="263">
        <v>-1792.867</v>
      </c>
      <c r="O27" s="263">
        <v>-3367.9929999999999</v>
      </c>
      <c r="P27" s="263">
        <v>-3204.0410000000002</v>
      </c>
      <c r="Q27" s="264">
        <v>-4932.5209999999997</v>
      </c>
      <c r="R27" s="157"/>
      <c r="S27" s="157"/>
      <c r="T27" s="157"/>
      <c r="U27" s="157"/>
      <c r="V27" s="157"/>
    </row>
    <row r="28" spans="2:22" x14ac:dyDescent="0.25">
      <c r="B28" s="269" t="s">
        <v>291</v>
      </c>
      <c r="C28" s="260">
        <v>44197</v>
      </c>
      <c r="D28" s="260">
        <v>44561</v>
      </c>
      <c r="E28" s="260">
        <v>44376</v>
      </c>
      <c r="F28" s="261">
        <v>0.70833333333333337</v>
      </c>
      <c r="G28" s="261">
        <v>0.75</v>
      </c>
      <c r="H28" s="270">
        <v>-25269</v>
      </c>
      <c r="I28" s="255"/>
      <c r="J28" s="271">
        <v>-2108.1439999999998</v>
      </c>
      <c r="K28" s="271">
        <v>-2442.0610000000001</v>
      </c>
      <c r="L28" s="271">
        <v>-800.41099999999994</v>
      </c>
      <c r="M28" s="263"/>
      <c r="N28" s="263"/>
      <c r="O28" s="263"/>
      <c r="P28" s="263"/>
      <c r="Q28" s="264"/>
      <c r="R28" s="157"/>
      <c r="S28" s="157"/>
      <c r="T28" s="157"/>
      <c r="U28" s="157"/>
      <c r="V28" s="157"/>
    </row>
    <row r="29" spans="2:22" x14ac:dyDescent="0.25">
      <c r="B29" s="265" t="s">
        <v>302</v>
      </c>
      <c r="C29" s="266"/>
      <c r="D29" s="266"/>
      <c r="E29" s="266"/>
      <c r="F29" s="266"/>
      <c r="G29" s="266"/>
      <c r="H29" s="266"/>
      <c r="I29" s="266"/>
      <c r="J29" s="266"/>
      <c r="K29" s="266"/>
      <c r="L29"/>
      <c r="M29"/>
      <c r="N29"/>
      <c r="O29"/>
      <c r="P29"/>
      <c r="Q29"/>
      <c r="R29" s="157"/>
      <c r="S29" s="157"/>
      <c r="T29" s="157"/>
      <c r="U29" s="157"/>
      <c r="V29" s="157"/>
    </row>
    <row r="30" spans="2:22" x14ac:dyDescent="0.25">
      <c r="B30" s="267" t="s">
        <v>247</v>
      </c>
      <c r="C30" s="266"/>
      <c r="D30" s="266"/>
      <c r="E30" s="266"/>
      <c r="F30" s="266"/>
      <c r="G30" s="266"/>
      <c r="H30" s="266"/>
      <c r="I30" s="266"/>
      <c r="J30"/>
      <c r="K30"/>
      <c r="L30"/>
      <c r="M30"/>
      <c r="N30"/>
      <c r="O30"/>
      <c r="P30"/>
      <c r="Q30"/>
      <c r="R30" s="157"/>
      <c r="S30" s="157"/>
      <c r="T30" s="157"/>
      <c r="U30" s="157"/>
      <c r="V30" s="157"/>
    </row>
    <row r="31" spans="2:22" x14ac:dyDescent="0.25">
      <c r="B31" s="268" t="s">
        <v>303</v>
      </c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</row>
    <row r="32" spans="2:22" x14ac:dyDescent="0.25">
      <c r="B32" s="121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</row>
    <row r="35" spans="2:34" x14ac:dyDescent="0.25">
      <c r="B35" s="155" t="s">
        <v>277</v>
      </c>
      <c r="W35" s="3" t="s">
        <v>19</v>
      </c>
    </row>
    <row r="37" spans="2:34" x14ac:dyDescent="0.25">
      <c r="B37" s="1" t="s">
        <v>196</v>
      </c>
      <c r="C37" s="4" t="s">
        <v>3</v>
      </c>
      <c r="D37" s="1" t="s">
        <v>197</v>
      </c>
      <c r="E37" s="1" t="s">
        <v>198</v>
      </c>
      <c r="F37" s="1" t="s">
        <v>0</v>
      </c>
      <c r="G37" s="1" t="s">
        <v>199</v>
      </c>
      <c r="H37" s="1" t="s">
        <v>7</v>
      </c>
      <c r="I37" s="1" t="s">
        <v>9</v>
      </c>
      <c r="J37" s="1" t="s">
        <v>10</v>
      </c>
      <c r="K37" s="1" t="s">
        <v>11</v>
      </c>
      <c r="L37" s="1" t="s">
        <v>12</v>
      </c>
      <c r="M37" s="1" t="s">
        <v>13</v>
      </c>
      <c r="N37" s="1" t="s">
        <v>14</v>
      </c>
      <c r="O37" s="1" t="s">
        <v>15</v>
      </c>
      <c r="P37" s="1" t="s">
        <v>16</v>
      </c>
      <c r="Q37" s="1" t="s">
        <v>17</v>
      </c>
      <c r="R37" s="1" t="s">
        <v>18</v>
      </c>
      <c r="S37" s="1" t="s">
        <v>38</v>
      </c>
      <c r="T37" s="1" t="s">
        <v>37</v>
      </c>
      <c r="U37" s="1" t="s">
        <v>249</v>
      </c>
      <c r="W37" s="275" t="s">
        <v>7</v>
      </c>
      <c r="X37" s="275" t="s">
        <v>9</v>
      </c>
      <c r="Y37" s="275" t="s">
        <v>10</v>
      </c>
      <c r="Z37" s="275" t="s">
        <v>11</v>
      </c>
      <c r="AA37" s="275" t="s">
        <v>12</v>
      </c>
      <c r="AB37" s="275" t="s">
        <v>13</v>
      </c>
      <c r="AC37" s="275" t="s">
        <v>14</v>
      </c>
      <c r="AD37" s="275" t="s">
        <v>15</v>
      </c>
      <c r="AE37" s="275" t="s">
        <v>16</v>
      </c>
      <c r="AF37" s="275" t="s">
        <v>17</v>
      </c>
      <c r="AG37" s="275" t="s">
        <v>18</v>
      </c>
      <c r="AH37" s="275" t="s">
        <v>38</v>
      </c>
    </row>
    <row r="38" spans="2:34" x14ac:dyDescent="0.25">
      <c r="B38" s="153" t="s">
        <v>200</v>
      </c>
      <c r="C38" s="124">
        <v>42899</v>
      </c>
      <c r="D38" s="131">
        <v>6</v>
      </c>
      <c r="E38" s="131">
        <v>13</v>
      </c>
      <c r="F38" s="131">
        <v>2017</v>
      </c>
      <c r="G38" s="131">
        <v>17</v>
      </c>
      <c r="H38" s="154">
        <v>1.3673679999999999</v>
      </c>
      <c r="I38" s="154">
        <v>3.4437340000000001</v>
      </c>
      <c r="J38" s="154">
        <v>4.7139740000000003</v>
      </c>
      <c r="K38" s="273">
        <v>0.83276799999999995</v>
      </c>
      <c r="L38" s="154">
        <v>1.652787</v>
      </c>
      <c r="M38" s="154">
        <v>5.5099320000000001</v>
      </c>
      <c r="N38" s="154">
        <v>6.8500709999999998</v>
      </c>
      <c r="O38" s="154">
        <v>6.0143639999999996</v>
      </c>
      <c r="P38" s="154">
        <v>3.8720180000000002</v>
      </c>
      <c r="Q38" s="154">
        <v>1.884306</v>
      </c>
      <c r="R38" s="154">
        <v>8.8316409999999994</v>
      </c>
      <c r="S38" s="154">
        <v>9.1888190000000005</v>
      </c>
      <c r="T38" s="154">
        <f>SUM(CP_VT[[#This Row],[Barton]:[WEC]])</f>
        <v>54.161782000000002</v>
      </c>
      <c r="U38" s="67">
        <f>-SUM(J23:L23)</f>
        <v>4968.8240000000005</v>
      </c>
      <c r="W38" s="276">
        <f>H38/$U38</f>
        <v>2.7518946132928029E-4</v>
      </c>
      <c r="X38" s="276">
        <f t="shared" ref="X38:AH42" si="0">I38/$U38</f>
        <v>6.9306821895885216E-4</v>
      </c>
      <c r="Y38" s="276">
        <f t="shared" si="0"/>
        <v>9.4871019782548143E-4</v>
      </c>
      <c r="Z38" s="276">
        <f t="shared" si="0"/>
        <v>1.6759861085842442E-4</v>
      </c>
      <c r="AA38" s="276">
        <f t="shared" si="0"/>
        <v>3.3263142345150477E-4</v>
      </c>
      <c r="AB38" s="276">
        <f t="shared" si="0"/>
        <v>1.1089006171279159E-3</v>
      </c>
      <c r="AC38" s="276">
        <f t="shared" si="0"/>
        <v>1.3786101097563526E-3</v>
      </c>
      <c r="AD38" s="276">
        <f t="shared" si="0"/>
        <v>1.210420010851662E-3</v>
      </c>
      <c r="AE38" s="276">
        <f t="shared" si="0"/>
        <v>7.7926245727359222E-4</v>
      </c>
      <c r="AF38" s="276">
        <f t="shared" si="0"/>
        <v>3.7922574838633848E-4</v>
      </c>
      <c r="AG38" s="276">
        <f t="shared" si="0"/>
        <v>1.777410711266891E-3</v>
      </c>
      <c r="AH38" s="276">
        <f t="shared" si="0"/>
        <v>1.8492945211985774E-3</v>
      </c>
    </row>
    <row r="39" spans="2:34" x14ac:dyDescent="0.25">
      <c r="B39" s="153" t="s">
        <v>200</v>
      </c>
      <c r="C39" s="124">
        <v>43341</v>
      </c>
      <c r="D39" s="131">
        <v>8</v>
      </c>
      <c r="E39" s="131">
        <v>29</v>
      </c>
      <c r="F39" s="131">
        <v>2018</v>
      </c>
      <c r="G39" s="131">
        <v>17</v>
      </c>
      <c r="H39" s="154">
        <v>2.4957600000000002</v>
      </c>
      <c r="I39" s="154">
        <v>4.2631800000000002</v>
      </c>
      <c r="J39" s="154">
        <v>4.4331399999999999</v>
      </c>
      <c r="K39" s="273">
        <v>0.82477999999999996</v>
      </c>
      <c r="L39" s="154">
        <v>2.133</v>
      </c>
      <c r="M39" s="154">
        <v>8.2948799999999991</v>
      </c>
      <c r="N39" s="154">
        <v>8.9626599999999996</v>
      </c>
      <c r="O39" s="154">
        <v>8.40273</v>
      </c>
      <c r="P39" s="154">
        <v>4.9379200000000001</v>
      </c>
      <c r="Q39" s="154">
        <v>2.0545100000000001</v>
      </c>
      <c r="R39" s="154">
        <v>10.3033</v>
      </c>
      <c r="S39" s="154">
        <v>11.40348</v>
      </c>
      <c r="T39" s="154">
        <f>SUM(CP_VT[[#This Row],[Barton]:[WEC]])</f>
        <v>68.509339999999995</v>
      </c>
      <c r="U39" s="67">
        <f>-SUM(J24:L24)</f>
        <v>4563.0319999999992</v>
      </c>
      <c r="W39" s="276">
        <f t="shared" ref="W39:W42" si="1">H39/$U39</f>
        <v>5.4695211429593314E-4</v>
      </c>
      <c r="X39" s="276">
        <f t="shared" si="0"/>
        <v>9.3428667605223914E-4</v>
      </c>
      <c r="Y39" s="276">
        <f t="shared" si="0"/>
        <v>9.7153383978021641E-4</v>
      </c>
      <c r="Z39" s="276">
        <f t="shared" si="0"/>
        <v>1.8075262237915492E-4</v>
      </c>
      <c r="AA39" s="276">
        <f t="shared" si="0"/>
        <v>4.674523430911728E-4</v>
      </c>
      <c r="AB39" s="276">
        <f t="shared" si="0"/>
        <v>1.8178439248289296E-3</v>
      </c>
      <c r="AC39" s="276">
        <f t="shared" si="0"/>
        <v>1.9641896002482563E-3</v>
      </c>
      <c r="AD39" s="276">
        <f t="shared" si="0"/>
        <v>1.8414795250175763E-3</v>
      </c>
      <c r="AE39" s="276">
        <f t="shared" si="0"/>
        <v>1.0821576530692751E-3</v>
      </c>
      <c r="AF39" s="276">
        <f t="shared" si="0"/>
        <v>4.5025106113654264E-4</v>
      </c>
      <c r="AG39" s="276">
        <f t="shared" si="0"/>
        <v>2.2579942459312148E-3</v>
      </c>
      <c r="AH39" s="276">
        <f t="shared" si="0"/>
        <v>2.4991014746335335E-3</v>
      </c>
    </row>
    <row r="40" spans="2:34" x14ac:dyDescent="0.25">
      <c r="B40" s="153" t="s">
        <v>200</v>
      </c>
      <c r="C40" s="124">
        <v>43676</v>
      </c>
      <c r="D40" s="131">
        <v>7</v>
      </c>
      <c r="E40" s="131">
        <v>30</v>
      </c>
      <c r="F40" s="131">
        <v>2019</v>
      </c>
      <c r="G40" s="131">
        <v>18</v>
      </c>
      <c r="H40" s="154">
        <v>2.5429200000000001</v>
      </c>
      <c r="I40" s="154">
        <v>3.4738799999999999</v>
      </c>
      <c r="J40" s="154">
        <v>4.6455500000000001</v>
      </c>
      <c r="K40" s="273">
        <v>0.76837999999999995</v>
      </c>
      <c r="L40" s="154">
        <v>2.1193599999999999</v>
      </c>
      <c r="M40" s="154">
        <v>8.2694299999999998</v>
      </c>
      <c r="N40" s="154">
        <v>9.31</v>
      </c>
      <c r="O40" s="154">
        <v>7.0127199999999998</v>
      </c>
      <c r="P40" s="154">
        <v>4.6053499999999996</v>
      </c>
      <c r="Q40" s="154">
        <v>1.8642399999999999</v>
      </c>
      <c r="R40" s="154">
        <v>7.9152699999999996</v>
      </c>
      <c r="S40" s="154">
        <v>12.05973</v>
      </c>
      <c r="T40" s="154">
        <f>SUM(CP_VT[[#This Row],[Barton]:[WEC]])</f>
        <v>64.586830000000006</v>
      </c>
      <c r="U40" s="67">
        <f>-SUM(J25:L25)</f>
        <v>5078.0960000000005</v>
      </c>
      <c r="W40" s="276">
        <f t="shared" si="1"/>
        <v>5.0076249050825345E-4</v>
      </c>
      <c r="X40" s="276">
        <f t="shared" si="0"/>
        <v>6.8409104514763005E-4</v>
      </c>
      <c r="Y40" s="276">
        <f t="shared" si="0"/>
        <v>9.1482122433289949E-4</v>
      </c>
      <c r="Z40" s="276">
        <f t="shared" si="0"/>
        <v>1.5131261795759668E-4</v>
      </c>
      <c r="AA40" s="276">
        <f t="shared" si="0"/>
        <v>4.1735327571593758E-4</v>
      </c>
      <c r="AB40" s="276">
        <f t="shared" si="0"/>
        <v>1.6284508997072918E-3</v>
      </c>
      <c r="AC40" s="276">
        <f t="shared" si="0"/>
        <v>1.8333643160743712E-3</v>
      </c>
      <c r="AD40" s="276">
        <f t="shared" si="0"/>
        <v>1.3809742864254633E-3</v>
      </c>
      <c r="AE40" s="276">
        <f t="shared" si="0"/>
        <v>9.0690487143212713E-4</v>
      </c>
      <c r="AF40" s="276">
        <f t="shared" si="0"/>
        <v>3.6711397342626052E-4</v>
      </c>
      <c r="AG40" s="276">
        <f t="shared" si="0"/>
        <v>1.5587082244998911E-3</v>
      </c>
      <c r="AH40" s="276">
        <f t="shared" si="0"/>
        <v>2.3748527006972691E-3</v>
      </c>
    </row>
    <row r="41" spans="2:34" x14ac:dyDescent="0.25">
      <c r="B41" s="153" t="s">
        <v>200</v>
      </c>
      <c r="C41" s="124">
        <v>44039</v>
      </c>
      <c r="D41" s="131">
        <v>7</v>
      </c>
      <c r="E41" s="131">
        <v>27</v>
      </c>
      <c r="F41" s="131">
        <v>2020</v>
      </c>
      <c r="G41" s="131">
        <v>18</v>
      </c>
      <c r="H41" s="154">
        <v>2.6298599999999999</v>
      </c>
      <c r="I41" s="154">
        <v>4.5444699999999996</v>
      </c>
      <c r="J41" s="154">
        <v>6.07125</v>
      </c>
      <c r="K41" s="273">
        <v>0.87117999999999995</v>
      </c>
      <c r="L41" s="154">
        <v>1.7695399999999999</v>
      </c>
      <c r="M41" s="154">
        <v>6.6812500000000004</v>
      </c>
      <c r="N41" s="154">
        <v>9.1544799999999995</v>
      </c>
      <c r="O41" s="154">
        <v>7.5709799999999996</v>
      </c>
      <c r="P41" s="154">
        <v>4.3942600000000001</v>
      </c>
      <c r="Q41" s="154">
        <v>1.8323400000000001</v>
      </c>
      <c r="R41" s="154">
        <v>10.55057</v>
      </c>
      <c r="S41" s="154">
        <v>13.29565</v>
      </c>
      <c r="T41" s="154">
        <f>SUM(CP_VT[[#This Row],[Barton]:[WEC]])</f>
        <v>69.365830000000003</v>
      </c>
      <c r="U41" s="67">
        <f>-SUM(J26:L26)</f>
        <v>4987.0809999999992</v>
      </c>
      <c r="W41" s="276">
        <f t="shared" si="1"/>
        <v>5.273345269507354E-4</v>
      </c>
      <c r="X41" s="276">
        <f t="shared" si="0"/>
        <v>9.1124848383252659E-4</v>
      </c>
      <c r="Y41" s="276">
        <f t="shared" si="0"/>
        <v>1.21739550650972E-3</v>
      </c>
      <c r="Z41" s="276">
        <f t="shared" si="0"/>
        <v>1.7468735719351663E-4</v>
      </c>
      <c r="AA41" s="276">
        <f t="shared" si="0"/>
        <v>3.5482479630870247E-4</v>
      </c>
      <c r="AB41" s="276">
        <f t="shared" si="0"/>
        <v>1.3397115466943492E-3</v>
      </c>
      <c r="AC41" s="276">
        <f t="shared" si="0"/>
        <v>1.8356389238514475E-3</v>
      </c>
      <c r="AD41" s="276">
        <f t="shared" si="0"/>
        <v>1.5181185146180703E-3</v>
      </c>
      <c r="AE41" s="276">
        <f t="shared" si="0"/>
        <v>8.811286602323084E-4</v>
      </c>
      <c r="AF41" s="276">
        <f t="shared" si="0"/>
        <v>3.6741733290475941E-4</v>
      </c>
      <c r="AG41" s="276">
        <f t="shared" si="0"/>
        <v>2.1155802362143308E-3</v>
      </c>
      <c r="AH41" s="276">
        <f t="shared" si="0"/>
        <v>2.6660184584930548E-3</v>
      </c>
    </row>
    <row r="42" spans="2:34" x14ac:dyDescent="0.25">
      <c r="B42" s="153" t="s">
        <v>200</v>
      </c>
      <c r="C42" s="124">
        <v>44376</v>
      </c>
      <c r="D42" s="131">
        <v>6</v>
      </c>
      <c r="E42" s="131">
        <v>29</v>
      </c>
      <c r="F42" s="131">
        <v>2021</v>
      </c>
      <c r="G42" s="131">
        <v>17</v>
      </c>
      <c r="H42" s="154">
        <v>2.5525600000000002</v>
      </c>
      <c r="I42" s="154">
        <v>4.5882300000000003</v>
      </c>
      <c r="J42" s="154">
        <v>4.4957900000000004</v>
      </c>
      <c r="K42" s="273">
        <v>0.97882000000000002</v>
      </c>
      <c r="L42" s="154">
        <v>2.1515</v>
      </c>
      <c r="M42" s="154">
        <v>5.9526700000000003</v>
      </c>
      <c r="N42" s="154">
        <v>9.1222499999999993</v>
      </c>
      <c r="O42" s="154">
        <v>7.2621099999999998</v>
      </c>
      <c r="P42" s="154">
        <v>4.58474</v>
      </c>
      <c r="Q42" s="154">
        <v>2.2987199999999999</v>
      </c>
      <c r="R42" s="154">
        <v>10.182090000000001</v>
      </c>
      <c r="S42" s="154">
        <v>12.128310000000001</v>
      </c>
      <c r="T42" s="154">
        <f>SUM(CP_VT[[#This Row],[Barton]:[WEC]])</f>
        <v>66.297790000000006</v>
      </c>
      <c r="U42" s="67">
        <f>-SUM(J27:L27)</f>
        <v>5166.5439999999999</v>
      </c>
      <c r="W42" s="276">
        <f t="shared" si="1"/>
        <v>4.9405560080394172E-4</v>
      </c>
      <c r="X42" s="276">
        <f t="shared" si="0"/>
        <v>8.8806560052522542E-4</v>
      </c>
      <c r="Y42" s="276">
        <f t="shared" si="0"/>
        <v>8.7017356283039505E-4</v>
      </c>
      <c r="Z42" s="276">
        <f t="shared" si="0"/>
        <v>1.8945353025155695E-4</v>
      </c>
      <c r="AA42" s="276">
        <f t="shared" si="0"/>
        <v>4.1642924167489912E-4</v>
      </c>
      <c r="AB42" s="276">
        <f t="shared" si="0"/>
        <v>1.1521570318572727E-3</v>
      </c>
      <c r="AC42" s="276">
        <f t="shared" si="0"/>
        <v>1.7656386938735061E-3</v>
      </c>
      <c r="AD42" s="276">
        <f t="shared" si="0"/>
        <v>1.4056030491562638E-3</v>
      </c>
      <c r="AE42" s="276">
        <f t="shared" si="0"/>
        <v>8.8739010061658239E-4</v>
      </c>
      <c r="AF42" s="276">
        <f t="shared" si="0"/>
        <v>4.4492411174665308E-4</v>
      </c>
      <c r="AG42" s="276">
        <f t="shared" si="0"/>
        <v>1.9707738867606665E-3</v>
      </c>
      <c r="AH42" s="276">
        <f t="shared" si="0"/>
        <v>2.3474705722045532E-3</v>
      </c>
    </row>
    <row r="43" spans="2:34" x14ac:dyDescent="0.25">
      <c r="B43" s="153"/>
      <c r="C43" s="124"/>
      <c r="D43" s="131"/>
      <c r="E43" s="131"/>
      <c r="F43" s="131"/>
      <c r="G43" s="131"/>
      <c r="H43" s="154"/>
      <c r="I43" s="154"/>
      <c r="J43" s="154"/>
      <c r="K43" s="273"/>
      <c r="L43" s="154"/>
      <c r="M43" s="154"/>
      <c r="N43" s="154"/>
      <c r="O43" s="154"/>
      <c r="P43" s="154"/>
      <c r="Q43" s="154"/>
      <c r="R43" s="154"/>
      <c r="S43" s="287"/>
      <c r="T43" s="154"/>
      <c r="U43" s="67"/>
      <c r="W43" s="285"/>
      <c r="X43" s="285"/>
      <c r="Y43" s="285"/>
      <c r="Z43" s="285"/>
      <c r="AA43" s="285"/>
      <c r="AB43" s="285"/>
      <c r="AC43" s="285"/>
      <c r="AD43" s="285"/>
      <c r="AE43" s="285"/>
      <c r="AF43" s="285"/>
      <c r="AG43" s="285"/>
      <c r="AH43" s="285"/>
    </row>
    <row r="44" spans="2:34" x14ac:dyDescent="0.25">
      <c r="B44" s="3" t="s">
        <v>279</v>
      </c>
    </row>
    <row r="45" spans="2:34" x14ac:dyDescent="0.25">
      <c r="W45" s="138"/>
    </row>
    <row r="46" spans="2:34" x14ac:dyDescent="0.25">
      <c r="C46" s="1" t="s">
        <v>3</v>
      </c>
      <c r="D46" s="1" t="s">
        <v>197</v>
      </c>
      <c r="E46" s="1" t="s">
        <v>198</v>
      </c>
      <c r="F46" s="1" t="s">
        <v>0</v>
      </c>
      <c r="G46" s="1" t="s">
        <v>199</v>
      </c>
      <c r="H46" s="1" t="s">
        <v>7</v>
      </c>
      <c r="I46" s="1" t="s">
        <v>9</v>
      </c>
      <c r="J46" s="1" t="s">
        <v>10</v>
      </c>
      <c r="K46" s="1" t="s">
        <v>11</v>
      </c>
      <c r="L46" s="1" t="s">
        <v>12</v>
      </c>
      <c r="M46" s="1" t="s">
        <v>13</v>
      </c>
      <c r="N46" s="1" t="s">
        <v>14</v>
      </c>
      <c r="O46" s="1" t="s">
        <v>15</v>
      </c>
      <c r="P46" s="1" t="s">
        <v>16</v>
      </c>
      <c r="Q46" s="1" t="s">
        <v>17</v>
      </c>
      <c r="R46" s="1" t="s">
        <v>18</v>
      </c>
      <c r="S46" s="1" t="s">
        <v>38</v>
      </c>
      <c r="T46" s="1" t="s">
        <v>37</v>
      </c>
    </row>
    <row r="47" spans="2:34" x14ac:dyDescent="0.25">
      <c r="C47" s="4">
        <v>44762</v>
      </c>
      <c r="D47" s="1">
        <v>7</v>
      </c>
      <c r="E47" s="1">
        <v>20</v>
      </c>
      <c r="F47" s="1">
        <v>2022</v>
      </c>
      <c r="G47" s="1">
        <v>19</v>
      </c>
      <c r="H47" s="43">
        <v>2.48725</v>
      </c>
      <c r="I47" s="43">
        <v>4.1300499999999998</v>
      </c>
      <c r="J47" s="43">
        <v>5.8907499999999997</v>
      </c>
      <c r="K47" s="43">
        <v>0.93930999999999998</v>
      </c>
      <c r="L47" s="43">
        <v>2.0508099999999998</v>
      </c>
      <c r="M47" s="43">
        <v>8.56236</v>
      </c>
      <c r="N47" s="43">
        <v>9.7565200000000001</v>
      </c>
      <c r="O47" s="43">
        <v>7.2903799999999999</v>
      </c>
      <c r="P47" s="43">
        <v>5.1469399999999998</v>
      </c>
      <c r="Q47" s="43">
        <v>1.4265099999999999</v>
      </c>
      <c r="R47" s="43">
        <v>0.56161000000000005</v>
      </c>
      <c r="S47" s="43">
        <v>13.527609999999999</v>
      </c>
      <c r="T47" s="43">
        <f>SUM(Current_Yr_CP[[#This Row],[Barton]:[WEC]])</f>
        <v>61.770099999999999</v>
      </c>
    </row>
    <row r="48" spans="2:34" x14ac:dyDescent="0.25">
      <c r="C48" s="1"/>
    </row>
    <row r="49" spans="2:23" x14ac:dyDescent="0.25">
      <c r="C49" s="1"/>
    </row>
    <row r="50" spans="2:23" x14ac:dyDescent="0.25">
      <c r="C50" s="1"/>
    </row>
    <row r="51" spans="2:23" x14ac:dyDescent="0.25">
      <c r="B51" s="155" t="s">
        <v>278</v>
      </c>
    </row>
    <row r="53" spans="2:23" ht="45" x14ac:dyDescent="0.25">
      <c r="C53" s="117" t="s">
        <v>275</v>
      </c>
      <c r="D53" s="117" t="s">
        <v>197</v>
      </c>
      <c r="E53" s="117" t="s">
        <v>198</v>
      </c>
      <c r="F53" s="117" t="s">
        <v>0</v>
      </c>
      <c r="G53" s="152" t="s">
        <v>199</v>
      </c>
      <c r="H53" s="152" t="s">
        <v>108</v>
      </c>
      <c r="I53" s="152" t="s">
        <v>34</v>
      </c>
      <c r="J53" s="152" t="s">
        <v>35</v>
      </c>
      <c r="K53" s="117" t="s">
        <v>276</v>
      </c>
      <c r="L53" s="152" t="s">
        <v>280</v>
      </c>
    </row>
    <row r="54" spans="2:23" x14ac:dyDescent="0.25">
      <c r="C54" s="4">
        <v>42899</v>
      </c>
      <c r="D54" s="1">
        <v>6</v>
      </c>
      <c r="E54" s="1">
        <v>13</v>
      </c>
      <c r="F54" s="1">
        <v>2017</v>
      </c>
      <c r="G54" s="1">
        <v>17</v>
      </c>
      <c r="H54" s="43">
        <v>0</v>
      </c>
      <c r="I54" s="43">
        <v>2.7010000000000001</v>
      </c>
      <c r="J54" s="43">
        <v>0.52300000000000002</v>
      </c>
      <c r="K54" s="43">
        <v>55.631999999999998</v>
      </c>
      <c r="L54" s="105" t="s">
        <v>281</v>
      </c>
    </row>
    <row r="55" spans="2:23" x14ac:dyDescent="0.25">
      <c r="C55" s="4">
        <v>43341</v>
      </c>
      <c r="D55" s="1">
        <v>8</v>
      </c>
      <c r="E55" s="1">
        <v>29</v>
      </c>
      <c r="F55" s="1">
        <v>2018</v>
      </c>
      <c r="G55" s="1">
        <v>17</v>
      </c>
      <c r="H55" s="43">
        <v>0.97</v>
      </c>
      <c r="I55" s="43">
        <v>3.1920000000000002</v>
      </c>
      <c r="J55" s="43">
        <v>0.64100000000000001</v>
      </c>
      <c r="K55" s="43">
        <v>68.509</v>
      </c>
      <c r="L55" s="105" t="s">
        <v>282</v>
      </c>
    </row>
    <row r="56" spans="2:23" x14ac:dyDescent="0.25">
      <c r="C56" s="4">
        <v>43676</v>
      </c>
      <c r="D56" s="1">
        <v>7</v>
      </c>
      <c r="E56" s="1">
        <v>30</v>
      </c>
      <c r="F56" s="1">
        <v>2019</v>
      </c>
      <c r="G56" s="1">
        <v>18</v>
      </c>
      <c r="H56" s="43">
        <v>1.2729999999999999</v>
      </c>
      <c r="I56" s="43">
        <v>3.1949999999999998</v>
      </c>
      <c r="J56" s="43">
        <v>0.60099999999999998</v>
      </c>
      <c r="K56" s="43">
        <v>64.587000000000003</v>
      </c>
      <c r="L56" s="105" t="s">
        <v>283</v>
      </c>
    </row>
    <row r="57" spans="2:23" x14ac:dyDescent="0.25">
      <c r="C57" s="4">
        <v>44039</v>
      </c>
      <c r="D57" s="1">
        <v>7</v>
      </c>
      <c r="E57" s="1">
        <v>27</v>
      </c>
      <c r="F57" s="1">
        <v>2020</v>
      </c>
      <c r="G57" s="1">
        <v>18</v>
      </c>
      <c r="H57" s="43">
        <v>1.33</v>
      </c>
      <c r="I57" s="43">
        <v>3.1960000000000002</v>
      </c>
      <c r="J57" s="43">
        <v>0.78300000000000003</v>
      </c>
      <c r="K57" s="43">
        <v>69.366</v>
      </c>
      <c r="L57" s="105" t="s">
        <v>284</v>
      </c>
    </row>
    <row r="58" spans="2:23" x14ac:dyDescent="0.25">
      <c r="C58" s="4">
        <v>44376</v>
      </c>
      <c r="D58" s="1">
        <v>6</v>
      </c>
      <c r="E58" s="1">
        <v>29</v>
      </c>
      <c r="F58" s="1">
        <v>2021</v>
      </c>
      <c r="G58" s="1">
        <v>18</v>
      </c>
      <c r="H58" s="274">
        <v>2E-3</v>
      </c>
      <c r="I58" s="43">
        <v>3.1190000000000002</v>
      </c>
      <c r="J58" s="43">
        <v>0.80300000000000005</v>
      </c>
      <c r="K58" s="43">
        <v>68.873999999999995</v>
      </c>
      <c r="L58" s="105" t="s">
        <v>285</v>
      </c>
    </row>
    <row r="59" spans="2:23" x14ac:dyDescent="0.25">
      <c r="C59" s="1"/>
    </row>
    <row r="61" spans="2:23" x14ac:dyDescent="0.25">
      <c r="W61" s="138"/>
    </row>
    <row r="62" spans="2:23" x14ac:dyDescent="0.25">
      <c r="W62" s="138"/>
    </row>
  </sheetData>
  <mergeCells count="7">
    <mergeCell ref="J5:Q5"/>
    <mergeCell ref="B5:B6"/>
    <mergeCell ref="C5:C6"/>
    <mergeCell ref="F5:G6"/>
    <mergeCell ref="H5:H6"/>
    <mergeCell ref="D5:D6"/>
    <mergeCell ref="E5:E6"/>
  </mergeCells>
  <phoneticPr fontId="10" type="noConversion"/>
  <pageMargins left="0.7" right="0.7" top="0.75" bottom="0.75" header="0.3" footer="0.3"/>
  <tableParts count="3">
    <tablePart r:id="rId1"/>
    <tablePart r:id="rId2"/>
    <tablePart r:id="rId3"/>
  </tableParts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F7F6A053-9344-4E7E-BD91-9EC45381DC2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Coincident_Peaks_SQL!W38:W42</xm:f>
              <xm:sqref>W44</xm:sqref>
            </x14:sparkline>
            <x14:sparkline>
              <xm:f>Coincident_Peaks_SQL!X38:X42</xm:f>
              <xm:sqref>X44</xm:sqref>
            </x14:sparkline>
            <x14:sparkline>
              <xm:f>Coincident_Peaks_SQL!Y38:Y42</xm:f>
              <xm:sqref>Y44</xm:sqref>
            </x14:sparkline>
            <x14:sparkline>
              <xm:f>Coincident_Peaks_SQL!Z38:Z42</xm:f>
              <xm:sqref>Z44</xm:sqref>
            </x14:sparkline>
            <x14:sparkline>
              <xm:f>Coincident_Peaks_SQL!AA38:AA42</xm:f>
              <xm:sqref>AA44</xm:sqref>
            </x14:sparkline>
            <x14:sparkline>
              <xm:f>Coincident_Peaks_SQL!AB38:AB42</xm:f>
              <xm:sqref>AB44</xm:sqref>
            </x14:sparkline>
            <x14:sparkline>
              <xm:f>Coincident_Peaks_SQL!AC38:AC42</xm:f>
              <xm:sqref>AC44</xm:sqref>
            </x14:sparkline>
            <x14:sparkline>
              <xm:f>Coincident_Peaks_SQL!AD38:AD42</xm:f>
              <xm:sqref>AD44</xm:sqref>
            </x14:sparkline>
            <x14:sparkline>
              <xm:f>Coincident_Peaks_SQL!AE38:AE42</xm:f>
              <xm:sqref>AE44</xm:sqref>
            </x14:sparkline>
            <x14:sparkline>
              <xm:f>Coincident_Peaks_SQL!AF38:AF42</xm:f>
              <xm:sqref>AF44</xm:sqref>
            </x14:sparkline>
            <x14:sparkline>
              <xm:f>Coincident_Peaks_SQL!AG38:AG42</xm:f>
              <xm:sqref>AG44</xm:sqref>
            </x14:sparkline>
            <x14:sparkline>
              <xm:f>Coincident_Peaks_SQL!AH38:AH42</xm:f>
              <xm:sqref>AH44</xm:sqref>
            </x14:sparkline>
          </x14:sparklines>
        </x14:sparklineGroup>
      </x14:sparklineGroup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81100-6E42-4C56-A0BE-E44EBC8DC95F}">
  <sheetPr>
    <tabColor rgb="FF00B050"/>
  </sheetPr>
  <dimension ref="B1:AC38"/>
  <sheetViews>
    <sheetView workbookViewId="0">
      <pane xSplit="4" ySplit="4" topLeftCell="N5" activePane="bottomRight" state="frozen"/>
      <selection pane="topRight" activeCell="E1" sqref="E1"/>
      <selection pane="bottomLeft" activeCell="A5" sqref="A5"/>
      <selection pane="bottomRight" activeCell="X10" sqref="X10"/>
    </sheetView>
  </sheetViews>
  <sheetFormatPr defaultRowHeight="15" x14ac:dyDescent="0.25"/>
  <cols>
    <col min="1" max="1" width="4.42578125" customWidth="1"/>
    <col min="2" max="28" width="11.42578125" customWidth="1"/>
  </cols>
  <sheetData>
    <row r="1" spans="2:29" x14ac:dyDescent="0.25">
      <c r="Z1" s="194"/>
    </row>
    <row r="2" spans="2:29" x14ac:dyDescent="0.25">
      <c r="B2" s="155" t="s">
        <v>288</v>
      </c>
      <c r="H2" s="155" t="s">
        <v>289</v>
      </c>
      <c r="Z2" s="194"/>
    </row>
    <row r="4" spans="2:29" ht="30" x14ac:dyDescent="0.25">
      <c r="B4" s="158" t="s">
        <v>0</v>
      </c>
      <c r="C4" s="159" t="s">
        <v>250</v>
      </c>
      <c r="D4" s="159" t="s">
        <v>21</v>
      </c>
      <c r="E4" s="159" t="s">
        <v>201</v>
      </c>
      <c r="F4" s="160" t="s">
        <v>202</v>
      </c>
      <c r="H4" s="180" t="s">
        <v>197</v>
      </c>
      <c r="I4" s="180" t="s">
        <v>198</v>
      </c>
      <c r="J4" s="180" t="s">
        <v>0</v>
      </c>
      <c r="K4" s="180" t="s">
        <v>199</v>
      </c>
      <c r="L4" s="180" t="str">
        <f>+C4</f>
        <v>Start Date</v>
      </c>
      <c r="M4" s="159" t="s">
        <v>7</v>
      </c>
      <c r="N4" s="159" t="s">
        <v>9</v>
      </c>
      <c r="O4" s="159" t="s">
        <v>10</v>
      </c>
      <c r="P4" s="159" t="s">
        <v>11</v>
      </c>
      <c r="Q4" s="159" t="s">
        <v>12</v>
      </c>
      <c r="R4" s="159" t="s">
        <v>13</v>
      </c>
      <c r="S4" s="159" t="s">
        <v>14</v>
      </c>
      <c r="T4" s="159" t="s">
        <v>15</v>
      </c>
      <c r="U4" s="159" t="s">
        <v>16</v>
      </c>
      <c r="V4" s="159" t="s">
        <v>17</v>
      </c>
      <c r="W4" s="159" t="s">
        <v>18</v>
      </c>
      <c r="X4" s="159" t="s">
        <v>38</v>
      </c>
      <c r="Y4" s="161" t="s">
        <v>249</v>
      </c>
      <c r="Z4" s="161" t="s">
        <v>108</v>
      </c>
      <c r="AA4" s="161" t="s">
        <v>34</v>
      </c>
      <c r="AB4" s="178" t="s">
        <v>35</v>
      </c>
    </row>
    <row r="5" spans="2:29" x14ac:dyDescent="0.25">
      <c r="B5" s="162">
        <v>2017</v>
      </c>
      <c r="C5" s="163">
        <v>42887</v>
      </c>
      <c r="D5" s="163">
        <v>43251</v>
      </c>
      <c r="E5" s="164">
        <f>SUMIFS(FCA_Result[Capacity Supply Obligation],FCA_Result[Begin_Date],CP_Forecast!$C5,FCA_Result[Modeled Capacity Zone Name],"Northern New England")</f>
        <v>0</v>
      </c>
      <c r="F5" s="169">
        <f>SUMIFS(FCA_Result[[Capacity Clearing Price]:[Capacity Clearing Price]],FCA_Result[Begin_Date],$C5,FCA_Result[[Modeled Capacity Zone Name]:[Modeled Capacity Zone Name]],"Rest-of-Pool")</f>
        <v>15</v>
      </c>
      <c r="H5" s="184">
        <f>+Coincident_Peaks_SQL!D38</f>
        <v>6</v>
      </c>
      <c r="I5" s="184">
        <f>+Coincident_Peaks_SQL!E38</f>
        <v>13</v>
      </c>
      <c r="J5" s="184">
        <f>+Coincident_Peaks_SQL!F38</f>
        <v>2017</v>
      </c>
      <c r="K5" s="184">
        <f>+Coincident_Peaks_SQL!G38</f>
        <v>17</v>
      </c>
      <c r="L5" s="163">
        <v>43252</v>
      </c>
      <c r="M5" s="174">
        <f>+Coincident_Peaks_SQL!H38</f>
        <v>1.3673679999999999</v>
      </c>
      <c r="N5" s="174">
        <f>+Coincident_Peaks_SQL!I38</f>
        <v>3.4437340000000001</v>
      </c>
      <c r="O5" s="174">
        <f>+Coincident_Peaks_SQL!J38</f>
        <v>4.7139740000000003</v>
      </c>
      <c r="P5" s="174">
        <f>+Coincident_Peaks_SQL!K38</f>
        <v>0.83276799999999995</v>
      </c>
      <c r="Q5" s="174">
        <f>+Coincident_Peaks_SQL!L38</f>
        <v>1.652787</v>
      </c>
      <c r="R5" s="174">
        <f>+Coincident_Peaks_SQL!M38</f>
        <v>5.5099320000000001</v>
      </c>
      <c r="S5" s="174">
        <f>+Coincident_Peaks_SQL!N38</f>
        <v>6.8500709999999998</v>
      </c>
      <c r="T5" s="174">
        <f>+Coincident_Peaks_SQL!O38</f>
        <v>6.0143639999999996</v>
      </c>
      <c r="U5" s="174">
        <f>+Coincident_Peaks_SQL!P38</f>
        <v>3.8720180000000002</v>
      </c>
      <c r="V5" s="174">
        <f>+Coincident_Peaks_SQL!Q38</f>
        <v>1.884306</v>
      </c>
      <c r="W5" s="174">
        <f>+Coincident_Peaks_SQL!R38</f>
        <v>8.8316409999999994</v>
      </c>
      <c r="X5" s="174">
        <f>+Coincident_Peaks_SQL!S38</f>
        <v>9.1888190000000005</v>
      </c>
      <c r="Y5" s="164">
        <f>+Coincident_Peaks_SQL!U38</f>
        <v>4968.8240000000005</v>
      </c>
      <c r="Z5" s="174">
        <f>+Coincident_Peaks_SQL!H54</f>
        <v>0</v>
      </c>
      <c r="AA5" s="174">
        <f>+Coincident_Peaks_SQL!I54</f>
        <v>2.7010000000000001</v>
      </c>
      <c r="AB5" s="175">
        <f>+Coincident_Peaks_SQL!J54</f>
        <v>0.52300000000000002</v>
      </c>
      <c r="AC5" t="s">
        <v>286</v>
      </c>
    </row>
    <row r="6" spans="2:29" x14ac:dyDescent="0.25">
      <c r="B6" s="165">
        <f t="shared" ref="B6:B38" si="0">1+B5</f>
        <v>2018</v>
      </c>
      <c r="C6" s="166">
        <v>43252</v>
      </c>
      <c r="D6" s="166">
        <v>43616</v>
      </c>
      <c r="E6" s="167">
        <f>SUMIFS(FCA_Result[Capacity Supply Obligation],FCA_Result[Begin_Date],CP_Forecast!$C6,FCA_Result[Modeled Capacity Zone Name],"Northern New England")</f>
        <v>0</v>
      </c>
      <c r="F6" s="168">
        <f>SUMIFS(FCA_Result[[Capacity Clearing Price]:[Capacity Clearing Price]],FCA_Result[Begin_Date],$C6,FCA_Result[[Modeled Capacity Zone Name]:[Modeled Capacity Zone Name]],"Rest-of-Pool")</f>
        <v>9.5510000000000002</v>
      </c>
      <c r="H6" s="185">
        <f>+Coincident_Peaks_SQL!D39</f>
        <v>8</v>
      </c>
      <c r="I6" s="185">
        <f>+Coincident_Peaks_SQL!E39</f>
        <v>29</v>
      </c>
      <c r="J6" s="185">
        <f>+Coincident_Peaks_SQL!F39</f>
        <v>2018</v>
      </c>
      <c r="K6" s="185">
        <f>+Coincident_Peaks_SQL!G39</f>
        <v>17</v>
      </c>
      <c r="L6" s="166">
        <f>+EOMONTH(L5,11)+1</f>
        <v>43617</v>
      </c>
      <c r="M6" s="176">
        <f>+Coincident_Peaks_SQL!H39</f>
        <v>2.4957600000000002</v>
      </c>
      <c r="N6" s="176">
        <f>+Coincident_Peaks_SQL!I39</f>
        <v>4.2631800000000002</v>
      </c>
      <c r="O6" s="176">
        <f>+Coincident_Peaks_SQL!J39</f>
        <v>4.4331399999999999</v>
      </c>
      <c r="P6" s="176">
        <f>+Coincident_Peaks_SQL!K39</f>
        <v>0.82477999999999996</v>
      </c>
      <c r="Q6" s="176">
        <f>+Coincident_Peaks_SQL!L39</f>
        <v>2.133</v>
      </c>
      <c r="R6" s="176">
        <f>+Coincident_Peaks_SQL!M39</f>
        <v>8.2948799999999991</v>
      </c>
      <c r="S6" s="176">
        <f>+Coincident_Peaks_SQL!N39</f>
        <v>8.9626599999999996</v>
      </c>
      <c r="T6" s="176">
        <f>+Coincident_Peaks_SQL!O39</f>
        <v>8.40273</v>
      </c>
      <c r="U6" s="176">
        <f>+Coincident_Peaks_SQL!P39</f>
        <v>4.9379200000000001</v>
      </c>
      <c r="V6" s="176">
        <f>+Coincident_Peaks_SQL!Q39</f>
        <v>2.0545100000000001</v>
      </c>
      <c r="W6" s="176">
        <f>+Coincident_Peaks_SQL!R39</f>
        <v>10.3033</v>
      </c>
      <c r="X6" s="176">
        <f>+Coincident_Peaks_SQL!S39</f>
        <v>11.40348</v>
      </c>
      <c r="Y6" s="167">
        <f>+Coincident_Peaks_SQL!U39</f>
        <v>4563.0319999999992</v>
      </c>
      <c r="Z6" s="176">
        <f>+Coincident_Peaks_SQL!H55</f>
        <v>0.97</v>
      </c>
      <c r="AA6" s="176">
        <f>+Coincident_Peaks_SQL!I55</f>
        <v>3.1920000000000002</v>
      </c>
      <c r="AB6" s="177">
        <f>+Coincident_Peaks_SQL!J55</f>
        <v>0.64100000000000001</v>
      </c>
      <c r="AC6" t="s">
        <v>286</v>
      </c>
    </row>
    <row r="7" spans="2:29" x14ac:dyDescent="0.25">
      <c r="B7" s="162">
        <f t="shared" si="0"/>
        <v>2019</v>
      </c>
      <c r="C7" s="163">
        <v>43617</v>
      </c>
      <c r="D7" s="163">
        <v>43982</v>
      </c>
      <c r="E7" s="164">
        <f>SUMIFS(FCA_Result[Capacity Supply Obligation],FCA_Result[Begin_Date],CP_Forecast!$C7,FCA_Result[Modeled Capacity Zone Name],"Northern New England")</f>
        <v>0</v>
      </c>
      <c r="F7" s="169">
        <f>SUMIFS(FCA_Result[[Capacity Clearing Price]:[Capacity Clearing Price]],FCA_Result[Begin_Date],$C7,FCA_Result[[Modeled Capacity Zone Name]:[Modeled Capacity Zone Name]],"Rest-of-Pool")</f>
        <v>7.03</v>
      </c>
      <c r="H7" s="184">
        <f>+Coincident_Peaks_SQL!D40</f>
        <v>7</v>
      </c>
      <c r="I7" s="184">
        <f>+Coincident_Peaks_SQL!E40</f>
        <v>30</v>
      </c>
      <c r="J7" s="184">
        <f>+Coincident_Peaks_SQL!F40</f>
        <v>2019</v>
      </c>
      <c r="K7" s="184">
        <f>+Coincident_Peaks_SQL!G40</f>
        <v>18</v>
      </c>
      <c r="L7" s="163">
        <f t="shared" ref="L7:L38" si="1">+EOMONTH(L6,11)+1</f>
        <v>43983</v>
      </c>
      <c r="M7" s="174">
        <f>+Coincident_Peaks_SQL!H40</f>
        <v>2.5429200000000001</v>
      </c>
      <c r="N7" s="174">
        <f>+Coincident_Peaks_SQL!I40</f>
        <v>3.4738799999999999</v>
      </c>
      <c r="O7" s="174">
        <f>+Coincident_Peaks_SQL!J40</f>
        <v>4.6455500000000001</v>
      </c>
      <c r="P7" s="174">
        <f>+Coincident_Peaks_SQL!K40</f>
        <v>0.76837999999999995</v>
      </c>
      <c r="Q7" s="174">
        <f>+Coincident_Peaks_SQL!L40</f>
        <v>2.1193599999999999</v>
      </c>
      <c r="R7" s="174">
        <f>+Coincident_Peaks_SQL!M40</f>
        <v>8.2694299999999998</v>
      </c>
      <c r="S7" s="174">
        <f>+Coincident_Peaks_SQL!N40</f>
        <v>9.31</v>
      </c>
      <c r="T7" s="174">
        <f>+Coincident_Peaks_SQL!O40</f>
        <v>7.0127199999999998</v>
      </c>
      <c r="U7" s="174">
        <f>+Coincident_Peaks_SQL!P40</f>
        <v>4.6053499999999996</v>
      </c>
      <c r="V7" s="174">
        <f>+Coincident_Peaks_SQL!Q40</f>
        <v>1.8642399999999999</v>
      </c>
      <c r="W7" s="174">
        <f>+Coincident_Peaks_SQL!R40</f>
        <v>7.9152699999999996</v>
      </c>
      <c r="X7" s="174">
        <f>+Coincident_Peaks_SQL!S40</f>
        <v>12.05973</v>
      </c>
      <c r="Y7" s="164">
        <f>+Coincident_Peaks_SQL!U40</f>
        <v>5078.0960000000005</v>
      </c>
      <c r="Z7" s="174">
        <f>+Coincident_Peaks_SQL!H56</f>
        <v>1.2729999999999999</v>
      </c>
      <c r="AA7" s="174">
        <f>+Coincident_Peaks_SQL!I56</f>
        <v>3.1949999999999998</v>
      </c>
      <c r="AB7" s="175">
        <f>+Coincident_Peaks_SQL!J56</f>
        <v>0.60099999999999998</v>
      </c>
      <c r="AC7" t="s">
        <v>286</v>
      </c>
    </row>
    <row r="8" spans="2:29" x14ac:dyDescent="0.25">
      <c r="B8" s="165">
        <f t="shared" si="0"/>
        <v>2020</v>
      </c>
      <c r="C8" s="166">
        <v>43983</v>
      </c>
      <c r="D8" s="166">
        <f>EOMONTH(CP_Forecast!$C8,11)</f>
        <v>44347</v>
      </c>
      <c r="E8" s="167">
        <f>SUMIFS(FCA_Result[Capacity Supply Obligation],FCA_Result[Begin_Date],CP_Forecast!$C8,FCA_Result[Modeled Capacity Zone Name],"Northern New England")</f>
        <v>8343.8829999999998</v>
      </c>
      <c r="F8" s="168">
        <f>SUMIFS(FCA_Result[[Capacity Clearing Price]:[Capacity Clearing Price]],FCA_Result[Begin_Date],$C8,FCA_Result[[Modeled Capacity Zone Name]:[Modeled Capacity Zone Name]],"Northern New England")</f>
        <v>5.2969999999999997</v>
      </c>
      <c r="H8" s="185">
        <f>+Coincident_Peaks_SQL!D41</f>
        <v>7</v>
      </c>
      <c r="I8" s="185">
        <f>+Coincident_Peaks_SQL!E41</f>
        <v>27</v>
      </c>
      <c r="J8" s="185">
        <f>+Coincident_Peaks_SQL!F41</f>
        <v>2020</v>
      </c>
      <c r="K8" s="185">
        <f>+Coincident_Peaks_SQL!G41</f>
        <v>18</v>
      </c>
      <c r="L8" s="166">
        <f t="shared" si="1"/>
        <v>44348</v>
      </c>
      <c r="M8" s="176">
        <f>+Coincident_Peaks_SQL!H41</f>
        <v>2.6298599999999999</v>
      </c>
      <c r="N8" s="176">
        <f>+Coincident_Peaks_SQL!I41</f>
        <v>4.5444699999999996</v>
      </c>
      <c r="O8" s="176">
        <f>+Coincident_Peaks_SQL!J41</f>
        <v>6.07125</v>
      </c>
      <c r="P8" s="176">
        <f>+Coincident_Peaks_SQL!K41</f>
        <v>0.87117999999999995</v>
      </c>
      <c r="Q8" s="176">
        <f>+Coincident_Peaks_SQL!L41</f>
        <v>1.7695399999999999</v>
      </c>
      <c r="R8" s="176">
        <f>+Coincident_Peaks_SQL!M41</f>
        <v>6.6812500000000004</v>
      </c>
      <c r="S8" s="176">
        <f>+Coincident_Peaks_SQL!N41</f>
        <v>9.1544799999999995</v>
      </c>
      <c r="T8" s="176">
        <f>+Coincident_Peaks_SQL!O41</f>
        <v>7.5709799999999996</v>
      </c>
      <c r="U8" s="176">
        <f>+Coincident_Peaks_SQL!P41</f>
        <v>4.3942600000000001</v>
      </c>
      <c r="V8" s="176">
        <f>+Coincident_Peaks_SQL!Q41</f>
        <v>1.8323400000000001</v>
      </c>
      <c r="W8" s="176">
        <f>+Coincident_Peaks_SQL!R41</f>
        <v>10.55057</v>
      </c>
      <c r="X8" s="176">
        <f>+Coincident_Peaks_SQL!S41</f>
        <v>13.29565</v>
      </c>
      <c r="Y8" s="167">
        <f>+Coincident_Peaks_SQL!U41</f>
        <v>4987.0809999999992</v>
      </c>
      <c r="Z8" s="176">
        <f>+Coincident_Peaks_SQL!H57</f>
        <v>1.33</v>
      </c>
      <c r="AA8" s="176">
        <f>+Coincident_Peaks_SQL!I57</f>
        <v>3.1960000000000002</v>
      </c>
      <c r="AB8" s="177">
        <f>+Coincident_Peaks_SQL!J57</f>
        <v>0.78300000000000003</v>
      </c>
      <c r="AC8" t="s">
        <v>286</v>
      </c>
    </row>
    <row r="9" spans="2:29" ht="15.75" thickBot="1" x14ac:dyDescent="0.3">
      <c r="B9" s="162">
        <f t="shared" si="0"/>
        <v>2021</v>
      </c>
      <c r="C9" s="163">
        <v>44348</v>
      </c>
      <c r="D9" s="163">
        <f>EOMONTH(CP_Forecast!$C9,11)</f>
        <v>44712</v>
      </c>
      <c r="E9" s="164">
        <f>SUMIFS(FCA_Result[Capacity Supply Obligation],FCA_Result[Begin_Date],CP_Forecast!$C9,FCA_Result[Modeled Capacity Zone Name],"Northern New England")</f>
        <v>8067.2640000000001</v>
      </c>
      <c r="F9" s="169">
        <f>SUMIFS(FCA_Result[[Capacity Clearing Price]:[Capacity Clearing Price]],FCA_Result[Begin_Date],$C9,FCA_Result[[Modeled Capacity Zone Name]:[Modeled Capacity Zone Name]],"Northern New England")</f>
        <v>4.6310000000000002</v>
      </c>
      <c r="H9" s="202">
        <f>+Coincident_Peaks_SQL!D42</f>
        <v>6</v>
      </c>
      <c r="I9" s="202">
        <f>+Coincident_Peaks_SQL!E42</f>
        <v>29</v>
      </c>
      <c r="J9" s="202">
        <f>+Coincident_Peaks_SQL!F42</f>
        <v>2021</v>
      </c>
      <c r="K9" s="202">
        <f>+Coincident_Peaks_SQL!G42</f>
        <v>17</v>
      </c>
      <c r="L9" s="206">
        <f t="shared" si="1"/>
        <v>44713</v>
      </c>
      <c r="M9" s="203">
        <f>+Coincident_Peaks_SQL!H42</f>
        <v>2.5525600000000002</v>
      </c>
      <c r="N9" s="203">
        <f>+Coincident_Peaks_SQL!I42</f>
        <v>4.5882300000000003</v>
      </c>
      <c r="O9" s="203">
        <f>+Coincident_Peaks_SQL!J42</f>
        <v>4.4957900000000004</v>
      </c>
      <c r="P9" s="203">
        <f>+Coincident_Peaks_SQL!K42</f>
        <v>0.97882000000000002</v>
      </c>
      <c r="Q9" s="203">
        <f>+Coincident_Peaks_SQL!L42</f>
        <v>2.1515</v>
      </c>
      <c r="R9" s="203">
        <f>+Coincident_Peaks_SQL!M42</f>
        <v>5.9526700000000003</v>
      </c>
      <c r="S9" s="203">
        <f>+Coincident_Peaks_SQL!N42</f>
        <v>9.1222499999999993</v>
      </c>
      <c r="T9" s="203">
        <f>+Coincident_Peaks_SQL!O42</f>
        <v>7.2621099999999998</v>
      </c>
      <c r="U9" s="203">
        <f>+Coincident_Peaks_SQL!P42</f>
        <v>4.58474</v>
      </c>
      <c r="V9" s="203">
        <f>+Coincident_Peaks_SQL!Q42</f>
        <v>2.2987199999999999</v>
      </c>
      <c r="W9" s="203">
        <f>+Coincident_Peaks_SQL!R42</f>
        <v>10.182090000000001</v>
      </c>
      <c r="X9" s="203">
        <f>+Coincident_Peaks_SQL!S42</f>
        <v>12.128310000000001</v>
      </c>
      <c r="Y9" s="204">
        <f>+Coincident_Peaks_SQL!U42</f>
        <v>5166.5439999999999</v>
      </c>
      <c r="Z9" s="203">
        <f>+Coincident_Peaks_SQL!H58</f>
        <v>2E-3</v>
      </c>
      <c r="AA9" s="203">
        <f>+Coincident_Peaks_SQL!I58</f>
        <v>3.1190000000000002</v>
      </c>
      <c r="AB9" s="203">
        <f>+Coincident_Peaks_SQL!J58</f>
        <v>0.80300000000000005</v>
      </c>
      <c r="AC9" t="s">
        <v>286</v>
      </c>
    </row>
    <row r="10" spans="2:29" ht="15.75" thickTop="1" x14ac:dyDescent="0.25">
      <c r="B10" s="165">
        <f t="shared" si="0"/>
        <v>2022</v>
      </c>
      <c r="C10" s="166">
        <f t="shared" ref="C10:C38" si="2">+EOMONTH(C9,11)+1</f>
        <v>44713</v>
      </c>
      <c r="D10" s="166">
        <f>EOMONTH(CP_Forecast!$C10,11)</f>
        <v>45077</v>
      </c>
      <c r="E10" s="167">
        <f>SUMIFS(FCA_Result[Capacity Supply Obligation],FCA_Result[Begin_Date],CP_Forecast!$C10,FCA_Result[Modeled Capacity Zone Name],"Northern New England")</f>
        <v>7267.5460000000003</v>
      </c>
      <c r="F10" s="168">
        <f>SUMIFS(FCA_Result[[Capacity Clearing Price]:[Capacity Clearing Price]],FCA_Result[[Year]:[Year]],$B10,FCA_Result[[Modeled Capacity Zone Name]:[Modeled Capacity Zone Name]],"Northern New England")</f>
        <v>3.8</v>
      </c>
      <c r="H10" s="200"/>
      <c r="I10" s="200"/>
      <c r="J10" s="186">
        <f>1+J9</f>
        <v>2022</v>
      </c>
      <c r="K10" s="186"/>
      <c r="L10" s="205">
        <f t="shared" si="1"/>
        <v>45078</v>
      </c>
      <c r="M10" s="200">
        <f>MAX(M5:M9)</f>
        <v>2.6298599999999999</v>
      </c>
      <c r="N10" s="200">
        <f t="shared" ref="N10:AA10" si="3">MAX(N5:N9)</f>
        <v>4.5882300000000003</v>
      </c>
      <c r="O10" s="200">
        <f t="shared" si="3"/>
        <v>6.07125</v>
      </c>
      <c r="P10" s="200">
        <f t="shared" si="3"/>
        <v>0.97882000000000002</v>
      </c>
      <c r="Q10" s="200">
        <f t="shared" si="3"/>
        <v>2.1515</v>
      </c>
      <c r="R10" s="200">
        <f t="shared" si="3"/>
        <v>8.2948799999999991</v>
      </c>
      <c r="S10" s="200">
        <f t="shared" si="3"/>
        <v>9.31</v>
      </c>
      <c r="T10" s="200">
        <f t="shared" si="3"/>
        <v>8.40273</v>
      </c>
      <c r="U10" s="200">
        <f t="shared" si="3"/>
        <v>4.9379200000000001</v>
      </c>
      <c r="V10" s="200">
        <f t="shared" si="3"/>
        <v>2.2987199999999999</v>
      </c>
      <c r="W10" s="200">
        <f t="shared" ref="N10:AA11" si="4">1.01*W9</f>
        <v>10.2839109</v>
      </c>
      <c r="X10" s="286">
        <f>+X9</f>
        <v>12.128310000000001</v>
      </c>
      <c r="Y10" s="201">
        <f>1.01*Y9</f>
        <v>5218.2094399999996</v>
      </c>
      <c r="Z10" s="200">
        <f t="shared" si="3"/>
        <v>1.33</v>
      </c>
      <c r="AA10" s="200">
        <f t="shared" si="3"/>
        <v>3.1960000000000002</v>
      </c>
      <c r="AB10" s="200">
        <f>MAX(AB5:AB9)</f>
        <v>0.80300000000000005</v>
      </c>
      <c r="AC10" s="179" t="s">
        <v>287</v>
      </c>
    </row>
    <row r="11" spans="2:29" x14ac:dyDescent="0.25">
      <c r="B11" s="162">
        <f t="shared" si="0"/>
        <v>2023</v>
      </c>
      <c r="C11" s="163">
        <f t="shared" si="2"/>
        <v>45078</v>
      </c>
      <c r="D11" s="163">
        <f>EOMONTH(CP_Forecast!$C11,11)</f>
        <v>45443</v>
      </c>
      <c r="E11" s="164">
        <f>SUMIFS(FCA_Result[Capacity Supply Obligation],FCA_Result[Begin_Date],CP_Forecast!$C11,FCA_Result[Modeled Capacity Zone Name],"Northern New England")</f>
        <v>7636.4859999999999</v>
      </c>
      <c r="F11" s="169">
        <f>SUMIFS(FCA_Result[[Capacity Clearing Price]:[Capacity Clearing Price]],FCA_Result[Begin_Date],$C11,FCA_Result[[Modeled Capacity Zone Name]:[Modeled Capacity Zone Name]],"Northern New England")</f>
        <v>2.0009999999999999</v>
      </c>
      <c r="H11" s="169"/>
      <c r="I11" s="169"/>
      <c r="J11" s="184">
        <f>1+J10</f>
        <v>2023</v>
      </c>
      <c r="K11" s="169"/>
      <c r="L11" s="163">
        <f t="shared" si="1"/>
        <v>45444</v>
      </c>
      <c r="M11" s="174">
        <f>1.01*M10</f>
        <v>2.6561585999999999</v>
      </c>
      <c r="N11" s="174">
        <f t="shared" si="4"/>
        <v>4.6341123</v>
      </c>
      <c r="O11" s="174">
        <f t="shared" si="4"/>
        <v>6.1319625000000002</v>
      </c>
      <c r="P11" s="174">
        <f t="shared" si="4"/>
        <v>0.98860820000000005</v>
      </c>
      <c r="Q11" s="174">
        <f t="shared" si="4"/>
        <v>2.1730149999999999</v>
      </c>
      <c r="R11" s="174">
        <f t="shared" si="4"/>
        <v>8.3778287999999996</v>
      </c>
      <c r="S11" s="174">
        <f t="shared" si="4"/>
        <v>9.4031000000000002</v>
      </c>
      <c r="T11" s="174">
        <f t="shared" si="4"/>
        <v>8.4867573000000007</v>
      </c>
      <c r="U11" s="174">
        <f t="shared" si="4"/>
        <v>4.9872991999999998</v>
      </c>
      <c r="V11" s="174">
        <f t="shared" si="4"/>
        <v>2.3217072000000001</v>
      </c>
      <c r="W11" s="174">
        <f t="shared" si="4"/>
        <v>10.386750009</v>
      </c>
      <c r="X11" s="174">
        <f t="shared" si="4"/>
        <v>12.2495931</v>
      </c>
      <c r="Y11" s="164">
        <f t="shared" si="4"/>
        <v>5270.3915343999997</v>
      </c>
      <c r="Z11" s="174">
        <f t="shared" si="4"/>
        <v>1.3433000000000002</v>
      </c>
      <c r="AA11" s="174">
        <f t="shared" si="4"/>
        <v>3.2279600000000004</v>
      </c>
      <c r="AB11" s="174">
        <f>1.01*AB10</f>
        <v>0.81103000000000003</v>
      </c>
      <c r="AC11" t="s">
        <v>290</v>
      </c>
    </row>
    <row r="12" spans="2:29" x14ac:dyDescent="0.25">
      <c r="B12" s="165">
        <f t="shared" si="0"/>
        <v>2024</v>
      </c>
      <c r="C12" s="166">
        <f t="shared" si="2"/>
        <v>45444</v>
      </c>
      <c r="D12" s="166">
        <f>EOMONTH(CP_Forecast!$C12,11)</f>
        <v>45808</v>
      </c>
      <c r="E12" s="167">
        <f>SUMIFS(FCA_Result[Capacity Supply Obligation],FCA_Result[Begin_Date],CP_Forecast!$C12,FCA_Result[Modeled Capacity Zone Name],"Northern New England")</f>
        <v>8547.58</v>
      </c>
      <c r="F12" s="168">
        <f>SUMIFS(FCA_Result[[Capacity Clearing Price]:[Capacity Clearing Price]],FCA_Result[Begin_Date],$C12,FCA_Result[[Modeled Capacity Zone Name]:[Modeled Capacity Zone Name]],"Northern New England")</f>
        <v>2.4769999999999999</v>
      </c>
      <c r="H12" s="168"/>
      <c r="I12" s="168"/>
      <c r="J12" s="185">
        <f t="shared" ref="J12:J38" si="5">1+J11</f>
        <v>2024</v>
      </c>
      <c r="K12" s="168"/>
      <c r="L12" s="205">
        <f t="shared" si="1"/>
        <v>45809</v>
      </c>
      <c r="M12" s="176">
        <f t="shared" ref="M12:M38" si="6">1.01*M11</f>
        <v>2.6827201860000001</v>
      </c>
      <c r="N12" s="176">
        <f t="shared" ref="N12:N38" si="7">1.01*N11</f>
        <v>4.6804534230000003</v>
      </c>
      <c r="O12" s="176">
        <f t="shared" ref="O12:O38" si="8">1.01*O11</f>
        <v>6.1932821250000005</v>
      </c>
      <c r="P12" s="176">
        <f t="shared" ref="P12:P38" si="9">1.01*P11</f>
        <v>0.99849428200000001</v>
      </c>
      <c r="Q12" s="176">
        <f t="shared" ref="Q12:Q38" si="10">1.01*Q11</f>
        <v>2.1947451500000001</v>
      </c>
      <c r="R12" s="176">
        <f t="shared" ref="R12:R38" si="11">1.01*R11</f>
        <v>8.4616070879999992</v>
      </c>
      <c r="S12" s="176">
        <f t="shared" ref="S12:S38" si="12">1.01*S11</f>
        <v>9.4971309999999995</v>
      </c>
      <c r="T12" s="176">
        <f t="shared" ref="T12:T38" si="13">1.01*T11</f>
        <v>8.5716248730000011</v>
      </c>
      <c r="U12" s="176">
        <f t="shared" ref="U12:U38" si="14">1.01*U11</f>
        <v>5.0371721919999999</v>
      </c>
      <c r="V12" s="176">
        <f t="shared" ref="V12:V38" si="15">1.01*V11</f>
        <v>2.3449242720000001</v>
      </c>
      <c r="W12" s="176">
        <f t="shared" ref="W12:W38" si="16">1.01*W11</f>
        <v>10.490617509090001</v>
      </c>
      <c r="X12" s="176">
        <f>1.01*X11-6.5</f>
        <v>5.8720890309999998</v>
      </c>
      <c r="Y12" s="167">
        <f t="shared" ref="Y12:Y38" si="17">1.01*Y11</f>
        <v>5323.0954497439998</v>
      </c>
      <c r="Z12" s="176">
        <f t="shared" ref="Z12:Z38" si="18">1.01*Z11</f>
        <v>1.3567330000000002</v>
      </c>
      <c r="AA12" s="176">
        <f t="shared" ref="AA12:AA38" si="19">1.01*AA11</f>
        <v>3.2602396000000002</v>
      </c>
      <c r="AB12" s="177">
        <f t="shared" ref="AB12:AB38" si="20">1.01*AB11</f>
        <v>0.81914030000000004</v>
      </c>
    </row>
    <row r="13" spans="2:29" ht="15.75" thickBot="1" x14ac:dyDescent="0.3">
      <c r="B13" s="279">
        <f t="shared" si="0"/>
        <v>2025</v>
      </c>
      <c r="C13" s="280">
        <f t="shared" si="2"/>
        <v>45809</v>
      </c>
      <c r="D13" s="280">
        <f>EOMONTH(CP_Forecast!$C13,11)</f>
        <v>46173</v>
      </c>
      <c r="E13" s="281">
        <f>SUMIFS(FCA_Result[Capacity Supply Obligation],FCA_Result[Begin_Date],CP_Forecast!$C13,FCA_Result[Modeled Capacity Zone Name],"Northern New England")</f>
        <v>8332.5</v>
      </c>
      <c r="F13" s="282">
        <f>SUMIFS(FCA_Result[[Capacity Clearing Price]:[Capacity Clearing Price]],FCA_Result[Begin_Date],$C13,FCA_Result[[Modeled Capacity Zone Name]:[Modeled Capacity Zone Name]],"Northern New England")</f>
        <v>2.5310000000000001</v>
      </c>
      <c r="H13" s="181"/>
      <c r="I13" s="181"/>
      <c r="J13" s="183">
        <f t="shared" si="5"/>
        <v>2025</v>
      </c>
      <c r="K13" s="181"/>
      <c r="L13" s="207">
        <f t="shared" si="1"/>
        <v>46174</v>
      </c>
      <c r="M13" s="174">
        <f t="shared" si="6"/>
        <v>2.7095473878600003</v>
      </c>
      <c r="N13" s="174">
        <f t="shared" si="7"/>
        <v>4.72725795723</v>
      </c>
      <c r="O13" s="174">
        <f t="shared" si="8"/>
        <v>6.2552149462500006</v>
      </c>
      <c r="P13" s="174">
        <f t="shared" si="9"/>
        <v>1.0084792248200001</v>
      </c>
      <c r="Q13" s="174">
        <f t="shared" si="10"/>
        <v>2.2166926015000001</v>
      </c>
      <c r="R13" s="174">
        <f t="shared" si="11"/>
        <v>8.5462231588799984</v>
      </c>
      <c r="S13" s="174">
        <f t="shared" si="12"/>
        <v>9.5921023099999996</v>
      </c>
      <c r="T13" s="174">
        <f t="shared" si="13"/>
        <v>8.6573411217300009</v>
      </c>
      <c r="U13" s="174">
        <f t="shared" si="14"/>
        <v>5.0875439139200003</v>
      </c>
      <c r="V13" s="174">
        <f t="shared" si="15"/>
        <v>2.36837351472</v>
      </c>
      <c r="W13" s="174">
        <f t="shared" si="16"/>
        <v>10.5955236841809</v>
      </c>
      <c r="X13" s="174">
        <f t="shared" ref="X13:X38" si="21">1.01*X12</f>
        <v>5.9308099213099998</v>
      </c>
      <c r="Y13" s="164">
        <f t="shared" si="17"/>
        <v>5376.3264042414394</v>
      </c>
      <c r="Z13" s="174">
        <f t="shared" si="18"/>
        <v>1.3703003300000003</v>
      </c>
      <c r="AA13" s="174">
        <f t="shared" si="19"/>
        <v>3.2928419960000004</v>
      </c>
      <c r="AB13" s="175">
        <f t="shared" si="20"/>
        <v>0.82733170300000003</v>
      </c>
    </row>
    <row r="14" spans="2:29" ht="15.75" thickTop="1" x14ac:dyDescent="0.25">
      <c r="B14" s="278">
        <f t="shared" si="0"/>
        <v>2026</v>
      </c>
      <c r="C14" s="205">
        <f t="shared" si="2"/>
        <v>46174</v>
      </c>
      <c r="D14" s="205">
        <f>EOMONTH(CP_Forecast!$C14,11)</f>
        <v>46538</v>
      </c>
      <c r="E14" s="201">
        <f t="shared" ref="E14:E38" si="22">+AVERAGE(E9:E13)*1.01</f>
        <v>8049.9779520000011</v>
      </c>
      <c r="F14" s="182">
        <f>3.5*[1]SenSit_Dashboard!$F$8</f>
        <v>3.5</v>
      </c>
      <c r="H14" s="168"/>
      <c r="I14" s="168"/>
      <c r="J14" s="185">
        <f t="shared" si="5"/>
        <v>2026</v>
      </c>
      <c r="K14" s="168"/>
      <c r="L14" s="166">
        <f t="shared" si="1"/>
        <v>46539</v>
      </c>
      <c r="M14" s="176">
        <f t="shared" si="6"/>
        <v>2.7366428617386003</v>
      </c>
      <c r="N14" s="176">
        <f t="shared" si="7"/>
        <v>4.7745305368022999</v>
      </c>
      <c r="O14" s="176">
        <f t="shared" si="8"/>
        <v>6.3177670957125009</v>
      </c>
      <c r="P14" s="176">
        <f t="shared" si="9"/>
        <v>1.0185640170682</v>
      </c>
      <c r="Q14" s="176">
        <f t="shared" si="10"/>
        <v>2.2388595275150003</v>
      </c>
      <c r="R14" s="176">
        <f t="shared" si="11"/>
        <v>8.6316853904687978</v>
      </c>
      <c r="S14" s="176">
        <f t="shared" si="12"/>
        <v>9.6880233331000003</v>
      </c>
      <c r="T14" s="176">
        <f t="shared" si="13"/>
        <v>8.7439145329473007</v>
      </c>
      <c r="U14" s="176">
        <f t="shared" si="14"/>
        <v>5.1384193530592004</v>
      </c>
      <c r="V14" s="176">
        <f t="shared" si="15"/>
        <v>2.3920572498672001</v>
      </c>
      <c r="W14" s="176">
        <f t="shared" si="16"/>
        <v>10.70147892102271</v>
      </c>
      <c r="X14" s="176">
        <f t="shared" si="21"/>
        <v>5.9901180205230995</v>
      </c>
      <c r="Y14" s="167">
        <f t="shared" si="17"/>
        <v>5430.0896682838538</v>
      </c>
      <c r="Z14" s="176">
        <f t="shared" si="18"/>
        <v>1.3840033333000004</v>
      </c>
      <c r="AA14" s="176">
        <f t="shared" si="19"/>
        <v>3.3257704159600006</v>
      </c>
      <c r="AB14" s="177">
        <f t="shared" si="20"/>
        <v>0.83560502003000003</v>
      </c>
    </row>
    <row r="15" spans="2:29" x14ac:dyDescent="0.25">
      <c r="B15" s="162">
        <f t="shared" si="0"/>
        <v>2027</v>
      </c>
      <c r="C15" s="163">
        <f t="shared" si="2"/>
        <v>46539</v>
      </c>
      <c r="D15" s="163">
        <f>EOMONTH(CP_Forecast!$C15,11)</f>
        <v>46904</v>
      </c>
      <c r="E15" s="164">
        <f t="shared" si="22"/>
        <v>8046.4861703040006</v>
      </c>
      <c r="F15" s="169">
        <f>4.25*[1]SenSit_Dashboard!$F$8</f>
        <v>4.25</v>
      </c>
      <c r="H15" s="169"/>
      <c r="I15" s="169"/>
      <c r="J15" s="184">
        <f t="shared" si="5"/>
        <v>2027</v>
      </c>
      <c r="K15" s="169"/>
      <c r="L15" s="163">
        <f t="shared" si="1"/>
        <v>46905</v>
      </c>
      <c r="M15" s="174">
        <f t="shared" si="6"/>
        <v>2.7640092903559861</v>
      </c>
      <c r="N15" s="174">
        <f t="shared" si="7"/>
        <v>4.8222758421703231</v>
      </c>
      <c r="O15" s="174">
        <f t="shared" si="8"/>
        <v>6.380944766669626</v>
      </c>
      <c r="P15" s="174">
        <f t="shared" si="9"/>
        <v>1.0287496572388819</v>
      </c>
      <c r="Q15" s="174">
        <f t="shared" si="10"/>
        <v>2.2612481227901502</v>
      </c>
      <c r="R15" s="174">
        <f t="shared" si="11"/>
        <v>8.7180022443734853</v>
      </c>
      <c r="S15" s="174">
        <f t="shared" si="12"/>
        <v>9.7849035664309998</v>
      </c>
      <c r="T15" s="174">
        <f t="shared" si="13"/>
        <v>8.8313536782767734</v>
      </c>
      <c r="U15" s="174">
        <f t="shared" si="14"/>
        <v>5.1898035465897925</v>
      </c>
      <c r="V15" s="174">
        <f t="shared" si="15"/>
        <v>2.4159778223658721</v>
      </c>
      <c r="W15" s="174">
        <f t="shared" si="16"/>
        <v>10.808493710232938</v>
      </c>
      <c r="X15" s="174">
        <f t="shared" si="21"/>
        <v>6.0500192007283307</v>
      </c>
      <c r="Y15" s="164">
        <f t="shared" si="17"/>
        <v>5484.3905649666922</v>
      </c>
      <c r="Z15" s="174">
        <f t="shared" si="18"/>
        <v>1.3978433666330004</v>
      </c>
      <c r="AA15" s="174">
        <f t="shared" si="19"/>
        <v>3.3590281201196004</v>
      </c>
      <c r="AB15" s="175">
        <f t="shared" si="20"/>
        <v>0.84396107023030009</v>
      </c>
    </row>
    <row r="16" spans="2:29" x14ac:dyDescent="0.25">
      <c r="B16" s="165">
        <f t="shared" si="0"/>
        <v>2028</v>
      </c>
      <c r="C16" s="166">
        <f t="shared" si="2"/>
        <v>46905</v>
      </c>
      <c r="D16" s="166">
        <f>EOMONTH(CP_Forecast!$C16,11)</f>
        <v>47269</v>
      </c>
      <c r="E16" s="167">
        <f t="shared" si="22"/>
        <v>8203.8320847054074</v>
      </c>
      <c r="F16" s="168">
        <f>5*[1]SenSit_Dashboard!$F$8</f>
        <v>5</v>
      </c>
      <c r="H16" s="168"/>
      <c r="I16" s="168"/>
      <c r="J16" s="185">
        <f t="shared" si="5"/>
        <v>2028</v>
      </c>
      <c r="K16" s="168"/>
      <c r="L16" s="166">
        <f t="shared" si="1"/>
        <v>47270</v>
      </c>
      <c r="M16" s="176">
        <f t="shared" si="6"/>
        <v>2.7916493832595459</v>
      </c>
      <c r="N16" s="176">
        <f t="shared" si="7"/>
        <v>4.8704986005920263</v>
      </c>
      <c r="O16" s="176">
        <f t="shared" si="8"/>
        <v>6.4447542143363226</v>
      </c>
      <c r="P16" s="176">
        <f t="shared" si="9"/>
        <v>1.0390371538112708</v>
      </c>
      <c r="Q16" s="176">
        <f t="shared" si="10"/>
        <v>2.2838606040180518</v>
      </c>
      <c r="R16" s="176">
        <f t="shared" si="11"/>
        <v>8.805182266817221</v>
      </c>
      <c r="S16" s="176">
        <f t="shared" si="12"/>
        <v>9.8827526020953105</v>
      </c>
      <c r="T16" s="176">
        <f t="shared" si="13"/>
        <v>8.9196672150595404</v>
      </c>
      <c r="U16" s="176">
        <f t="shared" si="14"/>
        <v>5.2417015820556907</v>
      </c>
      <c r="V16" s="176">
        <f t="shared" si="15"/>
        <v>2.440137600589531</v>
      </c>
      <c r="W16" s="176">
        <f t="shared" si="16"/>
        <v>10.916578647335268</v>
      </c>
      <c r="X16" s="176">
        <f t="shared" si="21"/>
        <v>6.1105193927356138</v>
      </c>
      <c r="Y16" s="167">
        <f t="shared" si="17"/>
        <v>5539.2344706163594</v>
      </c>
      <c r="Z16" s="176">
        <f t="shared" si="18"/>
        <v>1.4118218002993304</v>
      </c>
      <c r="AA16" s="176">
        <f t="shared" si="19"/>
        <v>3.3926184013207963</v>
      </c>
      <c r="AB16" s="177">
        <f t="shared" si="20"/>
        <v>0.85240068093260313</v>
      </c>
    </row>
    <row r="17" spans="2:28" x14ac:dyDescent="0.25">
      <c r="B17" s="162">
        <f t="shared" si="0"/>
        <v>2029</v>
      </c>
      <c r="C17" s="163">
        <f t="shared" si="2"/>
        <v>47270</v>
      </c>
      <c r="D17" s="163">
        <f>EOMONTH(CP_Forecast!$C17,11)</f>
        <v>47634</v>
      </c>
      <c r="E17" s="164">
        <f t="shared" si="22"/>
        <v>8318.4359938159014</v>
      </c>
      <c r="F17" s="169">
        <f>1.03*F16</f>
        <v>5.15</v>
      </c>
      <c r="H17" s="169"/>
      <c r="I17" s="169"/>
      <c r="J17" s="184">
        <f t="shared" si="5"/>
        <v>2029</v>
      </c>
      <c r="K17" s="169"/>
      <c r="L17" s="163">
        <f t="shared" si="1"/>
        <v>47635</v>
      </c>
      <c r="M17" s="174">
        <f t="shared" si="6"/>
        <v>2.8195658770921415</v>
      </c>
      <c r="N17" s="174">
        <f t="shared" si="7"/>
        <v>4.9192035865979467</v>
      </c>
      <c r="O17" s="174">
        <f t="shared" si="8"/>
        <v>6.509201756479686</v>
      </c>
      <c r="P17" s="174">
        <f t="shared" si="9"/>
        <v>1.0494275253493834</v>
      </c>
      <c r="Q17" s="174">
        <f t="shared" si="10"/>
        <v>2.3066992100582322</v>
      </c>
      <c r="R17" s="174">
        <f t="shared" si="11"/>
        <v>8.893234089485393</v>
      </c>
      <c r="S17" s="174">
        <f t="shared" si="12"/>
        <v>9.9815801281162635</v>
      </c>
      <c r="T17" s="174">
        <f t="shared" si="13"/>
        <v>9.0088638872101363</v>
      </c>
      <c r="U17" s="174">
        <f t="shared" si="14"/>
        <v>5.2941185978762473</v>
      </c>
      <c r="V17" s="174">
        <f t="shared" si="15"/>
        <v>2.4645389765954264</v>
      </c>
      <c r="W17" s="174">
        <f t="shared" si="16"/>
        <v>11.025744433808621</v>
      </c>
      <c r="X17" s="174">
        <f t="shared" si="21"/>
        <v>6.1716245866629702</v>
      </c>
      <c r="Y17" s="164">
        <f t="shared" si="17"/>
        <v>5594.6268153225228</v>
      </c>
      <c r="Z17" s="174">
        <f t="shared" si="18"/>
        <v>1.4259400183023236</v>
      </c>
      <c r="AA17" s="174">
        <f t="shared" si="19"/>
        <v>3.4265445853340042</v>
      </c>
      <c r="AB17" s="175">
        <f t="shared" si="20"/>
        <v>0.86092468774192921</v>
      </c>
    </row>
    <row r="18" spans="2:28" x14ac:dyDescent="0.25">
      <c r="B18" s="165">
        <f t="shared" si="0"/>
        <v>2030</v>
      </c>
      <c r="C18" s="166">
        <f t="shared" si="2"/>
        <v>47635</v>
      </c>
      <c r="D18" s="166">
        <f>EOMONTH(CP_Forecast!$C18,11)</f>
        <v>47999</v>
      </c>
      <c r="E18" s="167">
        <f t="shared" si="22"/>
        <v>8272.1489045667131</v>
      </c>
      <c r="F18" s="168">
        <f t="shared" ref="F18:F38" si="23">1.03*F17</f>
        <v>5.3045000000000009</v>
      </c>
      <c r="H18" s="168"/>
      <c r="I18" s="168"/>
      <c r="J18" s="185">
        <f t="shared" si="5"/>
        <v>2030</v>
      </c>
      <c r="K18" s="168"/>
      <c r="L18" s="166">
        <f t="shared" si="1"/>
        <v>48000</v>
      </c>
      <c r="M18" s="176">
        <f t="shared" si="6"/>
        <v>2.847761535863063</v>
      </c>
      <c r="N18" s="176">
        <f t="shared" si="7"/>
        <v>4.9683956224639259</v>
      </c>
      <c r="O18" s="176">
        <f t="shared" si="8"/>
        <v>6.5742937740444827</v>
      </c>
      <c r="P18" s="176">
        <f t="shared" si="9"/>
        <v>1.0599218006028772</v>
      </c>
      <c r="Q18" s="176">
        <f t="shared" si="10"/>
        <v>2.3297662021588144</v>
      </c>
      <c r="R18" s="176">
        <f t="shared" si="11"/>
        <v>8.9821664303802464</v>
      </c>
      <c r="S18" s="176">
        <f t="shared" si="12"/>
        <v>10.081395929397425</v>
      </c>
      <c r="T18" s="176">
        <f t="shared" si="13"/>
        <v>9.0989525260822379</v>
      </c>
      <c r="U18" s="176">
        <f t="shared" si="14"/>
        <v>5.34705978385501</v>
      </c>
      <c r="V18" s="176">
        <f t="shared" si="15"/>
        <v>2.4891843663613806</v>
      </c>
      <c r="W18" s="176">
        <f t="shared" si="16"/>
        <v>11.136001878146708</v>
      </c>
      <c r="X18" s="176">
        <f t="shared" si="21"/>
        <v>6.2333408325296</v>
      </c>
      <c r="Y18" s="167">
        <f t="shared" si="17"/>
        <v>5650.5730834757478</v>
      </c>
      <c r="Z18" s="176">
        <f t="shared" si="18"/>
        <v>1.4401994184853468</v>
      </c>
      <c r="AA18" s="176">
        <f t="shared" si="19"/>
        <v>3.4608100311873442</v>
      </c>
      <c r="AB18" s="177">
        <f t="shared" si="20"/>
        <v>0.86953393461934847</v>
      </c>
    </row>
    <row r="19" spans="2:28" x14ac:dyDescent="0.25">
      <c r="B19" s="162">
        <f t="shared" si="0"/>
        <v>2031</v>
      </c>
      <c r="C19" s="163">
        <f t="shared" si="2"/>
        <v>48000</v>
      </c>
      <c r="D19" s="163">
        <f>EOMONTH(CP_Forecast!$C19,11)</f>
        <v>48365</v>
      </c>
      <c r="E19" s="164">
        <f t="shared" si="22"/>
        <v>8259.9579832891886</v>
      </c>
      <c r="F19" s="169">
        <f t="shared" si="23"/>
        <v>5.4636350000000009</v>
      </c>
      <c r="H19" s="169"/>
      <c r="I19" s="169"/>
      <c r="J19" s="184">
        <f t="shared" si="5"/>
        <v>2031</v>
      </c>
      <c r="K19" s="169"/>
      <c r="L19" s="163">
        <f t="shared" si="1"/>
        <v>48366</v>
      </c>
      <c r="M19" s="174">
        <f t="shared" si="6"/>
        <v>2.8762391512216938</v>
      </c>
      <c r="N19" s="174">
        <f t="shared" si="7"/>
        <v>5.0180795786885648</v>
      </c>
      <c r="O19" s="174">
        <f t="shared" si="8"/>
        <v>6.6400367117849273</v>
      </c>
      <c r="P19" s="174">
        <f t="shared" si="9"/>
        <v>1.070521018608906</v>
      </c>
      <c r="Q19" s="174">
        <f t="shared" si="10"/>
        <v>2.3530638641804025</v>
      </c>
      <c r="R19" s="174">
        <f t="shared" si="11"/>
        <v>9.0719880946840483</v>
      </c>
      <c r="S19" s="174">
        <f t="shared" si="12"/>
        <v>10.1822098886914</v>
      </c>
      <c r="T19" s="174">
        <f t="shared" si="13"/>
        <v>9.1899420513430599</v>
      </c>
      <c r="U19" s="174">
        <f t="shared" si="14"/>
        <v>5.4005303816935601</v>
      </c>
      <c r="V19" s="174">
        <f t="shared" si="15"/>
        <v>2.5140762100249945</v>
      </c>
      <c r="W19" s="174">
        <f t="shared" si="16"/>
        <v>11.247361896928174</v>
      </c>
      <c r="X19" s="174">
        <f t="shared" si="21"/>
        <v>6.295674240854896</v>
      </c>
      <c r="Y19" s="164">
        <f t="shared" si="17"/>
        <v>5707.0788143105055</v>
      </c>
      <c r="Z19" s="174">
        <f t="shared" si="18"/>
        <v>1.4546014126702003</v>
      </c>
      <c r="AA19" s="174">
        <f t="shared" si="19"/>
        <v>3.4954181314992177</v>
      </c>
      <c r="AB19" s="175">
        <f t="shared" si="20"/>
        <v>0.87822927396554196</v>
      </c>
    </row>
    <row r="20" spans="2:28" x14ac:dyDescent="0.25">
      <c r="B20" s="165">
        <f t="shared" si="0"/>
        <v>2032</v>
      </c>
      <c r="C20" s="166">
        <f t="shared" si="2"/>
        <v>48366</v>
      </c>
      <c r="D20" s="166">
        <f>EOMONTH(CP_Forecast!$C20,11)</f>
        <v>48730</v>
      </c>
      <c r="E20" s="167">
        <f t="shared" si="22"/>
        <v>8302.3739496096059</v>
      </c>
      <c r="F20" s="168">
        <f t="shared" si="23"/>
        <v>5.6275440500000009</v>
      </c>
      <c r="H20" s="168"/>
      <c r="I20" s="168"/>
      <c r="J20" s="185">
        <f t="shared" si="5"/>
        <v>2032</v>
      </c>
      <c r="K20" s="168"/>
      <c r="L20" s="166">
        <f t="shared" si="1"/>
        <v>48731</v>
      </c>
      <c r="M20" s="176">
        <f t="shared" si="6"/>
        <v>2.9050015427339106</v>
      </c>
      <c r="N20" s="176">
        <f t="shared" si="7"/>
        <v>5.0682603744754502</v>
      </c>
      <c r="O20" s="176">
        <f t="shared" si="8"/>
        <v>6.706437078902777</v>
      </c>
      <c r="P20" s="176">
        <f t="shared" si="9"/>
        <v>1.0812262287949952</v>
      </c>
      <c r="Q20" s="176">
        <f t="shared" si="10"/>
        <v>2.3765945028222064</v>
      </c>
      <c r="R20" s="176">
        <f t="shared" si="11"/>
        <v>9.1627079756308891</v>
      </c>
      <c r="S20" s="176">
        <f t="shared" si="12"/>
        <v>10.284031987578315</v>
      </c>
      <c r="T20" s="176">
        <f t="shared" si="13"/>
        <v>9.2818414718564899</v>
      </c>
      <c r="U20" s="176">
        <f t="shared" si="14"/>
        <v>5.4545356855104954</v>
      </c>
      <c r="V20" s="176">
        <f t="shared" si="15"/>
        <v>2.5392169721252444</v>
      </c>
      <c r="W20" s="176">
        <f t="shared" si="16"/>
        <v>11.359835515897457</v>
      </c>
      <c r="X20" s="176">
        <f t="shared" si="21"/>
        <v>6.3586309832634447</v>
      </c>
      <c r="Y20" s="167">
        <f t="shared" si="17"/>
        <v>5764.1496024536109</v>
      </c>
      <c r="Z20" s="176">
        <f t="shared" si="18"/>
        <v>1.4691474267969022</v>
      </c>
      <c r="AA20" s="176">
        <f t="shared" si="19"/>
        <v>3.5303723128142099</v>
      </c>
      <c r="AB20" s="177">
        <f t="shared" si="20"/>
        <v>0.88701156670519743</v>
      </c>
    </row>
    <row r="21" spans="2:28" x14ac:dyDescent="0.25">
      <c r="B21" s="162">
        <f t="shared" si="0"/>
        <v>2033</v>
      </c>
      <c r="C21" s="163">
        <f t="shared" si="2"/>
        <v>48731</v>
      </c>
      <c r="D21" s="163">
        <f>EOMONTH(CP_Forecast!$C21,11)</f>
        <v>49095</v>
      </c>
      <c r="E21" s="164">
        <f t="shared" si="22"/>
        <v>8354.0632810293355</v>
      </c>
      <c r="F21" s="169">
        <f t="shared" si="23"/>
        <v>5.796370371500001</v>
      </c>
      <c r="H21" s="169"/>
      <c r="I21" s="169"/>
      <c r="J21" s="184">
        <f t="shared" si="5"/>
        <v>2033</v>
      </c>
      <c r="K21" s="169"/>
      <c r="L21" s="163">
        <f t="shared" si="1"/>
        <v>49096</v>
      </c>
      <c r="M21" s="174">
        <f t="shared" si="6"/>
        <v>2.9340515581612499</v>
      </c>
      <c r="N21" s="174">
        <f t="shared" si="7"/>
        <v>5.1189429782202049</v>
      </c>
      <c r="O21" s="174">
        <f t="shared" si="8"/>
        <v>6.7735014496918051</v>
      </c>
      <c r="P21" s="174">
        <f t="shared" si="9"/>
        <v>1.0920384910829453</v>
      </c>
      <c r="Q21" s="174">
        <f t="shared" si="10"/>
        <v>2.4003604478504283</v>
      </c>
      <c r="R21" s="174">
        <f t="shared" si="11"/>
        <v>9.2543350553871981</v>
      </c>
      <c r="S21" s="174">
        <f t="shared" si="12"/>
        <v>10.386872307454098</v>
      </c>
      <c r="T21" s="174">
        <f t="shared" si="13"/>
        <v>9.3746598865750546</v>
      </c>
      <c r="U21" s="174">
        <f t="shared" si="14"/>
        <v>5.5090810423656</v>
      </c>
      <c r="V21" s="174">
        <f t="shared" si="15"/>
        <v>2.5646091418464971</v>
      </c>
      <c r="W21" s="174">
        <f t="shared" si="16"/>
        <v>11.473433871056431</v>
      </c>
      <c r="X21" s="174">
        <f t="shared" si="21"/>
        <v>6.4222172930960788</v>
      </c>
      <c r="Y21" s="164">
        <f t="shared" si="17"/>
        <v>5821.7910984781474</v>
      </c>
      <c r="Z21" s="174">
        <f t="shared" si="18"/>
        <v>1.4838389010648714</v>
      </c>
      <c r="AA21" s="174">
        <f t="shared" si="19"/>
        <v>3.5656760359423521</v>
      </c>
      <c r="AB21" s="175">
        <f t="shared" si="20"/>
        <v>0.89588168237224941</v>
      </c>
    </row>
    <row r="22" spans="2:28" x14ac:dyDescent="0.25">
      <c r="B22" s="165">
        <f t="shared" si="0"/>
        <v>2034</v>
      </c>
      <c r="C22" s="166">
        <f t="shared" si="2"/>
        <v>49096</v>
      </c>
      <c r="D22" s="166">
        <f>EOMONTH(CP_Forecast!$C22,11)</f>
        <v>49460</v>
      </c>
      <c r="E22" s="167">
        <f t="shared" si="22"/>
        <v>8384.4099826867714</v>
      </c>
      <c r="F22" s="168">
        <f t="shared" si="23"/>
        <v>5.9702614826450011</v>
      </c>
      <c r="H22" s="168"/>
      <c r="I22" s="168"/>
      <c r="J22" s="185">
        <f t="shared" si="5"/>
        <v>2034</v>
      </c>
      <c r="K22" s="168"/>
      <c r="L22" s="166">
        <f t="shared" si="1"/>
        <v>49461</v>
      </c>
      <c r="M22" s="176">
        <f t="shared" si="6"/>
        <v>2.9633920737428623</v>
      </c>
      <c r="N22" s="176">
        <f t="shared" si="7"/>
        <v>5.1701324080024067</v>
      </c>
      <c r="O22" s="176">
        <f t="shared" si="8"/>
        <v>6.8412364641887233</v>
      </c>
      <c r="P22" s="176">
        <f t="shared" si="9"/>
        <v>1.1029588759937747</v>
      </c>
      <c r="Q22" s="176">
        <f t="shared" si="10"/>
        <v>2.4243640523289325</v>
      </c>
      <c r="R22" s="176">
        <f t="shared" si="11"/>
        <v>9.3468784059410694</v>
      </c>
      <c r="S22" s="176">
        <f t="shared" si="12"/>
        <v>10.490741030528639</v>
      </c>
      <c r="T22" s="176">
        <f t="shared" si="13"/>
        <v>9.4684064854408057</v>
      </c>
      <c r="U22" s="176">
        <f t="shared" si="14"/>
        <v>5.5641718527892561</v>
      </c>
      <c r="V22" s="176">
        <f t="shared" si="15"/>
        <v>2.590255233264962</v>
      </c>
      <c r="W22" s="176">
        <f t="shared" si="16"/>
        <v>11.588168209766994</v>
      </c>
      <c r="X22" s="176">
        <f t="shared" si="21"/>
        <v>6.4864394660270399</v>
      </c>
      <c r="Y22" s="167">
        <f t="shared" si="17"/>
        <v>5880.0090094629286</v>
      </c>
      <c r="Z22" s="176">
        <f t="shared" si="18"/>
        <v>1.4986772900755201</v>
      </c>
      <c r="AA22" s="176">
        <f t="shared" si="19"/>
        <v>3.6013327963017754</v>
      </c>
      <c r="AB22" s="177">
        <f t="shared" si="20"/>
        <v>0.90484049919597187</v>
      </c>
    </row>
    <row r="23" spans="2:28" x14ac:dyDescent="0.25">
      <c r="B23" s="162">
        <f t="shared" si="0"/>
        <v>2035</v>
      </c>
      <c r="C23" s="163">
        <f t="shared" si="2"/>
        <v>49461</v>
      </c>
      <c r="D23" s="163">
        <f>EOMONTH(CP_Forecast!$C23,11)</f>
        <v>49826</v>
      </c>
      <c r="E23" s="164">
        <f t="shared" si="22"/>
        <v>8397.7367284386874</v>
      </c>
      <c r="F23" s="169">
        <f t="shared" si="23"/>
        <v>6.1493693271243517</v>
      </c>
      <c r="H23" s="169"/>
      <c r="I23" s="169"/>
      <c r="J23" s="184">
        <f t="shared" si="5"/>
        <v>2035</v>
      </c>
      <c r="K23" s="169"/>
      <c r="L23" s="163">
        <f t="shared" si="1"/>
        <v>49827</v>
      </c>
      <c r="M23" s="174">
        <f t="shared" si="6"/>
        <v>2.9930259944802908</v>
      </c>
      <c r="N23" s="174">
        <f t="shared" si="7"/>
        <v>5.2218337320824304</v>
      </c>
      <c r="O23" s="174">
        <f t="shared" si="8"/>
        <v>6.909648828830611</v>
      </c>
      <c r="P23" s="174">
        <f t="shared" si="9"/>
        <v>1.1139884647537124</v>
      </c>
      <c r="Q23" s="174">
        <f t="shared" si="10"/>
        <v>2.4486076928522218</v>
      </c>
      <c r="R23" s="174">
        <f t="shared" si="11"/>
        <v>9.4403471900004803</v>
      </c>
      <c r="S23" s="174">
        <f t="shared" si="12"/>
        <v>10.595648440833925</v>
      </c>
      <c r="T23" s="174">
        <f t="shared" si="13"/>
        <v>9.5630905502952146</v>
      </c>
      <c r="U23" s="174">
        <f t="shared" si="14"/>
        <v>5.6198135713171489</v>
      </c>
      <c r="V23" s="174">
        <f t="shared" si="15"/>
        <v>2.6161577855976117</v>
      </c>
      <c r="W23" s="174">
        <f t="shared" si="16"/>
        <v>11.704049891864665</v>
      </c>
      <c r="X23" s="174">
        <f t="shared" si="21"/>
        <v>6.5513038606873106</v>
      </c>
      <c r="Y23" s="164">
        <f t="shared" si="17"/>
        <v>5938.8090995575576</v>
      </c>
      <c r="Z23" s="174">
        <f t="shared" si="18"/>
        <v>1.5136640629762752</v>
      </c>
      <c r="AA23" s="174">
        <f t="shared" si="19"/>
        <v>3.6373461242647931</v>
      </c>
      <c r="AB23" s="175">
        <f t="shared" si="20"/>
        <v>0.91388890418793156</v>
      </c>
    </row>
    <row r="24" spans="2:28" x14ac:dyDescent="0.25">
      <c r="B24" s="165">
        <f t="shared" si="0"/>
        <v>2036</v>
      </c>
      <c r="C24" s="166">
        <f t="shared" si="2"/>
        <v>49827</v>
      </c>
      <c r="D24" s="166">
        <f>EOMONTH(CP_Forecast!$C24,11)</f>
        <v>50191</v>
      </c>
      <c r="E24" s="167">
        <f t="shared" si="22"/>
        <v>8423.1054688608237</v>
      </c>
      <c r="F24" s="168">
        <f t="shared" si="23"/>
        <v>6.3338504069380823</v>
      </c>
      <c r="H24" s="168"/>
      <c r="I24" s="168"/>
      <c r="J24" s="185">
        <f t="shared" si="5"/>
        <v>2036</v>
      </c>
      <c r="K24" s="168"/>
      <c r="L24" s="166">
        <f t="shared" si="1"/>
        <v>50192</v>
      </c>
      <c r="M24" s="176">
        <f t="shared" si="6"/>
        <v>3.0229562544250936</v>
      </c>
      <c r="N24" s="176">
        <f t="shared" si="7"/>
        <v>5.2740520694032549</v>
      </c>
      <c r="O24" s="176">
        <f t="shared" si="8"/>
        <v>6.9787453171189169</v>
      </c>
      <c r="P24" s="176">
        <f t="shared" si="9"/>
        <v>1.1251283494012496</v>
      </c>
      <c r="Q24" s="176">
        <f t="shared" si="10"/>
        <v>2.473093769780744</v>
      </c>
      <c r="R24" s="176">
        <f t="shared" si="11"/>
        <v>9.5347506619004854</v>
      </c>
      <c r="S24" s="176">
        <f t="shared" si="12"/>
        <v>10.701604925242265</v>
      </c>
      <c r="T24" s="176">
        <f t="shared" si="13"/>
        <v>9.6587214557981671</v>
      </c>
      <c r="U24" s="176">
        <f t="shared" si="14"/>
        <v>5.6760117070303204</v>
      </c>
      <c r="V24" s="176">
        <f t="shared" si="15"/>
        <v>2.6423193634535878</v>
      </c>
      <c r="W24" s="176">
        <f t="shared" si="16"/>
        <v>11.821090390783311</v>
      </c>
      <c r="X24" s="176">
        <f t="shared" si="21"/>
        <v>6.616816899294184</v>
      </c>
      <c r="Y24" s="167">
        <f t="shared" si="17"/>
        <v>5998.1971905531336</v>
      </c>
      <c r="Z24" s="176">
        <f t="shared" si="18"/>
        <v>1.528800703606038</v>
      </c>
      <c r="AA24" s="176">
        <f t="shared" si="19"/>
        <v>3.6737195855074409</v>
      </c>
      <c r="AB24" s="177">
        <f t="shared" si="20"/>
        <v>0.92302779322981088</v>
      </c>
    </row>
    <row r="25" spans="2:28" x14ac:dyDescent="0.25">
      <c r="B25" s="162">
        <f t="shared" si="0"/>
        <v>2037</v>
      </c>
      <c r="C25" s="163">
        <f t="shared" si="2"/>
        <v>50192</v>
      </c>
      <c r="D25" s="163">
        <f>EOMONTH(CP_Forecast!$C25,11)</f>
        <v>50556</v>
      </c>
      <c r="E25" s="164">
        <f t="shared" si="22"/>
        <v>8456.0612609462969</v>
      </c>
      <c r="F25" s="169">
        <f t="shared" si="23"/>
        <v>6.5238659191462247</v>
      </c>
      <c r="H25" s="169"/>
      <c r="I25" s="169"/>
      <c r="J25" s="184">
        <f t="shared" si="5"/>
        <v>2037</v>
      </c>
      <c r="K25" s="169"/>
      <c r="L25" s="163">
        <f t="shared" si="1"/>
        <v>50557</v>
      </c>
      <c r="M25" s="174">
        <f t="shared" si="6"/>
        <v>3.0531858169693447</v>
      </c>
      <c r="N25" s="174">
        <f t="shared" si="7"/>
        <v>5.3267925900972877</v>
      </c>
      <c r="O25" s="174">
        <f t="shared" si="8"/>
        <v>7.0485327702901062</v>
      </c>
      <c r="P25" s="174">
        <f t="shared" si="9"/>
        <v>1.1363796328952622</v>
      </c>
      <c r="Q25" s="174">
        <f t="shared" si="10"/>
        <v>2.4978247074785513</v>
      </c>
      <c r="R25" s="174">
        <f t="shared" si="11"/>
        <v>9.6300981685194902</v>
      </c>
      <c r="S25" s="174">
        <f t="shared" si="12"/>
        <v>10.808620974494687</v>
      </c>
      <c r="T25" s="174">
        <f t="shared" si="13"/>
        <v>9.7553086703561487</v>
      </c>
      <c r="U25" s="174">
        <f t="shared" si="14"/>
        <v>5.7327718241006238</v>
      </c>
      <c r="V25" s="174">
        <f t="shared" si="15"/>
        <v>2.6687425570881236</v>
      </c>
      <c r="W25" s="174">
        <f t="shared" si="16"/>
        <v>11.939301294691145</v>
      </c>
      <c r="X25" s="174">
        <f t="shared" si="21"/>
        <v>6.6829850682871257</v>
      </c>
      <c r="Y25" s="164">
        <f t="shared" si="17"/>
        <v>6058.1791624586649</v>
      </c>
      <c r="Z25" s="174">
        <f t="shared" si="18"/>
        <v>1.5440887106420984</v>
      </c>
      <c r="AA25" s="174">
        <f t="shared" si="19"/>
        <v>3.7104567813625153</v>
      </c>
      <c r="AB25" s="175">
        <f t="shared" si="20"/>
        <v>0.93225807116210901</v>
      </c>
    </row>
    <row r="26" spans="2:28" x14ac:dyDescent="0.25">
      <c r="B26" s="165">
        <f t="shared" si="0"/>
        <v>2038</v>
      </c>
      <c r="C26" s="166">
        <f t="shared" si="2"/>
        <v>50557</v>
      </c>
      <c r="D26" s="166">
        <f>EOMONTH(CP_Forecast!$C26,11)</f>
        <v>50921</v>
      </c>
      <c r="E26" s="167">
        <f t="shared" si="22"/>
        <v>8487.1060978363075</v>
      </c>
      <c r="F26" s="168">
        <f t="shared" si="23"/>
        <v>6.7195818967206113</v>
      </c>
      <c r="H26" s="168"/>
      <c r="I26" s="168"/>
      <c r="J26" s="185">
        <f t="shared" si="5"/>
        <v>2038</v>
      </c>
      <c r="K26" s="168"/>
      <c r="L26" s="166">
        <f t="shared" si="1"/>
        <v>50922</v>
      </c>
      <c r="M26" s="176">
        <f t="shared" si="6"/>
        <v>3.0837176751390381</v>
      </c>
      <c r="N26" s="176">
        <f t="shared" si="7"/>
        <v>5.3800605159982604</v>
      </c>
      <c r="O26" s="176">
        <f t="shared" si="8"/>
        <v>7.1190180979930071</v>
      </c>
      <c r="P26" s="176">
        <f t="shared" si="9"/>
        <v>1.1477434292242148</v>
      </c>
      <c r="Q26" s="176">
        <f t="shared" si="10"/>
        <v>2.5228029545533368</v>
      </c>
      <c r="R26" s="176">
        <f t="shared" si="11"/>
        <v>9.7263991502046849</v>
      </c>
      <c r="S26" s="176">
        <f t="shared" si="12"/>
        <v>10.916707184239634</v>
      </c>
      <c r="T26" s="176">
        <f t="shared" si="13"/>
        <v>9.8528617570597099</v>
      </c>
      <c r="U26" s="176">
        <f t="shared" si="14"/>
        <v>5.7900995423416299</v>
      </c>
      <c r="V26" s="176">
        <f t="shared" si="15"/>
        <v>2.6954299826590047</v>
      </c>
      <c r="W26" s="176">
        <f t="shared" si="16"/>
        <v>12.058694307638056</v>
      </c>
      <c r="X26" s="176">
        <f t="shared" si="21"/>
        <v>6.7498149189699967</v>
      </c>
      <c r="Y26" s="167">
        <f t="shared" si="17"/>
        <v>6118.7609540832518</v>
      </c>
      <c r="Z26" s="176">
        <f t="shared" si="18"/>
        <v>1.5595295977485195</v>
      </c>
      <c r="AA26" s="176">
        <f t="shared" si="19"/>
        <v>3.7475613491761406</v>
      </c>
      <c r="AB26" s="177">
        <f t="shared" si="20"/>
        <v>0.94158065187373008</v>
      </c>
    </row>
    <row r="27" spans="2:28" x14ac:dyDescent="0.25">
      <c r="B27" s="162">
        <f t="shared" si="0"/>
        <v>2039</v>
      </c>
      <c r="C27" s="163">
        <f t="shared" si="2"/>
        <v>50922</v>
      </c>
      <c r="D27" s="163">
        <f>EOMONTH(CP_Forecast!$C27,11)</f>
        <v>51287</v>
      </c>
      <c r="E27" s="164">
        <f t="shared" si="22"/>
        <v>8513.9807468313156</v>
      </c>
      <c r="F27" s="169">
        <f t="shared" si="23"/>
        <v>6.9211693536222301</v>
      </c>
      <c r="H27" s="169"/>
      <c r="I27" s="169"/>
      <c r="J27" s="184">
        <f t="shared" si="5"/>
        <v>2039</v>
      </c>
      <c r="K27" s="169"/>
      <c r="L27" s="163">
        <f t="shared" si="1"/>
        <v>51288</v>
      </c>
      <c r="M27" s="174">
        <f t="shared" si="6"/>
        <v>3.1145548518904285</v>
      </c>
      <c r="N27" s="174">
        <f t="shared" si="7"/>
        <v>5.4338611211582428</v>
      </c>
      <c r="O27" s="174">
        <f t="shared" si="8"/>
        <v>7.1902082789729374</v>
      </c>
      <c r="P27" s="174">
        <f t="shared" si="9"/>
        <v>1.1592208635164569</v>
      </c>
      <c r="Q27" s="174">
        <f t="shared" si="10"/>
        <v>2.5480309840988702</v>
      </c>
      <c r="R27" s="174">
        <f t="shared" si="11"/>
        <v>9.8236631417067315</v>
      </c>
      <c r="S27" s="174">
        <f t="shared" si="12"/>
        <v>11.02587425608203</v>
      </c>
      <c r="T27" s="174">
        <f t="shared" si="13"/>
        <v>9.9513903746303072</v>
      </c>
      <c r="U27" s="174">
        <f t="shared" si="14"/>
        <v>5.8480005377650466</v>
      </c>
      <c r="V27" s="174">
        <f t="shared" si="15"/>
        <v>2.7223842824855948</v>
      </c>
      <c r="W27" s="174">
        <f t="shared" si="16"/>
        <v>12.179281250714437</v>
      </c>
      <c r="X27" s="174">
        <f t="shared" si="21"/>
        <v>6.817313068159697</v>
      </c>
      <c r="Y27" s="164">
        <f t="shared" si="17"/>
        <v>6179.9485636240843</v>
      </c>
      <c r="Z27" s="174">
        <f t="shared" si="18"/>
        <v>1.5751248937260047</v>
      </c>
      <c r="AA27" s="174">
        <f t="shared" si="19"/>
        <v>3.7850369626679021</v>
      </c>
      <c r="AB27" s="175">
        <f t="shared" si="20"/>
        <v>0.95099645839246738</v>
      </c>
    </row>
    <row r="28" spans="2:28" x14ac:dyDescent="0.25">
      <c r="B28" s="165">
        <f t="shared" si="0"/>
        <v>2040</v>
      </c>
      <c r="C28" s="166">
        <f t="shared" si="2"/>
        <v>51288</v>
      </c>
      <c r="D28" s="166">
        <f>EOMONTH(CP_Forecast!$C28,11)</f>
        <v>51652</v>
      </c>
      <c r="E28" s="167">
        <f t="shared" si="22"/>
        <v>8540.1540411885144</v>
      </c>
      <c r="F28" s="168">
        <f t="shared" si="23"/>
        <v>7.1288044342308972</v>
      </c>
      <c r="H28" s="168"/>
      <c r="I28" s="168"/>
      <c r="J28" s="185">
        <f t="shared" si="5"/>
        <v>2040</v>
      </c>
      <c r="K28" s="168"/>
      <c r="L28" s="166">
        <f t="shared" si="1"/>
        <v>51653</v>
      </c>
      <c r="M28" s="176">
        <f t="shared" si="6"/>
        <v>3.145700400409333</v>
      </c>
      <c r="N28" s="176">
        <f t="shared" si="7"/>
        <v>5.4881997323698251</v>
      </c>
      <c r="O28" s="176">
        <f t="shared" si="8"/>
        <v>7.2621103617626668</v>
      </c>
      <c r="P28" s="176">
        <f t="shared" si="9"/>
        <v>1.1708130721516214</v>
      </c>
      <c r="Q28" s="176">
        <f t="shared" si="10"/>
        <v>2.573511293939859</v>
      </c>
      <c r="R28" s="176">
        <f t="shared" si="11"/>
        <v>9.9218997731237994</v>
      </c>
      <c r="S28" s="176">
        <f t="shared" si="12"/>
        <v>11.13613299864285</v>
      </c>
      <c r="T28" s="176">
        <f t="shared" si="13"/>
        <v>10.05090427837661</v>
      </c>
      <c r="U28" s="176">
        <f t="shared" si="14"/>
        <v>5.9064805431426972</v>
      </c>
      <c r="V28" s="176">
        <f t="shared" si="15"/>
        <v>2.7496081253104507</v>
      </c>
      <c r="W28" s="176">
        <f t="shared" si="16"/>
        <v>12.301074063221582</v>
      </c>
      <c r="X28" s="176">
        <f t="shared" si="21"/>
        <v>6.8854861988412939</v>
      </c>
      <c r="Y28" s="167">
        <f t="shared" si="17"/>
        <v>6241.7480492603254</v>
      </c>
      <c r="Z28" s="176">
        <f t="shared" si="18"/>
        <v>1.5908761426632647</v>
      </c>
      <c r="AA28" s="176">
        <f t="shared" si="19"/>
        <v>3.8228873322945813</v>
      </c>
      <c r="AB28" s="177">
        <f t="shared" si="20"/>
        <v>0.9605064229763921</v>
      </c>
    </row>
    <row r="29" spans="2:28" x14ac:dyDescent="0.25">
      <c r="B29" s="162">
        <f t="shared" si="0"/>
        <v>2041</v>
      </c>
      <c r="C29" s="163">
        <f t="shared" si="2"/>
        <v>51653</v>
      </c>
      <c r="D29" s="163">
        <f>EOMONTH(CP_Forecast!$C29,11)</f>
        <v>52017</v>
      </c>
      <c r="E29" s="164">
        <f t="shared" si="22"/>
        <v>8568.9223383639783</v>
      </c>
      <c r="F29" s="169">
        <f t="shared" si="23"/>
        <v>7.3426685672578245</v>
      </c>
      <c r="H29" s="169"/>
      <c r="I29" s="169"/>
      <c r="J29" s="184">
        <f t="shared" si="5"/>
        <v>2041</v>
      </c>
      <c r="K29" s="169"/>
      <c r="L29" s="163">
        <f t="shared" si="1"/>
        <v>52018</v>
      </c>
      <c r="M29" s="174">
        <f t="shared" si="6"/>
        <v>3.1771574044134265</v>
      </c>
      <c r="N29" s="174">
        <f t="shared" si="7"/>
        <v>5.5430817296935233</v>
      </c>
      <c r="O29" s="174">
        <f t="shared" si="8"/>
        <v>7.3347314653802931</v>
      </c>
      <c r="P29" s="174">
        <f t="shared" si="9"/>
        <v>1.1825212028731378</v>
      </c>
      <c r="Q29" s="174">
        <f t="shared" si="10"/>
        <v>2.5992464068792578</v>
      </c>
      <c r="R29" s="174">
        <f t="shared" si="11"/>
        <v>10.021118770855038</v>
      </c>
      <c r="S29" s="174">
        <f t="shared" si="12"/>
        <v>11.247494328629278</v>
      </c>
      <c r="T29" s="174">
        <f t="shared" si="13"/>
        <v>10.151413321160376</v>
      </c>
      <c r="U29" s="174">
        <f t="shared" si="14"/>
        <v>5.9655453485741239</v>
      </c>
      <c r="V29" s="174">
        <f t="shared" si="15"/>
        <v>2.7771042065635552</v>
      </c>
      <c r="W29" s="174">
        <f t="shared" si="16"/>
        <v>12.424084803853798</v>
      </c>
      <c r="X29" s="174">
        <f t="shared" si="21"/>
        <v>6.9543410608297069</v>
      </c>
      <c r="Y29" s="164">
        <f t="shared" si="17"/>
        <v>6304.1655297529287</v>
      </c>
      <c r="Z29" s="174">
        <f t="shared" si="18"/>
        <v>1.6067849040898974</v>
      </c>
      <c r="AA29" s="174">
        <f t="shared" si="19"/>
        <v>3.861116205617527</v>
      </c>
      <c r="AB29" s="175">
        <f t="shared" si="20"/>
        <v>0.97011148720615603</v>
      </c>
    </row>
    <row r="30" spans="2:28" x14ac:dyDescent="0.25">
      <c r="B30" s="165">
        <f t="shared" si="0"/>
        <v>2042</v>
      </c>
      <c r="C30" s="166">
        <f t="shared" si="2"/>
        <v>52018</v>
      </c>
      <c r="D30" s="166">
        <f>EOMONTH(CP_Forecast!$C30,11)</f>
        <v>52382</v>
      </c>
      <c r="E30" s="167">
        <f t="shared" si="22"/>
        <v>8598.3773460036155</v>
      </c>
      <c r="F30" s="168">
        <f t="shared" si="23"/>
        <v>7.5629486242755597</v>
      </c>
      <c r="H30" s="168"/>
      <c r="I30" s="168"/>
      <c r="J30" s="185">
        <f t="shared" si="5"/>
        <v>2042</v>
      </c>
      <c r="K30" s="168"/>
      <c r="L30" s="166">
        <f t="shared" si="1"/>
        <v>52383</v>
      </c>
      <c r="M30" s="176">
        <f t="shared" si="6"/>
        <v>3.208928978457561</v>
      </c>
      <c r="N30" s="176">
        <f t="shared" si="7"/>
        <v>5.5985125469904586</v>
      </c>
      <c r="O30" s="176">
        <f t="shared" si="8"/>
        <v>7.4080787800340957</v>
      </c>
      <c r="P30" s="176">
        <f t="shared" si="9"/>
        <v>1.1943464149018692</v>
      </c>
      <c r="Q30" s="176">
        <f t="shared" si="10"/>
        <v>2.6252388709480505</v>
      </c>
      <c r="R30" s="176">
        <f t="shared" si="11"/>
        <v>10.121329958563589</v>
      </c>
      <c r="S30" s="176">
        <f t="shared" si="12"/>
        <v>11.35996927191557</v>
      </c>
      <c r="T30" s="176">
        <f t="shared" si="13"/>
        <v>10.25292745437198</v>
      </c>
      <c r="U30" s="176">
        <f t="shared" si="14"/>
        <v>6.0252008020598655</v>
      </c>
      <c r="V30" s="176">
        <f t="shared" si="15"/>
        <v>2.8048752486291906</v>
      </c>
      <c r="W30" s="176">
        <f t="shared" si="16"/>
        <v>12.548325651892336</v>
      </c>
      <c r="X30" s="176">
        <f t="shared" si="21"/>
        <v>7.023884471438004</v>
      </c>
      <c r="Y30" s="167">
        <f t="shared" si="17"/>
        <v>6367.2071850504581</v>
      </c>
      <c r="Z30" s="176">
        <f t="shared" si="18"/>
        <v>1.6228527531307964</v>
      </c>
      <c r="AA30" s="176">
        <f t="shared" si="19"/>
        <v>3.8997273676737021</v>
      </c>
      <c r="AB30" s="177">
        <f t="shared" si="20"/>
        <v>0.97981260207821763</v>
      </c>
    </row>
    <row r="31" spans="2:28" x14ac:dyDescent="0.25">
      <c r="B31" s="162">
        <f t="shared" si="0"/>
        <v>2043</v>
      </c>
      <c r="C31" s="163">
        <f t="shared" si="2"/>
        <v>52383</v>
      </c>
      <c r="D31" s="163">
        <f>EOMONTH(CP_Forecast!$C31,11)</f>
        <v>52748</v>
      </c>
      <c r="E31" s="164">
        <f t="shared" si="22"/>
        <v>8627.1251951851937</v>
      </c>
      <c r="F31" s="169">
        <f t="shared" si="23"/>
        <v>7.7898370830038264</v>
      </c>
      <c r="H31" s="169"/>
      <c r="I31" s="169"/>
      <c r="J31" s="184">
        <f t="shared" si="5"/>
        <v>2043</v>
      </c>
      <c r="K31" s="169"/>
      <c r="L31" s="163">
        <f t="shared" si="1"/>
        <v>52749</v>
      </c>
      <c r="M31" s="174">
        <f t="shared" si="6"/>
        <v>3.2410182682421365</v>
      </c>
      <c r="N31" s="174">
        <f t="shared" si="7"/>
        <v>5.6544976724603631</v>
      </c>
      <c r="O31" s="174">
        <f t="shared" si="8"/>
        <v>7.4821595678344366</v>
      </c>
      <c r="P31" s="174">
        <f t="shared" si="9"/>
        <v>1.206289879050888</v>
      </c>
      <c r="Q31" s="174">
        <f t="shared" si="10"/>
        <v>2.6514912596575311</v>
      </c>
      <c r="R31" s="174">
        <f t="shared" si="11"/>
        <v>10.222543258149225</v>
      </c>
      <c r="S31" s="174">
        <f t="shared" si="12"/>
        <v>11.473568964634726</v>
      </c>
      <c r="T31" s="174">
        <f t="shared" si="13"/>
        <v>10.3554567289157</v>
      </c>
      <c r="U31" s="174">
        <f t="shared" si="14"/>
        <v>6.0854528100804641</v>
      </c>
      <c r="V31" s="174">
        <f t="shared" si="15"/>
        <v>2.8329240011154826</v>
      </c>
      <c r="W31" s="174">
        <f t="shared" si="16"/>
        <v>12.67380890841126</v>
      </c>
      <c r="X31" s="174">
        <f t="shared" si="21"/>
        <v>7.094123316152384</v>
      </c>
      <c r="Y31" s="164">
        <f t="shared" si="17"/>
        <v>6430.8792569009629</v>
      </c>
      <c r="Z31" s="174">
        <f t="shared" si="18"/>
        <v>1.6390812806621042</v>
      </c>
      <c r="AA31" s="174">
        <f t="shared" si="19"/>
        <v>3.9387246413504391</v>
      </c>
      <c r="AB31" s="175">
        <f t="shared" si="20"/>
        <v>0.98961072809899986</v>
      </c>
    </row>
    <row r="32" spans="2:28" x14ac:dyDescent="0.25">
      <c r="B32" s="165">
        <f t="shared" si="0"/>
        <v>2044</v>
      </c>
      <c r="C32" s="166">
        <f t="shared" si="2"/>
        <v>52749</v>
      </c>
      <c r="D32" s="166">
        <f>EOMONTH(CP_Forecast!$C32,11)</f>
        <v>53113</v>
      </c>
      <c r="E32" s="167">
        <f t="shared" si="22"/>
        <v>8655.409052849669</v>
      </c>
      <c r="F32" s="168">
        <f t="shared" si="23"/>
        <v>8.0235321954939423</v>
      </c>
      <c r="H32" s="168"/>
      <c r="I32" s="168"/>
      <c r="J32" s="185">
        <f t="shared" si="5"/>
        <v>2044</v>
      </c>
      <c r="K32" s="168"/>
      <c r="L32" s="166">
        <f t="shared" si="1"/>
        <v>53114</v>
      </c>
      <c r="M32" s="176">
        <f t="shared" si="6"/>
        <v>3.2734284509245577</v>
      </c>
      <c r="N32" s="176">
        <f t="shared" si="7"/>
        <v>5.7110426491849671</v>
      </c>
      <c r="O32" s="176">
        <f t="shared" si="8"/>
        <v>7.5569811635127806</v>
      </c>
      <c r="P32" s="176">
        <f t="shared" si="9"/>
        <v>1.218352777841397</v>
      </c>
      <c r="Q32" s="176">
        <f t="shared" si="10"/>
        <v>2.6780061722541064</v>
      </c>
      <c r="R32" s="176">
        <f t="shared" si="11"/>
        <v>10.324768690730718</v>
      </c>
      <c r="S32" s="176">
        <f t="shared" si="12"/>
        <v>11.588304654281073</v>
      </c>
      <c r="T32" s="176">
        <f t="shared" si="13"/>
        <v>10.459011296204856</v>
      </c>
      <c r="U32" s="176">
        <f t="shared" si="14"/>
        <v>6.146307338181269</v>
      </c>
      <c r="V32" s="176">
        <f t="shared" si="15"/>
        <v>2.8612532411266374</v>
      </c>
      <c r="W32" s="176">
        <f t="shared" si="16"/>
        <v>12.800546997495372</v>
      </c>
      <c r="X32" s="176">
        <f t="shared" si="21"/>
        <v>7.1650645493139082</v>
      </c>
      <c r="Y32" s="167">
        <f t="shared" si="17"/>
        <v>6495.1880494699726</v>
      </c>
      <c r="Z32" s="176">
        <f t="shared" si="18"/>
        <v>1.6554720934687253</v>
      </c>
      <c r="AA32" s="176">
        <f t="shared" si="19"/>
        <v>3.9781118877639434</v>
      </c>
      <c r="AB32" s="177">
        <f t="shared" si="20"/>
        <v>0.99950683537998986</v>
      </c>
    </row>
    <row r="33" spans="2:28" x14ac:dyDescent="0.25">
      <c r="B33" s="162">
        <f t="shared" si="0"/>
        <v>2045</v>
      </c>
      <c r="C33" s="163">
        <f t="shared" si="2"/>
        <v>53114</v>
      </c>
      <c r="D33" s="163">
        <f>EOMONTH(CP_Forecast!$C33,11)</f>
        <v>53478</v>
      </c>
      <c r="E33" s="164">
        <f t="shared" si="22"/>
        <v>8683.9775706653763</v>
      </c>
      <c r="F33" s="169">
        <f t="shared" si="23"/>
        <v>8.2642381613587599</v>
      </c>
      <c r="H33" s="169"/>
      <c r="I33" s="169"/>
      <c r="J33" s="184">
        <f t="shared" si="5"/>
        <v>2045</v>
      </c>
      <c r="K33" s="169"/>
      <c r="L33" s="163">
        <f t="shared" si="1"/>
        <v>53479</v>
      </c>
      <c r="M33" s="174">
        <f t="shared" si="6"/>
        <v>3.3061627354338032</v>
      </c>
      <c r="N33" s="174">
        <f t="shared" si="7"/>
        <v>5.7681530756768167</v>
      </c>
      <c r="O33" s="174">
        <f t="shared" si="8"/>
        <v>7.6325509751479084</v>
      </c>
      <c r="P33" s="174">
        <f t="shared" si="9"/>
        <v>1.2305363056198109</v>
      </c>
      <c r="Q33" s="174">
        <f t="shared" si="10"/>
        <v>2.7047862339766473</v>
      </c>
      <c r="R33" s="174">
        <f t="shared" si="11"/>
        <v>10.428016377638025</v>
      </c>
      <c r="S33" s="174">
        <f t="shared" si="12"/>
        <v>11.704187700823883</v>
      </c>
      <c r="T33" s="174">
        <f t="shared" si="13"/>
        <v>10.563601409166905</v>
      </c>
      <c r="U33" s="174">
        <f t="shared" si="14"/>
        <v>6.2077704115630814</v>
      </c>
      <c r="V33" s="174">
        <f t="shared" si="15"/>
        <v>2.8898657735379039</v>
      </c>
      <c r="W33" s="174">
        <f t="shared" si="16"/>
        <v>12.928552467470325</v>
      </c>
      <c r="X33" s="174">
        <f t="shared" si="21"/>
        <v>7.2367151948070472</v>
      </c>
      <c r="Y33" s="164">
        <f t="shared" si="17"/>
        <v>6560.1399299646728</v>
      </c>
      <c r="Z33" s="174">
        <f t="shared" si="18"/>
        <v>1.6720268144034125</v>
      </c>
      <c r="AA33" s="174">
        <f t="shared" si="19"/>
        <v>4.0178930066415832</v>
      </c>
      <c r="AB33" s="175">
        <f t="shared" si="20"/>
        <v>1.0095019037337898</v>
      </c>
    </row>
    <row r="34" spans="2:28" x14ac:dyDescent="0.25">
      <c r="B34" s="165">
        <f t="shared" si="0"/>
        <v>2046</v>
      </c>
      <c r="C34" s="166">
        <f t="shared" si="2"/>
        <v>53479</v>
      </c>
      <c r="D34" s="166">
        <f>EOMONTH(CP_Forecast!$C34,11)</f>
        <v>53843</v>
      </c>
      <c r="E34" s="167">
        <f t="shared" si="22"/>
        <v>8713.0299236197006</v>
      </c>
      <c r="F34" s="168">
        <f t="shared" si="23"/>
        <v>8.5121653061995222</v>
      </c>
      <c r="H34" s="168"/>
      <c r="I34" s="168"/>
      <c r="J34" s="185">
        <f t="shared" si="5"/>
        <v>2046</v>
      </c>
      <c r="K34" s="168"/>
      <c r="L34" s="166">
        <f t="shared" si="1"/>
        <v>53844</v>
      </c>
      <c r="M34" s="176">
        <f t="shared" si="6"/>
        <v>3.3392243627881415</v>
      </c>
      <c r="N34" s="176">
        <f t="shared" si="7"/>
        <v>5.8258346064335846</v>
      </c>
      <c r="O34" s="176">
        <f t="shared" si="8"/>
        <v>7.7088764848993874</v>
      </c>
      <c r="P34" s="176">
        <f t="shared" si="9"/>
        <v>1.2428416686760091</v>
      </c>
      <c r="Q34" s="176">
        <f t="shared" si="10"/>
        <v>2.7318340963164136</v>
      </c>
      <c r="R34" s="176">
        <f t="shared" si="11"/>
        <v>10.532296541414405</v>
      </c>
      <c r="S34" s="176">
        <f t="shared" si="12"/>
        <v>11.821229577832122</v>
      </c>
      <c r="T34" s="176">
        <f t="shared" si="13"/>
        <v>10.669237423258574</v>
      </c>
      <c r="U34" s="176">
        <f t="shared" si="14"/>
        <v>6.2698481156787125</v>
      </c>
      <c r="V34" s="176">
        <f t="shared" si="15"/>
        <v>2.9187644312732828</v>
      </c>
      <c r="W34" s="176">
        <f t="shared" si="16"/>
        <v>13.057837992145028</v>
      </c>
      <c r="X34" s="176">
        <f t="shared" si="21"/>
        <v>7.309082346755118</v>
      </c>
      <c r="Y34" s="167">
        <f t="shared" si="17"/>
        <v>6625.7413292643196</v>
      </c>
      <c r="Z34" s="176">
        <f t="shared" si="18"/>
        <v>1.6887470825474467</v>
      </c>
      <c r="AA34" s="176">
        <f t="shared" si="19"/>
        <v>4.0580719367079991</v>
      </c>
      <c r="AB34" s="177">
        <f t="shared" si="20"/>
        <v>1.0195969227711277</v>
      </c>
    </row>
    <row r="35" spans="2:28" x14ac:dyDescent="0.25">
      <c r="B35" s="162">
        <f t="shared" si="0"/>
        <v>2047</v>
      </c>
      <c r="C35" s="163">
        <f t="shared" si="2"/>
        <v>53844</v>
      </c>
      <c r="D35" s="163">
        <f>EOMONTH(CP_Forecast!$C35,11)</f>
        <v>54209</v>
      </c>
      <c r="E35" s="164">
        <f t="shared" si="22"/>
        <v>8742.1396558413599</v>
      </c>
      <c r="F35" s="169">
        <f t="shared" si="23"/>
        <v>8.7675302653855081</v>
      </c>
      <c r="H35" s="169"/>
      <c r="I35" s="169"/>
      <c r="J35" s="184">
        <f t="shared" si="5"/>
        <v>2047</v>
      </c>
      <c r="K35" s="169"/>
      <c r="L35" s="163">
        <f t="shared" si="1"/>
        <v>54210</v>
      </c>
      <c r="M35" s="174">
        <f t="shared" si="6"/>
        <v>3.372616606416023</v>
      </c>
      <c r="N35" s="174">
        <f t="shared" si="7"/>
        <v>5.8840929524979204</v>
      </c>
      <c r="O35" s="174">
        <f t="shared" si="8"/>
        <v>7.7859652497483811</v>
      </c>
      <c r="P35" s="174">
        <f t="shared" si="9"/>
        <v>1.2552700853627692</v>
      </c>
      <c r="Q35" s="174">
        <f t="shared" si="10"/>
        <v>2.7591524372795777</v>
      </c>
      <c r="R35" s="174">
        <f t="shared" si="11"/>
        <v>10.63761950682855</v>
      </c>
      <c r="S35" s="174">
        <f t="shared" si="12"/>
        <v>11.939441873610443</v>
      </c>
      <c r="T35" s="174">
        <f t="shared" si="13"/>
        <v>10.775929797491159</v>
      </c>
      <c r="U35" s="174">
        <f t="shared" si="14"/>
        <v>6.3325465968354999</v>
      </c>
      <c r="V35" s="174">
        <f t="shared" si="15"/>
        <v>2.9479520755860156</v>
      </c>
      <c r="W35" s="174">
        <f t="shared" si="16"/>
        <v>13.188416372066479</v>
      </c>
      <c r="X35" s="174">
        <f t="shared" si="21"/>
        <v>7.3821731702226696</v>
      </c>
      <c r="Y35" s="164">
        <f t="shared" si="17"/>
        <v>6691.9987425569625</v>
      </c>
      <c r="Z35" s="174">
        <f t="shared" si="18"/>
        <v>1.7056345533729211</v>
      </c>
      <c r="AA35" s="174">
        <f t="shared" si="19"/>
        <v>4.0986526560750791</v>
      </c>
      <c r="AB35" s="175">
        <f t="shared" si="20"/>
        <v>1.0297928919988391</v>
      </c>
    </row>
    <row r="36" spans="2:28" x14ac:dyDescent="0.25">
      <c r="B36" s="165">
        <f t="shared" si="0"/>
        <v>2048</v>
      </c>
      <c r="C36" s="166">
        <f t="shared" si="2"/>
        <v>54210</v>
      </c>
      <c r="D36" s="166">
        <f>EOMONTH(CP_Forecast!$C36,11)</f>
        <v>54574</v>
      </c>
      <c r="E36" s="167">
        <f t="shared" si="22"/>
        <v>8771.1796424285822</v>
      </c>
      <c r="F36" s="168">
        <f t="shared" si="23"/>
        <v>9.0305561733470743</v>
      </c>
      <c r="H36" s="168"/>
      <c r="I36" s="168"/>
      <c r="J36" s="185">
        <f t="shared" si="5"/>
        <v>2048</v>
      </c>
      <c r="K36" s="168"/>
      <c r="L36" s="166">
        <f t="shared" si="1"/>
        <v>54575</v>
      </c>
      <c r="M36" s="187">
        <f t="shared" si="6"/>
        <v>3.4063427724801834</v>
      </c>
      <c r="N36" s="187">
        <f t="shared" si="7"/>
        <v>5.9429338820229001</v>
      </c>
      <c r="O36" s="187">
        <f t="shared" si="8"/>
        <v>7.8638249022458648</v>
      </c>
      <c r="P36" s="187">
        <f t="shared" si="9"/>
        <v>1.2678227862163969</v>
      </c>
      <c r="Q36" s="187">
        <f t="shared" si="10"/>
        <v>2.7867439616523737</v>
      </c>
      <c r="R36" s="187">
        <f t="shared" si="11"/>
        <v>10.743995701896836</v>
      </c>
      <c r="S36" s="187">
        <f t="shared" si="12"/>
        <v>12.058836292346548</v>
      </c>
      <c r="T36" s="187">
        <f t="shared" si="13"/>
        <v>10.883689095466071</v>
      </c>
      <c r="U36" s="187">
        <f t="shared" si="14"/>
        <v>6.3958720628038552</v>
      </c>
      <c r="V36" s="187">
        <f t="shared" si="15"/>
        <v>2.9774315963418756</v>
      </c>
      <c r="W36" s="187">
        <f t="shared" si="16"/>
        <v>13.320300535787144</v>
      </c>
      <c r="X36" s="187">
        <f t="shared" si="21"/>
        <v>7.4559949019248961</v>
      </c>
      <c r="Y36" s="172">
        <f t="shared" si="17"/>
        <v>6758.9187299825326</v>
      </c>
      <c r="Z36" s="187">
        <f t="shared" si="18"/>
        <v>1.7226908989066503</v>
      </c>
      <c r="AA36" s="187">
        <f t="shared" si="19"/>
        <v>4.1396391826358299</v>
      </c>
      <c r="AB36" s="188">
        <f t="shared" si="20"/>
        <v>1.0400908209188275</v>
      </c>
    </row>
    <row r="37" spans="2:28" x14ac:dyDescent="0.25">
      <c r="B37" s="162">
        <f t="shared" si="0"/>
        <v>2049</v>
      </c>
      <c r="C37" s="163">
        <f t="shared" si="2"/>
        <v>54575</v>
      </c>
      <c r="D37" s="163">
        <f>EOMONTH(CP_Forecast!$C37,11)</f>
        <v>54939</v>
      </c>
      <c r="E37" s="164">
        <f t="shared" si="22"/>
        <v>8800.2786407717467</v>
      </c>
      <c r="F37" s="169">
        <f t="shared" si="23"/>
        <v>9.301472858547486</v>
      </c>
      <c r="H37" s="169"/>
      <c r="I37" s="169"/>
      <c r="J37" s="184">
        <f t="shared" si="5"/>
        <v>2049</v>
      </c>
      <c r="K37" s="169"/>
      <c r="L37" s="163">
        <f t="shared" si="1"/>
        <v>54940</v>
      </c>
      <c r="M37" s="189">
        <f t="shared" si="6"/>
        <v>3.4404062002049853</v>
      </c>
      <c r="N37" s="189">
        <f t="shared" si="7"/>
        <v>6.0023632208431295</v>
      </c>
      <c r="O37" s="189">
        <f t="shared" si="8"/>
        <v>7.9424631512683233</v>
      </c>
      <c r="P37" s="189">
        <f t="shared" si="9"/>
        <v>1.2805010140785609</v>
      </c>
      <c r="Q37" s="189">
        <f t="shared" si="10"/>
        <v>2.8146114012688974</v>
      </c>
      <c r="R37" s="189">
        <f t="shared" si="11"/>
        <v>10.851435658915804</v>
      </c>
      <c r="S37" s="189">
        <f t="shared" si="12"/>
        <v>12.179424655270013</v>
      </c>
      <c r="T37" s="189">
        <f t="shared" si="13"/>
        <v>10.992525986420732</v>
      </c>
      <c r="U37" s="189">
        <f t="shared" si="14"/>
        <v>6.4598307834318938</v>
      </c>
      <c r="V37" s="189">
        <f t="shared" si="15"/>
        <v>3.0072059123052943</v>
      </c>
      <c r="W37" s="189">
        <f t="shared" si="16"/>
        <v>13.453503541145016</v>
      </c>
      <c r="X37" s="189">
        <f t="shared" si="21"/>
        <v>7.5305548509441449</v>
      </c>
      <c r="Y37" s="199">
        <f t="shared" si="17"/>
        <v>6826.507917282358</v>
      </c>
      <c r="Z37" s="189">
        <f t="shared" si="18"/>
        <v>1.7399178078957167</v>
      </c>
      <c r="AA37" s="189">
        <f t="shared" si="19"/>
        <v>4.1810355744621885</v>
      </c>
      <c r="AB37" s="189">
        <f t="shared" si="20"/>
        <v>1.0504917291280158</v>
      </c>
    </row>
    <row r="38" spans="2:28" x14ac:dyDescent="0.25">
      <c r="B38" s="170">
        <f t="shared" si="0"/>
        <v>2050</v>
      </c>
      <c r="C38" s="171">
        <f t="shared" si="2"/>
        <v>54940</v>
      </c>
      <c r="D38" s="171">
        <f>EOMONTH(CP_Forecast!$C38,11)</f>
        <v>55304</v>
      </c>
      <c r="E38" s="172">
        <f t="shared" si="22"/>
        <v>8829.5422975320071</v>
      </c>
      <c r="F38" s="173">
        <f t="shared" si="23"/>
        <v>9.5805170443039103</v>
      </c>
      <c r="H38" s="182"/>
      <c r="I38" s="182"/>
      <c r="J38" s="186">
        <f t="shared" si="5"/>
        <v>2050</v>
      </c>
      <c r="K38" s="182"/>
      <c r="L38" s="171">
        <f t="shared" si="1"/>
        <v>55305</v>
      </c>
      <c r="M38" s="43">
        <f t="shared" si="6"/>
        <v>3.4748102622070354</v>
      </c>
      <c r="N38" s="43">
        <f t="shared" si="7"/>
        <v>6.062386853051561</v>
      </c>
      <c r="O38" s="43">
        <f t="shared" si="8"/>
        <v>8.0218877827810058</v>
      </c>
      <c r="P38" s="43">
        <f t="shared" si="9"/>
        <v>1.2933060242193466</v>
      </c>
      <c r="Q38" s="43">
        <f t="shared" si="10"/>
        <v>2.8427575152815865</v>
      </c>
      <c r="R38" s="43">
        <f t="shared" si="11"/>
        <v>10.959950015504962</v>
      </c>
      <c r="S38" s="43">
        <f t="shared" si="12"/>
        <v>12.301218901822713</v>
      </c>
      <c r="T38" s="43">
        <f t="shared" si="13"/>
        <v>11.102451246284939</v>
      </c>
      <c r="U38" s="43">
        <f t="shared" si="14"/>
        <v>6.5244290912662128</v>
      </c>
      <c r="V38" s="43">
        <f t="shared" si="15"/>
        <v>3.0372779714283471</v>
      </c>
      <c r="W38" s="43">
        <f t="shared" si="16"/>
        <v>13.588038576556466</v>
      </c>
      <c r="X38" s="43">
        <f t="shared" si="21"/>
        <v>7.6058603994535865</v>
      </c>
      <c r="Y38" s="67">
        <f t="shared" si="17"/>
        <v>6894.7729964551818</v>
      </c>
      <c r="Z38" s="43">
        <f t="shared" si="18"/>
        <v>1.7573169859746738</v>
      </c>
      <c r="AA38" s="43">
        <f t="shared" si="19"/>
        <v>4.2228459302068106</v>
      </c>
      <c r="AB38" s="43">
        <f t="shared" si="20"/>
        <v>1.0609966464192959</v>
      </c>
    </row>
  </sheetData>
  <conditionalFormatting sqref="F14:F38 H5:K38">
    <cfRule type="cellIs" dxfId="14" priority="1" operator="equal">
      <formula>0</formula>
    </cfRule>
  </conditionalFormatting>
  <pageMargins left="0.7" right="0.7" top="0.75" bottom="0.75" header="0.3" footer="0.3"/>
  <legacy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67EB51DE-6A38-4170-96DA-A9CB6FA80BB4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CP_Forecast!M5:M11</xm:f>
              <xm:sqref>M3</xm:sqref>
            </x14:sparkline>
            <x14:sparkline>
              <xm:f>CP_Forecast!N5:N11</xm:f>
              <xm:sqref>N3</xm:sqref>
            </x14:sparkline>
            <x14:sparkline>
              <xm:f>CP_Forecast!O5:O11</xm:f>
              <xm:sqref>O3</xm:sqref>
            </x14:sparkline>
            <x14:sparkline>
              <xm:f>CP_Forecast!P5:P11</xm:f>
              <xm:sqref>P3</xm:sqref>
            </x14:sparkline>
            <x14:sparkline>
              <xm:f>CP_Forecast!Q5:Q11</xm:f>
              <xm:sqref>Q3</xm:sqref>
            </x14:sparkline>
            <x14:sparkline>
              <xm:f>CP_Forecast!R5:R11</xm:f>
              <xm:sqref>R3</xm:sqref>
            </x14:sparkline>
            <x14:sparkline>
              <xm:f>CP_Forecast!S5:S11</xm:f>
              <xm:sqref>S3</xm:sqref>
            </x14:sparkline>
            <x14:sparkline>
              <xm:f>CP_Forecast!T5:T11</xm:f>
              <xm:sqref>T3</xm:sqref>
            </x14:sparkline>
            <x14:sparkline>
              <xm:f>CP_Forecast!U5:U11</xm:f>
              <xm:sqref>U3</xm:sqref>
            </x14:sparkline>
            <x14:sparkline>
              <xm:f>CP_Forecast!V5:V11</xm:f>
              <xm:sqref>V3</xm:sqref>
            </x14:sparkline>
            <x14:sparkline>
              <xm:f>CP_Forecast!W5:W11</xm:f>
              <xm:sqref>W3</xm:sqref>
            </x14:sparkline>
            <x14:sparkline>
              <xm:f>CP_Forecast!X5:X11</xm:f>
              <xm:sqref>X3</xm:sqref>
            </x14:sparkline>
            <x14:sparkline>
              <xm:f>CP_Forecast!Y5:Y11</xm:f>
              <xm:sqref>Y3</xm:sqref>
            </x14:sparkline>
            <x14:sparkline>
              <xm:f>CP_Forecast!Z5:Z11</xm:f>
              <xm:sqref>Z3</xm:sqref>
            </x14:sparkline>
            <x14:sparkline>
              <xm:f>CP_Forecast!AA5:AA11</xm:f>
              <xm:sqref>AA3</xm:sqref>
            </x14:sparkline>
            <x14:sparkline>
              <xm:f>CP_Forecast!AB5:AB11</xm:f>
              <xm:sqref>AB3</xm:sqref>
            </x14:sparkline>
          </x14:sparklines>
        </x14:sparklineGroup>
        <x14:sparklineGroup displayEmptyCellsAs="gap" xr2:uid="{A27E1BF6-6A64-4A54-AF27-384F9A61935A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CP_Forecast!E8:E38</xm:f>
              <xm:sqref>E3</xm:sqref>
            </x14:sparkline>
            <x14:sparkline>
              <xm:f>CP_Forecast!F8:F38</xm:f>
              <xm:sqref>F3</xm:sqref>
            </x14:sparkline>
            <x14:sparkline>
              <xm:f>CP_Forecast!H8:H38</xm:f>
              <xm:sqref>H3</xm:sqref>
            </x14:sparkline>
            <x14:sparkline>
              <xm:f>CP_Forecast!I8:I38</xm:f>
              <xm:sqref>I3</xm:sqref>
            </x14:sparkline>
            <x14:sparkline>
              <xm:f>CP_Forecast!J8:J38</xm:f>
              <xm:sqref>J3</xm:sqref>
            </x14:sparkline>
            <x14:sparkline>
              <xm:f>CP_Forecast!K8:K38</xm:f>
              <xm:sqref>K3</xm:sqref>
            </x14:sparkline>
            <x14:sparkline>
              <xm:f>CP_Forecast!L8:L38</xm:f>
              <xm:sqref>L3</xm:sqref>
            </x14:sparkline>
          </x14:sparklines>
        </x14:sparklineGroup>
      </x14:sparklineGroup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A27DF-B58D-4C96-9096-39CD632A13AB}">
  <sheetPr codeName="Sheet5">
    <tabColor rgb="FF00B050"/>
  </sheetPr>
  <dimension ref="B2:O42"/>
  <sheetViews>
    <sheetView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I10" sqref="I10"/>
    </sheetView>
  </sheetViews>
  <sheetFormatPr defaultRowHeight="15" x14ac:dyDescent="0.25"/>
  <cols>
    <col min="1" max="1" width="4.140625" customWidth="1"/>
    <col min="2" max="2" width="15.85546875" customWidth="1"/>
    <col min="3" max="3" width="12.42578125" customWidth="1"/>
    <col min="4" max="4" width="4.140625" customWidth="1"/>
    <col min="5" max="5" width="32.140625" bestFit="1" customWidth="1"/>
    <col min="6" max="6" width="17.140625" style="1" customWidth="1"/>
    <col min="7" max="7" width="16.42578125" style="1" customWidth="1"/>
    <col min="8" max="8" width="4.7109375" customWidth="1"/>
    <col min="9" max="9" width="33.42578125" bestFit="1" customWidth="1"/>
    <col min="10" max="10" width="30.28515625" bestFit="1" customWidth="1"/>
    <col min="11" max="11" width="13.42578125" bestFit="1" customWidth="1"/>
    <col min="12" max="13" width="10" customWidth="1"/>
    <col min="14" max="14" width="10.7109375" bestFit="1" customWidth="1"/>
    <col min="15" max="15" width="21.5703125" bestFit="1" customWidth="1"/>
  </cols>
  <sheetData>
    <row r="2" spans="2:15" ht="30" x14ac:dyDescent="0.25">
      <c r="B2" s="98" t="s">
        <v>32</v>
      </c>
      <c r="C2" s="97" t="s">
        <v>33</v>
      </c>
      <c r="E2" s="98" t="s">
        <v>31</v>
      </c>
      <c r="F2" s="97" t="s">
        <v>148</v>
      </c>
      <c r="G2" s="97" t="s">
        <v>71</v>
      </c>
      <c r="I2" s="20" t="s">
        <v>150</v>
      </c>
      <c r="J2" s="20" t="s">
        <v>31</v>
      </c>
      <c r="K2" s="20" t="s">
        <v>254</v>
      </c>
      <c r="L2" s="20" t="s">
        <v>64</v>
      </c>
      <c r="M2" s="20" t="s">
        <v>264</v>
      </c>
      <c r="N2" s="20" t="s">
        <v>70</v>
      </c>
      <c r="O2" s="20" t="s">
        <v>65</v>
      </c>
    </row>
    <row r="3" spans="2:15" x14ac:dyDescent="0.25">
      <c r="B3" s="99" t="s">
        <v>34</v>
      </c>
      <c r="C3" s="95">
        <v>60050</v>
      </c>
      <c r="E3" s="99" t="s">
        <v>123</v>
      </c>
      <c r="F3" s="95" t="s">
        <v>109</v>
      </c>
      <c r="G3" s="95" t="s">
        <v>109</v>
      </c>
      <c r="I3" s="21" t="s">
        <v>39</v>
      </c>
      <c r="J3" s="21" t="s">
        <v>40</v>
      </c>
      <c r="K3" s="21" t="s">
        <v>255</v>
      </c>
      <c r="L3" s="8">
        <v>1.9039999999999999</v>
      </c>
      <c r="M3" s="8"/>
      <c r="N3" s="12">
        <v>50921</v>
      </c>
      <c r="O3" s="8" t="s">
        <v>6</v>
      </c>
    </row>
    <row r="4" spans="2:15" x14ac:dyDescent="0.25">
      <c r="B4" s="100" t="s">
        <v>7</v>
      </c>
      <c r="C4" s="96">
        <v>40010</v>
      </c>
      <c r="E4" s="100" t="s">
        <v>124</v>
      </c>
      <c r="F4" s="96" t="s">
        <v>109</v>
      </c>
      <c r="G4" s="96" t="s">
        <v>109</v>
      </c>
      <c r="I4" s="126" t="s">
        <v>52</v>
      </c>
      <c r="J4" s="126" t="s">
        <v>53</v>
      </c>
      <c r="K4" s="126" t="s">
        <v>255</v>
      </c>
      <c r="L4" s="8">
        <v>4.8</v>
      </c>
      <c r="M4" s="8"/>
      <c r="N4" s="12">
        <v>11688</v>
      </c>
      <c r="O4" s="8" t="s">
        <v>67</v>
      </c>
    </row>
    <row r="5" spans="2:15" x14ac:dyDescent="0.25">
      <c r="B5" s="99" t="s">
        <v>9</v>
      </c>
      <c r="C5" s="95">
        <v>40020</v>
      </c>
      <c r="E5" s="99" t="s">
        <v>125</v>
      </c>
      <c r="F5" s="95" t="s">
        <v>109</v>
      </c>
      <c r="G5" s="95" t="s">
        <v>109</v>
      </c>
      <c r="I5" s="129" t="s">
        <v>111</v>
      </c>
      <c r="J5" s="129" t="s">
        <v>137</v>
      </c>
      <c r="K5" s="129" t="s">
        <v>155</v>
      </c>
      <c r="L5" s="125">
        <v>2</v>
      </c>
      <c r="M5" s="125"/>
      <c r="N5" s="12"/>
      <c r="O5" s="8" t="s">
        <v>6</v>
      </c>
    </row>
    <row r="6" spans="2:15" x14ac:dyDescent="0.25">
      <c r="B6" s="190" t="s">
        <v>108</v>
      </c>
      <c r="C6" s="96">
        <v>60080</v>
      </c>
      <c r="E6" s="100" t="s">
        <v>126</v>
      </c>
      <c r="F6" s="96" t="s">
        <v>109</v>
      </c>
      <c r="G6" s="96" t="s">
        <v>109</v>
      </c>
      <c r="I6" s="129" t="s">
        <v>110</v>
      </c>
      <c r="J6" s="129" t="s">
        <v>110</v>
      </c>
      <c r="K6" s="129" t="s">
        <v>155</v>
      </c>
      <c r="L6" s="125">
        <v>4.5</v>
      </c>
      <c r="M6" s="125"/>
      <c r="N6" s="12"/>
      <c r="O6" s="8" t="s">
        <v>6</v>
      </c>
    </row>
    <row r="7" spans="2:15" x14ac:dyDescent="0.25">
      <c r="B7" s="99" t="s">
        <v>10</v>
      </c>
      <c r="C7" s="95">
        <v>20010</v>
      </c>
      <c r="E7" s="99" t="s">
        <v>127</v>
      </c>
      <c r="F7" s="95" t="s">
        <v>109</v>
      </c>
      <c r="G7" s="95" t="s">
        <v>109</v>
      </c>
      <c r="I7" s="130" t="s">
        <v>27</v>
      </c>
      <c r="J7" s="130" t="s">
        <v>41</v>
      </c>
      <c r="K7" s="130" t="s">
        <v>249</v>
      </c>
      <c r="L7" s="125">
        <v>11.391999999999999</v>
      </c>
      <c r="M7" s="125"/>
      <c r="N7" s="12">
        <v>73050</v>
      </c>
      <c r="O7" s="8" t="s">
        <v>66</v>
      </c>
    </row>
    <row r="8" spans="2:15" x14ac:dyDescent="0.25">
      <c r="B8" s="100" t="s">
        <v>11</v>
      </c>
      <c r="C8" s="96">
        <v>20020</v>
      </c>
      <c r="E8" s="100" t="s">
        <v>128</v>
      </c>
      <c r="F8" s="96" t="s">
        <v>109</v>
      </c>
      <c r="G8" s="96" t="s">
        <v>109</v>
      </c>
      <c r="I8" s="127" t="s">
        <v>23</v>
      </c>
      <c r="J8" s="127" t="s">
        <v>42</v>
      </c>
      <c r="K8" s="127" t="s">
        <v>155</v>
      </c>
      <c r="L8" s="8">
        <v>1</v>
      </c>
      <c r="M8" s="8"/>
      <c r="N8" s="12">
        <v>13880</v>
      </c>
      <c r="O8" s="8" t="s">
        <v>6</v>
      </c>
    </row>
    <row r="9" spans="2:15" x14ac:dyDescent="0.25">
      <c r="B9" s="99" t="s">
        <v>12</v>
      </c>
      <c r="C9" s="95">
        <v>10030</v>
      </c>
      <c r="E9" s="99" t="s">
        <v>129</v>
      </c>
      <c r="F9" s="95" t="s">
        <v>109</v>
      </c>
      <c r="G9" s="95" t="s">
        <v>109</v>
      </c>
      <c r="I9" s="21" t="s">
        <v>22</v>
      </c>
      <c r="J9" s="21" t="s">
        <v>42</v>
      </c>
      <c r="K9" s="21" t="s">
        <v>155</v>
      </c>
      <c r="L9" s="8">
        <v>1.5</v>
      </c>
      <c r="M9" s="8"/>
      <c r="N9" s="12">
        <v>13880</v>
      </c>
      <c r="O9" s="8" t="s">
        <v>6</v>
      </c>
    </row>
    <row r="10" spans="2:15" x14ac:dyDescent="0.25">
      <c r="B10" s="100" t="s">
        <v>13</v>
      </c>
      <c r="C10" s="96">
        <v>10040</v>
      </c>
      <c r="E10" s="100" t="s">
        <v>130</v>
      </c>
      <c r="F10" s="96" t="s">
        <v>109</v>
      </c>
      <c r="G10" s="96" t="s">
        <v>109</v>
      </c>
      <c r="I10" s="21" t="s">
        <v>25</v>
      </c>
      <c r="J10" s="21" t="s">
        <v>42</v>
      </c>
      <c r="K10" s="21" t="s">
        <v>155</v>
      </c>
      <c r="L10" s="8">
        <v>0.59399999999999997</v>
      </c>
      <c r="M10" s="8"/>
      <c r="N10" s="12">
        <v>13880</v>
      </c>
      <c r="O10" s="8" t="s">
        <v>6</v>
      </c>
    </row>
    <row r="11" spans="2:15" x14ac:dyDescent="0.25">
      <c r="B11" s="99" t="s">
        <v>14</v>
      </c>
      <c r="C11" s="95">
        <v>10050</v>
      </c>
      <c r="E11" s="99" t="s">
        <v>131</v>
      </c>
      <c r="F11" s="95" t="s">
        <v>109</v>
      </c>
      <c r="G11" s="95" t="s">
        <v>109</v>
      </c>
      <c r="I11" s="21" t="s">
        <v>26</v>
      </c>
      <c r="J11" s="21" t="s">
        <v>42</v>
      </c>
      <c r="K11" s="21" t="s">
        <v>155</v>
      </c>
      <c r="L11" s="8">
        <v>1.0529999999999999</v>
      </c>
      <c r="M11" s="8"/>
      <c r="N11" s="12">
        <v>13880</v>
      </c>
      <c r="O11" s="8" t="s">
        <v>6</v>
      </c>
    </row>
    <row r="12" spans="2:15" x14ac:dyDescent="0.25">
      <c r="B12" s="100" t="s">
        <v>15</v>
      </c>
      <c r="C12" s="96">
        <v>20030</v>
      </c>
      <c r="E12" s="100" t="s">
        <v>132</v>
      </c>
      <c r="F12" s="96" t="s">
        <v>109</v>
      </c>
      <c r="G12" s="96" t="s">
        <v>109</v>
      </c>
      <c r="I12" s="21" t="s">
        <v>28</v>
      </c>
      <c r="J12" s="21" t="s">
        <v>42</v>
      </c>
      <c r="K12" s="21" t="s">
        <v>155</v>
      </c>
      <c r="L12" s="8">
        <v>1.1000000000000001</v>
      </c>
      <c r="M12" s="8"/>
      <c r="N12" s="12">
        <v>13880</v>
      </c>
      <c r="O12" s="8" t="s">
        <v>6</v>
      </c>
    </row>
    <row r="13" spans="2:15" x14ac:dyDescent="0.25">
      <c r="B13" s="99" t="s">
        <v>35</v>
      </c>
      <c r="C13" s="95">
        <v>60060</v>
      </c>
      <c r="E13" s="99" t="s">
        <v>133</v>
      </c>
      <c r="F13" s="95" t="s">
        <v>109</v>
      </c>
      <c r="G13" s="95" t="s">
        <v>109</v>
      </c>
      <c r="I13" s="21" t="s">
        <v>24</v>
      </c>
      <c r="J13" s="21" t="s">
        <v>42</v>
      </c>
      <c r="K13" s="21" t="s">
        <v>256</v>
      </c>
      <c r="L13" s="8">
        <v>1.55</v>
      </c>
      <c r="M13" s="8"/>
      <c r="N13" s="12">
        <v>13880</v>
      </c>
      <c r="O13" s="8" t="s">
        <v>6</v>
      </c>
    </row>
    <row r="14" spans="2:15" x14ac:dyDescent="0.25">
      <c r="B14" s="100" t="s">
        <v>16</v>
      </c>
      <c r="C14" s="96">
        <v>20040</v>
      </c>
      <c r="E14" s="100" t="s">
        <v>134</v>
      </c>
      <c r="F14" s="96" t="s">
        <v>109</v>
      </c>
      <c r="G14" s="96" t="s">
        <v>109</v>
      </c>
      <c r="I14" s="21" t="s">
        <v>43</v>
      </c>
      <c r="J14" s="21" t="s">
        <v>44</v>
      </c>
      <c r="K14" s="21" t="s">
        <v>249</v>
      </c>
      <c r="L14" s="8">
        <v>54</v>
      </c>
      <c r="M14" s="8" t="s">
        <v>62</v>
      </c>
      <c r="N14" s="12">
        <v>73050</v>
      </c>
      <c r="O14" s="8" t="s">
        <v>6</v>
      </c>
    </row>
    <row r="15" spans="2:15" x14ac:dyDescent="0.25">
      <c r="B15" s="99" t="s">
        <v>17</v>
      </c>
      <c r="C15" s="95">
        <v>40040</v>
      </c>
      <c r="E15" s="99" t="s">
        <v>40</v>
      </c>
      <c r="F15" s="95" t="s">
        <v>109</v>
      </c>
      <c r="G15" s="95" t="s">
        <v>62</v>
      </c>
      <c r="I15" s="22" t="s">
        <v>54</v>
      </c>
      <c r="J15" s="22" t="s">
        <v>54</v>
      </c>
      <c r="K15" s="22" t="s">
        <v>255</v>
      </c>
      <c r="L15" s="8">
        <v>16</v>
      </c>
      <c r="M15" s="8"/>
      <c r="N15" s="12">
        <v>73050</v>
      </c>
      <c r="O15" s="8" t="s">
        <v>68</v>
      </c>
    </row>
    <row r="16" spans="2:15" x14ac:dyDescent="0.25">
      <c r="B16" s="100" t="s">
        <v>18</v>
      </c>
      <c r="C16" s="96">
        <v>40050</v>
      </c>
      <c r="E16" s="100" t="s">
        <v>135</v>
      </c>
      <c r="F16" s="96" t="s">
        <v>109</v>
      </c>
      <c r="G16" s="96" t="s">
        <v>109</v>
      </c>
      <c r="I16" s="22" t="s">
        <v>55</v>
      </c>
      <c r="J16" s="22" t="s">
        <v>55</v>
      </c>
      <c r="K16" s="22" t="s">
        <v>255</v>
      </c>
      <c r="L16" s="8">
        <v>0</v>
      </c>
      <c r="M16" s="8"/>
      <c r="N16" s="12">
        <v>73050</v>
      </c>
      <c r="O16" s="8" t="s">
        <v>68</v>
      </c>
    </row>
    <row r="17" spans="2:15" x14ac:dyDescent="0.25">
      <c r="B17" s="99" t="s">
        <v>36</v>
      </c>
      <c r="C17" s="95">
        <v>10080</v>
      </c>
      <c r="E17" s="99" t="s">
        <v>136</v>
      </c>
      <c r="F17" s="95" t="s">
        <v>109</v>
      </c>
      <c r="G17" s="95" t="s">
        <v>109</v>
      </c>
      <c r="I17" s="33" t="s">
        <v>72</v>
      </c>
      <c r="J17" s="33" t="s">
        <v>72</v>
      </c>
      <c r="K17" s="33" t="s">
        <v>255</v>
      </c>
      <c r="L17" s="8">
        <v>975</v>
      </c>
      <c r="M17" s="8"/>
      <c r="N17" s="34">
        <f>+N16</f>
        <v>73050</v>
      </c>
      <c r="O17" s="8" t="s">
        <v>68</v>
      </c>
    </row>
    <row r="18" spans="2:15" x14ac:dyDescent="0.25">
      <c r="B18" s="100" t="s">
        <v>37</v>
      </c>
      <c r="C18" s="96">
        <v>90002</v>
      </c>
      <c r="E18" s="100" t="s">
        <v>53</v>
      </c>
      <c r="F18" s="96" t="s">
        <v>109</v>
      </c>
      <c r="G18" s="96" t="s">
        <v>62</v>
      </c>
      <c r="I18" s="21" t="s">
        <v>45</v>
      </c>
      <c r="J18" s="21" t="s">
        <v>46</v>
      </c>
      <c r="K18" s="21" t="s">
        <v>249</v>
      </c>
      <c r="L18" s="8">
        <v>20</v>
      </c>
      <c r="M18" s="8" t="s">
        <v>62</v>
      </c>
      <c r="N18" s="12">
        <v>73050</v>
      </c>
      <c r="O18" s="8" t="s">
        <v>6</v>
      </c>
    </row>
    <row r="19" spans="2:15" x14ac:dyDescent="0.25">
      <c r="B19" s="101" t="s">
        <v>38</v>
      </c>
      <c r="C19" s="102">
        <v>20070</v>
      </c>
      <c r="E19" s="99" t="s">
        <v>137</v>
      </c>
      <c r="F19" s="95" t="s">
        <v>109</v>
      </c>
      <c r="G19" s="95" t="s">
        <v>62</v>
      </c>
      <c r="I19" s="21" t="s">
        <v>47</v>
      </c>
      <c r="J19" s="21" t="s">
        <v>46</v>
      </c>
      <c r="K19" s="21" t="s">
        <v>249</v>
      </c>
      <c r="L19" s="8">
        <v>20</v>
      </c>
      <c r="M19" s="8" t="s">
        <v>62</v>
      </c>
      <c r="N19" s="12">
        <v>73050</v>
      </c>
      <c r="O19" s="8" t="s">
        <v>6</v>
      </c>
    </row>
    <row r="20" spans="2:15" x14ac:dyDescent="0.25">
      <c r="E20" s="100" t="s">
        <v>110</v>
      </c>
      <c r="F20" s="96" t="s">
        <v>62</v>
      </c>
      <c r="G20" s="96" t="s">
        <v>62</v>
      </c>
      <c r="I20" s="21" t="s">
        <v>56</v>
      </c>
      <c r="J20" s="22" t="s">
        <v>57</v>
      </c>
      <c r="K20" s="22" t="s">
        <v>249</v>
      </c>
      <c r="L20" s="8">
        <v>19</v>
      </c>
      <c r="M20" s="8"/>
      <c r="N20" s="12">
        <v>44500</v>
      </c>
      <c r="O20" s="8" t="s">
        <v>68</v>
      </c>
    </row>
    <row r="21" spans="2:15" x14ac:dyDescent="0.25">
      <c r="E21" s="99" t="s">
        <v>138</v>
      </c>
      <c r="F21" s="95" t="s">
        <v>109</v>
      </c>
      <c r="G21" s="95" t="s">
        <v>109</v>
      </c>
      <c r="I21" s="21" t="s">
        <v>58</v>
      </c>
      <c r="J21" s="22" t="s">
        <v>59</v>
      </c>
      <c r="K21" s="22" t="s">
        <v>255</v>
      </c>
      <c r="L21" s="8">
        <v>0.6</v>
      </c>
      <c r="M21" s="8"/>
      <c r="N21" s="12">
        <v>12784</v>
      </c>
      <c r="O21" s="8" t="s">
        <v>69</v>
      </c>
    </row>
    <row r="22" spans="2:15" x14ac:dyDescent="0.25">
      <c r="E22" s="100" t="s">
        <v>41</v>
      </c>
      <c r="F22" s="96" t="s">
        <v>109</v>
      </c>
      <c r="G22" s="96" t="s">
        <v>109</v>
      </c>
      <c r="I22" s="22" t="s">
        <v>60</v>
      </c>
      <c r="J22" s="22" t="s">
        <v>61</v>
      </c>
      <c r="K22" s="22" t="s">
        <v>249</v>
      </c>
      <c r="L22" s="8">
        <v>1.5</v>
      </c>
      <c r="M22" s="8"/>
      <c r="N22" s="12">
        <v>11292</v>
      </c>
      <c r="O22" s="8" t="s">
        <v>68</v>
      </c>
    </row>
    <row r="23" spans="2:15" x14ac:dyDescent="0.25">
      <c r="E23" s="99" t="s">
        <v>139</v>
      </c>
      <c r="F23" s="95" t="s">
        <v>109</v>
      </c>
      <c r="G23" s="95" t="s">
        <v>109</v>
      </c>
      <c r="I23" s="21" t="s">
        <v>48</v>
      </c>
      <c r="J23" s="21" t="s">
        <v>49</v>
      </c>
      <c r="K23" s="21" t="s">
        <v>255</v>
      </c>
      <c r="L23" s="8">
        <v>100</v>
      </c>
      <c r="M23" s="8"/>
      <c r="N23" s="12">
        <v>73050</v>
      </c>
      <c r="O23" s="8" t="s">
        <v>6</v>
      </c>
    </row>
    <row r="24" spans="2:15" x14ac:dyDescent="0.25">
      <c r="E24" s="100" t="s">
        <v>140</v>
      </c>
      <c r="F24" s="96" t="s">
        <v>109</v>
      </c>
      <c r="G24" s="96" t="s">
        <v>109</v>
      </c>
      <c r="I24" s="21" t="s">
        <v>50</v>
      </c>
      <c r="J24" s="21" t="s">
        <v>49</v>
      </c>
      <c r="K24" s="21" t="s">
        <v>255</v>
      </c>
      <c r="L24" s="8">
        <v>97</v>
      </c>
      <c r="M24" s="8"/>
      <c r="N24" s="12">
        <v>73050</v>
      </c>
      <c r="O24" s="8" t="s">
        <v>6</v>
      </c>
    </row>
    <row r="25" spans="2:15" x14ac:dyDescent="0.25">
      <c r="E25" s="99" t="s">
        <v>42</v>
      </c>
      <c r="F25" s="95" t="s">
        <v>109</v>
      </c>
      <c r="G25" s="95" t="s">
        <v>62</v>
      </c>
      <c r="I25" s="21" t="s">
        <v>51</v>
      </c>
      <c r="J25" s="21" t="s">
        <v>49</v>
      </c>
      <c r="K25" s="21" t="s">
        <v>255</v>
      </c>
      <c r="L25" s="8">
        <v>100</v>
      </c>
      <c r="M25" s="8"/>
      <c r="N25" s="12">
        <v>73050</v>
      </c>
      <c r="O25" s="8" t="s">
        <v>6</v>
      </c>
    </row>
    <row r="26" spans="2:15" x14ac:dyDescent="0.25">
      <c r="E26" s="100" t="s">
        <v>141</v>
      </c>
      <c r="F26" s="96" t="s">
        <v>109</v>
      </c>
      <c r="G26" s="96" t="s">
        <v>109</v>
      </c>
    </row>
    <row r="27" spans="2:15" x14ac:dyDescent="0.25">
      <c r="E27" s="99" t="s">
        <v>44</v>
      </c>
      <c r="F27" s="95" t="s">
        <v>62</v>
      </c>
      <c r="G27" s="95" t="s">
        <v>62</v>
      </c>
    </row>
    <row r="28" spans="2:15" x14ac:dyDescent="0.25">
      <c r="E28" s="100" t="s">
        <v>142</v>
      </c>
      <c r="F28" s="96" t="s">
        <v>109</v>
      </c>
      <c r="G28" s="96" t="s">
        <v>109</v>
      </c>
    </row>
    <row r="29" spans="2:15" x14ac:dyDescent="0.25">
      <c r="E29" s="99" t="s">
        <v>54</v>
      </c>
      <c r="F29" s="95" t="s">
        <v>62</v>
      </c>
      <c r="G29" s="95" t="s">
        <v>62</v>
      </c>
    </row>
    <row r="30" spans="2:15" x14ac:dyDescent="0.25">
      <c r="E30" s="100" t="s">
        <v>55</v>
      </c>
      <c r="F30" s="96" t="s">
        <v>62</v>
      </c>
      <c r="G30" s="96" t="s">
        <v>62</v>
      </c>
    </row>
    <row r="31" spans="2:15" x14ac:dyDescent="0.25">
      <c r="E31" s="99" t="s">
        <v>72</v>
      </c>
      <c r="F31" s="95" t="s">
        <v>109</v>
      </c>
      <c r="G31" s="95" t="s">
        <v>62</v>
      </c>
    </row>
    <row r="32" spans="2:15" x14ac:dyDescent="0.25">
      <c r="E32" s="100" t="s">
        <v>46</v>
      </c>
      <c r="F32" s="96" t="s">
        <v>62</v>
      </c>
      <c r="G32" s="96" t="s">
        <v>62</v>
      </c>
    </row>
    <row r="33" spans="5:7" x14ac:dyDescent="0.25">
      <c r="E33" s="99" t="s">
        <v>57</v>
      </c>
      <c r="F33" s="95" t="s">
        <v>109</v>
      </c>
      <c r="G33" s="95" t="s">
        <v>62</v>
      </c>
    </row>
    <row r="34" spans="5:7" x14ac:dyDescent="0.25">
      <c r="E34" s="100" t="s">
        <v>143</v>
      </c>
      <c r="F34" s="96" t="s">
        <v>109</v>
      </c>
      <c r="G34" s="96" t="s">
        <v>109</v>
      </c>
    </row>
    <row r="35" spans="5:7" x14ac:dyDescent="0.25">
      <c r="E35" s="99" t="s">
        <v>144</v>
      </c>
      <c r="F35" s="95" t="s">
        <v>109</v>
      </c>
      <c r="G35" s="95" t="s">
        <v>109</v>
      </c>
    </row>
    <row r="36" spans="5:7" x14ac:dyDescent="0.25">
      <c r="E36" s="100" t="s">
        <v>59</v>
      </c>
      <c r="F36" s="96" t="s">
        <v>62</v>
      </c>
      <c r="G36" s="96" t="s">
        <v>62</v>
      </c>
    </row>
    <row r="37" spans="5:7" x14ac:dyDescent="0.25">
      <c r="E37" s="99" t="s">
        <v>145</v>
      </c>
      <c r="F37" s="95" t="s">
        <v>109</v>
      </c>
      <c r="G37" s="95" t="s">
        <v>62</v>
      </c>
    </row>
    <row r="38" spans="5:7" x14ac:dyDescent="0.25">
      <c r="E38" s="100" t="s">
        <v>49</v>
      </c>
      <c r="F38" s="96" t="s">
        <v>62</v>
      </c>
      <c r="G38" s="96" t="s">
        <v>62</v>
      </c>
    </row>
    <row r="39" spans="5:7" x14ac:dyDescent="0.25">
      <c r="E39" s="99" t="s">
        <v>146</v>
      </c>
      <c r="F39" s="95" t="s">
        <v>109</v>
      </c>
      <c r="G39" s="95" t="s">
        <v>109</v>
      </c>
    </row>
    <row r="40" spans="5:7" x14ac:dyDescent="0.25">
      <c r="E40" s="103" t="s">
        <v>147</v>
      </c>
      <c r="F40" s="104" t="s">
        <v>109</v>
      </c>
      <c r="G40" s="104" t="s">
        <v>109</v>
      </c>
    </row>
    <row r="42" spans="5:7" x14ac:dyDescent="0.25">
      <c r="E42" s="19" t="s">
        <v>149</v>
      </c>
      <c r="F42" s="89">
        <f>COUNTIF(F3:F40,"Yes")</f>
        <v>7</v>
      </c>
      <c r="G42" s="89">
        <f>COUNTIF(G3:G40,"Yes")</f>
        <v>14</v>
      </c>
    </row>
  </sheetData>
  <conditionalFormatting sqref="F3:F40">
    <cfRule type="cellIs" dxfId="13" priority="4" operator="equal">
      <formula>"Yes"</formula>
    </cfRule>
  </conditionalFormatting>
  <conditionalFormatting sqref="G3:G40">
    <cfRule type="cellIs" dxfId="12" priority="3" operator="equal">
      <formula>"Yes"</formula>
    </cfRule>
  </conditionalFormatting>
  <conditionalFormatting sqref="C3:C19">
    <cfRule type="cellIs" dxfId="11" priority="2" operator="equal">
      <formula>"Yes"</formula>
    </cfRule>
  </conditionalFormatting>
  <pageMargins left="0.7" right="0.7" top="0.75" bottom="0.75" header="0.3" footer="0.3"/>
  <legacyDrawing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F2FC6-67A6-47CB-80B7-21B8E6362A5F}">
  <sheetPr codeName="Sheet6">
    <tabColor rgb="FF00B050"/>
  </sheetPr>
  <dimension ref="A1:MY69"/>
  <sheetViews>
    <sheetView workbookViewId="0">
      <pane xSplit="2" ySplit="3" topLeftCell="C4" activePane="bottomRight" state="frozen"/>
      <selection pane="topRight"/>
      <selection pane="bottomLeft"/>
      <selection pane="bottomRight" activeCell="C25" sqref="C25"/>
    </sheetView>
  </sheetViews>
  <sheetFormatPr defaultRowHeight="15" x14ac:dyDescent="0.25"/>
  <cols>
    <col min="1" max="1" width="4.42578125" style="1" customWidth="1"/>
    <col min="2" max="2" width="35.28515625" style="26" bestFit="1" customWidth="1"/>
    <col min="3" max="4" width="7" style="1" bestFit="1" customWidth="1"/>
    <col min="5" max="5" width="7.28515625" style="1" bestFit="1" customWidth="1"/>
    <col min="6" max="6" width="7" style="1" bestFit="1" customWidth="1"/>
    <col min="7" max="7" width="7.5703125" style="1" bestFit="1" customWidth="1"/>
    <col min="8" max="9" width="7" style="1" bestFit="1" customWidth="1"/>
    <col min="10" max="10" width="7.140625" style="1" bestFit="1" customWidth="1"/>
    <col min="11" max="12" width="7" style="1" bestFit="1" customWidth="1"/>
    <col min="13" max="13" width="7.28515625" style="1" bestFit="1" customWidth="1"/>
    <col min="14" max="16" width="7" style="1" bestFit="1" customWidth="1"/>
    <col min="17" max="17" width="7.28515625" style="1" bestFit="1" customWidth="1"/>
    <col min="18" max="18" width="7" style="1" bestFit="1" customWidth="1"/>
    <col min="19" max="19" width="7.5703125" style="1" bestFit="1" customWidth="1"/>
    <col min="20" max="21" width="7" style="1" bestFit="1" customWidth="1"/>
    <col min="22" max="22" width="7.140625" style="1" bestFit="1" customWidth="1"/>
    <col min="23" max="24" width="7" style="1" bestFit="1" customWidth="1"/>
    <col min="25" max="25" width="7.28515625" style="1" bestFit="1" customWidth="1"/>
    <col min="26" max="28" width="7" style="1" bestFit="1" customWidth="1"/>
    <col min="29" max="29" width="7.28515625" style="1" bestFit="1" customWidth="1"/>
    <col min="30" max="30" width="7" style="1" bestFit="1" customWidth="1"/>
    <col min="31" max="31" width="7.5703125" style="27" bestFit="1" customWidth="1"/>
    <col min="32" max="33" width="7" style="1" bestFit="1" customWidth="1"/>
    <col min="34" max="34" width="7.140625" style="1" bestFit="1" customWidth="1"/>
    <col min="35" max="36" width="7" style="1" bestFit="1" customWidth="1"/>
    <col min="37" max="37" width="7.28515625" style="1" bestFit="1" customWidth="1"/>
    <col min="38" max="40" width="7" style="1" bestFit="1" customWidth="1"/>
    <col min="41" max="41" width="7.28515625" style="1" bestFit="1" customWidth="1"/>
    <col min="42" max="42" width="7" style="1" bestFit="1" customWidth="1"/>
    <col min="43" max="43" width="7.5703125" style="1" bestFit="1" customWidth="1"/>
    <col min="44" max="45" width="7" style="1" bestFit="1" customWidth="1"/>
    <col min="46" max="46" width="7.140625" style="1" bestFit="1" customWidth="1"/>
    <col min="47" max="48" width="7" style="1" bestFit="1" customWidth="1"/>
    <col min="49" max="49" width="7.28515625" style="1" bestFit="1" customWidth="1"/>
    <col min="50" max="52" width="7" style="1" bestFit="1" customWidth="1"/>
    <col min="53" max="53" width="7.28515625" style="1" bestFit="1" customWidth="1"/>
    <col min="54" max="54" width="7" style="1" bestFit="1" customWidth="1"/>
    <col min="55" max="55" width="7.5703125" style="1" bestFit="1" customWidth="1"/>
    <col min="56" max="57" width="7" style="1" bestFit="1" customWidth="1"/>
    <col min="58" max="58" width="7.140625" style="1" bestFit="1" customWidth="1"/>
    <col min="59" max="60" width="7" style="1" bestFit="1" customWidth="1"/>
    <col min="61" max="61" width="7.28515625" style="1" bestFit="1" customWidth="1"/>
    <col min="62" max="64" width="7" style="1" bestFit="1" customWidth="1"/>
    <col min="65" max="65" width="7.28515625" style="1" bestFit="1" customWidth="1"/>
    <col min="66" max="66" width="7" style="1" bestFit="1" customWidth="1"/>
    <col min="67" max="67" width="7.5703125" style="1" bestFit="1" customWidth="1"/>
    <col min="68" max="69" width="7" style="1" bestFit="1" customWidth="1"/>
    <col min="70" max="70" width="7.140625" style="1" bestFit="1" customWidth="1"/>
    <col min="71" max="72" width="7" style="1" bestFit="1" customWidth="1"/>
    <col min="73" max="73" width="7.28515625" style="1" bestFit="1" customWidth="1"/>
    <col min="74" max="76" width="7" style="1" bestFit="1" customWidth="1"/>
    <col min="77" max="77" width="7.28515625" style="1" bestFit="1" customWidth="1"/>
    <col min="78" max="78" width="7" style="1" bestFit="1" customWidth="1"/>
    <col min="79" max="79" width="7.5703125" style="1" bestFit="1" customWidth="1"/>
    <col min="80" max="81" width="7" style="1" bestFit="1" customWidth="1"/>
    <col min="82" max="82" width="7.140625" style="1" bestFit="1" customWidth="1"/>
    <col min="83" max="84" width="7" style="1" bestFit="1" customWidth="1"/>
    <col min="85" max="85" width="7.28515625" style="1" bestFit="1" customWidth="1"/>
    <col min="86" max="88" width="7" style="1" bestFit="1" customWidth="1"/>
    <col min="89" max="89" width="7.28515625" style="1" bestFit="1" customWidth="1"/>
    <col min="90" max="90" width="7" style="1" bestFit="1" customWidth="1"/>
    <col min="91" max="91" width="7.5703125" style="1" bestFit="1" customWidth="1"/>
    <col min="92" max="93" width="7" style="1" bestFit="1" customWidth="1"/>
    <col min="94" max="94" width="7.140625" style="1" bestFit="1" customWidth="1"/>
    <col min="95" max="96" width="7" style="1" bestFit="1" customWidth="1"/>
    <col min="97" max="97" width="7.28515625" style="1" bestFit="1" customWidth="1"/>
    <col min="98" max="100" width="7" style="1" bestFit="1" customWidth="1"/>
    <col min="101" max="101" width="7.28515625" style="1" bestFit="1" customWidth="1"/>
    <col min="102" max="102" width="7" style="1" bestFit="1" customWidth="1"/>
    <col min="103" max="103" width="7.5703125" style="1" bestFit="1" customWidth="1"/>
    <col min="104" max="105" width="7" style="1" bestFit="1" customWidth="1"/>
    <col min="106" max="106" width="7.140625" style="1" bestFit="1" customWidth="1"/>
    <col min="107" max="108" width="7" style="1" bestFit="1" customWidth="1"/>
    <col min="109" max="109" width="7.28515625" style="1" bestFit="1" customWidth="1"/>
    <col min="110" max="112" width="7" style="1" bestFit="1" customWidth="1"/>
    <col min="113" max="113" width="7.28515625" style="1" bestFit="1" customWidth="1"/>
    <col min="114" max="114" width="7" style="1" bestFit="1" customWidth="1"/>
    <col min="115" max="115" width="7.5703125" style="1" bestFit="1" customWidth="1"/>
    <col min="116" max="117" width="7" style="1" bestFit="1" customWidth="1"/>
    <col min="118" max="118" width="7.140625" style="1" bestFit="1" customWidth="1"/>
    <col min="119" max="120" width="7" style="1" bestFit="1" customWidth="1"/>
    <col min="121" max="121" width="7.28515625" style="1" bestFit="1" customWidth="1"/>
    <col min="122" max="124" width="7" style="1" bestFit="1" customWidth="1"/>
    <col min="125" max="125" width="7.28515625" style="1" bestFit="1" customWidth="1"/>
    <col min="126" max="126" width="7" style="1" bestFit="1" customWidth="1"/>
    <col min="127" max="127" width="7.5703125" style="1" bestFit="1" customWidth="1"/>
    <col min="128" max="129" width="7" style="1" bestFit="1" customWidth="1"/>
    <col min="130" max="130" width="7.140625" style="1" bestFit="1" customWidth="1"/>
    <col min="131" max="132" width="7" style="1" bestFit="1" customWidth="1"/>
    <col min="133" max="133" width="7.28515625" style="1" bestFit="1" customWidth="1"/>
    <col min="134" max="136" width="7" style="1" bestFit="1" customWidth="1"/>
    <col min="137" max="137" width="7.28515625" style="1" bestFit="1" customWidth="1"/>
    <col min="138" max="138" width="7" style="1" bestFit="1" customWidth="1"/>
    <col min="139" max="139" width="7.5703125" style="1" bestFit="1" customWidth="1"/>
    <col min="140" max="141" width="7" style="1" bestFit="1" customWidth="1"/>
    <col min="142" max="142" width="7.140625" style="1" bestFit="1" customWidth="1"/>
    <col min="143" max="144" width="7" style="1" bestFit="1" customWidth="1"/>
    <col min="145" max="145" width="7.28515625" style="1" bestFit="1" customWidth="1"/>
    <col min="146" max="148" width="7" style="1" bestFit="1" customWidth="1"/>
    <col min="149" max="149" width="7.28515625" style="1" bestFit="1" customWidth="1"/>
    <col min="150" max="150" width="7" style="1" bestFit="1" customWidth="1"/>
    <col min="151" max="151" width="7.5703125" style="1" bestFit="1" customWidth="1"/>
    <col min="152" max="153" width="7" style="1" bestFit="1" customWidth="1"/>
    <col min="154" max="154" width="7.140625" style="1" bestFit="1" customWidth="1"/>
    <col min="155" max="156" width="7" style="1" bestFit="1" customWidth="1"/>
    <col min="157" max="157" width="7.28515625" style="1" bestFit="1" customWidth="1"/>
    <col min="158" max="160" width="7" style="1" bestFit="1" customWidth="1"/>
    <col min="161" max="161" width="7.28515625" style="1" bestFit="1" customWidth="1"/>
    <col min="162" max="162" width="7" style="1" bestFit="1" customWidth="1"/>
    <col min="163" max="163" width="7.5703125" style="1" bestFit="1" customWidth="1"/>
    <col min="164" max="165" width="7" style="1" bestFit="1" customWidth="1"/>
    <col min="166" max="166" width="7.140625" style="1" bestFit="1" customWidth="1"/>
    <col min="167" max="168" width="7" style="1" bestFit="1" customWidth="1"/>
    <col min="169" max="169" width="7.28515625" style="1" bestFit="1" customWidth="1"/>
    <col min="170" max="172" width="7" style="1" bestFit="1" customWidth="1"/>
    <col min="173" max="173" width="7.28515625" style="1" bestFit="1" customWidth="1"/>
    <col min="174" max="174" width="7" style="1" bestFit="1" customWidth="1"/>
    <col min="175" max="175" width="7.5703125" style="1" bestFit="1" customWidth="1"/>
    <col min="176" max="177" width="7" style="1" bestFit="1" customWidth="1"/>
    <col min="178" max="178" width="7.140625" style="1" bestFit="1" customWidth="1"/>
    <col min="179" max="180" width="7" style="1" bestFit="1" customWidth="1"/>
    <col min="181" max="181" width="7.28515625" style="1" bestFit="1" customWidth="1"/>
    <col min="182" max="184" width="7" style="1" bestFit="1" customWidth="1"/>
    <col min="185" max="185" width="7.28515625" style="1" bestFit="1" customWidth="1"/>
    <col min="186" max="186" width="7" style="1" bestFit="1" customWidth="1"/>
    <col min="187" max="187" width="7.5703125" style="1" bestFit="1" customWidth="1"/>
    <col min="188" max="189" width="7" style="1" bestFit="1" customWidth="1"/>
    <col min="190" max="190" width="7.140625" style="1" bestFit="1" customWidth="1"/>
    <col min="191" max="192" width="7" style="1" bestFit="1" customWidth="1"/>
    <col min="193" max="193" width="7.28515625" style="1" bestFit="1" customWidth="1"/>
    <col min="194" max="196" width="7" style="1" bestFit="1" customWidth="1"/>
    <col min="197" max="197" width="7.28515625" style="1" bestFit="1" customWidth="1"/>
    <col min="198" max="198" width="7" style="1" bestFit="1" customWidth="1"/>
    <col min="199" max="199" width="7.5703125" style="1" bestFit="1" customWidth="1"/>
    <col min="200" max="201" width="7" style="1" bestFit="1" customWidth="1"/>
    <col min="202" max="202" width="7.140625" style="1" bestFit="1" customWidth="1"/>
    <col min="203" max="204" width="7" style="1" bestFit="1" customWidth="1"/>
    <col min="205" max="205" width="7.28515625" style="1" bestFit="1" customWidth="1"/>
    <col min="206" max="208" width="7" style="1" bestFit="1" customWidth="1"/>
    <col min="209" max="209" width="7.28515625" style="1" bestFit="1" customWidth="1"/>
    <col min="210" max="210" width="7" style="1" bestFit="1" customWidth="1"/>
    <col min="211" max="211" width="7.5703125" style="1" bestFit="1" customWidth="1"/>
    <col min="212" max="213" width="7" style="1" bestFit="1" customWidth="1"/>
    <col min="214" max="214" width="7.140625" style="1" bestFit="1" customWidth="1"/>
    <col min="215" max="216" width="7" style="1" bestFit="1" customWidth="1"/>
    <col min="217" max="217" width="7.28515625" style="1" bestFit="1" customWidth="1"/>
    <col min="218" max="220" width="7" style="1" bestFit="1" customWidth="1"/>
    <col min="221" max="221" width="7.28515625" style="1" bestFit="1" customWidth="1"/>
    <col min="222" max="222" width="7" style="1" bestFit="1" customWidth="1"/>
    <col min="223" max="223" width="7.5703125" style="1" bestFit="1" customWidth="1"/>
    <col min="224" max="225" width="7" style="1" bestFit="1" customWidth="1"/>
    <col min="226" max="226" width="7.140625" style="1" bestFit="1" customWidth="1"/>
    <col min="227" max="228" width="7" style="1" bestFit="1" customWidth="1"/>
    <col min="229" max="229" width="7.28515625" style="1" bestFit="1" customWidth="1"/>
    <col min="230" max="232" width="7" style="1" bestFit="1" customWidth="1"/>
    <col min="233" max="233" width="7.28515625" style="1" bestFit="1" customWidth="1"/>
    <col min="234" max="234" width="7" style="1" bestFit="1" customWidth="1"/>
    <col min="235" max="235" width="7.5703125" style="1" bestFit="1" customWidth="1"/>
    <col min="236" max="237" width="7" style="1" bestFit="1" customWidth="1"/>
    <col min="238" max="238" width="7.140625" style="1" bestFit="1" customWidth="1"/>
    <col min="239" max="240" width="7" style="1" bestFit="1" customWidth="1"/>
    <col min="241" max="241" width="7.28515625" style="1" bestFit="1" customWidth="1"/>
    <col min="242" max="242" width="7" style="1" bestFit="1" customWidth="1"/>
    <col min="243" max="362" width="7" style="1" customWidth="1"/>
    <col min="363" max="363" width="9.140625" style="1"/>
    <col min="364" max="16384" width="9.140625" style="131"/>
  </cols>
  <sheetData>
    <row r="1" spans="1:363" x14ac:dyDescent="0.25">
      <c r="MY1" s="1" t="s">
        <v>63</v>
      </c>
    </row>
    <row r="2" spans="1:363" s="136" customFormat="1" x14ac:dyDescent="0.25">
      <c r="A2" s="9"/>
      <c r="B2" s="3"/>
      <c r="C2" s="132" t="s">
        <v>261</v>
      </c>
      <c r="D2" s="132" t="s">
        <v>261</v>
      </c>
      <c r="E2" s="132" t="s">
        <v>261</v>
      </c>
      <c r="F2" s="132" t="s">
        <v>261</v>
      </c>
      <c r="G2" s="132" t="s">
        <v>261</v>
      </c>
      <c r="H2" s="132" t="s">
        <v>262</v>
      </c>
      <c r="I2" s="132" t="s">
        <v>262</v>
      </c>
      <c r="J2" s="132" t="s">
        <v>262</v>
      </c>
      <c r="K2" s="132" t="s">
        <v>262</v>
      </c>
      <c r="L2" s="132" t="s">
        <v>261</v>
      </c>
      <c r="M2" s="132" t="s">
        <v>261</v>
      </c>
      <c r="N2" s="132" t="s">
        <v>261</v>
      </c>
      <c r="O2" s="132" t="s">
        <v>261</v>
      </c>
      <c r="P2" s="132" t="s">
        <v>261</v>
      </c>
      <c r="Q2" s="132" t="s">
        <v>261</v>
      </c>
      <c r="R2" s="132" t="s">
        <v>261</v>
      </c>
      <c r="S2" s="132" t="s">
        <v>261</v>
      </c>
      <c r="T2" s="132" t="s">
        <v>262</v>
      </c>
      <c r="U2" s="132" t="s">
        <v>262</v>
      </c>
      <c r="V2" s="132" t="s">
        <v>262</v>
      </c>
      <c r="W2" s="132" t="s">
        <v>262</v>
      </c>
      <c r="X2" s="132" t="s">
        <v>261</v>
      </c>
      <c r="Y2" s="132" t="s">
        <v>261</v>
      </c>
      <c r="Z2" s="132" t="s">
        <v>261</v>
      </c>
      <c r="AA2" s="132" t="s">
        <v>261</v>
      </c>
      <c r="AB2" s="132" t="s">
        <v>261</v>
      </c>
      <c r="AC2" s="132" t="s">
        <v>261</v>
      </c>
      <c r="AD2" s="132" t="s">
        <v>261</v>
      </c>
      <c r="AE2" s="132" t="s">
        <v>261</v>
      </c>
      <c r="AF2" s="132" t="s">
        <v>262</v>
      </c>
      <c r="AG2" s="132" t="s">
        <v>262</v>
      </c>
      <c r="AH2" s="132" t="s">
        <v>262</v>
      </c>
      <c r="AI2" s="132" t="s">
        <v>262</v>
      </c>
      <c r="AJ2" s="132" t="s">
        <v>261</v>
      </c>
      <c r="AK2" s="132" t="s">
        <v>261</v>
      </c>
      <c r="AL2" s="132" t="s">
        <v>261</v>
      </c>
      <c r="AM2" s="132" t="s">
        <v>261</v>
      </c>
      <c r="AN2" s="132" t="s">
        <v>261</v>
      </c>
      <c r="AO2" s="132" t="s">
        <v>261</v>
      </c>
      <c r="AP2" s="132" t="s">
        <v>261</v>
      </c>
      <c r="AQ2" s="132" t="s">
        <v>261</v>
      </c>
      <c r="AR2" s="132" t="s">
        <v>262</v>
      </c>
      <c r="AS2" s="132" t="s">
        <v>262</v>
      </c>
      <c r="AT2" s="132" t="s">
        <v>262</v>
      </c>
      <c r="AU2" s="132" t="s">
        <v>262</v>
      </c>
      <c r="AV2" s="132" t="s">
        <v>261</v>
      </c>
      <c r="AW2" s="132" t="s">
        <v>261</v>
      </c>
      <c r="AX2" s="132" t="s">
        <v>261</v>
      </c>
      <c r="AY2" s="132" t="s">
        <v>261</v>
      </c>
      <c r="AZ2" s="132" t="s">
        <v>261</v>
      </c>
      <c r="BA2" s="132" t="s">
        <v>261</v>
      </c>
      <c r="BB2" s="132" t="s">
        <v>261</v>
      </c>
      <c r="BC2" s="132" t="s">
        <v>261</v>
      </c>
      <c r="BD2" s="132" t="s">
        <v>262</v>
      </c>
      <c r="BE2" s="132" t="s">
        <v>262</v>
      </c>
      <c r="BF2" s="132" t="s">
        <v>262</v>
      </c>
      <c r="BG2" s="132" t="s">
        <v>262</v>
      </c>
      <c r="BH2" s="132" t="s">
        <v>261</v>
      </c>
      <c r="BI2" s="132" t="s">
        <v>261</v>
      </c>
      <c r="BJ2" s="132" t="s">
        <v>261</v>
      </c>
      <c r="BK2" s="132" t="s">
        <v>261</v>
      </c>
      <c r="BL2" s="132" t="s">
        <v>261</v>
      </c>
      <c r="BM2" s="132" t="s">
        <v>261</v>
      </c>
      <c r="BN2" s="132" t="s">
        <v>261</v>
      </c>
      <c r="BO2" s="132" t="s">
        <v>261</v>
      </c>
      <c r="BP2" s="132" t="s">
        <v>262</v>
      </c>
      <c r="BQ2" s="132" t="s">
        <v>262</v>
      </c>
      <c r="BR2" s="132" t="s">
        <v>262</v>
      </c>
      <c r="BS2" s="132" t="s">
        <v>262</v>
      </c>
      <c r="BT2" s="132" t="s">
        <v>261</v>
      </c>
      <c r="BU2" s="132" t="s">
        <v>261</v>
      </c>
      <c r="BV2" s="132" t="s">
        <v>261</v>
      </c>
      <c r="BW2" s="132" t="s">
        <v>261</v>
      </c>
      <c r="BX2" s="132" t="s">
        <v>261</v>
      </c>
      <c r="BY2" s="132" t="s">
        <v>261</v>
      </c>
      <c r="BZ2" s="132" t="s">
        <v>261</v>
      </c>
      <c r="CA2" s="132" t="s">
        <v>261</v>
      </c>
      <c r="CB2" s="132" t="s">
        <v>262</v>
      </c>
      <c r="CC2" s="132" t="s">
        <v>262</v>
      </c>
      <c r="CD2" s="132" t="s">
        <v>262</v>
      </c>
      <c r="CE2" s="132" t="s">
        <v>262</v>
      </c>
      <c r="CF2" s="132" t="s">
        <v>261</v>
      </c>
      <c r="CG2" s="132" t="s">
        <v>261</v>
      </c>
      <c r="CH2" s="132" t="s">
        <v>261</v>
      </c>
      <c r="CI2" s="132" t="s">
        <v>261</v>
      </c>
      <c r="CJ2" s="132" t="s">
        <v>261</v>
      </c>
      <c r="CK2" s="132" t="s">
        <v>261</v>
      </c>
      <c r="CL2" s="132" t="s">
        <v>261</v>
      </c>
      <c r="CM2" s="132" t="s">
        <v>261</v>
      </c>
      <c r="CN2" s="132" t="s">
        <v>262</v>
      </c>
      <c r="CO2" s="132" t="s">
        <v>262</v>
      </c>
      <c r="CP2" s="132" t="s">
        <v>262</v>
      </c>
      <c r="CQ2" s="132" t="s">
        <v>262</v>
      </c>
      <c r="CR2" s="132" t="s">
        <v>261</v>
      </c>
      <c r="CS2" s="132" t="s">
        <v>261</v>
      </c>
      <c r="CT2" s="132" t="s">
        <v>261</v>
      </c>
      <c r="CU2" s="132" t="s">
        <v>261</v>
      </c>
      <c r="CV2" s="132" t="s">
        <v>261</v>
      </c>
      <c r="CW2" s="132" t="s">
        <v>261</v>
      </c>
      <c r="CX2" s="132" t="s">
        <v>261</v>
      </c>
      <c r="CY2" s="132" t="s">
        <v>261</v>
      </c>
      <c r="CZ2" s="132" t="s">
        <v>262</v>
      </c>
      <c r="DA2" s="132" t="s">
        <v>262</v>
      </c>
      <c r="DB2" s="132" t="s">
        <v>262</v>
      </c>
      <c r="DC2" s="132" t="s">
        <v>262</v>
      </c>
      <c r="DD2" s="132" t="s">
        <v>261</v>
      </c>
      <c r="DE2" s="132" t="s">
        <v>261</v>
      </c>
      <c r="DF2" s="132" t="s">
        <v>261</v>
      </c>
      <c r="DG2" s="132" t="s">
        <v>261</v>
      </c>
      <c r="DH2" s="132" t="s">
        <v>261</v>
      </c>
      <c r="DI2" s="132" t="s">
        <v>261</v>
      </c>
      <c r="DJ2" s="132" t="s">
        <v>261</v>
      </c>
      <c r="DK2" s="132" t="s">
        <v>261</v>
      </c>
      <c r="DL2" s="132" t="s">
        <v>262</v>
      </c>
      <c r="DM2" s="132" t="s">
        <v>262</v>
      </c>
      <c r="DN2" s="132" t="s">
        <v>262</v>
      </c>
      <c r="DO2" s="132" t="s">
        <v>262</v>
      </c>
      <c r="DP2" s="132" t="s">
        <v>261</v>
      </c>
      <c r="DQ2" s="132" t="s">
        <v>261</v>
      </c>
      <c r="DR2" s="132" t="s">
        <v>261</v>
      </c>
      <c r="DS2" s="132" t="s">
        <v>261</v>
      </c>
      <c r="DT2" s="132" t="s">
        <v>261</v>
      </c>
      <c r="DU2" s="132" t="s">
        <v>261</v>
      </c>
      <c r="DV2" s="132" t="s">
        <v>261</v>
      </c>
      <c r="DW2" s="132" t="s">
        <v>261</v>
      </c>
      <c r="DX2" s="132" t="s">
        <v>262</v>
      </c>
      <c r="DY2" s="132" t="s">
        <v>262</v>
      </c>
      <c r="DZ2" s="132" t="s">
        <v>262</v>
      </c>
      <c r="EA2" s="132" t="s">
        <v>262</v>
      </c>
      <c r="EB2" s="132" t="s">
        <v>261</v>
      </c>
      <c r="EC2" s="132" t="s">
        <v>261</v>
      </c>
      <c r="ED2" s="132" t="s">
        <v>261</v>
      </c>
      <c r="EE2" s="132" t="s">
        <v>261</v>
      </c>
      <c r="EF2" s="132" t="s">
        <v>261</v>
      </c>
      <c r="EG2" s="132" t="s">
        <v>261</v>
      </c>
      <c r="EH2" s="132" t="s">
        <v>261</v>
      </c>
      <c r="EI2" s="132" t="s">
        <v>261</v>
      </c>
      <c r="EJ2" s="132" t="s">
        <v>262</v>
      </c>
      <c r="EK2" s="132" t="s">
        <v>262</v>
      </c>
      <c r="EL2" s="132" t="s">
        <v>262</v>
      </c>
      <c r="EM2" s="132" t="s">
        <v>262</v>
      </c>
      <c r="EN2" s="132" t="s">
        <v>261</v>
      </c>
      <c r="EO2" s="132" t="s">
        <v>261</v>
      </c>
      <c r="EP2" s="132" t="s">
        <v>261</v>
      </c>
      <c r="EQ2" s="132" t="s">
        <v>261</v>
      </c>
      <c r="ER2" s="132" t="s">
        <v>261</v>
      </c>
      <c r="ES2" s="132" t="s">
        <v>261</v>
      </c>
      <c r="ET2" s="132" t="s">
        <v>261</v>
      </c>
      <c r="EU2" s="132" t="s">
        <v>261</v>
      </c>
      <c r="EV2" s="132" t="s">
        <v>262</v>
      </c>
      <c r="EW2" s="132" t="s">
        <v>262</v>
      </c>
      <c r="EX2" s="132" t="s">
        <v>262</v>
      </c>
      <c r="EY2" s="132" t="s">
        <v>262</v>
      </c>
      <c r="EZ2" s="132" t="s">
        <v>261</v>
      </c>
      <c r="FA2" s="132" t="s">
        <v>261</v>
      </c>
      <c r="FB2" s="132" t="s">
        <v>261</v>
      </c>
      <c r="FC2" s="132" t="s">
        <v>261</v>
      </c>
      <c r="FD2" s="132" t="s">
        <v>261</v>
      </c>
      <c r="FE2" s="132" t="s">
        <v>261</v>
      </c>
      <c r="FF2" s="132" t="s">
        <v>261</v>
      </c>
      <c r="FG2" s="132" t="s">
        <v>261</v>
      </c>
      <c r="FH2" s="132" t="s">
        <v>262</v>
      </c>
      <c r="FI2" s="132" t="s">
        <v>262</v>
      </c>
      <c r="FJ2" s="132" t="s">
        <v>262</v>
      </c>
      <c r="FK2" s="132" t="s">
        <v>262</v>
      </c>
      <c r="FL2" s="132" t="s">
        <v>261</v>
      </c>
      <c r="FM2" s="132" t="s">
        <v>261</v>
      </c>
      <c r="FN2" s="132" t="s">
        <v>261</v>
      </c>
      <c r="FO2" s="132" t="s">
        <v>261</v>
      </c>
      <c r="FP2" s="132" t="s">
        <v>261</v>
      </c>
      <c r="FQ2" s="132" t="s">
        <v>261</v>
      </c>
      <c r="FR2" s="132" t="s">
        <v>261</v>
      </c>
      <c r="FS2" s="132" t="s">
        <v>261</v>
      </c>
      <c r="FT2" s="132" t="s">
        <v>262</v>
      </c>
      <c r="FU2" s="132" t="s">
        <v>262</v>
      </c>
      <c r="FV2" s="132" t="s">
        <v>262</v>
      </c>
      <c r="FW2" s="132" t="s">
        <v>262</v>
      </c>
      <c r="FX2" s="132" t="s">
        <v>261</v>
      </c>
      <c r="FY2" s="132" t="s">
        <v>261</v>
      </c>
      <c r="FZ2" s="132" t="s">
        <v>261</v>
      </c>
      <c r="GA2" s="132" t="s">
        <v>261</v>
      </c>
      <c r="GB2" s="132" t="s">
        <v>261</v>
      </c>
      <c r="GC2" s="132" t="s">
        <v>261</v>
      </c>
      <c r="GD2" s="132" t="s">
        <v>261</v>
      </c>
      <c r="GE2" s="132" t="s">
        <v>261</v>
      </c>
      <c r="GF2" s="132" t="s">
        <v>262</v>
      </c>
      <c r="GG2" s="132" t="s">
        <v>262</v>
      </c>
      <c r="GH2" s="132" t="s">
        <v>262</v>
      </c>
      <c r="GI2" s="132" t="s">
        <v>262</v>
      </c>
      <c r="GJ2" s="132" t="s">
        <v>261</v>
      </c>
      <c r="GK2" s="132" t="s">
        <v>261</v>
      </c>
      <c r="GL2" s="132" t="s">
        <v>261</v>
      </c>
      <c r="GM2" s="132" t="s">
        <v>261</v>
      </c>
      <c r="GN2" s="132" t="s">
        <v>261</v>
      </c>
      <c r="GO2" s="132" t="s">
        <v>261</v>
      </c>
      <c r="GP2" s="132" t="s">
        <v>261</v>
      </c>
      <c r="GQ2" s="132" t="s">
        <v>261</v>
      </c>
      <c r="GR2" s="132" t="s">
        <v>262</v>
      </c>
      <c r="GS2" s="132" t="s">
        <v>262</v>
      </c>
      <c r="GT2" s="132" t="s">
        <v>262</v>
      </c>
      <c r="GU2" s="132" t="s">
        <v>262</v>
      </c>
      <c r="GV2" s="132" t="s">
        <v>261</v>
      </c>
      <c r="GW2" s="132" t="s">
        <v>261</v>
      </c>
      <c r="GX2" s="132" t="s">
        <v>261</v>
      </c>
      <c r="GY2" s="132" t="s">
        <v>261</v>
      </c>
      <c r="GZ2" s="132" t="s">
        <v>261</v>
      </c>
      <c r="HA2" s="132" t="s">
        <v>261</v>
      </c>
      <c r="HB2" s="132" t="s">
        <v>261</v>
      </c>
      <c r="HC2" s="132" t="s">
        <v>261</v>
      </c>
      <c r="HD2" s="132" t="s">
        <v>262</v>
      </c>
      <c r="HE2" s="132" t="s">
        <v>262</v>
      </c>
      <c r="HF2" s="132" t="s">
        <v>262</v>
      </c>
      <c r="HG2" s="132" t="s">
        <v>262</v>
      </c>
      <c r="HH2" s="132" t="s">
        <v>261</v>
      </c>
      <c r="HI2" s="132" t="s">
        <v>261</v>
      </c>
      <c r="HJ2" s="132" t="s">
        <v>261</v>
      </c>
      <c r="HK2" s="132" t="s">
        <v>261</v>
      </c>
      <c r="HL2" s="132" t="s">
        <v>261</v>
      </c>
      <c r="HM2" s="132" t="s">
        <v>261</v>
      </c>
      <c r="HN2" s="132" t="s">
        <v>261</v>
      </c>
      <c r="HO2" s="132" t="s">
        <v>261</v>
      </c>
      <c r="HP2" s="132" t="s">
        <v>262</v>
      </c>
      <c r="HQ2" s="132" t="s">
        <v>262</v>
      </c>
      <c r="HR2" s="132" t="s">
        <v>262</v>
      </c>
      <c r="HS2" s="132" t="s">
        <v>262</v>
      </c>
      <c r="HT2" s="132" t="s">
        <v>261</v>
      </c>
      <c r="HU2" s="132" t="s">
        <v>261</v>
      </c>
      <c r="HV2" s="132" t="s">
        <v>261</v>
      </c>
      <c r="HW2" s="132" t="s">
        <v>261</v>
      </c>
      <c r="HX2" s="132" t="s">
        <v>261</v>
      </c>
      <c r="HY2" s="132" t="s">
        <v>261</v>
      </c>
      <c r="HZ2" s="132" t="s">
        <v>261</v>
      </c>
      <c r="IA2" s="132" t="s">
        <v>261</v>
      </c>
      <c r="IB2" s="132" t="s">
        <v>262</v>
      </c>
      <c r="IC2" s="132" t="s">
        <v>262</v>
      </c>
      <c r="ID2" s="132" t="s">
        <v>262</v>
      </c>
      <c r="IE2" s="132" t="s">
        <v>262</v>
      </c>
      <c r="IF2" s="132" t="s">
        <v>261</v>
      </c>
      <c r="IG2" s="132" t="s">
        <v>261</v>
      </c>
      <c r="IH2" s="132" t="s">
        <v>261</v>
      </c>
      <c r="II2" s="132" t="s">
        <v>261</v>
      </c>
      <c r="IJ2" s="132" t="s">
        <v>261</v>
      </c>
      <c r="IK2" s="132" t="s">
        <v>261</v>
      </c>
      <c r="IL2" s="132" t="s">
        <v>261</v>
      </c>
      <c r="IM2" s="132" t="s">
        <v>261</v>
      </c>
      <c r="IN2" s="132" t="s">
        <v>262</v>
      </c>
      <c r="IO2" s="132" t="s">
        <v>262</v>
      </c>
      <c r="IP2" s="132" t="s">
        <v>262</v>
      </c>
      <c r="IQ2" s="132" t="s">
        <v>262</v>
      </c>
      <c r="IR2" s="132" t="s">
        <v>261</v>
      </c>
      <c r="IS2" s="132" t="s">
        <v>261</v>
      </c>
      <c r="IT2" s="132" t="s">
        <v>261</v>
      </c>
      <c r="IU2" s="132" t="s">
        <v>261</v>
      </c>
      <c r="IV2" s="132" t="s">
        <v>261</v>
      </c>
      <c r="IW2" s="132" t="s">
        <v>261</v>
      </c>
      <c r="IX2" s="132" t="s">
        <v>261</v>
      </c>
      <c r="IY2" s="132" t="s">
        <v>261</v>
      </c>
      <c r="IZ2" s="132" t="s">
        <v>262</v>
      </c>
      <c r="JA2" s="132" t="s">
        <v>262</v>
      </c>
      <c r="JB2" s="132" t="s">
        <v>262</v>
      </c>
      <c r="JC2" s="132" t="s">
        <v>262</v>
      </c>
      <c r="JD2" s="132" t="s">
        <v>261</v>
      </c>
      <c r="JE2" s="132" t="s">
        <v>261</v>
      </c>
      <c r="JF2" s="132" t="s">
        <v>261</v>
      </c>
      <c r="JG2" s="132" t="s">
        <v>261</v>
      </c>
      <c r="JH2" s="132" t="s">
        <v>261</v>
      </c>
      <c r="JI2" s="132" t="s">
        <v>261</v>
      </c>
      <c r="JJ2" s="132" t="s">
        <v>261</v>
      </c>
      <c r="JK2" s="132" t="s">
        <v>261</v>
      </c>
      <c r="JL2" s="132" t="s">
        <v>262</v>
      </c>
      <c r="JM2" s="132" t="s">
        <v>262</v>
      </c>
      <c r="JN2" s="132" t="s">
        <v>262</v>
      </c>
      <c r="JO2" s="132" t="s">
        <v>262</v>
      </c>
      <c r="JP2" s="132" t="s">
        <v>261</v>
      </c>
      <c r="JQ2" s="132" t="s">
        <v>261</v>
      </c>
      <c r="JR2" s="132" t="s">
        <v>261</v>
      </c>
      <c r="JS2" s="132" t="s">
        <v>261</v>
      </c>
      <c r="JT2" s="132" t="s">
        <v>261</v>
      </c>
      <c r="JU2" s="132" t="s">
        <v>261</v>
      </c>
      <c r="JV2" s="132" t="s">
        <v>261</v>
      </c>
      <c r="JW2" s="132" t="s">
        <v>261</v>
      </c>
      <c r="JX2" s="132" t="s">
        <v>262</v>
      </c>
      <c r="JY2" s="132" t="s">
        <v>262</v>
      </c>
      <c r="JZ2" s="132" t="s">
        <v>262</v>
      </c>
      <c r="KA2" s="132" t="s">
        <v>262</v>
      </c>
      <c r="KB2" s="132" t="s">
        <v>261</v>
      </c>
      <c r="KC2" s="132" t="s">
        <v>261</v>
      </c>
      <c r="KD2" s="132" t="s">
        <v>261</v>
      </c>
      <c r="KE2" s="132" t="s">
        <v>261</v>
      </c>
      <c r="KF2" s="132" t="s">
        <v>261</v>
      </c>
      <c r="KG2" s="132" t="s">
        <v>261</v>
      </c>
      <c r="KH2" s="132" t="s">
        <v>261</v>
      </c>
      <c r="KI2" s="132" t="s">
        <v>261</v>
      </c>
      <c r="KJ2" s="132" t="s">
        <v>262</v>
      </c>
      <c r="KK2" s="132" t="s">
        <v>262</v>
      </c>
      <c r="KL2" s="132" t="s">
        <v>262</v>
      </c>
      <c r="KM2" s="132" t="s">
        <v>262</v>
      </c>
      <c r="KN2" s="132" t="s">
        <v>261</v>
      </c>
      <c r="KO2" s="132" t="s">
        <v>261</v>
      </c>
      <c r="KP2" s="132" t="s">
        <v>261</v>
      </c>
      <c r="KQ2" s="132" t="s">
        <v>261</v>
      </c>
      <c r="KR2" s="132" t="s">
        <v>261</v>
      </c>
      <c r="KS2" s="132" t="s">
        <v>261</v>
      </c>
      <c r="KT2" s="132" t="s">
        <v>261</v>
      </c>
      <c r="KU2" s="132" t="s">
        <v>261</v>
      </c>
      <c r="KV2" s="132" t="s">
        <v>262</v>
      </c>
      <c r="KW2" s="132" t="s">
        <v>262</v>
      </c>
      <c r="KX2" s="132" t="s">
        <v>262</v>
      </c>
      <c r="KY2" s="132" t="s">
        <v>262</v>
      </c>
      <c r="KZ2" s="132" t="s">
        <v>261</v>
      </c>
      <c r="LA2" s="132" t="s">
        <v>261</v>
      </c>
      <c r="LB2" s="132" t="s">
        <v>261</v>
      </c>
      <c r="LC2" s="132" t="s">
        <v>261</v>
      </c>
      <c r="LD2" s="132" t="s">
        <v>261</v>
      </c>
      <c r="LE2" s="132" t="s">
        <v>261</v>
      </c>
      <c r="LF2" s="132" t="s">
        <v>261</v>
      </c>
      <c r="LG2" s="132" t="s">
        <v>261</v>
      </c>
      <c r="LH2" s="132" t="s">
        <v>262</v>
      </c>
      <c r="LI2" s="132" t="s">
        <v>262</v>
      </c>
      <c r="LJ2" s="132" t="s">
        <v>262</v>
      </c>
      <c r="LK2" s="132" t="s">
        <v>262</v>
      </c>
      <c r="LL2" s="132" t="s">
        <v>261</v>
      </c>
      <c r="LM2" s="132" t="s">
        <v>261</v>
      </c>
      <c r="LN2" s="132" t="s">
        <v>261</v>
      </c>
      <c r="LO2" s="132" t="s">
        <v>261</v>
      </c>
      <c r="LP2" s="132" t="s">
        <v>261</v>
      </c>
      <c r="LQ2" s="132" t="s">
        <v>261</v>
      </c>
      <c r="LR2" s="132" t="s">
        <v>261</v>
      </c>
      <c r="LS2" s="132" t="s">
        <v>261</v>
      </c>
      <c r="LT2" s="132" t="s">
        <v>262</v>
      </c>
      <c r="LU2" s="132" t="s">
        <v>262</v>
      </c>
      <c r="LV2" s="132" t="s">
        <v>262</v>
      </c>
      <c r="LW2" s="132" t="s">
        <v>262</v>
      </c>
      <c r="LX2" s="132" t="s">
        <v>261</v>
      </c>
      <c r="LY2" s="132" t="s">
        <v>261</v>
      </c>
      <c r="LZ2" s="132" t="s">
        <v>261</v>
      </c>
      <c r="MA2" s="132" t="s">
        <v>261</v>
      </c>
      <c r="MB2" s="132" t="s">
        <v>261</v>
      </c>
      <c r="MC2" s="132" t="s">
        <v>261</v>
      </c>
      <c r="MD2" s="132" t="s">
        <v>261</v>
      </c>
      <c r="ME2" s="132" t="s">
        <v>261</v>
      </c>
      <c r="MF2" s="132" t="s">
        <v>262</v>
      </c>
      <c r="MG2" s="132" t="s">
        <v>262</v>
      </c>
      <c r="MH2" s="132" t="s">
        <v>262</v>
      </c>
      <c r="MI2" s="132" t="s">
        <v>262</v>
      </c>
      <c r="MJ2" s="132" t="s">
        <v>261</v>
      </c>
      <c r="MK2" s="132" t="s">
        <v>261</v>
      </c>
      <c r="ML2" s="132" t="s">
        <v>261</v>
      </c>
      <c r="MM2" s="132" t="s">
        <v>261</v>
      </c>
      <c r="MN2" s="132" t="s">
        <v>261</v>
      </c>
      <c r="MO2" s="132" t="s">
        <v>261</v>
      </c>
      <c r="MP2" s="132" t="s">
        <v>261</v>
      </c>
      <c r="MQ2" s="132" t="s">
        <v>261</v>
      </c>
      <c r="MR2" s="132" t="s">
        <v>262</v>
      </c>
      <c r="MS2" s="132" t="s">
        <v>262</v>
      </c>
      <c r="MT2" s="132" t="s">
        <v>262</v>
      </c>
      <c r="MU2" s="132" t="s">
        <v>262</v>
      </c>
      <c r="MV2" s="132" t="s">
        <v>261</v>
      </c>
      <c r="MW2" s="132" t="s">
        <v>261</v>
      </c>
      <c r="MX2" s="132" t="s">
        <v>261</v>
      </c>
      <c r="MY2" s="133" t="s">
        <v>63</v>
      </c>
    </row>
    <row r="3" spans="1:363" s="136" customFormat="1" x14ac:dyDescent="0.25">
      <c r="A3" s="9"/>
      <c r="B3" s="3" t="s">
        <v>29</v>
      </c>
      <c r="C3" s="18">
        <v>44197</v>
      </c>
      <c r="D3" s="18">
        <f>EOMONTH(C3,0)+1</f>
        <v>44228</v>
      </c>
      <c r="E3" s="18">
        <f t="shared" ref="E3:BP3" si="0">EOMONTH(D3,0)+1</f>
        <v>44256</v>
      </c>
      <c r="F3" s="18">
        <f t="shared" si="0"/>
        <v>44287</v>
      </c>
      <c r="G3" s="18">
        <f t="shared" si="0"/>
        <v>44317</v>
      </c>
      <c r="H3" s="18">
        <f t="shared" si="0"/>
        <v>44348</v>
      </c>
      <c r="I3" s="18">
        <f t="shared" si="0"/>
        <v>44378</v>
      </c>
      <c r="J3" s="18">
        <f t="shared" si="0"/>
        <v>44409</v>
      </c>
      <c r="K3" s="18">
        <f t="shared" si="0"/>
        <v>44440</v>
      </c>
      <c r="L3" s="18">
        <f t="shared" si="0"/>
        <v>44470</v>
      </c>
      <c r="M3" s="18">
        <f t="shared" si="0"/>
        <v>44501</v>
      </c>
      <c r="N3" s="18">
        <f t="shared" si="0"/>
        <v>44531</v>
      </c>
      <c r="O3" s="18">
        <f t="shared" si="0"/>
        <v>44562</v>
      </c>
      <c r="P3" s="18">
        <f t="shared" si="0"/>
        <v>44593</v>
      </c>
      <c r="Q3" s="18">
        <f t="shared" si="0"/>
        <v>44621</v>
      </c>
      <c r="R3" s="18">
        <f t="shared" si="0"/>
        <v>44652</v>
      </c>
      <c r="S3" s="18">
        <f t="shared" si="0"/>
        <v>44682</v>
      </c>
      <c r="T3" s="18">
        <f t="shared" si="0"/>
        <v>44713</v>
      </c>
      <c r="U3" s="18">
        <f t="shared" si="0"/>
        <v>44743</v>
      </c>
      <c r="V3" s="18">
        <f t="shared" si="0"/>
        <v>44774</v>
      </c>
      <c r="W3" s="18">
        <f t="shared" si="0"/>
        <v>44805</v>
      </c>
      <c r="X3" s="18">
        <f t="shared" si="0"/>
        <v>44835</v>
      </c>
      <c r="Y3" s="18">
        <f t="shared" si="0"/>
        <v>44866</v>
      </c>
      <c r="Z3" s="18">
        <f t="shared" si="0"/>
        <v>44896</v>
      </c>
      <c r="AA3" s="18">
        <f t="shared" si="0"/>
        <v>44927</v>
      </c>
      <c r="AB3" s="18">
        <f t="shared" si="0"/>
        <v>44958</v>
      </c>
      <c r="AC3" s="18">
        <f t="shared" si="0"/>
        <v>44986</v>
      </c>
      <c r="AD3" s="18">
        <f t="shared" si="0"/>
        <v>45017</v>
      </c>
      <c r="AE3" s="18">
        <f t="shared" si="0"/>
        <v>45047</v>
      </c>
      <c r="AF3" s="18">
        <f t="shared" si="0"/>
        <v>45078</v>
      </c>
      <c r="AG3" s="18">
        <f t="shared" si="0"/>
        <v>45108</v>
      </c>
      <c r="AH3" s="18">
        <f t="shared" si="0"/>
        <v>45139</v>
      </c>
      <c r="AI3" s="18">
        <f t="shared" si="0"/>
        <v>45170</v>
      </c>
      <c r="AJ3" s="18">
        <f t="shared" si="0"/>
        <v>45200</v>
      </c>
      <c r="AK3" s="18">
        <f t="shared" si="0"/>
        <v>45231</v>
      </c>
      <c r="AL3" s="18">
        <f t="shared" si="0"/>
        <v>45261</v>
      </c>
      <c r="AM3" s="18">
        <f t="shared" si="0"/>
        <v>45292</v>
      </c>
      <c r="AN3" s="18">
        <f t="shared" si="0"/>
        <v>45323</v>
      </c>
      <c r="AO3" s="18">
        <f t="shared" si="0"/>
        <v>45352</v>
      </c>
      <c r="AP3" s="18">
        <f t="shared" si="0"/>
        <v>45383</v>
      </c>
      <c r="AQ3" s="18">
        <f t="shared" si="0"/>
        <v>45413</v>
      </c>
      <c r="AR3" s="18">
        <f t="shared" si="0"/>
        <v>45444</v>
      </c>
      <c r="AS3" s="18">
        <f t="shared" si="0"/>
        <v>45474</v>
      </c>
      <c r="AT3" s="18">
        <f t="shared" si="0"/>
        <v>45505</v>
      </c>
      <c r="AU3" s="18">
        <f t="shared" si="0"/>
        <v>45536</v>
      </c>
      <c r="AV3" s="18">
        <f t="shared" si="0"/>
        <v>45566</v>
      </c>
      <c r="AW3" s="18">
        <f t="shared" si="0"/>
        <v>45597</v>
      </c>
      <c r="AX3" s="18">
        <f t="shared" si="0"/>
        <v>45627</v>
      </c>
      <c r="AY3" s="18">
        <f t="shared" si="0"/>
        <v>45658</v>
      </c>
      <c r="AZ3" s="18">
        <f t="shared" si="0"/>
        <v>45689</v>
      </c>
      <c r="BA3" s="18">
        <f t="shared" si="0"/>
        <v>45717</v>
      </c>
      <c r="BB3" s="18">
        <f t="shared" si="0"/>
        <v>45748</v>
      </c>
      <c r="BC3" s="18">
        <f t="shared" si="0"/>
        <v>45778</v>
      </c>
      <c r="BD3" s="18">
        <f t="shared" si="0"/>
        <v>45809</v>
      </c>
      <c r="BE3" s="18">
        <f t="shared" si="0"/>
        <v>45839</v>
      </c>
      <c r="BF3" s="18">
        <f t="shared" si="0"/>
        <v>45870</v>
      </c>
      <c r="BG3" s="18">
        <f t="shared" si="0"/>
        <v>45901</v>
      </c>
      <c r="BH3" s="18">
        <f t="shared" si="0"/>
        <v>45931</v>
      </c>
      <c r="BI3" s="18">
        <f t="shared" si="0"/>
        <v>45962</v>
      </c>
      <c r="BJ3" s="18">
        <f t="shared" si="0"/>
        <v>45992</v>
      </c>
      <c r="BK3" s="18">
        <f t="shared" si="0"/>
        <v>46023</v>
      </c>
      <c r="BL3" s="18">
        <f t="shared" si="0"/>
        <v>46054</v>
      </c>
      <c r="BM3" s="18">
        <f t="shared" si="0"/>
        <v>46082</v>
      </c>
      <c r="BN3" s="18">
        <f t="shared" si="0"/>
        <v>46113</v>
      </c>
      <c r="BO3" s="18">
        <f t="shared" si="0"/>
        <v>46143</v>
      </c>
      <c r="BP3" s="18">
        <f t="shared" si="0"/>
        <v>46174</v>
      </c>
      <c r="BQ3" s="18">
        <f t="shared" ref="BQ3:EB3" si="1">EOMONTH(BP3,0)+1</f>
        <v>46204</v>
      </c>
      <c r="BR3" s="18">
        <f t="shared" si="1"/>
        <v>46235</v>
      </c>
      <c r="BS3" s="18">
        <f t="shared" si="1"/>
        <v>46266</v>
      </c>
      <c r="BT3" s="18">
        <f t="shared" si="1"/>
        <v>46296</v>
      </c>
      <c r="BU3" s="18">
        <f t="shared" si="1"/>
        <v>46327</v>
      </c>
      <c r="BV3" s="18">
        <f t="shared" si="1"/>
        <v>46357</v>
      </c>
      <c r="BW3" s="18">
        <f t="shared" si="1"/>
        <v>46388</v>
      </c>
      <c r="BX3" s="18">
        <f t="shared" si="1"/>
        <v>46419</v>
      </c>
      <c r="BY3" s="18">
        <f t="shared" si="1"/>
        <v>46447</v>
      </c>
      <c r="BZ3" s="18">
        <f t="shared" si="1"/>
        <v>46478</v>
      </c>
      <c r="CA3" s="18">
        <f t="shared" si="1"/>
        <v>46508</v>
      </c>
      <c r="CB3" s="18">
        <f t="shared" si="1"/>
        <v>46539</v>
      </c>
      <c r="CC3" s="18">
        <f t="shared" si="1"/>
        <v>46569</v>
      </c>
      <c r="CD3" s="18">
        <f t="shared" si="1"/>
        <v>46600</v>
      </c>
      <c r="CE3" s="18">
        <f t="shared" si="1"/>
        <v>46631</v>
      </c>
      <c r="CF3" s="18">
        <f t="shared" si="1"/>
        <v>46661</v>
      </c>
      <c r="CG3" s="18">
        <f t="shared" si="1"/>
        <v>46692</v>
      </c>
      <c r="CH3" s="18">
        <f t="shared" si="1"/>
        <v>46722</v>
      </c>
      <c r="CI3" s="18">
        <f t="shared" si="1"/>
        <v>46753</v>
      </c>
      <c r="CJ3" s="18">
        <f t="shared" si="1"/>
        <v>46784</v>
      </c>
      <c r="CK3" s="18">
        <f t="shared" si="1"/>
        <v>46813</v>
      </c>
      <c r="CL3" s="18">
        <f t="shared" si="1"/>
        <v>46844</v>
      </c>
      <c r="CM3" s="18">
        <f t="shared" si="1"/>
        <v>46874</v>
      </c>
      <c r="CN3" s="18">
        <f t="shared" si="1"/>
        <v>46905</v>
      </c>
      <c r="CO3" s="18">
        <f t="shared" si="1"/>
        <v>46935</v>
      </c>
      <c r="CP3" s="18">
        <f t="shared" si="1"/>
        <v>46966</v>
      </c>
      <c r="CQ3" s="18">
        <f t="shared" si="1"/>
        <v>46997</v>
      </c>
      <c r="CR3" s="18">
        <f t="shared" si="1"/>
        <v>47027</v>
      </c>
      <c r="CS3" s="18">
        <f t="shared" si="1"/>
        <v>47058</v>
      </c>
      <c r="CT3" s="18">
        <f t="shared" si="1"/>
        <v>47088</v>
      </c>
      <c r="CU3" s="18">
        <f t="shared" si="1"/>
        <v>47119</v>
      </c>
      <c r="CV3" s="18">
        <f t="shared" si="1"/>
        <v>47150</v>
      </c>
      <c r="CW3" s="18">
        <f t="shared" si="1"/>
        <v>47178</v>
      </c>
      <c r="CX3" s="18">
        <f t="shared" si="1"/>
        <v>47209</v>
      </c>
      <c r="CY3" s="18">
        <f t="shared" si="1"/>
        <v>47239</v>
      </c>
      <c r="CZ3" s="18">
        <f t="shared" si="1"/>
        <v>47270</v>
      </c>
      <c r="DA3" s="18">
        <f t="shared" si="1"/>
        <v>47300</v>
      </c>
      <c r="DB3" s="18">
        <f t="shared" si="1"/>
        <v>47331</v>
      </c>
      <c r="DC3" s="18">
        <f t="shared" si="1"/>
        <v>47362</v>
      </c>
      <c r="DD3" s="18">
        <f t="shared" si="1"/>
        <v>47392</v>
      </c>
      <c r="DE3" s="18">
        <f t="shared" si="1"/>
        <v>47423</v>
      </c>
      <c r="DF3" s="18">
        <f t="shared" si="1"/>
        <v>47453</v>
      </c>
      <c r="DG3" s="18">
        <f t="shared" si="1"/>
        <v>47484</v>
      </c>
      <c r="DH3" s="18">
        <f t="shared" si="1"/>
        <v>47515</v>
      </c>
      <c r="DI3" s="18">
        <f t="shared" si="1"/>
        <v>47543</v>
      </c>
      <c r="DJ3" s="18">
        <f t="shared" si="1"/>
        <v>47574</v>
      </c>
      <c r="DK3" s="18">
        <f t="shared" si="1"/>
        <v>47604</v>
      </c>
      <c r="DL3" s="18">
        <f t="shared" si="1"/>
        <v>47635</v>
      </c>
      <c r="DM3" s="18">
        <f t="shared" si="1"/>
        <v>47665</v>
      </c>
      <c r="DN3" s="18">
        <f t="shared" si="1"/>
        <v>47696</v>
      </c>
      <c r="DO3" s="18">
        <f t="shared" si="1"/>
        <v>47727</v>
      </c>
      <c r="DP3" s="18">
        <f t="shared" si="1"/>
        <v>47757</v>
      </c>
      <c r="DQ3" s="18">
        <f t="shared" si="1"/>
        <v>47788</v>
      </c>
      <c r="DR3" s="18">
        <f t="shared" si="1"/>
        <v>47818</v>
      </c>
      <c r="DS3" s="18">
        <f t="shared" si="1"/>
        <v>47849</v>
      </c>
      <c r="DT3" s="18">
        <f t="shared" si="1"/>
        <v>47880</v>
      </c>
      <c r="DU3" s="18">
        <f t="shared" si="1"/>
        <v>47908</v>
      </c>
      <c r="DV3" s="18">
        <f t="shared" si="1"/>
        <v>47939</v>
      </c>
      <c r="DW3" s="18">
        <f t="shared" si="1"/>
        <v>47969</v>
      </c>
      <c r="DX3" s="18">
        <f t="shared" si="1"/>
        <v>48000</v>
      </c>
      <c r="DY3" s="18">
        <f t="shared" si="1"/>
        <v>48030</v>
      </c>
      <c r="DZ3" s="18">
        <f t="shared" si="1"/>
        <v>48061</v>
      </c>
      <c r="EA3" s="18">
        <f t="shared" si="1"/>
        <v>48092</v>
      </c>
      <c r="EB3" s="18">
        <f t="shared" si="1"/>
        <v>48122</v>
      </c>
      <c r="EC3" s="18">
        <f t="shared" ref="EC3:GN3" si="2">EOMONTH(EB3,0)+1</f>
        <v>48153</v>
      </c>
      <c r="ED3" s="18">
        <f t="shared" si="2"/>
        <v>48183</v>
      </c>
      <c r="EE3" s="18">
        <f t="shared" si="2"/>
        <v>48214</v>
      </c>
      <c r="EF3" s="18">
        <f t="shared" si="2"/>
        <v>48245</v>
      </c>
      <c r="EG3" s="18">
        <f t="shared" si="2"/>
        <v>48274</v>
      </c>
      <c r="EH3" s="18">
        <f t="shared" si="2"/>
        <v>48305</v>
      </c>
      <c r="EI3" s="18">
        <f t="shared" si="2"/>
        <v>48335</v>
      </c>
      <c r="EJ3" s="18">
        <f t="shared" si="2"/>
        <v>48366</v>
      </c>
      <c r="EK3" s="18">
        <f t="shared" si="2"/>
        <v>48396</v>
      </c>
      <c r="EL3" s="18">
        <f t="shared" si="2"/>
        <v>48427</v>
      </c>
      <c r="EM3" s="18">
        <f t="shared" si="2"/>
        <v>48458</v>
      </c>
      <c r="EN3" s="18">
        <f t="shared" si="2"/>
        <v>48488</v>
      </c>
      <c r="EO3" s="18">
        <f t="shared" si="2"/>
        <v>48519</v>
      </c>
      <c r="EP3" s="18">
        <f t="shared" si="2"/>
        <v>48549</v>
      </c>
      <c r="EQ3" s="18">
        <f t="shared" si="2"/>
        <v>48580</v>
      </c>
      <c r="ER3" s="18">
        <f t="shared" si="2"/>
        <v>48611</v>
      </c>
      <c r="ES3" s="18">
        <f t="shared" si="2"/>
        <v>48639</v>
      </c>
      <c r="ET3" s="18">
        <f t="shared" si="2"/>
        <v>48670</v>
      </c>
      <c r="EU3" s="18">
        <f t="shared" si="2"/>
        <v>48700</v>
      </c>
      <c r="EV3" s="18">
        <f t="shared" si="2"/>
        <v>48731</v>
      </c>
      <c r="EW3" s="18">
        <f t="shared" si="2"/>
        <v>48761</v>
      </c>
      <c r="EX3" s="18">
        <f t="shared" si="2"/>
        <v>48792</v>
      </c>
      <c r="EY3" s="18">
        <f t="shared" si="2"/>
        <v>48823</v>
      </c>
      <c r="EZ3" s="18">
        <f t="shared" si="2"/>
        <v>48853</v>
      </c>
      <c r="FA3" s="18">
        <f t="shared" si="2"/>
        <v>48884</v>
      </c>
      <c r="FB3" s="18">
        <f t="shared" si="2"/>
        <v>48914</v>
      </c>
      <c r="FC3" s="18">
        <f t="shared" si="2"/>
        <v>48945</v>
      </c>
      <c r="FD3" s="18">
        <f t="shared" si="2"/>
        <v>48976</v>
      </c>
      <c r="FE3" s="18">
        <f t="shared" si="2"/>
        <v>49004</v>
      </c>
      <c r="FF3" s="18">
        <f t="shared" si="2"/>
        <v>49035</v>
      </c>
      <c r="FG3" s="18">
        <f t="shared" si="2"/>
        <v>49065</v>
      </c>
      <c r="FH3" s="18">
        <f t="shared" si="2"/>
        <v>49096</v>
      </c>
      <c r="FI3" s="18">
        <f t="shared" si="2"/>
        <v>49126</v>
      </c>
      <c r="FJ3" s="18">
        <f t="shared" si="2"/>
        <v>49157</v>
      </c>
      <c r="FK3" s="18">
        <f t="shared" si="2"/>
        <v>49188</v>
      </c>
      <c r="FL3" s="18">
        <f t="shared" si="2"/>
        <v>49218</v>
      </c>
      <c r="FM3" s="18">
        <f t="shared" si="2"/>
        <v>49249</v>
      </c>
      <c r="FN3" s="18">
        <f t="shared" si="2"/>
        <v>49279</v>
      </c>
      <c r="FO3" s="18">
        <f t="shared" si="2"/>
        <v>49310</v>
      </c>
      <c r="FP3" s="18">
        <f t="shared" si="2"/>
        <v>49341</v>
      </c>
      <c r="FQ3" s="18">
        <f t="shared" si="2"/>
        <v>49369</v>
      </c>
      <c r="FR3" s="18">
        <f t="shared" si="2"/>
        <v>49400</v>
      </c>
      <c r="FS3" s="18">
        <f t="shared" si="2"/>
        <v>49430</v>
      </c>
      <c r="FT3" s="18">
        <f t="shared" si="2"/>
        <v>49461</v>
      </c>
      <c r="FU3" s="18">
        <f t="shared" si="2"/>
        <v>49491</v>
      </c>
      <c r="FV3" s="18">
        <f t="shared" si="2"/>
        <v>49522</v>
      </c>
      <c r="FW3" s="18">
        <f t="shared" si="2"/>
        <v>49553</v>
      </c>
      <c r="FX3" s="18">
        <f t="shared" si="2"/>
        <v>49583</v>
      </c>
      <c r="FY3" s="18">
        <f t="shared" si="2"/>
        <v>49614</v>
      </c>
      <c r="FZ3" s="18">
        <f t="shared" si="2"/>
        <v>49644</v>
      </c>
      <c r="GA3" s="18">
        <f t="shared" si="2"/>
        <v>49675</v>
      </c>
      <c r="GB3" s="18">
        <f t="shared" si="2"/>
        <v>49706</v>
      </c>
      <c r="GC3" s="18">
        <f t="shared" si="2"/>
        <v>49735</v>
      </c>
      <c r="GD3" s="18">
        <f t="shared" si="2"/>
        <v>49766</v>
      </c>
      <c r="GE3" s="18">
        <f t="shared" si="2"/>
        <v>49796</v>
      </c>
      <c r="GF3" s="18">
        <f t="shared" si="2"/>
        <v>49827</v>
      </c>
      <c r="GG3" s="18">
        <f t="shared" si="2"/>
        <v>49857</v>
      </c>
      <c r="GH3" s="18">
        <f t="shared" si="2"/>
        <v>49888</v>
      </c>
      <c r="GI3" s="18">
        <f t="shared" si="2"/>
        <v>49919</v>
      </c>
      <c r="GJ3" s="18">
        <f t="shared" si="2"/>
        <v>49949</v>
      </c>
      <c r="GK3" s="18">
        <f t="shared" si="2"/>
        <v>49980</v>
      </c>
      <c r="GL3" s="18">
        <f t="shared" si="2"/>
        <v>50010</v>
      </c>
      <c r="GM3" s="18">
        <f t="shared" si="2"/>
        <v>50041</v>
      </c>
      <c r="GN3" s="18">
        <f t="shared" si="2"/>
        <v>50072</v>
      </c>
      <c r="GO3" s="18">
        <f t="shared" ref="GO3:IZ3" si="3">EOMONTH(GN3,0)+1</f>
        <v>50100</v>
      </c>
      <c r="GP3" s="18">
        <f t="shared" si="3"/>
        <v>50131</v>
      </c>
      <c r="GQ3" s="18">
        <f t="shared" si="3"/>
        <v>50161</v>
      </c>
      <c r="GR3" s="18">
        <f t="shared" si="3"/>
        <v>50192</v>
      </c>
      <c r="GS3" s="18">
        <f t="shared" si="3"/>
        <v>50222</v>
      </c>
      <c r="GT3" s="18">
        <f t="shared" si="3"/>
        <v>50253</v>
      </c>
      <c r="GU3" s="18">
        <f t="shared" si="3"/>
        <v>50284</v>
      </c>
      <c r="GV3" s="18">
        <f t="shared" si="3"/>
        <v>50314</v>
      </c>
      <c r="GW3" s="18">
        <f t="shared" si="3"/>
        <v>50345</v>
      </c>
      <c r="GX3" s="18">
        <f t="shared" si="3"/>
        <v>50375</v>
      </c>
      <c r="GY3" s="18">
        <f t="shared" si="3"/>
        <v>50406</v>
      </c>
      <c r="GZ3" s="18">
        <f t="shared" si="3"/>
        <v>50437</v>
      </c>
      <c r="HA3" s="18">
        <f t="shared" si="3"/>
        <v>50465</v>
      </c>
      <c r="HB3" s="18">
        <f t="shared" si="3"/>
        <v>50496</v>
      </c>
      <c r="HC3" s="18">
        <f t="shared" si="3"/>
        <v>50526</v>
      </c>
      <c r="HD3" s="18">
        <f t="shared" si="3"/>
        <v>50557</v>
      </c>
      <c r="HE3" s="18">
        <f t="shared" si="3"/>
        <v>50587</v>
      </c>
      <c r="HF3" s="18">
        <f t="shared" si="3"/>
        <v>50618</v>
      </c>
      <c r="HG3" s="18">
        <f t="shared" si="3"/>
        <v>50649</v>
      </c>
      <c r="HH3" s="18">
        <f t="shared" si="3"/>
        <v>50679</v>
      </c>
      <c r="HI3" s="18">
        <f t="shared" si="3"/>
        <v>50710</v>
      </c>
      <c r="HJ3" s="18">
        <f t="shared" si="3"/>
        <v>50740</v>
      </c>
      <c r="HK3" s="18">
        <f t="shared" si="3"/>
        <v>50771</v>
      </c>
      <c r="HL3" s="18">
        <f t="shared" si="3"/>
        <v>50802</v>
      </c>
      <c r="HM3" s="18">
        <f t="shared" si="3"/>
        <v>50830</v>
      </c>
      <c r="HN3" s="18">
        <f t="shared" si="3"/>
        <v>50861</v>
      </c>
      <c r="HO3" s="18">
        <f t="shared" si="3"/>
        <v>50891</v>
      </c>
      <c r="HP3" s="18">
        <f t="shared" si="3"/>
        <v>50922</v>
      </c>
      <c r="HQ3" s="18">
        <f t="shared" si="3"/>
        <v>50952</v>
      </c>
      <c r="HR3" s="18">
        <f t="shared" si="3"/>
        <v>50983</v>
      </c>
      <c r="HS3" s="18">
        <f t="shared" si="3"/>
        <v>51014</v>
      </c>
      <c r="HT3" s="18">
        <f t="shared" si="3"/>
        <v>51044</v>
      </c>
      <c r="HU3" s="18">
        <f t="shared" si="3"/>
        <v>51075</v>
      </c>
      <c r="HV3" s="18">
        <f t="shared" si="3"/>
        <v>51105</v>
      </c>
      <c r="HW3" s="18">
        <f t="shared" si="3"/>
        <v>51136</v>
      </c>
      <c r="HX3" s="18">
        <f t="shared" si="3"/>
        <v>51167</v>
      </c>
      <c r="HY3" s="18">
        <f t="shared" si="3"/>
        <v>51196</v>
      </c>
      <c r="HZ3" s="18">
        <f t="shared" si="3"/>
        <v>51227</v>
      </c>
      <c r="IA3" s="18">
        <f t="shared" si="3"/>
        <v>51257</v>
      </c>
      <c r="IB3" s="18">
        <f t="shared" si="3"/>
        <v>51288</v>
      </c>
      <c r="IC3" s="18">
        <f t="shared" si="3"/>
        <v>51318</v>
      </c>
      <c r="ID3" s="18">
        <f t="shared" si="3"/>
        <v>51349</v>
      </c>
      <c r="IE3" s="18">
        <f t="shared" si="3"/>
        <v>51380</v>
      </c>
      <c r="IF3" s="18">
        <f t="shared" si="3"/>
        <v>51410</v>
      </c>
      <c r="IG3" s="18">
        <f t="shared" si="3"/>
        <v>51441</v>
      </c>
      <c r="IH3" s="18">
        <f t="shared" si="3"/>
        <v>51471</v>
      </c>
      <c r="II3" s="18">
        <f t="shared" si="3"/>
        <v>51502</v>
      </c>
      <c r="IJ3" s="18">
        <f t="shared" si="3"/>
        <v>51533</v>
      </c>
      <c r="IK3" s="18">
        <f t="shared" si="3"/>
        <v>51561</v>
      </c>
      <c r="IL3" s="18">
        <f t="shared" si="3"/>
        <v>51592</v>
      </c>
      <c r="IM3" s="18">
        <f t="shared" si="3"/>
        <v>51622</v>
      </c>
      <c r="IN3" s="18">
        <f t="shared" si="3"/>
        <v>51653</v>
      </c>
      <c r="IO3" s="18">
        <f t="shared" si="3"/>
        <v>51683</v>
      </c>
      <c r="IP3" s="18">
        <f t="shared" si="3"/>
        <v>51714</v>
      </c>
      <c r="IQ3" s="18">
        <f t="shared" si="3"/>
        <v>51745</v>
      </c>
      <c r="IR3" s="18">
        <f t="shared" si="3"/>
        <v>51775</v>
      </c>
      <c r="IS3" s="18">
        <f t="shared" si="3"/>
        <v>51806</v>
      </c>
      <c r="IT3" s="18">
        <f t="shared" si="3"/>
        <v>51836</v>
      </c>
      <c r="IU3" s="18">
        <f t="shared" si="3"/>
        <v>51867</v>
      </c>
      <c r="IV3" s="18">
        <f t="shared" si="3"/>
        <v>51898</v>
      </c>
      <c r="IW3" s="18">
        <f t="shared" si="3"/>
        <v>51926</v>
      </c>
      <c r="IX3" s="18">
        <f t="shared" si="3"/>
        <v>51957</v>
      </c>
      <c r="IY3" s="18">
        <f t="shared" si="3"/>
        <v>51987</v>
      </c>
      <c r="IZ3" s="18">
        <f t="shared" si="3"/>
        <v>52018</v>
      </c>
      <c r="JA3" s="18">
        <f t="shared" ref="JA3:LL3" si="4">EOMONTH(IZ3,0)+1</f>
        <v>52048</v>
      </c>
      <c r="JB3" s="18">
        <f t="shared" si="4"/>
        <v>52079</v>
      </c>
      <c r="JC3" s="18">
        <f t="shared" si="4"/>
        <v>52110</v>
      </c>
      <c r="JD3" s="18">
        <f t="shared" si="4"/>
        <v>52140</v>
      </c>
      <c r="JE3" s="18">
        <f t="shared" si="4"/>
        <v>52171</v>
      </c>
      <c r="JF3" s="18">
        <f t="shared" si="4"/>
        <v>52201</v>
      </c>
      <c r="JG3" s="18">
        <f t="shared" si="4"/>
        <v>52232</v>
      </c>
      <c r="JH3" s="18">
        <f t="shared" si="4"/>
        <v>52263</v>
      </c>
      <c r="JI3" s="18">
        <f t="shared" si="4"/>
        <v>52291</v>
      </c>
      <c r="JJ3" s="18">
        <f t="shared" si="4"/>
        <v>52322</v>
      </c>
      <c r="JK3" s="18">
        <f t="shared" si="4"/>
        <v>52352</v>
      </c>
      <c r="JL3" s="18">
        <f t="shared" si="4"/>
        <v>52383</v>
      </c>
      <c r="JM3" s="18">
        <f t="shared" si="4"/>
        <v>52413</v>
      </c>
      <c r="JN3" s="18">
        <f t="shared" si="4"/>
        <v>52444</v>
      </c>
      <c r="JO3" s="18">
        <f t="shared" si="4"/>
        <v>52475</v>
      </c>
      <c r="JP3" s="18">
        <f t="shared" si="4"/>
        <v>52505</v>
      </c>
      <c r="JQ3" s="18">
        <f t="shared" si="4"/>
        <v>52536</v>
      </c>
      <c r="JR3" s="18">
        <f t="shared" si="4"/>
        <v>52566</v>
      </c>
      <c r="JS3" s="18">
        <f t="shared" si="4"/>
        <v>52597</v>
      </c>
      <c r="JT3" s="18">
        <f t="shared" si="4"/>
        <v>52628</v>
      </c>
      <c r="JU3" s="18">
        <f t="shared" si="4"/>
        <v>52657</v>
      </c>
      <c r="JV3" s="18">
        <f t="shared" si="4"/>
        <v>52688</v>
      </c>
      <c r="JW3" s="18">
        <f t="shared" si="4"/>
        <v>52718</v>
      </c>
      <c r="JX3" s="18">
        <f t="shared" si="4"/>
        <v>52749</v>
      </c>
      <c r="JY3" s="18">
        <f t="shared" si="4"/>
        <v>52779</v>
      </c>
      <c r="JZ3" s="18">
        <f t="shared" si="4"/>
        <v>52810</v>
      </c>
      <c r="KA3" s="18">
        <f t="shared" si="4"/>
        <v>52841</v>
      </c>
      <c r="KB3" s="18">
        <f t="shared" si="4"/>
        <v>52871</v>
      </c>
      <c r="KC3" s="18">
        <f t="shared" si="4"/>
        <v>52902</v>
      </c>
      <c r="KD3" s="18">
        <f t="shared" si="4"/>
        <v>52932</v>
      </c>
      <c r="KE3" s="18">
        <f t="shared" si="4"/>
        <v>52963</v>
      </c>
      <c r="KF3" s="18">
        <f t="shared" si="4"/>
        <v>52994</v>
      </c>
      <c r="KG3" s="18">
        <f t="shared" si="4"/>
        <v>53022</v>
      </c>
      <c r="KH3" s="18">
        <f t="shared" si="4"/>
        <v>53053</v>
      </c>
      <c r="KI3" s="18">
        <f t="shared" si="4"/>
        <v>53083</v>
      </c>
      <c r="KJ3" s="18">
        <f t="shared" si="4"/>
        <v>53114</v>
      </c>
      <c r="KK3" s="18">
        <f t="shared" si="4"/>
        <v>53144</v>
      </c>
      <c r="KL3" s="18">
        <f t="shared" si="4"/>
        <v>53175</v>
      </c>
      <c r="KM3" s="18">
        <f t="shared" si="4"/>
        <v>53206</v>
      </c>
      <c r="KN3" s="18">
        <f t="shared" si="4"/>
        <v>53236</v>
      </c>
      <c r="KO3" s="18">
        <f t="shared" si="4"/>
        <v>53267</v>
      </c>
      <c r="KP3" s="18">
        <f t="shared" si="4"/>
        <v>53297</v>
      </c>
      <c r="KQ3" s="18">
        <f t="shared" si="4"/>
        <v>53328</v>
      </c>
      <c r="KR3" s="18">
        <f t="shared" si="4"/>
        <v>53359</v>
      </c>
      <c r="KS3" s="18">
        <f t="shared" si="4"/>
        <v>53387</v>
      </c>
      <c r="KT3" s="18">
        <f t="shared" si="4"/>
        <v>53418</v>
      </c>
      <c r="KU3" s="18">
        <f t="shared" si="4"/>
        <v>53448</v>
      </c>
      <c r="KV3" s="18">
        <f t="shared" si="4"/>
        <v>53479</v>
      </c>
      <c r="KW3" s="18">
        <f t="shared" si="4"/>
        <v>53509</v>
      </c>
      <c r="KX3" s="18">
        <f t="shared" si="4"/>
        <v>53540</v>
      </c>
      <c r="KY3" s="18">
        <f t="shared" si="4"/>
        <v>53571</v>
      </c>
      <c r="KZ3" s="18">
        <f t="shared" si="4"/>
        <v>53601</v>
      </c>
      <c r="LA3" s="18">
        <f t="shared" si="4"/>
        <v>53632</v>
      </c>
      <c r="LB3" s="18">
        <f t="shared" si="4"/>
        <v>53662</v>
      </c>
      <c r="LC3" s="18">
        <f t="shared" si="4"/>
        <v>53693</v>
      </c>
      <c r="LD3" s="18">
        <f t="shared" si="4"/>
        <v>53724</v>
      </c>
      <c r="LE3" s="18">
        <f t="shared" si="4"/>
        <v>53752</v>
      </c>
      <c r="LF3" s="18">
        <f t="shared" si="4"/>
        <v>53783</v>
      </c>
      <c r="LG3" s="18">
        <f t="shared" si="4"/>
        <v>53813</v>
      </c>
      <c r="LH3" s="18">
        <f t="shared" si="4"/>
        <v>53844</v>
      </c>
      <c r="LI3" s="18">
        <f t="shared" si="4"/>
        <v>53874</v>
      </c>
      <c r="LJ3" s="18">
        <f t="shared" si="4"/>
        <v>53905</v>
      </c>
      <c r="LK3" s="18">
        <f t="shared" si="4"/>
        <v>53936</v>
      </c>
      <c r="LL3" s="18">
        <f t="shared" si="4"/>
        <v>53966</v>
      </c>
      <c r="LM3" s="18">
        <f t="shared" ref="LM3:MX3" si="5">EOMONTH(LL3,0)+1</f>
        <v>53997</v>
      </c>
      <c r="LN3" s="18">
        <f t="shared" si="5"/>
        <v>54027</v>
      </c>
      <c r="LO3" s="18">
        <f t="shared" si="5"/>
        <v>54058</v>
      </c>
      <c r="LP3" s="18">
        <f t="shared" si="5"/>
        <v>54089</v>
      </c>
      <c r="LQ3" s="18">
        <f t="shared" si="5"/>
        <v>54118</v>
      </c>
      <c r="LR3" s="18">
        <f t="shared" si="5"/>
        <v>54149</v>
      </c>
      <c r="LS3" s="18">
        <f t="shared" si="5"/>
        <v>54179</v>
      </c>
      <c r="LT3" s="18">
        <f t="shared" si="5"/>
        <v>54210</v>
      </c>
      <c r="LU3" s="18">
        <f t="shared" si="5"/>
        <v>54240</v>
      </c>
      <c r="LV3" s="18">
        <f t="shared" si="5"/>
        <v>54271</v>
      </c>
      <c r="LW3" s="18">
        <f t="shared" si="5"/>
        <v>54302</v>
      </c>
      <c r="LX3" s="18">
        <f t="shared" si="5"/>
        <v>54332</v>
      </c>
      <c r="LY3" s="18">
        <f t="shared" si="5"/>
        <v>54363</v>
      </c>
      <c r="LZ3" s="18">
        <f t="shared" si="5"/>
        <v>54393</v>
      </c>
      <c r="MA3" s="18">
        <f t="shared" si="5"/>
        <v>54424</v>
      </c>
      <c r="MB3" s="18">
        <f t="shared" si="5"/>
        <v>54455</v>
      </c>
      <c r="MC3" s="18">
        <f t="shared" si="5"/>
        <v>54483</v>
      </c>
      <c r="MD3" s="18">
        <f t="shared" si="5"/>
        <v>54514</v>
      </c>
      <c r="ME3" s="18">
        <f t="shared" si="5"/>
        <v>54544</v>
      </c>
      <c r="MF3" s="18">
        <f t="shared" si="5"/>
        <v>54575</v>
      </c>
      <c r="MG3" s="18">
        <f t="shared" si="5"/>
        <v>54605</v>
      </c>
      <c r="MH3" s="18">
        <f t="shared" si="5"/>
        <v>54636</v>
      </c>
      <c r="MI3" s="18">
        <f t="shared" si="5"/>
        <v>54667</v>
      </c>
      <c r="MJ3" s="18">
        <f t="shared" si="5"/>
        <v>54697</v>
      </c>
      <c r="MK3" s="18">
        <f t="shared" si="5"/>
        <v>54728</v>
      </c>
      <c r="ML3" s="18">
        <f t="shared" si="5"/>
        <v>54758</v>
      </c>
      <c r="MM3" s="18">
        <f t="shared" si="5"/>
        <v>54789</v>
      </c>
      <c r="MN3" s="18">
        <f t="shared" si="5"/>
        <v>54820</v>
      </c>
      <c r="MO3" s="18">
        <f t="shared" si="5"/>
        <v>54848</v>
      </c>
      <c r="MP3" s="18">
        <f t="shared" si="5"/>
        <v>54879</v>
      </c>
      <c r="MQ3" s="18">
        <f t="shared" si="5"/>
        <v>54909</v>
      </c>
      <c r="MR3" s="18">
        <f t="shared" si="5"/>
        <v>54940</v>
      </c>
      <c r="MS3" s="18">
        <f t="shared" si="5"/>
        <v>54970</v>
      </c>
      <c r="MT3" s="18">
        <f t="shared" si="5"/>
        <v>55001</v>
      </c>
      <c r="MU3" s="18">
        <f t="shared" si="5"/>
        <v>55032</v>
      </c>
      <c r="MV3" s="18">
        <f t="shared" si="5"/>
        <v>55062</v>
      </c>
      <c r="MW3" s="18">
        <f t="shared" si="5"/>
        <v>55093</v>
      </c>
      <c r="MX3" s="18">
        <f t="shared" si="5"/>
        <v>55123</v>
      </c>
      <c r="MY3" s="9" t="s">
        <v>63</v>
      </c>
    </row>
    <row r="4" spans="1:363" s="136" customFormat="1" x14ac:dyDescent="0.25">
      <c r="A4" s="9"/>
      <c r="B4" s="3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2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  <c r="JW4" s="18"/>
      <c r="JX4" s="18"/>
      <c r="JY4" s="18"/>
      <c r="JZ4" s="18"/>
      <c r="KA4" s="18"/>
      <c r="KB4" s="18"/>
      <c r="KC4" s="18"/>
      <c r="KD4" s="18"/>
      <c r="KE4" s="18"/>
      <c r="KF4" s="18"/>
      <c r="KG4" s="18"/>
      <c r="KH4" s="18"/>
      <c r="KI4" s="18"/>
      <c r="KJ4" s="18"/>
      <c r="KK4" s="18"/>
      <c r="KL4" s="18"/>
      <c r="KM4" s="18"/>
      <c r="KN4" s="18"/>
      <c r="KO4" s="18"/>
      <c r="KP4" s="18"/>
      <c r="KQ4" s="18"/>
      <c r="KR4" s="18"/>
      <c r="KS4" s="18"/>
      <c r="KT4" s="18"/>
      <c r="KU4" s="18"/>
      <c r="KV4" s="18"/>
      <c r="KW4" s="18"/>
      <c r="KX4" s="18"/>
      <c r="KY4" s="18"/>
      <c r="KZ4" s="18"/>
      <c r="LA4" s="18"/>
      <c r="LB4" s="18"/>
      <c r="LC4" s="18"/>
      <c r="LD4" s="18"/>
      <c r="LE4" s="18"/>
      <c r="LF4" s="18"/>
      <c r="LG4" s="18"/>
      <c r="LH4" s="18"/>
      <c r="LI4" s="18"/>
      <c r="LJ4" s="18"/>
      <c r="LK4" s="18"/>
      <c r="LL4" s="18"/>
      <c r="LM4" s="18"/>
      <c r="LN4" s="18"/>
      <c r="LO4" s="18"/>
      <c r="LP4" s="18"/>
      <c r="LQ4" s="18"/>
      <c r="LR4" s="18"/>
      <c r="LS4" s="18"/>
      <c r="LT4" s="18"/>
      <c r="LU4" s="18"/>
      <c r="LV4" s="18"/>
      <c r="LW4" s="18"/>
      <c r="LX4" s="18"/>
      <c r="LY4" s="18"/>
      <c r="LZ4" s="18"/>
      <c r="MA4" s="18"/>
      <c r="MB4" s="18"/>
      <c r="MC4" s="18"/>
      <c r="MD4" s="18"/>
      <c r="ME4" s="18"/>
      <c r="MF4" s="18"/>
      <c r="MG4" s="18"/>
      <c r="MH4" s="18"/>
      <c r="MI4" s="18"/>
      <c r="MJ4" s="18"/>
      <c r="MK4" s="18"/>
      <c r="ML4" s="18"/>
      <c r="MM4" s="18"/>
      <c r="MN4" s="18"/>
      <c r="MO4" s="18"/>
      <c r="MP4" s="18"/>
      <c r="MQ4" s="18"/>
      <c r="MR4" s="18"/>
      <c r="MS4" s="18"/>
      <c r="MT4" s="18"/>
      <c r="MU4" s="18"/>
      <c r="MV4" s="18"/>
      <c r="MW4" s="18"/>
      <c r="MX4" s="18"/>
      <c r="MY4" s="9" t="s">
        <v>63</v>
      </c>
    </row>
    <row r="5" spans="1:363" s="136" customFormat="1" x14ac:dyDescent="0.25">
      <c r="A5" s="9"/>
      <c r="B5" s="135" t="s">
        <v>266</v>
      </c>
      <c r="C5" s="70" t="s">
        <v>263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30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  <c r="GX5" s="29"/>
      <c r="GY5" s="29"/>
      <c r="GZ5" s="29"/>
      <c r="HA5" s="29"/>
      <c r="HB5" s="29"/>
      <c r="HC5" s="29"/>
      <c r="HD5" s="29"/>
      <c r="HE5" s="29"/>
      <c r="HF5" s="29"/>
      <c r="HG5" s="29"/>
      <c r="HH5" s="29"/>
      <c r="HI5" s="29"/>
      <c r="HJ5" s="29"/>
      <c r="HK5" s="29"/>
      <c r="HL5" s="29"/>
      <c r="HM5" s="29"/>
      <c r="HN5" s="29"/>
      <c r="HO5" s="29"/>
      <c r="HP5" s="29"/>
      <c r="HQ5" s="29"/>
      <c r="HR5" s="29"/>
      <c r="HS5" s="29"/>
      <c r="HT5" s="29"/>
      <c r="HU5" s="29"/>
      <c r="HV5" s="29"/>
      <c r="HW5" s="29"/>
      <c r="HX5" s="29"/>
      <c r="HY5" s="29"/>
      <c r="HZ5" s="29"/>
      <c r="IA5" s="29"/>
      <c r="IB5" s="29"/>
      <c r="IC5" s="29"/>
      <c r="ID5" s="29"/>
      <c r="IE5" s="29"/>
      <c r="IF5" s="29"/>
      <c r="IG5" s="29"/>
      <c r="IH5" s="29"/>
      <c r="II5" s="29"/>
      <c r="IJ5" s="29"/>
      <c r="IK5" s="29"/>
      <c r="IL5" s="29"/>
      <c r="IM5" s="29"/>
      <c r="IN5" s="29"/>
      <c r="IO5" s="29"/>
      <c r="IP5" s="29"/>
      <c r="IQ5" s="29"/>
      <c r="IR5" s="29"/>
      <c r="IS5" s="29"/>
      <c r="IT5" s="29"/>
      <c r="IU5" s="29"/>
      <c r="IV5" s="29"/>
      <c r="IW5" s="29"/>
      <c r="IX5" s="29"/>
      <c r="IY5" s="29"/>
      <c r="IZ5" s="29"/>
      <c r="JA5" s="29"/>
      <c r="JB5" s="29"/>
      <c r="JC5" s="29"/>
      <c r="JD5" s="29"/>
      <c r="JE5" s="29"/>
      <c r="JF5" s="29"/>
      <c r="JG5" s="29"/>
      <c r="JH5" s="29"/>
      <c r="JI5" s="29"/>
      <c r="JJ5" s="29"/>
      <c r="JK5" s="29"/>
      <c r="JL5" s="29"/>
      <c r="JM5" s="29"/>
      <c r="JN5" s="29"/>
      <c r="JO5" s="29"/>
      <c r="JP5" s="29"/>
      <c r="JQ5" s="29"/>
      <c r="JR5" s="29"/>
      <c r="JS5" s="29"/>
      <c r="JT5" s="29"/>
      <c r="JU5" s="29"/>
      <c r="JV5" s="29"/>
      <c r="JW5" s="29"/>
      <c r="JX5" s="29"/>
      <c r="JY5" s="29"/>
      <c r="JZ5" s="29"/>
      <c r="KA5" s="29"/>
      <c r="KB5" s="29"/>
      <c r="KC5" s="29"/>
      <c r="KD5" s="29"/>
      <c r="KE5" s="29"/>
      <c r="KF5" s="29"/>
      <c r="KG5" s="29"/>
      <c r="KH5" s="29"/>
      <c r="KI5" s="29"/>
      <c r="KJ5" s="29"/>
      <c r="KK5" s="29"/>
      <c r="KL5" s="29"/>
      <c r="KM5" s="29"/>
      <c r="KN5" s="29"/>
      <c r="KO5" s="29"/>
      <c r="KP5" s="29"/>
      <c r="KQ5" s="29"/>
      <c r="KR5" s="29"/>
      <c r="KS5" s="29"/>
      <c r="KT5" s="29"/>
      <c r="KU5" s="29"/>
      <c r="KV5" s="29"/>
      <c r="KW5" s="29"/>
      <c r="KX5" s="29"/>
      <c r="KY5" s="29"/>
      <c r="KZ5" s="29"/>
      <c r="LA5" s="29"/>
      <c r="LB5" s="29"/>
      <c r="LC5" s="29"/>
      <c r="LD5" s="29"/>
      <c r="LE5" s="29"/>
      <c r="LF5" s="29"/>
      <c r="LG5" s="29"/>
      <c r="LH5" s="29"/>
      <c r="LI5" s="29"/>
      <c r="LJ5" s="29"/>
      <c r="LK5" s="29"/>
      <c r="LL5" s="29"/>
      <c r="LM5" s="29"/>
      <c r="LN5" s="29"/>
      <c r="LO5" s="29"/>
      <c r="LP5" s="29"/>
      <c r="LQ5" s="29"/>
      <c r="LR5" s="29"/>
      <c r="LS5" s="29"/>
      <c r="LT5" s="29"/>
      <c r="LU5" s="29"/>
      <c r="LV5" s="29"/>
      <c r="LW5" s="29"/>
      <c r="LX5" s="29"/>
      <c r="LY5" s="29"/>
      <c r="LZ5" s="29"/>
      <c r="MA5" s="29"/>
      <c r="MB5" s="29"/>
      <c r="MC5" s="29"/>
      <c r="MD5" s="29"/>
      <c r="ME5" s="29"/>
      <c r="MF5" s="29"/>
      <c r="MG5" s="29"/>
      <c r="MH5" s="29"/>
      <c r="MI5" s="29"/>
      <c r="MJ5" s="29"/>
      <c r="MK5" s="29"/>
      <c r="ML5" s="29"/>
      <c r="MM5" s="29"/>
      <c r="MN5" s="29"/>
      <c r="MO5" s="29"/>
      <c r="MP5" s="29"/>
      <c r="MQ5" s="29"/>
      <c r="MR5" s="29"/>
      <c r="MS5" s="29"/>
      <c r="MT5" s="29"/>
      <c r="MU5" s="29"/>
      <c r="MV5" s="29"/>
      <c r="MW5" s="29"/>
      <c r="MX5" s="29"/>
      <c r="MY5" s="9" t="s">
        <v>63</v>
      </c>
    </row>
    <row r="6" spans="1:363" x14ac:dyDescent="0.25">
      <c r="A6" s="298" t="s">
        <v>268</v>
      </c>
      <c r="B6" s="21" t="s">
        <v>24</v>
      </c>
      <c r="C6" s="8">
        <f>+O6</f>
        <v>0.55900000000000005</v>
      </c>
      <c r="D6" s="8">
        <f t="shared" ref="D6:D15" si="6">+P6</f>
        <v>0.55900000000000005</v>
      </c>
      <c r="E6" s="8">
        <f t="shared" ref="E6:E15" si="7">+Q6</f>
        <v>0.55900000000000005</v>
      </c>
      <c r="F6" s="8">
        <f t="shared" ref="F6:F15" si="8">+R6</f>
        <v>0.55900000000000005</v>
      </c>
      <c r="G6" s="8">
        <f t="shared" ref="G6:G15" si="9">+S6</f>
        <v>0.55900000000000005</v>
      </c>
      <c r="H6" s="8">
        <v>0.14799999999999999</v>
      </c>
      <c r="I6" s="8">
        <v>0.14799999999999999</v>
      </c>
      <c r="J6" s="8">
        <v>0.14799999999999999</v>
      </c>
      <c r="K6" s="8">
        <v>0.14799999999999999</v>
      </c>
      <c r="L6" s="8">
        <v>0.55900000000000005</v>
      </c>
      <c r="M6" s="8">
        <v>0.55900000000000005</v>
      </c>
      <c r="N6" s="8">
        <v>0.55900000000000005</v>
      </c>
      <c r="O6" s="8">
        <v>0.55900000000000005</v>
      </c>
      <c r="P6" s="8">
        <v>0.55900000000000005</v>
      </c>
      <c r="Q6" s="8">
        <v>0.55900000000000005</v>
      </c>
      <c r="R6" s="8">
        <v>0.55900000000000005</v>
      </c>
      <c r="S6" s="8">
        <v>0.55900000000000005</v>
      </c>
      <c r="T6" s="8">
        <v>0.16700000000000001</v>
      </c>
      <c r="U6" s="8">
        <v>0.16700000000000001</v>
      </c>
      <c r="V6" s="8">
        <v>0.16700000000000001</v>
      </c>
      <c r="W6" s="8">
        <v>0.16700000000000001</v>
      </c>
      <c r="X6" s="8">
        <v>0.46699999999999997</v>
      </c>
      <c r="Y6" s="8">
        <v>0.46699999999999997</v>
      </c>
      <c r="Z6" s="8">
        <v>0.46699999999999997</v>
      </c>
      <c r="AA6" s="8">
        <v>0.46699999999999997</v>
      </c>
      <c r="AB6" s="8">
        <v>0.46699999999999997</v>
      </c>
      <c r="AC6" s="8">
        <v>0.46699999999999997</v>
      </c>
      <c r="AD6" s="8">
        <v>0.46699999999999997</v>
      </c>
      <c r="AE6" s="8">
        <v>0.46699999999999997</v>
      </c>
      <c r="AF6" s="8">
        <v>0.16600000000000001</v>
      </c>
      <c r="AG6" s="8">
        <v>0.16600000000000001</v>
      </c>
      <c r="AH6" s="8">
        <v>0.16600000000000001</v>
      </c>
      <c r="AI6" s="8">
        <v>0.16600000000000001</v>
      </c>
      <c r="AJ6" s="8">
        <v>0.42099999999999999</v>
      </c>
      <c r="AK6" s="8">
        <v>0.42099999999999999</v>
      </c>
      <c r="AL6" s="8">
        <v>0.42099999999999999</v>
      </c>
      <c r="AM6" s="8">
        <v>0.42099999999999999</v>
      </c>
      <c r="AN6" s="8">
        <v>0.42099999999999999</v>
      </c>
      <c r="AO6" s="8">
        <v>0.42099999999999999</v>
      </c>
      <c r="AP6" s="8">
        <v>0.42099999999999999</v>
      </c>
      <c r="AQ6" s="8">
        <v>0.42099999999999999</v>
      </c>
      <c r="AR6" s="8">
        <v>0.17499999999999999</v>
      </c>
      <c r="AS6" s="8">
        <v>0.17499999999999999</v>
      </c>
      <c r="AT6" s="8">
        <v>0.17499999999999999</v>
      </c>
      <c r="AU6" s="8">
        <v>0.17499999999999999</v>
      </c>
      <c r="AV6" s="8">
        <v>0.47199999999999998</v>
      </c>
      <c r="AW6" s="8">
        <v>0.47199999999999998</v>
      </c>
      <c r="AX6" s="8">
        <v>0.47199999999999998</v>
      </c>
      <c r="AY6" s="8">
        <v>0.47199999999999998</v>
      </c>
      <c r="AZ6" s="8">
        <v>0.47199999999999998</v>
      </c>
      <c r="BA6" s="8">
        <v>0.47199999999999998</v>
      </c>
      <c r="BB6" s="8">
        <v>0.47199999999999998</v>
      </c>
      <c r="BC6" s="8">
        <v>0.47199999999999998</v>
      </c>
      <c r="BD6" s="125">
        <f>+AR6</f>
        <v>0.17499999999999999</v>
      </c>
      <c r="BE6" s="125">
        <f t="shared" ref="BE6:BE15" si="10">+AS6</f>
        <v>0.17499999999999999</v>
      </c>
      <c r="BF6" s="125">
        <f t="shared" ref="BF6:BF15" si="11">+AT6</f>
        <v>0.17499999999999999</v>
      </c>
      <c r="BG6" s="125">
        <f t="shared" ref="BG6:BG15" si="12">+AU6</f>
        <v>0.17499999999999999</v>
      </c>
      <c r="BH6" s="125">
        <f t="shared" ref="BH6:BH15" si="13">+AV6</f>
        <v>0.47199999999999998</v>
      </c>
      <c r="BI6" s="125">
        <f t="shared" ref="BI6:BI15" si="14">+AW6</f>
        <v>0.47199999999999998</v>
      </c>
      <c r="BJ6" s="125">
        <f t="shared" ref="BJ6:BJ15" si="15">+AX6</f>
        <v>0.47199999999999998</v>
      </c>
      <c r="BK6" s="125">
        <f t="shared" ref="BK6:BK15" si="16">+AY6</f>
        <v>0.47199999999999998</v>
      </c>
      <c r="BL6" s="125">
        <f t="shared" ref="BL6:BL15" si="17">+AZ6</f>
        <v>0.47199999999999998</v>
      </c>
      <c r="BM6" s="125">
        <f t="shared" ref="BM6:BM15" si="18">+BA6</f>
        <v>0.47199999999999998</v>
      </c>
      <c r="BN6" s="125">
        <f t="shared" ref="BN6:BN15" si="19">+BB6</f>
        <v>0.47199999999999998</v>
      </c>
      <c r="BO6" s="125">
        <f t="shared" ref="BO6:BO15" si="20">+BC6</f>
        <v>0.47199999999999998</v>
      </c>
      <c r="BP6" s="125">
        <f t="shared" ref="BP6:BP15" si="21">+BD6</f>
        <v>0.17499999999999999</v>
      </c>
      <c r="BQ6" s="125">
        <f t="shared" ref="BQ6:BQ15" si="22">+BE6</f>
        <v>0.17499999999999999</v>
      </c>
      <c r="BR6" s="125">
        <f t="shared" ref="BR6:BR15" si="23">+BF6</f>
        <v>0.17499999999999999</v>
      </c>
      <c r="BS6" s="125">
        <f t="shared" ref="BS6:BS15" si="24">+BG6</f>
        <v>0.17499999999999999</v>
      </c>
      <c r="BT6" s="125">
        <f t="shared" ref="BT6:BT15" si="25">+BH6</f>
        <v>0.47199999999999998</v>
      </c>
      <c r="BU6" s="125">
        <f t="shared" ref="BU6:BU15" si="26">+BI6</f>
        <v>0.47199999999999998</v>
      </c>
      <c r="BV6" s="125">
        <f t="shared" ref="BV6:BV15" si="27">+BJ6</f>
        <v>0.47199999999999998</v>
      </c>
      <c r="BW6" s="125">
        <f t="shared" ref="BW6:BW15" si="28">+BK6</f>
        <v>0.47199999999999998</v>
      </c>
      <c r="BX6" s="125">
        <f t="shared" ref="BX6:BX15" si="29">+BL6</f>
        <v>0.47199999999999998</v>
      </c>
      <c r="BY6" s="125">
        <f t="shared" ref="BY6:BY15" si="30">+BM6</f>
        <v>0.47199999999999998</v>
      </c>
      <c r="BZ6" s="125">
        <f t="shared" ref="BZ6:BZ15" si="31">+BN6</f>
        <v>0.47199999999999998</v>
      </c>
      <c r="CA6" s="125">
        <f t="shared" ref="CA6:CA15" si="32">+BO6</f>
        <v>0.47199999999999998</v>
      </c>
      <c r="CB6" s="125">
        <f t="shared" ref="CB6:CB15" si="33">+BP6</f>
        <v>0.17499999999999999</v>
      </c>
      <c r="CC6" s="125">
        <f t="shared" ref="CC6:CC15" si="34">+BQ6</f>
        <v>0.17499999999999999</v>
      </c>
      <c r="CD6" s="125">
        <f t="shared" ref="CD6:CD15" si="35">+BR6</f>
        <v>0.17499999999999999</v>
      </c>
      <c r="CE6" s="125">
        <f t="shared" ref="CE6:CE15" si="36">+BS6</f>
        <v>0.17499999999999999</v>
      </c>
      <c r="CF6" s="125">
        <f t="shared" ref="CF6:CF15" si="37">+BT6</f>
        <v>0.47199999999999998</v>
      </c>
      <c r="CG6" s="125">
        <f t="shared" ref="CG6:CG15" si="38">+BU6</f>
        <v>0.47199999999999998</v>
      </c>
      <c r="CH6" s="125">
        <f t="shared" ref="CH6:CH15" si="39">+BV6</f>
        <v>0.47199999999999998</v>
      </c>
      <c r="CI6" s="125">
        <f t="shared" ref="CI6:CI15" si="40">+BW6</f>
        <v>0.47199999999999998</v>
      </c>
      <c r="CJ6" s="125">
        <f t="shared" ref="CJ6:CJ15" si="41">+BX6</f>
        <v>0.47199999999999998</v>
      </c>
      <c r="CK6" s="125">
        <f t="shared" ref="CK6:CK15" si="42">+BY6</f>
        <v>0.47199999999999998</v>
      </c>
      <c r="CL6" s="125">
        <f t="shared" ref="CL6:CL15" si="43">+BZ6</f>
        <v>0.47199999999999998</v>
      </c>
      <c r="CM6" s="125">
        <f t="shared" ref="CM6:CM15" si="44">+CA6</f>
        <v>0.47199999999999998</v>
      </c>
      <c r="CN6" s="125">
        <f t="shared" ref="CN6:CN15" si="45">+CB6</f>
        <v>0.17499999999999999</v>
      </c>
      <c r="CO6" s="125">
        <f t="shared" ref="CO6:CO15" si="46">+CC6</f>
        <v>0.17499999999999999</v>
      </c>
      <c r="CP6" s="125">
        <f t="shared" ref="CP6:CP15" si="47">+CD6</f>
        <v>0.17499999999999999</v>
      </c>
      <c r="CQ6" s="125">
        <f t="shared" ref="CQ6:CQ15" si="48">+CE6</f>
        <v>0.17499999999999999</v>
      </c>
      <c r="CR6" s="125">
        <f t="shared" ref="CR6:CR15" si="49">+CF6</f>
        <v>0.47199999999999998</v>
      </c>
      <c r="CS6" s="125">
        <f t="shared" ref="CS6:CS15" si="50">+CG6</f>
        <v>0.47199999999999998</v>
      </c>
      <c r="CT6" s="125">
        <f t="shared" ref="CT6:CT15" si="51">+CH6</f>
        <v>0.47199999999999998</v>
      </c>
      <c r="CU6" s="125">
        <f t="shared" ref="CU6:CU15" si="52">+CI6</f>
        <v>0.47199999999999998</v>
      </c>
      <c r="CV6" s="125">
        <f t="shared" ref="CV6:CV15" si="53">+CJ6</f>
        <v>0.47199999999999998</v>
      </c>
      <c r="CW6" s="125">
        <f t="shared" ref="CW6:CW15" si="54">+CK6</f>
        <v>0.47199999999999998</v>
      </c>
      <c r="CX6" s="125">
        <f t="shared" ref="CX6:CX15" si="55">+CL6</f>
        <v>0.47199999999999998</v>
      </c>
      <c r="CY6" s="125">
        <f t="shared" ref="CY6:CY15" si="56">+CM6</f>
        <v>0.47199999999999998</v>
      </c>
      <c r="CZ6" s="125">
        <f t="shared" ref="CZ6:CZ15" si="57">+CN6</f>
        <v>0.17499999999999999</v>
      </c>
      <c r="DA6" s="125">
        <f t="shared" ref="DA6:DA15" si="58">+CO6</f>
        <v>0.17499999999999999</v>
      </c>
      <c r="DB6" s="125">
        <f t="shared" ref="DB6:DB15" si="59">+CP6</f>
        <v>0.17499999999999999</v>
      </c>
      <c r="DC6" s="125">
        <f t="shared" ref="DC6:DC15" si="60">+CQ6</f>
        <v>0.17499999999999999</v>
      </c>
      <c r="DD6" s="125">
        <f t="shared" ref="DD6:DD15" si="61">+CR6</f>
        <v>0.47199999999999998</v>
      </c>
      <c r="DE6" s="125">
        <f t="shared" ref="DE6:DE15" si="62">+CS6</f>
        <v>0.47199999999999998</v>
      </c>
      <c r="DF6" s="125">
        <f t="shared" ref="DF6:DF15" si="63">+CT6</f>
        <v>0.47199999999999998</v>
      </c>
      <c r="DG6" s="125">
        <f t="shared" ref="DG6:DG15" si="64">+CU6</f>
        <v>0.47199999999999998</v>
      </c>
      <c r="DH6" s="125">
        <f t="shared" ref="DH6:DH15" si="65">+CV6</f>
        <v>0.47199999999999998</v>
      </c>
      <c r="DI6" s="125">
        <f t="shared" ref="DI6:DI15" si="66">+CW6</f>
        <v>0.47199999999999998</v>
      </c>
      <c r="DJ6" s="125">
        <f t="shared" ref="DJ6:DJ15" si="67">+CX6</f>
        <v>0.47199999999999998</v>
      </c>
      <c r="DK6" s="125">
        <f t="shared" ref="DK6:DK15" si="68">+CY6</f>
        <v>0.47199999999999998</v>
      </c>
      <c r="DL6" s="125">
        <f t="shared" ref="DL6:DL15" si="69">+CZ6</f>
        <v>0.17499999999999999</v>
      </c>
      <c r="DM6" s="125">
        <f t="shared" ref="DM6:DM15" si="70">+DA6</f>
        <v>0.17499999999999999</v>
      </c>
      <c r="DN6" s="125">
        <f t="shared" ref="DN6:DN15" si="71">+DB6</f>
        <v>0.17499999999999999</v>
      </c>
      <c r="DO6" s="125">
        <f t="shared" ref="DO6:DO15" si="72">+DC6</f>
        <v>0.17499999999999999</v>
      </c>
      <c r="DP6" s="125">
        <f t="shared" ref="DP6:DP15" si="73">+DD6</f>
        <v>0.47199999999999998</v>
      </c>
      <c r="DQ6" s="125">
        <f t="shared" ref="DQ6:DQ15" si="74">+DE6</f>
        <v>0.47199999999999998</v>
      </c>
      <c r="DR6" s="125">
        <f t="shared" ref="DR6:DR15" si="75">+DF6</f>
        <v>0.47199999999999998</v>
      </c>
      <c r="DS6" s="125">
        <f t="shared" ref="DS6:DS15" si="76">+DG6</f>
        <v>0.47199999999999998</v>
      </c>
      <c r="DT6" s="125">
        <f t="shared" ref="DT6:DT15" si="77">+DH6</f>
        <v>0.47199999999999998</v>
      </c>
      <c r="DU6" s="125">
        <f t="shared" ref="DU6:DU15" si="78">+DI6</f>
        <v>0.47199999999999998</v>
      </c>
      <c r="DV6" s="125">
        <f t="shared" ref="DV6:DV15" si="79">+DJ6</f>
        <v>0.47199999999999998</v>
      </c>
      <c r="DW6" s="125">
        <f t="shared" ref="DW6:DW15" si="80">+DK6</f>
        <v>0.47199999999999998</v>
      </c>
      <c r="DX6" s="125">
        <f t="shared" ref="DX6:DX15" si="81">+DL6</f>
        <v>0.17499999999999999</v>
      </c>
      <c r="DY6" s="125">
        <f t="shared" ref="DY6:DY15" si="82">+DM6</f>
        <v>0.17499999999999999</v>
      </c>
      <c r="DZ6" s="125">
        <f t="shared" ref="DZ6:DZ15" si="83">+DN6</f>
        <v>0.17499999999999999</v>
      </c>
      <c r="EA6" s="125">
        <f t="shared" ref="EA6:EA15" si="84">+DO6</f>
        <v>0.17499999999999999</v>
      </c>
      <c r="EB6" s="125">
        <f t="shared" ref="EB6:EB15" si="85">+DP6</f>
        <v>0.47199999999999998</v>
      </c>
      <c r="EC6" s="125">
        <f t="shared" ref="EC6:EC15" si="86">+DQ6</f>
        <v>0.47199999999999998</v>
      </c>
      <c r="ED6" s="125">
        <f t="shared" ref="ED6:ED15" si="87">+DR6</f>
        <v>0.47199999999999998</v>
      </c>
      <c r="EE6" s="125">
        <f t="shared" ref="EE6:EE15" si="88">+DS6</f>
        <v>0.47199999999999998</v>
      </c>
      <c r="EF6" s="125">
        <f t="shared" ref="EF6:EF15" si="89">+DT6</f>
        <v>0.47199999999999998</v>
      </c>
      <c r="EG6" s="125">
        <f t="shared" ref="EG6:EG15" si="90">+DU6</f>
        <v>0.47199999999999998</v>
      </c>
      <c r="EH6" s="125">
        <f t="shared" ref="EH6:EH15" si="91">+DV6</f>
        <v>0.47199999999999998</v>
      </c>
      <c r="EI6" s="125">
        <f t="shared" ref="EI6:EI15" si="92">+DW6</f>
        <v>0.47199999999999998</v>
      </c>
      <c r="EJ6" s="125">
        <f t="shared" ref="EJ6:EJ15" si="93">+DX6</f>
        <v>0.17499999999999999</v>
      </c>
      <c r="EK6" s="125">
        <f t="shared" ref="EK6:EK15" si="94">+DY6</f>
        <v>0.17499999999999999</v>
      </c>
      <c r="EL6" s="125">
        <f t="shared" ref="EL6:EL15" si="95">+DZ6</f>
        <v>0.17499999999999999</v>
      </c>
      <c r="EM6" s="125">
        <f t="shared" ref="EM6:EM15" si="96">+EA6</f>
        <v>0.17499999999999999</v>
      </c>
      <c r="EN6" s="125">
        <f t="shared" ref="EN6:EN15" si="97">+EB6</f>
        <v>0.47199999999999998</v>
      </c>
      <c r="EO6" s="125">
        <f t="shared" ref="EO6:EO15" si="98">+EC6</f>
        <v>0.47199999999999998</v>
      </c>
      <c r="EP6" s="125">
        <f t="shared" ref="EP6:EP15" si="99">+ED6</f>
        <v>0.47199999999999998</v>
      </c>
      <c r="EQ6" s="125">
        <f t="shared" ref="EQ6:EQ15" si="100">+EE6</f>
        <v>0.47199999999999998</v>
      </c>
      <c r="ER6" s="125">
        <f t="shared" ref="ER6:ER15" si="101">+EF6</f>
        <v>0.47199999999999998</v>
      </c>
      <c r="ES6" s="125">
        <f t="shared" ref="ES6:ES15" si="102">+EG6</f>
        <v>0.47199999999999998</v>
      </c>
      <c r="ET6" s="125">
        <f t="shared" ref="ET6:ET15" si="103">+EH6</f>
        <v>0.47199999999999998</v>
      </c>
      <c r="EU6" s="125">
        <f t="shared" ref="EU6:EU15" si="104">+EI6</f>
        <v>0.47199999999999998</v>
      </c>
      <c r="EV6" s="125">
        <f t="shared" ref="EV6:EV15" si="105">+EJ6</f>
        <v>0.17499999999999999</v>
      </c>
      <c r="EW6" s="125">
        <f t="shared" ref="EW6:EW15" si="106">+EK6</f>
        <v>0.17499999999999999</v>
      </c>
      <c r="EX6" s="125">
        <f t="shared" ref="EX6:EX15" si="107">+EL6</f>
        <v>0.17499999999999999</v>
      </c>
      <c r="EY6" s="125">
        <f t="shared" ref="EY6:EY15" si="108">+EM6</f>
        <v>0.17499999999999999</v>
      </c>
      <c r="EZ6" s="125">
        <f t="shared" ref="EZ6:EZ15" si="109">+EN6</f>
        <v>0.47199999999999998</v>
      </c>
      <c r="FA6" s="125">
        <f t="shared" ref="FA6:FA15" si="110">+EO6</f>
        <v>0.47199999999999998</v>
      </c>
      <c r="FB6" s="125">
        <f t="shared" ref="FB6:FB15" si="111">+EP6</f>
        <v>0.47199999999999998</v>
      </c>
      <c r="FC6" s="125">
        <f t="shared" ref="FC6:FC15" si="112">+EQ6</f>
        <v>0.47199999999999998</v>
      </c>
      <c r="FD6" s="125">
        <f t="shared" ref="FD6:FD15" si="113">+ER6</f>
        <v>0.47199999999999998</v>
      </c>
      <c r="FE6" s="125">
        <f t="shared" ref="FE6:FE15" si="114">+ES6</f>
        <v>0.47199999999999998</v>
      </c>
      <c r="FF6" s="125">
        <f t="shared" ref="FF6:FF15" si="115">+ET6</f>
        <v>0.47199999999999998</v>
      </c>
      <c r="FG6" s="125">
        <f t="shared" ref="FG6:FG15" si="116">+EU6</f>
        <v>0.47199999999999998</v>
      </c>
      <c r="FH6" s="125">
        <f t="shared" ref="FH6:FH15" si="117">+EV6</f>
        <v>0.17499999999999999</v>
      </c>
      <c r="FI6" s="125">
        <f t="shared" ref="FI6:FI15" si="118">+EW6</f>
        <v>0.17499999999999999</v>
      </c>
      <c r="FJ6" s="125">
        <f t="shared" ref="FJ6:FJ15" si="119">+EX6</f>
        <v>0.17499999999999999</v>
      </c>
      <c r="FK6" s="125">
        <f t="shared" ref="FK6:FK15" si="120">+EY6</f>
        <v>0.17499999999999999</v>
      </c>
      <c r="FL6" s="125">
        <f t="shared" ref="FL6:FL15" si="121">+EZ6</f>
        <v>0.47199999999999998</v>
      </c>
      <c r="FM6" s="125">
        <f t="shared" ref="FM6:FM15" si="122">+FA6</f>
        <v>0.47199999999999998</v>
      </c>
      <c r="FN6" s="125">
        <f t="shared" ref="FN6:FN15" si="123">+FB6</f>
        <v>0.47199999999999998</v>
      </c>
      <c r="FO6" s="125">
        <f t="shared" ref="FO6:FO15" si="124">+FC6</f>
        <v>0.47199999999999998</v>
      </c>
      <c r="FP6" s="125">
        <f t="shared" ref="FP6:FP15" si="125">+FD6</f>
        <v>0.47199999999999998</v>
      </c>
      <c r="FQ6" s="125">
        <f t="shared" ref="FQ6:FQ15" si="126">+FE6</f>
        <v>0.47199999999999998</v>
      </c>
      <c r="FR6" s="125">
        <f t="shared" ref="FR6:FR15" si="127">+FF6</f>
        <v>0.47199999999999998</v>
      </c>
      <c r="FS6" s="125">
        <f t="shared" ref="FS6:FS15" si="128">+FG6</f>
        <v>0.47199999999999998</v>
      </c>
      <c r="FT6" s="125">
        <f t="shared" ref="FT6:FT15" si="129">+FH6</f>
        <v>0.17499999999999999</v>
      </c>
      <c r="FU6" s="125">
        <f t="shared" ref="FU6:FU15" si="130">+FI6</f>
        <v>0.17499999999999999</v>
      </c>
      <c r="FV6" s="125">
        <f t="shared" ref="FV6:FV15" si="131">+FJ6</f>
        <v>0.17499999999999999</v>
      </c>
      <c r="FW6" s="125">
        <f t="shared" ref="FW6:FW15" si="132">+FK6</f>
        <v>0.17499999999999999</v>
      </c>
      <c r="FX6" s="125">
        <f t="shared" ref="FX6:FX15" si="133">+FL6</f>
        <v>0.47199999999999998</v>
      </c>
      <c r="FY6" s="125">
        <f t="shared" ref="FY6:FY15" si="134">+FM6</f>
        <v>0.47199999999999998</v>
      </c>
      <c r="FZ6" s="125">
        <f t="shared" ref="FZ6:FZ15" si="135">+FN6</f>
        <v>0.47199999999999998</v>
      </c>
      <c r="GA6" s="125">
        <f t="shared" ref="GA6:GA15" si="136">+FO6</f>
        <v>0.47199999999999998</v>
      </c>
      <c r="GB6" s="125">
        <f t="shared" ref="GB6:GB15" si="137">+FP6</f>
        <v>0.47199999999999998</v>
      </c>
      <c r="GC6" s="125">
        <f t="shared" ref="GC6:GC15" si="138">+FQ6</f>
        <v>0.47199999999999998</v>
      </c>
      <c r="GD6" s="125">
        <f t="shared" ref="GD6:GD15" si="139">+FR6</f>
        <v>0.47199999999999998</v>
      </c>
      <c r="GE6" s="125">
        <f t="shared" ref="GE6:GE15" si="140">+FS6</f>
        <v>0.47199999999999998</v>
      </c>
      <c r="GF6" s="125">
        <f t="shared" ref="GF6:GF15" si="141">+FT6</f>
        <v>0.17499999999999999</v>
      </c>
      <c r="GG6" s="125">
        <f t="shared" ref="GG6:GG15" si="142">+FU6</f>
        <v>0.17499999999999999</v>
      </c>
      <c r="GH6" s="125">
        <f t="shared" ref="GH6:GH15" si="143">+FV6</f>
        <v>0.17499999999999999</v>
      </c>
      <c r="GI6" s="125">
        <f t="shared" ref="GI6:GI15" si="144">+FW6</f>
        <v>0.17499999999999999</v>
      </c>
      <c r="GJ6" s="125">
        <f t="shared" ref="GJ6:GJ15" si="145">+FX6</f>
        <v>0.47199999999999998</v>
      </c>
      <c r="GK6" s="125">
        <f t="shared" ref="GK6:GK15" si="146">+FY6</f>
        <v>0.47199999999999998</v>
      </c>
      <c r="GL6" s="125">
        <f t="shared" ref="GL6:GL15" si="147">+FZ6</f>
        <v>0.47199999999999998</v>
      </c>
      <c r="GM6" s="125">
        <f t="shared" ref="GM6:GM15" si="148">+GA6</f>
        <v>0.47199999999999998</v>
      </c>
      <c r="GN6" s="125">
        <f t="shared" ref="GN6:GN15" si="149">+GB6</f>
        <v>0.47199999999999998</v>
      </c>
      <c r="GO6" s="125">
        <f t="shared" ref="GO6:GO15" si="150">+GC6</f>
        <v>0.47199999999999998</v>
      </c>
      <c r="GP6" s="125">
        <f t="shared" ref="GP6:GP15" si="151">+GD6</f>
        <v>0.47199999999999998</v>
      </c>
      <c r="GQ6" s="125">
        <f t="shared" ref="GQ6:GQ15" si="152">+GE6</f>
        <v>0.47199999999999998</v>
      </c>
      <c r="GR6" s="125">
        <f t="shared" ref="GR6:GR15" si="153">+GF6</f>
        <v>0.17499999999999999</v>
      </c>
      <c r="GS6" s="125">
        <f t="shared" ref="GS6:GS15" si="154">+GG6</f>
        <v>0.17499999999999999</v>
      </c>
      <c r="GT6" s="125">
        <f t="shared" ref="GT6:GT15" si="155">+GH6</f>
        <v>0.17499999999999999</v>
      </c>
      <c r="GU6" s="125">
        <f t="shared" ref="GU6:GU15" si="156">+GI6</f>
        <v>0.17499999999999999</v>
      </c>
      <c r="GV6" s="125">
        <f t="shared" ref="GV6:GV15" si="157">+GJ6</f>
        <v>0.47199999999999998</v>
      </c>
      <c r="GW6" s="125">
        <f t="shared" ref="GW6:GW15" si="158">+GK6</f>
        <v>0.47199999999999998</v>
      </c>
      <c r="GX6" s="125">
        <f t="shared" ref="GX6:GX15" si="159">+GL6</f>
        <v>0.47199999999999998</v>
      </c>
      <c r="GY6" s="125">
        <f t="shared" ref="GY6:GY15" si="160">+GM6</f>
        <v>0.47199999999999998</v>
      </c>
      <c r="GZ6" s="125">
        <f t="shared" ref="GZ6:GZ15" si="161">+GN6</f>
        <v>0.47199999999999998</v>
      </c>
      <c r="HA6" s="125">
        <f t="shared" ref="HA6:HA15" si="162">+GO6</f>
        <v>0.47199999999999998</v>
      </c>
      <c r="HB6" s="125">
        <f t="shared" ref="HB6:HB15" si="163">+GP6</f>
        <v>0.47199999999999998</v>
      </c>
      <c r="HC6" s="125">
        <f t="shared" ref="HC6:HC15" si="164">+GQ6</f>
        <v>0.47199999999999998</v>
      </c>
      <c r="HD6" s="125">
        <f t="shared" ref="HD6:HD15" si="165">+GR6</f>
        <v>0.17499999999999999</v>
      </c>
      <c r="HE6" s="125">
        <f t="shared" ref="HE6:HE15" si="166">+GS6</f>
        <v>0.17499999999999999</v>
      </c>
      <c r="HF6" s="125">
        <f t="shared" ref="HF6:HF15" si="167">+GT6</f>
        <v>0.17499999999999999</v>
      </c>
      <c r="HG6" s="125">
        <f t="shared" ref="HG6:HG15" si="168">+GU6</f>
        <v>0.17499999999999999</v>
      </c>
      <c r="HH6" s="125">
        <f t="shared" ref="HH6:HH15" si="169">+GV6</f>
        <v>0.47199999999999998</v>
      </c>
      <c r="HI6" s="125">
        <f t="shared" ref="HI6:HI15" si="170">+GW6</f>
        <v>0.47199999999999998</v>
      </c>
      <c r="HJ6" s="125">
        <f t="shared" ref="HJ6:HJ15" si="171">+GX6</f>
        <v>0.47199999999999998</v>
      </c>
      <c r="HK6" s="125">
        <f t="shared" ref="HK6:HK15" si="172">+GY6</f>
        <v>0.47199999999999998</v>
      </c>
      <c r="HL6" s="125">
        <f t="shared" ref="HL6:HL15" si="173">+GZ6</f>
        <v>0.47199999999999998</v>
      </c>
      <c r="HM6" s="125">
        <f t="shared" ref="HM6:HM15" si="174">+HA6</f>
        <v>0.47199999999999998</v>
      </c>
      <c r="HN6" s="125">
        <f t="shared" ref="HN6:HN15" si="175">+HB6</f>
        <v>0.47199999999999998</v>
      </c>
      <c r="HO6" s="125">
        <f t="shared" ref="HO6:HO15" si="176">+HC6</f>
        <v>0.47199999999999998</v>
      </c>
      <c r="HP6" s="125">
        <f t="shared" ref="HP6:HP14" si="177">+HD6</f>
        <v>0.17499999999999999</v>
      </c>
      <c r="HQ6" s="125">
        <f t="shared" ref="HQ6:HQ14" si="178">+HE6</f>
        <v>0.17499999999999999</v>
      </c>
      <c r="HR6" s="125">
        <f t="shared" ref="HR6:HR14" si="179">+HF6</f>
        <v>0.17499999999999999</v>
      </c>
      <c r="HS6" s="125">
        <f t="shared" ref="HS6:HS14" si="180">+HG6</f>
        <v>0.17499999999999999</v>
      </c>
      <c r="HT6" s="125">
        <f t="shared" ref="HT6:HT14" si="181">+HH6</f>
        <v>0.47199999999999998</v>
      </c>
      <c r="HU6" s="125">
        <f t="shared" ref="HU6:HU14" si="182">+HI6</f>
        <v>0.47199999999999998</v>
      </c>
      <c r="HV6" s="125">
        <f t="shared" ref="HV6:HV14" si="183">+HJ6</f>
        <v>0.47199999999999998</v>
      </c>
      <c r="HW6" s="125">
        <f t="shared" ref="HW6:HW14" si="184">+HK6</f>
        <v>0.47199999999999998</v>
      </c>
      <c r="HX6" s="125">
        <f t="shared" ref="HX6:HX14" si="185">+HL6</f>
        <v>0.47199999999999998</v>
      </c>
      <c r="HY6" s="125">
        <f t="shared" ref="HY6:HY14" si="186">+HM6</f>
        <v>0.47199999999999998</v>
      </c>
      <c r="HZ6" s="125">
        <f t="shared" ref="HZ6:HZ14" si="187">+HN6</f>
        <v>0.47199999999999998</v>
      </c>
      <c r="IA6" s="125">
        <f t="shared" ref="IA6:IA14" si="188">+HO6</f>
        <v>0.47199999999999998</v>
      </c>
      <c r="IB6" s="125">
        <f t="shared" ref="IB6:IB14" si="189">+HP6</f>
        <v>0.17499999999999999</v>
      </c>
      <c r="IC6" s="125">
        <f t="shared" ref="IC6:IC14" si="190">+HQ6</f>
        <v>0.17499999999999999</v>
      </c>
      <c r="ID6" s="125">
        <f t="shared" ref="ID6:ID14" si="191">+HR6</f>
        <v>0.17499999999999999</v>
      </c>
      <c r="IE6" s="125">
        <f t="shared" ref="IE6:IE14" si="192">+HS6</f>
        <v>0.17499999999999999</v>
      </c>
      <c r="IF6" s="125">
        <f t="shared" ref="IF6:IF14" si="193">+HT6</f>
        <v>0.47199999999999998</v>
      </c>
      <c r="IG6" s="125">
        <f t="shared" ref="IG6:IG14" si="194">+HU6</f>
        <v>0.47199999999999998</v>
      </c>
      <c r="IH6" s="125">
        <f t="shared" ref="IH6:IH14" si="195">+HV6</f>
        <v>0.47199999999999998</v>
      </c>
      <c r="II6" s="125">
        <f t="shared" ref="II6:II14" si="196">+HW6</f>
        <v>0.47199999999999998</v>
      </c>
      <c r="IJ6" s="125">
        <f t="shared" ref="IJ6:IJ14" si="197">+HX6</f>
        <v>0.47199999999999998</v>
      </c>
      <c r="IK6" s="125">
        <f t="shared" ref="IK6:IK14" si="198">+HY6</f>
        <v>0.47199999999999998</v>
      </c>
      <c r="IL6" s="125">
        <f t="shared" ref="IL6:IL14" si="199">+HZ6</f>
        <v>0.47199999999999998</v>
      </c>
      <c r="IM6" s="125">
        <f t="shared" ref="IM6:IM14" si="200">+IA6</f>
        <v>0.47199999999999998</v>
      </c>
      <c r="IN6" s="125">
        <f t="shared" ref="IN6:IN14" si="201">+IB6</f>
        <v>0.17499999999999999</v>
      </c>
      <c r="IO6" s="125">
        <f t="shared" ref="IO6:IO14" si="202">+IC6</f>
        <v>0.17499999999999999</v>
      </c>
      <c r="IP6" s="125">
        <f t="shared" ref="IP6:IP14" si="203">+ID6</f>
        <v>0.17499999999999999</v>
      </c>
      <c r="IQ6" s="125">
        <f t="shared" ref="IQ6:IQ14" si="204">+IE6</f>
        <v>0.17499999999999999</v>
      </c>
      <c r="IR6" s="125">
        <f t="shared" ref="IR6:IR14" si="205">+IF6</f>
        <v>0.47199999999999998</v>
      </c>
      <c r="IS6" s="125">
        <f t="shared" ref="IS6:IS14" si="206">+IG6</f>
        <v>0.47199999999999998</v>
      </c>
      <c r="IT6" s="125">
        <f t="shared" ref="IT6:IT14" si="207">+IH6</f>
        <v>0.47199999999999998</v>
      </c>
      <c r="IU6" s="125">
        <f t="shared" ref="IU6:IU14" si="208">+II6</f>
        <v>0.47199999999999998</v>
      </c>
      <c r="IV6" s="125">
        <f t="shared" ref="IV6:IV14" si="209">+IJ6</f>
        <v>0.47199999999999998</v>
      </c>
      <c r="IW6" s="125">
        <f t="shared" ref="IW6:IW14" si="210">+IK6</f>
        <v>0.47199999999999998</v>
      </c>
      <c r="IX6" s="125">
        <f t="shared" ref="IX6:IX14" si="211">+IL6</f>
        <v>0.47199999999999998</v>
      </c>
      <c r="IY6" s="125">
        <f t="shared" ref="IY6:IY14" si="212">+IM6</f>
        <v>0.47199999999999998</v>
      </c>
      <c r="IZ6" s="125">
        <f t="shared" ref="IZ6:IZ14" si="213">+IN6</f>
        <v>0.17499999999999999</v>
      </c>
      <c r="JA6" s="125">
        <f t="shared" ref="JA6:JA14" si="214">+IO6</f>
        <v>0.17499999999999999</v>
      </c>
      <c r="JB6" s="125">
        <f t="shared" ref="JB6:JB14" si="215">+IP6</f>
        <v>0.17499999999999999</v>
      </c>
      <c r="JC6" s="125">
        <f t="shared" ref="JC6:JC14" si="216">+IQ6</f>
        <v>0.17499999999999999</v>
      </c>
      <c r="JD6" s="125">
        <f t="shared" ref="JD6:JD14" si="217">+IR6</f>
        <v>0.47199999999999998</v>
      </c>
      <c r="JE6" s="125">
        <f t="shared" ref="JE6:JE14" si="218">+IS6</f>
        <v>0.47199999999999998</v>
      </c>
      <c r="JF6" s="125">
        <f t="shared" ref="JF6:JF14" si="219">+IT6</f>
        <v>0.47199999999999998</v>
      </c>
      <c r="JG6" s="125">
        <f t="shared" ref="JG6:JG14" si="220">+IU6</f>
        <v>0.47199999999999998</v>
      </c>
      <c r="JH6" s="125">
        <f t="shared" ref="JH6:JH14" si="221">+IV6</f>
        <v>0.47199999999999998</v>
      </c>
      <c r="JI6" s="125">
        <f t="shared" ref="JI6:JI14" si="222">+IW6</f>
        <v>0.47199999999999998</v>
      </c>
      <c r="JJ6" s="125">
        <f t="shared" ref="JJ6:JJ14" si="223">+IX6</f>
        <v>0.47199999999999998</v>
      </c>
      <c r="JK6" s="125">
        <f t="shared" ref="JK6:JK14" si="224">+IY6</f>
        <v>0.47199999999999998</v>
      </c>
      <c r="JL6" s="125">
        <f t="shared" ref="JL6:JL14" si="225">+IZ6</f>
        <v>0.17499999999999999</v>
      </c>
      <c r="JM6" s="125">
        <f t="shared" ref="JM6:JM14" si="226">+JA6</f>
        <v>0.17499999999999999</v>
      </c>
      <c r="JN6" s="125">
        <f t="shared" ref="JN6:JN14" si="227">+JB6</f>
        <v>0.17499999999999999</v>
      </c>
      <c r="JO6" s="125">
        <f t="shared" ref="JO6:JO14" si="228">+JC6</f>
        <v>0.17499999999999999</v>
      </c>
      <c r="JP6" s="125">
        <f t="shared" ref="JP6:JP14" si="229">+JD6</f>
        <v>0.47199999999999998</v>
      </c>
      <c r="JQ6" s="125">
        <f t="shared" ref="JQ6:JQ14" si="230">+JE6</f>
        <v>0.47199999999999998</v>
      </c>
      <c r="JR6" s="125">
        <f t="shared" ref="JR6:JR14" si="231">+JF6</f>
        <v>0.47199999999999998</v>
      </c>
      <c r="JS6" s="125">
        <f t="shared" ref="JS6:JS14" si="232">+JG6</f>
        <v>0.47199999999999998</v>
      </c>
      <c r="JT6" s="125">
        <f t="shared" ref="JT6:JT14" si="233">+JH6</f>
        <v>0.47199999999999998</v>
      </c>
      <c r="JU6" s="125">
        <f t="shared" ref="JU6:JU14" si="234">+JI6</f>
        <v>0.47199999999999998</v>
      </c>
      <c r="JV6" s="125">
        <f t="shared" ref="JV6:JV14" si="235">+JJ6</f>
        <v>0.47199999999999998</v>
      </c>
      <c r="JW6" s="125">
        <f t="shared" ref="JW6:JW14" si="236">+JK6</f>
        <v>0.47199999999999998</v>
      </c>
      <c r="JX6" s="125">
        <f t="shared" ref="JX6:JX14" si="237">+JL6</f>
        <v>0.17499999999999999</v>
      </c>
      <c r="JY6" s="125">
        <f t="shared" ref="JY6:JY14" si="238">+JM6</f>
        <v>0.17499999999999999</v>
      </c>
      <c r="JZ6" s="125">
        <f t="shared" ref="JZ6:JZ14" si="239">+JN6</f>
        <v>0.17499999999999999</v>
      </c>
      <c r="KA6" s="125">
        <f t="shared" ref="KA6:KA14" si="240">+JO6</f>
        <v>0.17499999999999999</v>
      </c>
      <c r="KB6" s="125">
        <f t="shared" ref="KB6:KB14" si="241">+JP6</f>
        <v>0.47199999999999998</v>
      </c>
      <c r="KC6" s="125">
        <f t="shared" ref="KC6:KC14" si="242">+JQ6</f>
        <v>0.47199999999999998</v>
      </c>
      <c r="KD6" s="125">
        <f t="shared" ref="KD6:KD14" si="243">+JR6</f>
        <v>0.47199999999999998</v>
      </c>
      <c r="KE6" s="125">
        <f t="shared" ref="KE6:KE14" si="244">+JS6</f>
        <v>0.47199999999999998</v>
      </c>
      <c r="KF6" s="125">
        <f t="shared" ref="KF6:KF14" si="245">+JT6</f>
        <v>0.47199999999999998</v>
      </c>
      <c r="KG6" s="125">
        <f t="shared" ref="KG6:KG14" si="246">+JU6</f>
        <v>0.47199999999999998</v>
      </c>
      <c r="KH6" s="125">
        <f t="shared" ref="KH6:KH14" si="247">+JV6</f>
        <v>0.47199999999999998</v>
      </c>
      <c r="KI6" s="125">
        <f t="shared" ref="KI6:KI14" si="248">+JW6</f>
        <v>0.47199999999999998</v>
      </c>
      <c r="KJ6" s="125">
        <f t="shared" ref="KJ6:KJ14" si="249">+JX6</f>
        <v>0.17499999999999999</v>
      </c>
      <c r="KK6" s="125">
        <f t="shared" ref="KK6:KK14" si="250">+JY6</f>
        <v>0.17499999999999999</v>
      </c>
      <c r="KL6" s="125">
        <f t="shared" ref="KL6:KL14" si="251">+JZ6</f>
        <v>0.17499999999999999</v>
      </c>
      <c r="KM6" s="125">
        <f t="shared" ref="KM6:KM14" si="252">+KA6</f>
        <v>0.17499999999999999</v>
      </c>
      <c r="KN6" s="125">
        <f t="shared" ref="KN6:KN14" si="253">+KB6</f>
        <v>0.47199999999999998</v>
      </c>
      <c r="KO6" s="125">
        <f t="shared" ref="KO6:KO14" si="254">+KC6</f>
        <v>0.47199999999999998</v>
      </c>
      <c r="KP6" s="125">
        <f t="shared" ref="KP6:KP14" si="255">+KD6</f>
        <v>0.47199999999999998</v>
      </c>
      <c r="KQ6" s="125">
        <f t="shared" ref="KQ6:KQ14" si="256">+KE6</f>
        <v>0.47199999999999998</v>
      </c>
      <c r="KR6" s="125">
        <f t="shared" ref="KR6:KR14" si="257">+KF6</f>
        <v>0.47199999999999998</v>
      </c>
      <c r="KS6" s="125">
        <f t="shared" ref="KS6:KS14" si="258">+KG6</f>
        <v>0.47199999999999998</v>
      </c>
      <c r="KT6" s="125">
        <f t="shared" ref="KT6:KT14" si="259">+KH6</f>
        <v>0.47199999999999998</v>
      </c>
      <c r="KU6" s="125">
        <f t="shared" ref="KU6:KU14" si="260">+KI6</f>
        <v>0.47199999999999998</v>
      </c>
      <c r="KV6" s="125">
        <f t="shared" ref="KV6:KV14" si="261">+KJ6</f>
        <v>0.17499999999999999</v>
      </c>
      <c r="KW6" s="125">
        <f t="shared" ref="KW6:KW14" si="262">+KK6</f>
        <v>0.17499999999999999</v>
      </c>
      <c r="KX6" s="125">
        <f t="shared" ref="KX6:KX14" si="263">+KL6</f>
        <v>0.17499999999999999</v>
      </c>
      <c r="KY6" s="125">
        <f t="shared" ref="KY6:KY14" si="264">+KM6</f>
        <v>0.17499999999999999</v>
      </c>
      <c r="KZ6" s="125">
        <f t="shared" ref="KZ6:KZ14" si="265">+KN6</f>
        <v>0.47199999999999998</v>
      </c>
      <c r="LA6" s="125">
        <f t="shared" ref="LA6:LA14" si="266">+KO6</f>
        <v>0.47199999999999998</v>
      </c>
      <c r="LB6" s="125">
        <f t="shared" ref="LB6:LB14" si="267">+KP6</f>
        <v>0.47199999999999998</v>
      </c>
      <c r="LC6" s="125">
        <f t="shared" ref="LC6:LC14" si="268">+KQ6</f>
        <v>0.47199999999999998</v>
      </c>
      <c r="LD6" s="125">
        <f t="shared" ref="LD6:LD14" si="269">+KR6</f>
        <v>0.47199999999999998</v>
      </c>
      <c r="LE6" s="125">
        <f t="shared" ref="LE6:LE14" si="270">+KS6</f>
        <v>0.47199999999999998</v>
      </c>
      <c r="LF6" s="125">
        <f t="shared" ref="LF6:LF14" si="271">+KT6</f>
        <v>0.47199999999999998</v>
      </c>
      <c r="LG6" s="125">
        <f t="shared" ref="LG6:LG14" si="272">+KU6</f>
        <v>0.47199999999999998</v>
      </c>
      <c r="LH6" s="125">
        <f t="shared" ref="LH6:LH14" si="273">+KV6</f>
        <v>0.17499999999999999</v>
      </c>
      <c r="LI6" s="125">
        <f t="shared" ref="LI6:LI14" si="274">+KW6</f>
        <v>0.17499999999999999</v>
      </c>
      <c r="LJ6" s="125">
        <f t="shared" ref="LJ6:LJ14" si="275">+KX6</f>
        <v>0.17499999999999999</v>
      </c>
      <c r="LK6" s="125">
        <f t="shared" ref="LK6:LK14" si="276">+KY6</f>
        <v>0.17499999999999999</v>
      </c>
      <c r="LL6" s="125">
        <f t="shared" ref="LL6:LL14" si="277">+KZ6</f>
        <v>0.47199999999999998</v>
      </c>
      <c r="LM6" s="125">
        <f t="shared" ref="LM6:LM14" si="278">+LA6</f>
        <v>0.47199999999999998</v>
      </c>
      <c r="LN6" s="125">
        <f t="shared" ref="LN6:LN14" si="279">+LB6</f>
        <v>0.47199999999999998</v>
      </c>
      <c r="LO6" s="125">
        <f t="shared" ref="LO6:LO14" si="280">+LC6</f>
        <v>0.47199999999999998</v>
      </c>
      <c r="LP6" s="125">
        <f t="shared" ref="LP6:LP14" si="281">+LD6</f>
        <v>0.47199999999999998</v>
      </c>
      <c r="LQ6" s="125">
        <f t="shared" ref="LQ6:LQ14" si="282">+LE6</f>
        <v>0.47199999999999998</v>
      </c>
      <c r="LR6" s="125">
        <f t="shared" ref="LR6:LR14" si="283">+LF6</f>
        <v>0.47199999999999998</v>
      </c>
      <c r="LS6" s="125">
        <f t="shared" ref="LS6:LS14" si="284">+LG6</f>
        <v>0.47199999999999998</v>
      </c>
      <c r="LT6" s="125">
        <f t="shared" ref="LT6:LT14" si="285">+LH6</f>
        <v>0.17499999999999999</v>
      </c>
      <c r="LU6" s="125">
        <f t="shared" ref="LU6:LU14" si="286">+LI6</f>
        <v>0.17499999999999999</v>
      </c>
      <c r="LV6" s="125">
        <f t="shared" ref="LV6:LV14" si="287">+LJ6</f>
        <v>0.17499999999999999</v>
      </c>
      <c r="LW6" s="125">
        <f t="shared" ref="LW6:LW14" si="288">+LK6</f>
        <v>0.17499999999999999</v>
      </c>
      <c r="LX6" s="125">
        <f t="shared" ref="LX6:LX14" si="289">+LL6</f>
        <v>0.47199999999999998</v>
      </c>
      <c r="LY6" s="125">
        <f t="shared" ref="LY6:LY14" si="290">+LM6</f>
        <v>0.47199999999999998</v>
      </c>
      <c r="LZ6" s="125">
        <f t="shared" ref="LZ6:LZ14" si="291">+LN6</f>
        <v>0.47199999999999998</v>
      </c>
      <c r="MA6" s="125">
        <f t="shared" ref="MA6:MA14" si="292">+LO6</f>
        <v>0.47199999999999998</v>
      </c>
      <c r="MB6" s="125">
        <f t="shared" ref="MB6:MB14" si="293">+LP6</f>
        <v>0.47199999999999998</v>
      </c>
      <c r="MC6" s="125">
        <f t="shared" ref="MC6:MC14" si="294">+LQ6</f>
        <v>0.47199999999999998</v>
      </c>
      <c r="MD6" s="125">
        <f t="shared" ref="MD6:MD14" si="295">+LR6</f>
        <v>0.47199999999999998</v>
      </c>
      <c r="ME6" s="125">
        <f t="shared" ref="ME6:ME14" si="296">+LS6</f>
        <v>0.47199999999999998</v>
      </c>
      <c r="MF6" s="125">
        <f t="shared" ref="MF6:MF14" si="297">+LT6</f>
        <v>0.17499999999999999</v>
      </c>
      <c r="MG6" s="125">
        <f t="shared" ref="MG6:MG14" si="298">+LU6</f>
        <v>0.17499999999999999</v>
      </c>
      <c r="MH6" s="125">
        <f t="shared" ref="MH6:MH14" si="299">+LV6</f>
        <v>0.17499999999999999</v>
      </c>
      <c r="MI6" s="125">
        <f t="shared" ref="MI6:MI14" si="300">+LW6</f>
        <v>0.17499999999999999</v>
      </c>
      <c r="MJ6" s="125">
        <f t="shared" ref="MJ6:MJ14" si="301">+LX6</f>
        <v>0.47199999999999998</v>
      </c>
      <c r="MK6" s="125">
        <f t="shared" ref="MK6:MK14" si="302">+LY6</f>
        <v>0.47199999999999998</v>
      </c>
      <c r="ML6" s="125">
        <f t="shared" ref="ML6:ML14" si="303">+LZ6</f>
        <v>0.47199999999999998</v>
      </c>
      <c r="MM6" s="125">
        <f t="shared" ref="MM6:MM14" si="304">+MA6</f>
        <v>0.47199999999999998</v>
      </c>
      <c r="MN6" s="125">
        <f t="shared" ref="MN6:MN14" si="305">+MB6</f>
        <v>0.47199999999999998</v>
      </c>
      <c r="MO6" s="125">
        <f t="shared" ref="MO6:MO14" si="306">+MC6</f>
        <v>0.47199999999999998</v>
      </c>
      <c r="MP6" s="125">
        <f t="shared" ref="MP6:MP14" si="307">+MD6</f>
        <v>0.47199999999999998</v>
      </c>
      <c r="MQ6" s="125">
        <f t="shared" ref="MQ6:MQ14" si="308">+ME6</f>
        <v>0.47199999999999998</v>
      </c>
      <c r="MR6" s="125">
        <f t="shared" ref="MR6:MR14" si="309">+MF6</f>
        <v>0.17499999999999999</v>
      </c>
      <c r="MS6" s="125">
        <f t="shared" ref="MS6:MS14" si="310">+MG6</f>
        <v>0.17499999999999999</v>
      </c>
      <c r="MT6" s="125">
        <f t="shared" ref="MT6:MT14" si="311">+MH6</f>
        <v>0.17499999999999999</v>
      </c>
      <c r="MU6" s="125">
        <f t="shared" ref="MU6:MU14" si="312">+MI6</f>
        <v>0.17499999999999999</v>
      </c>
      <c r="MV6" s="125">
        <f t="shared" ref="MV6:MV14" si="313">+MJ6</f>
        <v>0.47199999999999998</v>
      </c>
      <c r="MW6" s="125">
        <f t="shared" ref="MW6:MW14" si="314">+MK6</f>
        <v>0.47199999999999998</v>
      </c>
      <c r="MX6" s="125">
        <f t="shared" ref="MX6:MX14" si="315">+ML6</f>
        <v>0.47199999999999998</v>
      </c>
      <c r="MY6" s="9" t="s">
        <v>63</v>
      </c>
    </row>
    <row r="7" spans="1:363" x14ac:dyDescent="0.25">
      <c r="A7" s="298"/>
      <c r="B7" s="21" t="s">
        <v>22</v>
      </c>
      <c r="C7" s="8">
        <f t="shared" ref="C7:C15" si="316">+O7</f>
        <v>0.77100000000000002</v>
      </c>
      <c r="D7" s="8">
        <f t="shared" si="6"/>
        <v>0.77100000000000002</v>
      </c>
      <c r="E7" s="8">
        <f t="shared" si="7"/>
        <v>0.77100000000000002</v>
      </c>
      <c r="F7" s="8">
        <f t="shared" si="8"/>
        <v>0.77100000000000002</v>
      </c>
      <c r="G7" s="8">
        <f t="shared" si="9"/>
        <v>0.77100000000000002</v>
      </c>
      <c r="H7" s="8">
        <v>0.312</v>
      </c>
      <c r="I7" s="8">
        <v>0.312</v>
      </c>
      <c r="J7" s="8">
        <v>0.312</v>
      </c>
      <c r="K7" s="8">
        <v>0.312</v>
      </c>
      <c r="L7" s="8">
        <v>0.77100000000000002</v>
      </c>
      <c r="M7" s="8">
        <v>0.77100000000000002</v>
      </c>
      <c r="N7" s="8">
        <v>0.77100000000000002</v>
      </c>
      <c r="O7" s="8">
        <v>0.77100000000000002</v>
      </c>
      <c r="P7" s="8">
        <v>0.77100000000000002</v>
      </c>
      <c r="Q7" s="8">
        <v>0.77100000000000002</v>
      </c>
      <c r="R7" s="8">
        <v>0.77100000000000002</v>
      </c>
      <c r="S7" s="8">
        <v>0.77100000000000002</v>
      </c>
      <c r="T7" s="8">
        <v>0.312</v>
      </c>
      <c r="U7" s="8">
        <v>0.312</v>
      </c>
      <c r="V7" s="8">
        <v>0.312</v>
      </c>
      <c r="W7" s="8">
        <v>0.312</v>
      </c>
      <c r="X7" s="8">
        <v>0.76700000000000002</v>
      </c>
      <c r="Y7" s="8">
        <v>0.76700000000000002</v>
      </c>
      <c r="Z7" s="8">
        <v>0.76700000000000002</v>
      </c>
      <c r="AA7" s="8">
        <v>0.76700000000000002</v>
      </c>
      <c r="AB7" s="8">
        <v>0.76700000000000002</v>
      </c>
      <c r="AC7" s="8">
        <v>0.76700000000000002</v>
      </c>
      <c r="AD7" s="8">
        <v>0.76700000000000002</v>
      </c>
      <c r="AE7" s="8">
        <v>0.76700000000000002</v>
      </c>
      <c r="AF7" s="8">
        <v>0.104</v>
      </c>
      <c r="AG7" s="8">
        <v>0.104</v>
      </c>
      <c r="AH7" s="8">
        <v>0.104</v>
      </c>
      <c r="AI7" s="8">
        <v>0.104</v>
      </c>
      <c r="AJ7" s="8">
        <v>0.70699999999999996</v>
      </c>
      <c r="AK7" s="8">
        <v>0.70699999999999996</v>
      </c>
      <c r="AL7" s="8">
        <v>0.70699999999999996</v>
      </c>
      <c r="AM7" s="8">
        <v>0.70699999999999996</v>
      </c>
      <c r="AN7" s="8">
        <v>0.70699999999999996</v>
      </c>
      <c r="AO7" s="8">
        <v>0.70699999999999996</v>
      </c>
      <c r="AP7" s="8">
        <v>0.70699999999999996</v>
      </c>
      <c r="AQ7" s="8">
        <v>0.70699999999999996</v>
      </c>
      <c r="AR7" s="8">
        <v>0</v>
      </c>
      <c r="AS7" s="8">
        <v>0</v>
      </c>
      <c r="AT7" s="8">
        <v>0</v>
      </c>
      <c r="AU7" s="8">
        <v>0</v>
      </c>
      <c r="AV7" s="8">
        <v>0.67700000000000005</v>
      </c>
      <c r="AW7" s="8">
        <v>0.67700000000000005</v>
      </c>
      <c r="AX7" s="8">
        <v>0.67700000000000005</v>
      </c>
      <c r="AY7" s="8">
        <v>0.67700000000000005</v>
      </c>
      <c r="AZ7" s="8">
        <v>0.67700000000000005</v>
      </c>
      <c r="BA7" s="8">
        <v>0.67700000000000005</v>
      </c>
      <c r="BB7" s="8">
        <v>0.67700000000000005</v>
      </c>
      <c r="BC7" s="8">
        <v>0.67700000000000005</v>
      </c>
      <c r="BD7" s="125">
        <f t="shared" ref="BD7:BD15" si="317">+AR7</f>
        <v>0</v>
      </c>
      <c r="BE7" s="125">
        <f t="shared" si="10"/>
        <v>0</v>
      </c>
      <c r="BF7" s="125">
        <f t="shared" si="11"/>
        <v>0</v>
      </c>
      <c r="BG7" s="125">
        <f t="shared" si="12"/>
        <v>0</v>
      </c>
      <c r="BH7" s="125">
        <f t="shared" si="13"/>
        <v>0.67700000000000005</v>
      </c>
      <c r="BI7" s="125">
        <f t="shared" si="14"/>
        <v>0.67700000000000005</v>
      </c>
      <c r="BJ7" s="125">
        <f t="shared" si="15"/>
        <v>0.67700000000000005</v>
      </c>
      <c r="BK7" s="125">
        <f t="shared" si="16"/>
        <v>0.67700000000000005</v>
      </c>
      <c r="BL7" s="125">
        <f t="shared" si="17"/>
        <v>0.67700000000000005</v>
      </c>
      <c r="BM7" s="125">
        <f t="shared" si="18"/>
        <v>0.67700000000000005</v>
      </c>
      <c r="BN7" s="125">
        <f t="shared" si="19"/>
        <v>0.67700000000000005</v>
      </c>
      <c r="BO7" s="125">
        <f t="shared" si="20"/>
        <v>0.67700000000000005</v>
      </c>
      <c r="BP7" s="125">
        <f t="shared" si="21"/>
        <v>0</v>
      </c>
      <c r="BQ7" s="125">
        <f t="shared" si="22"/>
        <v>0</v>
      </c>
      <c r="BR7" s="125">
        <f t="shared" si="23"/>
        <v>0</v>
      </c>
      <c r="BS7" s="125">
        <f t="shared" si="24"/>
        <v>0</v>
      </c>
      <c r="BT7" s="125">
        <f t="shared" si="25"/>
        <v>0.67700000000000005</v>
      </c>
      <c r="BU7" s="125">
        <f t="shared" si="26"/>
        <v>0.67700000000000005</v>
      </c>
      <c r="BV7" s="125">
        <f t="shared" si="27"/>
        <v>0.67700000000000005</v>
      </c>
      <c r="BW7" s="125">
        <f t="shared" si="28"/>
        <v>0.67700000000000005</v>
      </c>
      <c r="BX7" s="125">
        <f t="shared" si="29"/>
        <v>0.67700000000000005</v>
      </c>
      <c r="BY7" s="125">
        <f t="shared" si="30"/>
        <v>0.67700000000000005</v>
      </c>
      <c r="BZ7" s="125">
        <f t="shared" si="31"/>
        <v>0.67700000000000005</v>
      </c>
      <c r="CA7" s="125">
        <f t="shared" si="32"/>
        <v>0.67700000000000005</v>
      </c>
      <c r="CB7" s="125">
        <f t="shared" si="33"/>
        <v>0</v>
      </c>
      <c r="CC7" s="125">
        <f t="shared" si="34"/>
        <v>0</v>
      </c>
      <c r="CD7" s="125">
        <f t="shared" si="35"/>
        <v>0</v>
      </c>
      <c r="CE7" s="125">
        <f t="shared" si="36"/>
        <v>0</v>
      </c>
      <c r="CF7" s="125">
        <f t="shared" si="37"/>
        <v>0.67700000000000005</v>
      </c>
      <c r="CG7" s="125">
        <f t="shared" si="38"/>
        <v>0.67700000000000005</v>
      </c>
      <c r="CH7" s="125">
        <f t="shared" si="39"/>
        <v>0.67700000000000005</v>
      </c>
      <c r="CI7" s="125">
        <f t="shared" si="40"/>
        <v>0.67700000000000005</v>
      </c>
      <c r="CJ7" s="125">
        <f t="shared" si="41"/>
        <v>0.67700000000000005</v>
      </c>
      <c r="CK7" s="125">
        <f t="shared" si="42"/>
        <v>0.67700000000000005</v>
      </c>
      <c r="CL7" s="125">
        <f t="shared" si="43"/>
        <v>0.67700000000000005</v>
      </c>
      <c r="CM7" s="125">
        <f t="shared" si="44"/>
        <v>0.67700000000000005</v>
      </c>
      <c r="CN7" s="125">
        <f t="shared" si="45"/>
        <v>0</v>
      </c>
      <c r="CO7" s="125">
        <f t="shared" si="46"/>
        <v>0</v>
      </c>
      <c r="CP7" s="125">
        <f t="shared" si="47"/>
        <v>0</v>
      </c>
      <c r="CQ7" s="125">
        <f t="shared" si="48"/>
        <v>0</v>
      </c>
      <c r="CR7" s="125">
        <f t="shared" si="49"/>
        <v>0.67700000000000005</v>
      </c>
      <c r="CS7" s="125">
        <f t="shared" si="50"/>
        <v>0.67700000000000005</v>
      </c>
      <c r="CT7" s="125">
        <f t="shared" si="51"/>
        <v>0.67700000000000005</v>
      </c>
      <c r="CU7" s="125">
        <f t="shared" si="52"/>
        <v>0.67700000000000005</v>
      </c>
      <c r="CV7" s="125">
        <f t="shared" si="53"/>
        <v>0.67700000000000005</v>
      </c>
      <c r="CW7" s="125">
        <f t="shared" si="54"/>
        <v>0.67700000000000005</v>
      </c>
      <c r="CX7" s="125">
        <f t="shared" si="55"/>
        <v>0.67700000000000005</v>
      </c>
      <c r="CY7" s="125">
        <f t="shared" si="56"/>
        <v>0.67700000000000005</v>
      </c>
      <c r="CZ7" s="125">
        <f t="shared" si="57"/>
        <v>0</v>
      </c>
      <c r="DA7" s="125">
        <f t="shared" si="58"/>
        <v>0</v>
      </c>
      <c r="DB7" s="125">
        <f t="shared" si="59"/>
        <v>0</v>
      </c>
      <c r="DC7" s="125">
        <f t="shared" si="60"/>
        <v>0</v>
      </c>
      <c r="DD7" s="125">
        <f t="shared" si="61"/>
        <v>0.67700000000000005</v>
      </c>
      <c r="DE7" s="125">
        <f t="shared" si="62"/>
        <v>0.67700000000000005</v>
      </c>
      <c r="DF7" s="125">
        <f t="shared" si="63"/>
        <v>0.67700000000000005</v>
      </c>
      <c r="DG7" s="125">
        <f t="shared" si="64"/>
        <v>0.67700000000000005</v>
      </c>
      <c r="DH7" s="125">
        <f t="shared" si="65"/>
        <v>0.67700000000000005</v>
      </c>
      <c r="DI7" s="125">
        <f t="shared" si="66"/>
        <v>0.67700000000000005</v>
      </c>
      <c r="DJ7" s="125">
        <f t="shared" si="67"/>
        <v>0.67700000000000005</v>
      </c>
      <c r="DK7" s="125">
        <f t="shared" si="68"/>
        <v>0.67700000000000005</v>
      </c>
      <c r="DL7" s="125">
        <f t="shared" si="69"/>
        <v>0</v>
      </c>
      <c r="DM7" s="125">
        <f t="shared" si="70"/>
        <v>0</v>
      </c>
      <c r="DN7" s="125">
        <f t="shared" si="71"/>
        <v>0</v>
      </c>
      <c r="DO7" s="125">
        <f t="shared" si="72"/>
        <v>0</v>
      </c>
      <c r="DP7" s="125">
        <f t="shared" si="73"/>
        <v>0.67700000000000005</v>
      </c>
      <c r="DQ7" s="125">
        <f t="shared" si="74"/>
        <v>0.67700000000000005</v>
      </c>
      <c r="DR7" s="125">
        <f t="shared" si="75"/>
        <v>0.67700000000000005</v>
      </c>
      <c r="DS7" s="125">
        <f t="shared" si="76"/>
        <v>0.67700000000000005</v>
      </c>
      <c r="DT7" s="125">
        <f t="shared" si="77"/>
        <v>0.67700000000000005</v>
      </c>
      <c r="DU7" s="125">
        <f t="shared" si="78"/>
        <v>0.67700000000000005</v>
      </c>
      <c r="DV7" s="125">
        <f t="shared" si="79"/>
        <v>0.67700000000000005</v>
      </c>
      <c r="DW7" s="125">
        <f t="shared" si="80"/>
        <v>0.67700000000000005</v>
      </c>
      <c r="DX7" s="125">
        <f t="shared" si="81"/>
        <v>0</v>
      </c>
      <c r="DY7" s="125">
        <f t="shared" si="82"/>
        <v>0</v>
      </c>
      <c r="DZ7" s="125">
        <f t="shared" si="83"/>
        <v>0</v>
      </c>
      <c r="EA7" s="125">
        <f t="shared" si="84"/>
        <v>0</v>
      </c>
      <c r="EB7" s="125">
        <f t="shared" si="85"/>
        <v>0.67700000000000005</v>
      </c>
      <c r="EC7" s="125">
        <f t="shared" si="86"/>
        <v>0.67700000000000005</v>
      </c>
      <c r="ED7" s="125">
        <f t="shared" si="87"/>
        <v>0.67700000000000005</v>
      </c>
      <c r="EE7" s="125">
        <f t="shared" si="88"/>
        <v>0.67700000000000005</v>
      </c>
      <c r="EF7" s="125">
        <f t="shared" si="89"/>
        <v>0.67700000000000005</v>
      </c>
      <c r="EG7" s="125">
        <f t="shared" si="90"/>
        <v>0.67700000000000005</v>
      </c>
      <c r="EH7" s="125">
        <f t="shared" si="91"/>
        <v>0.67700000000000005</v>
      </c>
      <c r="EI7" s="125">
        <f t="shared" si="92"/>
        <v>0.67700000000000005</v>
      </c>
      <c r="EJ7" s="125">
        <f t="shared" si="93"/>
        <v>0</v>
      </c>
      <c r="EK7" s="125">
        <f t="shared" si="94"/>
        <v>0</v>
      </c>
      <c r="EL7" s="125">
        <f t="shared" si="95"/>
        <v>0</v>
      </c>
      <c r="EM7" s="125">
        <f t="shared" si="96"/>
        <v>0</v>
      </c>
      <c r="EN7" s="125">
        <f t="shared" si="97"/>
        <v>0.67700000000000005</v>
      </c>
      <c r="EO7" s="125">
        <f t="shared" si="98"/>
        <v>0.67700000000000005</v>
      </c>
      <c r="EP7" s="125">
        <f t="shared" si="99"/>
        <v>0.67700000000000005</v>
      </c>
      <c r="EQ7" s="125">
        <f t="shared" si="100"/>
        <v>0.67700000000000005</v>
      </c>
      <c r="ER7" s="125">
        <f t="shared" si="101"/>
        <v>0.67700000000000005</v>
      </c>
      <c r="ES7" s="125">
        <f t="shared" si="102"/>
        <v>0.67700000000000005</v>
      </c>
      <c r="ET7" s="125">
        <f t="shared" si="103"/>
        <v>0.67700000000000005</v>
      </c>
      <c r="EU7" s="125">
        <f t="shared" si="104"/>
        <v>0.67700000000000005</v>
      </c>
      <c r="EV7" s="125">
        <f t="shared" si="105"/>
        <v>0</v>
      </c>
      <c r="EW7" s="125">
        <f t="shared" si="106"/>
        <v>0</v>
      </c>
      <c r="EX7" s="125">
        <f t="shared" si="107"/>
        <v>0</v>
      </c>
      <c r="EY7" s="125">
        <f t="shared" si="108"/>
        <v>0</v>
      </c>
      <c r="EZ7" s="125">
        <f t="shared" si="109"/>
        <v>0.67700000000000005</v>
      </c>
      <c r="FA7" s="125">
        <f t="shared" si="110"/>
        <v>0.67700000000000005</v>
      </c>
      <c r="FB7" s="125">
        <f t="shared" si="111"/>
        <v>0.67700000000000005</v>
      </c>
      <c r="FC7" s="125">
        <f t="shared" si="112"/>
        <v>0.67700000000000005</v>
      </c>
      <c r="FD7" s="125">
        <f t="shared" si="113"/>
        <v>0.67700000000000005</v>
      </c>
      <c r="FE7" s="125">
        <f t="shared" si="114"/>
        <v>0.67700000000000005</v>
      </c>
      <c r="FF7" s="125">
        <f t="shared" si="115"/>
        <v>0.67700000000000005</v>
      </c>
      <c r="FG7" s="125">
        <f t="shared" si="116"/>
        <v>0.67700000000000005</v>
      </c>
      <c r="FH7" s="125">
        <f t="shared" si="117"/>
        <v>0</v>
      </c>
      <c r="FI7" s="125">
        <f t="shared" si="118"/>
        <v>0</v>
      </c>
      <c r="FJ7" s="125">
        <f t="shared" si="119"/>
        <v>0</v>
      </c>
      <c r="FK7" s="125">
        <f t="shared" si="120"/>
        <v>0</v>
      </c>
      <c r="FL7" s="125">
        <f t="shared" si="121"/>
        <v>0.67700000000000005</v>
      </c>
      <c r="FM7" s="125">
        <f t="shared" si="122"/>
        <v>0.67700000000000005</v>
      </c>
      <c r="FN7" s="125">
        <f t="shared" si="123"/>
        <v>0.67700000000000005</v>
      </c>
      <c r="FO7" s="125">
        <f t="shared" si="124"/>
        <v>0.67700000000000005</v>
      </c>
      <c r="FP7" s="125">
        <f t="shared" si="125"/>
        <v>0.67700000000000005</v>
      </c>
      <c r="FQ7" s="125">
        <f t="shared" si="126"/>
        <v>0.67700000000000005</v>
      </c>
      <c r="FR7" s="125">
        <f t="shared" si="127"/>
        <v>0.67700000000000005</v>
      </c>
      <c r="FS7" s="125">
        <f t="shared" si="128"/>
        <v>0.67700000000000005</v>
      </c>
      <c r="FT7" s="125">
        <f t="shared" si="129"/>
        <v>0</v>
      </c>
      <c r="FU7" s="125">
        <f t="shared" si="130"/>
        <v>0</v>
      </c>
      <c r="FV7" s="125">
        <f t="shared" si="131"/>
        <v>0</v>
      </c>
      <c r="FW7" s="125">
        <f t="shared" si="132"/>
        <v>0</v>
      </c>
      <c r="FX7" s="125">
        <f t="shared" si="133"/>
        <v>0.67700000000000005</v>
      </c>
      <c r="FY7" s="125">
        <f t="shared" si="134"/>
        <v>0.67700000000000005</v>
      </c>
      <c r="FZ7" s="125">
        <f t="shared" si="135"/>
        <v>0.67700000000000005</v>
      </c>
      <c r="GA7" s="125">
        <f t="shared" si="136"/>
        <v>0.67700000000000005</v>
      </c>
      <c r="GB7" s="125">
        <f t="shared" si="137"/>
        <v>0.67700000000000005</v>
      </c>
      <c r="GC7" s="125">
        <f t="shared" si="138"/>
        <v>0.67700000000000005</v>
      </c>
      <c r="GD7" s="125">
        <f t="shared" si="139"/>
        <v>0.67700000000000005</v>
      </c>
      <c r="GE7" s="125">
        <f t="shared" si="140"/>
        <v>0.67700000000000005</v>
      </c>
      <c r="GF7" s="125">
        <f t="shared" si="141"/>
        <v>0</v>
      </c>
      <c r="GG7" s="125">
        <f t="shared" si="142"/>
        <v>0</v>
      </c>
      <c r="GH7" s="125">
        <f t="shared" si="143"/>
        <v>0</v>
      </c>
      <c r="GI7" s="125">
        <f t="shared" si="144"/>
        <v>0</v>
      </c>
      <c r="GJ7" s="125">
        <f t="shared" si="145"/>
        <v>0.67700000000000005</v>
      </c>
      <c r="GK7" s="125">
        <f t="shared" si="146"/>
        <v>0.67700000000000005</v>
      </c>
      <c r="GL7" s="125">
        <f t="shared" si="147"/>
        <v>0.67700000000000005</v>
      </c>
      <c r="GM7" s="125">
        <f t="shared" si="148"/>
        <v>0.67700000000000005</v>
      </c>
      <c r="GN7" s="125">
        <f t="shared" si="149"/>
        <v>0.67700000000000005</v>
      </c>
      <c r="GO7" s="125">
        <f t="shared" si="150"/>
        <v>0.67700000000000005</v>
      </c>
      <c r="GP7" s="125">
        <f t="shared" si="151"/>
        <v>0.67700000000000005</v>
      </c>
      <c r="GQ7" s="125">
        <f t="shared" si="152"/>
        <v>0.67700000000000005</v>
      </c>
      <c r="GR7" s="125">
        <f t="shared" si="153"/>
        <v>0</v>
      </c>
      <c r="GS7" s="125">
        <f t="shared" si="154"/>
        <v>0</v>
      </c>
      <c r="GT7" s="125">
        <f t="shared" si="155"/>
        <v>0</v>
      </c>
      <c r="GU7" s="125">
        <f t="shared" si="156"/>
        <v>0</v>
      </c>
      <c r="GV7" s="125">
        <f t="shared" si="157"/>
        <v>0.67700000000000005</v>
      </c>
      <c r="GW7" s="125">
        <f t="shared" si="158"/>
        <v>0.67700000000000005</v>
      </c>
      <c r="GX7" s="125">
        <f t="shared" si="159"/>
        <v>0.67700000000000005</v>
      </c>
      <c r="GY7" s="125">
        <f t="shared" si="160"/>
        <v>0.67700000000000005</v>
      </c>
      <c r="GZ7" s="125">
        <f t="shared" si="161"/>
        <v>0.67700000000000005</v>
      </c>
      <c r="HA7" s="125">
        <f t="shared" si="162"/>
        <v>0.67700000000000005</v>
      </c>
      <c r="HB7" s="125">
        <f t="shared" si="163"/>
        <v>0.67700000000000005</v>
      </c>
      <c r="HC7" s="125">
        <f t="shared" si="164"/>
        <v>0.67700000000000005</v>
      </c>
      <c r="HD7" s="125">
        <f t="shared" si="165"/>
        <v>0</v>
      </c>
      <c r="HE7" s="125">
        <f t="shared" si="166"/>
        <v>0</v>
      </c>
      <c r="HF7" s="125">
        <f t="shared" si="167"/>
        <v>0</v>
      </c>
      <c r="HG7" s="125">
        <f t="shared" si="168"/>
        <v>0</v>
      </c>
      <c r="HH7" s="125">
        <f t="shared" si="169"/>
        <v>0.67700000000000005</v>
      </c>
      <c r="HI7" s="125">
        <f t="shared" si="170"/>
        <v>0.67700000000000005</v>
      </c>
      <c r="HJ7" s="125">
        <f t="shared" si="171"/>
        <v>0.67700000000000005</v>
      </c>
      <c r="HK7" s="125">
        <f t="shared" si="172"/>
        <v>0.67700000000000005</v>
      </c>
      <c r="HL7" s="125">
        <f t="shared" si="173"/>
        <v>0.67700000000000005</v>
      </c>
      <c r="HM7" s="125">
        <f t="shared" si="174"/>
        <v>0.67700000000000005</v>
      </c>
      <c r="HN7" s="125">
        <f t="shared" si="175"/>
        <v>0.67700000000000005</v>
      </c>
      <c r="HO7" s="125">
        <f t="shared" si="176"/>
        <v>0.67700000000000005</v>
      </c>
      <c r="HP7" s="125">
        <f t="shared" si="177"/>
        <v>0</v>
      </c>
      <c r="HQ7" s="125">
        <f t="shared" si="178"/>
        <v>0</v>
      </c>
      <c r="HR7" s="125">
        <f t="shared" si="179"/>
        <v>0</v>
      </c>
      <c r="HS7" s="125">
        <f t="shared" si="180"/>
        <v>0</v>
      </c>
      <c r="HT7" s="125">
        <f t="shared" si="181"/>
        <v>0.67700000000000005</v>
      </c>
      <c r="HU7" s="125">
        <f t="shared" si="182"/>
        <v>0.67700000000000005</v>
      </c>
      <c r="HV7" s="125">
        <f t="shared" si="183"/>
        <v>0.67700000000000005</v>
      </c>
      <c r="HW7" s="125">
        <f t="shared" si="184"/>
        <v>0.67700000000000005</v>
      </c>
      <c r="HX7" s="125">
        <f t="shared" si="185"/>
        <v>0.67700000000000005</v>
      </c>
      <c r="HY7" s="125">
        <f t="shared" si="186"/>
        <v>0.67700000000000005</v>
      </c>
      <c r="HZ7" s="125">
        <f t="shared" si="187"/>
        <v>0.67700000000000005</v>
      </c>
      <c r="IA7" s="125">
        <f t="shared" si="188"/>
        <v>0.67700000000000005</v>
      </c>
      <c r="IB7" s="125">
        <f t="shared" si="189"/>
        <v>0</v>
      </c>
      <c r="IC7" s="125">
        <f t="shared" si="190"/>
        <v>0</v>
      </c>
      <c r="ID7" s="125">
        <f t="shared" si="191"/>
        <v>0</v>
      </c>
      <c r="IE7" s="125">
        <f t="shared" si="192"/>
        <v>0</v>
      </c>
      <c r="IF7" s="125">
        <f t="shared" si="193"/>
        <v>0.67700000000000005</v>
      </c>
      <c r="IG7" s="125">
        <f t="shared" si="194"/>
        <v>0.67700000000000005</v>
      </c>
      <c r="IH7" s="125">
        <f t="shared" si="195"/>
        <v>0.67700000000000005</v>
      </c>
      <c r="II7" s="125">
        <f t="shared" si="196"/>
        <v>0.67700000000000005</v>
      </c>
      <c r="IJ7" s="125">
        <f t="shared" si="197"/>
        <v>0.67700000000000005</v>
      </c>
      <c r="IK7" s="125">
        <f t="shared" si="198"/>
        <v>0.67700000000000005</v>
      </c>
      <c r="IL7" s="125">
        <f t="shared" si="199"/>
        <v>0.67700000000000005</v>
      </c>
      <c r="IM7" s="125">
        <f t="shared" si="200"/>
        <v>0.67700000000000005</v>
      </c>
      <c r="IN7" s="125">
        <f t="shared" si="201"/>
        <v>0</v>
      </c>
      <c r="IO7" s="125">
        <f t="shared" si="202"/>
        <v>0</v>
      </c>
      <c r="IP7" s="125">
        <f t="shared" si="203"/>
        <v>0</v>
      </c>
      <c r="IQ7" s="125">
        <f t="shared" si="204"/>
        <v>0</v>
      </c>
      <c r="IR7" s="125">
        <f t="shared" si="205"/>
        <v>0.67700000000000005</v>
      </c>
      <c r="IS7" s="125">
        <f t="shared" si="206"/>
        <v>0.67700000000000005</v>
      </c>
      <c r="IT7" s="125">
        <f t="shared" si="207"/>
        <v>0.67700000000000005</v>
      </c>
      <c r="IU7" s="125">
        <f t="shared" si="208"/>
        <v>0.67700000000000005</v>
      </c>
      <c r="IV7" s="125">
        <f t="shared" si="209"/>
        <v>0.67700000000000005</v>
      </c>
      <c r="IW7" s="125">
        <f t="shared" si="210"/>
        <v>0.67700000000000005</v>
      </c>
      <c r="IX7" s="125">
        <f t="shared" si="211"/>
        <v>0.67700000000000005</v>
      </c>
      <c r="IY7" s="125">
        <f t="shared" si="212"/>
        <v>0.67700000000000005</v>
      </c>
      <c r="IZ7" s="125">
        <f t="shared" si="213"/>
        <v>0</v>
      </c>
      <c r="JA7" s="125">
        <f t="shared" si="214"/>
        <v>0</v>
      </c>
      <c r="JB7" s="125">
        <f t="shared" si="215"/>
        <v>0</v>
      </c>
      <c r="JC7" s="125">
        <f t="shared" si="216"/>
        <v>0</v>
      </c>
      <c r="JD7" s="125">
        <f t="shared" si="217"/>
        <v>0.67700000000000005</v>
      </c>
      <c r="JE7" s="125">
        <f t="shared" si="218"/>
        <v>0.67700000000000005</v>
      </c>
      <c r="JF7" s="125">
        <f t="shared" si="219"/>
        <v>0.67700000000000005</v>
      </c>
      <c r="JG7" s="125">
        <f t="shared" si="220"/>
        <v>0.67700000000000005</v>
      </c>
      <c r="JH7" s="125">
        <f t="shared" si="221"/>
        <v>0.67700000000000005</v>
      </c>
      <c r="JI7" s="125">
        <f t="shared" si="222"/>
        <v>0.67700000000000005</v>
      </c>
      <c r="JJ7" s="125">
        <f t="shared" si="223"/>
        <v>0.67700000000000005</v>
      </c>
      <c r="JK7" s="125">
        <f t="shared" si="224"/>
        <v>0.67700000000000005</v>
      </c>
      <c r="JL7" s="125">
        <f t="shared" si="225"/>
        <v>0</v>
      </c>
      <c r="JM7" s="125">
        <f t="shared" si="226"/>
        <v>0</v>
      </c>
      <c r="JN7" s="125">
        <f t="shared" si="227"/>
        <v>0</v>
      </c>
      <c r="JO7" s="125">
        <f t="shared" si="228"/>
        <v>0</v>
      </c>
      <c r="JP7" s="125">
        <f t="shared" si="229"/>
        <v>0.67700000000000005</v>
      </c>
      <c r="JQ7" s="125">
        <f t="shared" si="230"/>
        <v>0.67700000000000005</v>
      </c>
      <c r="JR7" s="125">
        <f t="shared" si="231"/>
        <v>0.67700000000000005</v>
      </c>
      <c r="JS7" s="125">
        <f t="shared" si="232"/>
        <v>0.67700000000000005</v>
      </c>
      <c r="JT7" s="125">
        <f t="shared" si="233"/>
        <v>0.67700000000000005</v>
      </c>
      <c r="JU7" s="125">
        <f t="shared" si="234"/>
        <v>0.67700000000000005</v>
      </c>
      <c r="JV7" s="125">
        <f t="shared" si="235"/>
        <v>0.67700000000000005</v>
      </c>
      <c r="JW7" s="125">
        <f t="shared" si="236"/>
        <v>0.67700000000000005</v>
      </c>
      <c r="JX7" s="125">
        <f t="shared" si="237"/>
        <v>0</v>
      </c>
      <c r="JY7" s="125">
        <f t="shared" si="238"/>
        <v>0</v>
      </c>
      <c r="JZ7" s="125">
        <f t="shared" si="239"/>
        <v>0</v>
      </c>
      <c r="KA7" s="125">
        <f t="shared" si="240"/>
        <v>0</v>
      </c>
      <c r="KB7" s="125">
        <f t="shared" si="241"/>
        <v>0.67700000000000005</v>
      </c>
      <c r="KC7" s="125">
        <f t="shared" si="242"/>
        <v>0.67700000000000005</v>
      </c>
      <c r="KD7" s="125">
        <f t="shared" si="243"/>
        <v>0.67700000000000005</v>
      </c>
      <c r="KE7" s="125">
        <f t="shared" si="244"/>
        <v>0.67700000000000005</v>
      </c>
      <c r="KF7" s="125">
        <f t="shared" si="245"/>
        <v>0.67700000000000005</v>
      </c>
      <c r="KG7" s="125">
        <f t="shared" si="246"/>
        <v>0.67700000000000005</v>
      </c>
      <c r="KH7" s="125">
        <f t="shared" si="247"/>
        <v>0.67700000000000005</v>
      </c>
      <c r="KI7" s="125">
        <f t="shared" si="248"/>
        <v>0.67700000000000005</v>
      </c>
      <c r="KJ7" s="125">
        <f t="shared" si="249"/>
        <v>0</v>
      </c>
      <c r="KK7" s="125">
        <f t="shared" si="250"/>
        <v>0</v>
      </c>
      <c r="KL7" s="125">
        <f t="shared" si="251"/>
        <v>0</v>
      </c>
      <c r="KM7" s="125">
        <f t="shared" si="252"/>
        <v>0</v>
      </c>
      <c r="KN7" s="125">
        <f t="shared" si="253"/>
        <v>0.67700000000000005</v>
      </c>
      <c r="KO7" s="125">
        <f t="shared" si="254"/>
        <v>0.67700000000000005</v>
      </c>
      <c r="KP7" s="125">
        <f t="shared" si="255"/>
        <v>0.67700000000000005</v>
      </c>
      <c r="KQ7" s="125">
        <f t="shared" si="256"/>
        <v>0.67700000000000005</v>
      </c>
      <c r="KR7" s="125">
        <f t="shared" si="257"/>
        <v>0.67700000000000005</v>
      </c>
      <c r="KS7" s="125">
        <f t="shared" si="258"/>
        <v>0.67700000000000005</v>
      </c>
      <c r="KT7" s="125">
        <f t="shared" si="259"/>
        <v>0.67700000000000005</v>
      </c>
      <c r="KU7" s="125">
        <f t="shared" si="260"/>
        <v>0.67700000000000005</v>
      </c>
      <c r="KV7" s="125">
        <f t="shared" si="261"/>
        <v>0</v>
      </c>
      <c r="KW7" s="125">
        <f t="shared" si="262"/>
        <v>0</v>
      </c>
      <c r="KX7" s="125">
        <f t="shared" si="263"/>
        <v>0</v>
      </c>
      <c r="KY7" s="125">
        <f t="shared" si="264"/>
        <v>0</v>
      </c>
      <c r="KZ7" s="125">
        <f t="shared" si="265"/>
        <v>0.67700000000000005</v>
      </c>
      <c r="LA7" s="125">
        <f t="shared" si="266"/>
        <v>0.67700000000000005</v>
      </c>
      <c r="LB7" s="125">
        <f t="shared" si="267"/>
        <v>0.67700000000000005</v>
      </c>
      <c r="LC7" s="125">
        <f t="shared" si="268"/>
        <v>0.67700000000000005</v>
      </c>
      <c r="LD7" s="125">
        <f t="shared" si="269"/>
        <v>0.67700000000000005</v>
      </c>
      <c r="LE7" s="125">
        <f t="shared" si="270"/>
        <v>0.67700000000000005</v>
      </c>
      <c r="LF7" s="125">
        <f t="shared" si="271"/>
        <v>0.67700000000000005</v>
      </c>
      <c r="LG7" s="125">
        <f t="shared" si="272"/>
        <v>0.67700000000000005</v>
      </c>
      <c r="LH7" s="125">
        <f t="shared" si="273"/>
        <v>0</v>
      </c>
      <c r="LI7" s="125">
        <f t="shared" si="274"/>
        <v>0</v>
      </c>
      <c r="LJ7" s="125">
        <f t="shared" si="275"/>
        <v>0</v>
      </c>
      <c r="LK7" s="125">
        <f t="shared" si="276"/>
        <v>0</v>
      </c>
      <c r="LL7" s="125">
        <f t="shared" si="277"/>
        <v>0.67700000000000005</v>
      </c>
      <c r="LM7" s="125">
        <f t="shared" si="278"/>
        <v>0.67700000000000005</v>
      </c>
      <c r="LN7" s="125">
        <f t="shared" si="279"/>
        <v>0.67700000000000005</v>
      </c>
      <c r="LO7" s="125">
        <f t="shared" si="280"/>
        <v>0.67700000000000005</v>
      </c>
      <c r="LP7" s="125">
        <f t="shared" si="281"/>
        <v>0.67700000000000005</v>
      </c>
      <c r="LQ7" s="125">
        <f t="shared" si="282"/>
        <v>0.67700000000000005</v>
      </c>
      <c r="LR7" s="125">
        <f t="shared" si="283"/>
        <v>0.67700000000000005</v>
      </c>
      <c r="LS7" s="125">
        <f t="shared" si="284"/>
        <v>0.67700000000000005</v>
      </c>
      <c r="LT7" s="125">
        <f t="shared" si="285"/>
        <v>0</v>
      </c>
      <c r="LU7" s="125">
        <f t="shared" si="286"/>
        <v>0</v>
      </c>
      <c r="LV7" s="125">
        <f t="shared" si="287"/>
        <v>0</v>
      </c>
      <c r="LW7" s="125">
        <f t="shared" si="288"/>
        <v>0</v>
      </c>
      <c r="LX7" s="125">
        <f t="shared" si="289"/>
        <v>0.67700000000000005</v>
      </c>
      <c r="LY7" s="125">
        <f t="shared" si="290"/>
        <v>0.67700000000000005</v>
      </c>
      <c r="LZ7" s="125">
        <f t="shared" si="291"/>
        <v>0.67700000000000005</v>
      </c>
      <c r="MA7" s="125">
        <f t="shared" si="292"/>
        <v>0.67700000000000005</v>
      </c>
      <c r="MB7" s="125">
        <f t="shared" si="293"/>
        <v>0.67700000000000005</v>
      </c>
      <c r="MC7" s="125">
        <f t="shared" si="294"/>
        <v>0.67700000000000005</v>
      </c>
      <c r="MD7" s="125">
        <f t="shared" si="295"/>
        <v>0.67700000000000005</v>
      </c>
      <c r="ME7" s="125">
        <f t="shared" si="296"/>
        <v>0.67700000000000005</v>
      </c>
      <c r="MF7" s="125">
        <f t="shared" si="297"/>
        <v>0</v>
      </c>
      <c r="MG7" s="125">
        <f t="shared" si="298"/>
        <v>0</v>
      </c>
      <c r="MH7" s="125">
        <f t="shared" si="299"/>
        <v>0</v>
      </c>
      <c r="MI7" s="125">
        <f t="shared" si="300"/>
        <v>0</v>
      </c>
      <c r="MJ7" s="125">
        <f t="shared" si="301"/>
        <v>0.67700000000000005</v>
      </c>
      <c r="MK7" s="125">
        <f t="shared" si="302"/>
        <v>0.67700000000000005</v>
      </c>
      <c r="ML7" s="125">
        <f t="shared" si="303"/>
        <v>0.67700000000000005</v>
      </c>
      <c r="MM7" s="125">
        <f t="shared" si="304"/>
        <v>0.67700000000000005</v>
      </c>
      <c r="MN7" s="125">
        <f t="shared" si="305"/>
        <v>0.67700000000000005</v>
      </c>
      <c r="MO7" s="125">
        <f t="shared" si="306"/>
        <v>0.67700000000000005</v>
      </c>
      <c r="MP7" s="125">
        <f t="shared" si="307"/>
        <v>0.67700000000000005</v>
      </c>
      <c r="MQ7" s="125">
        <f t="shared" si="308"/>
        <v>0.67700000000000005</v>
      </c>
      <c r="MR7" s="125">
        <f t="shared" si="309"/>
        <v>0</v>
      </c>
      <c r="MS7" s="125">
        <f t="shared" si="310"/>
        <v>0</v>
      </c>
      <c r="MT7" s="125">
        <f t="shared" si="311"/>
        <v>0</v>
      </c>
      <c r="MU7" s="125">
        <f t="shared" si="312"/>
        <v>0</v>
      </c>
      <c r="MV7" s="125">
        <f t="shared" si="313"/>
        <v>0.67700000000000005</v>
      </c>
      <c r="MW7" s="125">
        <f t="shared" si="314"/>
        <v>0.67700000000000005</v>
      </c>
      <c r="MX7" s="125">
        <f t="shared" si="315"/>
        <v>0.67700000000000005</v>
      </c>
      <c r="MY7" s="9" t="s">
        <v>63</v>
      </c>
    </row>
    <row r="8" spans="1:363" x14ac:dyDescent="0.25">
      <c r="A8" s="298"/>
      <c r="B8" s="21" t="s">
        <v>23</v>
      </c>
      <c r="C8" s="8">
        <f t="shared" si="316"/>
        <v>0.66400000000000003</v>
      </c>
      <c r="D8" s="8">
        <f t="shared" si="6"/>
        <v>0.66400000000000003</v>
      </c>
      <c r="E8" s="8">
        <f t="shared" si="7"/>
        <v>0.66400000000000003</v>
      </c>
      <c r="F8" s="8">
        <f t="shared" si="8"/>
        <v>0.66400000000000003</v>
      </c>
      <c r="G8" s="8">
        <f t="shared" si="9"/>
        <v>0.66400000000000003</v>
      </c>
      <c r="H8" s="8">
        <v>0.33600000000000002</v>
      </c>
      <c r="I8" s="8">
        <v>0.33600000000000002</v>
      </c>
      <c r="J8" s="8">
        <v>0.33600000000000002</v>
      </c>
      <c r="K8" s="8">
        <v>0.33600000000000002</v>
      </c>
      <c r="L8" s="8">
        <v>0.66400000000000003</v>
      </c>
      <c r="M8" s="8">
        <v>0.66400000000000003</v>
      </c>
      <c r="N8" s="8">
        <v>0.66400000000000003</v>
      </c>
      <c r="O8" s="8">
        <v>0.66400000000000003</v>
      </c>
      <c r="P8" s="8">
        <v>0.66400000000000003</v>
      </c>
      <c r="Q8" s="8">
        <v>0.66400000000000003</v>
      </c>
      <c r="R8" s="8">
        <v>0.66400000000000003</v>
      </c>
      <c r="S8" s="8">
        <v>0.66400000000000003</v>
      </c>
      <c r="T8" s="8">
        <v>0.28999999999999998</v>
      </c>
      <c r="U8" s="8">
        <v>0.28999999999999998</v>
      </c>
      <c r="V8" s="8">
        <v>0.28999999999999998</v>
      </c>
      <c r="W8" s="8">
        <v>0.28999999999999998</v>
      </c>
      <c r="X8" s="8">
        <v>0.61099999999999999</v>
      </c>
      <c r="Y8" s="8">
        <v>0.61099999999999999</v>
      </c>
      <c r="Z8" s="8">
        <v>0.61099999999999999</v>
      </c>
      <c r="AA8" s="8">
        <v>0.61099999999999999</v>
      </c>
      <c r="AB8" s="8">
        <v>0.61099999999999999</v>
      </c>
      <c r="AC8" s="8">
        <v>0.61099999999999999</v>
      </c>
      <c r="AD8" s="8">
        <v>0.61099999999999999</v>
      </c>
      <c r="AE8" s="8">
        <v>0.61099999999999999</v>
      </c>
      <c r="AF8" s="8">
        <v>9.9000000000000005E-2</v>
      </c>
      <c r="AG8" s="8">
        <v>9.9000000000000005E-2</v>
      </c>
      <c r="AH8" s="8">
        <v>9.9000000000000005E-2</v>
      </c>
      <c r="AI8" s="8">
        <v>9.9000000000000005E-2</v>
      </c>
      <c r="AJ8" s="8">
        <v>0.60199999999999998</v>
      </c>
      <c r="AK8" s="8">
        <v>0.60199999999999998</v>
      </c>
      <c r="AL8" s="8">
        <v>0.60199999999999998</v>
      </c>
      <c r="AM8" s="8">
        <v>0.60199999999999998</v>
      </c>
      <c r="AN8" s="8">
        <v>0.60199999999999998</v>
      </c>
      <c r="AO8" s="8">
        <v>0.60199999999999998</v>
      </c>
      <c r="AP8" s="8">
        <v>0.60199999999999998</v>
      </c>
      <c r="AQ8" s="8">
        <v>0.60199999999999998</v>
      </c>
      <c r="AR8" s="8">
        <v>1.2999999999999999E-2</v>
      </c>
      <c r="AS8" s="8">
        <v>1.2999999999999999E-2</v>
      </c>
      <c r="AT8" s="8">
        <v>1.2999999999999999E-2</v>
      </c>
      <c r="AU8" s="8">
        <v>1.2999999999999999E-2</v>
      </c>
      <c r="AV8" s="8">
        <v>0.64800000000000002</v>
      </c>
      <c r="AW8" s="8">
        <v>0.64800000000000002</v>
      </c>
      <c r="AX8" s="8">
        <v>0.64800000000000002</v>
      </c>
      <c r="AY8" s="8">
        <v>0.64800000000000002</v>
      </c>
      <c r="AZ8" s="8">
        <v>0.64800000000000002</v>
      </c>
      <c r="BA8" s="8">
        <v>0.64800000000000002</v>
      </c>
      <c r="BB8" s="8">
        <v>0.64800000000000002</v>
      </c>
      <c r="BC8" s="8">
        <v>0.64800000000000002</v>
      </c>
      <c r="BD8" s="125">
        <f t="shared" si="317"/>
        <v>1.2999999999999999E-2</v>
      </c>
      <c r="BE8" s="125">
        <f t="shared" si="10"/>
        <v>1.2999999999999999E-2</v>
      </c>
      <c r="BF8" s="125">
        <f t="shared" si="11"/>
        <v>1.2999999999999999E-2</v>
      </c>
      <c r="BG8" s="125">
        <f t="shared" si="12"/>
        <v>1.2999999999999999E-2</v>
      </c>
      <c r="BH8" s="125">
        <f t="shared" si="13"/>
        <v>0.64800000000000002</v>
      </c>
      <c r="BI8" s="125">
        <f t="shared" si="14"/>
        <v>0.64800000000000002</v>
      </c>
      <c r="BJ8" s="125">
        <f t="shared" si="15"/>
        <v>0.64800000000000002</v>
      </c>
      <c r="BK8" s="125">
        <f t="shared" si="16"/>
        <v>0.64800000000000002</v>
      </c>
      <c r="BL8" s="125">
        <f t="shared" si="17"/>
        <v>0.64800000000000002</v>
      </c>
      <c r="BM8" s="125">
        <f t="shared" si="18"/>
        <v>0.64800000000000002</v>
      </c>
      <c r="BN8" s="125">
        <f t="shared" si="19"/>
        <v>0.64800000000000002</v>
      </c>
      <c r="BO8" s="125">
        <f t="shared" si="20"/>
        <v>0.64800000000000002</v>
      </c>
      <c r="BP8" s="125">
        <f t="shared" si="21"/>
        <v>1.2999999999999999E-2</v>
      </c>
      <c r="BQ8" s="125">
        <f t="shared" si="22"/>
        <v>1.2999999999999999E-2</v>
      </c>
      <c r="BR8" s="125">
        <f t="shared" si="23"/>
        <v>1.2999999999999999E-2</v>
      </c>
      <c r="BS8" s="125">
        <f t="shared" si="24"/>
        <v>1.2999999999999999E-2</v>
      </c>
      <c r="BT8" s="125">
        <f t="shared" si="25"/>
        <v>0.64800000000000002</v>
      </c>
      <c r="BU8" s="125">
        <f t="shared" si="26"/>
        <v>0.64800000000000002</v>
      </c>
      <c r="BV8" s="125">
        <f t="shared" si="27"/>
        <v>0.64800000000000002</v>
      </c>
      <c r="BW8" s="125">
        <f t="shared" si="28"/>
        <v>0.64800000000000002</v>
      </c>
      <c r="BX8" s="125">
        <f t="shared" si="29"/>
        <v>0.64800000000000002</v>
      </c>
      <c r="BY8" s="125">
        <f t="shared" si="30"/>
        <v>0.64800000000000002</v>
      </c>
      <c r="BZ8" s="125">
        <f t="shared" si="31"/>
        <v>0.64800000000000002</v>
      </c>
      <c r="CA8" s="125">
        <f t="shared" si="32"/>
        <v>0.64800000000000002</v>
      </c>
      <c r="CB8" s="125">
        <f t="shared" si="33"/>
        <v>1.2999999999999999E-2</v>
      </c>
      <c r="CC8" s="125">
        <f t="shared" si="34"/>
        <v>1.2999999999999999E-2</v>
      </c>
      <c r="CD8" s="125">
        <f t="shared" si="35"/>
        <v>1.2999999999999999E-2</v>
      </c>
      <c r="CE8" s="125">
        <f t="shared" si="36"/>
        <v>1.2999999999999999E-2</v>
      </c>
      <c r="CF8" s="125">
        <f t="shared" si="37"/>
        <v>0.64800000000000002</v>
      </c>
      <c r="CG8" s="125">
        <f t="shared" si="38"/>
        <v>0.64800000000000002</v>
      </c>
      <c r="CH8" s="125">
        <f t="shared" si="39"/>
        <v>0.64800000000000002</v>
      </c>
      <c r="CI8" s="125">
        <f t="shared" si="40"/>
        <v>0.64800000000000002</v>
      </c>
      <c r="CJ8" s="125">
        <f t="shared" si="41"/>
        <v>0.64800000000000002</v>
      </c>
      <c r="CK8" s="125">
        <f t="shared" si="42"/>
        <v>0.64800000000000002</v>
      </c>
      <c r="CL8" s="125">
        <f t="shared" si="43"/>
        <v>0.64800000000000002</v>
      </c>
      <c r="CM8" s="125">
        <f t="shared" si="44"/>
        <v>0.64800000000000002</v>
      </c>
      <c r="CN8" s="125">
        <f t="shared" si="45"/>
        <v>1.2999999999999999E-2</v>
      </c>
      <c r="CO8" s="125">
        <f t="shared" si="46"/>
        <v>1.2999999999999999E-2</v>
      </c>
      <c r="CP8" s="125">
        <f t="shared" si="47"/>
        <v>1.2999999999999999E-2</v>
      </c>
      <c r="CQ8" s="125">
        <f t="shared" si="48"/>
        <v>1.2999999999999999E-2</v>
      </c>
      <c r="CR8" s="125">
        <f t="shared" si="49"/>
        <v>0.64800000000000002</v>
      </c>
      <c r="CS8" s="125">
        <f t="shared" si="50"/>
        <v>0.64800000000000002</v>
      </c>
      <c r="CT8" s="125">
        <f t="shared" si="51"/>
        <v>0.64800000000000002</v>
      </c>
      <c r="CU8" s="125">
        <f t="shared" si="52"/>
        <v>0.64800000000000002</v>
      </c>
      <c r="CV8" s="125">
        <f t="shared" si="53"/>
        <v>0.64800000000000002</v>
      </c>
      <c r="CW8" s="125">
        <f t="shared" si="54"/>
        <v>0.64800000000000002</v>
      </c>
      <c r="CX8" s="125">
        <f t="shared" si="55"/>
        <v>0.64800000000000002</v>
      </c>
      <c r="CY8" s="125">
        <f t="shared" si="56"/>
        <v>0.64800000000000002</v>
      </c>
      <c r="CZ8" s="125">
        <f t="shared" si="57"/>
        <v>1.2999999999999999E-2</v>
      </c>
      <c r="DA8" s="125">
        <f t="shared" si="58"/>
        <v>1.2999999999999999E-2</v>
      </c>
      <c r="DB8" s="125">
        <f t="shared" si="59"/>
        <v>1.2999999999999999E-2</v>
      </c>
      <c r="DC8" s="125">
        <f t="shared" si="60"/>
        <v>1.2999999999999999E-2</v>
      </c>
      <c r="DD8" s="125">
        <f t="shared" si="61"/>
        <v>0.64800000000000002</v>
      </c>
      <c r="DE8" s="125">
        <f t="shared" si="62"/>
        <v>0.64800000000000002</v>
      </c>
      <c r="DF8" s="125">
        <f t="shared" si="63"/>
        <v>0.64800000000000002</v>
      </c>
      <c r="DG8" s="125">
        <f t="shared" si="64"/>
        <v>0.64800000000000002</v>
      </c>
      <c r="DH8" s="125">
        <f t="shared" si="65"/>
        <v>0.64800000000000002</v>
      </c>
      <c r="DI8" s="125">
        <f t="shared" si="66"/>
        <v>0.64800000000000002</v>
      </c>
      <c r="DJ8" s="125">
        <f t="shared" si="67"/>
        <v>0.64800000000000002</v>
      </c>
      <c r="DK8" s="125">
        <f t="shared" si="68"/>
        <v>0.64800000000000002</v>
      </c>
      <c r="DL8" s="125">
        <f t="shared" si="69"/>
        <v>1.2999999999999999E-2</v>
      </c>
      <c r="DM8" s="125">
        <f t="shared" si="70"/>
        <v>1.2999999999999999E-2</v>
      </c>
      <c r="DN8" s="125">
        <f t="shared" si="71"/>
        <v>1.2999999999999999E-2</v>
      </c>
      <c r="DO8" s="125">
        <f t="shared" si="72"/>
        <v>1.2999999999999999E-2</v>
      </c>
      <c r="DP8" s="125">
        <f t="shared" si="73"/>
        <v>0.64800000000000002</v>
      </c>
      <c r="DQ8" s="125">
        <f t="shared" si="74"/>
        <v>0.64800000000000002</v>
      </c>
      <c r="DR8" s="125">
        <f t="shared" si="75"/>
        <v>0.64800000000000002</v>
      </c>
      <c r="DS8" s="125">
        <f t="shared" si="76"/>
        <v>0.64800000000000002</v>
      </c>
      <c r="DT8" s="125">
        <f t="shared" si="77"/>
        <v>0.64800000000000002</v>
      </c>
      <c r="DU8" s="125">
        <f t="shared" si="78"/>
        <v>0.64800000000000002</v>
      </c>
      <c r="DV8" s="125">
        <f t="shared" si="79"/>
        <v>0.64800000000000002</v>
      </c>
      <c r="DW8" s="125">
        <f t="shared" si="80"/>
        <v>0.64800000000000002</v>
      </c>
      <c r="DX8" s="125">
        <f t="shared" si="81"/>
        <v>1.2999999999999999E-2</v>
      </c>
      <c r="DY8" s="125">
        <f t="shared" si="82"/>
        <v>1.2999999999999999E-2</v>
      </c>
      <c r="DZ8" s="125">
        <f t="shared" si="83"/>
        <v>1.2999999999999999E-2</v>
      </c>
      <c r="EA8" s="125">
        <f t="shared" si="84"/>
        <v>1.2999999999999999E-2</v>
      </c>
      <c r="EB8" s="125">
        <f t="shared" si="85"/>
        <v>0.64800000000000002</v>
      </c>
      <c r="EC8" s="125">
        <f t="shared" si="86"/>
        <v>0.64800000000000002</v>
      </c>
      <c r="ED8" s="125">
        <f t="shared" si="87"/>
        <v>0.64800000000000002</v>
      </c>
      <c r="EE8" s="125">
        <f t="shared" si="88"/>
        <v>0.64800000000000002</v>
      </c>
      <c r="EF8" s="125">
        <f t="shared" si="89"/>
        <v>0.64800000000000002</v>
      </c>
      <c r="EG8" s="125">
        <f t="shared" si="90"/>
        <v>0.64800000000000002</v>
      </c>
      <c r="EH8" s="125">
        <f t="shared" si="91"/>
        <v>0.64800000000000002</v>
      </c>
      <c r="EI8" s="125">
        <f t="shared" si="92"/>
        <v>0.64800000000000002</v>
      </c>
      <c r="EJ8" s="125">
        <f t="shared" si="93"/>
        <v>1.2999999999999999E-2</v>
      </c>
      <c r="EK8" s="125">
        <f t="shared" si="94"/>
        <v>1.2999999999999999E-2</v>
      </c>
      <c r="EL8" s="125">
        <f t="shared" si="95"/>
        <v>1.2999999999999999E-2</v>
      </c>
      <c r="EM8" s="125">
        <f t="shared" si="96"/>
        <v>1.2999999999999999E-2</v>
      </c>
      <c r="EN8" s="125">
        <f t="shared" si="97"/>
        <v>0.64800000000000002</v>
      </c>
      <c r="EO8" s="125">
        <f t="shared" si="98"/>
        <v>0.64800000000000002</v>
      </c>
      <c r="EP8" s="125">
        <f t="shared" si="99"/>
        <v>0.64800000000000002</v>
      </c>
      <c r="EQ8" s="125">
        <f t="shared" si="100"/>
        <v>0.64800000000000002</v>
      </c>
      <c r="ER8" s="125">
        <f t="shared" si="101"/>
        <v>0.64800000000000002</v>
      </c>
      <c r="ES8" s="125">
        <f t="shared" si="102"/>
        <v>0.64800000000000002</v>
      </c>
      <c r="ET8" s="125">
        <f t="shared" si="103"/>
        <v>0.64800000000000002</v>
      </c>
      <c r="EU8" s="125">
        <f t="shared" si="104"/>
        <v>0.64800000000000002</v>
      </c>
      <c r="EV8" s="125">
        <f t="shared" si="105"/>
        <v>1.2999999999999999E-2</v>
      </c>
      <c r="EW8" s="125">
        <f t="shared" si="106"/>
        <v>1.2999999999999999E-2</v>
      </c>
      <c r="EX8" s="125">
        <f t="shared" si="107"/>
        <v>1.2999999999999999E-2</v>
      </c>
      <c r="EY8" s="125">
        <f t="shared" si="108"/>
        <v>1.2999999999999999E-2</v>
      </c>
      <c r="EZ8" s="125">
        <f t="shared" si="109"/>
        <v>0.64800000000000002</v>
      </c>
      <c r="FA8" s="125">
        <f t="shared" si="110"/>
        <v>0.64800000000000002</v>
      </c>
      <c r="FB8" s="125">
        <f t="shared" si="111"/>
        <v>0.64800000000000002</v>
      </c>
      <c r="FC8" s="125">
        <f t="shared" si="112"/>
        <v>0.64800000000000002</v>
      </c>
      <c r="FD8" s="125">
        <f t="shared" si="113"/>
        <v>0.64800000000000002</v>
      </c>
      <c r="FE8" s="125">
        <f t="shared" si="114"/>
        <v>0.64800000000000002</v>
      </c>
      <c r="FF8" s="125">
        <f t="shared" si="115"/>
        <v>0.64800000000000002</v>
      </c>
      <c r="FG8" s="125">
        <f t="shared" si="116"/>
        <v>0.64800000000000002</v>
      </c>
      <c r="FH8" s="125">
        <f t="shared" si="117"/>
        <v>1.2999999999999999E-2</v>
      </c>
      <c r="FI8" s="125">
        <f t="shared" si="118"/>
        <v>1.2999999999999999E-2</v>
      </c>
      <c r="FJ8" s="125">
        <f t="shared" si="119"/>
        <v>1.2999999999999999E-2</v>
      </c>
      <c r="FK8" s="125">
        <f t="shared" si="120"/>
        <v>1.2999999999999999E-2</v>
      </c>
      <c r="FL8" s="125">
        <f t="shared" si="121"/>
        <v>0.64800000000000002</v>
      </c>
      <c r="FM8" s="125">
        <f t="shared" si="122"/>
        <v>0.64800000000000002</v>
      </c>
      <c r="FN8" s="125">
        <f t="shared" si="123"/>
        <v>0.64800000000000002</v>
      </c>
      <c r="FO8" s="125">
        <f t="shared" si="124"/>
        <v>0.64800000000000002</v>
      </c>
      <c r="FP8" s="125">
        <f t="shared" si="125"/>
        <v>0.64800000000000002</v>
      </c>
      <c r="FQ8" s="125">
        <f t="shared" si="126"/>
        <v>0.64800000000000002</v>
      </c>
      <c r="FR8" s="125">
        <f t="shared" si="127"/>
        <v>0.64800000000000002</v>
      </c>
      <c r="FS8" s="125">
        <f t="shared" si="128"/>
        <v>0.64800000000000002</v>
      </c>
      <c r="FT8" s="125">
        <f t="shared" si="129"/>
        <v>1.2999999999999999E-2</v>
      </c>
      <c r="FU8" s="125">
        <f t="shared" si="130"/>
        <v>1.2999999999999999E-2</v>
      </c>
      <c r="FV8" s="125">
        <f t="shared" si="131"/>
        <v>1.2999999999999999E-2</v>
      </c>
      <c r="FW8" s="125">
        <f t="shared" si="132"/>
        <v>1.2999999999999999E-2</v>
      </c>
      <c r="FX8" s="125">
        <f t="shared" si="133"/>
        <v>0.64800000000000002</v>
      </c>
      <c r="FY8" s="125">
        <f t="shared" si="134"/>
        <v>0.64800000000000002</v>
      </c>
      <c r="FZ8" s="125">
        <f t="shared" si="135"/>
        <v>0.64800000000000002</v>
      </c>
      <c r="GA8" s="125">
        <f t="shared" si="136"/>
        <v>0.64800000000000002</v>
      </c>
      <c r="GB8" s="125">
        <f t="shared" si="137"/>
        <v>0.64800000000000002</v>
      </c>
      <c r="GC8" s="125">
        <f t="shared" si="138"/>
        <v>0.64800000000000002</v>
      </c>
      <c r="GD8" s="125">
        <f t="shared" si="139"/>
        <v>0.64800000000000002</v>
      </c>
      <c r="GE8" s="125">
        <f t="shared" si="140"/>
        <v>0.64800000000000002</v>
      </c>
      <c r="GF8" s="125">
        <f t="shared" si="141"/>
        <v>1.2999999999999999E-2</v>
      </c>
      <c r="GG8" s="125">
        <f t="shared" si="142"/>
        <v>1.2999999999999999E-2</v>
      </c>
      <c r="GH8" s="125">
        <f t="shared" si="143"/>
        <v>1.2999999999999999E-2</v>
      </c>
      <c r="GI8" s="125">
        <f t="shared" si="144"/>
        <v>1.2999999999999999E-2</v>
      </c>
      <c r="GJ8" s="125">
        <f t="shared" si="145"/>
        <v>0.64800000000000002</v>
      </c>
      <c r="GK8" s="125">
        <f t="shared" si="146"/>
        <v>0.64800000000000002</v>
      </c>
      <c r="GL8" s="125">
        <f t="shared" si="147"/>
        <v>0.64800000000000002</v>
      </c>
      <c r="GM8" s="125">
        <f t="shared" si="148"/>
        <v>0.64800000000000002</v>
      </c>
      <c r="GN8" s="125">
        <f t="shared" si="149"/>
        <v>0.64800000000000002</v>
      </c>
      <c r="GO8" s="125">
        <f t="shared" si="150"/>
        <v>0.64800000000000002</v>
      </c>
      <c r="GP8" s="125">
        <f t="shared" si="151"/>
        <v>0.64800000000000002</v>
      </c>
      <c r="GQ8" s="125">
        <f t="shared" si="152"/>
        <v>0.64800000000000002</v>
      </c>
      <c r="GR8" s="125">
        <f t="shared" si="153"/>
        <v>1.2999999999999999E-2</v>
      </c>
      <c r="GS8" s="125">
        <f t="shared" si="154"/>
        <v>1.2999999999999999E-2</v>
      </c>
      <c r="GT8" s="125">
        <f t="shared" si="155"/>
        <v>1.2999999999999999E-2</v>
      </c>
      <c r="GU8" s="125">
        <f t="shared" si="156"/>
        <v>1.2999999999999999E-2</v>
      </c>
      <c r="GV8" s="125">
        <f t="shared" si="157"/>
        <v>0.64800000000000002</v>
      </c>
      <c r="GW8" s="125">
        <f t="shared" si="158"/>
        <v>0.64800000000000002</v>
      </c>
      <c r="GX8" s="125">
        <f t="shared" si="159"/>
        <v>0.64800000000000002</v>
      </c>
      <c r="GY8" s="125">
        <f t="shared" si="160"/>
        <v>0.64800000000000002</v>
      </c>
      <c r="GZ8" s="125">
        <f t="shared" si="161"/>
        <v>0.64800000000000002</v>
      </c>
      <c r="HA8" s="125">
        <f t="shared" si="162"/>
        <v>0.64800000000000002</v>
      </c>
      <c r="HB8" s="125">
        <f t="shared" si="163"/>
        <v>0.64800000000000002</v>
      </c>
      <c r="HC8" s="125">
        <f t="shared" si="164"/>
        <v>0.64800000000000002</v>
      </c>
      <c r="HD8" s="125">
        <f t="shared" si="165"/>
        <v>1.2999999999999999E-2</v>
      </c>
      <c r="HE8" s="125">
        <f t="shared" si="166"/>
        <v>1.2999999999999999E-2</v>
      </c>
      <c r="HF8" s="125">
        <f t="shared" si="167"/>
        <v>1.2999999999999999E-2</v>
      </c>
      <c r="HG8" s="125">
        <f t="shared" si="168"/>
        <v>1.2999999999999999E-2</v>
      </c>
      <c r="HH8" s="125">
        <f t="shared" si="169"/>
        <v>0.64800000000000002</v>
      </c>
      <c r="HI8" s="125">
        <f t="shared" si="170"/>
        <v>0.64800000000000002</v>
      </c>
      <c r="HJ8" s="125">
        <f t="shared" si="171"/>
        <v>0.64800000000000002</v>
      </c>
      <c r="HK8" s="125">
        <f t="shared" si="172"/>
        <v>0.64800000000000002</v>
      </c>
      <c r="HL8" s="125">
        <f t="shared" si="173"/>
        <v>0.64800000000000002</v>
      </c>
      <c r="HM8" s="125">
        <f t="shared" si="174"/>
        <v>0.64800000000000002</v>
      </c>
      <c r="HN8" s="125">
        <f t="shared" si="175"/>
        <v>0.64800000000000002</v>
      </c>
      <c r="HO8" s="125">
        <f t="shared" si="176"/>
        <v>0.64800000000000002</v>
      </c>
      <c r="HP8" s="125">
        <f t="shared" si="177"/>
        <v>1.2999999999999999E-2</v>
      </c>
      <c r="HQ8" s="125">
        <f t="shared" si="178"/>
        <v>1.2999999999999999E-2</v>
      </c>
      <c r="HR8" s="125">
        <f t="shared" si="179"/>
        <v>1.2999999999999999E-2</v>
      </c>
      <c r="HS8" s="125">
        <f t="shared" si="180"/>
        <v>1.2999999999999999E-2</v>
      </c>
      <c r="HT8" s="125">
        <f t="shared" si="181"/>
        <v>0.64800000000000002</v>
      </c>
      <c r="HU8" s="125">
        <f t="shared" si="182"/>
        <v>0.64800000000000002</v>
      </c>
      <c r="HV8" s="125">
        <f t="shared" si="183"/>
        <v>0.64800000000000002</v>
      </c>
      <c r="HW8" s="125">
        <f t="shared" si="184"/>
        <v>0.64800000000000002</v>
      </c>
      <c r="HX8" s="125">
        <f t="shared" si="185"/>
        <v>0.64800000000000002</v>
      </c>
      <c r="HY8" s="125">
        <f t="shared" si="186"/>
        <v>0.64800000000000002</v>
      </c>
      <c r="HZ8" s="125">
        <f t="shared" si="187"/>
        <v>0.64800000000000002</v>
      </c>
      <c r="IA8" s="125">
        <f t="shared" si="188"/>
        <v>0.64800000000000002</v>
      </c>
      <c r="IB8" s="125">
        <f t="shared" si="189"/>
        <v>1.2999999999999999E-2</v>
      </c>
      <c r="IC8" s="125">
        <f t="shared" si="190"/>
        <v>1.2999999999999999E-2</v>
      </c>
      <c r="ID8" s="125">
        <f t="shared" si="191"/>
        <v>1.2999999999999999E-2</v>
      </c>
      <c r="IE8" s="125">
        <f t="shared" si="192"/>
        <v>1.2999999999999999E-2</v>
      </c>
      <c r="IF8" s="125">
        <f t="shared" si="193"/>
        <v>0.64800000000000002</v>
      </c>
      <c r="IG8" s="125">
        <f t="shared" si="194"/>
        <v>0.64800000000000002</v>
      </c>
      <c r="IH8" s="125">
        <f t="shared" si="195"/>
        <v>0.64800000000000002</v>
      </c>
      <c r="II8" s="125">
        <f t="shared" si="196"/>
        <v>0.64800000000000002</v>
      </c>
      <c r="IJ8" s="125">
        <f t="shared" si="197"/>
        <v>0.64800000000000002</v>
      </c>
      <c r="IK8" s="125">
        <f t="shared" si="198"/>
        <v>0.64800000000000002</v>
      </c>
      <c r="IL8" s="125">
        <f t="shared" si="199"/>
        <v>0.64800000000000002</v>
      </c>
      <c r="IM8" s="125">
        <f t="shared" si="200"/>
        <v>0.64800000000000002</v>
      </c>
      <c r="IN8" s="125">
        <f t="shared" si="201"/>
        <v>1.2999999999999999E-2</v>
      </c>
      <c r="IO8" s="125">
        <f t="shared" si="202"/>
        <v>1.2999999999999999E-2</v>
      </c>
      <c r="IP8" s="125">
        <f t="shared" si="203"/>
        <v>1.2999999999999999E-2</v>
      </c>
      <c r="IQ8" s="125">
        <f t="shared" si="204"/>
        <v>1.2999999999999999E-2</v>
      </c>
      <c r="IR8" s="125">
        <f t="shared" si="205"/>
        <v>0.64800000000000002</v>
      </c>
      <c r="IS8" s="125">
        <f t="shared" si="206"/>
        <v>0.64800000000000002</v>
      </c>
      <c r="IT8" s="125">
        <f t="shared" si="207"/>
        <v>0.64800000000000002</v>
      </c>
      <c r="IU8" s="125">
        <f t="shared" si="208"/>
        <v>0.64800000000000002</v>
      </c>
      <c r="IV8" s="125">
        <f t="shared" si="209"/>
        <v>0.64800000000000002</v>
      </c>
      <c r="IW8" s="125">
        <f t="shared" si="210"/>
        <v>0.64800000000000002</v>
      </c>
      <c r="IX8" s="125">
        <f t="shared" si="211"/>
        <v>0.64800000000000002</v>
      </c>
      <c r="IY8" s="125">
        <f t="shared" si="212"/>
        <v>0.64800000000000002</v>
      </c>
      <c r="IZ8" s="125">
        <f t="shared" si="213"/>
        <v>1.2999999999999999E-2</v>
      </c>
      <c r="JA8" s="125">
        <f t="shared" si="214"/>
        <v>1.2999999999999999E-2</v>
      </c>
      <c r="JB8" s="125">
        <f t="shared" si="215"/>
        <v>1.2999999999999999E-2</v>
      </c>
      <c r="JC8" s="125">
        <f t="shared" si="216"/>
        <v>1.2999999999999999E-2</v>
      </c>
      <c r="JD8" s="125">
        <f t="shared" si="217"/>
        <v>0.64800000000000002</v>
      </c>
      <c r="JE8" s="125">
        <f t="shared" si="218"/>
        <v>0.64800000000000002</v>
      </c>
      <c r="JF8" s="125">
        <f t="shared" si="219"/>
        <v>0.64800000000000002</v>
      </c>
      <c r="JG8" s="125">
        <f t="shared" si="220"/>
        <v>0.64800000000000002</v>
      </c>
      <c r="JH8" s="125">
        <f t="shared" si="221"/>
        <v>0.64800000000000002</v>
      </c>
      <c r="JI8" s="125">
        <f t="shared" si="222"/>
        <v>0.64800000000000002</v>
      </c>
      <c r="JJ8" s="125">
        <f t="shared" si="223"/>
        <v>0.64800000000000002</v>
      </c>
      <c r="JK8" s="125">
        <f t="shared" si="224"/>
        <v>0.64800000000000002</v>
      </c>
      <c r="JL8" s="125">
        <f t="shared" si="225"/>
        <v>1.2999999999999999E-2</v>
      </c>
      <c r="JM8" s="125">
        <f t="shared" si="226"/>
        <v>1.2999999999999999E-2</v>
      </c>
      <c r="JN8" s="125">
        <f t="shared" si="227"/>
        <v>1.2999999999999999E-2</v>
      </c>
      <c r="JO8" s="125">
        <f t="shared" si="228"/>
        <v>1.2999999999999999E-2</v>
      </c>
      <c r="JP8" s="125">
        <f t="shared" si="229"/>
        <v>0.64800000000000002</v>
      </c>
      <c r="JQ8" s="125">
        <f t="shared" si="230"/>
        <v>0.64800000000000002</v>
      </c>
      <c r="JR8" s="125">
        <f t="shared" si="231"/>
        <v>0.64800000000000002</v>
      </c>
      <c r="JS8" s="125">
        <f t="shared" si="232"/>
        <v>0.64800000000000002</v>
      </c>
      <c r="JT8" s="125">
        <f t="shared" si="233"/>
        <v>0.64800000000000002</v>
      </c>
      <c r="JU8" s="125">
        <f t="shared" si="234"/>
        <v>0.64800000000000002</v>
      </c>
      <c r="JV8" s="125">
        <f t="shared" si="235"/>
        <v>0.64800000000000002</v>
      </c>
      <c r="JW8" s="125">
        <f t="shared" si="236"/>
        <v>0.64800000000000002</v>
      </c>
      <c r="JX8" s="125">
        <f t="shared" si="237"/>
        <v>1.2999999999999999E-2</v>
      </c>
      <c r="JY8" s="125">
        <f t="shared" si="238"/>
        <v>1.2999999999999999E-2</v>
      </c>
      <c r="JZ8" s="125">
        <f t="shared" si="239"/>
        <v>1.2999999999999999E-2</v>
      </c>
      <c r="KA8" s="125">
        <f t="shared" si="240"/>
        <v>1.2999999999999999E-2</v>
      </c>
      <c r="KB8" s="125">
        <f t="shared" si="241"/>
        <v>0.64800000000000002</v>
      </c>
      <c r="KC8" s="125">
        <f t="shared" si="242"/>
        <v>0.64800000000000002</v>
      </c>
      <c r="KD8" s="125">
        <f t="shared" si="243"/>
        <v>0.64800000000000002</v>
      </c>
      <c r="KE8" s="125">
        <f t="shared" si="244"/>
        <v>0.64800000000000002</v>
      </c>
      <c r="KF8" s="125">
        <f t="shared" si="245"/>
        <v>0.64800000000000002</v>
      </c>
      <c r="KG8" s="125">
        <f t="shared" si="246"/>
        <v>0.64800000000000002</v>
      </c>
      <c r="KH8" s="125">
        <f t="shared" si="247"/>
        <v>0.64800000000000002</v>
      </c>
      <c r="KI8" s="125">
        <f t="shared" si="248"/>
        <v>0.64800000000000002</v>
      </c>
      <c r="KJ8" s="125">
        <f t="shared" si="249"/>
        <v>1.2999999999999999E-2</v>
      </c>
      <c r="KK8" s="125">
        <f t="shared" si="250"/>
        <v>1.2999999999999999E-2</v>
      </c>
      <c r="KL8" s="125">
        <f t="shared" si="251"/>
        <v>1.2999999999999999E-2</v>
      </c>
      <c r="KM8" s="125">
        <f t="shared" si="252"/>
        <v>1.2999999999999999E-2</v>
      </c>
      <c r="KN8" s="125">
        <f t="shared" si="253"/>
        <v>0.64800000000000002</v>
      </c>
      <c r="KO8" s="125">
        <f t="shared" si="254"/>
        <v>0.64800000000000002</v>
      </c>
      <c r="KP8" s="125">
        <f t="shared" si="255"/>
        <v>0.64800000000000002</v>
      </c>
      <c r="KQ8" s="125">
        <f t="shared" si="256"/>
        <v>0.64800000000000002</v>
      </c>
      <c r="KR8" s="125">
        <f t="shared" si="257"/>
        <v>0.64800000000000002</v>
      </c>
      <c r="KS8" s="125">
        <f t="shared" si="258"/>
        <v>0.64800000000000002</v>
      </c>
      <c r="KT8" s="125">
        <f t="shared" si="259"/>
        <v>0.64800000000000002</v>
      </c>
      <c r="KU8" s="125">
        <f t="shared" si="260"/>
        <v>0.64800000000000002</v>
      </c>
      <c r="KV8" s="125">
        <f t="shared" si="261"/>
        <v>1.2999999999999999E-2</v>
      </c>
      <c r="KW8" s="125">
        <f t="shared" si="262"/>
        <v>1.2999999999999999E-2</v>
      </c>
      <c r="KX8" s="125">
        <f t="shared" si="263"/>
        <v>1.2999999999999999E-2</v>
      </c>
      <c r="KY8" s="125">
        <f t="shared" si="264"/>
        <v>1.2999999999999999E-2</v>
      </c>
      <c r="KZ8" s="125">
        <f t="shared" si="265"/>
        <v>0.64800000000000002</v>
      </c>
      <c r="LA8" s="125">
        <f t="shared" si="266"/>
        <v>0.64800000000000002</v>
      </c>
      <c r="LB8" s="125">
        <f t="shared" si="267"/>
        <v>0.64800000000000002</v>
      </c>
      <c r="LC8" s="125">
        <f t="shared" si="268"/>
        <v>0.64800000000000002</v>
      </c>
      <c r="LD8" s="125">
        <f t="shared" si="269"/>
        <v>0.64800000000000002</v>
      </c>
      <c r="LE8" s="125">
        <f t="shared" si="270"/>
        <v>0.64800000000000002</v>
      </c>
      <c r="LF8" s="125">
        <f t="shared" si="271"/>
        <v>0.64800000000000002</v>
      </c>
      <c r="LG8" s="125">
        <f t="shared" si="272"/>
        <v>0.64800000000000002</v>
      </c>
      <c r="LH8" s="125">
        <f t="shared" si="273"/>
        <v>1.2999999999999999E-2</v>
      </c>
      <c r="LI8" s="125">
        <f t="shared" si="274"/>
        <v>1.2999999999999999E-2</v>
      </c>
      <c r="LJ8" s="125">
        <f t="shared" si="275"/>
        <v>1.2999999999999999E-2</v>
      </c>
      <c r="LK8" s="125">
        <f t="shared" si="276"/>
        <v>1.2999999999999999E-2</v>
      </c>
      <c r="LL8" s="125">
        <f t="shared" si="277"/>
        <v>0.64800000000000002</v>
      </c>
      <c r="LM8" s="125">
        <f t="shared" si="278"/>
        <v>0.64800000000000002</v>
      </c>
      <c r="LN8" s="125">
        <f t="shared" si="279"/>
        <v>0.64800000000000002</v>
      </c>
      <c r="LO8" s="125">
        <f t="shared" si="280"/>
        <v>0.64800000000000002</v>
      </c>
      <c r="LP8" s="125">
        <f t="shared" si="281"/>
        <v>0.64800000000000002</v>
      </c>
      <c r="LQ8" s="125">
        <f t="shared" si="282"/>
        <v>0.64800000000000002</v>
      </c>
      <c r="LR8" s="125">
        <f t="shared" si="283"/>
        <v>0.64800000000000002</v>
      </c>
      <c r="LS8" s="125">
        <f t="shared" si="284"/>
        <v>0.64800000000000002</v>
      </c>
      <c r="LT8" s="125">
        <f t="shared" si="285"/>
        <v>1.2999999999999999E-2</v>
      </c>
      <c r="LU8" s="125">
        <f t="shared" si="286"/>
        <v>1.2999999999999999E-2</v>
      </c>
      <c r="LV8" s="125">
        <f t="shared" si="287"/>
        <v>1.2999999999999999E-2</v>
      </c>
      <c r="LW8" s="125">
        <f t="shared" si="288"/>
        <v>1.2999999999999999E-2</v>
      </c>
      <c r="LX8" s="125">
        <f t="shared" si="289"/>
        <v>0.64800000000000002</v>
      </c>
      <c r="LY8" s="125">
        <f t="shared" si="290"/>
        <v>0.64800000000000002</v>
      </c>
      <c r="LZ8" s="125">
        <f t="shared" si="291"/>
        <v>0.64800000000000002</v>
      </c>
      <c r="MA8" s="125">
        <f t="shared" si="292"/>
        <v>0.64800000000000002</v>
      </c>
      <c r="MB8" s="125">
        <f t="shared" si="293"/>
        <v>0.64800000000000002</v>
      </c>
      <c r="MC8" s="125">
        <f t="shared" si="294"/>
        <v>0.64800000000000002</v>
      </c>
      <c r="MD8" s="125">
        <f t="shared" si="295"/>
        <v>0.64800000000000002</v>
      </c>
      <c r="ME8" s="125">
        <f t="shared" si="296"/>
        <v>0.64800000000000002</v>
      </c>
      <c r="MF8" s="125">
        <f t="shared" si="297"/>
        <v>1.2999999999999999E-2</v>
      </c>
      <c r="MG8" s="125">
        <f t="shared" si="298"/>
        <v>1.2999999999999999E-2</v>
      </c>
      <c r="MH8" s="125">
        <f t="shared" si="299"/>
        <v>1.2999999999999999E-2</v>
      </c>
      <c r="MI8" s="125">
        <f t="shared" si="300"/>
        <v>1.2999999999999999E-2</v>
      </c>
      <c r="MJ8" s="125">
        <f t="shared" si="301"/>
        <v>0.64800000000000002</v>
      </c>
      <c r="MK8" s="125">
        <f t="shared" si="302"/>
        <v>0.64800000000000002</v>
      </c>
      <c r="ML8" s="125">
        <f t="shared" si="303"/>
        <v>0.64800000000000002</v>
      </c>
      <c r="MM8" s="125">
        <f t="shared" si="304"/>
        <v>0.64800000000000002</v>
      </c>
      <c r="MN8" s="125">
        <f t="shared" si="305"/>
        <v>0.64800000000000002</v>
      </c>
      <c r="MO8" s="125">
        <f t="shared" si="306"/>
        <v>0.64800000000000002</v>
      </c>
      <c r="MP8" s="125">
        <f t="shared" si="307"/>
        <v>0.64800000000000002</v>
      </c>
      <c r="MQ8" s="125">
        <f t="shared" si="308"/>
        <v>0.64800000000000002</v>
      </c>
      <c r="MR8" s="125">
        <f t="shared" si="309"/>
        <v>1.2999999999999999E-2</v>
      </c>
      <c r="MS8" s="125">
        <f t="shared" si="310"/>
        <v>1.2999999999999999E-2</v>
      </c>
      <c r="MT8" s="125">
        <f t="shared" si="311"/>
        <v>1.2999999999999999E-2</v>
      </c>
      <c r="MU8" s="125">
        <f t="shared" si="312"/>
        <v>1.2999999999999999E-2</v>
      </c>
      <c r="MV8" s="125">
        <f t="shared" si="313"/>
        <v>0.64800000000000002</v>
      </c>
      <c r="MW8" s="125">
        <f t="shared" si="314"/>
        <v>0.64800000000000002</v>
      </c>
      <c r="MX8" s="125">
        <f t="shared" si="315"/>
        <v>0.64800000000000002</v>
      </c>
      <c r="MY8" s="9" t="s">
        <v>63</v>
      </c>
    </row>
    <row r="9" spans="1:363" x14ac:dyDescent="0.25">
      <c r="A9" s="298"/>
      <c r="B9" s="21" t="s">
        <v>25</v>
      </c>
      <c r="C9" s="8">
        <f t="shared" si="316"/>
        <v>0.498</v>
      </c>
      <c r="D9" s="8">
        <f t="shared" si="6"/>
        <v>0.498</v>
      </c>
      <c r="E9" s="8">
        <f t="shared" si="7"/>
        <v>0.498</v>
      </c>
      <c r="F9" s="8">
        <f t="shared" si="8"/>
        <v>0.498</v>
      </c>
      <c r="G9" s="8">
        <f t="shared" si="9"/>
        <v>0.498</v>
      </c>
      <c r="H9" s="8">
        <v>0.16800000000000001</v>
      </c>
      <c r="I9" s="8">
        <v>0.16800000000000001</v>
      </c>
      <c r="J9" s="8">
        <v>0.16800000000000001</v>
      </c>
      <c r="K9" s="8">
        <v>0.16800000000000001</v>
      </c>
      <c r="L9" s="8">
        <v>0.498</v>
      </c>
      <c r="M9" s="8">
        <v>0.498</v>
      </c>
      <c r="N9" s="8">
        <v>0.498</v>
      </c>
      <c r="O9" s="8">
        <v>0.498</v>
      </c>
      <c r="P9" s="8">
        <v>0.498</v>
      </c>
      <c r="Q9" s="8">
        <v>0.498</v>
      </c>
      <c r="R9" s="8">
        <v>0.498</v>
      </c>
      <c r="S9" s="8">
        <v>0.498</v>
      </c>
      <c r="T9" s="8">
        <v>0.13600000000000001</v>
      </c>
      <c r="U9" s="8">
        <v>0.13600000000000001</v>
      </c>
      <c r="V9" s="8">
        <v>0.13600000000000001</v>
      </c>
      <c r="W9" s="8">
        <v>0.13600000000000001</v>
      </c>
      <c r="X9" s="8">
        <v>0.44900000000000001</v>
      </c>
      <c r="Y9" s="8">
        <v>0.44900000000000001</v>
      </c>
      <c r="Z9" s="8">
        <v>0.44900000000000001</v>
      </c>
      <c r="AA9" s="8">
        <v>0.44900000000000001</v>
      </c>
      <c r="AB9" s="8">
        <v>0.44900000000000001</v>
      </c>
      <c r="AC9" s="8">
        <v>0.44900000000000001</v>
      </c>
      <c r="AD9" s="8">
        <v>0.44900000000000001</v>
      </c>
      <c r="AE9" s="8">
        <v>0.44900000000000001</v>
      </c>
      <c r="AF9" s="8">
        <v>6.4000000000000001E-2</v>
      </c>
      <c r="AG9" s="8">
        <v>6.4000000000000001E-2</v>
      </c>
      <c r="AH9" s="8">
        <v>6.4000000000000001E-2</v>
      </c>
      <c r="AI9" s="8">
        <v>6.4000000000000001E-2</v>
      </c>
      <c r="AJ9" s="8">
        <v>0.40400000000000003</v>
      </c>
      <c r="AK9" s="8">
        <v>0.40400000000000003</v>
      </c>
      <c r="AL9" s="8">
        <v>0.40400000000000003</v>
      </c>
      <c r="AM9" s="8">
        <v>0.40400000000000003</v>
      </c>
      <c r="AN9" s="8">
        <v>0.40400000000000003</v>
      </c>
      <c r="AO9" s="8">
        <v>0.40400000000000003</v>
      </c>
      <c r="AP9" s="8">
        <v>0.40400000000000003</v>
      </c>
      <c r="AQ9" s="8">
        <v>0.40400000000000003</v>
      </c>
      <c r="AR9" s="8">
        <v>5.3999999999999999E-2</v>
      </c>
      <c r="AS9" s="8">
        <v>5.3999999999999999E-2</v>
      </c>
      <c r="AT9" s="8">
        <v>5.3999999999999999E-2</v>
      </c>
      <c r="AU9" s="8">
        <v>5.3999999999999999E-2</v>
      </c>
      <c r="AV9" s="8">
        <v>0.438</v>
      </c>
      <c r="AW9" s="8">
        <v>0.438</v>
      </c>
      <c r="AX9" s="8">
        <v>0.438</v>
      </c>
      <c r="AY9" s="8">
        <v>0.438</v>
      </c>
      <c r="AZ9" s="8">
        <v>0.438</v>
      </c>
      <c r="BA9" s="8">
        <v>0.438</v>
      </c>
      <c r="BB9" s="8">
        <v>0.438</v>
      </c>
      <c r="BC9" s="8">
        <v>0.438</v>
      </c>
      <c r="BD9" s="125">
        <f t="shared" si="317"/>
        <v>5.3999999999999999E-2</v>
      </c>
      <c r="BE9" s="125">
        <f t="shared" si="10"/>
        <v>5.3999999999999999E-2</v>
      </c>
      <c r="BF9" s="125">
        <f t="shared" si="11"/>
        <v>5.3999999999999999E-2</v>
      </c>
      <c r="BG9" s="125">
        <f t="shared" si="12"/>
        <v>5.3999999999999999E-2</v>
      </c>
      <c r="BH9" s="125">
        <f t="shared" si="13"/>
        <v>0.438</v>
      </c>
      <c r="BI9" s="125">
        <f t="shared" si="14"/>
        <v>0.438</v>
      </c>
      <c r="BJ9" s="125">
        <f t="shared" si="15"/>
        <v>0.438</v>
      </c>
      <c r="BK9" s="125">
        <f t="shared" si="16"/>
        <v>0.438</v>
      </c>
      <c r="BL9" s="125">
        <f t="shared" si="17"/>
        <v>0.438</v>
      </c>
      <c r="BM9" s="125">
        <f t="shared" si="18"/>
        <v>0.438</v>
      </c>
      <c r="BN9" s="125">
        <f t="shared" si="19"/>
        <v>0.438</v>
      </c>
      <c r="BO9" s="125">
        <f t="shared" si="20"/>
        <v>0.438</v>
      </c>
      <c r="BP9" s="125">
        <f t="shared" si="21"/>
        <v>5.3999999999999999E-2</v>
      </c>
      <c r="BQ9" s="125">
        <f t="shared" si="22"/>
        <v>5.3999999999999999E-2</v>
      </c>
      <c r="BR9" s="125">
        <f t="shared" si="23"/>
        <v>5.3999999999999999E-2</v>
      </c>
      <c r="BS9" s="125">
        <f t="shared" si="24"/>
        <v>5.3999999999999999E-2</v>
      </c>
      <c r="BT9" s="125">
        <f t="shared" si="25"/>
        <v>0.438</v>
      </c>
      <c r="BU9" s="125">
        <f t="shared" si="26"/>
        <v>0.438</v>
      </c>
      <c r="BV9" s="125">
        <f t="shared" si="27"/>
        <v>0.438</v>
      </c>
      <c r="BW9" s="125">
        <f t="shared" si="28"/>
        <v>0.438</v>
      </c>
      <c r="BX9" s="125">
        <f t="shared" si="29"/>
        <v>0.438</v>
      </c>
      <c r="BY9" s="125">
        <f t="shared" si="30"/>
        <v>0.438</v>
      </c>
      <c r="BZ9" s="125">
        <f t="shared" si="31"/>
        <v>0.438</v>
      </c>
      <c r="CA9" s="125">
        <f t="shared" si="32"/>
        <v>0.438</v>
      </c>
      <c r="CB9" s="125">
        <f t="shared" si="33"/>
        <v>5.3999999999999999E-2</v>
      </c>
      <c r="CC9" s="125">
        <f t="shared" si="34"/>
        <v>5.3999999999999999E-2</v>
      </c>
      <c r="CD9" s="125">
        <f t="shared" si="35"/>
        <v>5.3999999999999999E-2</v>
      </c>
      <c r="CE9" s="125">
        <f t="shared" si="36"/>
        <v>5.3999999999999999E-2</v>
      </c>
      <c r="CF9" s="125">
        <f t="shared" si="37"/>
        <v>0.438</v>
      </c>
      <c r="CG9" s="125">
        <f t="shared" si="38"/>
        <v>0.438</v>
      </c>
      <c r="CH9" s="125">
        <f t="shared" si="39"/>
        <v>0.438</v>
      </c>
      <c r="CI9" s="125">
        <f t="shared" si="40"/>
        <v>0.438</v>
      </c>
      <c r="CJ9" s="125">
        <f t="shared" si="41"/>
        <v>0.438</v>
      </c>
      <c r="CK9" s="125">
        <f t="shared" si="42"/>
        <v>0.438</v>
      </c>
      <c r="CL9" s="125">
        <f t="shared" si="43"/>
        <v>0.438</v>
      </c>
      <c r="CM9" s="125">
        <f t="shared" si="44"/>
        <v>0.438</v>
      </c>
      <c r="CN9" s="125">
        <f t="shared" si="45"/>
        <v>5.3999999999999999E-2</v>
      </c>
      <c r="CO9" s="125">
        <f t="shared" si="46"/>
        <v>5.3999999999999999E-2</v>
      </c>
      <c r="CP9" s="125">
        <f t="shared" si="47"/>
        <v>5.3999999999999999E-2</v>
      </c>
      <c r="CQ9" s="125">
        <f t="shared" si="48"/>
        <v>5.3999999999999999E-2</v>
      </c>
      <c r="CR9" s="125">
        <f t="shared" si="49"/>
        <v>0.438</v>
      </c>
      <c r="CS9" s="125">
        <f t="shared" si="50"/>
        <v>0.438</v>
      </c>
      <c r="CT9" s="125">
        <f t="shared" si="51"/>
        <v>0.438</v>
      </c>
      <c r="CU9" s="125">
        <f t="shared" si="52"/>
        <v>0.438</v>
      </c>
      <c r="CV9" s="125">
        <f t="shared" si="53"/>
        <v>0.438</v>
      </c>
      <c r="CW9" s="125">
        <f t="shared" si="54"/>
        <v>0.438</v>
      </c>
      <c r="CX9" s="125">
        <f t="shared" si="55"/>
        <v>0.438</v>
      </c>
      <c r="CY9" s="125">
        <f t="shared" si="56"/>
        <v>0.438</v>
      </c>
      <c r="CZ9" s="125">
        <f t="shared" si="57"/>
        <v>5.3999999999999999E-2</v>
      </c>
      <c r="DA9" s="125">
        <f t="shared" si="58"/>
        <v>5.3999999999999999E-2</v>
      </c>
      <c r="DB9" s="125">
        <f t="shared" si="59"/>
        <v>5.3999999999999999E-2</v>
      </c>
      <c r="DC9" s="125">
        <f t="shared" si="60"/>
        <v>5.3999999999999999E-2</v>
      </c>
      <c r="DD9" s="125">
        <f t="shared" si="61"/>
        <v>0.438</v>
      </c>
      <c r="DE9" s="125">
        <f t="shared" si="62"/>
        <v>0.438</v>
      </c>
      <c r="DF9" s="125">
        <f t="shared" si="63"/>
        <v>0.438</v>
      </c>
      <c r="DG9" s="125">
        <f t="shared" si="64"/>
        <v>0.438</v>
      </c>
      <c r="DH9" s="125">
        <f t="shared" si="65"/>
        <v>0.438</v>
      </c>
      <c r="DI9" s="125">
        <f t="shared" si="66"/>
        <v>0.438</v>
      </c>
      <c r="DJ9" s="125">
        <f t="shared" si="67"/>
        <v>0.438</v>
      </c>
      <c r="DK9" s="125">
        <f t="shared" si="68"/>
        <v>0.438</v>
      </c>
      <c r="DL9" s="125">
        <f t="shared" si="69"/>
        <v>5.3999999999999999E-2</v>
      </c>
      <c r="DM9" s="125">
        <f t="shared" si="70"/>
        <v>5.3999999999999999E-2</v>
      </c>
      <c r="DN9" s="125">
        <f t="shared" si="71"/>
        <v>5.3999999999999999E-2</v>
      </c>
      <c r="DO9" s="125">
        <f t="shared" si="72"/>
        <v>5.3999999999999999E-2</v>
      </c>
      <c r="DP9" s="125">
        <f t="shared" si="73"/>
        <v>0.438</v>
      </c>
      <c r="DQ9" s="125">
        <f t="shared" si="74"/>
        <v>0.438</v>
      </c>
      <c r="DR9" s="125">
        <f t="shared" si="75"/>
        <v>0.438</v>
      </c>
      <c r="DS9" s="125">
        <f t="shared" si="76"/>
        <v>0.438</v>
      </c>
      <c r="DT9" s="125">
        <f t="shared" si="77"/>
        <v>0.438</v>
      </c>
      <c r="DU9" s="125">
        <f t="shared" si="78"/>
        <v>0.438</v>
      </c>
      <c r="DV9" s="125">
        <f t="shared" si="79"/>
        <v>0.438</v>
      </c>
      <c r="DW9" s="125">
        <f t="shared" si="80"/>
        <v>0.438</v>
      </c>
      <c r="DX9" s="125">
        <f t="shared" si="81"/>
        <v>5.3999999999999999E-2</v>
      </c>
      <c r="DY9" s="125">
        <f t="shared" si="82"/>
        <v>5.3999999999999999E-2</v>
      </c>
      <c r="DZ9" s="125">
        <f t="shared" si="83"/>
        <v>5.3999999999999999E-2</v>
      </c>
      <c r="EA9" s="125">
        <f t="shared" si="84"/>
        <v>5.3999999999999999E-2</v>
      </c>
      <c r="EB9" s="125">
        <f t="shared" si="85"/>
        <v>0.438</v>
      </c>
      <c r="EC9" s="125">
        <f t="shared" si="86"/>
        <v>0.438</v>
      </c>
      <c r="ED9" s="125">
        <f t="shared" si="87"/>
        <v>0.438</v>
      </c>
      <c r="EE9" s="125">
        <f t="shared" si="88"/>
        <v>0.438</v>
      </c>
      <c r="EF9" s="125">
        <f t="shared" si="89"/>
        <v>0.438</v>
      </c>
      <c r="EG9" s="125">
        <f t="shared" si="90"/>
        <v>0.438</v>
      </c>
      <c r="EH9" s="125">
        <f t="shared" si="91"/>
        <v>0.438</v>
      </c>
      <c r="EI9" s="125">
        <f t="shared" si="92"/>
        <v>0.438</v>
      </c>
      <c r="EJ9" s="125">
        <f t="shared" si="93"/>
        <v>5.3999999999999999E-2</v>
      </c>
      <c r="EK9" s="125">
        <f t="shared" si="94"/>
        <v>5.3999999999999999E-2</v>
      </c>
      <c r="EL9" s="125">
        <f t="shared" si="95"/>
        <v>5.3999999999999999E-2</v>
      </c>
      <c r="EM9" s="125">
        <f t="shared" si="96"/>
        <v>5.3999999999999999E-2</v>
      </c>
      <c r="EN9" s="125">
        <f t="shared" si="97"/>
        <v>0.438</v>
      </c>
      <c r="EO9" s="125">
        <f t="shared" si="98"/>
        <v>0.438</v>
      </c>
      <c r="EP9" s="125">
        <f t="shared" si="99"/>
        <v>0.438</v>
      </c>
      <c r="EQ9" s="125">
        <f t="shared" si="100"/>
        <v>0.438</v>
      </c>
      <c r="ER9" s="125">
        <f t="shared" si="101"/>
        <v>0.438</v>
      </c>
      <c r="ES9" s="125">
        <f t="shared" si="102"/>
        <v>0.438</v>
      </c>
      <c r="ET9" s="125">
        <f t="shared" si="103"/>
        <v>0.438</v>
      </c>
      <c r="EU9" s="125">
        <f t="shared" si="104"/>
        <v>0.438</v>
      </c>
      <c r="EV9" s="125">
        <f t="shared" si="105"/>
        <v>5.3999999999999999E-2</v>
      </c>
      <c r="EW9" s="125">
        <f t="shared" si="106"/>
        <v>5.3999999999999999E-2</v>
      </c>
      <c r="EX9" s="125">
        <f t="shared" si="107"/>
        <v>5.3999999999999999E-2</v>
      </c>
      <c r="EY9" s="125">
        <f t="shared" si="108"/>
        <v>5.3999999999999999E-2</v>
      </c>
      <c r="EZ9" s="125">
        <f t="shared" si="109"/>
        <v>0.438</v>
      </c>
      <c r="FA9" s="125">
        <f t="shared" si="110"/>
        <v>0.438</v>
      </c>
      <c r="FB9" s="125">
        <f t="shared" si="111"/>
        <v>0.438</v>
      </c>
      <c r="FC9" s="125">
        <f t="shared" si="112"/>
        <v>0.438</v>
      </c>
      <c r="FD9" s="125">
        <f t="shared" si="113"/>
        <v>0.438</v>
      </c>
      <c r="FE9" s="125">
        <f t="shared" si="114"/>
        <v>0.438</v>
      </c>
      <c r="FF9" s="125">
        <f t="shared" si="115"/>
        <v>0.438</v>
      </c>
      <c r="FG9" s="125">
        <f t="shared" si="116"/>
        <v>0.438</v>
      </c>
      <c r="FH9" s="125">
        <f t="shared" si="117"/>
        <v>5.3999999999999999E-2</v>
      </c>
      <c r="FI9" s="125">
        <f t="shared" si="118"/>
        <v>5.3999999999999999E-2</v>
      </c>
      <c r="FJ9" s="125">
        <f t="shared" si="119"/>
        <v>5.3999999999999999E-2</v>
      </c>
      <c r="FK9" s="125">
        <f t="shared" si="120"/>
        <v>5.3999999999999999E-2</v>
      </c>
      <c r="FL9" s="125">
        <f t="shared" si="121"/>
        <v>0.438</v>
      </c>
      <c r="FM9" s="125">
        <f t="shared" si="122"/>
        <v>0.438</v>
      </c>
      <c r="FN9" s="125">
        <f t="shared" si="123"/>
        <v>0.438</v>
      </c>
      <c r="FO9" s="125">
        <f t="shared" si="124"/>
        <v>0.438</v>
      </c>
      <c r="FP9" s="125">
        <f t="shared" si="125"/>
        <v>0.438</v>
      </c>
      <c r="FQ9" s="125">
        <f t="shared" si="126"/>
        <v>0.438</v>
      </c>
      <c r="FR9" s="125">
        <f t="shared" si="127"/>
        <v>0.438</v>
      </c>
      <c r="FS9" s="125">
        <f t="shared" si="128"/>
        <v>0.438</v>
      </c>
      <c r="FT9" s="125">
        <f t="shared" si="129"/>
        <v>5.3999999999999999E-2</v>
      </c>
      <c r="FU9" s="125">
        <f t="shared" si="130"/>
        <v>5.3999999999999999E-2</v>
      </c>
      <c r="FV9" s="125">
        <f t="shared" si="131"/>
        <v>5.3999999999999999E-2</v>
      </c>
      <c r="FW9" s="125">
        <f t="shared" si="132"/>
        <v>5.3999999999999999E-2</v>
      </c>
      <c r="FX9" s="125">
        <f t="shared" si="133"/>
        <v>0.438</v>
      </c>
      <c r="FY9" s="125">
        <f t="shared" si="134"/>
        <v>0.438</v>
      </c>
      <c r="FZ9" s="125">
        <f t="shared" si="135"/>
        <v>0.438</v>
      </c>
      <c r="GA9" s="125">
        <f t="shared" si="136"/>
        <v>0.438</v>
      </c>
      <c r="GB9" s="125">
        <f t="shared" si="137"/>
        <v>0.438</v>
      </c>
      <c r="GC9" s="125">
        <f t="shared" si="138"/>
        <v>0.438</v>
      </c>
      <c r="GD9" s="125">
        <f t="shared" si="139"/>
        <v>0.438</v>
      </c>
      <c r="GE9" s="125">
        <f t="shared" si="140"/>
        <v>0.438</v>
      </c>
      <c r="GF9" s="125">
        <f t="shared" si="141"/>
        <v>5.3999999999999999E-2</v>
      </c>
      <c r="GG9" s="125">
        <f t="shared" si="142"/>
        <v>5.3999999999999999E-2</v>
      </c>
      <c r="GH9" s="125">
        <f t="shared" si="143"/>
        <v>5.3999999999999999E-2</v>
      </c>
      <c r="GI9" s="125">
        <f t="shared" si="144"/>
        <v>5.3999999999999999E-2</v>
      </c>
      <c r="GJ9" s="125">
        <f t="shared" si="145"/>
        <v>0.438</v>
      </c>
      <c r="GK9" s="125">
        <f t="shared" si="146"/>
        <v>0.438</v>
      </c>
      <c r="GL9" s="125">
        <f t="shared" si="147"/>
        <v>0.438</v>
      </c>
      <c r="GM9" s="125">
        <f t="shared" si="148"/>
        <v>0.438</v>
      </c>
      <c r="GN9" s="125">
        <f t="shared" si="149"/>
        <v>0.438</v>
      </c>
      <c r="GO9" s="125">
        <f t="shared" si="150"/>
        <v>0.438</v>
      </c>
      <c r="GP9" s="125">
        <f t="shared" si="151"/>
        <v>0.438</v>
      </c>
      <c r="GQ9" s="125">
        <f t="shared" si="152"/>
        <v>0.438</v>
      </c>
      <c r="GR9" s="125">
        <f t="shared" si="153"/>
        <v>5.3999999999999999E-2</v>
      </c>
      <c r="GS9" s="125">
        <f t="shared" si="154"/>
        <v>5.3999999999999999E-2</v>
      </c>
      <c r="GT9" s="125">
        <f t="shared" si="155"/>
        <v>5.3999999999999999E-2</v>
      </c>
      <c r="GU9" s="125">
        <f t="shared" si="156"/>
        <v>5.3999999999999999E-2</v>
      </c>
      <c r="GV9" s="125">
        <f t="shared" si="157"/>
        <v>0.438</v>
      </c>
      <c r="GW9" s="125">
        <f t="shared" si="158"/>
        <v>0.438</v>
      </c>
      <c r="GX9" s="125">
        <f t="shared" si="159"/>
        <v>0.438</v>
      </c>
      <c r="GY9" s="125">
        <f t="shared" si="160"/>
        <v>0.438</v>
      </c>
      <c r="GZ9" s="125">
        <f t="shared" si="161"/>
        <v>0.438</v>
      </c>
      <c r="HA9" s="125">
        <f t="shared" si="162"/>
        <v>0.438</v>
      </c>
      <c r="HB9" s="125">
        <f t="shared" si="163"/>
        <v>0.438</v>
      </c>
      <c r="HC9" s="125">
        <f t="shared" si="164"/>
        <v>0.438</v>
      </c>
      <c r="HD9" s="125">
        <f t="shared" si="165"/>
        <v>5.3999999999999999E-2</v>
      </c>
      <c r="HE9" s="125">
        <f t="shared" si="166"/>
        <v>5.3999999999999999E-2</v>
      </c>
      <c r="HF9" s="125">
        <f t="shared" si="167"/>
        <v>5.3999999999999999E-2</v>
      </c>
      <c r="HG9" s="125">
        <f t="shared" si="168"/>
        <v>5.3999999999999999E-2</v>
      </c>
      <c r="HH9" s="125">
        <f t="shared" si="169"/>
        <v>0.438</v>
      </c>
      <c r="HI9" s="125">
        <f t="shared" si="170"/>
        <v>0.438</v>
      </c>
      <c r="HJ9" s="125">
        <f t="shared" si="171"/>
        <v>0.438</v>
      </c>
      <c r="HK9" s="125">
        <f t="shared" si="172"/>
        <v>0.438</v>
      </c>
      <c r="HL9" s="125">
        <f t="shared" si="173"/>
        <v>0.438</v>
      </c>
      <c r="HM9" s="125">
        <f t="shared" si="174"/>
        <v>0.438</v>
      </c>
      <c r="HN9" s="125">
        <f t="shared" si="175"/>
        <v>0.438</v>
      </c>
      <c r="HO9" s="125">
        <f t="shared" si="176"/>
        <v>0.438</v>
      </c>
      <c r="HP9" s="125">
        <f t="shared" si="177"/>
        <v>5.3999999999999999E-2</v>
      </c>
      <c r="HQ9" s="125">
        <f t="shared" si="178"/>
        <v>5.3999999999999999E-2</v>
      </c>
      <c r="HR9" s="125">
        <f t="shared" si="179"/>
        <v>5.3999999999999999E-2</v>
      </c>
      <c r="HS9" s="125">
        <f t="shared" si="180"/>
        <v>5.3999999999999999E-2</v>
      </c>
      <c r="HT9" s="125">
        <f t="shared" si="181"/>
        <v>0.438</v>
      </c>
      <c r="HU9" s="125">
        <f t="shared" si="182"/>
        <v>0.438</v>
      </c>
      <c r="HV9" s="125">
        <f t="shared" si="183"/>
        <v>0.438</v>
      </c>
      <c r="HW9" s="125">
        <f t="shared" si="184"/>
        <v>0.438</v>
      </c>
      <c r="HX9" s="125">
        <f t="shared" si="185"/>
        <v>0.438</v>
      </c>
      <c r="HY9" s="125">
        <f t="shared" si="186"/>
        <v>0.438</v>
      </c>
      <c r="HZ9" s="125">
        <f t="shared" si="187"/>
        <v>0.438</v>
      </c>
      <c r="IA9" s="125">
        <f t="shared" si="188"/>
        <v>0.438</v>
      </c>
      <c r="IB9" s="125">
        <f t="shared" si="189"/>
        <v>5.3999999999999999E-2</v>
      </c>
      <c r="IC9" s="125">
        <f t="shared" si="190"/>
        <v>5.3999999999999999E-2</v>
      </c>
      <c r="ID9" s="125">
        <f t="shared" si="191"/>
        <v>5.3999999999999999E-2</v>
      </c>
      <c r="IE9" s="125">
        <f t="shared" si="192"/>
        <v>5.3999999999999999E-2</v>
      </c>
      <c r="IF9" s="125">
        <f t="shared" si="193"/>
        <v>0.438</v>
      </c>
      <c r="IG9" s="125">
        <f t="shared" si="194"/>
        <v>0.438</v>
      </c>
      <c r="IH9" s="125">
        <f t="shared" si="195"/>
        <v>0.438</v>
      </c>
      <c r="II9" s="125">
        <f t="shared" si="196"/>
        <v>0.438</v>
      </c>
      <c r="IJ9" s="125">
        <f t="shared" si="197"/>
        <v>0.438</v>
      </c>
      <c r="IK9" s="125">
        <f t="shared" si="198"/>
        <v>0.438</v>
      </c>
      <c r="IL9" s="125">
        <f t="shared" si="199"/>
        <v>0.438</v>
      </c>
      <c r="IM9" s="125">
        <f t="shared" si="200"/>
        <v>0.438</v>
      </c>
      <c r="IN9" s="125">
        <f t="shared" si="201"/>
        <v>5.3999999999999999E-2</v>
      </c>
      <c r="IO9" s="125">
        <f t="shared" si="202"/>
        <v>5.3999999999999999E-2</v>
      </c>
      <c r="IP9" s="125">
        <f t="shared" si="203"/>
        <v>5.3999999999999999E-2</v>
      </c>
      <c r="IQ9" s="125">
        <f t="shared" si="204"/>
        <v>5.3999999999999999E-2</v>
      </c>
      <c r="IR9" s="125">
        <f t="shared" si="205"/>
        <v>0.438</v>
      </c>
      <c r="IS9" s="125">
        <f t="shared" si="206"/>
        <v>0.438</v>
      </c>
      <c r="IT9" s="125">
        <f t="shared" si="207"/>
        <v>0.438</v>
      </c>
      <c r="IU9" s="125">
        <f t="shared" si="208"/>
        <v>0.438</v>
      </c>
      <c r="IV9" s="125">
        <f t="shared" si="209"/>
        <v>0.438</v>
      </c>
      <c r="IW9" s="125">
        <f t="shared" si="210"/>
        <v>0.438</v>
      </c>
      <c r="IX9" s="125">
        <f t="shared" si="211"/>
        <v>0.438</v>
      </c>
      <c r="IY9" s="125">
        <f t="shared" si="212"/>
        <v>0.438</v>
      </c>
      <c r="IZ9" s="125">
        <f t="shared" si="213"/>
        <v>5.3999999999999999E-2</v>
      </c>
      <c r="JA9" s="125">
        <f t="shared" si="214"/>
        <v>5.3999999999999999E-2</v>
      </c>
      <c r="JB9" s="125">
        <f t="shared" si="215"/>
        <v>5.3999999999999999E-2</v>
      </c>
      <c r="JC9" s="125">
        <f t="shared" si="216"/>
        <v>5.3999999999999999E-2</v>
      </c>
      <c r="JD9" s="125">
        <f t="shared" si="217"/>
        <v>0.438</v>
      </c>
      <c r="JE9" s="125">
        <f t="shared" si="218"/>
        <v>0.438</v>
      </c>
      <c r="JF9" s="125">
        <f t="shared" si="219"/>
        <v>0.438</v>
      </c>
      <c r="JG9" s="125">
        <f t="shared" si="220"/>
        <v>0.438</v>
      </c>
      <c r="JH9" s="125">
        <f t="shared" si="221"/>
        <v>0.438</v>
      </c>
      <c r="JI9" s="125">
        <f t="shared" si="222"/>
        <v>0.438</v>
      </c>
      <c r="JJ9" s="125">
        <f t="shared" si="223"/>
        <v>0.438</v>
      </c>
      <c r="JK9" s="125">
        <f t="shared" si="224"/>
        <v>0.438</v>
      </c>
      <c r="JL9" s="125">
        <f t="shared" si="225"/>
        <v>5.3999999999999999E-2</v>
      </c>
      <c r="JM9" s="125">
        <f t="shared" si="226"/>
        <v>5.3999999999999999E-2</v>
      </c>
      <c r="JN9" s="125">
        <f t="shared" si="227"/>
        <v>5.3999999999999999E-2</v>
      </c>
      <c r="JO9" s="125">
        <f t="shared" si="228"/>
        <v>5.3999999999999999E-2</v>
      </c>
      <c r="JP9" s="125">
        <f t="shared" si="229"/>
        <v>0.438</v>
      </c>
      <c r="JQ9" s="125">
        <f t="shared" si="230"/>
        <v>0.438</v>
      </c>
      <c r="JR9" s="125">
        <f t="shared" si="231"/>
        <v>0.438</v>
      </c>
      <c r="JS9" s="125">
        <f t="shared" si="232"/>
        <v>0.438</v>
      </c>
      <c r="JT9" s="125">
        <f t="shared" si="233"/>
        <v>0.438</v>
      </c>
      <c r="JU9" s="125">
        <f t="shared" si="234"/>
        <v>0.438</v>
      </c>
      <c r="JV9" s="125">
        <f t="shared" si="235"/>
        <v>0.438</v>
      </c>
      <c r="JW9" s="125">
        <f t="shared" si="236"/>
        <v>0.438</v>
      </c>
      <c r="JX9" s="125">
        <f t="shared" si="237"/>
        <v>5.3999999999999999E-2</v>
      </c>
      <c r="JY9" s="125">
        <f t="shared" si="238"/>
        <v>5.3999999999999999E-2</v>
      </c>
      <c r="JZ9" s="125">
        <f t="shared" si="239"/>
        <v>5.3999999999999999E-2</v>
      </c>
      <c r="KA9" s="125">
        <f t="shared" si="240"/>
        <v>5.3999999999999999E-2</v>
      </c>
      <c r="KB9" s="125">
        <f t="shared" si="241"/>
        <v>0.438</v>
      </c>
      <c r="KC9" s="125">
        <f t="shared" si="242"/>
        <v>0.438</v>
      </c>
      <c r="KD9" s="125">
        <f t="shared" si="243"/>
        <v>0.438</v>
      </c>
      <c r="KE9" s="125">
        <f t="shared" si="244"/>
        <v>0.438</v>
      </c>
      <c r="KF9" s="125">
        <f t="shared" si="245"/>
        <v>0.438</v>
      </c>
      <c r="KG9" s="125">
        <f t="shared" si="246"/>
        <v>0.438</v>
      </c>
      <c r="KH9" s="125">
        <f t="shared" si="247"/>
        <v>0.438</v>
      </c>
      <c r="KI9" s="125">
        <f t="shared" si="248"/>
        <v>0.438</v>
      </c>
      <c r="KJ9" s="125">
        <f t="shared" si="249"/>
        <v>5.3999999999999999E-2</v>
      </c>
      <c r="KK9" s="125">
        <f t="shared" si="250"/>
        <v>5.3999999999999999E-2</v>
      </c>
      <c r="KL9" s="125">
        <f t="shared" si="251"/>
        <v>5.3999999999999999E-2</v>
      </c>
      <c r="KM9" s="125">
        <f t="shared" si="252"/>
        <v>5.3999999999999999E-2</v>
      </c>
      <c r="KN9" s="125">
        <f t="shared" si="253"/>
        <v>0.438</v>
      </c>
      <c r="KO9" s="125">
        <f t="shared" si="254"/>
        <v>0.438</v>
      </c>
      <c r="KP9" s="125">
        <f t="shared" si="255"/>
        <v>0.438</v>
      </c>
      <c r="KQ9" s="125">
        <f t="shared" si="256"/>
        <v>0.438</v>
      </c>
      <c r="KR9" s="125">
        <f t="shared" si="257"/>
        <v>0.438</v>
      </c>
      <c r="KS9" s="125">
        <f t="shared" si="258"/>
        <v>0.438</v>
      </c>
      <c r="KT9" s="125">
        <f t="shared" si="259"/>
        <v>0.438</v>
      </c>
      <c r="KU9" s="125">
        <f t="shared" si="260"/>
        <v>0.438</v>
      </c>
      <c r="KV9" s="125">
        <f t="shared" si="261"/>
        <v>5.3999999999999999E-2</v>
      </c>
      <c r="KW9" s="125">
        <f t="shared" si="262"/>
        <v>5.3999999999999999E-2</v>
      </c>
      <c r="KX9" s="125">
        <f t="shared" si="263"/>
        <v>5.3999999999999999E-2</v>
      </c>
      <c r="KY9" s="125">
        <f t="shared" si="264"/>
        <v>5.3999999999999999E-2</v>
      </c>
      <c r="KZ9" s="125">
        <f t="shared" si="265"/>
        <v>0.438</v>
      </c>
      <c r="LA9" s="125">
        <f t="shared" si="266"/>
        <v>0.438</v>
      </c>
      <c r="LB9" s="125">
        <f t="shared" si="267"/>
        <v>0.438</v>
      </c>
      <c r="LC9" s="125">
        <f t="shared" si="268"/>
        <v>0.438</v>
      </c>
      <c r="LD9" s="125">
        <f t="shared" si="269"/>
        <v>0.438</v>
      </c>
      <c r="LE9" s="125">
        <f t="shared" si="270"/>
        <v>0.438</v>
      </c>
      <c r="LF9" s="125">
        <f t="shared" si="271"/>
        <v>0.438</v>
      </c>
      <c r="LG9" s="125">
        <f t="shared" si="272"/>
        <v>0.438</v>
      </c>
      <c r="LH9" s="125">
        <f t="shared" si="273"/>
        <v>5.3999999999999999E-2</v>
      </c>
      <c r="LI9" s="125">
        <f t="shared" si="274"/>
        <v>5.3999999999999999E-2</v>
      </c>
      <c r="LJ9" s="125">
        <f t="shared" si="275"/>
        <v>5.3999999999999999E-2</v>
      </c>
      <c r="LK9" s="125">
        <f t="shared" si="276"/>
        <v>5.3999999999999999E-2</v>
      </c>
      <c r="LL9" s="125">
        <f t="shared" si="277"/>
        <v>0.438</v>
      </c>
      <c r="LM9" s="125">
        <f t="shared" si="278"/>
        <v>0.438</v>
      </c>
      <c r="LN9" s="125">
        <f t="shared" si="279"/>
        <v>0.438</v>
      </c>
      <c r="LO9" s="125">
        <f t="shared" si="280"/>
        <v>0.438</v>
      </c>
      <c r="LP9" s="125">
        <f t="shared" si="281"/>
        <v>0.438</v>
      </c>
      <c r="LQ9" s="125">
        <f t="shared" si="282"/>
        <v>0.438</v>
      </c>
      <c r="LR9" s="125">
        <f t="shared" si="283"/>
        <v>0.438</v>
      </c>
      <c r="LS9" s="125">
        <f t="shared" si="284"/>
        <v>0.438</v>
      </c>
      <c r="LT9" s="125">
        <f t="shared" si="285"/>
        <v>5.3999999999999999E-2</v>
      </c>
      <c r="LU9" s="125">
        <f t="shared" si="286"/>
        <v>5.3999999999999999E-2</v>
      </c>
      <c r="LV9" s="125">
        <f t="shared" si="287"/>
        <v>5.3999999999999999E-2</v>
      </c>
      <c r="LW9" s="125">
        <f t="shared" si="288"/>
        <v>5.3999999999999999E-2</v>
      </c>
      <c r="LX9" s="125">
        <f t="shared" si="289"/>
        <v>0.438</v>
      </c>
      <c r="LY9" s="125">
        <f t="shared" si="290"/>
        <v>0.438</v>
      </c>
      <c r="LZ9" s="125">
        <f t="shared" si="291"/>
        <v>0.438</v>
      </c>
      <c r="MA9" s="125">
        <f t="shared" si="292"/>
        <v>0.438</v>
      </c>
      <c r="MB9" s="125">
        <f t="shared" si="293"/>
        <v>0.438</v>
      </c>
      <c r="MC9" s="125">
        <f t="shared" si="294"/>
        <v>0.438</v>
      </c>
      <c r="MD9" s="125">
        <f t="shared" si="295"/>
        <v>0.438</v>
      </c>
      <c r="ME9" s="125">
        <f t="shared" si="296"/>
        <v>0.438</v>
      </c>
      <c r="MF9" s="125">
        <f t="shared" si="297"/>
        <v>5.3999999999999999E-2</v>
      </c>
      <c r="MG9" s="125">
        <f t="shared" si="298"/>
        <v>5.3999999999999999E-2</v>
      </c>
      <c r="MH9" s="125">
        <f t="shared" si="299"/>
        <v>5.3999999999999999E-2</v>
      </c>
      <c r="MI9" s="125">
        <f t="shared" si="300"/>
        <v>5.3999999999999999E-2</v>
      </c>
      <c r="MJ9" s="125">
        <f t="shared" si="301"/>
        <v>0.438</v>
      </c>
      <c r="MK9" s="125">
        <f t="shared" si="302"/>
        <v>0.438</v>
      </c>
      <c r="ML9" s="125">
        <f t="shared" si="303"/>
        <v>0.438</v>
      </c>
      <c r="MM9" s="125">
        <f t="shared" si="304"/>
        <v>0.438</v>
      </c>
      <c r="MN9" s="125">
        <f t="shared" si="305"/>
        <v>0.438</v>
      </c>
      <c r="MO9" s="125">
        <f t="shared" si="306"/>
        <v>0.438</v>
      </c>
      <c r="MP9" s="125">
        <f t="shared" si="307"/>
        <v>0.438</v>
      </c>
      <c r="MQ9" s="125">
        <f t="shared" si="308"/>
        <v>0.438</v>
      </c>
      <c r="MR9" s="125">
        <f t="shared" si="309"/>
        <v>5.3999999999999999E-2</v>
      </c>
      <c r="MS9" s="125">
        <f t="shared" si="310"/>
        <v>5.3999999999999999E-2</v>
      </c>
      <c r="MT9" s="125">
        <f t="shared" si="311"/>
        <v>5.3999999999999999E-2</v>
      </c>
      <c r="MU9" s="125">
        <f t="shared" si="312"/>
        <v>5.3999999999999999E-2</v>
      </c>
      <c r="MV9" s="125">
        <f t="shared" si="313"/>
        <v>0.438</v>
      </c>
      <c r="MW9" s="125">
        <f t="shared" si="314"/>
        <v>0.438</v>
      </c>
      <c r="MX9" s="125">
        <f t="shared" si="315"/>
        <v>0.438</v>
      </c>
      <c r="MY9" s="9" t="s">
        <v>63</v>
      </c>
    </row>
    <row r="10" spans="1:363" x14ac:dyDescent="0.25">
      <c r="A10" s="298"/>
      <c r="B10" s="21" t="s">
        <v>26</v>
      </c>
      <c r="C10" s="8">
        <f t="shared" si="316"/>
        <v>0.95199999999999996</v>
      </c>
      <c r="D10" s="8">
        <f t="shared" si="6"/>
        <v>0.95199999999999996</v>
      </c>
      <c r="E10" s="8">
        <f t="shared" si="7"/>
        <v>0.95199999999999996</v>
      </c>
      <c r="F10" s="8">
        <f t="shared" si="8"/>
        <v>0.95199999999999996</v>
      </c>
      <c r="G10" s="8">
        <f t="shared" si="9"/>
        <v>0.95199999999999996</v>
      </c>
      <c r="H10" s="8">
        <v>0.38800000000000001</v>
      </c>
      <c r="I10" s="8">
        <v>0.38800000000000001</v>
      </c>
      <c r="J10" s="8">
        <v>0.38800000000000001</v>
      </c>
      <c r="K10" s="8">
        <v>0.38800000000000001</v>
      </c>
      <c r="L10" s="8">
        <v>0.95199999999999996</v>
      </c>
      <c r="M10" s="8">
        <v>0.95199999999999996</v>
      </c>
      <c r="N10" s="8">
        <v>0.95199999999999996</v>
      </c>
      <c r="O10" s="8">
        <v>0.95199999999999996</v>
      </c>
      <c r="P10" s="8">
        <v>0.95199999999999996</v>
      </c>
      <c r="Q10" s="8">
        <v>0.95199999999999996</v>
      </c>
      <c r="R10" s="8">
        <v>0.95199999999999996</v>
      </c>
      <c r="S10" s="8">
        <v>0.95199999999999996</v>
      </c>
      <c r="T10" s="8">
        <v>0.34799999999999998</v>
      </c>
      <c r="U10" s="8">
        <v>0.34799999999999998</v>
      </c>
      <c r="V10" s="8">
        <v>0.34799999999999998</v>
      </c>
      <c r="W10" s="8">
        <v>0.34799999999999998</v>
      </c>
      <c r="X10" s="8">
        <v>0.95199999999999996</v>
      </c>
      <c r="Y10" s="8">
        <v>0.95199999999999996</v>
      </c>
      <c r="Z10" s="8">
        <v>0.95199999999999996</v>
      </c>
      <c r="AA10" s="8">
        <v>0.95199999999999996</v>
      </c>
      <c r="AB10" s="8">
        <v>0.95199999999999996</v>
      </c>
      <c r="AC10" s="8">
        <v>0.95199999999999996</v>
      </c>
      <c r="AD10" s="8">
        <v>0.95199999999999996</v>
      </c>
      <c r="AE10" s="8">
        <v>0.95199999999999996</v>
      </c>
      <c r="AF10" s="8">
        <v>0.153</v>
      </c>
      <c r="AG10" s="8">
        <v>0.153</v>
      </c>
      <c r="AH10" s="8">
        <v>0.153</v>
      </c>
      <c r="AI10" s="8">
        <v>0.153</v>
      </c>
      <c r="AJ10" s="8">
        <v>0.93200000000000005</v>
      </c>
      <c r="AK10" s="8">
        <v>0.93200000000000005</v>
      </c>
      <c r="AL10" s="8">
        <v>0.93200000000000005</v>
      </c>
      <c r="AM10" s="8">
        <v>0.93200000000000005</v>
      </c>
      <c r="AN10" s="8">
        <v>0.93200000000000005</v>
      </c>
      <c r="AO10" s="8">
        <v>0.93200000000000005</v>
      </c>
      <c r="AP10" s="8">
        <v>0.93200000000000005</v>
      </c>
      <c r="AQ10" s="8">
        <v>0.93200000000000005</v>
      </c>
      <c r="AR10" s="8">
        <v>0</v>
      </c>
      <c r="AS10" s="8">
        <v>0</v>
      </c>
      <c r="AT10" s="8">
        <v>0</v>
      </c>
      <c r="AU10" s="8">
        <v>0</v>
      </c>
      <c r="AV10" s="8">
        <v>0.92900000000000005</v>
      </c>
      <c r="AW10" s="8">
        <v>0.92900000000000005</v>
      </c>
      <c r="AX10" s="8">
        <v>0.92900000000000005</v>
      </c>
      <c r="AY10" s="8">
        <v>0.92900000000000005</v>
      </c>
      <c r="AZ10" s="8">
        <v>0.92900000000000005</v>
      </c>
      <c r="BA10" s="8">
        <v>0.92900000000000005</v>
      </c>
      <c r="BB10" s="8">
        <v>0.92900000000000005</v>
      </c>
      <c r="BC10" s="8">
        <v>0.92900000000000005</v>
      </c>
      <c r="BD10" s="125">
        <f t="shared" si="317"/>
        <v>0</v>
      </c>
      <c r="BE10" s="125">
        <f t="shared" si="10"/>
        <v>0</v>
      </c>
      <c r="BF10" s="125">
        <f t="shared" si="11"/>
        <v>0</v>
      </c>
      <c r="BG10" s="125">
        <f t="shared" si="12"/>
        <v>0</v>
      </c>
      <c r="BH10" s="125">
        <f t="shared" si="13"/>
        <v>0.92900000000000005</v>
      </c>
      <c r="BI10" s="125">
        <f t="shared" si="14"/>
        <v>0.92900000000000005</v>
      </c>
      <c r="BJ10" s="125">
        <f t="shared" si="15"/>
        <v>0.92900000000000005</v>
      </c>
      <c r="BK10" s="125">
        <f t="shared" si="16"/>
        <v>0.92900000000000005</v>
      </c>
      <c r="BL10" s="125">
        <f t="shared" si="17"/>
        <v>0.92900000000000005</v>
      </c>
      <c r="BM10" s="125">
        <f t="shared" si="18"/>
        <v>0.92900000000000005</v>
      </c>
      <c r="BN10" s="125">
        <f t="shared" si="19"/>
        <v>0.92900000000000005</v>
      </c>
      <c r="BO10" s="125">
        <f t="shared" si="20"/>
        <v>0.92900000000000005</v>
      </c>
      <c r="BP10" s="125">
        <f t="shared" si="21"/>
        <v>0</v>
      </c>
      <c r="BQ10" s="125">
        <f t="shared" si="22"/>
        <v>0</v>
      </c>
      <c r="BR10" s="125">
        <f t="shared" si="23"/>
        <v>0</v>
      </c>
      <c r="BS10" s="125">
        <f t="shared" si="24"/>
        <v>0</v>
      </c>
      <c r="BT10" s="125">
        <f t="shared" si="25"/>
        <v>0.92900000000000005</v>
      </c>
      <c r="BU10" s="125">
        <f t="shared" si="26"/>
        <v>0.92900000000000005</v>
      </c>
      <c r="BV10" s="125">
        <f t="shared" si="27"/>
        <v>0.92900000000000005</v>
      </c>
      <c r="BW10" s="125">
        <f t="shared" si="28"/>
        <v>0.92900000000000005</v>
      </c>
      <c r="BX10" s="125">
        <f t="shared" si="29"/>
        <v>0.92900000000000005</v>
      </c>
      <c r="BY10" s="125">
        <f t="shared" si="30"/>
        <v>0.92900000000000005</v>
      </c>
      <c r="BZ10" s="125">
        <f t="shared" si="31"/>
        <v>0.92900000000000005</v>
      </c>
      <c r="CA10" s="125">
        <f t="shared" si="32"/>
        <v>0.92900000000000005</v>
      </c>
      <c r="CB10" s="125">
        <f t="shared" si="33"/>
        <v>0</v>
      </c>
      <c r="CC10" s="125">
        <f t="shared" si="34"/>
        <v>0</v>
      </c>
      <c r="CD10" s="125">
        <f t="shared" si="35"/>
        <v>0</v>
      </c>
      <c r="CE10" s="125">
        <f t="shared" si="36"/>
        <v>0</v>
      </c>
      <c r="CF10" s="125">
        <f t="shared" si="37"/>
        <v>0.92900000000000005</v>
      </c>
      <c r="CG10" s="125">
        <f t="shared" si="38"/>
        <v>0.92900000000000005</v>
      </c>
      <c r="CH10" s="125">
        <f t="shared" si="39"/>
        <v>0.92900000000000005</v>
      </c>
      <c r="CI10" s="125">
        <f t="shared" si="40"/>
        <v>0.92900000000000005</v>
      </c>
      <c r="CJ10" s="125">
        <f t="shared" si="41"/>
        <v>0.92900000000000005</v>
      </c>
      <c r="CK10" s="125">
        <f t="shared" si="42"/>
        <v>0.92900000000000005</v>
      </c>
      <c r="CL10" s="125">
        <f t="shared" si="43"/>
        <v>0.92900000000000005</v>
      </c>
      <c r="CM10" s="125">
        <f t="shared" si="44"/>
        <v>0.92900000000000005</v>
      </c>
      <c r="CN10" s="125">
        <f t="shared" si="45"/>
        <v>0</v>
      </c>
      <c r="CO10" s="125">
        <f t="shared" si="46"/>
        <v>0</v>
      </c>
      <c r="CP10" s="125">
        <f t="shared" si="47"/>
        <v>0</v>
      </c>
      <c r="CQ10" s="125">
        <f t="shared" si="48"/>
        <v>0</v>
      </c>
      <c r="CR10" s="125">
        <f t="shared" si="49"/>
        <v>0.92900000000000005</v>
      </c>
      <c r="CS10" s="125">
        <f t="shared" si="50"/>
        <v>0.92900000000000005</v>
      </c>
      <c r="CT10" s="125">
        <f t="shared" si="51"/>
        <v>0.92900000000000005</v>
      </c>
      <c r="CU10" s="125">
        <f t="shared" si="52"/>
        <v>0.92900000000000005</v>
      </c>
      <c r="CV10" s="125">
        <f t="shared" si="53"/>
        <v>0.92900000000000005</v>
      </c>
      <c r="CW10" s="125">
        <f t="shared" si="54"/>
        <v>0.92900000000000005</v>
      </c>
      <c r="CX10" s="125">
        <f t="shared" si="55"/>
        <v>0.92900000000000005</v>
      </c>
      <c r="CY10" s="125">
        <f t="shared" si="56"/>
        <v>0.92900000000000005</v>
      </c>
      <c r="CZ10" s="125">
        <f t="shared" si="57"/>
        <v>0</v>
      </c>
      <c r="DA10" s="125">
        <f t="shared" si="58"/>
        <v>0</v>
      </c>
      <c r="DB10" s="125">
        <f t="shared" si="59"/>
        <v>0</v>
      </c>
      <c r="DC10" s="125">
        <f t="shared" si="60"/>
        <v>0</v>
      </c>
      <c r="DD10" s="125">
        <f t="shared" si="61"/>
        <v>0.92900000000000005</v>
      </c>
      <c r="DE10" s="125">
        <f t="shared" si="62"/>
        <v>0.92900000000000005</v>
      </c>
      <c r="DF10" s="125">
        <f t="shared" si="63"/>
        <v>0.92900000000000005</v>
      </c>
      <c r="DG10" s="125">
        <f t="shared" si="64"/>
        <v>0.92900000000000005</v>
      </c>
      <c r="DH10" s="125">
        <f t="shared" si="65"/>
        <v>0.92900000000000005</v>
      </c>
      <c r="DI10" s="125">
        <f t="shared" si="66"/>
        <v>0.92900000000000005</v>
      </c>
      <c r="DJ10" s="125">
        <f t="shared" si="67"/>
        <v>0.92900000000000005</v>
      </c>
      <c r="DK10" s="125">
        <f t="shared" si="68"/>
        <v>0.92900000000000005</v>
      </c>
      <c r="DL10" s="125">
        <f t="shared" si="69"/>
        <v>0</v>
      </c>
      <c r="DM10" s="125">
        <f t="shared" si="70"/>
        <v>0</v>
      </c>
      <c r="DN10" s="125">
        <f t="shared" si="71"/>
        <v>0</v>
      </c>
      <c r="DO10" s="125">
        <f t="shared" si="72"/>
        <v>0</v>
      </c>
      <c r="DP10" s="125">
        <f t="shared" si="73"/>
        <v>0.92900000000000005</v>
      </c>
      <c r="DQ10" s="125">
        <f t="shared" si="74"/>
        <v>0.92900000000000005</v>
      </c>
      <c r="DR10" s="125">
        <f t="shared" si="75"/>
        <v>0.92900000000000005</v>
      </c>
      <c r="DS10" s="125">
        <f t="shared" si="76"/>
        <v>0.92900000000000005</v>
      </c>
      <c r="DT10" s="125">
        <f t="shared" si="77"/>
        <v>0.92900000000000005</v>
      </c>
      <c r="DU10" s="125">
        <f t="shared" si="78"/>
        <v>0.92900000000000005</v>
      </c>
      <c r="DV10" s="125">
        <f t="shared" si="79"/>
        <v>0.92900000000000005</v>
      </c>
      <c r="DW10" s="125">
        <f t="shared" si="80"/>
        <v>0.92900000000000005</v>
      </c>
      <c r="DX10" s="125">
        <f t="shared" si="81"/>
        <v>0</v>
      </c>
      <c r="DY10" s="125">
        <f t="shared" si="82"/>
        <v>0</v>
      </c>
      <c r="DZ10" s="125">
        <f t="shared" si="83"/>
        <v>0</v>
      </c>
      <c r="EA10" s="125">
        <f t="shared" si="84"/>
        <v>0</v>
      </c>
      <c r="EB10" s="125">
        <f t="shared" si="85"/>
        <v>0.92900000000000005</v>
      </c>
      <c r="EC10" s="125">
        <f t="shared" si="86"/>
        <v>0.92900000000000005</v>
      </c>
      <c r="ED10" s="125">
        <f t="shared" si="87"/>
        <v>0.92900000000000005</v>
      </c>
      <c r="EE10" s="125">
        <f t="shared" si="88"/>
        <v>0.92900000000000005</v>
      </c>
      <c r="EF10" s="125">
        <f t="shared" si="89"/>
        <v>0.92900000000000005</v>
      </c>
      <c r="EG10" s="125">
        <f t="shared" si="90"/>
        <v>0.92900000000000005</v>
      </c>
      <c r="EH10" s="125">
        <f t="shared" si="91"/>
        <v>0.92900000000000005</v>
      </c>
      <c r="EI10" s="125">
        <f t="shared" si="92"/>
        <v>0.92900000000000005</v>
      </c>
      <c r="EJ10" s="125">
        <f t="shared" si="93"/>
        <v>0</v>
      </c>
      <c r="EK10" s="125">
        <f t="shared" si="94"/>
        <v>0</v>
      </c>
      <c r="EL10" s="125">
        <f t="shared" si="95"/>
        <v>0</v>
      </c>
      <c r="EM10" s="125">
        <f t="shared" si="96"/>
        <v>0</v>
      </c>
      <c r="EN10" s="125">
        <f t="shared" si="97"/>
        <v>0.92900000000000005</v>
      </c>
      <c r="EO10" s="125">
        <f t="shared" si="98"/>
        <v>0.92900000000000005</v>
      </c>
      <c r="EP10" s="125">
        <f t="shared" si="99"/>
        <v>0.92900000000000005</v>
      </c>
      <c r="EQ10" s="125">
        <f t="shared" si="100"/>
        <v>0.92900000000000005</v>
      </c>
      <c r="ER10" s="125">
        <f t="shared" si="101"/>
        <v>0.92900000000000005</v>
      </c>
      <c r="ES10" s="125">
        <f t="shared" si="102"/>
        <v>0.92900000000000005</v>
      </c>
      <c r="ET10" s="125">
        <f t="shared" si="103"/>
        <v>0.92900000000000005</v>
      </c>
      <c r="EU10" s="125">
        <f t="shared" si="104"/>
        <v>0.92900000000000005</v>
      </c>
      <c r="EV10" s="125">
        <f t="shared" si="105"/>
        <v>0</v>
      </c>
      <c r="EW10" s="125">
        <f t="shared" si="106"/>
        <v>0</v>
      </c>
      <c r="EX10" s="125">
        <f t="shared" si="107"/>
        <v>0</v>
      </c>
      <c r="EY10" s="125">
        <f t="shared" si="108"/>
        <v>0</v>
      </c>
      <c r="EZ10" s="125">
        <f t="shared" si="109"/>
        <v>0.92900000000000005</v>
      </c>
      <c r="FA10" s="125">
        <f t="shared" si="110"/>
        <v>0.92900000000000005</v>
      </c>
      <c r="FB10" s="125">
        <f t="shared" si="111"/>
        <v>0.92900000000000005</v>
      </c>
      <c r="FC10" s="125">
        <f t="shared" si="112"/>
        <v>0.92900000000000005</v>
      </c>
      <c r="FD10" s="125">
        <f t="shared" si="113"/>
        <v>0.92900000000000005</v>
      </c>
      <c r="FE10" s="125">
        <f t="shared" si="114"/>
        <v>0.92900000000000005</v>
      </c>
      <c r="FF10" s="125">
        <f t="shared" si="115"/>
        <v>0.92900000000000005</v>
      </c>
      <c r="FG10" s="125">
        <f t="shared" si="116"/>
        <v>0.92900000000000005</v>
      </c>
      <c r="FH10" s="125">
        <f t="shared" si="117"/>
        <v>0</v>
      </c>
      <c r="FI10" s="125">
        <f t="shared" si="118"/>
        <v>0</v>
      </c>
      <c r="FJ10" s="125">
        <f t="shared" si="119"/>
        <v>0</v>
      </c>
      <c r="FK10" s="125">
        <f t="shared" si="120"/>
        <v>0</v>
      </c>
      <c r="FL10" s="125">
        <f t="shared" si="121"/>
        <v>0.92900000000000005</v>
      </c>
      <c r="FM10" s="125">
        <f t="shared" si="122"/>
        <v>0.92900000000000005</v>
      </c>
      <c r="FN10" s="125">
        <f t="shared" si="123"/>
        <v>0.92900000000000005</v>
      </c>
      <c r="FO10" s="125">
        <f t="shared" si="124"/>
        <v>0.92900000000000005</v>
      </c>
      <c r="FP10" s="125">
        <f t="shared" si="125"/>
        <v>0.92900000000000005</v>
      </c>
      <c r="FQ10" s="125">
        <f t="shared" si="126"/>
        <v>0.92900000000000005</v>
      </c>
      <c r="FR10" s="125">
        <f t="shared" si="127"/>
        <v>0.92900000000000005</v>
      </c>
      <c r="FS10" s="125">
        <f t="shared" si="128"/>
        <v>0.92900000000000005</v>
      </c>
      <c r="FT10" s="125">
        <f t="shared" si="129"/>
        <v>0</v>
      </c>
      <c r="FU10" s="125">
        <f t="shared" si="130"/>
        <v>0</v>
      </c>
      <c r="FV10" s="125">
        <f t="shared" si="131"/>
        <v>0</v>
      </c>
      <c r="FW10" s="125">
        <f t="shared" si="132"/>
        <v>0</v>
      </c>
      <c r="FX10" s="125">
        <f t="shared" si="133"/>
        <v>0.92900000000000005</v>
      </c>
      <c r="FY10" s="125">
        <f t="shared" si="134"/>
        <v>0.92900000000000005</v>
      </c>
      <c r="FZ10" s="125">
        <f t="shared" si="135"/>
        <v>0.92900000000000005</v>
      </c>
      <c r="GA10" s="125">
        <f t="shared" si="136"/>
        <v>0.92900000000000005</v>
      </c>
      <c r="GB10" s="125">
        <f t="shared" si="137"/>
        <v>0.92900000000000005</v>
      </c>
      <c r="GC10" s="125">
        <f t="shared" si="138"/>
        <v>0.92900000000000005</v>
      </c>
      <c r="GD10" s="125">
        <f t="shared" si="139"/>
        <v>0.92900000000000005</v>
      </c>
      <c r="GE10" s="125">
        <f t="shared" si="140"/>
        <v>0.92900000000000005</v>
      </c>
      <c r="GF10" s="125">
        <f t="shared" si="141"/>
        <v>0</v>
      </c>
      <c r="GG10" s="125">
        <f t="shared" si="142"/>
        <v>0</v>
      </c>
      <c r="GH10" s="125">
        <f t="shared" si="143"/>
        <v>0</v>
      </c>
      <c r="GI10" s="125">
        <f t="shared" si="144"/>
        <v>0</v>
      </c>
      <c r="GJ10" s="125">
        <f t="shared" si="145"/>
        <v>0.92900000000000005</v>
      </c>
      <c r="GK10" s="125">
        <f t="shared" si="146"/>
        <v>0.92900000000000005</v>
      </c>
      <c r="GL10" s="125">
        <f t="shared" si="147"/>
        <v>0.92900000000000005</v>
      </c>
      <c r="GM10" s="125">
        <f t="shared" si="148"/>
        <v>0.92900000000000005</v>
      </c>
      <c r="GN10" s="125">
        <f t="shared" si="149"/>
        <v>0.92900000000000005</v>
      </c>
      <c r="GO10" s="125">
        <f t="shared" si="150"/>
        <v>0.92900000000000005</v>
      </c>
      <c r="GP10" s="125">
        <f t="shared" si="151"/>
        <v>0.92900000000000005</v>
      </c>
      <c r="GQ10" s="125">
        <f t="shared" si="152"/>
        <v>0.92900000000000005</v>
      </c>
      <c r="GR10" s="125">
        <f t="shared" si="153"/>
        <v>0</v>
      </c>
      <c r="GS10" s="125">
        <f t="shared" si="154"/>
        <v>0</v>
      </c>
      <c r="GT10" s="125">
        <f t="shared" si="155"/>
        <v>0</v>
      </c>
      <c r="GU10" s="125">
        <f t="shared" si="156"/>
        <v>0</v>
      </c>
      <c r="GV10" s="125">
        <f t="shared" si="157"/>
        <v>0.92900000000000005</v>
      </c>
      <c r="GW10" s="125">
        <f t="shared" si="158"/>
        <v>0.92900000000000005</v>
      </c>
      <c r="GX10" s="125">
        <f t="shared" si="159"/>
        <v>0.92900000000000005</v>
      </c>
      <c r="GY10" s="125">
        <f t="shared" si="160"/>
        <v>0.92900000000000005</v>
      </c>
      <c r="GZ10" s="125">
        <f t="shared" si="161"/>
        <v>0.92900000000000005</v>
      </c>
      <c r="HA10" s="125">
        <f t="shared" si="162"/>
        <v>0.92900000000000005</v>
      </c>
      <c r="HB10" s="125">
        <f t="shared" si="163"/>
        <v>0.92900000000000005</v>
      </c>
      <c r="HC10" s="125">
        <f t="shared" si="164"/>
        <v>0.92900000000000005</v>
      </c>
      <c r="HD10" s="125">
        <f t="shared" si="165"/>
        <v>0</v>
      </c>
      <c r="HE10" s="125">
        <f t="shared" si="166"/>
        <v>0</v>
      </c>
      <c r="HF10" s="125">
        <f t="shared" si="167"/>
        <v>0</v>
      </c>
      <c r="HG10" s="125">
        <f t="shared" si="168"/>
        <v>0</v>
      </c>
      <c r="HH10" s="125">
        <f t="shared" si="169"/>
        <v>0.92900000000000005</v>
      </c>
      <c r="HI10" s="125">
        <f t="shared" si="170"/>
        <v>0.92900000000000005</v>
      </c>
      <c r="HJ10" s="125">
        <f t="shared" si="171"/>
        <v>0.92900000000000005</v>
      </c>
      <c r="HK10" s="125">
        <f t="shared" si="172"/>
        <v>0.92900000000000005</v>
      </c>
      <c r="HL10" s="125">
        <f t="shared" si="173"/>
        <v>0.92900000000000005</v>
      </c>
      <c r="HM10" s="125">
        <f t="shared" si="174"/>
        <v>0.92900000000000005</v>
      </c>
      <c r="HN10" s="125">
        <f t="shared" si="175"/>
        <v>0.92900000000000005</v>
      </c>
      <c r="HO10" s="125">
        <f t="shared" si="176"/>
        <v>0.92900000000000005</v>
      </c>
      <c r="HP10" s="125">
        <f t="shared" si="177"/>
        <v>0</v>
      </c>
      <c r="HQ10" s="125">
        <f t="shared" si="178"/>
        <v>0</v>
      </c>
      <c r="HR10" s="125">
        <f t="shared" si="179"/>
        <v>0</v>
      </c>
      <c r="HS10" s="125">
        <f t="shared" si="180"/>
        <v>0</v>
      </c>
      <c r="HT10" s="125">
        <f t="shared" si="181"/>
        <v>0.92900000000000005</v>
      </c>
      <c r="HU10" s="125">
        <f t="shared" si="182"/>
        <v>0.92900000000000005</v>
      </c>
      <c r="HV10" s="125">
        <f t="shared" si="183"/>
        <v>0.92900000000000005</v>
      </c>
      <c r="HW10" s="125">
        <f t="shared" si="184"/>
        <v>0.92900000000000005</v>
      </c>
      <c r="HX10" s="125">
        <f t="shared" si="185"/>
        <v>0.92900000000000005</v>
      </c>
      <c r="HY10" s="125">
        <f t="shared" si="186"/>
        <v>0.92900000000000005</v>
      </c>
      <c r="HZ10" s="125">
        <f t="shared" si="187"/>
        <v>0.92900000000000005</v>
      </c>
      <c r="IA10" s="125">
        <f t="shared" si="188"/>
        <v>0.92900000000000005</v>
      </c>
      <c r="IB10" s="125">
        <f t="shared" si="189"/>
        <v>0</v>
      </c>
      <c r="IC10" s="125">
        <f t="shared" si="190"/>
        <v>0</v>
      </c>
      <c r="ID10" s="125">
        <f t="shared" si="191"/>
        <v>0</v>
      </c>
      <c r="IE10" s="125">
        <f t="shared" si="192"/>
        <v>0</v>
      </c>
      <c r="IF10" s="125">
        <f t="shared" si="193"/>
        <v>0.92900000000000005</v>
      </c>
      <c r="IG10" s="125">
        <f t="shared" si="194"/>
        <v>0.92900000000000005</v>
      </c>
      <c r="IH10" s="125">
        <f t="shared" si="195"/>
        <v>0.92900000000000005</v>
      </c>
      <c r="II10" s="125">
        <f t="shared" si="196"/>
        <v>0.92900000000000005</v>
      </c>
      <c r="IJ10" s="125">
        <f t="shared" si="197"/>
        <v>0.92900000000000005</v>
      </c>
      <c r="IK10" s="125">
        <f t="shared" si="198"/>
        <v>0.92900000000000005</v>
      </c>
      <c r="IL10" s="125">
        <f t="shared" si="199"/>
        <v>0.92900000000000005</v>
      </c>
      <c r="IM10" s="125">
        <f t="shared" si="200"/>
        <v>0.92900000000000005</v>
      </c>
      <c r="IN10" s="125">
        <f t="shared" si="201"/>
        <v>0</v>
      </c>
      <c r="IO10" s="125">
        <f t="shared" si="202"/>
        <v>0</v>
      </c>
      <c r="IP10" s="125">
        <f t="shared" si="203"/>
        <v>0</v>
      </c>
      <c r="IQ10" s="125">
        <f t="shared" si="204"/>
        <v>0</v>
      </c>
      <c r="IR10" s="125">
        <f t="shared" si="205"/>
        <v>0.92900000000000005</v>
      </c>
      <c r="IS10" s="125">
        <f t="shared" si="206"/>
        <v>0.92900000000000005</v>
      </c>
      <c r="IT10" s="125">
        <f t="shared" si="207"/>
        <v>0.92900000000000005</v>
      </c>
      <c r="IU10" s="125">
        <f t="shared" si="208"/>
        <v>0.92900000000000005</v>
      </c>
      <c r="IV10" s="125">
        <f t="shared" si="209"/>
        <v>0.92900000000000005</v>
      </c>
      <c r="IW10" s="125">
        <f t="shared" si="210"/>
        <v>0.92900000000000005</v>
      </c>
      <c r="IX10" s="125">
        <f t="shared" si="211"/>
        <v>0.92900000000000005</v>
      </c>
      <c r="IY10" s="125">
        <f t="shared" si="212"/>
        <v>0.92900000000000005</v>
      </c>
      <c r="IZ10" s="125">
        <f t="shared" si="213"/>
        <v>0</v>
      </c>
      <c r="JA10" s="125">
        <f t="shared" si="214"/>
        <v>0</v>
      </c>
      <c r="JB10" s="125">
        <f t="shared" si="215"/>
        <v>0</v>
      </c>
      <c r="JC10" s="125">
        <f t="shared" si="216"/>
        <v>0</v>
      </c>
      <c r="JD10" s="125">
        <f t="shared" si="217"/>
        <v>0.92900000000000005</v>
      </c>
      <c r="JE10" s="125">
        <f t="shared" si="218"/>
        <v>0.92900000000000005</v>
      </c>
      <c r="JF10" s="125">
        <f t="shared" si="219"/>
        <v>0.92900000000000005</v>
      </c>
      <c r="JG10" s="125">
        <f t="shared" si="220"/>
        <v>0.92900000000000005</v>
      </c>
      <c r="JH10" s="125">
        <f t="shared" si="221"/>
        <v>0.92900000000000005</v>
      </c>
      <c r="JI10" s="125">
        <f t="shared" si="222"/>
        <v>0.92900000000000005</v>
      </c>
      <c r="JJ10" s="125">
        <f t="shared" si="223"/>
        <v>0.92900000000000005</v>
      </c>
      <c r="JK10" s="125">
        <f t="shared" si="224"/>
        <v>0.92900000000000005</v>
      </c>
      <c r="JL10" s="125">
        <f t="shared" si="225"/>
        <v>0</v>
      </c>
      <c r="JM10" s="125">
        <f t="shared" si="226"/>
        <v>0</v>
      </c>
      <c r="JN10" s="125">
        <f t="shared" si="227"/>
        <v>0</v>
      </c>
      <c r="JO10" s="125">
        <f t="shared" si="228"/>
        <v>0</v>
      </c>
      <c r="JP10" s="125">
        <f t="shared" si="229"/>
        <v>0.92900000000000005</v>
      </c>
      <c r="JQ10" s="125">
        <f t="shared" si="230"/>
        <v>0.92900000000000005</v>
      </c>
      <c r="JR10" s="125">
        <f t="shared" si="231"/>
        <v>0.92900000000000005</v>
      </c>
      <c r="JS10" s="125">
        <f t="shared" si="232"/>
        <v>0.92900000000000005</v>
      </c>
      <c r="JT10" s="125">
        <f t="shared" si="233"/>
        <v>0.92900000000000005</v>
      </c>
      <c r="JU10" s="125">
        <f t="shared" si="234"/>
        <v>0.92900000000000005</v>
      </c>
      <c r="JV10" s="125">
        <f t="shared" si="235"/>
        <v>0.92900000000000005</v>
      </c>
      <c r="JW10" s="125">
        <f t="shared" si="236"/>
        <v>0.92900000000000005</v>
      </c>
      <c r="JX10" s="125">
        <f t="shared" si="237"/>
        <v>0</v>
      </c>
      <c r="JY10" s="125">
        <f t="shared" si="238"/>
        <v>0</v>
      </c>
      <c r="JZ10" s="125">
        <f t="shared" si="239"/>
        <v>0</v>
      </c>
      <c r="KA10" s="125">
        <f t="shared" si="240"/>
        <v>0</v>
      </c>
      <c r="KB10" s="125">
        <f t="shared" si="241"/>
        <v>0.92900000000000005</v>
      </c>
      <c r="KC10" s="125">
        <f t="shared" si="242"/>
        <v>0.92900000000000005</v>
      </c>
      <c r="KD10" s="125">
        <f t="shared" si="243"/>
        <v>0.92900000000000005</v>
      </c>
      <c r="KE10" s="125">
        <f t="shared" si="244"/>
        <v>0.92900000000000005</v>
      </c>
      <c r="KF10" s="125">
        <f t="shared" si="245"/>
        <v>0.92900000000000005</v>
      </c>
      <c r="KG10" s="125">
        <f t="shared" si="246"/>
        <v>0.92900000000000005</v>
      </c>
      <c r="KH10" s="125">
        <f t="shared" si="247"/>
        <v>0.92900000000000005</v>
      </c>
      <c r="KI10" s="125">
        <f t="shared" si="248"/>
        <v>0.92900000000000005</v>
      </c>
      <c r="KJ10" s="125">
        <f t="shared" si="249"/>
        <v>0</v>
      </c>
      <c r="KK10" s="125">
        <f t="shared" si="250"/>
        <v>0</v>
      </c>
      <c r="KL10" s="125">
        <f t="shared" si="251"/>
        <v>0</v>
      </c>
      <c r="KM10" s="125">
        <f t="shared" si="252"/>
        <v>0</v>
      </c>
      <c r="KN10" s="125">
        <f t="shared" si="253"/>
        <v>0.92900000000000005</v>
      </c>
      <c r="KO10" s="125">
        <f t="shared" si="254"/>
        <v>0.92900000000000005</v>
      </c>
      <c r="KP10" s="125">
        <f t="shared" si="255"/>
        <v>0.92900000000000005</v>
      </c>
      <c r="KQ10" s="125">
        <f t="shared" si="256"/>
        <v>0.92900000000000005</v>
      </c>
      <c r="KR10" s="125">
        <f t="shared" si="257"/>
        <v>0.92900000000000005</v>
      </c>
      <c r="KS10" s="125">
        <f t="shared" si="258"/>
        <v>0.92900000000000005</v>
      </c>
      <c r="KT10" s="125">
        <f t="shared" si="259"/>
        <v>0.92900000000000005</v>
      </c>
      <c r="KU10" s="125">
        <f t="shared" si="260"/>
        <v>0.92900000000000005</v>
      </c>
      <c r="KV10" s="125">
        <f t="shared" si="261"/>
        <v>0</v>
      </c>
      <c r="KW10" s="125">
        <f t="shared" si="262"/>
        <v>0</v>
      </c>
      <c r="KX10" s="125">
        <f t="shared" si="263"/>
        <v>0</v>
      </c>
      <c r="KY10" s="125">
        <f t="shared" si="264"/>
        <v>0</v>
      </c>
      <c r="KZ10" s="125">
        <f t="shared" si="265"/>
        <v>0.92900000000000005</v>
      </c>
      <c r="LA10" s="125">
        <f t="shared" si="266"/>
        <v>0.92900000000000005</v>
      </c>
      <c r="LB10" s="125">
        <f t="shared" si="267"/>
        <v>0.92900000000000005</v>
      </c>
      <c r="LC10" s="125">
        <f t="shared" si="268"/>
        <v>0.92900000000000005</v>
      </c>
      <c r="LD10" s="125">
        <f t="shared" si="269"/>
        <v>0.92900000000000005</v>
      </c>
      <c r="LE10" s="125">
        <f t="shared" si="270"/>
        <v>0.92900000000000005</v>
      </c>
      <c r="LF10" s="125">
        <f t="shared" si="271"/>
        <v>0.92900000000000005</v>
      </c>
      <c r="LG10" s="125">
        <f t="shared" si="272"/>
        <v>0.92900000000000005</v>
      </c>
      <c r="LH10" s="125">
        <f t="shared" si="273"/>
        <v>0</v>
      </c>
      <c r="LI10" s="125">
        <f t="shared" si="274"/>
        <v>0</v>
      </c>
      <c r="LJ10" s="125">
        <f t="shared" si="275"/>
        <v>0</v>
      </c>
      <c r="LK10" s="125">
        <f t="shared" si="276"/>
        <v>0</v>
      </c>
      <c r="LL10" s="125">
        <f t="shared" si="277"/>
        <v>0.92900000000000005</v>
      </c>
      <c r="LM10" s="125">
        <f t="shared" si="278"/>
        <v>0.92900000000000005</v>
      </c>
      <c r="LN10" s="125">
        <f t="shared" si="279"/>
        <v>0.92900000000000005</v>
      </c>
      <c r="LO10" s="125">
        <f t="shared" si="280"/>
        <v>0.92900000000000005</v>
      </c>
      <c r="LP10" s="125">
        <f t="shared" si="281"/>
        <v>0.92900000000000005</v>
      </c>
      <c r="LQ10" s="125">
        <f t="shared" si="282"/>
        <v>0.92900000000000005</v>
      </c>
      <c r="LR10" s="125">
        <f t="shared" si="283"/>
        <v>0.92900000000000005</v>
      </c>
      <c r="LS10" s="125">
        <f t="shared" si="284"/>
        <v>0.92900000000000005</v>
      </c>
      <c r="LT10" s="125">
        <f t="shared" si="285"/>
        <v>0</v>
      </c>
      <c r="LU10" s="125">
        <f t="shared" si="286"/>
        <v>0</v>
      </c>
      <c r="LV10" s="125">
        <f t="shared" si="287"/>
        <v>0</v>
      </c>
      <c r="LW10" s="125">
        <f t="shared" si="288"/>
        <v>0</v>
      </c>
      <c r="LX10" s="125">
        <f t="shared" si="289"/>
        <v>0.92900000000000005</v>
      </c>
      <c r="LY10" s="125">
        <f t="shared" si="290"/>
        <v>0.92900000000000005</v>
      </c>
      <c r="LZ10" s="125">
        <f t="shared" si="291"/>
        <v>0.92900000000000005</v>
      </c>
      <c r="MA10" s="125">
        <f t="shared" si="292"/>
        <v>0.92900000000000005</v>
      </c>
      <c r="MB10" s="125">
        <f t="shared" si="293"/>
        <v>0.92900000000000005</v>
      </c>
      <c r="MC10" s="125">
        <f t="shared" si="294"/>
        <v>0.92900000000000005</v>
      </c>
      <c r="MD10" s="125">
        <f t="shared" si="295"/>
        <v>0.92900000000000005</v>
      </c>
      <c r="ME10" s="125">
        <f t="shared" si="296"/>
        <v>0.92900000000000005</v>
      </c>
      <c r="MF10" s="125">
        <f t="shared" si="297"/>
        <v>0</v>
      </c>
      <c r="MG10" s="125">
        <f t="shared" si="298"/>
        <v>0</v>
      </c>
      <c r="MH10" s="125">
        <f t="shared" si="299"/>
        <v>0</v>
      </c>
      <c r="MI10" s="125">
        <f t="shared" si="300"/>
        <v>0</v>
      </c>
      <c r="MJ10" s="125">
        <f t="shared" si="301"/>
        <v>0.92900000000000005</v>
      </c>
      <c r="MK10" s="125">
        <f t="shared" si="302"/>
        <v>0.92900000000000005</v>
      </c>
      <c r="ML10" s="125">
        <f t="shared" si="303"/>
        <v>0.92900000000000005</v>
      </c>
      <c r="MM10" s="125">
        <f t="shared" si="304"/>
        <v>0.92900000000000005</v>
      </c>
      <c r="MN10" s="125">
        <f t="shared" si="305"/>
        <v>0.92900000000000005</v>
      </c>
      <c r="MO10" s="125">
        <f t="shared" si="306"/>
        <v>0.92900000000000005</v>
      </c>
      <c r="MP10" s="125">
        <f t="shared" si="307"/>
        <v>0.92900000000000005</v>
      </c>
      <c r="MQ10" s="125">
        <f t="shared" si="308"/>
        <v>0.92900000000000005</v>
      </c>
      <c r="MR10" s="125">
        <f t="shared" si="309"/>
        <v>0</v>
      </c>
      <c r="MS10" s="125">
        <f t="shared" si="310"/>
        <v>0</v>
      </c>
      <c r="MT10" s="125">
        <f t="shared" si="311"/>
        <v>0</v>
      </c>
      <c r="MU10" s="125">
        <f t="shared" si="312"/>
        <v>0</v>
      </c>
      <c r="MV10" s="125">
        <f t="shared" si="313"/>
        <v>0.92900000000000005</v>
      </c>
      <c r="MW10" s="125">
        <f t="shared" si="314"/>
        <v>0.92900000000000005</v>
      </c>
      <c r="MX10" s="125">
        <f t="shared" si="315"/>
        <v>0.92900000000000005</v>
      </c>
      <c r="MY10" s="9" t="s">
        <v>63</v>
      </c>
    </row>
    <row r="11" spans="1:363" x14ac:dyDescent="0.25">
      <c r="A11" s="298"/>
      <c r="B11" s="21" t="s">
        <v>28</v>
      </c>
      <c r="C11" s="8">
        <f t="shared" si="316"/>
        <v>0.65300000000000002</v>
      </c>
      <c r="D11" s="8">
        <f t="shared" si="6"/>
        <v>0.65300000000000002</v>
      </c>
      <c r="E11" s="8">
        <f t="shared" si="7"/>
        <v>0.65300000000000002</v>
      </c>
      <c r="F11" s="8">
        <f t="shared" si="8"/>
        <v>0.65300000000000002</v>
      </c>
      <c r="G11" s="8">
        <f t="shared" si="9"/>
        <v>0.65300000000000002</v>
      </c>
      <c r="H11" s="8">
        <v>0.22500000000000001</v>
      </c>
      <c r="I11" s="8">
        <v>0.22500000000000001</v>
      </c>
      <c r="J11" s="8">
        <v>0.22500000000000001</v>
      </c>
      <c r="K11" s="8">
        <v>0.22500000000000001</v>
      </c>
      <c r="L11" s="8">
        <v>0.65300000000000002</v>
      </c>
      <c r="M11" s="8">
        <v>0.65300000000000002</v>
      </c>
      <c r="N11" s="8">
        <v>0.65300000000000002</v>
      </c>
      <c r="O11" s="8">
        <v>0.65300000000000002</v>
      </c>
      <c r="P11" s="8">
        <v>0.65300000000000002</v>
      </c>
      <c r="Q11" s="8">
        <v>0.65300000000000002</v>
      </c>
      <c r="R11" s="8">
        <v>0.65300000000000002</v>
      </c>
      <c r="S11" s="8">
        <v>0.65300000000000002</v>
      </c>
      <c r="T11" s="8">
        <v>0.216</v>
      </c>
      <c r="U11" s="8">
        <v>0.216</v>
      </c>
      <c r="V11" s="8">
        <v>0.216</v>
      </c>
      <c r="W11" s="8">
        <v>0.216</v>
      </c>
      <c r="X11" s="8">
        <v>0.68</v>
      </c>
      <c r="Y11" s="8">
        <v>0.68</v>
      </c>
      <c r="Z11" s="8">
        <v>0.68</v>
      </c>
      <c r="AA11" s="8">
        <v>0.68</v>
      </c>
      <c r="AB11" s="8">
        <v>0.68</v>
      </c>
      <c r="AC11" s="8">
        <v>0.68</v>
      </c>
      <c r="AD11" s="8">
        <v>0.68</v>
      </c>
      <c r="AE11" s="8">
        <v>0.68</v>
      </c>
      <c r="AF11" s="8">
        <v>0.128</v>
      </c>
      <c r="AG11" s="8">
        <v>0.128</v>
      </c>
      <c r="AH11" s="8">
        <v>0.128</v>
      </c>
      <c r="AI11" s="8">
        <v>0.128</v>
      </c>
      <c r="AJ11" s="8">
        <v>0.629</v>
      </c>
      <c r="AK11" s="8">
        <v>0.629</v>
      </c>
      <c r="AL11" s="8">
        <v>0.629</v>
      </c>
      <c r="AM11" s="8">
        <v>0.629</v>
      </c>
      <c r="AN11" s="8">
        <v>0.629</v>
      </c>
      <c r="AO11" s="8">
        <v>0.629</v>
      </c>
      <c r="AP11" s="8">
        <v>0.629</v>
      </c>
      <c r="AQ11" s="8">
        <v>0.629</v>
      </c>
      <c r="AR11" s="8">
        <v>4.1000000000000002E-2</v>
      </c>
      <c r="AS11" s="8">
        <v>4.1000000000000002E-2</v>
      </c>
      <c r="AT11" s="8">
        <v>4.1000000000000002E-2</v>
      </c>
      <c r="AU11" s="8">
        <v>4.1000000000000002E-2</v>
      </c>
      <c r="AV11" s="8">
        <v>0.66100000000000003</v>
      </c>
      <c r="AW11" s="8">
        <v>0.66100000000000003</v>
      </c>
      <c r="AX11" s="8">
        <v>0.66100000000000003</v>
      </c>
      <c r="AY11" s="8">
        <v>0.66100000000000003</v>
      </c>
      <c r="AZ11" s="8">
        <v>0.66100000000000003</v>
      </c>
      <c r="BA11" s="8">
        <v>0.66100000000000003</v>
      </c>
      <c r="BB11" s="8">
        <v>0.66100000000000003</v>
      </c>
      <c r="BC11" s="8">
        <v>0.66100000000000003</v>
      </c>
      <c r="BD11" s="125">
        <f t="shared" si="317"/>
        <v>4.1000000000000002E-2</v>
      </c>
      <c r="BE11" s="125">
        <f t="shared" si="10"/>
        <v>4.1000000000000002E-2</v>
      </c>
      <c r="BF11" s="125">
        <f t="shared" si="11"/>
        <v>4.1000000000000002E-2</v>
      </c>
      <c r="BG11" s="125">
        <f t="shared" si="12"/>
        <v>4.1000000000000002E-2</v>
      </c>
      <c r="BH11" s="125">
        <f t="shared" si="13"/>
        <v>0.66100000000000003</v>
      </c>
      <c r="BI11" s="125">
        <f t="shared" si="14"/>
        <v>0.66100000000000003</v>
      </c>
      <c r="BJ11" s="125">
        <f t="shared" si="15"/>
        <v>0.66100000000000003</v>
      </c>
      <c r="BK11" s="125">
        <f t="shared" si="16"/>
        <v>0.66100000000000003</v>
      </c>
      <c r="BL11" s="125">
        <f t="shared" si="17"/>
        <v>0.66100000000000003</v>
      </c>
      <c r="BM11" s="125">
        <f t="shared" si="18"/>
        <v>0.66100000000000003</v>
      </c>
      <c r="BN11" s="125">
        <f t="shared" si="19"/>
        <v>0.66100000000000003</v>
      </c>
      <c r="BO11" s="125">
        <f t="shared" si="20"/>
        <v>0.66100000000000003</v>
      </c>
      <c r="BP11" s="125">
        <f t="shared" si="21"/>
        <v>4.1000000000000002E-2</v>
      </c>
      <c r="BQ11" s="125">
        <f t="shared" si="22"/>
        <v>4.1000000000000002E-2</v>
      </c>
      <c r="BR11" s="125">
        <f t="shared" si="23"/>
        <v>4.1000000000000002E-2</v>
      </c>
      <c r="BS11" s="125">
        <f t="shared" si="24"/>
        <v>4.1000000000000002E-2</v>
      </c>
      <c r="BT11" s="125">
        <f t="shared" si="25"/>
        <v>0.66100000000000003</v>
      </c>
      <c r="BU11" s="125">
        <f t="shared" si="26"/>
        <v>0.66100000000000003</v>
      </c>
      <c r="BV11" s="125">
        <f t="shared" si="27"/>
        <v>0.66100000000000003</v>
      </c>
      <c r="BW11" s="125">
        <f t="shared" si="28"/>
        <v>0.66100000000000003</v>
      </c>
      <c r="BX11" s="125">
        <f t="shared" si="29"/>
        <v>0.66100000000000003</v>
      </c>
      <c r="BY11" s="125">
        <f t="shared" si="30"/>
        <v>0.66100000000000003</v>
      </c>
      <c r="BZ11" s="125">
        <f t="shared" si="31"/>
        <v>0.66100000000000003</v>
      </c>
      <c r="CA11" s="125">
        <f t="shared" si="32"/>
        <v>0.66100000000000003</v>
      </c>
      <c r="CB11" s="125">
        <f t="shared" si="33"/>
        <v>4.1000000000000002E-2</v>
      </c>
      <c r="CC11" s="125">
        <f t="shared" si="34"/>
        <v>4.1000000000000002E-2</v>
      </c>
      <c r="CD11" s="125">
        <f t="shared" si="35"/>
        <v>4.1000000000000002E-2</v>
      </c>
      <c r="CE11" s="125">
        <f t="shared" si="36"/>
        <v>4.1000000000000002E-2</v>
      </c>
      <c r="CF11" s="125">
        <f t="shared" si="37"/>
        <v>0.66100000000000003</v>
      </c>
      <c r="CG11" s="125">
        <f t="shared" si="38"/>
        <v>0.66100000000000003</v>
      </c>
      <c r="CH11" s="125">
        <f t="shared" si="39"/>
        <v>0.66100000000000003</v>
      </c>
      <c r="CI11" s="125">
        <f t="shared" si="40"/>
        <v>0.66100000000000003</v>
      </c>
      <c r="CJ11" s="125">
        <f t="shared" si="41"/>
        <v>0.66100000000000003</v>
      </c>
      <c r="CK11" s="125">
        <f t="shared" si="42"/>
        <v>0.66100000000000003</v>
      </c>
      <c r="CL11" s="125">
        <f t="shared" si="43"/>
        <v>0.66100000000000003</v>
      </c>
      <c r="CM11" s="125">
        <f t="shared" si="44"/>
        <v>0.66100000000000003</v>
      </c>
      <c r="CN11" s="125">
        <f t="shared" si="45"/>
        <v>4.1000000000000002E-2</v>
      </c>
      <c r="CO11" s="125">
        <f t="shared" si="46"/>
        <v>4.1000000000000002E-2</v>
      </c>
      <c r="CP11" s="125">
        <f t="shared" si="47"/>
        <v>4.1000000000000002E-2</v>
      </c>
      <c r="CQ11" s="125">
        <f t="shared" si="48"/>
        <v>4.1000000000000002E-2</v>
      </c>
      <c r="CR11" s="125">
        <f t="shared" si="49"/>
        <v>0.66100000000000003</v>
      </c>
      <c r="CS11" s="125">
        <f t="shared" si="50"/>
        <v>0.66100000000000003</v>
      </c>
      <c r="CT11" s="125">
        <f t="shared" si="51"/>
        <v>0.66100000000000003</v>
      </c>
      <c r="CU11" s="125">
        <f t="shared" si="52"/>
        <v>0.66100000000000003</v>
      </c>
      <c r="CV11" s="125">
        <f t="shared" si="53"/>
        <v>0.66100000000000003</v>
      </c>
      <c r="CW11" s="125">
        <f t="shared" si="54"/>
        <v>0.66100000000000003</v>
      </c>
      <c r="CX11" s="125">
        <f t="shared" si="55"/>
        <v>0.66100000000000003</v>
      </c>
      <c r="CY11" s="125">
        <f t="shared" si="56"/>
        <v>0.66100000000000003</v>
      </c>
      <c r="CZ11" s="125">
        <f t="shared" si="57"/>
        <v>4.1000000000000002E-2</v>
      </c>
      <c r="DA11" s="125">
        <f t="shared" si="58"/>
        <v>4.1000000000000002E-2</v>
      </c>
      <c r="DB11" s="125">
        <f t="shared" si="59"/>
        <v>4.1000000000000002E-2</v>
      </c>
      <c r="DC11" s="125">
        <f t="shared" si="60"/>
        <v>4.1000000000000002E-2</v>
      </c>
      <c r="DD11" s="125">
        <f t="shared" si="61"/>
        <v>0.66100000000000003</v>
      </c>
      <c r="DE11" s="125">
        <f t="shared" si="62"/>
        <v>0.66100000000000003</v>
      </c>
      <c r="DF11" s="125">
        <f t="shared" si="63"/>
        <v>0.66100000000000003</v>
      </c>
      <c r="DG11" s="125">
        <f t="shared" si="64"/>
        <v>0.66100000000000003</v>
      </c>
      <c r="DH11" s="125">
        <f t="shared" si="65"/>
        <v>0.66100000000000003</v>
      </c>
      <c r="DI11" s="125">
        <f t="shared" si="66"/>
        <v>0.66100000000000003</v>
      </c>
      <c r="DJ11" s="125">
        <f t="shared" si="67"/>
        <v>0.66100000000000003</v>
      </c>
      <c r="DK11" s="125">
        <f t="shared" si="68"/>
        <v>0.66100000000000003</v>
      </c>
      <c r="DL11" s="125">
        <f t="shared" si="69"/>
        <v>4.1000000000000002E-2</v>
      </c>
      <c r="DM11" s="125">
        <f t="shared" si="70"/>
        <v>4.1000000000000002E-2</v>
      </c>
      <c r="DN11" s="125">
        <f t="shared" si="71"/>
        <v>4.1000000000000002E-2</v>
      </c>
      <c r="DO11" s="125">
        <f t="shared" si="72"/>
        <v>4.1000000000000002E-2</v>
      </c>
      <c r="DP11" s="125">
        <f t="shared" si="73"/>
        <v>0.66100000000000003</v>
      </c>
      <c r="DQ11" s="125">
        <f t="shared" si="74"/>
        <v>0.66100000000000003</v>
      </c>
      <c r="DR11" s="125">
        <f t="shared" si="75"/>
        <v>0.66100000000000003</v>
      </c>
      <c r="DS11" s="125">
        <f t="shared" si="76"/>
        <v>0.66100000000000003</v>
      </c>
      <c r="DT11" s="125">
        <f t="shared" si="77"/>
        <v>0.66100000000000003</v>
      </c>
      <c r="DU11" s="125">
        <f t="shared" si="78"/>
        <v>0.66100000000000003</v>
      </c>
      <c r="DV11" s="125">
        <f t="shared" si="79"/>
        <v>0.66100000000000003</v>
      </c>
      <c r="DW11" s="125">
        <f t="shared" si="80"/>
        <v>0.66100000000000003</v>
      </c>
      <c r="DX11" s="125">
        <f t="shared" si="81"/>
        <v>4.1000000000000002E-2</v>
      </c>
      <c r="DY11" s="125">
        <f t="shared" si="82"/>
        <v>4.1000000000000002E-2</v>
      </c>
      <c r="DZ11" s="125">
        <f t="shared" si="83"/>
        <v>4.1000000000000002E-2</v>
      </c>
      <c r="EA11" s="125">
        <f t="shared" si="84"/>
        <v>4.1000000000000002E-2</v>
      </c>
      <c r="EB11" s="125">
        <f t="shared" si="85"/>
        <v>0.66100000000000003</v>
      </c>
      <c r="EC11" s="125">
        <f t="shared" si="86"/>
        <v>0.66100000000000003</v>
      </c>
      <c r="ED11" s="125">
        <f t="shared" si="87"/>
        <v>0.66100000000000003</v>
      </c>
      <c r="EE11" s="125">
        <f t="shared" si="88"/>
        <v>0.66100000000000003</v>
      </c>
      <c r="EF11" s="125">
        <f t="shared" si="89"/>
        <v>0.66100000000000003</v>
      </c>
      <c r="EG11" s="125">
        <f t="shared" si="90"/>
        <v>0.66100000000000003</v>
      </c>
      <c r="EH11" s="125">
        <f t="shared" si="91"/>
        <v>0.66100000000000003</v>
      </c>
      <c r="EI11" s="125">
        <f t="shared" si="92"/>
        <v>0.66100000000000003</v>
      </c>
      <c r="EJ11" s="125">
        <f t="shared" si="93"/>
        <v>4.1000000000000002E-2</v>
      </c>
      <c r="EK11" s="125">
        <f t="shared" si="94"/>
        <v>4.1000000000000002E-2</v>
      </c>
      <c r="EL11" s="125">
        <f t="shared" si="95"/>
        <v>4.1000000000000002E-2</v>
      </c>
      <c r="EM11" s="125">
        <f t="shared" si="96"/>
        <v>4.1000000000000002E-2</v>
      </c>
      <c r="EN11" s="125">
        <f t="shared" si="97"/>
        <v>0.66100000000000003</v>
      </c>
      <c r="EO11" s="125">
        <f t="shared" si="98"/>
        <v>0.66100000000000003</v>
      </c>
      <c r="EP11" s="125">
        <f t="shared" si="99"/>
        <v>0.66100000000000003</v>
      </c>
      <c r="EQ11" s="125">
        <f t="shared" si="100"/>
        <v>0.66100000000000003</v>
      </c>
      <c r="ER11" s="125">
        <f t="shared" si="101"/>
        <v>0.66100000000000003</v>
      </c>
      <c r="ES11" s="125">
        <f t="shared" si="102"/>
        <v>0.66100000000000003</v>
      </c>
      <c r="ET11" s="125">
        <f t="shared" si="103"/>
        <v>0.66100000000000003</v>
      </c>
      <c r="EU11" s="125">
        <f t="shared" si="104"/>
        <v>0.66100000000000003</v>
      </c>
      <c r="EV11" s="125">
        <f t="shared" si="105"/>
        <v>4.1000000000000002E-2</v>
      </c>
      <c r="EW11" s="125">
        <f t="shared" si="106"/>
        <v>4.1000000000000002E-2</v>
      </c>
      <c r="EX11" s="125">
        <f t="shared" si="107"/>
        <v>4.1000000000000002E-2</v>
      </c>
      <c r="EY11" s="125">
        <f t="shared" si="108"/>
        <v>4.1000000000000002E-2</v>
      </c>
      <c r="EZ11" s="125">
        <f t="shared" si="109"/>
        <v>0.66100000000000003</v>
      </c>
      <c r="FA11" s="125">
        <f t="shared" si="110"/>
        <v>0.66100000000000003</v>
      </c>
      <c r="FB11" s="125">
        <f t="shared" si="111"/>
        <v>0.66100000000000003</v>
      </c>
      <c r="FC11" s="125">
        <f t="shared" si="112"/>
        <v>0.66100000000000003</v>
      </c>
      <c r="FD11" s="125">
        <f t="shared" si="113"/>
        <v>0.66100000000000003</v>
      </c>
      <c r="FE11" s="125">
        <f t="shared" si="114"/>
        <v>0.66100000000000003</v>
      </c>
      <c r="FF11" s="125">
        <f t="shared" si="115"/>
        <v>0.66100000000000003</v>
      </c>
      <c r="FG11" s="125">
        <f t="shared" si="116"/>
        <v>0.66100000000000003</v>
      </c>
      <c r="FH11" s="125">
        <f t="shared" si="117"/>
        <v>4.1000000000000002E-2</v>
      </c>
      <c r="FI11" s="125">
        <f t="shared" si="118"/>
        <v>4.1000000000000002E-2</v>
      </c>
      <c r="FJ11" s="125">
        <f t="shared" si="119"/>
        <v>4.1000000000000002E-2</v>
      </c>
      <c r="FK11" s="125">
        <f t="shared" si="120"/>
        <v>4.1000000000000002E-2</v>
      </c>
      <c r="FL11" s="125">
        <f t="shared" si="121"/>
        <v>0.66100000000000003</v>
      </c>
      <c r="FM11" s="125">
        <f t="shared" si="122"/>
        <v>0.66100000000000003</v>
      </c>
      <c r="FN11" s="125">
        <f t="shared" si="123"/>
        <v>0.66100000000000003</v>
      </c>
      <c r="FO11" s="125">
        <f t="shared" si="124"/>
        <v>0.66100000000000003</v>
      </c>
      <c r="FP11" s="125">
        <f t="shared" si="125"/>
        <v>0.66100000000000003</v>
      </c>
      <c r="FQ11" s="125">
        <f t="shared" si="126"/>
        <v>0.66100000000000003</v>
      </c>
      <c r="FR11" s="125">
        <f t="shared" si="127"/>
        <v>0.66100000000000003</v>
      </c>
      <c r="FS11" s="125">
        <f t="shared" si="128"/>
        <v>0.66100000000000003</v>
      </c>
      <c r="FT11" s="125">
        <f t="shared" si="129"/>
        <v>4.1000000000000002E-2</v>
      </c>
      <c r="FU11" s="125">
        <f t="shared" si="130"/>
        <v>4.1000000000000002E-2</v>
      </c>
      <c r="FV11" s="125">
        <f t="shared" si="131"/>
        <v>4.1000000000000002E-2</v>
      </c>
      <c r="FW11" s="125">
        <f t="shared" si="132"/>
        <v>4.1000000000000002E-2</v>
      </c>
      <c r="FX11" s="125">
        <f t="shared" si="133"/>
        <v>0.66100000000000003</v>
      </c>
      <c r="FY11" s="125">
        <f t="shared" si="134"/>
        <v>0.66100000000000003</v>
      </c>
      <c r="FZ11" s="125">
        <f t="shared" si="135"/>
        <v>0.66100000000000003</v>
      </c>
      <c r="GA11" s="125">
        <f t="shared" si="136"/>
        <v>0.66100000000000003</v>
      </c>
      <c r="GB11" s="125">
        <f t="shared" si="137"/>
        <v>0.66100000000000003</v>
      </c>
      <c r="GC11" s="125">
        <f t="shared" si="138"/>
        <v>0.66100000000000003</v>
      </c>
      <c r="GD11" s="125">
        <f t="shared" si="139"/>
        <v>0.66100000000000003</v>
      </c>
      <c r="GE11" s="125">
        <f t="shared" si="140"/>
        <v>0.66100000000000003</v>
      </c>
      <c r="GF11" s="125">
        <f t="shared" si="141"/>
        <v>4.1000000000000002E-2</v>
      </c>
      <c r="GG11" s="125">
        <f t="shared" si="142"/>
        <v>4.1000000000000002E-2</v>
      </c>
      <c r="GH11" s="125">
        <f t="shared" si="143"/>
        <v>4.1000000000000002E-2</v>
      </c>
      <c r="GI11" s="125">
        <f t="shared" si="144"/>
        <v>4.1000000000000002E-2</v>
      </c>
      <c r="GJ11" s="125">
        <f t="shared" si="145"/>
        <v>0.66100000000000003</v>
      </c>
      <c r="GK11" s="125">
        <f t="shared" si="146"/>
        <v>0.66100000000000003</v>
      </c>
      <c r="GL11" s="125">
        <f t="shared" si="147"/>
        <v>0.66100000000000003</v>
      </c>
      <c r="GM11" s="125">
        <f t="shared" si="148"/>
        <v>0.66100000000000003</v>
      </c>
      <c r="GN11" s="125">
        <f t="shared" si="149"/>
        <v>0.66100000000000003</v>
      </c>
      <c r="GO11" s="125">
        <f t="shared" si="150"/>
        <v>0.66100000000000003</v>
      </c>
      <c r="GP11" s="125">
        <f t="shared" si="151"/>
        <v>0.66100000000000003</v>
      </c>
      <c r="GQ11" s="125">
        <f t="shared" si="152"/>
        <v>0.66100000000000003</v>
      </c>
      <c r="GR11" s="125">
        <f t="shared" si="153"/>
        <v>4.1000000000000002E-2</v>
      </c>
      <c r="GS11" s="125">
        <f t="shared" si="154"/>
        <v>4.1000000000000002E-2</v>
      </c>
      <c r="GT11" s="125">
        <f t="shared" si="155"/>
        <v>4.1000000000000002E-2</v>
      </c>
      <c r="GU11" s="125">
        <f t="shared" si="156"/>
        <v>4.1000000000000002E-2</v>
      </c>
      <c r="GV11" s="125">
        <f t="shared" si="157"/>
        <v>0.66100000000000003</v>
      </c>
      <c r="GW11" s="125">
        <f t="shared" si="158"/>
        <v>0.66100000000000003</v>
      </c>
      <c r="GX11" s="125">
        <f t="shared" si="159"/>
        <v>0.66100000000000003</v>
      </c>
      <c r="GY11" s="125">
        <f t="shared" si="160"/>
        <v>0.66100000000000003</v>
      </c>
      <c r="GZ11" s="125">
        <f t="shared" si="161"/>
        <v>0.66100000000000003</v>
      </c>
      <c r="HA11" s="125">
        <f t="shared" si="162"/>
        <v>0.66100000000000003</v>
      </c>
      <c r="HB11" s="125">
        <f t="shared" si="163"/>
        <v>0.66100000000000003</v>
      </c>
      <c r="HC11" s="125">
        <f t="shared" si="164"/>
        <v>0.66100000000000003</v>
      </c>
      <c r="HD11" s="125">
        <f t="shared" si="165"/>
        <v>4.1000000000000002E-2</v>
      </c>
      <c r="HE11" s="125">
        <f t="shared" si="166"/>
        <v>4.1000000000000002E-2</v>
      </c>
      <c r="HF11" s="125">
        <f t="shared" si="167"/>
        <v>4.1000000000000002E-2</v>
      </c>
      <c r="HG11" s="125">
        <f t="shared" si="168"/>
        <v>4.1000000000000002E-2</v>
      </c>
      <c r="HH11" s="125">
        <f t="shared" si="169"/>
        <v>0.66100000000000003</v>
      </c>
      <c r="HI11" s="125">
        <f t="shared" si="170"/>
        <v>0.66100000000000003</v>
      </c>
      <c r="HJ11" s="125">
        <f t="shared" si="171"/>
        <v>0.66100000000000003</v>
      </c>
      <c r="HK11" s="125">
        <f t="shared" si="172"/>
        <v>0.66100000000000003</v>
      </c>
      <c r="HL11" s="125">
        <f t="shared" si="173"/>
        <v>0.66100000000000003</v>
      </c>
      <c r="HM11" s="125">
        <f t="shared" si="174"/>
        <v>0.66100000000000003</v>
      </c>
      <c r="HN11" s="125">
        <f t="shared" si="175"/>
        <v>0.66100000000000003</v>
      </c>
      <c r="HO11" s="125">
        <f t="shared" si="176"/>
        <v>0.66100000000000003</v>
      </c>
      <c r="HP11" s="125">
        <f t="shared" si="177"/>
        <v>4.1000000000000002E-2</v>
      </c>
      <c r="HQ11" s="125">
        <f t="shared" si="178"/>
        <v>4.1000000000000002E-2</v>
      </c>
      <c r="HR11" s="125">
        <f t="shared" si="179"/>
        <v>4.1000000000000002E-2</v>
      </c>
      <c r="HS11" s="125">
        <f t="shared" si="180"/>
        <v>4.1000000000000002E-2</v>
      </c>
      <c r="HT11" s="125">
        <f t="shared" si="181"/>
        <v>0.66100000000000003</v>
      </c>
      <c r="HU11" s="125">
        <f t="shared" si="182"/>
        <v>0.66100000000000003</v>
      </c>
      <c r="HV11" s="125">
        <f t="shared" si="183"/>
        <v>0.66100000000000003</v>
      </c>
      <c r="HW11" s="125">
        <f t="shared" si="184"/>
        <v>0.66100000000000003</v>
      </c>
      <c r="HX11" s="125">
        <f t="shared" si="185"/>
        <v>0.66100000000000003</v>
      </c>
      <c r="HY11" s="125">
        <f t="shared" si="186"/>
        <v>0.66100000000000003</v>
      </c>
      <c r="HZ11" s="125">
        <f t="shared" si="187"/>
        <v>0.66100000000000003</v>
      </c>
      <c r="IA11" s="125">
        <f t="shared" si="188"/>
        <v>0.66100000000000003</v>
      </c>
      <c r="IB11" s="125">
        <f t="shared" si="189"/>
        <v>4.1000000000000002E-2</v>
      </c>
      <c r="IC11" s="125">
        <f t="shared" si="190"/>
        <v>4.1000000000000002E-2</v>
      </c>
      <c r="ID11" s="125">
        <f t="shared" si="191"/>
        <v>4.1000000000000002E-2</v>
      </c>
      <c r="IE11" s="125">
        <f t="shared" si="192"/>
        <v>4.1000000000000002E-2</v>
      </c>
      <c r="IF11" s="125">
        <f t="shared" si="193"/>
        <v>0.66100000000000003</v>
      </c>
      <c r="IG11" s="125">
        <f t="shared" si="194"/>
        <v>0.66100000000000003</v>
      </c>
      <c r="IH11" s="125">
        <f t="shared" si="195"/>
        <v>0.66100000000000003</v>
      </c>
      <c r="II11" s="125">
        <f t="shared" si="196"/>
        <v>0.66100000000000003</v>
      </c>
      <c r="IJ11" s="125">
        <f t="shared" si="197"/>
        <v>0.66100000000000003</v>
      </c>
      <c r="IK11" s="125">
        <f t="shared" si="198"/>
        <v>0.66100000000000003</v>
      </c>
      <c r="IL11" s="125">
        <f t="shared" si="199"/>
        <v>0.66100000000000003</v>
      </c>
      <c r="IM11" s="125">
        <f t="shared" si="200"/>
        <v>0.66100000000000003</v>
      </c>
      <c r="IN11" s="125">
        <f t="shared" si="201"/>
        <v>4.1000000000000002E-2</v>
      </c>
      <c r="IO11" s="125">
        <f t="shared" si="202"/>
        <v>4.1000000000000002E-2</v>
      </c>
      <c r="IP11" s="125">
        <f t="shared" si="203"/>
        <v>4.1000000000000002E-2</v>
      </c>
      <c r="IQ11" s="125">
        <f t="shared" si="204"/>
        <v>4.1000000000000002E-2</v>
      </c>
      <c r="IR11" s="125">
        <f t="shared" si="205"/>
        <v>0.66100000000000003</v>
      </c>
      <c r="IS11" s="125">
        <f t="shared" si="206"/>
        <v>0.66100000000000003</v>
      </c>
      <c r="IT11" s="125">
        <f t="shared" si="207"/>
        <v>0.66100000000000003</v>
      </c>
      <c r="IU11" s="125">
        <f t="shared" si="208"/>
        <v>0.66100000000000003</v>
      </c>
      <c r="IV11" s="125">
        <f t="shared" si="209"/>
        <v>0.66100000000000003</v>
      </c>
      <c r="IW11" s="125">
        <f t="shared" si="210"/>
        <v>0.66100000000000003</v>
      </c>
      <c r="IX11" s="125">
        <f t="shared" si="211"/>
        <v>0.66100000000000003</v>
      </c>
      <c r="IY11" s="125">
        <f t="shared" si="212"/>
        <v>0.66100000000000003</v>
      </c>
      <c r="IZ11" s="125">
        <f t="shared" si="213"/>
        <v>4.1000000000000002E-2</v>
      </c>
      <c r="JA11" s="125">
        <f t="shared" si="214"/>
        <v>4.1000000000000002E-2</v>
      </c>
      <c r="JB11" s="125">
        <f t="shared" si="215"/>
        <v>4.1000000000000002E-2</v>
      </c>
      <c r="JC11" s="125">
        <f t="shared" si="216"/>
        <v>4.1000000000000002E-2</v>
      </c>
      <c r="JD11" s="125">
        <f t="shared" si="217"/>
        <v>0.66100000000000003</v>
      </c>
      <c r="JE11" s="125">
        <f t="shared" si="218"/>
        <v>0.66100000000000003</v>
      </c>
      <c r="JF11" s="125">
        <f t="shared" si="219"/>
        <v>0.66100000000000003</v>
      </c>
      <c r="JG11" s="125">
        <f t="shared" si="220"/>
        <v>0.66100000000000003</v>
      </c>
      <c r="JH11" s="125">
        <f t="shared" si="221"/>
        <v>0.66100000000000003</v>
      </c>
      <c r="JI11" s="125">
        <f t="shared" si="222"/>
        <v>0.66100000000000003</v>
      </c>
      <c r="JJ11" s="125">
        <f t="shared" si="223"/>
        <v>0.66100000000000003</v>
      </c>
      <c r="JK11" s="125">
        <f t="shared" si="224"/>
        <v>0.66100000000000003</v>
      </c>
      <c r="JL11" s="125">
        <f t="shared" si="225"/>
        <v>4.1000000000000002E-2</v>
      </c>
      <c r="JM11" s="125">
        <f t="shared" si="226"/>
        <v>4.1000000000000002E-2</v>
      </c>
      <c r="JN11" s="125">
        <f t="shared" si="227"/>
        <v>4.1000000000000002E-2</v>
      </c>
      <c r="JO11" s="125">
        <f t="shared" si="228"/>
        <v>4.1000000000000002E-2</v>
      </c>
      <c r="JP11" s="125">
        <f t="shared" si="229"/>
        <v>0.66100000000000003</v>
      </c>
      <c r="JQ11" s="125">
        <f t="shared" si="230"/>
        <v>0.66100000000000003</v>
      </c>
      <c r="JR11" s="125">
        <f t="shared" si="231"/>
        <v>0.66100000000000003</v>
      </c>
      <c r="JS11" s="125">
        <f t="shared" si="232"/>
        <v>0.66100000000000003</v>
      </c>
      <c r="JT11" s="125">
        <f t="shared" si="233"/>
        <v>0.66100000000000003</v>
      </c>
      <c r="JU11" s="125">
        <f t="shared" si="234"/>
        <v>0.66100000000000003</v>
      </c>
      <c r="JV11" s="125">
        <f t="shared" si="235"/>
        <v>0.66100000000000003</v>
      </c>
      <c r="JW11" s="125">
        <f t="shared" si="236"/>
        <v>0.66100000000000003</v>
      </c>
      <c r="JX11" s="125">
        <f t="shared" si="237"/>
        <v>4.1000000000000002E-2</v>
      </c>
      <c r="JY11" s="125">
        <f t="shared" si="238"/>
        <v>4.1000000000000002E-2</v>
      </c>
      <c r="JZ11" s="125">
        <f t="shared" si="239"/>
        <v>4.1000000000000002E-2</v>
      </c>
      <c r="KA11" s="125">
        <f t="shared" si="240"/>
        <v>4.1000000000000002E-2</v>
      </c>
      <c r="KB11" s="125">
        <f t="shared" si="241"/>
        <v>0.66100000000000003</v>
      </c>
      <c r="KC11" s="125">
        <f t="shared" si="242"/>
        <v>0.66100000000000003</v>
      </c>
      <c r="KD11" s="125">
        <f t="shared" si="243"/>
        <v>0.66100000000000003</v>
      </c>
      <c r="KE11" s="125">
        <f t="shared" si="244"/>
        <v>0.66100000000000003</v>
      </c>
      <c r="KF11" s="125">
        <f t="shared" si="245"/>
        <v>0.66100000000000003</v>
      </c>
      <c r="KG11" s="125">
        <f t="shared" si="246"/>
        <v>0.66100000000000003</v>
      </c>
      <c r="KH11" s="125">
        <f t="shared" si="247"/>
        <v>0.66100000000000003</v>
      </c>
      <c r="KI11" s="125">
        <f t="shared" si="248"/>
        <v>0.66100000000000003</v>
      </c>
      <c r="KJ11" s="125">
        <f t="shared" si="249"/>
        <v>4.1000000000000002E-2</v>
      </c>
      <c r="KK11" s="125">
        <f t="shared" si="250"/>
        <v>4.1000000000000002E-2</v>
      </c>
      <c r="KL11" s="125">
        <f t="shared" si="251"/>
        <v>4.1000000000000002E-2</v>
      </c>
      <c r="KM11" s="125">
        <f t="shared" si="252"/>
        <v>4.1000000000000002E-2</v>
      </c>
      <c r="KN11" s="125">
        <f t="shared" si="253"/>
        <v>0.66100000000000003</v>
      </c>
      <c r="KO11" s="125">
        <f t="shared" si="254"/>
        <v>0.66100000000000003</v>
      </c>
      <c r="KP11" s="125">
        <f t="shared" si="255"/>
        <v>0.66100000000000003</v>
      </c>
      <c r="KQ11" s="125">
        <f t="shared" si="256"/>
        <v>0.66100000000000003</v>
      </c>
      <c r="KR11" s="125">
        <f t="shared" si="257"/>
        <v>0.66100000000000003</v>
      </c>
      <c r="KS11" s="125">
        <f t="shared" si="258"/>
        <v>0.66100000000000003</v>
      </c>
      <c r="KT11" s="125">
        <f t="shared" si="259"/>
        <v>0.66100000000000003</v>
      </c>
      <c r="KU11" s="125">
        <f t="shared" si="260"/>
        <v>0.66100000000000003</v>
      </c>
      <c r="KV11" s="125">
        <f t="shared" si="261"/>
        <v>4.1000000000000002E-2</v>
      </c>
      <c r="KW11" s="125">
        <f t="shared" si="262"/>
        <v>4.1000000000000002E-2</v>
      </c>
      <c r="KX11" s="125">
        <f t="shared" si="263"/>
        <v>4.1000000000000002E-2</v>
      </c>
      <c r="KY11" s="125">
        <f t="shared" si="264"/>
        <v>4.1000000000000002E-2</v>
      </c>
      <c r="KZ11" s="125">
        <f t="shared" si="265"/>
        <v>0.66100000000000003</v>
      </c>
      <c r="LA11" s="125">
        <f t="shared" si="266"/>
        <v>0.66100000000000003</v>
      </c>
      <c r="LB11" s="125">
        <f t="shared" si="267"/>
        <v>0.66100000000000003</v>
      </c>
      <c r="LC11" s="125">
        <f t="shared" si="268"/>
        <v>0.66100000000000003</v>
      </c>
      <c r="LD11" s="125">
        <f t="shared" si="269"/>
        <v>0.66100000000000003</v>
      </c>
      <c r="LE11" s="125">
        <f t="shared" si="270"/>
        <v>0.66100000000000003</v>
      </c>
      <c r="LF11" s="125">
        <f t="shared" si="271"/>
        <v>0.66100000000000003</v>
      </c>
      <c r="LG11" s="125">
        <f t="shared" si="272"/>
        <v>0.66100000000000003</v>
      </c>
      <c r="LH11" s="125">
        <f t="shared" si="273"/>
        <v>4.1000000000000002E-2</v>
      </c>
      <c r="LI11" s="125">
        <f t="shared" si="274"/>
        <v>4.1000000000000002E-2</v>
      </c>
      <c r="LJ11" s="125">
        <f t="shared" si="275"/>
        <v>4.1000000000000002E-2</v>
      </c>
      <c r="LK11" s="125">
        <f t="shared" si="276"/>
        <v>4.1000000000000002E-2</v>
      </c>
      <c r="LL11" s="125">
        <f t="shared" si="277"/>
        <v>0.66100000000000003</v>
      </c>
      <c r="LM11" s="125">
        <f t="shared" si="278"/>
        <v>0.66100000000000003</v>
      </c>
      <c r="LN11" s="125">
        <f t="shared" si="279"/>
        <v>0.66100000000000003</v>
      </c>
      <c r="LO11" s="125">
        <f t="shared" si="280"/>
        <v>0.66100000000000003</v>
      </c>
      <c r="LP11" s="125">
        <f t="shared" si="281"/>
        <v>0.66100000000000003</v>
      </c>
      <c r="LQ11" s="125">
        <f t="shared" si="282"/>
        <v>0.66100000000000003</v>
      </c>
      <c r="LR11" s="125">
        <f t="shared" si="283"/>
        <v>0.66100000000000003</v>
      </c>
      <c r="LS11" s="125">
        <f t="shared" si="284"/>
        <v>0.66100000000000003</v>
      </c>
      <c r="LT11" s="125">
        <f t="shared" si="285"/>
        <v>4.1000000000000002E-2</v>
      </c>
      <c r="LU11" s="125">
        <f t="shared" si="286"/>
        <v>4.1000000000000002E-2</v>
      </c>
      <c r="LV11" s="125">
        <f t="shared" si="287"/>
        <v>4.1000000000000002E-2</v>
      </c>
      <c r="LW11" s="125">
        <f t="shared" si="288"/>
        <v>4.1000000000000002E-2</v>
      </c>
      <c r="LX11" s="125">
        <f t="shared" si="289"/>
        <v>0.66100000000000003</v>
      </c>
      <c r="LY11" s="125">
        <f t="shared" si="290"/>
        <v>0.66100000000000003</v>
      </c>
      <c r="LZ11" s="125">
        <f t="shared" si="291"/>
        <v>0.66100000000000003</v>
      </c>
      <c r="MA11" s="125">
        <f t="shared" si="292"/>
        <v>0.66100000000000003</v>
      </c>
      <c r="MB11" s="125">
        <f t="shared" si="293"/>
        <v>0.66100000000000003</v>
      </c>
      <c r="MC11" s="125">
        <f t="shared" si="294"/>
        <v>0.66100000000000003</v>
      </c>
      <c r="MD11" s="125">
        <f t="shared" si="295"/>
        <v>0.66100000000000003</v>
      </c>
      <c r="ME11" s="125">
        <f t="shared" si="296"/>
        <v>0.66100000000000003</v>
      </c>
      <c r="MF11" s="125">
        <f t="shared" si="297"/>
        <v>4.1000000000000002E-2</v>
      </c>
      <c r="MG11" s="125">
        <f t="shared" si="298"/>
        <v>4.1000000000000002E-2</v>
      </c>
      <c r="MH11" s="125">
        <f t="shared" si="299"/>
        <v>4.1000000000000002E-2</v>
      </c>
      <c r="MI11" s="125">
        <f t="shared" si="300"/>
        <v>4.1000000000000002E-2</v>
      </c>
      <c r="MJ11" s="125">
        <f t="shared" si="301"/>
        <v>0.66100000000000003</v>
      </c>
      <c r="MK11" s="125">
        <f t="shared" si="302"/>
        <v>0.66100000000000003</v>
      </c>
      <c r="ML11" s="125">
        <f t="shared" si="303"/>
        <v>0.66100000000000003</v>
      </c>
      <c r="MM11" s="125">
        <f t="shared" si="304"/>
        <v>0.66100000000000003</v>
      </c>
      <c r="MN11" s="125">
        <f t="shared" si="305"/>
        <v>0.66100000000000003</v>
      </c>
      <c r="MO11" s="125">
        <f t="shared" si="306"/>
        <v>0.66100000000000003</v>
      </c>
      <c r="MP11" s="125">
        <f t="shared" si="307"/>
        <v>0.66100000000000003</v>
      </c>
      <c r="MQ11" s="125">
        <f t="shared" si="308"/>
        <v>0.66100000000000003</v>
      </c>
      <c r="MR11" s="125">
        <f t="shared" si="309"/>
        <v>4.1000000000000002E-2</v>
      </c>
      <c r="MS11" s="125">
        <f t="shared" si="310"/>
        <v>4.1000000000000002E-2</v>
      </c>
      <c r="MT11" s="125">
        <f t="shared" si="311"/>
        <v>4.1000000000000002E-2</v>
      </c>
      <c r="MU11" s="125">
        <f t="shared" si="312"/>
        <v>4.1000000000000002E-2</v>
      </c>
      <c r="MV11" s="125">
        <f t="shared" si="313"/>
        <v>0.66100000000000003</v>
      </c>
      <c r="MW11" s="125">
        <f t="shared" si="314"/>
        <v>0.66100000000000003</v>
      </c>
      <c r="MX11" s="125">
        <f t="shared" si="315"/>
        <v>0.66100000000000003</v>
      </c>
      <c r="MY11" s="9" t="s">
        <v>63</v>
      </c>
    </row>
    <row r="12" spans="1:363" x14ac:dyDescent="0.25">
      <c r="A12" s="298"/>
      <c r="B12" s="21" t="s">
        <v>137</v>
      </c>
      <c r="C12" s="8">
        <f t="shared" si="316"/>
        <v>1.54</v>
      </c>
      <c r="D12" s="8">
        <f t="shared" si="6"/>
        <v>1.54</v>
      </c>
      <c r="E12" s="8">
        <f t="shared" si="7"/>
        <v>1.54</v>
      </c>
      <c r="F12" s="8">
        <f t="shared" si="8"/>
        <v>1.54</v>
      </c>
      <c r="G12" s="8">
        <f t="shared" si="9"/>
        <v>1.54</v>
      </c>
      <c r="H12" s="8">
        <v>1.54</v>
      </c>
      <c r="I12" s="8">
        <v>1.54</v>
      </c>
      <c r="J12" s="8">
        <v>1.54</v>
      </c>
      <c r="K12" s="8">
        <v>1.54</v>
      </c>
      <c r="L12" s="8">
        <v>1.54</v>
      </c>
      <c r="M12" s="8">
        <v>1.54</v>
      </c>
      <c r="N12" s="8">
        <v>1.54</v>
      </c>
      <c r="O12" s="8">
        <v>1.54</v>
      </c>
      <c r="P12" s="8">
        <v>1.54</v>
      </c>
      <c r="Q12" s="8">
        <v>1.54</v>
      </c>
      <c r="R12" s="8">
        <v>1.54</v>
      </c>
      <c r="S12" s="8">
        <v>1.54</v>
      </c>
      <c r="T12" s="8">
        <v>1.54</v>
      </c>
      <c r="U12" s="8">
        <v>1.54</v>
      </c>
      <c r="V12" s="8">
        <v>1.54</v>
      </c>
      <c r="W12" s="8">
        <v>1.54</v>
      </c>
      <c r="X12" s="8">
        <v>1.54</v>
      </c>
      <c r="Y12" s="8">
        <v>1.54</v>
      </c>
      <c r="Z12" s="8">
        <v>1.54</v>
      </c>
      <c r="AA12" s="8">
        <v>1.54</v>
      </c>
      <c r="AB12" s="8">
        <v>1.54</v>
      </c>
      <c r="AC12" s="8">
        <v>1.54</v>
      </c>
      <c r="AD12" s="8">
        <v>1.54</v>
      </c>
      <c r="AE12" s="8">
        <v>1.54</v>
      </c>
      <c r="AF12" s="8">
        <v>1.54</v>
      </c>
      <c r="AG12" s="8">
        <v>1.54</v>
      </c>
      <c r="AH12" s="8">
        <v>1.54</v>
      </c>
      <c r="AI12" s="8">
        <v>1.54</v>
      </c>
      <c r="AJ12" s="8">
        <v>1.54</v>
      </c>
      <c r="AK12" s="8">
        <v>1.54</v>
      </c>
      <c r="AL12" s="8">
        <v>1.54</v>
      </c>
      <c r="AM12" s="8">
        <v>1.54</v>
      </c>
      <c r="AN12" s="8">
        <v>1.54</v>
      </c>
      <c r="AO12" s="8">
        <v>1.54</v>
      </c>
      <c r="AP12" s="8">
        <v>1.54</v>
      </c>
      <c r="AQ12" s="8">
        <v>1.54</v>
      </c>
      <c r="AR12" s="8">
        <v>1.54</v>
      </c>
      <c r="AS12" s="8">
        <v>1.54</v>
      </c>
      <c r="AT12" s="8">
        <v>1.54</v>
      </c>
      <c r="AU12" s="8">
        <v>1.54</v>
      </c>
      <c r="AV12" s="8">
        <v>1.54</v>
      </c>
      <c r="AW12" s="8">
        <v>1.54</v>
      </c>
      <c r="AX12" s="8">
        <v>1.54</v>
      </c>
      <c r="AY12" s="8">
        <v>1.54</v>
      </c>
      <c r="AZ12" s="8">
        <v>1.54</v>
      </c>
      <c r="BA12" s="8">
        <v>1.54</v>
      </c>
      <c r="BB12" s="8">
        <v>1.54</v>
      </c>
      <c r="BC12" s="8">
        <v>1.54</v>
      </c>
      <c r="BD12" s="125">
        <f t="shared" si="317"/>
        <v>1.54</v>
      </c>
      <c r="BE12" s="125">
        <f t="shared" si="10"/>
        <v>1.54</v>
      </c>
      <c r="BF12" s="125">
        <f t="shared" si="11"/>
        <v>1.54</v>
      </c>
      <c r="BG12" s="125">
        <f t="shared" si="12"/>
        <v>1.54</v>
      </c>
      <c r="BH12" s="125">
        <f t="shared" si="13"/>
        <v>1.54</v>
      </c>
      <c r="BI12" s="125">
        <f t="shared" si="14"/>
        <v>1.54</v>
      </c>
      <c r="BJ12" s="125">
        <f t="shared" si="15"/>
        <v>1.54</v>
      </c>
      <c r="BK12" s="125">
        <f t="shared" si="16"/>
        <v>1.54</v>
      </c>
      <c r="BL12" s="125">
        <f t="shared" si="17"/>
        <v>1.54</v>
      </c>
      <c r="BM12" s="125">
        <f t="shared" si="18"/>
        <v>1.54</v>
      </c>
      <c r="BN12" s="125">
        <f t="shared" si="19"/>
        <v>1.54</v>
      </c>
      <c r="BO12" s="125">
        <f t="shared" si="20"/>
        <v>1.54</v>
      </c>
      <c r="BP12" s="125">
        <f t="shared" si="21"/>
        <v>1.54</v>
      </c>
      <c r="BQ12" s="125">
        <f t="shared" si="22"/>
        <v>1.54</v>
      </c>
      <c r="BR12" s="125">
        <f t="shared" si="23"/>
        <v>1.54</v>
      </c>
      <c r="BS12" s="125">
        <f t="shared" si="24"/>
        <v>1.54</v>
      </c>
      <c r="BT12" s="125">
        <f t="shared" si="25"/>
        <v>1.54</v>
      </c>
      <c r="BU12" s="125">
        <f t="shared" si="26"/>
        <v>1.54</v>
      </c>
      <c r="BV12" s="125">
        <f t="shared" si="27"/>
        <v>1.54</v>
      </c>
      <c r="BW12" s="125">
        <f t="shared" si="28"/>
        <v>1.54</v>
      </c>
      <c r="BX12" s="125">
        <f t="shared" si="29"/>
        <v>1.54</v>
      </c>
      <c r="BY12" s="125">
        <f t="shared" si="30"/>
        <v>1.54</v>
      </c>
      <c r="BZ12" s="125">
        <f t="shared" si="31"/>
        <v>1.54</v>
      </c>
      <c r="CA12" s="125">
        <f t="shared" si="32"/>
        <v>1.54</v>
      </c>
      <c r="CB12" s="125">
        <f t="shared" si="33"/>
        <v>1.54</v>
      </c>
      <c r="CC12" s="125">
        <f t="shared" si="34"/>
        <v>1.54</v>
      </c>
      <c r="CD12" s="125">
        <f t="shared" si="35"/>
        <v>1.54</v>
      </c>
      <c r="CE12" s="125">
        <f t="shared" si="36"/>
        <v>1.54</v>
      </c>
      <c r="CF12" s="125">
        <f t="shared" si="37"/>
        <v>1.54</v>
      </c>
      <c r="CG12" s="125">
        <f t="shared" si="38"/>
        <v>1.54</v>
      </c>
      <c r="CH12" s="125">
        <f t="shared" si="39"/>
        <v>1.54</v>
      </c>
      <c r="CI12" s="125">
        <f t="shared" si="40"/>
        <v>1.54</v>
      </c>
      <c r="CJ12" s="125">
        <f t="shared" si="41"/>
        <v>1.54</v>
      </c>
      <c r="CK12" s="125">
        <f t="shared" si="42"/>
        <v>1.54</v>
      </c>
      <c r="CL12" s="125">
        <f t="shared" si="43"/>
        <v>1.54</v>
      </c>
      <c r="CM12" s="125">
        <f t="shared" si="44"/>
        <v>1.54</v>
      </c>
      <c r="CN12" s="125">
        <f t="shared" si="45"/>
        <v>1.54</v>
      </c>
      <c r="CO12" s="125">
        <f t="shared" si="46"/>
        <v>1.54</v>
      </c>
      <c r="CP12" s="125">
        <f t="shared" si="47"/>
        <v>1.54</v>
      </c>
      <c r="CQ12" s="125">
        <f t="shared" si="48"/>
        <v>1.54</v>
      </c>
      <c r="CR12" s="125">
        <f t="shared" si="49"/>
        <v>1.54</v>
      </c>
      <c r="CS12" s="125">
        <f t="shared" si="50"/>
        <v>1.54</v>
      </c>
      <c r="CT12" s="125">
        <f t="shared" si="51"/>
        <v>1.54</v>
      </c>
      <c r="CU12" s="125">
        <f t="shared" si="52"/>
        <v>1.54</v>
      </c>
      <c r="CV12" s="125">
        <f t="shared" si="53"/>
        <v>1.54</v>
      </c>
      <c r="CW12" s="125">
        <f t="shared" si="54"/>
        <v>1.54</v>
      </c>
      <c r="CX12" s="125">
        <f t="shared" si="55"/>
        <v>1.54</v>
      </c>
      <c r="CY12" s="125">
        <f t="shared" si="56"/>
        <v>1.54</v>
      </c>
      <c r="CZ12" s="125">
        <f t="shared" si="57"/>
        <v>1.54</v>
      </c>
      <c r="DA12" s="125">
        <f t="shared" si="58"/>
        <v>1.54</v>
      </c>
      <c r="DB12" s="125">
        <f t="shared" si="59"/>
        <v>1.54</v>
      </c>
      <c r="DC12" s="125">
        <f t="shared" si="60"/>
        <v>1.54</v>
      </c>
      <c r="DD12" s="125">
        <f t="shared" si="61"/>
        <v>1.54</v>
      </c>
      <c r="DE12" s="125">
        <f t="shared" si="62"/>
        <v>1.54</v>
      </c>
      <c r="DF12" s="125">
        <f t="shared" si="63"/>
        <v>1.54</v>
      </c>
      <c r="DG12" s="125">
        <f t="shared" si="64"/>
        <v>1.54</v>
      </c>
      <c r="DH12" s="125">
        <f t="shared" si="65"/>
        <v>1.54</v>
      </c>
      <c r="DI12" s="125">
        <f t="shared" si="66"/>
        <v>1.54</v>
      </c>
      <c r="DJ12" s="125">
        <f t="shared" si="67"/>
        <v>1.54</v>
      </c>
      <c r="DK12" s="125">
        <f t="shared" si="68"/>
        <v>1.54</v>
      </c>
      <c r="DL12" s="125">
        <f t="shared" si="69"/>
        <v>1.54</v>
      </c>
      <c r="DM12" s="125">
        <f t="shared" si="70"/>
        <v>1.54</v>
      </c>
      <c r="DN12" s="125">
        <f t="shared" si="71"/>
        <v>1.54</v>
      </c>
      <c r="DO12" s="125">
        <f t="shared" si="72"/>
        <v>1.54</v>
      </c>
      <c r="DP12" s="125">
        <f t="shared" si="73"/>
        <v>1.54</v>
      </c>
      <c r="DQ12" s="125">
        <f t="shared" si="74"/>
        <v>1.54</v>
      </c>
      <c r="DR12" s="125">
        <f t="shared" si="75"/>
        <v>1.54</v>
      </c>
      <c r="DS12" s="125">
        <f t="shared" si="76"/>
        <v>1.54</v>
      </c>
      <c r="DT12" s="125">
        <f t="shared" si="77"/>
        <v>1.54</v>
      </c>
      <c r="DU12" s="125">
        <f t="shared" si="78"/>
        <v>1.54</v>
      </c>
      <c r="DV12" s="125">
        <f t="shared" si="79"/>
        <v>1.54</v>
      </c>
      <c r="DW12" s="125">
        <f t="shared" si="80"/>
        <v>1.54</v>
      </c>
      <c r="DX12" s="125">
        <f t="shared" si="81"/>
        <v>1.54</v>
      </c>
      <c r="DY12" s="125">
        <f t="shared" si="82"/>
        <v>1.54</v>
      </c>
      <c r="DZ12" s="125">
        <f t="shared" si="83"/>
        <v>1.54</v>
      </c>
      <c r="EA12" s="125">
        <f t="shared" si="84"/>
        <v>1.54</v>
      </c>
      <c r="EB12" s="125">
        <f t="shared" si="85"/>
        <v>1.54</v>
      </c>
      <c r="EC12" s="125">
        <f t="shared" si="86"/>
        <v>1.54</v>
      </c>
      <c r="ED12" s="125">
        <f t="shared" si="87"/>
        <v>1.54</v>
      </c>
      <c r="EE12" s="125">
        <f t="shared" si="88"/>
        <v>1.54</v>
      </c>
      <c r="EF12" s="125">
        <f t="shared" si="89"/>
        <v>1.54</v>
      </c>
      <c r="EG12" s="125">
        <f t="shared" si="90"/>
        <v>1.54</v>
      </c>
      <c r="EH12" s="125">
        <f t="shared" si="91"/>
        <v>1.54</v>
      </c>
      <c r="EI12" s="125">
        <f t="shared" si="92"/>
        <v>1.54</v>
      </c>
      <c r="EJ12" s="125">
        <f t="shared" si="93"/>
        <v>1.54</v>
      </c>
      <c r="EK12" s="125">
        <f t="shared" si="94"/>
        <v>1.54</v>
      </c>
      <c r="EL12" s="125">
        <f t="shared" si="95"/>
        <v>1.54</v>
      </c>
      <c r="EM12" s="125">
        <f t="shared" si="96"/>
        <v>1.54</v>
      </c>
      <c r="EN12" s="125">
        <f t="shared" si="97"/>
        <v>1.54</v>
      </c>
      <c r="EO12" s="125">
        <f t="shared" si="98"/>
        <v>1.54</v>
      </c>
      <c r="EP12" s="125">
        <f t="shared" si="99"/>
        <v>1.54</v>
      </c>
      <c r="EQ12" s="125">
        <f t="shared" si="100"/>
        <v>1.54</v>
      </c>
      <c r="ER12" s="125">
        <f t="shared" si="101"/>
        <v>1.54</v>
      </c>
      <c r="ES12" s="125">
        <f t="shared" si="102"/>
        <v>1.54</v>
      </c>
      <c r="ET12" s="125">
        <f t="shared" si="103"/>
        <v>1.54</v>
      </c>
      <c r="EU12" s="125">
        <f t="shared" si="104"/>
        <v>1.54</v>
      </c>
      <c r="EV12" s="125">
        <f t="shared" si="105"/>
        <v>1.54</v>
      </c>
      <c r="EW12" s="125">
        <f t="shared" si="106"/>
        <v>1.54</v>
      </c>
      <c r="EX12" s="125">
        <f t="shared" si="107"/>
        <v>1.54</v>
      </c>
      <c r="EY12" s="125">
        <f t="shared" si="108"/>
        <v>1.54</v>
      </c>
      <c r="EZ12" s="125">
        <f t="shared" si="109"/>
        <v>1.54</v>
      </c>
      <c r="FA12" s="125">
        <f t="shared" si="110"/>
        <v>1.54</v>
      </c>
      <c r="FB12" s="125">
        <f t="shared" si="111"/>
        <v>1.54</v>
      </c>
      <c r="FC12" s="125">
        <f t="shared" si="112"/>
        <v>1.54</v>
      </c>
      <c r="FD12" s="125">
        <f t="shared" si="113"/>
        <v>1.54</v>
      </c>
      <c r="FE12" s="125">
        <f t="shared" si="114"/>
        <v>1.54</v>
      </c>
      <c r="FF12" s="125">
        <f t="shared" si="115"/>
        <v>1.54</v>
      </c>
      <c r="FG12" s="125">
        <f t="shared" si="116"/>
        <v>1.54</v>
      </c>
      <c r="FH12" s="125">
        <f t="shared" si="117"/>
        <v>1.54</v>
      </c>
      <c r="FI12" s="125">
        <f t="shared" si="118"/>
        <v>1.54</v>
      </c>
      <c r="FJ12" s="125">
        <f t="shared" si="119"/>
        <v>1.54</v>
      </c>
      <c r="FK12" s="125">
        <f t="shared" si="120"/>
        <v>1.54</v>
      </c>
      <c r="FL12" s="125">
        <f t="shared" si="121"/>
        <v>1.54</v>
      </c>
      <c r="FM12" s="125">
        <f t="shared" si="122"/>
        <v>1.54</v>
      </c>
      <c r="FN12" s="125">
        <f t="shared" si="123"/>
        <v>1.54</v>
      </c>
      <c r="FO12" s="125">
        <f t="shared" si="124"/>
        <v>1.54</v>
      </c>
      <c r="FP12" s="125">
        <f t="shared" si="125"/>
        <v>1.54</v>
      </c>
      <c r="FQ12" s="125">
        <f t="shared" si="126"/>
        <v>1.54</v>
      </c>
      <c r="FR12" s="125">
        <f t="shared" si="127"/>
        <v>1.54</v>
      </c>
      <c r="FS12" s="125">
        <f t="shared" si="128"/>
        <v>1.54</v>
      </c>
      <c r="FT12" s="125">
        <f t="shared" si="129"/>
        <v>1.54</v>
      </c>
      <c r="FU12" s="125">
        <f t="shared" si="130"/>
        <v>1.54</v>
      </c>
      <c r="FV12" s="125">
        <f t="shared" si="131"/>
        <v>1.54</v>
      </c>
      <c r="FW12" s="125">
        <f t="shared" si="132"/>
        <v>1.54</v>
      </c>
      <c r="FX12" s="125">
        <f t="shared" si="133"/>
        <v>1.54</v>
      </c>
      <c r="FY12" s="125">
        <f t="shared" si="134"/>
        <v>1.54</v>
      </c>
      <c r="FZ12" s="125">
        <f t="shared" si="135"/>
        <v>1.54</v>
      </c>
      <c r="GA12" s="125">
        <f t="shared" si="136"/>
        <v>1.54</v>
      </c>
      <c r="GB12" s="125">
        <f t="shared" si="137"/>
        <v>1.54</v>
      </c>
      <c r="GC12" s="125">
        <f t="shared" si="138"/>
        <v>1.54</v>
      </c>
      <c r="GD12" s="125">
        <f t="shared" si="139"/>
        <v>1.54</v>
      </c>
      <c r="GE12" s="125">
        <f t="shared" si="140"/>
        <v>1.54</v>
      </c>
      <c r="GF12" s="125">
        <f t="shared" si="141"/>
        <v>1.54</v>
      </c>
      <c r="GG12" s="125">
        <f t="shared" si="142"/>
        <v>1.54</v>
      </c>
      <c r="GH12" s="125">
        <f t="shared" si="143"/>
        <v>1.54</v>
      </c>
      <c r="GI12" s="125">
        <f t="shared" si="144"/>
        <v>1.54</v>
      </c>
      <c r="GJ12" s="125">
        <f t="shared" si="145"/>
        <v>1.54</v>
      </c>
      <c r="GK12" s="125">
        <f t="shared" si="146"/>
        <v>1.54</v>
      </c>
      <c r="GL12" s="125">
        <f t="shared" si="147"/>
        <v>1.54</v>
      </c>
      <c r="GM12" s="125">
        <f t="shared" si="148"/>
        <v>1.54</v>
      </c>
      <c r="GN12" s="125">
        <f t="shared" si="149"/>
        <v>1.54</v>
      </c>
      <c r="GO12" s="125">
        <f t="shared" si="150"/>
        <v>1.54</v>
      </c>
      <c r="GP12" s="125">
        <f t="shared" si="151"/>
        <v>1.54</v>
      </c>
      <c r="GQ12" s="125">
        <f t="shared" si="152"/>
        <v>1.54</v>
      </c>
      <c r="GR12" s="125">
        <f t="shared" si="153"/>
        <v>1.54</v>
      </c>
      <c r="GS12" s="125">
        <f t="shared" si="154"/>
        <v>1.54</v>
      </c>
      <c r="GT12" s="125">
        <f t="shared" si="155"/>
        <v>1.54</v>
      </c>
      <c r="GU12" s="125">
        <f t="shared" si="156"/>
        <v>1.54</v>
      </c>
      <c r="GV12" s="125">
        <f t="shared" si="157"/>
        <v>1.54</v>
      </c>
      <c r="GW12" s="125">
        <f t="shared" si="158"/>
        <v>1.54</v>
      </c>
      <c r="GX12" s="125">
        <f t="shared" si="159"/>
        <v>1.54</v>
      </c>
      <c r="GY12" s="125">
        <f t="shared" si="160"/>
        <v>1.54</v>
      </c>
      <c r="GZ12" s="125">
        <f t="shared" si="161"/>
        <v>1.54</v>
      </c>
      <c r="HA12" s="125">
        <f t="shared" si="162"/>
        <v>1.54</v>
      </c>
      <c r="HB12" s="125">
        <f t="shared" si="163"/>
        <v>1.54</v>
      </c>
      <c r="HC12" s="125">
        <f t="shared" si="164"/>
        <v>1.54</v>
      </c>
      <c r="HD12" s="125">
        <f t="shared" si="165"/>
        <v>1.54</v>
      </c>
      <c r="HE12" s="125">
        <f t="shared" si="166"/>
        <v>1.54</v>
      </c>
      <c r="HF12" s="125">
        <f t="shared" si="167"/>
        <v>1.54</v>
      </c>
      <c r="HG12" s="125">
        <f t="shared" si="168"/>
        <v>1.54</v>
      </c>
      <c r="HH12" s="125">
        <f t="shared" si="169"/>
        <v>1.54</v>
      </c>
      <c r="HI12" s="125">
        <f t="shared" si="170"/>
        <v>1.54</v>
      </c>
      <c r="HJ12" s="125">
        <f t="shared" si="171"/>
        <v>1.54</v>
      </c>
      <c r="HK12" s="125">
        <f t="shared" si="172"/>
        <v>1.54</v>
      </c>
      <c r="HL12" s="125">
        <f t="shared" si="173"/>
        <v>1.54</v>
      </c>
      <c r="HM12" s="125">
        <f t="shared" si="174"/>
        <v>1.54</v>
      </c>
      <c r="HN12" s="125">
        <f t="shared" si="175"/>
        <v>1.54</v>
      </c>
      <c r="HO12" s="125">
        <f t="shared" si="176"/>
        <v>1.54</v>
      </c>
      <c r="HP12" s="125">
        <f t="shared" si="177"/>
        <v>1.54</v>
      </c>
      <c r="HQ12" s="125">
        <f t="shared" si="178"/>
        <v>1.54</v>
      </c>
      <c r="HR12" s="125">
        <f t="shared" si="179"/>
        <v>1.54</v>
      </c>
      <c r="HS12" s="125">
        <f t="shared" si="180"/>
        <v>1.54</v>
      </c>
      <c r="HT12" s="125">
        <f t="shared" si="181"/>
        <v>1.54</v>
      </c>
      <c r="HU12" s="125">
        <f t="shared" si="182"/>
        <v>1.54</v>
      </c>
      <c r="HV12" s="125">
        <f t="shared" si="183"/>
        <v>1.54</v>
      </c>
      <c r="HW12" s="125">
        <f t="shared" si="184"/>
        <v>1.54</v>
      </c>
      <c r="HX12" s="125">
        <f t="shared" si="185"/>
        <v>1.54</v>
      </c>
      <c r="HY12" s="125">
        <f t="shared" si="186"/>
        <v>1.54</v>
      </c>
      <c r="HZ12" s="125">
        <f t="shared" si="187"/>
        <v>1.54</v>
      </c>
      <c r="IA12" s="125">
        <f t="shared" si="188"/>
        <v>1.54</v>
      </c>
      <c r="IB12" s="125">
        <f t="shared" si="189"/>
        <v>1.54</v>
      </c>
      <c r="IC12" s="125">
        <f t="shared" si="190"/>
        <v>1.54</v>
      </c>
      <c r="ID12" s="125">
        <f t="shared" si="191"/>
        <v>1.54</v>
      </c>
      <c r="IE12" s="125">
        <f t="shared" si="192"/>
        <v>1.54</v>
      </c>
      <c r="IF12" s="125">
        <f t="shared" si="193"/>
        <v>1.54</v>
      </c>
      <c r="IG12" s="125">
        <f t="shared" si="194"/>
        <v>1.54</v>
      </c>
      <c r="IH12" s="125">
        <f t="shared" si="195"/>
        <v>1.54</v>
      </c>
      <c r="II12" s="125">
        <f t="shared" si="196"/>
        <v>1.54</v>
      </c>
      <c r="IJ12" s="125">
        <f t="shared" si="197"/>
        <v>1.54</v>
      </c>
      <c r="IK12" s="125">
        <f t="shared" si="198"/>
        <v>1.54</v>
      </c>
      <c r="IL12" s="125">
        <f t="shared" si="199"/>
        <v>1.54</v>
      </c>
      <c r="IM12" s="125">
        <f t="shared" si="200"/>
        <v>1.54</v>
      </c>
      <c r="IN12" s="125">
        <f t="shared" si="201"/>
        <v>1.54</v>
      </c>
      <c r="IO12" s="125">
        <f t="shared" si="202"/>
        <v>1.54</v>
      </c>
      <c r="IP12" s="125">
        <f t="shared" si="203"/>
        <v>1.54</v>
      </c>
      <c r="IQ12" s="125">
        <f t="shared" si="204"/>
        <v>1.54</v>
      </c>
      <c r="IR12" s="125">
        <f t="shared" si="205"/>
        <v>1.54</v>
      </c>
      <c r="IS12" s="125">
        <f t="shared" si="206"/>
        <v>1.54</v>
      </c>
      <c r="IT12" s="125">
        <f t="shared" si="207"/>
        <v>1.54</v>
      </c>
      <c r="IU12" s="125">
        <f t="shared" si="208"/>
        <v>1.54</v>
      </c>
      <c r="IV12" s="125">
        <f t="shared" si="209"/>
        <v>1.54</v>
      </c>
      <c r="IW12" s="125">
        <f t="shared" si="210"/>
        <v>1.54</v>
      </c>
      <c r="IX12" s="125">
        <f t="shared" si="211"/>
        <v>1.54</v>
      </c>
      <c r="IY12" s="125">
        <f t="shared" si="212"/>
        <v>1.54</v>
      </c>
      <c r="IZ12" s="125">
        <f t="shared" si="213"/>
        <v>1.54</v>
      </c>
      <c r="JA12" s="125">
        <f t="shared" si="214"/>
        <v>1.54</v>
      </c>
      <c r="JB12" s="125">
        <f t="shared" si="215"/>
        <v>1.54</v>
      </c>
      <c r="JC12" s="125">
        <f t="shared" si="216"/>
        <v>1.54</v>
      </c>
      <c r="JD12" s="125">
        <f t="shared" si="217"/>
        <v>1.54</v>
      </c>
      <c r="JE12" s="125">
        <f t="shared" si="218"/>
        <v>1.54</v>
      </c>
      <c r="JF12" s="125">
        <f t="shared" si="219"/>
        <v>1.54</v>
      </c>
      <c r="JG12" s="125">
        <f t="shared" si="220"/>
        <v>1.54</v>
      </c>
      <c r="JH12" s="125">
        <f t="shared" si="221"/>
        <v>1.54</v>
      </c>
      <c r="JI12" s="125">
        <f t="shared" si="222"/>
        <v>1.54</v>
      </c>
      <c r="JJ12" s="125">
        <f t="shared" si="223"/>
        <v>1.54</v>
      </c>
      <c r="JK12" s="125">
        <f t="shared" si="224"/>
        <v>1.54</v>
      </c>
      <c r="JL12" s="125">
        <f t="shared" si="225"/>
        <v>1.54</v>
      </c>
      <c r="JM12" s="125">
        <f t="shared" si="226"/>
        <v>1.54</v>
      </c>
      <c r="JN12" s="125">
        <f t="shared" si="227"/>
        <v>1.54</v>
      </c>
      <c r="JO12" s="125">
        <f t="shared" si="228"/>
        <v>1.54</v>
      </c>
      <c r="JP12" s="125">
        <f t="shared" si="229"/>
        <v>1.54</v>
      </c>
      <c r="JQ12" s="125">
        <f t="shared" si="230"/>
        <v>1.54</v>
      </c>
      <c r="JR12" s="125">
        <f t="shared" si="231"/>
        <v>1.54</v>
      </c>
      <c r="JS12" s="125">
        <f t="shared" si="232"/>
        <v>1.54</v>
      </c>
      <c r="JT12" s="125">
        <f t="shared" si="233"/>
        <v>1.54</v>
      </c>
      <c r="JU12" s="125">
        <f t="shared" si="234"/>
        <v>1.54</v>
      </c>
      <c r="JV12" s="125">
        <f t="shared" si="235"/>
        <v>1.54</v>
      </c>
      <c r="JW12" s="125">
        <f t="shared" si="236"/>
        <v>1.54</v>
      </c>
      <c r="JX12" s="125">
        <f t="shared" si="237"/>
        <v>1.54</v>
      </c>
      <c r="JY12" s="125">
        <f t="shared" si="238"/>
        <v>1.54</v>
      </c>
      <c r="JZ12" s="125">
        <f t="shared" si="239"/>
        <v>1.54</v>
      </c>
      <c r="KA12" s="125">
        <f t="shared" si="240"/>
        <v>1.54</v>
      </c>
      <c r="KB12" s="125">
        <f t="shared" si="241"/>
        <v>1.54</v>
      </c>
      <c r="KC12" s="125">
        <f t="shared" si="242"/>
        <v>1.54</v>
      </c>
      <c r="KD12" s="125">
        <f t="shared" si="243"/>
        <v>1.54</v>
      </c>
      <c r="KE12" s="125">
        <f t="shared" si="244"/>
        <v>1.54</v>
      </c>
      <c r="KF12" s="125">
        <f t="shared" si="245"/>
        <v>1.54</v>
      </c>
      <c r="KG12" s="125">
        <f t="shared" si="246"/>
        <v>1.54</v>
      </c>
      <c r="KH12" s="125">
        <f t="shared" si="247"/>
        <v>1.54</v>
      </c>
      <c r="KI12" s="125">
        <f t="shared" si="248"/>
        <v>1.54</v>
      </c>
      <c r="KJ12" s="125">
        <f t="shared" si="249"/>
        <v>1.54</v>
      </c>
      <c r="KK12" s="125">
        <f t="shared" si="250"/>
        <v>1.54</v>
      </c>
      <c r="KL12" s="125">
        <f t="shared" si="251"/>
        <v>1.54</v>
      </c>
      <c r="KM12" s="125">
        <f t="shared" si="252"/>
        <v>1.54</v>
      </c>
      <c r="KN12" s="125">
        <f t="shared" si="253"/>
        <v>1.54</v>
      </c>
      <c r="KO12" s="125">
        <f t="shared" si="254"/>
        <v>1.54</v>
      </c>
      <c r="KP12" s="125">
        <f t="shared" si="255"/>
        <v>1.54</v>
      </c>
      <c r="KQ12" s="125">
        <f t="shared" si="256"/>
        <v>1.54</v>
      </c>
      <c r="KR12" s="125">
        <f t="shared" si="257"/>
        <v>1.54</v>
      </c>
      <c r="KS12" s="125">
        <f t="shared" si="258"/>
        <v>1.54</v>
      </c>
      <c r="KT12" s="125">
        <f t="shared" si="259"/>
        <v>1.54</v>
      </c>
      <c r="KU12" s="125">
        <f t="shared" si="260"/>
        <v>1.54</v>
      </c>
      <c r="KV12" s="125">
        <f t="shared" si="261"/>
        <v>1.54</v>
      </c>
      <c r="KW12" s="125">
        <f t="shared" si="262"/>
        <v>1.54</v>
      </c>
      <c r="KX12" s="125">
        <f t="shared" si="263"/>
        <v>1.54</v>
      </c>
      <c r="KY12" s="125">
        <f t="shared" si="264"/>
        <v>1.54</v>
      </c>
      <c r="KZ12" s="125">
        <f t="shared" si="265"/>
        <v>1.54</v>
      </c>
      <c r="LA12" s="125">
        <f t="shared" si="266"/>
        <v>1.54</v>
      </c>
      <c r="LB12" s="125">
        <f t="shared" si="267"/>
        <v>1.54</v>
      </c>
      <c r="LC12" s="125">
        <f t="shared" si="268"/>
        <v>1.54</v>
      </c>
      <c r="LD12" s="125">
        <f t="shared" si="269"/>
        <v>1.54</v>
      </c>
      <c r="LE12" s="125">
        <f t="shared" si="270"/>
        <v>1.54</v>
      </c>
      <c r="LF12" s="125">
        <f t="shared" si="271"/>
        <v>1.54</v>
      </c>
      <c r="LG12" s="125">
        <f t="shared" si="272"/>
        <v>1.54</v>
      </c>
      <c r="LH12" s="125">
        <f t="shared" si="273"/>
        <v>1.54</v>
      </c>
      <c r="LI12" s="125">
        <f t="shared" si="274"/>
        <v>1.54</v>
      </c>
      <c r="LJ12" s="125">
        <f t="shared" si="275"/>
        <v>1.54</v>
      </c>
      <c r="LK12" s="125">
        <f t="shared" si="276"/>
        <v>1.54</v>
      </c>
      <c r="LL12" s="125">
        <f t="shared" si="277"/>
        <v>1.54</v>
      </c>
      <c r="LM12" s="125">
        <f t="shared" si="278"/>
        <v>1.54</v>
      </c>
      <c r="LN12" s="125">
        <f t="shared" si="279"/>
        <v>1.54</v>
      </c>
      <c r="LO12" s="125">
        <f t="shared" si="280"/>
        <v>1.54</v>
      </c>
      <c r="LP12" s="125">
        <f t="shared" si="281"/>
        <v>1.54</v>
      </c>
      <c r="LQ12" s="125">
        <f t="shared" si="282"/>
        <v>1.54</v>
      </c>
      <c r="LR12" s="125">
        <f t="shared" si="283"/>
        <v>1.54</v>
      </c>
      <c r="LS12" s="125">
        <f t="shared" si="284"/>
        <v>1.54</v>
      </c>
      <c r="LT12" s="125">
        <f t="shared" si="285"/>
        <v>1.54</v>
      </c>
      <c r="LU12" s="125">
        <f t="shared" si="286"/>
        <v>1.54</v>
      </c>
      <c r="LV12" s="125">
        <f t="shared" si="287"/>
        <v>1.54</v>
      </c>
      <c r="LW12" s="125">
        <f t="shared" si="288"/>
        <v>1.54</v>
      </c>
      <c r="LX12" s="125">
        <f t="shared" si="289"/>
        <v>1.54</v>
      </c>
      <c r="LY12" s="125">
        <f t="shared" si="290"/>
        <v>1.54</v>
      </c>
      <c r="LZ12" s="125">
        <f t="shared" si="291"/>
        <v>1.54</v>
      </c>
      <c r="MA12" s="125">
        <f t="shared" si="292"/>
        <v>1.54</v>
      </c>
      <c r="MB12" s="125">
        <f t="shared" si="293"/>
        <v>1.54</v>
      </c>
      <c r="MC12" s="125">
        <f t="shared" si="294"/>
        <v>1.54</v>
      </c>
      <c r="MD12" s="125">
        <f t="shared" si="295"/>
        <v>1.54</v>
      </c>
      <c r="ME12" s="125">
        <f t="shared" si="296"/>
        <v>1.54</v>
      </c>
      <c r="MF12" s="125">
        <f t="shared" si="297"/>
        <v>1.54</v>
      </c>
      <c r="MG12" s="125">
        <f t="shared" si="298"/>
        <v>1.54</v>
      </c>
      <c r="MH12" s="125">
        <f t="shared" si="299"/>
        <v>1.54</v>
      </c>
      <c r="MI12" s="125">
        <f t="shared" si="300"/>
        <v>1.54</v>
      </c>
      <c r="MJ12" s="125">
        <f t="shared" si="301"/>
        <v>1.54</v>
      </c>
      <c r="MK12" s="125">
        <f t="shared" si="302"/>
        <v>1.54</v>
      </c>
      <c r="ML12" s="125">
        <f t="shared" si="303"/>
        <v>1.54</v>
      </c>
      <c r="MM12" s="125">
        <f t="shared" si="304"/>
        <v>1.54</v>
      </c>
      <c r="MN12" s="125">
        <f t="shared" si="305"/>
        <v>1.54</v>
      </c>
      <c r="MO12" s="125">
        <f t="shared" si="306"/>
        <v>1.54</v>
      </c>
      <c r="MP12" s="125">
        <f t="shared" si="307"/>
        <v>1.54</v>
      </c>
      <c r="MQ12" s="125">
        <f t="shared" si="308"/>
        <v>1.54</v>
      </c>
      <c r="MR12" s="125">
        <f t="shared" si="309"/>
        <v>1.54</v>
      </c>
      <c r="MS12" s="125">
        <f t="shared" si="310"/>
        <v>1.54</v>
      </c>
      <c r="MT12" s="125">
        <f t="shared" si="311"/>
        <v>1.54</v>
      </c>
      <c r="MU12" s="125">
        <f t="shared" si="312"/>
        <v>1.54</v>
      </c>
      <c r="MV12" s="125">
        <f t="shared" si="313"/>
        <v>1.54</v>
      </c>
      <c r="MW12" s="125">
        <f t="shared" si="314"/>
        <v>1.54</v>
      </c>
      <c r="MX12" s="125">
        <f t="shared" si="315"/>
        <v>1.54</v>
      </c>
      <c r="MY12" s="9" t="s">
        <v>63</v>
      </c>
    </row>
    <row r="13" spans="1:363" x14ac:dyDescent="0.25">
      <c r="A13" s="298"/>
      <c r="B13" s="21" t="s">
        <v>258</v>
      </c>
      <c r="C13" s="8">
        <f t="shared" si="316"/>
        <v>19.303999999999998</v>
      </c>
      <c r="D13" s="8">
        <f t="shared" si="6"/>
        <v>19.303999999999998</v>
      </c>
      <c r="E13" s="8">
        <f t="shared" si="7"/>
        <v>19.303999999999998</v>
      </c>
      <c r="F13" s="8">
        <f t="shared" si="8"/>
        <v>19.303999999999998</v>
      </c>
      <c r="G13" s="8">
        <f t="shared" si="9"/>
        <v>19.303999999999998</v>
      </c>
      <c r="H13" s="8">
        <v>19.303999999999998</v>
      </c>
      <c r="I13" s="8">
        <v>19.303999999999998</v>
      </c>
      <c r="J13" s="8">
        <v>19.303999999999998</v>
      </c>
      <c r="K13" s="8">
        <v>19.303999999999998</v>
      </c>
      <c r="L13" s="8">
        <v>19.303999999999998</v>
      </c>
      <c r="M13" s="8">
        <v>19.303999999999998</v>
      </c>
      <c r="N13" s="8">
        <v>19.303999999999998</v>
      </c>
      <c r="O13" s="8">
        <v>19.303999999999998</v>
      </c>
      <c r="P13" s="8">
        <v>19.303999999999998</v>
      </c>
      <c r="Q13" s="8">
        <v>19.303999999999998</v>
      </c>
      <c r="R13" s="8">
        <v>19.303999999999998</v>
      </c>
      <c r="S13" s="8">
        <v>19.303999999999998</v>
      </c>
      <c r="T13" s="8">
        <v>19.303999999999998</v>
      </c>
      <c r="U13" s="8">
        <v>19.303999999999998</v>
      </c>
      <c r="V13" s="8">
        <v>19.303999999999998</v>
      </c>
      <c r="W13" s="8">
        <v>19.303999999999998</v>
      </c>
      <c r="X13" s="8">
        <v>19.303999999999998</v>
      </c>
      <c r="Y13" s="8">
        <v>19.303999999999998</v>
      </c>
      <c r="Z13" s="8">
        <v>19.303999999999998</v>
      </c>
      <c r="AA13" s="8">
        <v>19.303999999999998</v>
      </c>
      <c r="AB13" s="8">
        <v>19.303999999999998</v>
      </c>
      <c r="AC13" s="8">
        <v>19.303999999999998</v>
      </c>
      <c r="AD13" s="8">
        <v>19.303999999999998</v>
      </c>
      <c r="AE13" s="8">
        <v>19.303999999999998</v>
      </c>
      <c r="AF13" s="8">
        <v>19.303999999999998</v>
      </c>
      <c r="AG13" s="8">
        <v>19.303999999999998</v>
      </c>
      <c r="AH13" s="8">
        <v>19.303999999999998</v>
      </c>
      <c r="AI13" s="8">
        <v>19.303999999999998</v>
      </c>
      <c r="AJ13" s="8">
        <v>19.303999999999998</v>
      </c>
      <c r="AK13" s="8">
        <v>19.303999999999998</v>
      </c>
      <c r="AL13" s="8">
        <v>19.303999999999998</v>
      </c>
      <c r="AM13" s="8">
        <v>19.303999999999998</v>
      </c>
      <c r="AN13" s="8">
        <v>19.303999999999998</v>
      </c>
      <c r="AO13" s="8">
        <v>19.303999999999998</v>
      </c>
      <c r="AP13" s="8">
        <v>19.303999999999998</v>
      </c>
      <c r="AQ13" s="8">
        <v>19.303999999999998</v>
      </c>
      <c r="AR13" s="8">
        <v>19.303999999999998</v>
      </c>
      <c r="AS13" s="8">
        <v>19.303999999999998</v>
      </c>
      <c r="AT13" s="8">
        <v>19.303999999999998</v>
      </c>
      <c r="AU13" s="8">
        <v>19.303999999999998</v>
      </c>
      <c r="AV13" s="8">
        <v>19.303999999999998</v>
      </c>
      <c r="AW13" s="8">
        <v>19.303999999999998</v>
      </c>
      <c r="AX13" s="8">
        <v>19.303999999999998</v>
      </c>
      <c r="AY13" s="8">
        <v>19.303999999999998</v>
      </c>
      <c r="AZ13" s="8">
        <v>19.303999999999998</v>
      </c>
      <c r="BA13" s="8">
        <v>19.303999999999998</v>
      </c>
      <c r="BB13" s="8">
        <v>19.303999999999998</v>
      </c>
      <c r="BC13" s="8">
        <v>19.303999999999998</v>
      </c>
      <c r="BD13" s="125">
        <f t="shared" si="317"/>
        <v>19.303999999999998</v>
      </c>
      <c r="BE13" s="125">
        <f t="shared" si="10"/>
        <v>19.303999999999998</v>
      </c>
      <c r="BF13" s="125">
        <f t="shared" si="11"/>
        <v>19.303999999999998</v>
      </c>
      <c r="BG13" s="125">
        <f t="shared" si="12"/>
        <v>19.303999999999998</v>
      </c>
      <c r="BH13" s="125">
        <f t="shared" si="13"/>
        <v>19.303999999999998</v>
      </c>
      <c r="BI13" s="125">
        <f t="shared" si="14"/>
        <v>19.303999999999998</v>
      </c>
      <c r="BJ13" s="125">
        <f t="shared" si="15"/>
        <v>19.303999999999998</v>
      </c>
      <c r="BK13" s="125">
        <f t="shared" si="16"/>
        <v>19.303999999999998</v>
      </c>
      <c r="BL13" s="125">
        <f t="shared" si="17"/>
        <v>19.303999999999998</v>
      </c>
      <c r="BM13" s="125">
        <f t="shared" si="18"/>
        <v>19.303999999999998</v>
      </c>
      <c r="BN13" s="125">
        <f t="shared" si="19"/>
        <v>19.303999999999998</v>
      </c>
      <c r="BO13" s="125">
        <f t="shared" si="20"/>
        <v>19.303999999999998</v>
      </c>
      <c r="BP13" s="125">
        <f t="shared" si="21"/>
        <v>19.303999999999998</v>
      </c>
      <c r="BQ13" s="125">
        <f t="shared" si="22"/>
        <v>19.303999999999998</v>
      </c>
      <c r="BR13" s="125">
        <f t="shared" si="23"/>
        <v>19.303999999999998</v>
      </c>
      <c r="BS13" s="125">
        <f t="shared" si="24"/>
        <v>19.303999999999998</v>
      </c>
      <c r="BT13" s="125">
        <f t="shared" si="25"/>
        <v>19.303999999999998</v>
      </c>
      <c r="BU13" s="125">
        <f t="shared" si="26"/>
        <v>19.303999999999998</v>
      </c>
      <c r="BV13" s="125">
        <f t="shared" si="27"/>
        <v>19.303999999999998</v>
      </c>
      <c r="BW13" s="125">
        <f t="shared" si="28"/>
        <v>19.303999999999998</v>
      </c>
      <c r="BX13" s="125">
        <f t="shared" si="29"/>
        <v>19.303999999999998</v>
      </c>
      <c r="BY13" s="125">
        <f t="shared" si="30"/>
        <v>19.303999999999998</v>
      </c>
      <c r="BZ13" s="125">
        <f t="shared" si="31"/>
        <v>19.303999999999998</v>
      </c>
      <c r="CA13" s="125">
        <f t="shared" si="32"/>
        <v>19.303999999999998</v>
      </c>
      <c r="CB13" s="125">
        <f t="shared" si="33"/>
        <v>19.303999999999998</v>
      </c>
      <c r="CC13" s="125">
        <f t="shared" si="34"/>
        <v>19.303999999999998</v>
      </c>
      <c r="CD13" s="125">
        <f t="shared" si="35"/>
        <v>19.303999999999998</v>
      </c>
      <c r="CE13" s="125">
        <f t="shared" si="36"/>
        <v>19.303999999999998</v>
      </c>
      <c r="CF13" s="125">
        <f t="shared" si="37"/>
        <v>19.303999999999998</v>
      </c>
      <c r="CG13" s="125">
        <f t="shared" si="38"/>
        <v>19.303999999999998</v>
      </c>
      <c r="CH13" s="125">
        <f t="shared" si="39"/>
        <v>19.303999999999998</v>
      </c>
      <c r="CI13" s="125">
        <f t="shared" si="40"/>
        <v>19.303999999999998</v>
      </c>
      <c r="CJ13" s="125">
        <f t="shared" si="41"/>
        <v>19.303999999999998</v>
      </c>
      <c r="CK13" s="125">
        <f t="shared" si="42"/>
        <v>19.303999999999998</v>
      </c>
      <c r="CL13" s="125">
        <f t="shared" si="43"/>
        <v>19.303999999999998</v>
      </c>
      <c r="CM13" s="125">
        <f t="shared" si="44"/>
        <v>19.303999999999998</v>
      </c>
      <c r="CN13" s="125">
        <f t="shared" si="45"/>
        <v>19.303999999999998</v>
      </c>
      <c r="CO13" s="125">
        <f t="shared" si="46"/>
        <v>19.303999999999998</v>
      </c>
      <c r="CP13" s="125">
        <f t="shared" si="47"/>
        <v>19.303999999999998</v>
      </c>
      <c r="CQ13" s="125">
        <f t="shared" si="48"/>
        <v>19.303999999999998</v>
      </c>
      <c r="CR13" s="125">
        <f t="shared" si="49"/>
        <v>19.303999999999998</v>
      </c>
      <c r="CS13" s="125">
        <f t="shared" si="50"/>
        <v>19.303999999999998</v>
      </c>
      <c r="CT13" s="125">
        <f t="shared" si="51"/>
        <v>19.303999999999998</v>
      </c>
      <c r="CU13" s="125">
        <f t="shared" si="52"/>
        <v>19.303999999999998</v>
      </c>
      <c r="CV13" s="125">
        <f t="shared" si="53"/>
        <v>19.303999999999998</v>
      </c>
      <c r="CW13" s="125">
        <f t="shared" si="54"/>
        <v>19.303999999999998</v>
      </c>
      <c r="CX13" s="125">
        <f t="shared" si="55"/>
        <v>19.303999999999998</v>
      </c>
      <c r="CY13" s="125">
        <f t="shared" si="56"/>
        <v>19.303999999999998</v>
      </c>
      <c r="CZ13" s="125">
        <f t="shared" si="57"/>
        <v>19.303999999999998</v>
      </c>
      <c r="DA13" s="125">
        <f t="shared" si="58"/>
        <v>19.303999999999998</v>
      </c>
      <c r="DB13" s="125">
        <f t="shared" si="59"/>
        <v>19.303999999999998</v>
      </c>
      <c r="DC13" s="125">
        <f t="shared" si="60"/>
        <v>19.303999999999998</v>
      </c>
      <c r="DD13" s="125">
        <f t="shared" si="61"/>
        <v>19.303999999999998</v>
      </c>
      <c r="DE13" s="125">
        <f t="shared" si="62"/>
        <v>19.303999999999998</v>
      </c>
      <c r="DF13" s="125">
        <f t="shared" si="63"/>
        <v>19.303999999999998</v>
      </c>
      <c r="DG13" s="125">
        <f t="shared" si="64"/>
        <v>19.303999999999998</v>
      </c>
      <c r="DH13" s="125">
        <f t="shared" si="65"/>
        <v>19.303999999999998</v>
      </c>
      <c r="DI13" s="125">
        <f t="shared" si="66"/>
        <v>19.303999999999998</v>
      </c>
      <c r="DJ13" s="125">
        <f t="shared" si="67"/>
        <v>19.303999999999998</v>
      </c>
      <c r="DK13" s="125">
        <f t="shared" si="68"/>
        <v>19.303999999999998</v>
      </c>
      <c r="DL13" s="125">
        <f t="shared" si="69"/>
        <v>19.303999999999998</v>
      </c>
      <c r="DM13" s="125">
        <f t="shared" si="70"/>
        <v>19.303999999999998</v>
      </c>
      <c r="DN13" s="125">
        <f t="shared" si="71"/>
        <v>19.303999999999998</v>
      </c>
      <c r="DO13" s="125">
        <f t="shared" si="72"/>
        <v>19.303999999999998</v>
      </c>
      <c r="DP13" s="125">
        <f t="shared" si="73"/>
        <v>19.303999999999998</v>
      </c>
      <c r="DQ13" s="125">
        <f t="shared" si="74"/>
        <v>19.303999999999998</v>
      </c>
      <c r="DR13" s="125">
        <f t="shared" si="75"/>
        <v>19.303999999999998</v>
      </c>
      <c r="DS13" s="125">
        <f t="shared" si="76"/>
        <v>19.303999999999998</v>
      </c>
      <c r="DT13" s="125">
        <f t="shared" si="77"/>
        <v>19.303999999999998</v>
      </c>
      <c r="DU13" s="125">
        <f t="shared" si="78"/>
        <v>19.303999999999998</v>
      </c>
      <c r="DV13" s="125">
        <f t="shared" si="79"/>
        <v>19.303999999999998</v>
      </c>
      <c r="DW13" s="125">
        <f t="shared" si="80"/>
        <v>19.303999999999998</v>
      </c>
      <c r="DX13" s="125">
        <f t="shared" si="81"/>
        <v>19.303999999999998</v>
      </c>
      <c r="DY13" s="125">
        <f t="shared" si="82"/>
        <v>19.303999999999998</v>
      </c>
      <c r="DZ13" s="125">
        <f t="shared" si="83"/>
        <v>19.303999999999998</v>
      </c>
      <c r="EA13" s="125">
        <f t="shared" si="84"/>
        <v>19.303999999999998</v>
      </c>
      <c r="EB13" s="125">
        <f t="shared" si="85"/>
        <v>19.303999999999998</v>
      </c>
      <c r="EC13" s="125">
        <f t="shared" si="86"/>
        <v>19.303999999999998</v>
      </c>
      <c r="ED13" s="125">
        <f t="shared" si="87"/>
        <v>19.303999999999998</v>
      </c>
      <c r="EE13" s="125">
        <f t="shared" si="88"/>
        <v>19.303999999999998</v>
      </c>
      <c r="EF13" s="125">
        <f t="shared" si="89"/>
        <v>19.303999999999998</v>
      </c>
      <c r="EG13" s="125">
        <f t="shared" si="90"/>
        <v>19.303999999999998</v>
      </c>
      <c r="EH13" s="125">
        <f t="shared" si="91"/>
        <v>19.303999999999998</v>
      </c>
      <c r="EI13" s="125">
        <f t="shared" si="92"/>
        <v>19.303999999999998</v>
      </c>
      <c r="EJ13" s="125">
        <f t="shared" si="93"/>
        <v>19.303999999999998</v>
      </c>
      <c r="EK13" s="125">
        <f t="shared" si="94"/>
        <v>19.303999999999998</v>
      </c>
      <c r="EL13" s="125">
        <f t="shared" si="95"/>
        <v>19.303999999999998</v>
      </c>
      <c r="EM13" s="125">
        <f t="shared" si="96"/>
        <v>19.303999999999998</v>
      </c>
      <c r="EN13" s="125">
        <f t="shared" si="97"/>
        <v>19.303999999999998</v>
      </c>
      <c r="EO13" s="125">
        <f t="shared" si="98"/>
        <v>19.303999999999998</v>
      </c>
      <c r="EP13" s="125">
        <f t="shared" si="99"/>
        <v>19.303999999999998</v>
      </c>
      <c r="EQ13" s="125">
        <f t="shared" si="100"/>
        <v>19.303999999999998</v>
      </c>
      <c r="ER13" s="125">
        <f t="shared" si="101"/>
        <v>19.303999999999998</v>
      </c>
      <c r="ES13" s="125">
        <f t="shared" si="102"/>
        <v>19.303999999999998</v>
      </c>
      <c r="ET13" s="125">
        <f t="shared" si="103"/>
        <v>19.303999999999998</v>
      </c>
      <c r="EU13" s="125">
        <f t="shared" si="104"/>
        <v>19.303999999999998</v>
      </c>
      <c r="EV13" s="125">
        <f t="shared" si="105"/>
        <v>19.303999999999998</v>
      </c>
      <c r="EW13" s="125">
        <f t="shared" si="106"/>
        <v>19.303999999999998</v>
      </c>
      <c r="EX13" s="125">
        <f t="shared" si="107"/>
        <v>19.303999999999998</v>
      </c>
      <c r="EY13" s="125">
        <f t="shared" si="108"/>
        <v>19.303999999999998</v>
      </c>
      <c r="EZ13" s="125">
        <f t="shared" si="109"/>
        <v>19.303999999999998</v>
      </c>
      <c r="FA13" s="125">
        <f t="shared" si="110"/>
        <v>19.303999999999998</v>
      </c>
      <c r="FB13" s="125">
        <f t="shared" si="111"/>
        <v>19.303999999999998</v>
      </c>
      <c r="FC13" s="125">
        <f t="shared" si="112"/>
        <v>19.303999999999998</v>
      </c>
      <c r="FD13" s="125">
        <f t="shared" si="113"/>
        <v>19.303999999999998</v>
      </c>
      <c r="FE13" s="125">
        <f t="shared" si="114"/>
        <v>19.303999999999998</v>
      </c>
      <c r="FF13" s="125">
        <f t="shared" si="115"/>
        <v>19.303999999999998</v>
      </c>
      <c r="FG13" s="125">
        <f t="shared" si="116"/>
        <v>19.303999999999998</v>
      </c>
      <c r="FH13" s="125">
        <f t="shared" si="117"/>
        <v>19.303999999999998</v>
      </c>
      <c r="FI13" s="125">
        <f t="shared" si="118"/>
        <v>19.303999999999998</v>
      </c>
      <c r="FJ13" s="125">
        <f t="shared" si="119"/>
        <v>19.303999999999998</v>
      </c>
      <c r="FK13" s="125">
        <f t="shared" si="120"/>
        <v>19.303999999999998</v>
      </c>
      <c r="FL13" s="125">
        <f t="shared" si="121"/>
        <v>19.303999999999998</v>
      </c>
      <c r="FM13" s="125">
        <f t="shared" si="122"/>
        <v>19.303999999999998</v>
      </c>
      <c r="FN13" s="125">
        <f t="shared" si="123"/>
        <v>19.303999999999998</v>
      </c>
      <c r="FO13" s="125">
        <f t="shared" si="124"/>
        <v>19.303999999999998</v>
      </c>
      <c r="FP13" s="125">
        <f t="shared" si="125"/>
        <v>19.303999999999998</v>
      </c>
      <c r="FQ13" s="125">
        <f t="shared" si="126"/>
        <v>19.303999999999998</v>
      </c>
      <c r="FR13" s="125">
        <f t="shared" si="127"/>
        <v>19.303999999999998</v>
      </c>
      <c r="FS13" s="125">
        <f t="shared" si="128"/>
        <v>19.303999999999998</v>
      </c>
      <c r="FT13" s="125">
        <f t="shared" si="129"/>
        <v>19.303999999999998</v>
      </c>
      <c r="FU13" s="125">
        <f t="shared" si="130"/>
        <v>19.303999999999998</v>
      </c>
      <c r="FV13" s="125">
        <f t="shared" si="131"/>
        <v>19.303999999999998</v>
      </c>
      <c r="FW13" s="125">
        <f t="shared" si="132"/>
        <v>19.303999999999998</v>
      </c>
      <c r="FX13" s="125">
        <f t="shared" si="133"/>
        <v>19.303999999999998</v>
      </c>
      <c r="FY13" s="125">
        <f t="shared" si="134"/>
        <v>19.303999999999998</v>
      </c>
      <c r="FZ13" s="125">
        <f t="shared" si="135"/>
        <v>19.303999999999998</v>
      </c>
      <c r="GA13" s="125">
        <f t="shared" si="136"/>
        <v>19.303999999999998</v>
      </c>
      <c r="GB13" s="125">
        <f t="shared" si="137"/>
        <v>19.303999999999998</v>
      </c>
      <c r="GC13" s="125">
        <f t="shared" si="138"/>
        <v>19.303999999999998</v>
      </c>
      <c r="GD13" s="125">
        <f t="shared" si="139"/>
        <v>19.303999999999998</v>
      </c>
      <c r="GE13" s="125">
        <f t="shared" si="140"/>
        <v>19.303999999999998</v>
      </c>
      <c r="GF13" s="125">
        <f t="shared" si="141"/>
        <v>19.303999999999998</v>
      </c>
      <c r="GG13" s="125">
        <f t="shared" si="142"/>
        <v>19.303999999999998</v>
      </c>
      <c r="GH13" s="125">
        <f t="shared" si="143"/>
        <v>19.303999999999998</v>
      </c>
      <c r="GI13" s="125">
        <f t="shared" si="144"/>
        <v>19.303999999999998</v>
      </c>
      <c r="GJ13" s="125">
        <f t="shared" si="145"/>
        <v>19.303999999999998</v>
      </c>
      <c r="GK13" s="125">
        <f t="shared" si="146"/>
        <v>19.303999999999998</v>
      </c>
      <c r="GL13" s="125">
        <f t="shared" si="147"/>
        <v>19.303999999999998</v>
      </c>
      <c r="GM13" s="125">
        <f t="shared" si="148"/>
        <v>19.303999999999998</v>
      </c>
      <c r="GN13" s="125">
        <f t="shared" si="149"/>
        <v>19.303999999999998</v>
      </c>
      <c r="GO13" s="125">
        <f t="shared" si="150"/>
        <v>19.303999999999998</v>
      </c>
      <c r="GP13" s="125">
        <f t="shared" si="151"/>
        <v>19.303999999999998</v>
      </c>
      <c r="GQ13" s="125">
        <f t="shared" si="152"/>
        <v>19.303999999999998</v>
      </c>
      <c r="GR13" s="125">
        <f t="shared" si="153"/>
        <v>19.303999999999998</v>
      </c>
      <c r="GS13" s="125">
        <f t="shared" si="154"/>
        <v>19.303999999999998</v>
      </c>
      <c r="GT13" s="125">
        <f t="shared" si="155"/>
        <v>19.303999999999998</v>
      </c>
      <c r="GU13" s="125">
        <f t="shared" si="156"/>
        <v>19.303999999999998</v>
      </c>
      <c r="GV13" s="125">
        <f t="shared" si="157"/>
        <v>19.303999999999998</v>
      </c>
      <c r="GW13" s="125">
        <f t="shared" si="158"/>
        <v>19.303999999999998</v>
      </c>
      <c r="GX13" s="125">
        <f t="shared" si="159"/>
        <v>19.303999999999998</v>
      </c>
      <c r="GY13" s="125">
        <f t="shared" si="160"/>
        <v>19.303999999999998</v>
      </c>
      <c r="GZ13" s="125">
        <f t="shared" si="161"/>
        <v>19.303999999999998</v>
      </c>
      <c r="HA13" s="125">
        <f t="shared" si="162"/>
        <v>19.303999999999998</v>
      </c>
      <c r="HB13" s="125">
        <f t="shared" si="163"/>
        <v>19.303999999999998</v>
      </c>
      <c r="HC13" s="125">
        <f t="shared" si="164"/>
        <v>19.303999999999998</v>
      </c>
      <c r="HD13" s="125">
        <f t="shared" si="165"/>
        <v>19.303999999999998</v>
      </c>
      <c r="HE13" s="125">
        <f t="shared" si="166"/>
        <v>19.303999999999998</v>
      </c>
      <c r="HF13" s="125">
        <f t="shared" si="167"/>
        <v>19.303999999999998</v>
      </c>
      <c r="HG13" s="125">
        <f t="shared" si="168"/>
        <v>19.303999999999998</v>
      </c>
      <c r="HH13" s="125">
        <f t="shared" si="169"/>
        <v>19.303999999999998</v>
      </c>
      <c r="HI13" s="125">
        <f t="shared" si="170"/>
        <v>19.303999999999998</v>
      </c>
      <c r="HJ13" s="125">
        <f t="shared" si="171"/>
        <v>19.303999999999998</v>
      </c>
      <c r="HK13" s="125">
        <f t="shared" si="172"/>
        <v>19.303999999999998</v>
      </c>
      <c r="HL13" s="125">
        <f t="shared" si="173"/>
        <v>19.303999999999998</v>
      </c>
      <c r="HM13" s="125">
        <f t="shared" si="174"/>
        <v>19.303999999999998</v>
      </c>
      <c r="HN13" s="125">
        <f t="shared" si="175"/>
        <v>19.303999999999998</v>
      </c>
      <c r="HO13" s="125">
        <f t="shared" si="176"/>
        <v>19.303999999999998</v>
      </c>
      <c r="HP13" s="125">
        <f t="shared" si="177"/>
        <v>19.303999999999998</v>
      </c>
      <c r="HQ13" s="125">
        <f t="shared" si="178"/>
        <v>19.303999999999998</v>
      </c>
      <c r="HR13" s="125">
        <f t="shared" si="179"/>
        <v>19.303999999999998</v>
      </c>
      <c r="HS13" s="125">
        <f t="shared" si="180"/>
        <v>19.303999999999998</v>
      </c>
      <c r="HT13" s="125">
        <f t="shared" si="181"/>
        <v>19.303999999999998</v>
      </c>
      <c r="HU13" s="125">
        <f t="shared" si="182"/>
        <v>19.303999999999998</v>
      </c>
      <c r="HV13" s="125">
        <f t="shared" si="183"/>
        <v>19.303999999999998</v>
      </c>
      <c r="HW13" s="125">
        <f t="shared" si="184"/>
        <v>19.303999999999998</v>
      </c>
      <c r="HX13" s="125">
        <f t="shared" si="185"/>
        <v>19.303999999999998</v>
      </c>
      <c r="HY13" s="125">
        <f t="shared" si="186"/>
        <v>19.303999999999998</v>
      </c>
      <c r="HZ13" s="125">
        <f t="shared" si="187"/>
        <v>19.303999999999998</v>
      </c>
      <c r="IA13" s="125">
        <f t="shared" si="188"/>
        <v>19.303999999999998</v>
      </c>
      <c r="IB13" s="125">
        <f t="shared" si="189"/>
        <v>19.303999999999998</v>
      </c>
      <c r="IC13" s="125">
        <f t="shared" si="190"/>
        <v>19.303999999999998</v>
      </c>
      <c r="ID13" s="125">
        <f t="shared" si="191"/>
        <v>19.303999999999998</v>
      </c>
      <c r="IE13" s="125">
        <f t="shared" si="192"/>
        <v>19.303999999999998</v>
      </c>
      <c r="IF13" s="125">
        <f t="shared" si="193"/>
        <v>19.303999999999998</v>
      </c>
      <c r="IG13" s="125">
        <f t="shared" si="194"/>
        <v>19.303999999999998</v>
      </c>
      <c r="IH13" s="125">
        <f t="shared" si="195"/>
        <v>19.303999999999998</v>
      </c>
      <c r="II13" s="125">
        <f t="shared" si="196"/>
        <v>19.303999999999998</v>
      </c>
      <c r="IJ13" s="125">
        <f t="shared" si="197"/>
        <v>19.303999999999998</v>
      </c>
      <c r="IK13" s="125">
        <f t="shared" si="198"/>
        <v>19.303999999999998</v>
      </c>
      <c r="IL13" s="125">
        <f t="shared" si="199"/>
        <v>19.303999999999998</v>
      </c>
      <c r="IM13" s="125">
        <f t="shared" si="200"/>
        <v>19.303999999999998</v>
      </c>
      <c r="IN13" s="125">
        <f t="shared" si="201"/>
        <v>19.303999999999998</v>
      </c>
      <c r="IO13" s="125">
        <f t="shared" si="202"/>
        <v>19.303999999999998</v>
      </c>
      <c r="IP13" s="125">
        <f t="shared" si="203"/>
        <v>19.303999999999998</v>
      </c>
      <c r="IQ13" s="125">
        <f t="shared" si="204"/>
        <v>19.303999999999998</v>
      </c>
      <c r="IR13" s="125">
        <f t="shared" si="205"/>
        <v>19.303999999999998</v>
      </c>
      <c r="IS13" s="125">
        <f t="shared" si="206"/>
        <v>19.303999999999998</v>
      </c>
      <c r="IT13" s="125">
        <f t="shared" si="207"/>
        <v>19.303999999999998</v>
      </c>
      <c r="IU13" s="125">
        <f t="shared" si="208"/>
        <v>19.303999999999998</v>
      </c>
      <c r="IV13" s="125">
        <f t="shared" si="209"/>
        <v>19.303999999999998</v>
      </c>
      <c r="IW13" s="125">
        <f t="shared" si="210"/>
        <v>19.303999999999998</v>
      </c>
      <c r="IX13" s="125">
        <f t="shared" si="211"/>
        <v>19.303999999999998</v>
      </c>
      <c r="IY13" s="125">
        <f t="shared" si="212"/>
        <v>19.303999999999998</v>
      </c>
      <c r="IZ13" s="125">
        <f t="shared" si="213"/>
        <v>19.303999999999998</v>
      </c>
      <c r="JA13" s="125">
        <f t="shared" si="214"/>
        <v>19.303999999999998</v>
      </c>
      <c r="JB13" s="125">
        <f t="shared" si="215"/>
        <v>19.303999999999998</v>
      </c>
      <c r="JC13" s="125">
        <f t="shared" si="216"/>
        <v>19.303999999999998</v>
      </c>
      <c r="JD13" s="125">
        <f t="shared" si="217"/>
        <v>19.303999999999998</v>
      </c>
      <c r="JE13" s="125">
        <f t="shared" si="218"/>
        <v>19.303999999999998</v>
      </c>
      <c r="JF13" s="125">
        <f t="shared" si="219"/>
        <v>19.303999999999998</v>
      </c>
      <c r="JG13" s="125">
        <f t="shared" si="220"/>
        <v>19.303999999999998</v>
      </c>
      <c r="JH13" s="125">
        <f t="shared" si="221"/>
        <v>19.303999999999998</v>
      </c>
      <c r="JI13" s="125">
        <f t="shared" si="222"/>
        <v>19.303999999999998</v>
      </c>
      <c r="JJ13" s="125">
        <f t="shared" si="223"/>
        <v>19.303999999999998</v>
      </c>
      <c r="JK13" s="125">
        <f t="shared" si="224"/>
        <v>19.303999999999998</v>
      </c>
      <c r="JL13" s="125">
        <f t="shared" si="225"/>
        <v>19.303999999999998</v>
      </c>
      <c r="JM13" s="125">
        <f t="shared" si="226"/>
        <v>19.303999999999998</v>
      </c>
      <c r="JN13" s="125">
        <f t="shared" si="227"/>
        <v>19.303999999999998</v>
      </c>
      <c r="JO13" s="125">
        <f t="shared" si="228"/>
        <v>19.303999999999998</v>
      </c>
      <c r="JP13" s="125">
        <f t="shared" si="229"/>
        <v>19.303999999999998</v>
      </c>
      <c r="JQ13" s="125">
        <f t="shared" si="230"/>
        <v>19.303999999999998</v>
      </c>
      <c r="JR13" s="125">
        <f t="shared" si="231"/>
        <v>19.303999999999998</v>
      </c>
      <c r="JS13" s="125">
        <f t="shared" si="232"/>
        <v>19.303999999999998</v>
      </c>
      <c r="JT13" s="125">
        <f t="shared" si="233"/>
        <v>19.303999999999998</v>
      </c>
      <c r="JU13" s="125">
        <f t="shared" si="234"/>
        <v>19.303999999999998</v>
      </c>
      <c r="JV13" s="125">
        <f t="shared" si="235"/>
        <v>19.303999999999998</v>
      </c>
      <c r="JW13" s="125">
        <f t="shared" si="236"/>
        <v>19.303999999999998</v>
      </c>
      <c r="JX13" s="125">
        <f t="shared" si="237"/>
        <v>19.303999999999998</v>
      </c>
      <c r="JY13" s="125">
        <f t="shared" si="238"/>
        <v>19.303999999999998</v>
      </c>
      <c r="JZ13" s="125">
        <f t="shared" si="239"/>
        <v>19.303999999999998</v>
      </c>
      <c r="KA13" s="125">
        <f t="shared" si="240"/>
        <v>19.303999999999998</v>
      </c>
      <c r="KB13" s="125">
        <f t="shared" si="241"/>
        <v>19.303999999999998</v>
      </c>
      <c r="KC13" s="125">
        <f t="shared" si="242"/>
        <v>19.303999999999998</v>
      </c>
      <c r="KD13" s="125">
        <f t="shared" si="243"/>
        <v>19.303999999999998</v>
      </c>
      <c r="KE13" s="125">
        <f t="shared" si="244"/>
        <v>19.303999999999998</v>
      </c>
      <c r="KF13" s="125">
        <f t="shared" si="245"/>
        <v>19.303999999999998</v>
      </c>
      <c r="KG13" s="125">
        <f t="shared" si="246"/>
        <v>19.303999999999998</v>
      </c>
      <c r="KH13" s="125">
        <f t="shared" si="247"/>
        <v>19.303999999999998</v>
      </c>
      <c r="KI13" s="125">
        <f t="shared" si="248"/>
        <v>19.303999999999998</v>
      </c>
      <c r="KJ13" s="125">
        <f t="shared" si="249"/>
        <v>19.303999999999998</v>
      </c>
      <c r="KK13" s="125">
        <f t="shared" si="250"/>
        <v>19.303999999999998</v>
      </c>
      <c r="KL13" s="125">
        <f t="shared" si="251"/>
        <v>19.303999999999998</v>
      </c>
      <c r="KM13" s="125">
        <f t="shared" si="252"/>
        <v>19.303999999999998</v>
      </c>
      <c r="KN13" s="125">
        <f t="shared" si="253"/>
        <v>19.303999999999998</v>
      </c>
      <c r="KO13" s="125">
        <f t="shared" si="254"/>
        <v>19.303999999999998</v>
      </c>
      <c r="KP13" s="125">
        <f t="shared" si="255"/>
        <v>19.303999999999998</v>
      </c>
      <c r="KQ13" s="125">
        <f t="shared" si="256"/>
        <v>19.303999999999998</v>
      </c>
      <c r="KR13" s="125">
        <f t="shared" si="257"/>
        <v>19.303999999999998</v>
      </c>
      <c r="KS13" s="125">
        <f t="shared" si="258"/>
        <v>19.303999999999998</v>
      </c>
      <c r="KT13" s="125">
        <f t="shared" si="259"/>
        <v>19.303999999999998</v>
      </c>
      <c r="KU13" s="125">
        <f t="shared" si="260"/>
        <v>19.303999999999998</v>
      </c>
      <c r="KV13" s="125">
        <f t="shared" si="261"/>
        <v>19.303999999999998</v>
      </c>
      <c r="KW13" s="125">
        <f t="shared" si="262"/>
        <v>19.303999999999998</v>
      </c>
      <c r="KX13" s="125">
        <f t="shared" si="263"/>
        <v>19.303999999999998</v>
      </c>
      <c r="KY13" s="125">
        <f t="shared" si="264"/>
        <v>19.303999999999998</v>
      </c>
      <c r="KZ13" s="125">
        <f t="shared" si="265"/>
        <v>19.303999999999998</v>
      </c>
      <c r="LA13" s="125">
        <f t="shared" si="266"/>
        <v>19.303999999999998</v>
      </c>
      <c r="LB13" s="125">
        <f t="shared" si="267"/>
        <v>19.303999999999998</v>
      </c>
      <c r="LC13" s="125">
        <f t="shared" si="268"/>
        <v>19.303999999999998</v>
      </c>
      <c r="LD13" s="125">
        <f t="shared" si="269"/>
        <v>19.303999999999998</v>
      </c>
      <c r="LE13" s="125">
        <f t="shared" si="270"/>
        <v>19.303999999999998</v>
      </c>
      <c r="LF13" s="125">
        <f t="shared" si="271"/>
        <v>19.303999999999998</v>
      </c>
      <c r="LG13" s="125">
        <f t="shared" si="272"/>
        <v>19.303999999999998</v>
      </c>
      <c r="LH13" s="125">
        <f t="shared" si="273"/>
        <v>19.303999999999998</v>
      </c>
      <c r="LI13" s="125">
        <f t="shared" si="274"/>
        <v>19.303999999999998</v>
      </c>
      <c r="LJ13" s="125">
        <f t="shared" si="275"/>
        <v>19.303999999999998</v>
      </c>
      <c r="LK13" s="125">
        <f t="shared" si="276"/>
        <v>19.303999999999998</v>
      </c>
      <c r="LL13" s="125">
        <f t="shared" si="277"/>
        <v>19.303999999999998</v>
      </c>
      <c r="LM13" s="125">
        <f t="shared" si="278"/>
        <v>19.303999999999998</v>
      </c>
      <c r="LN13" s="125">
        <f t="shared" si="279"/>
        <v>19.303999999999998</v>
      </c>
      <c r="LO13" s="125">
        <f t="shared" si="280"/>
        <v>19.303999999999998</v>
      </c>
      <c r="LP13" s="125">
        <f t="shared" si="281"/>
        <v>19.303999999999998</v>
      </c>
      <c r="LQ13" s="125">
        <f t="shared" si="282"/>
        <v>19.303999999999998</v>
      </c>
      <c r="LR13" s="125">
        <f t="shared" si="283"/>
        <v>19.303999999999998</v>
      </c>
      <c r="LS13" s="125">
        <f t="shared" si="284"/>
        <v>19.303999999999998</v>
      </c>
      <c r="LT13" s="125">
        <f t="shared" si="285"/>
        <v>19.303999999999998</v>
      </c>
      <c r="LU13" s="125">
        <f t="shared" si="286"/>
        <v>19.303999999999998</v>
      </c>
      <c r="LV13" s="125">
        <f t="shared" si="287"/>
        <v>19.303999999999998</v>
      </c>
      <c r="LW13" s="125">
        <f t="shared" si="288"/>
        <v>19.303999999999998</v>
      </c>
      <c r="LX13" s="125">
        <f t="shared" si="289"/>
        <v>19.303999999999998</v>
      </c>
      <c r="LY13" s="125">
        <f t="shared" si="290"/>
        <v>19.303999999999998</v>
      </c>
      <c r="LZ13" s="125">
        <f t="shared" si="291"/>
        <v>19.303999999999998</v>
      </c>
      <c r="MA13" s="125">
        <f t="shared" si="292"/>
        <v>19.303999999999998</v>
      </c>
      <c r="MB13" s="125">
        <f t="shared" si="293"/>
        <v>19.303999999999998</v>
      </c>
      <c r="MC13" s="125">
        <f t="shared" si="294"/>
        <v>19.303999999999998</v>
      </c>
      <c r="MD13" s="125">
        <f t="shared" si="295"/>
        <v>19.303999999999998</v>
      </c>
      <c r="ME13" s="125">
        <f t="shared" si="296"/>
        <v>19.303999999999998</v>
      </c>
      <c r="MF13" s="125">
        <f t="shared" si="297"/>
        <v>19.303999999999998</v>
      </c>
      <c r="MG13" s="125">
        <f t="shared" si="298"/>
        <v>19.303999999999998</v>
      </c>
      <c r="MH13" s="125">
        <f t="shared" si="299"/>
        <v>19.303999999999998</v>
      </c>
      <c r="MI13" s="125">
        <f t="shared" si="300"/>
        <v>19.303999999999998</v>
      </c>
      <c r="MJ13" s="125">
        <f t="shared" si="301"/>
        <v>19.303999999999998</v>
      </c>
      <c r="MK13" s="125">
        <f t="shared" si="302"/>
        <v>19.303999999999998</v>
      </c>
      <c r="ML13" s="125">
        <f t="shared" si="303"/>
        <v>19.303999999999998</v>
      </c>
      <c r="MM13" s="125">
        <f t="shared" si="304"/>
        <v>19.303999999999998</v>
      </c>
      <c r="MN13" s="125">
        <f t="shared" si="305"/>
        <v>19.303999999999998</v>
      </c>
      <c r="MO13" s="125">
        <f t="shared" si="306"/>
        <v>19.303999999999998</v>
      </c>
      <c r="MP13" s="125">
        <f t="shared" si="307"/>
        <v>19.303999999999998</v>
      </c>
      <c r="MQ13" s="125">
        <f t="shared" si="308"/>
        <v>19.303999999999998</v>
      </c>
      <c r="MR13" s="125">
        <f t="shared" si="309"/>
        <v>19.303999999999998</v>
      </c>
      <c r="MS13" s="125">
        <f t="shared" si="310"/>
        <v>19.303999999999998</v>
      </c>
      <c r="MT13" s="125">
        <f t="shared" si="311"/>
        <v>19.303999999999998</v>
      </c>
      <c r="MU13" s="125">
        <f t="shared" si="312"/>
        <v>19.303999999999998</v>
      </c>
      <c r="MV13" s="125">
        <f t="shared" si="313"/>
        <v>19.303999999999998</v>
      </c>
      <c r="MW13" s="125">
        <f t="shared" si="314"/>
        <v>19.303999999999998</v>
      </c>
      <c r="MX13" s="125">
        <f t="shared" si="315"/>
        <v>19.303999999999998</v>
      </c>
      <c r="MY13" s="9" t="s">
        <v>63</v>
      </c>
    </row>
    <row r="14" spans="1:363" x14ac:dyDescent="0.25">
      <c r="A14" s="298"/>
      <c r="B14" s="21" t="s">
        <v>259</v>
      </c>
      <c r="C14" s="8">
        <f t="shared" si="316"/>
        <v>19.349</v>
      </c>
      <c r="D14" s="8">
        <f t="shared" si="6"/>
        <v>19.349</v>
      </c>
      <c r="E14" s="8">
        <f t="shared" si="7"/>
        <v>19.349</v>
      </c>
      <c r="F14" s="8">
        <f t="shared" si="8"/>
        <v>19.349</v>
      </c>
      <c r="G14" s="8">
        <f t="shared" si="9"/>
        <v>19.349</v>
      </c>
      <c r="H14" s="8">
        <v>19.349</v>
      </c>
      <c r="I14" s="8">
        <v>19.349</v>
      </c>
      <c r="J14" s="8">
        <v>19.349</v>
      </c>
      <c r="K14" s="8">
        <v>19.349</v>
      </c>
      <c r="L14" s="8">
        <v>19.349</v>
      </c>
      <c r="M14" s="8">
        <v>19.349</v>
      </c>
      <c r="N14" s="8">
        <v>19.349</v>
      </c>
      <c r="O14" s="8">
        <v>19.349</v>
      </c>
      <c r="P14" s="8">
        <v>19.349</v>
      </c>
      <c r="Q14" s="8">
        <v>19.349</v>
      </c>
      <c r="R14" s="8">
        <v>19.349</v>
      </c>
      <c r="S14" s="8">
        <v>19.349</v>
      </c>
      <c r="T14" s="8">
        <v>19.349</v>
      </c>
      <c r="U14" s="8">
        <v>19.349</v>
      </c>
      <c r="V14" s="8">
        <v>19.349</v>
      </c>
      <c r="W14" s="8">
        <v>19.349</v>
      </c>
      <c r="X14" s="8">
        <v>19.349</v>
      </c>
      <c r="Y14" s="8">
        <v>19.349</v>
      </c>
      <c r="Z14" s="8">
        <v>19.349</v>
      </c>
      <c r="AA14" s="8">
        <v>19.349</v>
      </c>
      <c r="AB14" s="8">
        <v>19.349</v>
      </c>
      <c r="AC14" s="8">
        <v>19.349</v>
      </c>
      <c r="AD14" s="8">
        <v>19.349</v>
      </c>
      <c r="AE14" s="8">
        <v>19.349</v>
      </c>
      <c r="AF14" s="8">
        <v>19.349</v>
      </c>
      <c r="AG14" s="8">
        <v>19.349</v>
      </c>
      <c r="AH14" s="8">
        <v>19.349</v>
      </c>
      <c r="AI14" s="8">
        <v>19.349</v>
      </c>
      <c r="AJ14" s="8">
        <v>19.349</v>
      </c>
      <c r="AK14" s="8">
        <v>19.349</v>
      </c>
      <c r="AL14" s="8">
        <v>19.349</v>
      </c>
      <c r="AM14" s="8">
        <v>19.349</v>
      </c>
      <c r="AN14" s="8">
        <v>19.349</v>
      </c>
      <c r="AO14" s="8">
        <v>19.349</v>
      </c>
      <c r="AP14" s="8">
        <v>19.349</v>
      </c>
      <c r="AQ14" s="8">
        <v>19.349</v>
      </c>
      <c r="AR14" s="8">
        <v>19.349</v>
      </c>
      <c r="AS14" s="8">
        <v>19.349</v>
      </c>
      <c r="AT14" s="8">
        <v>19.349</v>
      </c>
      <c r="AU14" s="8">
        <v>19.349</v>
      </c>
      <c r="AV14" s="8">
        <v>19.349</v>
      </c>
      <c r="AW14" s="8">
        <v>19.349</v>
      </c>
      <c r="AX14" s="8">
        <v>19.349</v>
      </c>
      <c r="AY14" s="8">
        <v>19.349</v>
      </c>
      <c r="AZ14" s="8">
        <v>19.349</v>
      </c>
      <c r="BA14" s="8">
        <v>19.349</v>
      </c>
      <c r="BB14" s="8">
        <v>19.349</v>
      </c>
      <c r="BC14" s="8">
        <v>19.349</v>
      </c>
      <c r="BD14" s="125">
        <f t="shared" si="317"/>
        <v>19.349</v>
      </c>
      <c r="BE14" s="125">
        <f t="shared" si="10"/>
        <v>19.349</v>
      </c>
      <c r="BF14" s="125">
        <f t="shared" si="11"/>
        <v>19.349</v>
      </c>
      <c r="BG14" s="125">
        <f t="shared" si="12"/>
        <v>19.349</v>
      </c>
      <c r="BH14" s="125">
        <f t="shared" si="13"/>
        <v>19.349</v>
      </c>
      <c r="BI14" s="125">
        <f t="shared" si="14"/>
        <v>19.349</v>
      </c>
      <c r="BJ14" s="125">
        <f t="shared" si="15"/>
        <v>19.349</v>
      </c>
      <c r="BK14" s="125">
        <f t="shared" si="16"/>
        <v>19.349</v>
      </c>
      <c r="BL14" s="125">
        <f t="shared" si="17"/>
        <v>19.349</v>
      </c>
      <c r="BM14" s="125">
        <f t="shared" si="18"/>
        <v>19.349</v>
      </c>
      <c r="BN14" s="125">
        <f t="shared" si="19"/>
        <v>19.349</v>
      </c>
      <c r="BO14" s="125">
        <f t="shared" si="20"/>
        <v>19.349</v>
      </c>
      <c r="BP14" s="125">
        <f t="shared" si="21"/>
        <v>19.349</v>
      </c>
      <c r="BQ14" s="125">
        <f t="shared" si="22"/>
        <v>19.349</v>
      </c>
      <c r="BR14" s="125">
        <f t="shared" si="23"/>
        <v>19.349</v>
      </c>
      <c r="BS14" s="125">
        <f t="shared" si="24"/>
        <v>19.349</v>
      </c>
      <c r="BT14" s="125">
        <f t="shared" si="25"/>
        <v>19.349</v>
      </c>
      <c r="BU14" s="125">
        <f t="shared" si="26"/>
        <v>19.349</v>
      </c>
      <c r="BV14" s="125">
        <f t="shared" si="27"/>
        <v>19.349</v>
      </c>
      <c r="BW14" s="125">
        <f t="shared" si="28"/>
        <v>19.349</v>
      </c>
      <c r="BX14" s="125">
        <f t="shared" si="29"/>
        <v>19.349</v>
      </c>
      <c r="BY14" s="125">
        <f t="shared" si="30"/>
        <v>19.349</v>
      </c>
      <c r="BZ14" s="125">
        <f t="shared" si="31"/>
        <v>19.349</v>
      </c>
      <c r="CA14" s="125">
        <f t="shared" si="32"/>
        <v>19.349</v>
      </c>
      <c r="CB14" s="125">
        <f t="shared" si="33"/>
        <v>19.349</v>
      </c>
      <c r="CC14" s="125">
        <f t="shared" si="34"/>
        <v>19.349</v>
      </c>
      <c r="CD14" s="125">
        <f t="shared" si="35"/>
        <v>19.349</v>
      </c>
      <c r="CE14" s="125">
        <f t="shared" si="36"/>
        <v>19.349</v>
      </c>
      <c r="CF14" s="125">
        <f t="shared" si="37"/>
        <v>19.349</v>
      </c>
      <c r="CG14" s="125">
        <f t="shared" si="38"/>
        <v>19.349</v>
      </c>
      <c r="CH14" s="125">
        <f t="shared" si="39"/>
        <v>19.349</v>
      </c>
      <c r="CI14" s="125">
        <f t="shared" si="40"/>
        <v>19.349</v>
      </c>
      <c r="CJ14" s="125">
        <f t="shared" si="41"/>
        <v>19.349</v>
      </c>
      <c r="CK14" s="125">
        <f t="shared" si="42"/>
        <v>19.349</v>
      </c>
      <c r="CL14" s="125">
        <f t="shared" si="43"/>
        <v>19.349</v>
      </c>
      <c r="CM14" s="125">
        <f t="shared" si="44"/>
        <v>19.349</v>
      </c>
      <c r="CN14" s="125">
        <f t="shared" si="45"/>
        <v>19.349</v>
      </c>
      <c r="CO14" s="125">
        <f t="shared" si="46"/>
        <v>19.349</v>
      </c>
      <c r="CP14" s="125">
        <f t="shared" si="47"/>
        <v>19.349</v>
      </c>
      <c r="CQ14" s="125">
        <f t="shared" si="48"/>
        <v>19.349</v>
      </c>
      <c r="CR14" s="125">
        <f t="shared" si="49"/>
        <v>19.349</v>
      </c>
      <c r="CS14" s="125">
        <f t="shared" si="50"/>
        <v>19.349</v>
      </c>
      <c r="CT14" s="125">
        <f t="shared" si="51"/>
        <v>19.349</v>
      </c>
      <c r="CU14" s="125">
        <f t="shared" si="52"/>
        <v>19.349</v>
      </c>
      <c r="CV14" s="125">
        <f t="shared" si="53"/>
        <v>19.349</v>
      </c>
      <c r="CW14" s="125">
        <f t="shared" si="54"/>
        <v>19.349</v>
      </c>
      <c r="CX14" s="125">
        <f t="shared" si="55"/>
        <v>19.349</v>
      </c>
      <c r="CY14" s="125">
        <f t="shared" si="56"/>
        <v>19.349</v>
      </c>
      <c r="CZ14" s="125">
        <f t="shared" si="57"/>
        <v>19.349</v>
      </c>
      <c r="DA14" s="125">
        <f t="shared" si="58"/>
        <v>19.349</v>
      </c>
      <c r="DB14" s="125">
        <f t="shared" si="59"/>
        <v>19.349</v>
      </c>
      <c r="DC14" s="125">
        <f t="shared" si="60"/>
        <v>19.349</v>
      </c>
      <c r="DD14" s="125">
        <f t="shared" si="61"/>
        <v>19.349</v>
      </c>
      <c r="DE14" s="125">
        <f t="shared" si="62"/>
        <v>19.349</v>
      </c>
      <c r="DF14" s="125">
        <f t="shared" si="63"/>
        <v>19.349</v>
      </c>
      <c r="DG14" s="125">
        <f t="shared" si="64"/>
        <v>19.349</v>
      </c>
      <c r="DH14" s="125">
        <f t="shared" si="65"/>
        <v>19.349</v>
      </c>
      <c r="DI14" s="125">
        <f t="shared" si="66"/>
        <v>19.349</v>
      </c>
      <c r="DJ14" s="125">
        <f t="shared" si="67"/>
        <v>19.349</v>
      </c>
      <c r="DK14" s="125">
        <f t="shared" si="68"/>
        <v>19.349</v>
      </c>
      <c r="DL14" s="125">
        <f t="shared" si="69"/>
        <v>19.349</v>
      </c>
      <c r="DM14" s="125">
        <f t="shared" si="70"/>
        <v>19.349</v>
      </c>
      <c r="DN14" s="125">
        <f t="shared" si="71"/>
        <v>19.349</v>
      </c>
      <c r="DO14" s="125">
        <f t="shared" si="72"/>
        <v>19.349</v>
      </c>
      <c r="DP14" s="125">
        <f t="shared" si="73"/>
        <v>19.349</v>
      </c>
      <c r="DQ14" s="125">
        <f t="shared" si="74"/>
        <v>19.349</v>
      </c>
      <c r="DR14" s="125">
        <f t="shared" si="75"/>
        <v>19.349</v>
      </c>
      <c r="DS14" s="125">
        <f t="shared" si="76"/>
        <v>19.349</v>
      </c>
      <c r="DT14" s="125">
        <f t="shared" si="77"/>
        <v>19.349</v>
      </c>
      <c r="DU14" s="125">
        <f t="shared" si="78"/>
        <v>19.349</v>
      </c>
      <c r="DV14" s="125">
        <f t="shared" si="79"/>
        <v>19.349</v>
      </c>
      <c r="DW14" s="125">
        <f t="shared" si="80"/>
        <v>19.349</v>
      </c>
      <c r="DX14" s="125">
        <f t="shared" si="81"/>
        <v>19.349</v>
      </c>
      <c r="DY14" s="125">
        <f t="shared" si="82"/>
        <v>19.349</v>
      </c>
      <c r="DZ14" s="125">
        <f t="shared" si="83"/>
        <v>19.349</v>
      </c>
      <c r="EA14" s="125">
        <f t="shared" si="84"/>
        <v>19.349</v>
      </c>
      <c r="EB14" s="125">
        <f t="shared" si="85"/>
        <v>19.349</v>
      </c>
      <c r="EC14" s="125">
        <f t="shared" si="86"/>
        <v>19.349</v>
      </c>
      <c r="ED14" s="125">
        <f t="shared" si="87"/>
        <v>19.349</v>
      </c>
      <c r="EE14" s="125">
        <f t="shared" si="88"/>
        <v>19.349</v>
      </c>
      <c r="EF14" s="125">
        <f t="shared" si="89"/>
        <v>19.349</v>
      </c>
      <c r="EG14" s="125">
        <f t="shared" si="90"/>
        <v>19.349</v>
      </c>
      <c r="EH14" s="125">
        <f t="shared" si="91"/>
        <v>19.349</v>
      </c>
      <c r="EI14" s="125">
        <f t="shared" si="92"/>
        <v>19.349</v>
      </c>
      <c r="EJ14" s="125">
        <f t="shared" si="93"/>
        <v>19.349</v>
      </c>
      <c r="EK14" s="125">
        <f t="shared" si="94"/>
        <v>19.349</v>
      </c>
      <c r="EL14" s="125">
        <f t="shared" si="95"/>
        <v>19.349</v>
      </c>
      <c r="EM14" s="125">
        <f t="shared" si="96"/>
        <v>19.349</v>
      </c>
      <c r="EN14" s="125">
        <f t="shared" si="97"/>
        <v>19.349</v>
      </c>
      <c r="EO14" s="125">
        <f t="shared" si="98"/>
        <v>19.349</v>
      </c>
      <c r="EP14" s="125">
        <f t="shared" si="99"/>
        <v>19.349</v>
      </c>
      <c r="EQ14" s="125">
        <f t="shared" si="100"/>
        <v>19.349</v>
      </c>
      <c r="ER14" s="125">
        <f t="shared" si="101"/>
        <v>19.349</v>
      </c>
      <c r="ES14" s="125">
        <f t="shared" si="102"/>
        <v>19.349</v>
      </c>
      <c r="ET14" s="125">
        <f t="shared" si="103"/>
        <v>19.349</v>
      </c>
      <c r="EU14" s="125">
        <f t="shared" si="104"/>
        <v>19.349</v>
      </c>
      <c r="EV14" s="125">
        <f t="shared" si="105"/>
        <v>19.349</v>
      </c>
      <c r="EW14" s="125">
        <f t="shared" si="106"/>
        <v>19.349</v>
      </c>
      <c r="EX14" s="125">
        <f t="shared" si="107"/>
        <v>19.349</v>
      </c>
      <c r="EY14" s="125">
        <f t="shared" si="108"/>
        <v>19.349</v>
      </c>
      <c r="EZ14" s="125">
        <f t="shared" si="109"/>
        <v>19.349</v>
      </c>
      <c r="FA14" s="125">
        <f t="shared" si="110"/>
        <v>19.349</v>
      </c>
      <c r="FB14" s="125">
        <f t="shared" si="111"/>
        <v>19.349</v>
      </c>
      <c r="FC14" s="125">
        <f t="shared" si="112"/>
        <v>19.349</v>
      </c>
      <c r="FD14" s="125">
        <f t="shared" si="113"/>
        <v>19.349</v>
      </c>
      <c r="FE14" s="125">
        <f t="shared" si="114"/>
        <v>19.349</v>
      </c>
      <c r="FF14" s="125">
        <f t="shared" si="115"/>
        <v>19.349</v>
      </c>
      <c r="FG14" s="125">
        <f t="shared" si="116"/>
        <v>19.349</v>
      </c>
      <c r="FH14" s="125">
        <f t="shared" si="117"/>
        <v>19.349</v>
      </c>
      <c r="FI14" s="125">
        <f t="shared" si="118"/>
        <v>19.349</v>
      </c>
      <c r="FJ14" s="125">
        <f t="shared" si="119"/>
        <v>19.349</v>
      </c>
      <c r="FK14" s="125">
        <f t="shared" si="120"/>
        <v>19.349</v>
      </c>
      <c r="FL14" s="125">
        <f t="shared" si="121"/>
        <v>19.349</v>
      </c>
      <c r="FM14" s="125">
        <f t="shared" si="122"/>
        <v>19.349</v>
      </c>
      <c r="FN14" s="125">
        <f t="shared" si="123"/>
        <v>19.349</v>
      </c>
      <c r="FO14" s="125">
        <f t="shared" si="124"/>
        <v>19.349</v>
      </c>
      <c r="FP14" s="125">
        <f t="shared" si="125"/>
        <v>19.349</v>
      </c>
      <c r="FQ14" s="125">
        <f t="shared" si="126"/>
        <v>19.349</v>
      </c>
      <c r="FR14" s="125">
        <f t="shared" si="127"/>
        <v>19.349</v>
      </c>
      <c r="FS14" s="125">
        <f t="shared" si="128"/>
        <v>19.349</v>
      </c>
      <c r="FT14" s="125">
        <f t="shared" si="129"/>
        <v>19.349</v>
      </c>
      <c r="FU14" s="125">
        <f t="shared" si="130"/>
        <v>19.349</v>
      </c>
      <c r="FV14" s="125">
        <f t="shared" si="131"/>
        <v>19.349</v>
      </c>
      <c r="FW14" s="125">
        <f t="shared" si="132"/>
        <v>19.349</v>
      </c>
      <c r="FX14" s="125">
        <f t="shared" si="133"/>
        <v>19.349</v>
      </c>
      <c r="FY14" s="125">
        <f t="shared" si="134"/>
        <v>19.349</v>
      </c>
      <c r="FZ14" s="125">
        <f t="shared" si="135"/>
        <v>19.349</v>
      </c>
      <c r="GA14" s="125">
        <f t="shared" si="136"/>
        <v>19.349</v>
      </c>
      <c r="GB14" s="125">
        <f t="shared" si="137"/>
        <v>19.349</v>
      </c>
      <c r="GC14" s="125">
        <f t="shared" si="138"/>
        <v>19.349</v>
      </c>
      <c r="GD14" s="125">
        <f t="shared" si="139"/>
        <v>19.349</v>
      </c>
      <c r="GE14" s="125">
        <f t="shared" si="140"/>
        <v>19.349</v>
      </c>
      <c r="GF14" s="125">
        <f t="shared" si="141"/>
        <v>19.349</v>
      </c>
      <c r="GG14" s="125">
        <f t="shared" si="142"/>
        <v>19.349</v>
      </c>
      <c r="GH14" s="125">
        <f t="shared" si="143"/>
        <v>19.349</v>
      </c>
      <c r="GI14" s="125">
        <f t="shared" si="144"/>
        <v>19.349</v>
      </c>
      <c r="GJ14" s="125">
        <f t="shared" si="145"/>
        <v>19.349</v>
      </c>
      <c r="GK14" s="125">
        <f t="shared" si="146"/>
        <v>19.349</v>
      </c>
      <c r="GL14" s="125">
        <f t="shared" si="147"/>
        <v>19.349</v>
      </c>
      <c r="GM14" s="125">
        <f t="shared" si="148"/>
        <v>19.349</v>
      </c>
      <c r="GN14" s="125">
        <f t="shared" si="149"/>
        <v>19.349</v>
      </c>
      <c r="GO14" s="125">
        <f t="shared" si="150"/>
        <v>19.349</v>
      </c>
      <c r="GP14" s="125">
        <f t="shared" si="151"/>
        <v>19.349</v>
      </c>
      <c r="GQ14" s="125">
        <f t="shared" si="152"/>
        <v>19.349</v>
      </c>
      <c r="GR14" s="125">
        <f t="shared" si="153"/>
        <v>19.349</v>
      </c>
      <c r="GS14" s="125">
        <f t="shared" si="154"/>
        <v>19.349</v>
      </c>
      <c r="GT14" s="125">
        <f t="shared" si="155"/>
        <v>19.349</v>
      </c>
      <c r="GU14" s="125">
        <f t="shared" si="156"/>
        <v>19.349</v>
      </c>
      <c r="GV14" s="125">
        <f t="shared" si="157"/>
        <v>19.349</v>
      </c>
      <c r="GW14" s="125">
        <f t="shared" si="158"/>
        <v>19.349</v>
      </c>
      <c r="GX14" s="125">
        <f t="shared" si="159"/>
        <v>19.349</v>
      </c>
      <c r="GY14" s="125">
        <f t="shared" si="160"/>
        <v>19.349</v>
      </c>
      <c r="GZ14" s="125">
        <f t="shared" si="161"/>
        <v>19.349</v>
      </c>
      <c r="HA14" s="125">
        <f t="shared" si="162"/>
        <v>19.349</v>
      </c>
      <c r="HB14" s="125">
        <f t="shared" si="163"/>
        <v>19.349</v>
      </c>
      <c r="HC14" s="125">
        <f t="shared" si="164"/>
        <v>19.349</v>
      </c>
      <c r="HD14" s="125">
        <f t="shared" si="165"/>
        <v>19.349</v>
      </c>
      <c r="HE14" s="125">
        <f t="shared" si="166"/>
        <v>19.349</v>
      </c>
      <c r="HF14" s="125">
        <f t="shared" si="167"/>
        <v>19.349</v>
      </c>
      <c r="HG14" s="125">
        <f t="shared" si="168"/>
        <v>19.349</v>
      </c>
      <c r="HH14" s="125">
        <f t="shared" si="169"/>
        <v>19.349</v>
      </c>
      <c r="HI14" s="125">
        <f t="shared" si="170"/>
        <v>19.349</v>
      </c>
      <c r="HJ14" s="125">
        <f t="shared" si="171"/>
        <v>19.349</v>
      </c>
      <c r="HK14" s="125">
        <f t="shared" si="172"/>
        <v>19.349</v>
      </c>
      <c r="HL14" s="125">
        <f t="shared" si="173"/>
        <v>19.349</v>
      </c>
      <c r="HM14" s="125">
        <f t="shared" si="174"/>
        <v>19.349</v>
      </c>
      <c r="HN14" s="125">
        <f t="shared" si="175"/>
        <v>19.349</v>
      </c>
      <c r="HO14" s="125">
        <f t="shared" si="176"/>
        <v>19.349</v>
      </c>
      <c r="HP14" s="125">
        <f t="shared" si="177"/>
        <v>19.349</v>
      </c>
      <c r="HQ14" s="125">
        <f t="shared" si="178"/>
        <v>19.349</v>
      </c>
      <c r="HR14" s="125">
        <f t="shared" si="179"/>
        <v>19.349</v>
      </c>
      <c r="HS14" s="125">
        <f t="shared" si="180"/>
        <v>19.349</v>
      </c>
      <c r="HT14" s="125">
        <f t="shared" si="181"/>
        <v>19.349</v>
      </c>
      <c r="HU14" s="125">
        <f t="shared" si="182"/>
        <v>19.349</v>
      </c>
      <c r="HV14" s="125">
        <f t="shared" si="183"/>
        <v>19.349</v>
      </c>
      <c r="HW14" s="125">
        <f t="shared" si="184"/>
        <v>19.349</v>
      </c>
      <c r="HX14" s="125">
        <f t="shared" si="185"/>
        <v>19.349</v>
      </c>
      <c r="HY14" s="125">
        <f t="shared" si="186"/>
        <v>19.349</v>
      </c>
      <c r="HZ14" s="125">
        <f t="shared" si="187"/>
        <v>19.349</v>
      </c>
      <c r="IA14" s="125">
        <f t="shared" si="188"/>
        <v>19.349</v>
      </c>
      <c r="IB14" s="125">
        <f t="shared" si="189"/>
        <v>19.349</v>
      </c>
      <c r="IC14" s="125">
        <f t="shared" si="190"/>
        <v>19.349</v>
      </c>
      <c r="ID14" s="125">
        <f t="shared" si="191"/>
        <v>19.349</v>
      </c>
      <c r="IE14" s="125">
        <f t="shared" si="192"/>
        <v>19.349</v>
      </c>
      <c r="IF14" s="125">
        <f t="shared" si="193"/>
        <v>19.349</v>
      </c>
      <c r="IG14" s="125">
        <f t="shared" si="194"/>
        <v>19.349</v>
      </c>
      <c r="IH14" s="125">
        <f t="shared" si="195"/>
        <v>19.349</v>
      </c>
      <c r="II14" s="125">
        <f t="shared" si="196"/>
        <v>19.349</v>
      </c>
      <c r="IJ14" s="125">
        <f t="shared" si="197"/>
        <v>19.349</v>
      </c>
      <c r="IK14" s="125">
        <f t="shared" si="198"/>
        <v>19.349</v>
      </c>
      <c r="IL14" s="125">
        <f t="shared" si="199"/>
        <v>19.349</v>
      </c>
      <c r="IM14" s="125">
        <f t="shared" si="200"/>
        <v>19.349</v>
      </c>
      <c r="IN14" s="125">
        <f t="shared" si="201"/>
        <v>19.349</v>
      </c>
      <c r="IO14" s="125">
        <f t="shared" si="202"/>
        <v>19.349</v>
      </c>
      <c r="IP14" s="125">
        <f t="shared" si="203"/>
        <v>19.349</v>
      </c>
      <c r="IQ14" s="125">
        <f t="shared" si="204"/>
        <v>19.349</v>
      </c>
      <c r="IR14" s="125">
        <f t="shared" si="205"/>
        <v>19.349</v>
      </c>
      <c r="IS14" s="125">
        <f t="shared" si="206"/>
        <v>19.349</v>
      </c>
      <c r="IT14" s="125">
        <f t="shared" si="207"/>
        <v>19.349</v>
      </c>
      <c r="IU14" s="125">
        <f t="shared" si="208"/>
        <v>19.349</v>
      </c>
      <c r="IV14" s="125">
        <f t="shared" si="209"/>
        <v>19.349</v>
      </c>
      <c r="IW14" s="125">
        <f t="shared" si="210"/>
        <v>19.349</v>
      </c>
      <c r="IX14" s="125">
        <f t="shared" si="211"/>
        <v>19.349</v>
      </c>
      <c r="IY14" s="125">
        <f t="shared" si="212"/>
        <v>19.349</v>
      </c>
      <c r="IZ14" s="125">
        <f t="shared" si="213"/>
        <v>19.349</v>
      </c>
      <c r="JA14" s="125">
        <f t="shared" si="214"/>
        <v>19.349</v>
      </c>
      <c r="JB14" s="125">
        <f t="shared" si="215"/>
        <v>19.349</v>
      </c>
      <c r="JC14" s="125">
        <f t="shared" si="216"/>
        <v>19.349</v>
      </c>
      <c r="JD14" s="125">
        <f t="shared" si="217"/>
        <v>19.349</v>
      </c>
      <c r="JE14" s="125">
        <f t="shared" si="218"/>
        <v>19.349</v>
      </c>
      <c r="JF14" s="125">
        <f t="shared" si="219"/>
        <v>19.349</v>
      </c>
      <c r="JG14" s="125">
        <f t="shared" si="220"/>
        <v>19.349</v>
      </c>
      <c r="JH14" s="125">
        <f t="shared" si="221"/>
        <v>19.349</v>
      </c>
      <c r="JI14" s="125">
        <f t="shared" si="222"/>
        <v>19.349</v>
      </c>
      <c r="JJ14" s="125">
        <f t="shared" si="223"/>
        <v>19.349</v>
      </c>
      <c r="JK14" s="125">
        <f t="shared" si="224"/>
        <v>19.349</v>
      </c>
      <c r="JL14" s="125">
        <f t="shared" si="225"/>
        <v>19.349</v>
      </c>
      <c r="JM14" s="125">
        <f t="shared" si="226"/>
        <v>19.349</v>
      </c>
      <c r="JN14" s="125">
        <f t="shared" si="227"/>
        <v>19.349</v>
      </c>
      <c r="JO14" s="125">
        <f t="shared" si="228"/>
        <v>19.349</v>
      </c>
      <c r="JP14" s="125">
        <f t="shared" si="229"/>
        <v>19.349</v>
      </c>
      <c r="JQ14" s="125">
        <f t="shared" si="230"/>
        <v>19.349</v>
      </c>
      <c r="JR14" s="125">
        <f t="shared" si="231"/>
        <v>19.349</v>
      </c>
      <c r="JS14" s="125">
        <f t="shared" si="232"/>
        <v>19.349</v>
      </c>
      <c r="JT14" s="125">
        <f t="shared" si="233"/>
        <v>19.349</v>
      </c>
      <c r="JU14" s="125">
        <f t="shared" si="234"/>
        <v>19.349</v>
      </c>
      <c r="JV14" s="125">
        <f t="shared" si="235"/>
        <v>19.349</v>
      </c>
      <c r="JW14" s="125">
        <f t="shared" si="236"/>
        <v>19.349</v>
      </c>
      <c r="JX14" s="125">
        <f t="shared" si="237"/>
        <v>19.349</v>
      </c>
      <c r="JY14" s="125">
        <f t="shared" si="238"/>
        <v>19.349</v>
      </c>
      <c r="JZ14" s="125">
        <f t="shared" si="239"/>
        <v>19.349</v>
      </c>
      <c r="KA14" s="125">
        <f t="shared" si="240"/>
        <v>19.349</v>
      </c>
      <c r="KB14" s="125">
        <f t="shared" si="241"/>
        <v>19.349</v>
      </c>
      <c r="KC14" s="125">
        <f t="shared" si="242"/>
        <v>19.349</v>
      </c>
      <c r="KD14" s="125">
        <f t="shared" si="243"/>
        <v>19.349</v>
      </c>
      <c r="KE14" s="125">
        <f t="shared" si="244"/>
        <v>19.349</v>
      </c>
      <c r="KF14" s="125">
        <f t="shared" si="245"/>
        <v>19.349</v>
      </c>
      <c r="KG14" s="125">
        <f t="shared" si="246"/>
        <v>19.349</v>
      </c>
      <c r="KH14" s="125">
        <f t="shared" si="247"/>
        <v>19.349</v>
      </c>
      <c r="KI14" s="125">
        <f t="shared" si="248"/>
        <v>19.349</v>
      </c>
      <c r="KJ14" s="125">
        <f t="shared" si="249"/>
        <v>19.349</v>
      </c>
      <c r="KK14" s="125">
        <f t="shared" si="250"/>
        <v>19.349</v>
      </c>
      <c r="KL14" s="125">
        <f t="shared" si="251"/>
        <v>19.349</v>
      </c>
      <c r="KM14" s="125">
        <f t="shared" si="252"/>
        <v>19.349</v>
      </c>
      <c r="KN14" s="125">
        <f t="shared" si="253"/>
        <v>19.349</v>
      </c>
      <c r="KO14" s="125">
        <f t="shared" si="254"/>
        <v>19.349</v>
      </c>
      <c r="KP14" s="125">
        <f t="shared" si="255"/>
        <v>19.349</v>
      </c>
      <c r="KQ14" s="125">
        <f t="shared" si="256"/>
        <v>19.349</v>
      </c>
      <c r="KR14" s="125">
        <f t="shared" si="257"/>
        <v>19.349</v>
      </c>
      <c r="KS14" s="125">
        <f t="shared" si="258"/>
        <v>19.349</v>
      </c>
      <c r="KT14" s="125">
        <f t="shared" si="259"/>
        <v>19.349</v>
      </c>
      <c r="KU14" s="125">
        <f t="shared" si="260"/>
        <v>19.349</v>
      </c>
      <c r="KV14" s="125">
        <f t="shared" si="261"/>
        <v>19.349</v>
      </c>
      <c r="KW14" s="125">
        <f t="shared" si="262"/>
        <v>19.349</v>
      </c>
      <c r="KX14" s="125">
        <f t="shared" si="263"/>
        <v>19.349</v>
      </c>
      <c r="KY14" s="125">
        <f t="shared" si="264"/>
        <v>19.349</v>
      </c>
      <c r="KZ14" s="125">
        <f t="shared" si="265"/>
        <v>19.349</v>
      </c>
      <c r="LA14" s="125">
        <f t="shared" si="266"/>
        <v>19.349</v>
      </c>
      <c r="LB14" s="125">
        <f t="shared" si="267"/>
        <v>19.349</v>
      </c>
      <c r="LC14" s="125">
        <f t="shared" si="268"/>
        <v>19.349</v>
      </c>
      <c r="LD14" s="125">
        <f t="shared" si="269"/>
        <v>19.349</v>
      </c>
      <c r="LE14" s="125">
        <f t="shared" si="270"/>
        <v>19.349</v>
      </c>
      <c r="LF14" s="125">
        <f t="shared" si="271"/>
        <v>19.349</v>
      </c>
      <c r="LG14" s="125">
        <f t="shared" si="272"/>
        <v>19.349</v>
      </c>
      <c r="LH14" s="125">
        <f t="shared" si="273"/>
        <v>19.349</v>
      </c>
      <c r="LI14" s="125">
        <f t="shared" si="274"/>
        <v>19.349</v>
      </c>
      <c r="LJ14" s="125">
        <f t="shared" si="275"/>
        <v>19.349</v>
      </c>
      <c r="LK14" s="125">
        <f t="shared" si="276"/>
        <v>19.349</v>
      </c>
      <c r="LL14" s="125">
        <f t="shared" si="277"/>
        <v>19.349</v>
      </c>
      <c r="LM14" s="125">
        <f t="shared" si="278"/>
        <v>19.349</v>
      </c>
      <c r="LN14" s="125">
        <f t="shared" si="279"/>
        <v>19.349</v>
      </c>
      <c r="LO14" s="125">
        <f t="shared" si="280"/>
        <v>19.349</v>
      </c>
      <c r="LP14" s="125">
        <f t="shared" si="281"/>
        <v>19.349</v>
      </c>
      <c r="LQ14" s="125">
        <f t="shared" si="282"/>
        <v>19.349</v>
      </c>
      <c r="LR14" s="125">
        <f t="shared" si="283"/>
        <v>19.349</v>
      </c>
      <c r="LS14" s="125">
        <f t="shared" si="284"/>
        <v>19.349</v>
      </c>
      <c r="LT14" s="125">
        <f t="shared" si="285"/>
        <v>19.349</v>
      </c>
      <c r="LU14" s="125">
        <f t="shared" si="286"/>
        <v>19.349</v>
      </c>
      <c r="LV14" s="125">
        <f t="shared" si="287"/>
        <v>19.349</v>
      </c>
      <c r="LW14" s="125">
        <f t="shared" si="288"/>
        <v>19.349</v>
      </c>
      <c r="LX14" s="125">
        <f t="shared" si="289"/>
        <v>19.349</v>
      </c>
      <c r="LY14" s="125">
        <f t="shared" si="290"/>
        <v>19.349</v>
      </c>
      <c r="LZ14" s="125">
        <f t="shared" si="291"/>
        <v>19.349</v>
      </c>
      <c r="MA14" s="125">
        <f t="shared" si="292"/>
        <v>19.349</v>
      </c>
      <c r="MB14" s="125">
        <f t="shared" si="293"/>
        <v>19.349</v>
      </c>
      <c r="MC14" s="125">
        <f t="shared" si="294"/>
        <v>19.349</v>
      </c>
      <c r="MD14" s="125">
        <f t="shared" si="295"/>
        <v>19.349</v>
      </c>
      <c r="ME14" s="125">
        <f t="shared" si="296"/>
        <v>19.349</v>
      </c>
      <c r="MF14" s="125">
        <f t="shared" si="297"/>
        <v>19.349</v>
      </c>
      <c r="MG14" s="125">
        <f t="shared" si="298"/>
        <v>19.349</v>
      </c>
      <c r="MH14" s="125">
        <f t="shared" si="299"/>
        <v>19.349</v>
      </c>
      <c r="MI14" s="125">
        <f t="shared" si="300"/>
        <v>19.349</v>
      </c>
      <c r="MJ14" s="125">
        <f t="shared" si="301"/>
        <v>19.349</v>
      </c>
      <c r="MK14" s="125">
        <f t="shared" si="302"/>
        <v>19.349</v>
      </c>
      <c r="ML14" s="125">
        <f t="shared" si="303"/>
        <v>19.349</v>
      </c>
      <c r="MM14" s="125">
        <f t="shared" si="304"/>
        <v>19.349</v>
      </c>
      <c r="MN14" s="125">
        <f t="shared" si="305"/>
        <v>19.349</v>
      </c>
      <c r="MO14" s="125">
        <f t="shared" si="306"/>
        <v>19.349</v>
      </c>
      <c r="MP14" s="125">
        <f t="shared" si="307"/>
        <v>19.349</v>
      </c>
      <c r="MQ14" s="125">
        <f t="shared" si="308"/>
        <v>19.349</v>
      </c>
      <c r="MR14" s="125">
        <f t="shared" si="309"/>
        <v>19.349</v>
      </c>
      <c r="MS14" s="125">
        <f t="shared" si="310"/>
        <v>19.349</v>
      </c>
      <c r="MT14" s="125">
        <f t="shared" si="311"/>
        <v>19.349</v>
      </c>
      <c r="MU14" s="125">
        <f t="shared" si="312"/>
        <v>19.349</v>
      </c>
      <c r="MV14" s="125">
        <f t="shared" si="313"/>
        <v>19.349</v>
      </c>
      <c r="MW14" s="125">
        <f t="shared" si="314"/>
        <v>19.349</v>
      </c>
      <c r="MX14" s="125">
        <f t="shared" si="315"/>
        <v>19.349</v>
      </c>
      <c r="MY14" s="9" t="s">
        <v>63</v>
      </c>
    </row>
    <row r="15" spans="1:363" x14ac:dyDescent="0.25">
      <c r="A15" s="298"/>
      <c r="B15" s="21" t="s">
        <v>260</v>
      </c>
      <c r="C15" s="8">
        <f t="shared" si="316"/>
        <v>0</v>
      </c>
      <c r="D15" s="8">
        <f t="shared" si="6"/>
        <v>0</v>
      </c>
      <c r="E15" s="8">
        <f t="shared" si="7"/>
        <v>0</v>
      </c>
      <c r="F15" s="8">
        <f t="shared" si="8"/>
        <v>0</v>
      </c>
      <c r="G15" s="8">
        <f t="shared" si="9"/>
        <v>0</v>
      </c>
      <c r="H15" s="8">
        <v>1.9039999999999999</v>
      </c>
      <c r="I15" s="8">
        <v>1.9039999999999999</v>
      </c>
      <c r="J15" s="8">
        <v>1.9039999999999999</v>
      </c>
      <c r="K15" s="8">
        <v>1.9039999999999999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1.9039999999999999</v>
      </c>
      <c r="U15" s="8">
        <v>1.9039999999999999</v>
      </c>
      <c r="V15" s="8">
        <v>1.9039999999999999</v>
      </c>
      <c r="W15" s="8">
        <v>1.9039999999999999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1.9039999999999999</v>
      </c>
      <c r="AG15" s="8">
        <v>1.9039999999999999</v>
      </c>
      <c r="AH15" s="8">
        <v>1.9039999999999999</v>
      </c>
      <c r="AI15" s="8">
        <v>1.9039999999999999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1.9039999999999999</v>
      </c>
      <c r="AS15" s="8">
        <v>1.9039999999999999</v>
      </c>
      <c r="AT15" s="8">
        <v>1.9039999999999999</v>
      </c>
      <c r="AU15" s="8">
        <v>1.9039999999999999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0</v>
      </c>
      <c r="BC15" s="8">
        <v>0</v>
      </c>
      <c r="BD15" s="125">
        <f t="shared" si="317"/>
        <v>1.9039999999999999</v>
      </c>
      <c r="BE15" s="125">
        <f t="shared" si="10"/>
        <v>1.9039999999999999</v>
      </c>
      <c r="BF15" s="125">
        <f t="shared" si="11"/>
        <v>1.9039999999999999</v>
      </c>
      <c r="BG15" s="125">
        <f t="shared" si="12"/>
        <v>1.9039999999999999</v>
      </c>
      <c r="BH15" s="125">
        <f t="shared" si="13"/>
        <v>0</v>
      </c>
      <c r="BI15" s="125">
        <f t="shared" si="14"/>
        <v>0</v>
      </c>
      <c r="BJ15" s="125">
        <f t="shared" si="15"/>
        <v>0</v>
      </c>
      <c r="BK15" s="125">
        <f t="shared" si="16"/>
        <v>0</v>
      </c>
      <c r="BL15" s="125">
        <f t="shared" si="17"/>
        <v>0</v>
      </c>
      <c r="BM15" s="125">
        <f t="shared" si="18"/>
        <v>0</v>
      </c>
      <c r="BN15" s="125">
        <f t="shared" si="19"/>
        <v>0</v>
      </c>
      <c r="BO15" s="125">
        <f t="shared" si="20"/>
        <v>0</v>
      </c>
      <c r="BP15" s="125">
        <f t="shared" si="21"/>
        <v>1.9039999999999999</v>
      </c>
      <c r="BQ15" s="125">
        <f t="shared" si="22"/>
        <v>1.9039999999999999</v>
      </c>
      <c r="BR15" s="125">
        <f t="shared" si="23"/>
        <v>1.9039999999999999</v>
      </c>
      <c r="BS15" s="125">
        <f t="shared" si="24"/>
        <v>1.9039999999999999</v>
      </c>
      <c r="BT15" s="125">
        <f t="shared" si="25"/>
        <v>0</v>
      </c>
      <c r="BU15" s="125">
        <f t="shared" si="26"/>
        <v>0</v>
      </c>
      <c r="BV15" s="125">
        <f t="shared" si="27"/>
        <v>0</v>
      </c>
      <c r="BW15" s="125">
        <f t="shared" si="28"/>
        <v>0</v>
      </c>
      <c r="BX15" s="125">
        <f t="shared" si="29"/>
        <v>0</v>
      </c>
      <c r="BY15" s="125">
        <f t="shared" si="30"/>
        <v>0</v>
      </c>
      <c r="BZ15" s="125">
        <f t="shared" si="31"/>
        <v>0</v>
      </c>
      <c r="CA15" s="125">
        <f t="shared" si="32"/>
        <v>0</v>
      </c>
      <c r="CB15" s="125">
        <f t="shared" si="33"/>
        <v>1.9039999999999999</v>
      </c>
      <c r="CC15" s="125">
        <f t="shared" si="34"/>
        <v>1.9039999999999999</v>
      </c>
      <c r="CD15" s="125">
        <f t="shared" si="35"/>
        <v>1.9039999999999999</v>
      </c>
      <c r="CE15" s="125">
        <f t="shared" si="36"/>
        <v>1.9039999999999999</v>
      </c>
      <c r="CF15" s="125">
        <f t="shared" si="37"/>
        <v>0</v>
      </c>
      <c r="CG15" s="125">
        <f t="shared" si="38"/>
        <v>0</v>
      </c>
      <c r="CH15" s="125">
        <f t="shared" si="39"/>
        <v>0</v>
      </c>
      <c r="CI15" s="125">
        <f t="shared" si="40"/>
        <v>0</v>
      </c>
      <c r="CJ15" s="125">
        <f t="shared" si="41"/>
        <v>0</v>
      </c>
      <c r="CK15" s="125">
        <f t="shared" si="42"/>
        <v>0</v>
      </c>
      <c r="CL15" s="125">
        <f t="shared" si="43"/>
        <v>0</v>
      </c>
      <c r="CM15" s="125">
        <f t="shared" si="44"/>
        <v>0</v>
      </c>
      <c r="CN15" s="125">
        <f t="shared" si="45"/>
        <v>1.9039999999999999</v>
      </c>
      <c r="CO15" s="125">
        <f t="shared" si="46"/>
        <v>1.9039999999999999</v>
      </c>
      <c r="CP15" s="125">
        <f t="shared" si="47"/>
        <v>1.9039999999999999</v>
      </c>
      <c r="CQ15" s="125">
        <f t="shared" si="48"/>
        <v>1.9039999999999999</v>
      </c>
      <c r="CR15" s="125">
        <f t="shared" si="49"/>
        <v>0</v>
      </c>
      <c r="CS15" s="125">
        <f t="shared" si="50"/>
        <v>0</v>
      </c>
      <c r="CT15" s="125">
        <f t="shared" si="51"/>
        <v>0</v>
      </c>
      <c r="CU15" s="125">
        <f t="shared" si="52"/>
        <v>0</v>
      </c>
      <c r="CV15" s="125">
        <f t="shared" si="53"/>
        <v>0</v>
      </c>
      <c r="CW15" s="125">
        <f t="shared" si="54"/>
        <v>0</v>
      </c>
      <c r="CX15" s="125">
        <f t="shared" si="55"/>
        <v>0</v>
      </c>
      <c r="CY15" s="125">
        <f t="shared" si="56"/>
        <v>0</v>
      </c>
      <c r="CZ15" s="125">
        <f t="shared" si="57"/>
        <v>1.9039999999999999</v>
      </c>
      <c r="DA15" s="125">
        <f t="shared" si="58"/>
        <v>1.9039999999999999</v>
      </c>
      <c r="DB15" s="125">
        <f t="shared" si="59"/>
        <v>1.9039999999999999</v>
      </c>
      <c r="DC15" s="125">
        <f t="shared" si="60"/>
        <v>1.9039999999999999</v>
      </c>
      <c r="DD15" s="125">
        <f t="shared" si="61"/>
        <v>0</v>
      </c>
      <c r="DE15" s="125">
        <f t="shared" si="62"/>
        <v>0</v>
      </c>
      <c r="DF15" s="125">
        <f t="shared" si="63"/>
        <v>0</v>
      </c>
      <c r="DG15" s="125">
        <f t="shared" si="64"/>
        <v>0</v>
      </c>
      <c r="DH15" s="125">
        <f t="shared" si="65"/>
        <v>0</v>
      </c>
      <c r="DI15" s="125">
        <f t="shared" si="66"/>
        <v>0</v>
      </c>
      <c r="DJ15" s="125">
        <f t="shared" si="67"/>
        <v>0</v>
      </c>
      <c r="DK15" s="125">
        <f t="shared" si="68"/>
        <v>0</v>
      </c>
      <c r="DL15" s="125">
        <f t="shared" si="69"/>
        <v>1.9039999999999999</v>
      </c>
      <c r="DM15" s="125">
        <f t="shared" si="70"/>
        <v>1.9039999999999999</v>
      </c>
      <c r="DN15" s="125">
        <f t="shared" si="71"/>
        <v>1.9039999999999999</v>
      </c>
      <c r="DO15" s="125">
        <f t="shared" si="72"/>
        <v>1.9039999999999999</v>
      </c>
      <c r="DP15" s="125">
        <f t="shared" si="73"/>
        <v>0</v>
      </c>
      <c r="DQ15" s="125">
        <f t="shared" si="74"/>
        <v>0</v>
      </c>
      <c r="DR15" s="125">
        <f t="shared" si="75"/>
        <v>0</v>
      </c>
      <c r="DS15" s="125">
        <f t="shared" si="76"/>
        <v>0</v>
      </c>
      <c r="DT15" s="125">
        <f t="shared" si="77"/>
        <v>0</v>
      </c>
      <c r="DU15" s="125">
        <f t="shared" si="78"/>
        <v>0</v>
      </c>
      <c r="DV15" s="125">
        <f t="shared" si="79"/>
        <v>0</v>
      </c>
      <c r="DW15" s="125">
        <f t="shared" si="80"/>
        <v>0</v>
      </c>
      <c r="DX15" s="125">
        <f t="shared" si="81"/>
        <v>1.9039999999999999</v>
      </c>
      <c r="DY15" s="125">
        <f t="shared" si="82"/>
        <v>1.9039999999999999</v>
      </c>
      <c r="DZ15" s="125">
        <f t="shared" si="83"/>
        <v>1.9039999999999999</v>
      </c>
      <c r="EA15" s="125">
        <f t="shared" si="84"/>
        <v>1.9039999999999999</v>
      </c>
      <c r="EB15" s="125">
        <f t="shared" si="85"/>
        <v>0</v>
      </c>
      <c r="EC15" s="125">
        <f t="shared" si="86"/>
        <v>0</v>
      </c>
      <c r="ED15" s="125">
        <f t="shared" si="87"/>
        <v>0</v>
      </c>
      <c r="EE15" s="125">
        <f t="shared" si="88"/>
        <v>0</v>
      </c>
      <c r="EF15" s="125">
        <f t="shared" si="89"/>
        <v>0</v>
      </c>
      <c r="EG15" s="125">
        <f t="shared" si="90"/>
        <v>0</v>
      </c>
      <c r="EH15" s="125">
        <f t="shared" si="91"/>
        <v>0</v>
      </c>
      <c r="EI15" s="125">
        <f t="shared" si="92"/>
        <v>0</v>
      </c>
      <c r="EJ15" s="125">
        <f t="shared" si="93"/>
        <v>1.9039999999999999</v>
      </c>
      <c r="EK15" s="125">
        <f t="shared" si="94"/>
        <v>1.9039999999999999</v>
      </c>
      <c r="EL15" s="125">
        <f t="shared" si="95"/>
        <v>1.9039999999999999</v>
      </c>
      <c r="EM15" s="125">
        <f t="shared" si="96"/>
        <v>1.9039999999999999</v>
      </c>
      <c r="EN15" s="125">
        <f t="shared" si="97"/>
        <v>0</v>
      </c>
      <c r="EO15" s="125">
        <f t="shared" si="98"/>
        <v>0</v>
      </c>
      <c r="EP15" s="125">
        <f t="shared" si="99"/>
        <v>0</v>
      </c>
      <c r="EQ15" s="125">
        <f t="shared" si="100"/>
        <v>0</v>
      </c>
      <c r="ER15" s="125">
        <f t="shared" si="101"/>
        <v>0</v>
      </c>
      <c r="ES15" s="125">
        <f t="shared" si="102"/>
        <v>0</v>
      </c>
      <c r="ET15" s="125">
        <f t="shared" si="103"/>
        <v>0</v>
      </c>
      <c r="EU15" s="125">
        <f t="shared" si="104"/>
        <v>0</v>
      </c>
      <c r="EV15" s="125">
        <f t="shared" si="105"/>
        <v>1.9039999999999999</v>
      </c>
      <c r="EW15" s="125">
        <f t="shared" si="106"/>
        <v>1.9039999999999999</v>
      </c>
      <c r="EX15" s="125">
        <f t="shared" si="107"/>
        <v>1.9039999999999999</v>
      </c>
      <c r="EY15" s="125">
        <f t="shared" si="108"/>
        <v>1.9039999999999999</v>
      </c>
      <c r="EZ15" s="125">
        <f t="shared" si="109"/>
        <v>0</v>
      </c>
      <c r="FA15" s="125">
        <f t="shared" si="110"/>
        <v>0</v>
      </c>
      <c r="FB15" s="125">
        <f t="shared" si="111"/>
        <v>0</v>
      </c>
      <c r="FC15" s="125">
        <f t="shared" si="112"/>
        <v>0</v>
      </c>
      <c r="FD15" s="125">
        <f t="shared" si="113"/>
        <v>0</v>
      </c>
      <c r="FE15" s="125">
        <f t="shared" si="114"/>
        <v>0</v>
      </c>
      <c r="FF15" s="125">
        <f t="shared" si="115"/>
        <v>0</v>
      </c>
      <c r="FG15" s="125">
        <f t="shared" si="116"/>
        <v>0</v>
      </c>
      <c r="FH15" s="125">
        <f t="shared" si="117"/>
        <v>1.9039999999999999</v>
      </c>
      <c r="FI15" s="125">
        <f t="shared" si="118"/>
        <v>1.9039999999999999</v>
      </c>
      <c r="FJ15" s="125">
        <f t="shared" si="119"/>
        <v>1.9039999999999999</v>
      </c>
      <c r="FK15" s="125">
        <f t="shared" si="120"/>
        <v>1.9039999999999999</v>
      </c>
      <c r="FL15" s="125">
        <f t="shared" si="121"/>
        <v>0</v>
      </c>
      <c r="FM15" s="125">
        <f t="shared" si="122"/>
        <v>0</v>
      </c>
      <c r="FN15" s="125">
        <f t="shared" si="123"/>
        <v>0</v>
      </c>
      <c r="FO15" s="125">
        <f t="shared" si="124"/>
        <v>0</v>
      </c>
      <c r="FP15" s="125">
        <f t="shared" si="125"/>
        <v>0</v>
      </c>
      <c r="FQ15" s="125">
        <f t="shared" si="126"/>
        <v>0</v>
      </c>
      <c r="FR15" s="125">
        <f t="shared" si="127"/>
        <v>0</v>
      </c>
      <c r="FS15" s="125">
        <f t="shared" si="128"/>
        <v>0</v>
      </c>
      <c r="FT15" s="125">
        <f t="shared" si="129"/>
        <v>1.9039999999999999</v>
      </c>
      <c r="FU15" s="125">
        <f t="shared" si="130"/>
        <v>1.9039999999999999</v>
      </c>
      <c r="FV15" s="125">
        <f t="shared" si="131"/>
        <v>1.9039999999999999</v>
      </c>
      <c r="FW15" s="125">
        <f t="shared" si="132"/>
        <v>1.9039999999999999</v>
      </c>
      <c r="FX15" s="125">
        <f t="shared" si="133"/>
        <v>0</v>
      </c>
      <c r="FY15" s="125">
        <f t="shared" si="134"/>
        <v>0</v>
      </c>
      <c r="FZ15" s="125">
        <f t="shared" si="135"/>
        <v>0</v>
      </c>
      <c r="GA15" s="125">
        <f t="shared" si="136"/>
        <v>0</v>
      </c>
      <c r="GB15" s="125">
        <f t="shared" si="137"/>
        <v>0</v>
      </c>
      <c r="GC15" s="125">
        <f t="shared" si="138"/>
        <v>0</v>
      </c>
      <c r="GD15" s="125">
        <f t="shared" si="139"/>
        <v>0</v>
      </c>
      <c r="GE15" s="125">
        <f t="shared" si="140"/>
        <v>0</v>
      </c>
      <c r="GF15" s="125">
        <f t="shared" si="141"/>
        <v>1.9039999999999999</v>
      </c>
      <c r="GG15" s="125">
        <f t="shared" si="142"/>
        <v>1.9039999999999999</v>
      </c>
      <c r="GH15" s="125">
        <f t="shared" si="143"/>
        <v>1.9039999999999999</v>
      </c>
      <c r="GI15" s="125">
        <f t="shared" si="144"/>
        <v>1.9039999999999999</v>
      </c>
      <c r="GJ15" s="125">
        <f t="shared" si="145"/>
        <v>0</v>
      </c>
      <c r="GK15" s="125">
        <f t="shared" si="146"/>
        <v>0</v>
      </c>
      <c r="GL15" s="125">
        <f t="shared" si="147"/>
        <v>0</v>
      </c>
      <c r="GM15" s="125">
        <f t="shared" si="148"/>
        <v>0</v>
      </c>
      <c r="GN15" s="125">
        <f t="shared" si="149"/>
        <v>0</v>
      </c>
      <c r="GO15" s="125">
        <f t="shared" si="150"/>
        <v>0</v>
      </c>
      <c r="GP15" s="125">
        <f t="shared" si="151"/>
        <v>0</v>
      </c>
      <c r="GQ15" s="125">
        <f t="shared" si="152"/>
        <v>0</v>
      </c>
      <c r="GR15" s="125">
        <f t="shared" si="153"/>
        <v>1.9039999999999999</v>
      </c>
      <c r="GS15" s="125">
        <f t="shared" si="154"/>
        <v>1.9039999999999999</v>
      </c>
      <c r="GT15" s="125">
        <f t="shared" si="155"/>
        <v>1.9039999999999999</v>
      </c>
      <c r="GU15" s="125">
        <f t="shared" si="156"/>
        <v>1.9039999999999999</v>
      </c>
      <c r="GV15" s="125">
        <f t="shared" si="157"/>
        <v>0</v>
      </c>
      <c r="GW15" s="125">
        <f t="shared" si="158"/>
        <v>0</v>
      </c>
      <c r="GX15" s="125">
        <f t="shared" si="159"/>
        <v>0</v>
      </c>
      <c r="GY15" s="125">
        <f t="shared" si="160"/>
        <v>0</v>
      </c>
      <c r="GZ15" s="125">
        <f t="shared" si="161"/>
        <v>0</v>
      </c>
      <c r="HA15" s="125">
        <f t="shared" si="162"/>
        <v>0</v>
      </c>
      <c r="HB15" s="125">
        <f t="shared" si="163"/>
        <v>0</v>
      </c>
      <c r="HC15" s="125">
        <f t="shared" si="164"/>
        <v>0</v>
      </c>
      <c r="HD15" s="125">
        <f t="shared" si="165"/>
        <v>1.9039999999999999</v>
      </c>
      <c r="HE15" s="125">
        <f t="shared" si="166"/>
        <v>1.9039999999999999</v>
      </c>
      <c r="HF15" s="125">
        <f t="shared" si="167"/>
        <v>1.9039999999999999</v>
      </c>
      <c r="HG15" s="125">
        <f t="shared" si="168"/>
        <v>1.9039999999999999</v>
      </c>
      <c r="HH15" s="125">
        <f t="shared" si="169"/>
        <v>0</v>
      </c>
      <c r="HI15" s="125">
        <f t="shared" si="170"/>
        <v>0</v>
      </c>
      <c r="HJ15" s="125">
        <f t="shared" si="171"/>
        <v>0</v>
      </c>
      <c r="HK15" s="125">
        <f t="shared" si="172"/>
        <v>0</v>
      </c>
      <c r="HL15" s="125">
        <f t="shared" si="173"/>
        <v>0</v>
      </c>
      <c r="HM15" s="125">
        <f t="shared" si="174"/>
        <v>0</v>
      </c>
      <c r="HN15" s="125">
        <f t="shared" si="175"/>
        <v>0</v>
      </c>
      <c r="HO15" s="125">
        <f t="shared" si="176"/>
        <v>0</v>
      </c>
      <c r="HP15" s="125"/>
      <c r="HQ15" s="125"/>
      <c r="HR15" s="125"/>
      <c r="HS15" s="125"/>
      <c r="HT15" s="125"/>
      <c r="HU15" s="125"/>
      <c r="HV15" s="125"/>
      <c r="HW15" s="125"/>
      <c r="HX15" s="125"/>
      <c r="HY15" s="125"/>
      <c r="HZ15" s="125"/>
      <c r="IA15" s="125"/>
      <c r="IB15" s="125"/>
      <c r="IC15" s="125"/>
      <c r="ID15" s="125"/>
      <c r="IE15" s="125"/>
      <c r="IF15" s="125"/>
      <c r="IG15" s="125"/>
      <c r="IH15" s="125"/>
      <c r="II15" s="125"/>
      <c r="IJ15" s="125"/>
      <c r="IK15" s="125"/>
      <c r="IL15" s="125"/>
      <c r="IM15" s="125"/>
      <c r="IN15" s="125"/>
      <c r="IO15" s="125"/>
      <c r="IP15" s="125"/>
      <c r="IQ15" s="125"/>
      <c r="IR15" s="125"/>
      <c r="IS15" s="125"/>
      <c r="IT15" s="125"/>
      <c r="IU15" s="125"/>
      <c r="IV15" s="125"/>
      <c r="IW15" s="125"/>
      <c r="IX15" s="125"/>
      <c r="IY15" s="125"/>
      <c r="IZ15" s="125"/>
      <c r="JA15" s="125"/>
      <c r="JB15" s="125"/>
      <c r="JC15" s="125"/>
      <c r="JD15" s="125"/>
      <c r="JE15" s="125"/>
      <c r="JF15" s="125"/>
      <c r="JG15" s="125"/>
      <c r="JH15" s="125"/>
      <c r="JI15" s="125"/>
      <c r="JJ15" s="125"/>
      <c r="JK15" s="125"/>
      <c r="JL15" s="125"/>
      <c r="JM15" s="125"/>
      <c r="JN15" s="125"/>
      <c r="JO15" s="125"/>
      <c r="JP15" s="125"/>
      <c r="JQ15" s="125"/>
      <c r="JR15" s="125"/>
      <c r="JS15" s="125"/>
      <c r="JT15" s="125"/>
      <c r="JU15" s="125"/>
      <c r="JV15" s="125"/>
      <c r="JW15" s="125"/>
      <c r="JX15" s="125"/>
      <c r="JY15" s="125"/>
      <c r="JZ15" s="125"/>
      <c r="KA15" s="125"/>
      <c r="KB15" s="125"/>
      <c r="KC15" s="125"/>
      <c r="KD15" s="125"/>
      <c r="KE15" s="125"/>
      <c r="KF15" s="125"/>
      <c r="KG15" s="125"/>
      <c r="KH15" s="125"/>
      <c r="KI15" s="125"/>
      <c r="KJ15" s="125"/>
      <c r="KK15" s="125"/>
      <c r="KL15" s="125"/>
      <c r="KM15" s="125"/>
      <c r="KN15" s="125"/>
      <c r="KO15" s="125"/>
      <c r="KP15" s="125"/>
      <c r="KQ15" s="125"/>
      <c r="KR15" s="125"/>
      <c r="KS15" s="125"/>
      <c r="KT15" s="125"/>
      <c r="KU15" s="125"/>
      <c r="KV15" s="125"/>
      <c r="KW15" s="125"/>
      <c r="KX15" s="125"/>
      <c r="KY15" s="125"/>
      <c r="KZ15" s="125"/>
      <c r="LA15" s="125"/>
      <c r="LB15" s="125"/>
      <c r="LC15" s="125"/>
      <c r="LD15" s="125"/>
      <c r="LE15" s="125"/>
      <c r="LF15" s="125"/>
      <c r="LG15" s="125"/>
      <c r="LH15" s="125"/>
      <c r="LI15" s="125"/>
      <c r="LJ15" s="125"/>
      <c r="LK15" s="125"/>
      <c r="LL15" s="125"/>
      <c r="LM15" s="125"/>
      <c r="LN15" s="125"/>
      <c r="LO15" s="125"/>
      <c r="LP15" s="125"/>
      <c r="LQ15" s="125"/>
      <c r="LR15" s="125"/>
      <c r="LS15" s="125"/>
      <c r="LT15" s="125"/>
      <c r="LU15" s="125"/>
      <c r="LV15" s="125"/>
      <c r="LW15" s="125"/>
      <c r="LX15" s="125"/>
      <c r="LY15" s="125"/>
      <c r="LZ15" s="125"/>
      <c r="MA15" s="125"/>
      <c r="MB15" s="125"/>
      <c r="MC15" s="125"/>
      <c r="MD15" s="125"/>
      <c r="ME15" s="125"/>
      <c r="MF15" s="125"/>
      <c r="MG15" s="125"/>
      <c r="MH15" s="125"/>
      <c r="MI15" s="125"/>
      <c r="MJ15" s="125"/>
      <c r="MK15" s="125"/>
      <c r="ML15" s="125"/>
      <c r="MM15" s="125"/>
      <c r="MN15" s="125"/>
      <c r="MO15" s="125"/>
      <c r="MP15" s="125"/>
      <c r="MQ15" s="125"/>
      <c r="MR15" s="125"/>
      <c r="MS15" s="125"/>
      <c r="MT15" s="125"/>
      <c r="MU15" s="125"/>
      <c r="MV15" s="125"/>
      <c r="MW15" s="125"/>
      <c r="MX15" s="125"/>
      <c r="MY15" s="9" t="s">
        <v>63</v>
      </c>
    </row>
    <row r="16" spans="1:363" x14ac:dyDescent="0.25">
      <c r="A16" s="9"/>
      <c r="MY16" s="9" t="s">
        <v>63</v>
      </c>
    </row>
    <row r="17" spans="1:363" x14ac:dyDescent="0.25">
      <c r="A17" s="9"/>
      <c r="MY17" s="9" t="s">
        <v>63</v>
      </c>
    </row>
    <row r="18" spans="1:363" x14ac:dyDescent="0.25">
      <c r="A18" s="9"/>
      <c r="B18" s="135" t="s">
        <v>64</v>
      </c>
      <c r="C18" s="70" t="s">
        <v>263</v>
      </c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2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  <c r="FN18" s="31"/>
      <c r="FO18" s="31"/>
      <c r="FP18" s="31"/>
      <c r="FQ18" s="31"/>
      <c r="FR18" s="31"/>
      <c r="FS18" s="31"/>
      <c r="FT18" s="31"/>
      <c r="FU18" s="31"/>
      <c r="FV18" s="31"/>
      <c r="FW18" s="31"/>
      <c r="FX18" s="31"/>
      <c r="FY18" s="31"/>
      <c r="FZ18" s="31"/>
      <c r="GA18" s="31"/>
      <c r="GB18" s="31"/>
      <c r="GC18" s="31"/>
      <c r="GD18" s="31"/>
      <c r="GE18" s="31"/>
      <c r="GF18" s="31"/>
      <c r="GG18" s="31"/>
      <c r="GH18" s="31"/>
      <c r="GI18" s="31"/>
      <c r="GJ18" s="31"/>
      <c r="GK18" s="31"/>
      <c r="GL18" s="31"/>
      <c r="GM18" s="31"/>
      <c r="GN18" s="31"/>
      <c r="GO18" s="31"/>
      <c r="GP18" s="31"/>
      <c r="GQ18" s="31"/>
      <c r="GR18" s="31"/>
      <c r="GS18" s="31"/>
      <c r="GT18" s="31"/>
      <c r="GU18" s="31"/>
      <c r="GV18" s="31"/>
      <c r="GW18" s="31"/>
      <c r="GX18" s="31"/>
      <c r="GY18" s="31"/>
      <c r="GZ18" s="31"/>
      <c r="HA18" s="31"/>
      <c r="HB18" s="31"/>
      <c r="HC18" s="31"/>
      <c r="HD18" s="31"/>
      <c r="HE18" s="31"/>
      <c r="HF18" s="31"/>
      <c r="HG18" s="31"/>
      <c r="HH18" s="31"/>
      <c r="HI18" s="31"/>
      <c r="HJ18" s="31"/>
      <c r="HK18" s="31"/>
      <c r="HL18" s="31"/>
      <c r="HM18" s="31"/>
      <c r="HN18" s="31"/>
      <c r="HO18" s="31"/>
      <c r="HP18" s="31"/>
      <c r="HQ18" s="31"/>
      <c r="HR18" s="31"/>
      <c r="HS18" s="31"/>
      <c r="HT18" s="31"/>
      <c r="HU18" s="31"/>
      <c r="HV18" s="31"/>
      <c r="HW18" s="31"/>
      <c r="HX18" s="31"/>
      <c r="HY18" s="31"/>
      <c r="HZ18" s="31"/>
      <c r="IA18" s="31"/>
      <c r="IB18" s="31"/>
      <c r="IC18" s="31"/>
      <c r="ID18" s="31"/>
      <c r="IE18" s="31"/>
      <c r="IF18" s="31"/>
      <c r="IG18" s="31"/>
      <c r="IH18" s="31"/>
      <c r="II18" s="31"/>
      <c r="IJ18" s="31"/>
      <c r="IK18" s="31"/>
      <c r="IL18" s="31"/>
      <c r="IM18" s="31"/>
      <c r="IN18" s="31"/>
      <c r="IO18" s="31"/>
      <c r="IP18" s="31"/>
      <c r="IQ18" s="31"/>
      <c r="IR18" s="31"/>
      <c r="IS18" s="31"/>
      <c r="IT18" s="31"/>
      <c r="IU18" s="31"/>
      <c r="IV18" s="31"/>
      <c r="IW18" s="31"/>
      <c r="IX18" s="31"/>
      <c r="IY18" s="31"/>
      <c r="IZ18" s="31"/>
      <c r="JA18" s="31"/>
      <c r="JB18" s="31"/>
      <c r="JC18" s="31"/>
      <c r="JD18" s="31"/>
      <c r="JE18" s="31"/>
      <c r="JF18" s="31"/>
      <c r="JG18" s="31"/>
      <c r="JH18" s="31"/>
      <c r="JI18" s="31"/>
      <c r="JJ18" s="31"/>
      <c r="JK18" s="31"/>
      <c r="JL18" s="31"/>
      <c r="JM18" s="31"/>
      <c r="JN18" s="31"/>
      <c r="JO18" s="31"/>
      <c r="JP18" s="31"/>
      <c r="JQ18" s="31"/>
      <c r="JR18" s="31"/>
      <c r="JS18" s="31"/>
      <c r="JT18" s="31"/>
      <c r="JU18" s="31"/>
      <c r="JV18" s="31"/>
      <c r="JW18" s="31"/>
      <c r="JX18" s="31"/>
      <c r="JY18" s="31"/>
      <c r="JZ18" s="31"/>
      <c r="KA18" s="31"/>
      <c r="KB18" s="31"/>
      <c r="KC18" s="31"/>
      <c r="KD18" s="31"/>
      <c r="KE18" s="31"/>
      <c r="KF18" s="31"/>
      <c r="KG18" s="31"/>
      <c r="KH18" s="31"/>
      <c r="KI18" s="31"/>
      <c r="KJ18" s="31"/>
      <c r="KK18" s="31"/>
      <c r="KL18" s="31"/>
      <c r="KM18" s="31"/>
      <c r="KN18" s="31"/>
      <c r="KO18" s="31"/>
      <c r="KP18" s="31"/>
      <c r="KQ18" s="31"/>
      <c r="KR18" s="31"/>
      <c r="KS18" s="31"/>
      <c r="KT18" s="31"/>
      <c r="KU18" s="31"/>
      <c r="KV18" s="31"/>
      <c r="KW18" s="31"/>
      <c r="KX18" s="31"/>
      <c r="KY18" s="31"/>
      <c r="KZ18" s="31"/>
      <c r="LA18" s="31"/>
      <c r="LB18" s="31"/>
      <c r="LC18" s="31"/>
      <c r="LD18" s="31"/>
      <c r="LE18" s="31"/>
      <c r="LF18" s="31"/>
      <c r="LG18" s="31"/>
      <c r="LH18" s="31"/>
      <c r="LI18" s="31"/>
      <c r="LJ18" s="31"/>
      <c r="LK18" s="31"/>
      <c r="LL18" s="31"/>
      <c r="LM18" s="31"/>
      <c r="LN18" s="31"/>
      <c r="LO18" s="31"/>
      <c r="LP18" s="31"/>
      <c r="LQ18" s="31"/>
      <c r="LR18" s="31"/>
      <c r="LS18" s="31"/>
      <c r="LT18" s="31"/>
      <c r="LU18" s="31"/>
      <c r="LV18" s="31"/>
      <c r="LW18" s="31"/>
      <c r="LX18" s="31"/>
      <c r="LY18" s="31"/>
      <c r="LZ18" s="31"/>
      <c r="MA18" s="31"/>
      <c r="MB18" s="31"/>
      <c r="MC18" s="31"/>
      <c r="MD18" s="31"/>
      <c r="ME18" s="31"/>
      <c r="MF18" s="31"/>
      <c r="MG18" s="31"/>
      <c r="MH18" s="31"/>
      <c r="MI18" s="31"/>
      <c r="MJ18" s="31"/>
      <c r="MK18" s="31"/>
      <c r="ML18" s="31"/>
      <c r="MM18" s="31"/>
      <c r="MN18" s="31"/>
      <c r="MO18" s="31"/>
      <c r="MP18" s="31"/>
      <c r="MQ18" s="31"/>
      <c r="MR18" s="31"/>
      <c r="MS18" s="31"/>
      <c r="MT18" s="31"/>
      <c r="MU18" s="31"/>
      <c r="MV18" s="31"/>
      <c r="MW18" s="31"/>
      <c r="MX18" s="31"/>
      <c r="MY18" s="9" t="s">
        <v>63</v>
      </c>
    </row>
    <row r="19" spans="1:363" x14ac:dyDescent="0.25">
      <c r="A19" s="298" t="s">
        <v>268</v>
      </c>
      <c r="B19" s="21" t="s">
        <v>24</v>
      </c>
      <c r="C19" s="134">
        <v>0.55900000000000005</v>
      </c>
      <c r="D19" s="134">
        <v>0.55900000000000005</v>
      </c>
      <c r="E19" s="134">
        <v>0.55900000000000005</v>
      </c>
      <c r="F19" s="134">
        <v>0.55900000000000005</v>
      </c>
      <c r="G19" s="134">
        <v>0.55900000000000005</v>
      </c>
      <c r="H19" s="25">
        <v>0.14799999999999999</v>
      </c>
      <c r="I19" s="25">
        <v>0.14799999999999999</v>
      </c>
      <c r="J19" s="25">
        <v>0.14799999999999999</v>
      </c>
      <c r="K19" s="25">
        <v>0.14799999999999999</v>
      </c>
      <c r="L19" s="134">
        <v>0.55900000000000005</v>
      </c>
      <c r="M19" s="134">
        <v>0.55900000000000005</v>
      </c>
      <c r="N19" s="134">
        <v>0.55900000000000005</v>
      </c>
      <c r="O19" s="134">
        <v>0.55900000000000005</v>
      </c>
      <c r="P19" s="134">
        <v>0.55900000000000005</v>
      </c>
      <c r="Q19" s="134">
        <v>0.55900000000000005</v>
      </c>
      <c r="R19" s="134">
        <v>0.55900000000000005</v>
      </c>
      <c r="S19" s="134">
        <v>0.55900000000000005</v>
      </c>
      <c r="T19" s="25">
        <v>0.16700000000000001</v>
      </c>
      <c r="U19" s="25">
        <v>0.16700000000000001</v>
      </c>
      <c r="V19" s="25">
        <v>0.16700000000000001</v>
      </c>
      <c r="W19" s="25">
        <v>0.16700000000000001</v>
      </c>
      <c r="X19" s="25">
        <v>0.46700000000000003</v>
      </c>
      <c r="Y19" s="25">
        <v>0.46700000000000003</v>
      </c>
      <c r="Z19" s="25">
        <v>0.46700000000000003</v>
      </c>
      <c r="AA19" s="25">
        <v>0.46700000000000003</v>
      </c>
      <c r="AB19" s="25">
        <v>0.46700000000000003</v>
      </c>
      <c r="AC19" s="25">
        <v>0.46700000000000003</v>
      </c>
      <c r="AD19" s="25">
        <v>0.46700000000000003</v>
      </c>
      <c r="AE19" s="25">
        <v>0.46700000000000003</v>
      </c>
      <c r="AF19" s="25">
        <v>0.16600000000000001</v>
      </c>
      <c r="AG19" s="25">
        <v>0.16600000000000001</v>
      </c>
      <c r="AH19" s="25">
        <v>0.16600000000000001</v>
      </c>
      <c r="AI19" s="25">
        <v>0.16600000000000001</v>
      </c>
      <c r="AJ19" s="25">
        <v>0.42099999999999999</v>
      </c>
      <c r="AK19" s="25">
        <v>0.42099999999999999</v>
      </c>
      <c r="AL19" s="25">
        <v>0.42099999999999999</v>
      </c>
      <c r="AM19" s="25">
        <v>0.42099999999999999</v>
      </c>
      <c r="AN19" s="25">
        <v>0.42099999999999999</v>
      </c>
      <c r="AO19" s="25">
        <v>0.42099999999999999</v>
      </c>
      <c r="AP19" s="25">
        <v>0.42099999999999999</v>
      </c>
      <c r="AQ19" s="25">
        <v>0.42099999999999999</v>
      </c>
      <c r="AR19" s="25">
        <v>0.17499999999999999</v>
      </c>
      <c r="AS19" s="25">
        <v>0.17499999999999999</v>
      </c>
      <c r="AT19" s="25">
        <v>0.17499999999999999</v>
      </c>
      <c r="AU19" s="25">
        <v>0.17499999999999999</v>
      </c>
      <c r="AV19" s="25">
        <v>0.47199999999999998</v>
      </c>
      <c r="AW19" s="25">
        <v>0.47199999999999998</v>
      </c>
      <c r="AX19" s="25">
        <v>0.47199999999999998</v>
      </c>
      <c r="AY19" s="25">
        <v>0.47199999999999998</v>
      </c>
      <c r="AZ19" s="25">
        <v>0.47199999999999998</v>
      </c>
      <c r="BA19" s="25">
        <v>0.47199999999999998</v>
      </c>
      <c r="BB19" s="25">
        <v>0.47199999999999998</v>
      </c>
      <c r="BC19" s="25">
        <v>0.47199999999999998</v>
      </c>
      <c r="BD19" s="125">
        <f t="shared" ref="BD19" si="318">+AR19</f>
        <v>0.17499999999999999</v>
      </c>
      <c r="BE19" s="125">
        <f t="shared" ref="BE19:BE24" si="319">+AS19</f>
        <v>0.17499999999999999</v>
      </c>
      <c r="BF19" s="125">
        <f t="shared" ref="BF19:BF24" si="320">+AT19</f>
        <v>0.17499999999999999</v>
      </c>
      <c r="BG19" s="125">
        <f t="shared" ref="BG19:BG24" si="321">+AU19</f>
        <v>0.17499999999999999</v>
      </c>
      <c r="BH19" s="125">
        <f t="shared" ref="BH19:BH24" si="322">+AV19</f>
        <v>0.47199999999999998</v>
      </c>
      <c r="BI19" s="125">
        <f t="shared" ref="BI19:BI24" si="323">+AW19</f>
        <v>0.47199999999999998</v>
      </c>
      <c r="BJ19" s="125">
        <f t="shared" ref="BJ19:BJ24" si="324">+AX19</f>
        <v>0.47199999999999998</v>
      </c>
      <c r="BK19" s="125">
        <f t="shared" ref="BK19:BK24" si="325">+AY19</f>
        <v>0.47199999999999998</v>
      </c>
      <c r="BL19" s="125">
        <f t="shared" ref="BL19:BL24" si="326">+AZ19</f>
        <v>0.47199999999999998</v>
      </c>
      <c r="BM19" s="125">
        <f t="shared" ref="BM19:BM24" si="327">+BA19</f>
        <v>0.47199999999999998</v>
      </c>
      <c r="BN19" s="125">
        <f t="shared" ref="BN19:BN24" si="328">+BB19</f>
        <v>0.47199999999999998</v>
      </c>
      <c r="BO19" s="125">
        <f t="shared" ref="BO19:BO24" si="329">+BC19</f>
        <v>0.47199999999999998</v>
      </c>
      <c r="BP19" s="125">
        <f t="shared" ref="BP19:BP25" si="330">+BD19</f>
        <v>0.17499999999999999</v>
      </c>
      <c r="BQ19" s="125">
        <f t="shared" ref="BQ19:BQ24" si="331">+BE19</f>
        <v>0.17499999999999999</v>
      </c>
      <c r="BR19" s="125">
        <f t="shared" ref="BR19:BR24" si="332">+BF19</f>
        <v>0.17499999999999999</v>
      </c>
      <c r="BS19" s="125">
        <f t="shared" ref="BS19:BS24" si="333">+BG19</f>
        <v>0.17499999999999999</v>
      </c>
      <c r="BT19" s="125">
        <f t="shared" ref="BT19:BT24" si="334">+BH19</f>
        <v>0.47199999999999998</v>
      </c>
      <c r="BU19" s="125">
        <f t="shared" ref="BU19:BU24" si="335">+BI19</f>
        <v>0.47199999999999998</v>
      </c>
      <c r="BV19" s="125">
        <f t="shared" ref="BV19:BV24" si="336">+BJ19</f>
        <v>0.47199999999999998</v>
      </c>
      <c r="BW19" s="125">
        <f t="shared" ref="BW19:BW24" si="337">+BK19</f>
        <v>0.47199999999999998</v>
      </c>
      <c r="BX19" s="125">
        <f t="shared" ref="BX19:BX24" si="338">+BL19</f>
        <v>0.47199999999999998</v>
      </c>
      <c r="BY19" s="125">
        <f t="shared" ref="BY19:BY24" si="339">+BM19</f>
        <v>0.47199999999999998</v>
      </c>
      <c r="BZ19" s="125">
        <f t="shared" ref="BZ19:BZ24" si="340">+BN19</f>
        <v>0.47199999999999998</v>
      </c>
      <c r="CA19" s="125">
        <f t="shared" ref="CA19:CA24" si="341">+BO19</f>
        <v>0.47199999999999998</v>
      </c>
      <c r="CB19" s="125">
        <f t="shared" ref="CB19:CB25" si="342">+BP19</f>
        <v>0.17499999999999999</v>
      </c>
      <c r="CC19" s="125">
        <f t="shared" ref="CC19:CC24" si="343">+BQ19</f>
        <v>0.17499999999999999</v>
      </c>
      <c r="CD19" s="125">
        <f t="shared" ref="CD19:CD24" si="344">+BR19</f>
        <v>0.17499999999999999</v>
      </c>
      <c r="CE19" s="125">
        <f t="shared" ref="CE19:CE24" si="345">+BS19</f>
        <v>0.17499999999999999</v>
      </c>
      <c r="CF19" s="125">
        <f t="shared" ref="CF19:CF24" si="346">+BT19</f>
        <v>0.47199999999999998</v>
      </c>
      <c r="CG19" s="125">
        <f t="shared" ref="CG19:CG24" si="347">+BU19</f>
        <v>0.47199999999999998</v>
      </c>
      <c r="CH19" s="125">
        <f t="shared" ref="CH19:CH24" si="348">+BV19</f>
        <v>0.47199999999999998</v>
      </c>
      <c r="CI19" s="125">
        <f t="shared" ref="CI19:CI24" si="349">+BW19</f>
        <v>0.47199999999999998</v>
      </c>
      <c r="CJ19" s="125">
        <f t="shared" ref="CJ19:CJ24" si="350">+BX19</f>
        <v>0.47199999999999998</v>
      </c>
      <c r="CK19" s="125">
        <f t="shared" ref="CK19:CK24" si="351">+BY19</f>
        <v>0.47199999999999998</v>
      </c>
      <c r="CL19" s="125">
        <f t="shared" ref="CL19:CL24" si="352">+BZ19</f>
        <v>0.47199999999999998</v>
      </c>
      <c r="CM19" s="125">
        <f t="shared" ref="CM19:CM24" si="353">+CA19</f>
        <v>0.47199999999999998</v>
      </c>
      <c r="CN19" s="125">
        <f t="shared" ref="CN19:CN25" si="354">+CB19</f>
        <v>0.17499999999999999</v>
      </c>
      <c r="CO19" s="125">
        <f t="shared" ref="CO19:CO24" si="355">+CC19</f>
        <v>0.17499999999999999</v>
      </c>
      <c r="CP19" s="125">
        <f t="shared" ref="CP19:CP24" si="356">+CD19</f>
        <v>0.17499999999999999</v>
      </c>
      <c r="CQ19" s="125">
        <f t="shared" ref="CQ19:CQ24" si="357">+CE19</f>
        <v>0.17499999999999999</v>
      </c>
      <c r="CR19" s="125">
        <f t="shared" ref="CR19:CR24" si="358">+CF19</f>
        <v>0.47199999999999998</v>
      </c>
      <c r="CS19" s="125">
        <f t="shared" ref="CS19:CS24" si="359">+CG19</f>
        <v>0.47199999999999998</v>
      </c>
      <c r="CT19" s="125">
        <f t="shared" ref="CT19:CT24" si="360">+CH19</f>
        <v>0.47199999999999998</v>
      </c>
      <c r="CU19" s="125">
        <f t="shared" ref="CU19:CU24" si="361">+CI19</f>
        <v>0.47199999999999998</v>
      </c>
      <c r="CV19" s="125">
        <f t="shared" ref="CV19:CV24" si="362">+CJ19</f>
        <v>0.47199999999999998</v>
      </c>
      <c r="CW19" s="125">
        <f t="shared" ref="CW19:CW24" si="363">+CK19</f>
        <v>0.47199999999999998</v>
      </c>
      <c r="CX19" s="125">
        <f t="shared" ref="CX19:CX24" si="364">+CL19</f>
        <v>0.47199999999999998</v>
      </c>
      <c r="CY19" s="125">
        <f t="shared" ref="CY19:CY24" si="365">+CM19</f>
        <v>0.47199999999999998</v>
      </c>
      <c r="CZ19" s="125">
        <f t="shared" ref="CZ19:CZ25" si="366">+CN19</f>
        <v>0.17499999999999999</v>
      </c>
      <c r="DA19" s="125">
        <f t="shared" ref="DA19:DA24" si="367">+CO19</f>
        <v>0.17499999999999999</v>
      </c>
      <c r="DB19" s="125">
        <f t="shared" ref="DB19:DB24" si="368">+CP19</f>
        <v>0.17499999999999999</v>
      </c>
      <c r="DC19" s="125">
        <f t="shared" ref="DC19:DC24" si="369">+CQ19</f>
        <v>0.17499999999999999</v>
      </c>
      <c r="DD19" s="125">
        <f t="shared" ref="DD19:DD24" si="370">+CR19</f>
        <v>0.47199999999999998</v>
      </c>
      <c r="DE19" s="125">
        <f t="shared" ref="DE19:DE24" si="371">+CS19</f>
        <v>0.47199999999999998</v>
      </c>
      <c r="DF19" s="125">
        <f t="shared" ref="DF19:DF24" si="372">+CT19</f>
        <v>0.47199999999999998</v>
      </c>
      <c r="DG19" s="125">
        <f t="shared" ref="DG19:DG24" si="373">+CU19</f>
        <v>0.47199999999999998</v>
      </c>
      <c r="DH19" s="125">
        <f t="shared" ref="DH19:DH24" si="374">+CV19</f>
        <v>0.47199999999999998</v>
      </c>
      <c r="DI19" s="125">
        <f t="shared" ref="DI19:DI24" si="375">+CW19</f>
        <v>0.47199999999999998</v>
      </c>
      <c r="DJ19" s="125">
        <f t="shared" ref="DJ19:DJ24" si="376">+CX19</f>
        <v>0.47199999999999998</v>
      </c>
      <c r="DK19" s="125">
        <f t="shared" ref="DK19:DK24" si="377">+CY19</f>
        <v>0.47199999999999998</v>
      </c>
      <c r="DL19" s="125">
        <f t="shared" ref="DL19:DL25" si="378">+CZ19</f>
        <v>0.17499999999999999</v>
      </c>
      <c r="DM19" s="125">
        <f t="shared" ref="DM19:DM24" si="379">+DA19</f>
        <v>0.17499999999999999</v>
      </c>
      <c r="DN19" s="125">
        <f t="shared" ref="DN19:DN24" si="380">+DB19</f>
        <v>0.17499999999999999</v>
      </c>
      <c r="DO19" s="125">
        <f t="shared" ref="DO19:DO24" si="381">+DC19</f>
        <v>0.17499999999999999</v>
      </c>
      <c r="DP19" s="125">
        <f t="shared" ref="DP19:DP24" si="382">+DD19</f>
        <v>0.47199999999999998</v>
      </c>
      <c r="DQ19" s="125">
        <f t="shared" ref="DQ19:DQ24" si="383">+DE19</f>
        <v>0.47199999999999998</v>
      </c>
      <c r="DR19" s="125">
        <f t="shared" ref="DR19:DR24" si="384">+DF19</f>
        <v>0.47199999999999998</v>
      </c>
      <c r="DS19" s="125">
        <f t="shared" ref="DS19:DS24" si="385">+DG19</f>
        <v>0.47199999999999998</v>
      </c>
      <c r="DT19" s="125">
        <f t="shared" ref="DT19:DT24" si="386">+DH19</f>
        <v>0.47199999999999998</v>
      </c>
      <c r="DU19" s="125">
        <f t="shared" ref="DU19:DU24" si="387">+DI19</f>
        <v>0.47199999999999998</v>
      </c>
      <c r="DV19" s="125">
        <f t="shared" ref="DV19:DV24" si="388">+DJ19</f>
        <v>0.47199999999999998</v>
      </c>
      <c r="DW19" s="125">
        <f t="shared" ref="DW19:DW24" si="389">+DK19</f>
        <v>0.47199999999999998</v>
      </c>
      <c r="DX19" s="125">
        <f t="shared" ref="DX19:DX25" si="390">+DL19</f>
        <v>0.17499999999999999</v>
      </c>
      <c r="DY19" s="125">
        <f t="shared" ref="DY19:DY24" si="391">+DM19</f>
        <v>0.17499999999999999</v>
      </c>
      <c r="DZ19" s="125">
        <f t="shared" ref="DZ19:DZ24" si="392">+DN19</f>
        <v>0.17499999999999999</v>
      </c>
      <c r="EA19" s="125">
        <f t="shared" ref="EA19:EA24" si="393">+DO19</f>
        <v>0.17499999999999999</v>
      </c>
      <c r="EB19" s="125">
        <f t="shared" ref="EB19:EB24" si="394">+DP19</f>
        <v>0.47199999999999998</v>
      </c>
      <c r="EC19" s="125">
        <f t="shared" ref="EC19:EC24" si="395">+DQ19</f>
        <v>0.47199999999999998</v>
      </c>
      <c r="ED19" s="125">
        <f t="shared" ref="ED19:ED24" si="396">+DR19</f>
        <v>0.47199999999999998</v>
      </c>
      <c r="EE19" s="125">
        <f t="shared" ref="EE19:EE24" si="397">+DS19</f>
        <v>0.47199999999999998</v>
      </c>
      <c r="EF19" s="125">
        <f t="shared" ref="EF19:EF24" si="398">+DT19</f>
        <v>0.47199999999999998</v>
      </c>
      <c r="EG19" s="125">
        <f t="shared" ref="EG19:EG24" si="399">+DU19</f>
        <v>0.47199999999999998</v>
      </c>
      <c r="EH19" s="125">
        <f t="shared" ref="EH19:EH24" si="400">+DV19</f>
        <v>0.47199999999999998</v>
      </c>
      <c r="EI19" s="125">
        <f t="shared" ref="EI19:EI24" si="401">+DW19</f>
        <v>0.47199999999999998</v>
      </c>
      <c r="EJ19" s="125">
        <f t="shared" ref="EJ19:EJ25" si="402">+DX19</f>
        <v>0.17499999999999999</v>
      </c>
      <c r="EK19" s="125">
        <f t="shared" ref="EK19:EK24" si="403">+DY19</f>
        <v>0.17499999999999999</v>
      </c>
      <c r="EL19" s="125">
        <f t="shared" ref="EL19:EL24" si="404">+DZ19</f>
        <v>0.17499999999999999</v>
      </c>
      <c r="EM19" s="125">
        <f t="shared" ref="EM19:EM24" si="405">+EA19</f>
        <v>0.17499999999999999</v>
      </c>
      <c r="EN19" s="125">
        <f t="shared" ref="EN19:EN24" si="406">+EB19</f>
        <v>0.47199999999999998</v>
      </c>
      <c r="EO19" s="125">
        <f t="shared" ref="EO19:EO24" si="407">+EC19</f>
        <v>0.47199999999999998</v>
      </c>
      <c r="EP19" s="125">
        <f t="shared" ref="EP19:EP24" si="408">+ED19</f>
        <v>0.47199999999999998</v>
      </c>
      <c r="EQ19" s="125">
        <f t="shared" ref="EQ19:EQ24" si="409">+EE19</f>
        <v>0.47199999999999998</v>
      </c>
      <c r="ER19" s="125">
        <f t="shared" ref="ER19:ER24" si="410">+EF19</f>
        <v>0.47199999999999998</v>
      </c>
      <c r="ES19" s="125">
        <f t="shared" ref="ES19:ES24" si="411">+EG19</f>
        <v>0.47199999999999998</v>
      </c>
      <c r="ET19" s="125">
        <f t="shared" ref="ET19:ET24" si="412">+EH19</f>
        <v>0.47199999999999998</v>
      </c>
      <c r="EU19" s="125">
        <f t="shared" ref="EU19:EU24" si="413">+EI19</f>
        <v>0.47199999999999998</v>
      </c>
      <c r="EV19" s="125">
        <f t="shared" ref="EV19:EV25" si="414">+EJ19</f>
        <v>0.17499999999999999</v>
      </c>
      <c r="EW19" s="125">
        <f t="shared" ref="EW19:EW24" si="415">+EK19</f>
        <v>0.17499999999999999</v>
      </c>
      <c r="EX19" s="125">
        <f t="shared" ref="EX19:EX24" si="416">+EL19</f>
        <v>0.17499999999999999</v>
      </c>
      <c r="EY19" s="125">
        <f t="shared" ref="EY19:EY24" si="417">+EM19</f>
        <v>0.17499999999999999</v>
      </c>
      <c r="EZ19" s="125">
        <f t="shared" ref="EZ19:EZ24" si="418">+EN19</f>
        <v>0.47199999999999998</v>
      </c>
      <c r="FA19" s="125">
        <f t="shared" ref="FA19:FA24" si="419">+EO19</f>
        <v>0.47199999999999998</v>
      </c>
      <c r="FB19" s="125">
        <f t="shared" ref="FB19:FB24" si="420">+EP19</f>
        <v>0.47199999999999998</v>
      </c>
      <c r="FC19" s="125">
        <f t="shared" ref="FC19:FC24" si="421">+EQ19</f>
        <v>0.47199999999999998</v>
      </c>
      <c r="FD19" s="125">
        <f t="shared" ref="FD19:FD24" si="422">+ER19</f>
        <v>0.47199999999999998</v>
      </c>
      <c r="FE19" s="125">
        <f t="shared" ref="FE19:FE24" si="423">+ES19</f>
        <v>0.47199999999999998</v>
      </c>
      <c r="FF19" s="125">
        <f t="shared" ref="FF19:FF24" si="424">+ET19</f>
        <v>0.47199999999999998</v>
      </c>
      <c r="FG19" s="125">
        <f t="shared" ref="FG19:FG24" si="425">+EU19</f>
        <v>0.47199999999999998</v>
      </c>
      <c r="FH19" s="125">
        <f t="shared" ref="FH19:FH25" si="426">+EV19</f>
        <v>0.17499999999999999</v>
      </c>
      <c r="FI19" s="125">
        <f t="shared" ref="FI19:FI24" si="427">+EW19</f>
        <v>0.17499999999999999</v>
      </c>
      <c r="FJ19" s="125">
        <f t="shared" ref="FJ19:FJ24" si="428">+EX19</f>
        <v>0.17499999999999999</v>
      </c>
      <c r="FK19" s="125">
        <f t="shared" ref="FK19:FK24" si="429">+EY19</f>
        <v>0.17499999999999999</v>
      </c>
      <c r="FL19" s="125">
        <f t="shared" ref="FL19:FL24" si="430">+EZ19</f>
        <v>0.47199999999999998</v>
      </c>
      <c r="FM19" s="125">
        <f t="shared" ref="FM19:FM24" si="431">+FA19</f>
        <v>0.47199999999999998</v>
      </c>
      <c r="FN19" s="125">
        <f t="shared" ref="FN19:FN24" si="432">+FB19</f>
        <v>0.47199999999999998</v>
      </c>
      <c r="FO19" s="125">
        <f t="shared" ref="FO19:FO24" si="433">+FC19</f>
        <v>0.47199999999999998</v>
      </c>
      <c r="FP19" s="125">
        <f t="shared" ref="FP19:FP24" si="434">+FD19</f>
        <v>0.47199999999999998</v>
      </c>
      <c r="FQ19" s="125">
        <f t="shared" ref="FQ19:FQ24" si="435">+FE19</f>
        <v>0.47199999999999998</v>
      </c>
      <c r="FR19" s="125">
        <f t="shared" ref="FR19:FR24" si="436">+FF19</f>
        <v>0.47199999999999998</v>
      </c>
      <c r="FS19" s="125">
        <f t="shared" ref="FS19:FS24" si="437">+FG19</f>
        <v>0.47199999999999998</v>
      </c>
      <c r="FT19" s="125">
        <f t="shared" ref="FT19:FT25" si="438">+FH19</f>
        <v>0.17499999999999999</v>
      </c>
      <c r="FU19" s="125">
        <f t="shared" ref="FU19:FU24" si="439">+FI19</f>
        <v>0.17499999999999999</v>
      </c>
      <c r="FV19" s="125">
        <f t="shared" ref="FV19:FV24" si="440">+FJ19</f>
        <v>0.17499999999999999</v>
      </c>
      <c r="FW19" s="125">
        <f t="shared" ref="FW19:FW24" si="441">+FK19</f>
        <v>0.17499999999999999</v>
      </c>
      <c r="FX19" s="125">
        <f t="shared" ref="FX19:FX24" si="442">+FL19</f>
        <v>0.47199999999999998</v>
      </c>
      <c r="FY19" s="125">
        <f t="shared" ref="FY19:FY24" si="443">+FM19</f>
        <v>0.47199999999999998</v>
      </c>
      <c r="FZ19" s="125">
        <f t="shared" ref="FZ19:FZ24" si="444">+FN19</f>
        <v>0.47199999999999998</v>
      </c>
      <c r="GA19" s="125">
        <f t="shared" ref="GA19:GA24" si="445">+FO19</f>
        <v>0.47199999999999998</v>
      </c>
      <c r="GB19" s="125">
        <f t="shared" ref="GB19:GB24" si="446">+FP19</f>
        <v>0.47199999999999998</v>
      </c>
      <c r="GC19" s="125">
        <f t="shared" ref="GC19:GC24" si="447">+FQ19</f>
        <v>0.47199999999999998</v>
      </c>
      <c r="GD19" s="125">
        <f t="shared" ref="GD19:GD24" si="448">+FR19</f>
        <v>0.47199999999999998</v>
      </c>
      <c r="GE19" s="125">
        <f t="shared" ref="GE19:GE24" si="449">+FS19</f>
        <v>0.47199999999999998</v>
      </c>
      <c r="GF19" s="125">
        <f t="shared" ref="GF19:GF25" si="450">+FT19</f>
        <v>0.17499999999999999</v>
      </c>
      <c r="GG19" s="125">
        <f t="shared" ref="GG19:GG24" si="451">+FU19</f>
        <v>0.17499999999999999</v>
      </c>
      <c r="GH19" s="125">
        <f t="shared" ref="GH19:GH24" si="452">+FV19</f>
        <v>0.17499999999999999</v>
      </c>
      <c r="GI19" s="125">
        <f t="shared" ref="GI19:GI24" si="453">+FW19</f>
        <v>0.17499999999999999</v>
      </c>
      <c r="GJ19" s="125">
        <f t="shared" ref="GJ19:GJ24" si="454">+FX19</f>
        <v>0.47199999999999998</v>
      </c>
      <c r="GK19" s="125">
        <f t="shared" ref="GK19:GK24" si="455">+FY19</f>
        <v>0.47199999999999998</v>
      </c>
      <c r="GL19" s="125">
        <f t="shared" ref="GL19:GL24" si="456">+FZ19</f>
        <v>0.47199999999999998</v>
      </c>
      <c r="GM19" s="125">
        <f t="shared" ref="GM19:GM24" si="457">+GA19</f>
        <v>0.47199999999999998</v>
      </c>
      <c r="GN19" s="125">
        <f t="shared" ref="GN19:GN24" si="458">+GB19</f>
        <v>0.47199999999999998</v>
      </c>
      <c r="GO19" s="125">
        <f t="shared" ref="GO19:GO24" si="459">+GC19</f>
        <v>0.47199999999999998</v>
      </c>
      <c r="GP19" s="125">
        <f t="shared" ref="GP19:GP24" si="460">+GD19</f>
        <v>0.47199999999999998</v>
      </c>
      <c r="GQ19" s="125">
        <f t="shared" ref="GQ19:GQ24" si="461">+GE19</f>
        <v>0.47199999999999998</v>
      </c>
      <c r="GR19" s="125">
        <f t="shared" ref="GR19:GR25" si="462">+GF19</f>
        <v>0.17499999999999999</v>
      </c>
      <c r="GS19" s="125">
        <f t="shared" ref="GS19:GS24" si="463">+GG19</f>
        <v>0.17499999999999999</v>
      </c>
      <c r="GT19" s="125">
        <f t="shared" ref="GT19:GT24" si="464">+GH19</f>
        <v>0.17499999999999999</v>
      </c>
      <c r="GU19" s="125">
        <f t="shared" ref="GU19:GU24" si="465">+GI19</f>
        <v>0.17499999999999999</v>
      </c>
      <c r="GV19" s="125">
        <f t="shared" ref="GV19:GV24" si="466">+GJ19</f>
        <v>0.47199999999999998</v>
      </c>
      <c r="GW19" s="125">
        <f t="shared" ref="GW19:GW24" si="467">+GK19</f>
        <v>0.47199999999999998</v>
      </c>
      <c r="GX19" s="125">
        <f t="shared" ref="GX19:GX24" si="468">+GL19</f>
        <v>0.47199999999999998</v>
      </c>
      <c r="GY19" s="125">
        <f t="shared" ref="GY19:GY24" si="469">+GM19</f>
        <v>0.47199999999999998</v>
      </c>
      <c r="GZ19" s="125">
        <f t="shared" ref="GZ19:GZ24" si="470">+GN19</f>
        <v>0.47199999999999998</v>
      </c>
      <c r="HA19" s="125">
        <f t="shared" ref="HA19:HA24" si="471">+GO19</f>
        <v>0.47199999999999998</v>
      </c>
      <c r="HB19" s="125">
        <f t="shared" ref="HB19:HB24" si="472">+GP19</f>
        <v>0.47199999999999998</v>
      </c>
      <c r="HC19" s="125">
        <f t="shared" ref="HC19:HC24" si="473">+GQ19</f>
        <v>0.47199999999999998</v>
      </c>
      <c r="HD19" s="125">
        <f t="shared" ref="HD19:HD25" si="474">+GR19</f>
        <v>0.17499999999999999</v>
      </c>
      <c r="HE19" s="125">
        <f t="shared" ref="HE19:HE24" si="475">+GS19</f>
        <v>0.17499999999999999</v>
      </c>
      <c r="HF19" s="125">
        <f t="shared" ref="HF19:HF24" si="476">+GT19</f>
        <v>0.17499999999999999</v>
      </c>
      <c r="HG19" s="125">
        <f t="shared" ref="HG19:HG24" si="477">+GU19</f>
        <v>0.17499999999999999</v>
      </c>
      <c r="HH19" s="125">
        <f t="shared" ref="HH19:HH24" si="478">+GV19</f>
        <v>0.47199999999999998</v>
      </c>
      <c r="HI19" s="125">
        <f t="shared" ref="HI19:HI24" si="479">+GW19</f>
        <v>0.47199999999999998</v>
      </c>
      <c r="HJ19" s="125">
        <f t="shared" ref="HJ19:HJ24" si="480">+GX19</f>
        <v>0.47199999999999998</v>
      </c>
      <c r="HK19" s="125">
        <f t="shared" ref="HK19:HK24" si="481">+GY19</f>
        <v>0.47199999999999998</v>
      </c>
      <c r="HL19" s="125">
        <f t="shared" ref="HL19:HL24" si="482">+GZ19</f>
        <v>0.47199999999999998</v>
      </c>
      <c r="HM19" s="125">
        <f t="shared" ref="HM19:HM24" si="483">+HA19</f>
        <v>0.47199999999999998</v>
      </c>
      <c r="HN19" s="125">
        <f t="shared" ref="HN19:HN24" si="484">+HB19</f>
        <v>0.47199999999999998</v>
      </c>
      <c r="HO19" s="125">
        <f t="shared" ref="HO19:HO24" si="485">+HC19</f>
        <v>0.47199999999999998</v>
      </c>
      <c r="HP19" s="125">
        <f t="shared" ref="HP19:HP25" si="486">+HD19</f>
        <v>0.17499999999999999</v>
      </c>
      <c r="HQ19" s="125">
        <f t="shared" ref="HQ19:HQ24" si="487">+HE19</f>
        <v>0.17499999999999999</v>
      </c>
      <c r="HR19" s="125">
        <f t="shared" ref="HR19:HR24" si="488">+HF19</f>
        <v>0.17499999999999999</v>
      </c>
      <c r="HS19" s="125">
        <f t="shared" ref="HS19:HS24" si="489">+HG19</f>
        <v>0.17499999999999999</v>
      </c>
      <c r="HT19" s="125">
        <f t="shared" ref="HT19:HT24" si="490">+HH19</f>
        <v>0.47199999999999998</v>
      </c>
      <c r="HU19" s="125">
        <f t="shared" ref="HU19:HU24" si="491">+HI19</f>
        <v>0.47199999999999998</v>
      </c>
      <c r="HV19" s="125">
        <f t="shared" ref="HV19:HV24" si="492">+HJ19</f>
        <v>0.47199999999999998</v>
      </c>
      <c r="HW19" s="125">
        <f t="shared" ref="HW19:HW24" si="493">+HK19</f>
        <v>0.47199999999999998</v>
      </c>
      <c r="HX19" s="125">
        <f t="shared" ref="HX19:HX24" si="494">+HL19</f>
        <v>0.47199999999999998</v>
      </c>
      <c r="HY19" s="125">
        <f t="shared" ref="HY19:HY24" si="495">+HM19</f>
        <v>0.47199999999999998</v>
      </c>
      <c r="HZ19" s="125">
        <f t="shared" ref="HZ19:HZ24" si="496">+HN19</f>
        <v>0.47199999999999998</v>
      </c>
      <c r="IA19" s="125">
        <f t="shared" ref="IA19:IA24" si="497">+HO19</f>
        <v>0.47199999999999998</v>
      </c>
      <c r="IB19" s="125">
        <f t="shared" ref="IB19:IB25" si="498">+HP19</f>
        <v>0.17499999999999999</v>
      </c>
      <c r="IC19" s="125">
        <f t="shared" ref="IC19:IC24" si="499">+HQ19</f>
        <v>0.17499999999999999</v>
      </c>
      <c r="ID19" s="125">
        <f t="shared" ref="ID19:ID24" si="500">+HR19</f>
        <v>0.17499999999999999</v>
      </c>
      <c r="IE19" s="125">
        <f t="shared" ref="IE19:IE24" si="501">+HS19</f>
        <v>0.17499999999999999</v>
      </c>
      <c r="IF19" s="125">
        <f t="shared" ref="IF19:IF24" si="502">+HT19</f>
        <v>0.47199999999999998</v>
      </c>
      <c r="IG19" s="125">
        <f t="shared" ref="IG19:IG24" si="503">+HU19</f>
        <v>0.47199999999999998</v>
      </c>
      <c r="IH19" s="125">
        <f t="shared" ref="IH19:IH24" si="504">+HV19</f>
        <v>0.47199999999999998</v>
      </c>
      <c r="II19" s="125">
        <f t="shared" ref="II19:II24" si="505">+HW19</f>
        <v>0.47199999999999998</v>
      </c>
      <c r="IJ19" s="125">
        <f t="shared" ref="IJ19:IJ24" si="506">+HX19</f>
        <v>0.47199999999999998</v>
      </c>
      <c r="IK19" s="125">
        <f t="shared" ref="IK19:IK24" si="507">+HY19</f>
        <v>0.47199999999999998</v>
      </c>
      <c r="IL19" s="125">
        <f t="shared" ref="IL19:IL24" si="508">+HZ19</f>
        <v>0.47199999999999998</v>
      </c>
      <c r="IM19" s="125">
        <f t="shared" ref="IM19:IM24" si="509">+IA19</f>
        <v>0.47199999999999998</v>
      </c>
      <c r="IN19" s="125">
        <f t="shared" ref="IN19:IN25" si="510">+IB19</f>
        <v>0.17499999999999999</v>
      </c>
      <c r="IO19" s="125">
        <f t="shared" ref="IO19:IO24" si="511">+IC19</f>
        <v>0.17499999999999999</v>
      </c>
      <c r="IP19" s="125">
        <f t="shared" ref="IP19:IP24" si="512">+ID19</f>
        <v>0.17499999999999999</v>
      </c>
      <c r="IQ19" s="125">
        <f t="shared" ref="IQ19:IQ24" si="513">+IE19</f>
        <v>0.17499999999999999</v>
      </c>
      <c r="IR19" s="125">
        <f t="shared" ref="IR19:IR24" si="514">+IF19</f>
        <v>0.47199999999999998</v>
      </c>
      <c r="IS19" s="125">
        <f t="shared" ref="IS19:IS24" si="515">+IG19</f>
        <v>0.47199999999999998</v>
      </c>
      <c r="IT19" s="125">
        <f t="shared" ref="IT19:IT24" si="516">+IH19</f>
        <v>0.47199999999999998</v>
      </c>
      <c r="IU19" s="125">
        <f t="shared" ref="IU19:IU24" si="517">+II19</f>
        <v>0.47199999999999998</v>
      </c>
      <c r="IV19" s="125">
        <f t="shared" ref="IV19:IV24" si="518">+IJ19</f>
        <v>0.47199999999999998</v>
      </c>
      <c r="IW19" s="125">
        <f t="shared" ref="IW19:IW24" si="519">+IK19</f>
        <v>0.47199999999999998</v>
      </c>
      <c r="IX19" s="125">
        <f t="shared" ref="IX19:IX24" si="520">+IL19</f>
        <v>0.47199999999999998</v>
      </c>
      <c r="IY19" s="125">
        <f t="shared" ref="IY19:IY24" si="521">+IM19</f>
        <v>0.47199999999999998</v>
      </c>
      <c r="IZ19" s="125">
        <f t="shared" ref="IZ19:IZ25" si="522">+IN19</f>
        <v>0.17499999999999999</v>
      </c>
      <c r="JA19" s="125">
        <f t="shared" ref="JA19:JA24" si="523">+IO19</f>
        <v>0.17499999999999999</v>
      </c>
      <c r="JB19" s="125">
        <f t="shared" ref="JB19:JB24" si="524">+IP19</f>
        <v>0.17499999999999999</v>
      </c>
      <c r="JC19" s="125">
        <f t="shared" ref="JC19:JC24" si="525">+IQ19</f>
        <v>0.17499999999999999</v>
      </c>
      <c r="JD19" s="125">
        <f t="shared" ref="JD19:JD24" si="526">+IR19</f>
        <v>0.47199999999999998</v>
      </c>
      <c r="JE19" s="125">
        <f t="shared" ref="JE19:JE24" si="527">+IS19</f>
        <v>0.47199999999999998</v>
      </c>
      <c r="JF19" s="125">
        <f t="shared" ref="JF19:JF24" si="528">+IT19</f>
        <v>0.47199999999999998</v>
      </c>
      <c r="JG19" s="125">
        <f t="shared" ref="JG19:JG24" si="529">+IU19</f>
        <v>0.47199999999999998</v>
      </c>
      <c r="JH19" s="125">
        <f t="shared" ref="JH19:JH24" si="530">+IV19</f>
        <v>0.47199999999999998</v>
      </c>
      <c r="JI19" s="125">
        <f t="shared" ref="JI19:JI24" si="531">+IW19</f>
        <v>0.47199999999999998</v>
      </c>
      <c r="JJ19" s="125">
        <f t="shared" ref="JJ19:JJ24" si="532">+IX19</f>
        <v>0.47199999999999998</v>
      </c>
      <c r="JK19" s="125">
        <f t="shared" ref="JK19:JK24" si="533">+IY19</f>
        <v>0.47199999999999998</v>
      </c>
      <c r="JL19" s="125">
        <f t="shared" ref="JL19:JL25" si="534">+IZ19</f>
        <v>0.17499999999999999</v>
      </c>
      <c r="JM19" s="125">
        <f t="shared" ref="JM19:JM24" si="535">+JA19</f>
        <v>0.17499999999999999</v>
      </c>
      <c r="JN19" s="125">
        <f t="shared" ref="JN19:JN24" si="536">+JB19</f>
        <v>0.17499999999999999</v>
      </c>
      <c r="JO19" s="125">
        <f t="shared" ref="JO19:JO24" si="537">+JC19</f>
        <v>0.17499999999999999</v>
      </c>
      <c r="JP19" s="125">
        <f t="shared" ref="JP19:JP24" si="538">+JD19</f>
        <v>0.47199999999999998</v>
      </c>
      <c r="JQ19" s="125">
        <f t="shared" ref="JQ19:JQ24" si="539">+JE19</f>
        <v>0.47199999999999998</v>
      </c>
      <c r="JR19" s="125">
        <f t="shared" ref="JR19:JR24" si="540">+JF19</f>
        <v>0.47199999999999998</v>
      </c>
      <c r="JS19" s="125">
        <f t="shared" ref="JS19:JS24" si="541">+JG19</f>
        <v>0.47199999999999998</v>
      </c>
      <c r="JT19" s="125">
        <f t="shared" ref="JT19:JT24" si="542">+JH19</f>
        <v>0.47199999999999998</v>
      </c>
      <c r="JU19" s="125">
        <f t="shared" ref="JU19:JU24" si="543">+JI19</f>
        <v>0.47199999999999998</v>
      </c>
      <c r="JV19" s="125">
        <f t="shared" ref="JV19:JV24" si="544">+JJ19</f>
        <v>0.47199999999999998</v>
      </c>
      <c r="JW19" s="125">
        <f t="shared" ref="JW19:JW24" si="545">+JK19</f>
        <v>0.47199999999999998</v>
      </c>
      <c r="JX19" s="125">
        <f t="shared" ref="JX19:JX25" si="546">+JL19</f>
        <v>0.17499999999999999</v>
      </c>
      <c r="JY19" s="125">
        <f t="shared" ref="JY19:JY24" si="547">+JM19</f>
        <v>0.17499999999999999</v>
      </c>
      <c r="JZ19" s="125">
        <f t="shared" ref="JZ19:JZ24" si="548">+JN19</f>
        <v>0.17499999999999999</v>
      </c>
      <c r="KA19" s="125">
        <f t="shared" ref="KA19:KA24" si="549">+JO19</f>
        <v>0.17499999999999999</v>
      </c>
      <c r="KB19" s="125">
        <f t="shared" ref="KB19:KB24" si="550">+JP19</f>
        <v>0.47199999999999998</v>
      </c>
      <c r="KC19" s="125">
        <f t="shared" ref="KC19:KC24" si="551">+JQ19</f>
        <v>0.47199999999999998</v>
      </c>
      <c r="KD19" s="125">
        <f t="shared" ref="KD19:KD24" si="552">+JR19</f>
        <v>0.47199999999999998</v>
      </c>
      <c r="KE19" s="125">
        <f t="shared" ref="KE19:KE24" si="553">+JS19</f>
        <v>0.47199999999999998</v>
      </c>
      <c r="KF19" s="125">
        <f t="shared" ref="KF19:KF24" si="554">+JT19</f>
        <v>0.47199999999999998</v>
      </c>
      <c r="KG19" s="125">
        <f t="shared" ref="KG19:KG24" si="555">+JU19</f>
        <v>0.47199999999999998</v>
      </c>
      <c r="KH19" s="125">
        <f t="shared" ref="KH19:KH24" si="556">+JV19</f>
        <v>0.47199999999999998</v>
      </c>
      <c r="KI19" s="125">
        <f t="shared" ref="KI19:KI24" si="557">+JW19</f>
        <v>0.47199999999999998</v>
      </c>
      <c r="KJ19" s="125">
        <f t="shared" ref="KJ19:KJ25" si="558">+JX19</f>
        <v>0.17499999999999999</v>
      </c>
      <c r="KK19" s="125">
        <f t="shared" ref="KK19:KK24" si="559">+JY19</f>
        <v>0.17499999999999999</v>
      </c>
      <c r="KL19" s="125">
        <f t="shared" ref="KL19:KL24" si="560">+JZ19</f>
        <v>0.17499999999999999</v>
      </c>
      <c r="KM19" s="125">
        <f t="shared" ref="KM19:KM24" si="561">+KA19</f>
        <v>0.17499999999999999</v>
      </c>
      <c r="KN19" s="125">
        <f t="shared" ref="KN19:KN24" si="562">+KB19</f>
        <v>0.47199999999999998</v>
      </c>
      <c r="KO19" s="125">
        <f t="shared" ref="KO19:KO24" si="563">+KC19</f>
        <v>0.47199999999999998</v>
      </c>
      <c r="KP19" s="125">
        <f t="shared" ref="KP19:KP24" si="564">+KD19</f>
        <v>0.47199999999999998</v>
      </c>
      <c r="KQ19" s="125">
        <f t="shared" ref="KQ19:KQ24" si="565">+KE19</f>
        <v>0.47199999999999998</v>
      </c>
      <c r="KR19" s="125">
        <f t="shared" ref="KR19:KR24" si="566">+KF19</f>
        <v>0.47199999999999998</v>
      </c>
      <c r="KS19" s="125">
        <f t="shared" ref="KS19:KS24" si="567">+KG19</f>
        <v>0.47199999999999998</v>
      </c>
      <c r="KT19" s="125">
        <f t="shared" ref="KT19:KT24" si="568">+KH19</f>
        <v>0.47199999999999998</v>
      </c>
      <c r="KU19" s="125">
        <f t="shared" ref="KU19:KU24" si="569">+KI19</f>
        <v>0.47199999999999998</v>
      </c>
      <c r="KV19" s="125">
        <f t="shared" ref="KV19:KV25" si="570">+KJ19</f>
        <v>0.17499999999999999</v>
      </c>
      <c r="KW19" s="125">
        <f t="shared" ref="KW19:KW24" si="571">+KK19</f>
        <v>0.17499999999999999</v>
      </c>
      <c r="KX19" s="125">
        <f t="shared" ref="KX19:KX24" si="572">+KL19</f>
        <v>0.17499999999999999</v>
      </c>
      <c r="KY19" s="125">
        <f t="shared" ref="KY19:KY24" si="573">+KM19</f>
        <v>0.17499999999999999</v>
      </c>
      <c r="KZ19" s="125">
        <f t="shared" ref="KZ19:KZ24" si="574">+KN19</f>
        <v>0.47199999999999998</v>
      </c>
      <c r="LA19" s="125">
        <f t="shared" ref="LA19:LA24" si="575">+KO19</f>
        <v>0.47199999999999998</v>
      </c>
      <c r="LB19" s="125">
        <f t="shared" ref="LB19:LB24" si="576">+KP19</f>
        <v>0.47199999999999998</v>
      </c>
      <c r="LC19" s="125">
        <f t="shared" ref="LC19:LC24" si="577">+KQ19</f>
        <v>0.47199999999999998</v>
      </c>
      <c r="LD19" s="125">
        <f t="shared" ref="LD19:LD24" si="578">+KR19</f>
        <v>0.47199999999999998</v>
      </c>
      <c r="LE19" s="125">
        <f t="shared" ref="LE19:LE24" si="579">+KS19</f>
        <v>0.47199999999999998</v>
      </c>
      <c r="LF19" s="125">
        <f t="shared" ref="LF19:LF24" si="580">+KT19</f>
        <v>0.47199999999999998</v>
      </c>
      <c r="LG19" s="125">
        <f t="shared" ref="LG19:LG24" si="581">+KU19</f>
        <v>0.47199999999999998</v>
      </c>
      <c r="LH19" s="125">
        <f t="shared" ref="LH19:LH25" si="582">+KV19</f>
        <v>0.17499999999999999</v>
      </c>
      <c r="LI19" s="125">
        <f t="shared" ref="LI19:LI24" si="583">+KW19</f>
        <v>0.17499999999999999</v>
      </c>
      <c r="LJ19" s="125">
        <f t="shared" ref="LJ19:LJ24" si="584">+KX19</f>
        <v>0.17499999999999999</v>
      </c>
      <c r="LK19" s="125">
        <f t="shared" ref="LK19:LK24" si="585">+KY19</f>
        <v>0.17499999999999999</v>
      </c>
      <c r="LL19" s="125">
        <f t="shared" ref="LL19:LL24" si="586">+KZ19</f>
        <v>0.47199999999999998</v>
      </c>
      <c r="LM19" s="125">
        <f t="shared" ref="LM19:LM24" si="587">+LA19</f>
        <v>0.47199999999999998</v>
      </c>
      <c r="LN19" s="125">
        <f t="shared" ref="LN19:LN24" si="588">+LB19</f>
        <v>0.47199999999999998</v>
      </c>
      <c r="LO19" s="125">
        <f t="shared" ref="LO19:LO24" si="589">+LC19</f>
        <v>0.47199999999999998</v>
      </c>
      <c r="LP19" s="125">
        <f t="shared" ref="LP19:LP24" si="590">+LD19</f>
        <v>0.47199999999999998</v>
      </c>
      <c r="LQ19" s="125">
        <f t="shared" ref="LQ19:LQ24" si="591">+LE19</f>
        <v>0.47199999999999998</v>
      </c>
      <c r="LR19" s="125">
        <f t="shared" ref="LR19:LR24" si="592">+LF19</f>
        <v>0.47199999999999998</v>
      </c>
      <c r="LS19" s="125">
        <f t="shared" ref="LS19:LS24" si="593">+LG19</f>
        <v>0.47199999999999998</v>
      </c>
      <c r="LT19" s="125">
        <f t="shared" ref="LT19:LT25" si="594">+LH19</f>
        <v>0.17499999999999999</v>
      </c>
      <c r="LU19" s="125">
        <f t="shared" ref="LU19:LU24" si="595">+LI19</f>
        <v>0.17499999999999999</v>
      </c>
      <c r="LV19" s="125">
        <f t="shared" ref="LV19:LV24" si="596">+LJ19</f>
        <v>0.17499999999999999</v>
      </c>
      <c r="LW19" s="125">
        <f t="shared" ref="LW19:LW24" si="597">+LK19</f>
        <v>0.17499999999999999</v>
      </c>
      <c r="LX19" s="125">
        <f t="shared" ref="LX19:LX24" si="598">+LL19</f>
        <v>0.47199999999999998</v>
      </c>
      <c r="LY19" s="125">
        <f t="shared" ref="LY19:LY24" si="599">+LM19</f>
        <v>0.47199999999999998</v>
      </c>
      <c r="LZ19" s="125">
        <f t="shared" ref="LZ19:LZ24" si="600">+LN19</f>
        <v>0.47199999999999998</v>
      </c>
      <c r="MA19" s="125">
        <f t="shared" ref="MA19:MA24" si="601">+LO19</f>
        <v>0.47199999999999998</v>
      </c>
      <c r="MB19" s="125">
        <f t="shared" ref="MB19:MB24" si="602">+LP19</f>
        <v>0.47199999999999998</v>
      </c>
      <c r="MC19" s="125">
        <f t="shared" ref="MC19:MC24" si="603">+LQ19</f>
        <v>0.47199999999999998</v>
      </c>
      <c r="MD19" s="125">
        <f t="shared" ref="MD19:MD24" si="604">+LR19</f>
        <v>0.47199999999999998</v>
      </c>
      <c r="ME19" s="125">
        <f t="shared" ref="ME19:ME24" si="605">+LS19</f>
        <v>0.47199999999999998</v>
      </c>
      <c r="MF19" s="125">
        <f t="shared" ref="MF19:MF25" si="606">+LT19</f>
        <v>0.17499999999999999</v>
      </c>
      <c r="MG19" s="125">
        <f t="shared" ref="MG19:MG24" si="607">+LU19</f>
        <v>0.17499999999999999</v>
      </c>
      <c r="MH19" s="125">
        <f t="shared" ref="MH19:MH24" si="608">+LV19</f>
        <v>0.17499999999999999</v>
      </c>
      <c r="MI19" s="125">
        <f t="shared" ref="MI19:MI24" si="609">+LW19</f>
        <v>0.17499999999999999</v>
      </c>
      <c r="MJ19" s="125">
        <f t="shared" ref="MJ19:MJ24" si="610">+LX19</f>
        <v>0.47199999999999998</v>
      </c>
      <c r="MK19" s="125">
        <f t="shared" ref="MK19:MK24" si="611">+LY19</f>
        <v>0.47199999999999998</v>
      </c>
      <c r="ML19" s="125">
        <f t="shared" ref="ML19:ML24" si="612">+LZ19</f>
        <v>0.47199999999999998</v>
      </c>
      <c r="MM19" s="125">
        <f t="shared" ref="MM19:MM24" si="613">+MA19</f>
        <v>0.47199999999999998</v>
      </c>
      <c r="MN19" s="125">
        <f t="shared" ref="MN19:MN24" si="614">+MB19</f>
        <v>0.47199999999999998</v>
      </c>
      <c r="MO19" s="125">
        <f t="shared" ref="MO19:MO24" si="615">+MC19</f>
        <v>0.47199999999999998</v>
      </c>
      <c r="MP19" s="125">
        <f t="shared" ref="MP19:MP24" si="616">+MD19</f>
        <v>0.47199999999999998</v>
      </c>
      <c r="MQ19" s="125">
        <f t="shared" ref="MQ19:MQ24" si="617">+ME19</f>
        <v>0.47199999999999998</v>
      </c>
      <c r="MR19" s="125">
        <f t="shared" ref="MR19:MR25" si="618">+MF19</f>
        <v>0.17499999999999999</v>
      </c>
      <c r="MS19" s="125">
        <f t="shared" ref="MS19:MS24" si="619">+MG19</f>
        <v>0.17499999999999999</v>
      </c>
      <c r="MT19" s="125">
        <f t="shared" ref="MT19:MT24" si="620">+MH19</f>
        <v>0.17499999999999999</v>
      </c>
      <c r="MU19" s="125">
        <f t="shared" ref="MU19:MU24" si="621">+MI19</f>
        <v>0.17499999999999999</v>
      </c>
      <c r="MV19" s="125">
        <f t="shared" ref="MV19:MV24" si="622">+MJ19</f>
        <v>0.47199999999999998</v>
      </c>
      <c r="MW19" s="125">
        <f t="shared" ref="MW19:MW24" si="623">+MK19</f>
        <v>0.47199999999999998</v>
      </c>
      <c r="MX19" s="125">
        <f t="shared" ref="MX19:MX24" si="624">+ML19</f>
        <v>0.47199999999999998</v>
      </c>
      <c r="MY19" s="9" t="s">
        <v>63</v>
      </c>
    </row>
    <row r="20" spans="1:363" x14ac:dyDescent="0.25">
      <c r="A20" s="298"/>
      <c r="B20" s="21" t="s">
        <v>22</v>
      </c>
      <c r="C20" s="134">
        <v>0.77100000000000002</v>
      </c>
      <c r="D20" s="134">
        <v>0.77100000000000002</v>
      </c>
      <c r="E20" s="134">
        <v>0.77100000000000002</v>
      </c>
      <c r="F20" s="134">
        <v>0.77100000000000002</v>
      </c>
      <c r="G20" s="134">
        <v>0.77100000000000002</v>
      </c>
      <c r="H20" s="25">
        <v>0.312</v>
      </c>
      <c r="I20" s="25">
        <v>0.312</v>
      </c>
      <c r="J20" s="25">
        <v>0.312</v>
      </c>
      <c r="K20" s="25">
        <v>0.312</v>
      </c>
      <c r="L20" s="134">
        <v>0.77100000000000002</v>
      </c>
      <c r="M20" s="134">
        <v>0.77100000000000002</v>
      </c>
      <c r="N20" s="134">
        <v>0.77100000000000002</v>
      </c>
      <c r="O20" s="134">
        <v>0.77100000000000002</v>
      </c>
      <c r="P20" s="134">
        <v>0.77100000000000002</v>
      </c>
      <c r="Q20" s="134">
        <v>0.77100000000000002</v>
      </c>
      <c r="R20" s="134">
        <v>0.77100000000000002</v>
      </c>
      <c r="S20" s="134">
        <v>0.77100000000000002</v>
      </c>
      <c r="T20" s="25">
        <v>0.312</v>
      </c>
      <c r="U20" s="25">
        <v>0.312</v>
      </c>
      <c r="V20" s="25">
        <v>0.312</v>
      </c>
      <c r="W20" s="25">
        <v>0.312</v>
      </c>
      <c r="X20" s="25">
        <v>0.76700000000000002</v>
      </c>
      <c r="Y20" s="25">
        <v>0.76700000000000002</v>
      </c>
      <c r="Z20" s="25">
        <v>0.76700000000000002</v>
      </c>
      <c r="AA20" s="25">
        <v>0.76700000000000002</v>
      </c>
      <c r="AB20" s="25">
        <v>0.76700000000000002</v>
      </c>
      <c r="AC20" s="25">
        <v>0.76700000000000002</v>
      </c>
      <c r="AD20" s="25">
        <v>0.76700000000000002</v>
      </c>
      <c r="AE20" s="25">
        <v>0.76700000000000002</v>
      </c>
      <c r="AF20" s="25">
        <v>0.104</v>
      </c>
      <c r="AG20" s="25">
        <v>0.104</v>
      </c>
      <c r="AH20" s="25">
        <v>0.104</v>
      </c>
      <c r="AI20" s="25">
        <v>0.104</v>
      </c>
      <c r="AJ20" s="25">
        <v>0.70699999999999996</v>
      </c>
      <c r="AK20" s="25">
        <v>0.70699999999999996</v>
      </c>
      <c r="AL20" s="25">
        <v>0.70699999999999996</v>
      </c>
      <c r="AM20" s="25">
        <v>0.70699999999999996</v>
      </c>
      <c r="AN20" s="25">
        <v>0.70699999999999996</v>
      </c>
      <c r="AO20" s="25">
        <v>0.70699999999999996</v>
      </c>
      <c r="AP20" s="25">
        <v>0.70699999999999996</v>
      </c>
      <c r="AQ20" s="25">
        <v>0.70699999999999996</v>
      </c>
      <c r="AR20" s="25">
        <v>0</v>
      </c>
      <c r="AS20" s="25">
        <v>0</v>
      </c>
      <c r="AT20" s="25">
        <v>0</v>
      </c>
      <c r="AU20" s="25">
        <v>0</v>
      </c>
      <c r="AV20" s="25">
        <v>0.67700000000000005</v>
      </c>
      <c r="AW20" s="25">
        <v>0.67700000000000005</v>
      </c>
      <c r="AX20" s="25">
        <v>0.67700000000000005</v>
      </c>
      <c r="AY20" s="25">
        <v>0.67700000000000005</v>
      </c>
      <c r="AZ20" s="25">
        <v>0.67700000000000005</v>
      </c>
      <c r="BA20" s="25">
        <v>0.67700000000000005</v>
      </c>
      <c r="BB20" s="25">
        <v>0.67700000000000005</v>
      </c>
      <c r="BC20" s="25">
        <v>0.67700000000000005</v>
      </c>
      <c r="BD20" s="125">
        <f t="shared" ref="BD20:BD25" si="625">+AR20</f>
        <v>0</v>
      </c>
      <c r="BE20" s="125">
        <f t="shared" si="319"/>
        <v>0</v>
      </c>
      <c r="BF20" s="125">
        <f t="shared" si="320"/>
        <v>0</v>
      </c>
      <c r="BG20" s="125">
        <f t="shared" si="321"/>
        <v>0</v>
      </c>
      <c r="BH20" s="125">
        <f t="shared" si="322"/>
        <v>0.67700000000000005</v>
      </c>
      <c r="BI20" s="125">
        <f t="shared" si="323"/>
        <v>0.67700000000000005</v>
      </c>
      <c r="BJ20" s="125">
        <f t="shared" si="324"/>
        <v>0.67700000000000005</v>
      </c>
      <c r="BK20" s="125">
        <f t="shared" si="325"/>
        <v>0.67700000000000005</v>
      </c>
      <c r="BL20" s="125">
        <f t="shared" si="326"/>
        <v>0.67700000000000005</v>
      </c>
      <c r="BM20" s="125">
        <f t="shared" si="327"/>
        <v>0.67700000000000005</v>
      </c>
      <c r="BN20" s="125">
        <f t="shared" si="328"/>
        <v>0.67700000000000005</v>
      </c>
      <c r="BO20" s="125">
        <f t="shared" si="329"/>
        <v>0.67700000000000005</v>
      </c>
      <c r="BP20" s="125">
        <f t="shared" si="330"/>
        <v>0</v>
      </c>
      <c r="BQ20" s="125">
        <f t="shared" si="331"/>
        <v>0</v>
      </c>
      <c r="BR20" s="125">
        <f t="shared" si="332"/>
        <v>0</v>
      </c>
      <c r="BS20" s="125">
        <f t="shared" si="333"/>
        <v>0</v>
      </c>
      <c r="BT20" s="125">
        <f t="shared" si="334"/>
        <v>0.67700000000000005</v>
      </c>
      <c r="BU20" s="125">
        <f t="shared" si="335"/>
        <v>0.67700000000000005</v>
      </c>
      <c r="BV20" s="125">
        <f t="shared" si="336"/>
        <v>0.67700000000000005</v>
      </c>
      <c r="BW20" s="125">
        <f t="shared" si="337"/>
        <v>0.67700000000000005</v>
      </c>
      <c r="BX20" s="125">
        <f t="shared" si="338"/>
        <v>0.67700000000000005</v>
      </c>
      <c r="BY20" s="125">
        <f t="shared" si="339"/>
        <v>0.67700000000000005</v>
      </c>
      <c r="BZ20" s="125">
        <f t="shared" si="340"/>
        <v>0.67700000000000005</v>
      </c>
      <c r="CA20" s="125">
        <f t="shared" si="341"/>
        <v>0.67700000000000005</v>
      </c>
      <c r="CB20" s="125">
        <f t="shared" si="342"/>
        <v>0</v>
      </c>
      <c r="CC20" s="125">
        <f t="shared" si="343"/>
        <v>0</v>
      </c>
      <c r="CD20" s="125">
        <f t="shared" si="344"/>
        <v>0</v>
      </c>
      <c r="CE20" s="125">
        <f t="shared" si="345"/>
        <v>0</v>
      </c>
      <c r="CF20" s="125">
        <f t="shared" si="346"/>
        <v>0.67700000000000005</v>
      </c>
      <c r="CG20" s="125">
        <f t="shared" si="347"/>
        <v>0.67700000000000005</v>
      </c>
      <c r="CH20" s="125">
        <f t="shared" si="348"/>
        <v>0.67700000000000005</v>
      </c>
      <c r="CI20" s="125">
        <f t="shared" si="349"/>
        <v>0.67700000000000005</v>
      </c>
      <c r="CJ20" s="125">
        <f t="shared" si="350"/>
        <v>0.67700000000000005</v>
      </c>
      <c r="CK20" s="125">
        <f t="shared" si="351"/>
        <v>0.67700000000000005</v>
      </c>
      <c r="CL20" s="125">
        <f t="shared" si="352"/>
        <v>0.67700000000000005</v>
      </c>
      <c r="CM20" s="125">
        <f t="shared" si="353"/>
        <v>0.67700000000000005</v>
      </c>
      <c r="CN20" s="125">
        <f t="shared" si="354"/>
        <v>0</v>
      </c>
      <c r="CO20" s="125">
        <f t="shared" si="355"/>
        <v>0</v>
      </c>
      <c r="CP20" s="125">
        <f t="shared" si="356"/>
        <v>0</v>
      </c>
      <c r="CQ20" s="125">
        <f t="shared" si="357"/>
        <v>0</v>
      </c>
      <c r="CR20" s="125">
        <f t="shared" si="358"/>
        <v>0.67700000000000005</v>
      </c>
      <c r="CS20" s="125">
        <f t="shared" si="359"/>
        <v>0.67700000000000005</v>
      </c>
      <c r="CT20" s="125">
        <f t="shared" si="360"/>
        <v>0.67700000000000005</v>
      </c>
      <c r="CU20" s="125">
        <f t="shared" si="361"/>
        <v>0.67700000000000005</v>
      </c>
      <c r="CV20" s="125">
        <f t="shared" si="362"/>
        <v>0.67700000000000005</v>
      </c>
      <c r="CW20" s="125">
        <f t="shared" si="363"/>
        <v>0.67700000000000005</v>
      </c>
      <c r="CX20" s="125">
        <f t="shared" si="364"/>
        <v>0.67700000000000005</v>
      </c>
      <c r="CY20" s="125">
        <f t="shared" si="365"/>
        <v>0.67700000000000005</v>
      </c>
      <c r="CZ20" s="125">
        <f t="shared" si="366"/>
        <v>0</v>
      </c>
      <c r="DA20" s="125">
        <f t="shared" si="367"/>
        <v>0</v>
      </c>
      <c r="DB20" s="125">
        <f t="shared" si="368"/>
        <v>0</v>
      </c>
      <c r="DC20" s="125">
        <f t="shared" si="369"/>
        <v>0</v>
      </c>
      <c r="DD20" s="125">
        <f t="shared" si="370"/>
        <v>0.67700000000000005</v>
      </c>
      <c r="DE20" s="125">
        <f t="shared" si="371"/>
        <v>0.67700000000000005</v>
      </c>
      <c r="DF20" s="125">
        <f t="shared" si="372"/>
        <v>0.67700000000000005</v>
      </c>
      <c r="DG20" s="125">
        <f t="shared" si="373"/>
        <v>0.67700000000000005</v>
      </c>
      <c r="DH20" s="125">
        <f t="shared" si="374"/>
        <v>0.67700000000000005</v>
      </c>
      <c r="DI20" s="125">
        <f t="shared" si="375"/>
        <v>0.67700000000000005</v>
      </c>
      <c r="DJ20" s="125">
        <f t="shared" si="376"/>
        <v>0.67700000000000005</v>
      </c>
      <c r="DK20" s="125">
        <f t="shared" si="377"/>
        <v>0.67700000000000005</v>
      </c>
      <c r="DL20" s="125">
        <f t="shared" si="378"/>
        <v>0</v>
      </c>
      <c r="DM20" s="125">
        <f t="shared" si="379"/>
        <v>0</v>
      </c>
      <c r="DN20" s="125">
        <f t="shared" si="380"/>
        <v>0</v>
      </c>
      <c r="DO20" s="125">
        <f t="shared" si="381"/>
        <v>0</v>
      </c>
      <c r="DP20" s="125">
        <f t="shared" si="382"/>
        <v>0.67700000000000005</v>
      </c>
      <c r="DQ20" s="125">
        <f t="shared" si="383"/>
        <v>0.67700000000000005</v>
      </c>
      <c r="DR20" s="125">
        <f t="shared" si="384"/>
        <v>0.67700000000000005</v>
      </c>
      <c r="DS20" s="125">
        <f t="shared" si="385"/>
        <v>0.67700000000000005</v>
      </c>
      <c r="DT20" s="125">
        <f t="shared" si="386"/>
        <v>0.67700000000000005</v>
      </c>
      <c r="DU20" s="125">
        <f t="shared" si="387"/>
        <v>0.67700000000000005</v>
      </c>
      <c r="DV20" s="125">
        <f t="shared" si="388"/>
        <v>0.67700000000000005</v>
      </c>
      <c r="DW20" s="125">
        <f t="shared" si="389"/>
        <v>0.67700000000000005</v>
      </c>
      <c r="DX20" s="125">
        <f t="shared" si="390"/>
        <v>0</v>
      </c>
      <c r="DY20" s="125">
        <f t="shared" si="391"/>
        <v>0</v>
      </c>
      <c r="DZ20" s="125">
        <f t="shared" si="392"/>
        <v>0</v>
      </c>
      <c r="EA20" s="125">
        <f t="shared" si="393"/>
        <v>0</v>
      </c>
      <c r="EB20" s="125">
        <f t="shared" si="394"/>
        <v>0.67700000000000005</v>
      </c>
      <c r="EC20" s="125">
        <f t="shared" si="395"/>
        <v>0.67700000000000005</v>
      </c>
      <c r="ED20" s="125">
        <f t="shared" si="396"/>
        <v>0.67700000000000005</v>
      </c>
      <c r="EE20" s="125">
        <f t="shared" si="397"/>
        <v>0.67700000000000005</v>
      </c>
      <c r="EF20" s="125">
        <f t="shared" si="398"/>
        <v>0.67700000000000005</v>
      </c>
      <c r="EG20" s="125">
        <f t="shared" si="399"/>
        <v>0.67700000000000005</v>
      </c>
      <c r="EH20" s="125">
        <f t="shared" si="400"/>
        <v>0.67700000000000005</v>
      </c>
      <c r="EI20" s="125">
        <f t="shared" si="401"/>
        <v>0.67700000000000005</v>
      </c>
      <c r="EJ20" s="125">
        <f t="shared" si="402"/>
        <v>0</v>
      </c>
      <c r="EK20" s="125">
        <f t="shared" si="403"/>
        <v>0</v>
      </c>
      <c r="EL20" s="125">
        <f t="shared" si="404"/>
        <v>0</v>
      </c>
      <c r="EM20" s="125">
        <f t="shared" si="405"/>
        <v>0</v>
      </c>
      <c r="EN20" s="125">
        <f t="shared" si="406"/>
        <v>0.67700000000000005</v>
      </c>
      <c r="EO20" s="125">
        <f t="shared" si="407"/>
        <v>0.67700000000000005</v>
      </c>
      <c r="EP20" s="125">
        <f t="shared" si="408"/>
        <v>0.67700000000000005</v>
      </c>
      <c r="EQ20" s="125">
        <f t="shared" si="409"/>
        <v>0.67700000000000005</v>
      </c>
      <c r="ER20" s="125">
        <f t="shared" si="410"/>
        <v>0.67700000000000005</v>
      </c>
      <c r="ES20" s="125">
        <f t="shared" si="411"/>
        <v>0.67700000000000005</v>
      </c>
      <c r="ET20" s="125">
        <f t="shared" si="412"/>
        <v>0.67700000000000005</v>
      </c>
      <c r="EU20" s="125">
        <f t="shared" si="413"/>
        <v>0.67700000000000005</v>
      </c>
      <c r="EV20" s="125">
        <f t="shared" si="414"/>
        <v>0</v>
      </c>
      <c r="EW20" s="125">
        <f t="shared" si="415"/>
        <v>0</v>
      </c>
      <c r="EX20" s="125">
        <f t="shared" si="416"/>
        <v>0</v>
      </c>
      <c r="EY20" s="125">
        <f t="shared" si="417"/>
        <v>0</v>
      </c>
      <c r="EZ20" s="125">
        <f t="shared" si="418"/>
        <v>0.67700000000000005</v>
      </c>
      <c r="FA20" s="125">
        <f t="shared" si="419"/>
        <v>0.67700000000000005</v>
      </c>
      <c r="FB20" s="125">
        <f t="shared" si="420"/>
        <v>0.67700000000000005</v>
      </c>
      <c r="FC20" s="125">
        <f t="shared" si="421"/>
        <v>0.67700000000000005</v>
      </c>
      <c r="FD20" s="125">
        <f t="shared" si="422"/>
        <v>0.67700000000000005</v>
      </c>
      <c r="FE20" s="125">
        <f t="shared" si="423"/>
        <v>0.67700000000000005</v>
      </c>
      <c r="FF20" s="125">
        <f t="shared" si="424"/>
        <v>0.67700000000000005</v>
      </c>
      <c r="FG20" s="125">
        <f t="shared" si="425"/>
        <v>0.67700000000000005</v>
      </c>
      <c r="FH20" s="125">
        <f t="shared" si="426"/>
        <v>0</v>
      </c>
      <c r="FI20" s="125">
        <f t="shared" si="427"/>
        <v>0</v>
      </c>
      <c r="FJ20" s="125">
        <f t="shared" si="428"/>
        <v>0</v>
      </c>
      <c r="FK20" s="125">
        <f t="shared" si="429"/>
        <v>0</v>
      </c>
      <c r="FL20" s="125">
        <f t="shared" si="430"/>
        <v>0.67700000000000005</v>
      </c>
      <c r="FM20" s="125">
        <f t="shared" si="431"/>
        <v>0.67700000000000005</v>
      </c>
      <c r="FN20" s="125">
        <f t="shared" si="432"/>
        <v>0.67700000000000005</v>
      </c>
      <c r="FO20" s="125">
        <f t="shared" si="433"/>
        <v>0.67700000000000005</v>
      </c>
      <c r="FP20" s="125">
        <f t="shared" si="434"/>
        <v>0.67700000000000005</v>
      </c>
      <c r="FQ20" s="125">
        <f t="shared" si="435"/>
        <v>0.67700000000000005</v>
      </c>
      <c r="FR20" s="125">
        <f t="shared" si="436"/>
        <v>0.67700000000000005</v>
      </c>
      <c r="FS20" s="125">
        <f t="shared" si="437"/>
        <v>0.67700000000000005</v>
      </c>
      <c r="FT20" s="125">
        <f t="shared" si="438"/>
        <v>0</v>
      </c>
      <c r="FU20" s="125">
        <f t="shared" si="439"/>
        <v>0</v>
      </c>
      <c r="FV20" s="125">
        <f t="shared" si="440"/>
        <v>0</v>
      </c>
      <c r="FW20" s="125">
        <f t="shared" si="441"/>
        <v>0</v>
      </c>
      <c r="FX20" s="125">
        <f t="shared" si="442"/>
        <v>0.67700000000000005</v>
      </c>
      <c r="FY20" s="125">
        <f t="shared" si="443"/>
        <v>0.67700000000000005</v>
      </c>
      <c r="FZ20" s="125">
        <f t="shared" si="444"/>
        <v>0.67700000000000005</v>
      </c>
      <c r="GA20" s="125">
        <f t="shared" si="445"/>
        <v>0.67700000000000005</v>
      </c>
      <c r="GB20" s="125">
        <f t="shared" si="446"/>
        <v>0.67700000000000005</v>
      </c>
      <c r="GC20" s="125">
        <f t="shared" si="447"/>
        <v>0.67700000000000005</v>
      </c>
      <c r="GD20" s="125">
        <f t="shared" si="448"/>
        <v>0.67700000000000005</v>
      </c>
      <c r="GE20" s="125">
        <f t="shared" si="449"/>
        <v>0.67700000000000005</v>
      </c>
      <c r="GF20" s="125">
        <f t="shared" si="450"/>
        <v>0</v>
      </c>
      <c r="GG20" s="125">
        <f t="shared" si="451"/>
        <v>0</v>
      </c>
      <c r="GH20" s="125">
        <f t="shared" si="452"/>
        <v>0</v>
      </c>
      <c r="GI20" s="125">
        <f t="shared" si="453"/>
        <v>0</v>
      </c>
      <c r="GJ20" s="125">
        <f t="shared" si="454"/>
        <v>0.67700000000000005</v>
      </c>
      <c r="GK20" s="125">
        <f t="shared" si="455"/>
        <v>0.67700000000000005</v>
      </c>
      <c r="GL20" s="125">
        <f t="shared" si="456"/>
        <v>0.67700000000000005</v>
      </c>
      <c r="GM20" s="125">
        <f t="shared" si="457"/>
        <v>0.67700000000000005</v>
      </c>
      <c r="GN20" s="125">
        <f t="shared" si="458"/>
        <v>0.67700000000000005</v>
      </c>
      <c r="GO20" s="125">
        <f t="shared" si="459"/>
        <v>0.67700000000000005</v>
      </c>
      <c r="GP20" s="125">
        <f t="shared" si="460"/>
        <v>0.67700000000000005</v>
      </c>
      <c r="GQ20" s="125">
        <f t="shared" si="461"/>
        <v>0.67700000000000005</v>
      </c>
      <c r="GR20" s="125">
        <f t="shared" si="462"/>
        <v>0</v>
      </c>
      <c r="GS20" s="125">
        <f t="shared" si="463"/>
        <v>0</v>
      </c>
      <c r="GT20" s="125">
        <f t="shared" si="464"/>
        <v>0</v>
      </c>
      <c r="GU20" s="125">
        <f t="shared" si="465"/>
        <v>0</v>
      </c>
      <c r="GV20" s="125">
        <f t="shared" si="466"/>
        <v>0.67700000000000005</v>
      </c>
      <c r="GW20" s="125">
        <f t="shared" si="467"/>
        <v>0.67700000000000005</v>
      </c>
      <c r="GX20" s="125">
        <f t="shared" si="468"/>
        <v>0.67700000000000005</v>
      </c>
      <c r="GY20" s="125">
        <f t="shared" si="469"/>
        <v>0.67700000000000005</v>
      </c>
      <c r="GZ20" s="125">
        <f t="shared" si="470"/>
        <v>0.67700000000000005</v>
      </c>
      <c r="HA20" s="125">
        <f t="shared" si="471"/>
        <v>0.67700000000000005</v>
      </c>
      <c r="HB20" s="125">
        <f t="shared" si="472"/>
        <v>0.67700000000000005</v>
      </c>
      <c r="HC20" s="125">
        <f t="shared" si="473"/>
        <v>0.67700000000000005</v>
      </c>
      <c r="HD20" s="125">
        <f t="shared" si="474"/>
        <v>0</v>
      </c>
      <c r="HE20" s="125">
        <f t="shared" si="475"/>
        <v>0</v>
      </c>
      <c r="HF20" s="125">
        <f t="shared" si="476"/>
        <v>0</v>
      </c>
      <c r="HG20" s="125">
        <f t="shared" si="477"/>
        <v>0</v>
      </c>
      <c r="HH20" s="125">
        <f t="shared" si="478"/>
        <v>0.67700000000000005</v>
      </c>
      <c r="HI20" s="125">
        <f t="shared" si="479"/>
        <v>0.67700000000000005</v>
      </c>
      <c r="HJ20" s="125">
        <f t="shared" si="480"/>
        <v>0.67700000000000005</v>
      </c>
      <c r="HK20" s="125">
        <f t="shared" si="481"/>
        <v>0.67700000000000005</v>
      </c>
      <c r="HL20" s="125">
        <f t="shared" si="482"/>
        <v>0.67700000000000005</v>
      </c>
      <c r="HM20" s="125">
        <f t="shared" si="483"/>
        <v>0.67700000000000005</v>
      </c>
      <c r="HN20" s="125">
        <f t="shared" si="484"/>
        <v>0.67700000000000005</v>
      </c>
      <c r="HO20" s="125">
        <f t="shared" si="485"/>
        <v>0.67700000000000005</v>
      </c>
      <c r="HP20" s="125">
        <f t="shared" si="486"/>
        <v>0</v>
      </c>
      <c r="HQ20" s="125">
        <f t="shared" si="487"/>
        <v>0</v>
      </c>
      <c r="HR20" s="125">
        <f t="shared" si="488"/>
        <v>0</v>
      </c>
      <c r="HS20" s="125">
        <f t="shared" si="489"/>
        <v>0</v>
      </c>
      <c r="HT20" s="125">
        <f t="shared" si="490"/>
        <v>0.67700000000000005</v>
      </c>
      <c r="HU20" s="125">
        <f t="shared" si="491"/>
        <v>0.67700000000000005</v>
      </c>
      <c r="HV20" s="125">
        <f t="shared" si="492"/>
        <v>0.67700000000000005</v>
      </c>
      <c r="HW20" s="125">
        <f t="shared" si="493"/>
        <v>0.67700000000000005</v>
      </c>
      <c r="HX20" s="125">
        <f t="shared" si="494"/>
        <v>0.67700000000000005</v>
      </c>
      <c r="HY20" s="125">
        <f t="shared" si="495"/>
        <v>0.67700000000000005</v>
      </c>
      <c r="HZ20" s="125">
        <f t="shared" si="496"/>
        <v>0.67700000000000005</v>
      </c>
      <c r="IA20" s="125">
        <f t="shared" si="497"/>
        <v>0.67700000000000005</v>
      </c>
      <c r="IB20" s="125">
        <f t="shared" si="498"/>
        <v>0</v>
      </c>
      <c r="IC20" s="125">
        <f t="shared" si="499"/>
        <v>0</v>
      </c>
      <c r="ID20" s="125">
        <f t="shared" si="500"/>
        <v>0</v>
      </c>
      <c r="IE20" s="125">
        <f t="shared" si="501"/>
        <v>0</v>
      </c>
      <c r="IF20" s="125">
        <f t="shared" si="502"/>
        <v>0.67700000000000005</v>
      </c>
      <c r="IG20" s="125">
        <f t="shared" si="503"/>
        <v>0.67700000000000005</v>
      </c>
      <c r="IH20" s="125">
        <f t="shared" si="504"/>
        <v>0.67700000000000005</v>
      </c>
      <c r="II20" s="125">
        <f t="shared" si="505"/>
        <v>0.67700000000000005</v>
      </c>
      <c r="IJ20" s="125">
        <f t="shared" si="506"/>
        <v>0.67700000000000005</v>
      </c>
      <c r="IK20" s="125">
        <f t="shared" si="507"/>
        <v>0.67700000000000005</v>
      </c>
      <c r="IL20" s="125">
        <f t="shared" si="508"/>
        <v>0.67700000000000005</v>
      </c>
      <c r="IM20" s="125">
        <f t="shared" si="509"/>
        <v>0.67700000000000005</v>
      </c>
      <c r="IN20" s="125">
        <f t="shared" si="510"/>
        <v>0</v>
      </c>
      <c r="IO20" s="125">
        <f t="shared" si="511"/>
        <v>0</v>
      </c>
      <c r="IP20" s="125">
        <f t="shared" si="512"/>
        <v>0</v>
      </c>
      <c r="IQ20" s="125">
        <f t="shared" si="513"/>
        <v>0</v>
      </c>
      <c r="IR20" s="125">
        <f t="shared" si="514"/>
        <v>0.67700000000000005</v>
      </c>
      <c r="IS20" s="125">
        <f t="shared" si="515"/>
        <v>0.67700000000000005</v>
      </c>
      <c r="IT20" s="125">
        <f t="shared" si="516"/>
        <v>0.67700000000000005</v>
      </c>
      <c r="IU20" s="125">
        <f t="shared" si="517"/>
        <v>0.67700000000000005</v>
      </c>
      <c r="IV20" s="125">
        <f t="shared" si="518"/>
        <v>0.67700000000000005</v>
      </c>
      <c r="IW20" s="125">
        <f t="shared" si="519"/>
        <v>0.67700000000000005</v>
      </c>
      <c r="IX20" s="125">
        <f t="shared" si="520"/>
        <v>0.67700000000000005</v>
      </c>
      <c r="IY20" s="125">
        <f t="shared" si="521"/>
        <v>0.67700000000000005</v>
      </c>
      <c r="IZ20" s="125">
        <f t="shared" si="522"/>
        <v>0</v>
      </c>
      <c r="JA20" s="125">
        <f t="shared" si="523"/>
        <v>0</v>
      </c>
      <c r="JB20" s="125">
        <f t="shared" si="524"/>
        <v>0</v>
      </c>
      <c r="JC20" s="125">
        <f t="shared" si="525"/>
        <v>0</v>
      </c>
      <c r="JD20" s="125">
        <f t="shared" si="526"/>
        <v>0.67700000000000005</v>
      </c>
      <c r="JE20" s="125">
        <f t="shared" si="527"/>
        <v>0.67700000000000005</v>
      </c>
      <c r="JF20" s="125">
        <f t="shared" si="528"/>
        <v>0.67700000000000005</v>
      </c>
      <c r="JG20" s="125">
        <f t="shared" si="529"/>
        <v>0.67700000000000005</v>
      </c>
      <c r="JH20" s="125">
        <f t="shared" si="530"/>
        <v>0.67700000000000005</v>
      </c>
      <c r="JI20" s="125">
        <f t="shared" si="531"/>
        <v>0.67700000000000005</v>
      </c>
      <c r="JJ20" s="125">
        <f t="shared" si="532"/>
        <v>0.67700000000000005</v>
      </c>
      <c r="JK20" s="125">
        <f t="shared" si="533"/>
        <v>0.67700000000000005</v>
      </c>
      <c r="JL20" s="125">
        <f t="shared" si="534"/>
        <v>0</v>
      </c>
      <c r="JM20" s="125">
        <f t="shared" si="535"/>
        <v>0</v>
      </c>
      <c r="JN20" s="125">
        <f t="shared" si="536"/>
        <v>0</v>
      </c>
      <c r="JO20" s="125">
        <f t="shared" si="537"/>
        <v>0</v>
      </c>
      <c r="JP20" s="125">
        <f t="shared" si="538"/>
        <v>0.67700000000000005</v>
      </c>
      <c r="JQ20" s="125">
        <f t="shared" si="539"/>
        <v>0.67700000000000005</v>
      </c>
      <c r="JR20" s="125">
        <f t="shared" si="540"/>
        <v>0.67700000000000005</v>
      </c>
      <c r="JS20" s="125">
        <f t="shared" si="541"/>
        <v>0.67700000000000005</v>
      </c>
      <c r="JT20" s="125">
        <f t="shared" si="542"/>
        <v>0.67700000000000005</v>
      </c>
      <c r="JU20" s="125">
        <f t="shared" si="543"/>
        <v>0.67700000000000005</v>
      </c>
      <c r="JV20" s="125">
        <f t="shared" si="544"/>
        <v>0.67700000000000005</v>
      </c>
      <c r="JW20" s="125">
        <f t="shared" si="545"/>
        <v>0.67700000000000005</v>
      </c>
      <c r="JX20" s="125">
        <f t="shared" si="546"/>
        <v>0</v>
      </c>
      <c r="JY20" s="125">
        <f t="shared" si="547"/>
        <v>0</v>
      </c>
      <c r="JZ20" s="125">
        <f t="shared" si="548"/>
        <v>0</v>
      </c>
      <c r="KA20" s="125">
        <f t="shared" si="549"/>
        <v>0</v>
      </c>
      <c r="KB20" s="125">
        <f t="shared" si="550"/>
        <v>0.67700000000000005</v>
      </c>
      <c r="KC20" s="125">
        <f t="shared" si="551"/>
        <v>0.67700000000000005</v>
      </c>
      <c r="KD20" s="125">
        <f t="shared" si="552"/>
        <v>0.67700000000000005</v>
      </c>
      <c r="KE20" s="125">
        <f t="shared" si="553"/>
        <v>0.67700000000000005</v>
      </c>
      <c r="KF20" s="125">
        <f t="shared" si="554"/>
        <v>0.67700000000000005</v>
      </c>
      <c r="KG20" s="125">
        <f t="shared" si="555"/>
        <v>0.67700000000000005</v>
      </c>
      <c r="KH20" s="125">
        <f t="shared" si="556"/>
        <v>0.67700000000000005</v>
      </c>
      <c r="KI20" s="125">
        <f t="shared" si="557"/>
        <v>0.67700000000000005</v>
      </c>
      <c r="KJ20" s="125">
        <f t="shared" si="558"/>
        <v>0</v>
      </c>
      <c r="KK20" s="125">
        <f t="shared" si="559"/>
        <v>0</v>
      </c>
      <c r="KL20" s="125">
        <f t="shared" si="560"/>
        <v>0</v>
      </c>
      <c r="KM20" s="125">
        <f t="shared" si="561"/>
        <v>0</v>
      </c>
      <c r="KN20" s="125">
        <f t="shared" si="562"/>
        <v>0.67700000000000005</v>
      </c>
      <c r="KO20" s="125">
        <f t="shared" si="563"/>
        <v>0.67700000000000005</v>
      </c>
      <c r="KP20" s="125">
        <f t="shared" si="564"/>
        <v>0.67700000000000005</v>
      </c>
      <c r="KQ20" s="125">
        <f t="shared" si="565"/>
        <v>0.67700000000000005</v>
      </c>
      <c r="KR20" s="125">
        <f t="shared" si="566"/>
        <v>0.67700000000000005</v>
      </c>
      <c r="KS20" s="125">
        <f t="shared" si="567"/>
        <v>0.67700000000000005</v>
      </c>
      <c r="KT20" s="125">
        <f t="shared" si="568"/>
        <v>0.67700000000000005</v>
      </c>
      <c r="KU20" s="125">
        <f t="shared" si="569"/>
        <v>0.67700000000000005</v>
      </c>
      <c r="KV20" s="125">
        <f t="shared" si="570"/>
        <v>0</v>
      </c>
      <c r="KW20" s="125">
        <f t="shared" si="571"/>
        <v>0</v>
      </c>
      <c r="KX20" s="125">
        <f t="shared" si="572"/>
        <v>0</v>
      </c>
      <c r="KY20" s="125">
        <f t="shared" si="573"/>
        <v>0</v>
      </c>
      <c r="KZ20" s="125">
        <f t="shared" si="574"/>
        <v>0.67700000000000005</v>
      </c>
      <c r="LA20" s="125">
        <f t="shared" si="575"/>
        <v>0.67700000000000005</v>
      </c>
      <c r="LB20" s="125">
        <f t="shared" si="576"/>
        <v>0.67700000000000005</v>
      </c>
      <c r="LC20" s="125">
        <f t="shared" si="577"/>
        <v>0.67700000000000005</v>
      </c>
      <c r="LD20" s="125">
        <f t="shared" si="578"/>
        <v>0.67700000000000005</v>
      </c>
      <c r="LE20" s="125">
        <f t="shared" si="579"/>
        <v>0.67700000000000005</v>
      </c>
      <c r="LF20" s="125">
        <f t="shared" si="580"/>
        <v>0.67700000000000005</v>
      </c>
      <c r="LG20" s="125">
        <f t="shared" si="581"/>
        <v>0.67700000000000005</v>
      </c>
      <c r="LH20" s="125">
        <f t="shared" si="582"/>
        <v>0</v>
      </c>
      <c r="LI20" s="125">
        <f t="shared" si="583"/>
        <v>0</v>
      </c>
      <c r="LJ20" s="125">
        <f t="shared" si="584"/>
        <v>0</v>
      </c>
      <c r="LK20" s="125">
        <f t="shared" si="585"/>
        <v>0</v>
      </c>
      <c r="LL20" s="125">
        <f t="shared" si="586"/>
        <v>0.67700000000000005</v>
      </c>
      <c r="LM20" s="125">
        <f t="shared" si="587"/>
        <v>0.67700000000000005</v>
      </c>
      <c r="LN20" s="125">
        <f t="shared" si="588"/>
        <v>0.67700000000000005</v>
      </c>
      <c r="LO20" s="125">
        <f t="shared" si="589"/>
        <v>0.67700000000000005</v>
      </c>
      <c r="LP20" s="125">
        <f t="shared" si="590"/>
        <v>0.67700000000000005</v>
      </c>
      <c r="LQ20" s="125">
        <f t="shared" si="591"/>
        <v>0.67700000000000005</v>
      </c>
      <c r="LR20" s="125">
        <f t="shared" si="592"/>
        <v>0.67700000000000005</v>
      </c>
      <c r="LS20" s="125">
        <f t="shared" si="593"/>
        <v>0.67700000000000005</v>
      </c>
      <c r="LT20" s="125">
        <f t="shared" si="594"/>
        <v>0</v>
      </c>
      <c r="LU20" s="125">
        <f t="shared" si="595"/>
        <v>0</v>
      </c>
      <c r="LV20" s="125">
        <f t="shared" si="596"/>
        <v>0</v>
      </c>
      <c r="LW20" s="125">
        <f t="shared" si="597"/>
        <v>0</v>
      </c>
      <c r="LX20" s="125">
        <f t="shared" si="598"/>
        <v>0.67700000000000005</v>
      </c>
      <c r="LY20" s="125">
        <f t="shared" si="599"/>
        <v>0.67700000000000005</v>
      </c>
      <c r="LZ20" s="125">
        <f t="shared" si="600"/>
        <v>0.67700000000000005</v>
      </c>
      <c r="MA20" s="125">
        <f t="shared" si="601"/>
        <v>0.67700000000000005</v>
      </c>
      <c r="MB20" s="125">
        <f t="shared" si="602"/>
        <v>0.67700000000000005</v>
      </c>
      <c r="MC20" s="125">
        <f t="shared" si="603"/>
        <v>0.67700000000000005</v>
      </c>
      <c r="MD20" s="125">
        <f t="shared" si="604"/>
        <v>0.67700000000000005</v>
      </c>
      <c r="ME20" s="125">
        <f t="shared" si="605"/>
        <v>0.67700000000000005</v>
      </c>
      <c r="MF20" s="125">
        <f t="shared" si="606"/>
        <v>0</v>
      </c>
      <c r="MG20" s="125">
        <f t="shared" si="607"/>
        <v>0</v>
      </c>
      <c r="MH20" s="125">
        <f t="shared" si="608"/>
        <v>0</v>
      </c>
      <c r="MI20" s="125">
        <f t="shared" si="609"/>
        <v>0</v>
      </c>
      <c r="MJ20" s="125">
        <f t="shared" si="610"/>
        <v>0.67700000000000005</v>
      </c>
      <c r="MK20" s="125">
        <f t="shared" si="611"/>
        <v>0.67700000000000005</v>
      </c>
      <c r="ML20" s="125">
        <f t="shared" si="612"/>
        <v>0.67700000000000005</v>
      </c>
      <c r="MM20" s="125">
        <f t="shared" si="613"/>
        <v>0.67700000000000005</v>
      </c>
      <c r="MN20" s="125">
        <f t="shared" si="614"/>
        <v>0.67700000000000005</v>
      </c>
      <c r="MO20" s="125">
        <f t="shared" si="615"/>
        <v>0.67700000000000005</v>
      </c>
      <c r="MP20" s="125">
        <f t="shared" si="616"/>
        <v>0.67700000000000005</v>
      </c>
      <c r="MQ20" s="125">
        <f t="shared" si="617"/>
        <v>0.67700000000000005</v>
      </c>
      <c r="MR20" s="125">
        <f t="shared" si="618"/>
        <v>0</v>
      </c>
      <c r="MS20" s="125">
        <f t="shared" si="619"/>
        <v>0</v>
      </c>
      <c r="MT20" s="125">
        <f t="shared" si="620"/>
        <v>0</v>
      </c>
      <c r="MU20" s="125">
        <f t="shared" si="621"/>
        <v>0</v>
      </c>
      <c r="MV20" s="125">
        <f t="shared" si="622"/>
        <v>0.67700000000000005</v>
      </c>
      <c r="MW20" s="125">
        <f t="shared" si="623"/>
        <v>0.67700000000000005</v>
      </c>
      <c r="MX20" s="125">
        <f t="shared" si="624"/>
        <v>0.67700000000000005</v>
      </c>
      <c r="MY20" s="9" t="s">
        <v>63</v>
      </c>
    </row>
    <row r="21" spans="1:363" x14ac:dyDescent="0.25">
      <c r="A21" s="298"/>
      <c r="B21" s="21" t="s">
        <v>23</v>
      </c>
      <c r="C21" s="134">
        <v>0.66400000000000003</v>
      </c>
      <c r="D21" s="134">
        <v>0.66400000000000003</v>
      </c>
      <c r="E21" s="134">
        <v>0.66400000000000003</v>
      </c>
      <c r="F21" s="134">
        <v>0.66400000000000003</v>
      </c>
      <c r="G21" s="134">
        <v>0.66400000000000003</v>
      </c>
      <c r="H21" s="25">
        <v>0.33600000000000002</v>
      </c>
      <c r="I21" s="25">
        <v>0.33600000000000002</v>
      </c>
      <c r="J21" s="25">
        <v>0.33600000000000002</v>
      </c>
      <c r="K21" s="25">
        <v>0.33600000000000002</v>
      </c>
      <c r="L21" s="134">
        <v>0.66400000000000003</v>
      </c>
      <c r="M21" s="134">
        <v>0.66400000000000003</v>
      </c>
      <c r="N21" s="134">
        <v>0.66400000000000003</v>
      </c>
      <c r="O21" s="134">
        <v>0.66400000000000003</v>
      </c>
      <c r="P21" s="134">
        <v>0.66400000000000003</v>
      </c>
      <c r="Q21" s="134">
        <v>0.66400000000000003</v>
      </c>
      <c r="R21" s="134">
        <v>0.66400000000000003</v>
      </c>
      <c r="S21" s="134">
        <v>0.66400000000000003</v>
      </c>
      <c r="T21" s="25">
        <v>0.28999999999999998</v>
      </c>
      <c r="U21" s="25">
        <v>0.28999999999999998</v>
      </c>
      <c r="V21" s="25">
        <v>0.28999999999999998</v>
      </c>
      <c r="W21" s="25">
        <v>0.28999999999999998</v>
      </c>
      <c r="X21" s="25">
        <v>0.61099999999999999</v>
      </c>
      <c r="Y21" s="25">
        <v>0.61099999999999999</v>
      </c>
      <c r="Z21" s="25">
        <v>0.61099999999999999</v>
      </c>
      <c r="AA21" s="25">
        <v>0.61099999999999999</v>
      </c>
      <c r="AB21" s="25">
        <v>0.61099999999999999</v>
      </c>
      <c r="AC21" s="25">
        <v>0.61099999999999999</v>
      </c>
      <c r="AD21" s="25">
        <v>0.61099999999999999</v>
      </c>
      <c r="AE21" s="25">
        <v>0.61099999999999999</v>
      </c>
      <c r="AF21" s="25">
        <v>9.9000000000000005E-2</v>
      </c>
      <c r="AG21" s="25">
        <v>9.9000000000000005E-2</v>
      </c>
      <c r="AH21" s="25">
        <v>9.9000000000000005E-2</v>
      </c>
      <c r="AI21" s="25">
        <v>9.9000000000000005E-2</v>
      </c>
      <c r="AJ21" s="25">
        <v>0.60199999999999998</v>
      </c>
      <c r="AK21" s="25">
        <v>0.60199999999999998</v>
      </c>
      <c r="AL21" s="25">
        <v>0.60199999999999998</v>
      </c>
      <c r="AM21" s="25">
        <v>0.60199999999999998</v>
      </c>
      <c r="AN21" s="25">
        <v>0.60199999999999998</v>
      </c>
      <c r="AO21" s="25">
        <v>0.60199999999999998</v>
      </c>
      <c r="AP21" s="25">
        <v>0.60199999999999998</v>
      </c>
      <c r="AQ21" s="25">
        <v>0.60199999999999998</v>
      </c>
      <c r="AR21" s="25">
        <v>1.2999999999999999E-2</v>
      </c>
      <c r="AS21" s="25">
        <v>1.2999999999999999E-2</v>
      </c>
      <c r="AT21" s="25">
        <v>1.2999999999999999E-2</v>
      </c>
      <c r="AU21" s="25">
        <v>1.2999999999999999E-2</v>
      </c>
      <c r="AV21" s="25">
        <v>0.64800000000000002</v>
      </c>
      <c r="AW21" s="25">
        <v>0.64800000000000002</v>
      </c>
      <c r="AX21" s="25">
        <v>0.64800000000000002</v>
      </c>
      <c r="AY21" s="25">
        <v>0.64800000000000002</v>
      </c>
      <c r="AZ21" s="25">
        <v>0.64800000000000002</v>
      </c>
      <c r="BA21" s="25">
        <v>0.64800000000000002</v>
      </c>
      <c r="BB21" s="25">
        <v>0.64800000000000002</v>
      </c>
      <c r="BC21" s="25">
        <v>0.64800000000000002</v>
      </c>
      <c r="BD21" s="125">
        <f t="shared" si="625"/>
        <v>1.2999999999999999E-2</v>
      </c>
      <c r="BE21" s="125">
        <f t="shared" si="319"/>
        <v>1.2999999999999999E-2</v>
      </c>
      <c r="BF21" s="125">
        <f t="shared" si="320"/>
        <v>1.2999999999999999E-2</v>
      </c>
      <c r="BG21" s="125">
        <f t="shared" si="321"/>
        <v>1.2999999999999999E-2</v>
      </c>
      <c r="BH21" s="125">
        <f t="shared" si="322"/>
        <v>0.64800000000000002</v>
      </c>
      <c r="BI21" s="125">
        <f t="shared" si="323"/>
        <v>0.64800000000000002</v>
      </c>
      <c r="BJ21" s="125">
        <f t="shared" si="324"/>
        <v>0.64800000000000002</v>
      </c>
      <c r="BK21" s="125">
        <f t="shared" si="325"/>
        <v>0.64800000000000002</v>
      </c>
      <c r="BL21" s="125">
        <f t="shared" si="326"/>
        <v>0.64800000000000002</v>
      </c>
      <c r="BM21" s="125">
        <f t="shared" si="327"/>
        <v>0.64800000000000002</v>
      </c>
      <c r="BN21" s="125">
        <f t="shared" si="328"/>
        <v>0.64800000000000002</v>
      </c>
      <c r="BO21" s="125">
        <f t="shared" si="329"/>
        <v>0.64800000000000002</v>
      </c>
      <c r="BP21" s="125">
        <f t="shared" si="330"/>
        <v>1.2999999999999999E-2</v>
      </c>
      <c r="BQ21" s="125">
        <f t="shared" si="331"/>
        <v>1.2999999999999999E-2</v>
      </c>
      <c r="BR21" s="125">
        <f t="shared" si="332"/>
        <v>1.2999999999999999E-2</v>
      </c>
      <c r="BS21" s="125">
        <f t="shared" si="333"/>
        <v>1.2999999999999999E-2</v>
      </c>
      <c r="BT21" s="125">
        <f t="shared" si="334"/>
        <v>0.64800000000000002</v>
      </c>
      <c r="BU21" s="125">
        <f t="shared" si="335"/>
        <v>0.64800000000000002</v>
      </c>
      <c r="BV21" s="125">
        <f t="shared" si="336"/>
        <v>0.64800000000000002</v>
      </c>
      <c r="BW21" s="125">
        <f t="shared" si="337"/>
        <v>0.64800000000000002</v>
      </c>
      <c r="BX21" s="125">
        <f t="shared" si="338"/>
        <v>0.64800000000000002</v>
      </c>
      <c r="BY21" s="125">
        <f t="shared" si="339"/>
        <v>0.64800000000000002</v>
      </c>
      <c r="BZ21" s="125">
        <f t="shared" si="340"/>
        <v>0.64800000000000002</v>
      </c>
      <c r="CA21" s="125">
        <f t="shared" si="341"/>
        <v>0.64800000000000002</v>
      </c>
      <c r="CB21" s="125">
        <f t="shared" si="342"/>
        <v>1.2999999999999999E-2</v>
      </c>
      <c r="CC21" s="125">
        <f t="shared" si="343"/>
        <v>1.2999999999999999E-2</v>
      </c>
      <c r="CD21" s="125">
        <f t="shared" si="344"/>
        <v>1.2999999999999999E-2</v>
      </c>
      <c r="CE21" s="125">
        <f t="shared" si="345"/>
        <v>1.2999999999999999E-2</v>
      </c>
      <c r="CF21" s="125">
        <f t="shared" si="346"/>
        <v>0.64800000000000002</v>
      </c>
      <c r="CG21" s="125">
        <f t="shared" si="347"/>
        <v>0.64800000000000002</v>
      </c>
      <c r="CH21" s="125">
        <f t="shared" si="348"/>
        <v>0.64800000000000002</v>
      </c>
      <c r="CI21" s="125">
        <f t="shared" si="349"/>
        <v>0.64800000000000002</v>
      </c>
      <c r="CJ21" s="125">
        <f t="shared" si="350"/>
        <v>0.64800000000000002</v>
      </c>
      <c r="CK21" s="125">
        <f t="shared" si="351"/>
        <v>0.64800000000000002</v>
      </c>
      <c r="CL21" s="125">
        <f t="shared" si="352"/>
        <v>0.64800000000000002</v>
      </c>
      <c r="CM21" s="125">
        <f t="shared" si="353"/>
        <v>0.64800000000000002</v>
      </c>
      <c r="CN21" s="125">
        <f t="shared" si="354"/>
        <v>1.2999999999999999E-2</v>
      </c>
      <c r="CO21" s="125">
        <f t="shared" si="355"/>
        <v>1.2999999999999999E-2</v>
      </c>
      <c r="CP21" s="125">
        <f t="shared" si="356"/>
        <v>1.2999999999999999E-2</v>
      </c>
      <c r="CQ21" s="125">
        <f t="shared" si="357"/>
        <v>1.2999999999999999E-2</v>
      </c>
      <c r="CR21" s="125">
        <f t="shared" si="358"/>
        <v>0.64800000000000002</v>
      </c>
      <c r="CS21" s="125">
        <f t="shared" si="359"/>
        <v>0.64800000000000002</v>
      </c>
      <c r="CT21" s="125">
        <f t="shared" si="360"/>
        <v>0.64800000000000002</v>
      </c>
      <c r="CU21" s="125">
        <f t="shared" si="361"/>
        <v>0.64800000000000002</v>
      </c>
      <c r="CV21" s="125">
        <f t="shared" si="362"/>
        <v>0.64800000000000002</v>
      </c>
      <c r="CW21" s="125">
        <f t="shared" si="363"/>
        <v>0.64800000000000002</v>
      </c>
      <c r="CX21" s="125">
        <f t="shared" si="364"/>
        <v>0.64800000000000002</v>
      </c>
      <c r="CY21" s="125">
        <f t="shared" si="365"/>
        <v>0.64800000000000002</v>
      </c>
      <c r="CZ21" s="125">
        <f t="shared" si="366"/>
        <v>1.2999999999999999E-2</v>
      </c>
      <c r="DA21" s="125">
        <f t="shared" si="367"/>
        <v>1.2999999999999999E-2</v>
      </c>
      <c r="DB21" s="125">
        <f t="shared" si="368"/>
        <v>1.2999999999999999E-2</v>
      </c>
      <c r="DC21" s="125">
        <f t="shared" si="369"/>
        <v>1.2999999999999999E-2</v>
      </c>
      <c r="DD21" s="125">
        <f t="shared" si="370"/>
        <v>0.64800000000000002</v>
      </c>
      <c r="DE21" s="125">
        <f t="shared" si="371"/>
        <v>0.64800000000000002</v>
      </c>
      <c r="DF21" s="125">
        <f t="shared" si="372"/>
        <v>0.64800000000000002</v>
      </c>
      <c r="DG21" s="125">
        <f t="shared" si="373"/>
        <v>0.64800000000000002</v>
      </c>
      <c r="DH21" s="125">
        <f t="shared" si="374"/>
        <v>0.64800000000000002</v>
      </c>
      <c r="DI21" s="125">
        <f t="shared" si="375"/>
        <v>0.64800000000000002</v>
      </c>
      <c r="DJ21" s="125">
        <f t="shared" si="376"/>
        <v>0.64800000000000002</v>
      </c>
      <c r="DK21" s="125">
        <f t="shared" si="377"/>
        <v>0.64800000000000002</v>
      </c>
      <c r="DL21" s="125">
        <f t="shared" si="378"/>
        <v>1.2999999999999999E-2</v>
      </c>
      <c r="DM21" s="125">
        <f t="shared" si="379"/>
        <v>1.2999999999999999E-2</v>
      </c>
      <c r="DN21" s="125">
        <f t="shared" si="380"/>
        <v>1.2999999999999999E-2</v>
      </c>
      <c r="DO21" s="125">
        <f t="shared" si="381"/>
        <v>1.2999999999999999E-2</v>
      </c>
      <c r="DP21" s="125">
        <f t="shared" si="382"/>
        <v>0.64800000000000002</v>
      </c>
      <c r="DQ21" s="125">
        <f t="shared" si="383"/>
        <v>0.64800000000000002</v>
      </c>
      <c r="DR21" s="125">
        <f t="shared" si="384"/>
        <v>0.64800000000000002</v>
      </c>
      <c r="DS21" s="125">
        <f t="shared" si="385"/>
        <v>0.64800000000000002</v>
      </c>
      <c r="DT21" s="125">
        <f t="shared" si="386"/>
        <v>0.64800000000000002</v>
      </c>
      <c r="DU21" s="125">
        <f t="shared" si="387"/>
        <v>0.64800000000000002</v>
      </c>
      <c r="DV21" s="125">
        <f t="shared" si="388"/>
        <v>0.64800000000000002</v>
      </c>
      <c r="DW21" s="125">
        <f t="shared" si="389"/>
        <v>0.64800000000000002</v>
      </c>
      <c r="DX21" s="125">
        <f t="shared" si="390"/>
        <v>1.2999999999999999E-2</v>
      </c>
      <c r="DY21" s="125">
        <f t="shared" si="391"/>
        <v>1.2999999999999999E-2</v>
      </c>
      <c r="DZ21" s="125">
        <f t="shared" si="392"/>
        <v>1.2999999999999999E-2</v>
      </c>
      <c r="EA21" s="125">
        <f t="shared" si="393"/>
        <v>1.2999999999999999E-2</v>
      </c>
      <c r="EB21" s="125">
        <f t="shared" si="394"/>
        <v>0.64800000000000002</v>
      </c>
      <c r="EC21" s="125">
        <f t="shared" si="395"/>
        <v>0.64800000000000002</v>
      </c>
      <c r="ED21" s="125">
        <f t="shared" si="396"/>
        <v>0.64800000000000002</v>
      </c>
      <c r="EE21" s="125">
        <f t="shared" si="397"/>
        <v>0.64800000000000002</v>
      </c>
      <c r="EF21" s="125">
        <f t="shared" si="398"/>
        <v>0.64800000000000002</v>
      </c>
      <c r="EG21" s="125">
        <f t="shared" si="399"/>
        <v>0.64800000000000002</v>
      </c>
      <c r="EH21" s="125">
        <f t="shared" si="400"/>
        <v>0.64800000000000002</v>
      </c>
      <c r="EI21" s="125">
        <f t="shared" si="401"/>
        <v>0.64800000000000002</v>
      </c>
      <c r="EJ21" s="125">
        <f t="shared" si="402"/>
        <v>1.2999999999999999E-2</v>
      </c>
      <c r="EK21" s="125">
        <f t="shared" si="403"/>
        <v>1.2999999999999999E-2</v>
      </c>
      <c r="EL21" s="125">
        <f t="shared" si="404"/>
        <v>1.2999999999999999E-2</v>
      </c>
      <c r="EM21" s="125">
        <f t="shared" si="405"/>
        <v>1.2999999999999999E-2</v>
      </c>
      <c r="EN21" s="125">
        <f t="shared" si="406"/>
        <v>0.64800000000000002</v>
      </c>
      <c r="EO21" s="125">
        <f t="shared" si="407"/>
        <v>0.64800000000000002</v>
      </c>
      <c r="EP21" s="125">
        <f t="shared" si="408"/>
        <v>0.64800000000000002</v>
      </c>
      <c r="EQ21" s="125">
        <f t="shared" si="409"/>
        <v>0.64800000000000002</v>
      </c>
      <c r="ER21" s="125">
        <f t="shared" si="410"/>
        <v>0.64800000000000002</v>
      </c>
      <c r="ES21" s="125">
        <f t="shared" si="411"/>
        <v>0.64800000000000002</v>
      </c>
      <c r="ET21" s="125">
        <f t="shared" si="412"/>
        <v>0.64800000000000002</v>
      </c>
      <c r="EU21" s="125">
        <f t="shared" si="413"/>
        <v>0.64800000000000002</v>
      </c>
      <c r="EV21" s="125">
        <f t="shared" si="414"/>
        <v>1.2999999999999999E-2</v>
      </c>
      <c r="EW21" s="125">
        <f t="shared" si="415"/>
        <v>1.2999999999999999E-2</v>
      </c>
      <c r="EX21" s="125">
        <f t="shared" si="416"/>
        <v>1.2999999999999999E-2</v>
      </c>
      <c r="EY21" s="125">
        <f t="shared" si="417"/>
        <v>1.2999999999999999E-2</v>
      </c>
      <c r="EZ21" s="125">
        <f t="shared" si="418"/>
        <v>0.64800000000000002</v>
      </c>
      <c r="FA21" s="125">
        <f t="shared" si="419"/>
        <v>0.64800000000000002</v>
      </c>
      <c r="FB21" s="125">
        <f t="shared" si="420"/>
        <v>0.64800000000000002</v>
      </c>
      <c r="FC21" s="125">
        <f t="shared" si="421"/>
        <v>0.64800000000000002</v>
      </c>
      <c r="FD21" s="125">
        <f t="shared" si="422"/>
        <v>0.64800000000000002</v>
      </c>
      <c r="FE21" s="125">
        <f t="shared" si="423"/>
        <v>0.64800000000000002</v>
      </c>
      <c r="FF21" s="125">
        <f t="shared" si="424"/>
        <v>0.64800000000000002</v>
      </c>
      <c r="FG21" s="125">
        <f t="shared" si="425"/>
        <v>0.64800000000000002</v>
      </c>
      <c r="FH21" s="125">
        <f t="shared" si="426"/>
        <v>1.2999999999999999E-2</v>
      </c>
      <c r="FI21" s="125">
        <f t="shared" si="427"/>
        <v>1.2999999999999999E-2</v>
      </c>
      <c r="FJ21" s="125">
        <f t="shared" si="428"/>
        <v>1.2999999999999999E-2</v>
      </c>
      <c r="FK21" s="125">
        <f t="shared" si="429"/>
        <v>1.2999999999999999E-2</v>
      </c>
      <c r="FL21" s="125">
        <f t="shared" si="430"/>
        <v>0.64800000000000002</v>
      </c>
      <c r="FM21" s="125">
        <f t="shared" si="431"/>
        <v>0.64800000000000002</v>
      </c>
      <c r="FN21" s="125">
        <f t="shared" si="432"/>
        <v>0.64800000000000002</v>
      </c>
      <c r="FO21" s="125">
        <f t="shared" si="433"/>
        <v>0.64800000000000002</v>
      </c>
      <c r="FP21" s="125">
        <f t="shared" si="434"/>
        <v>0.64800000000000002</v>
      </c>
      <c r="FQ21" s="125">
        <f t="shared" si="435"/>
        <v>0.64800000000000002</v>
      </c>
      <c r="FR21" s="125">
        <f t="shared" si="436"/>
        <v>0.64800000000000002</v>
      </c>
      <c r="FS21" s="125">
        <f t="shared" si="437"/>
        <v>0.64800000000000002</v>
      </c>
      <c r="FT21" s="125">
        <f t="shared" si="438"/>
        <v>1.2999999999999999E-2</v>
      </c>
      <c r="FU21" s="125">
        <f t="shared" si="439"/>
        <v>1.2999999999999999E-2</v>
      </c>
      <c r="FV21" s="125">
        <f t="shared" si="440"/>
        <v>1.2999999999999999E-2</v>
      </c>
      <c r="FW21" s="125">
        <f t="shared" si="441"/>
        <v>1.2999999999999999E-2</v>
      </c>
      <c r="FX21" s="125">
        <f t="shared" si="442"/>
        <v>0.64800000000000002</v>
      </c>
      <c r="FY21" s="125">
        <f t="shared" si="443"/>
        <v>0.64800000000000002</v>
      </c>
      <c r="FZ21" s="125">
        <f t="shared" si="444"/>
        <v>0.64800000000000002</v>
      </c>
      <c r="GA21" s="125">
        <f t="shared" si="445"/>
        <v>0.64800000000000002</v>
      </c>
      <c r="GB21" s="125">
        <f t="shared" si="446"/>
        <v>0.64800000000000002</v>
      </c>
      <c r="GC21" s="125">
        <f t="shared" si="447"/>
        <v>0.64800000000000002</v>
      </c>
      <c r="GD21" s="125">
        <f t="shared" si="448"/>
        <v>0.64800000000000002</v>
      </c>
      <c r="GE21" s="125">
        <f t="shared" si="449"/>
        <v>0.64800000000000002</v>
      </c>
      <c r="GF21" s="125">
        <f t="shared" si="450"/>
        <v>1.2999999999999999E-2</v>
      </c>
      <c r="GG21" s="125">
        <f t="shared" si="451"/>
        <v>1.2999999999999999E-2</v>
      </c>
      <c r="GH21" s="125">
        <f t="shared" si="452"/>
        <v>1.2999999999999999E-2</v>
      </c>
      <c r="GI21" s="125">
        <f t="shared" si="453"/>
        <v>1.2999999999999999E-2</v>
      </c>
      <c r="GJ21" s="125">
        <f t="shared" si="454"/>
        <v>0.64800000000000002</v>
      </c>
      <c r="GK21" s="125">
        <f t="shared" si="455"/>
        <v>0.64800000000000002</v>
      </c>
      <c r="GL21" s="125">
        <f t="shared" si="456"/>
        <v>0.64800000000000002</v>
      </c>
      <c r="GM21" s="125">
        <f t="shared" si="457"/>
        <v>0.64800000000000002</v>
      </c>
      <c r="GN21" s="125">
        <f t="shared" si="458"/>
        <v>0.64800000000000002</v>
      </c>
      <c r="GO21" s="125">
        <f t="shared" si="459"/>
        <v>0.64800000000000002</v>
      </c>
      <c r="GP21" s="125">
        <f t="shared" si="460"/>
        <v>0.64800000000000002</v>
      </c>
      <c r="GQ21" s="125">
        <f t="shared" si="461"/>
        <v>0.64800000000000002</v>
      </c>
      <c r="GR21" s="125">
        <f t="shared" si="462"/>
        <v>1.2999999999999999E-2</v>
      </c>
      <c r="GS21" s="125">
        <f t="shared" si="463"/>
        <v>1.2999999999999999E-2</v>
      </c>
      <c r="GT21" s="125">
        <f t="shared" si="464"/>
        <v>1.2999999999999999E-2</v>
      </c>
      <c r="GU21" s="125">
        <f t="shared" si="465"/>
        <v>1.2999999999999999E-2</v>
      </c>
      <c r="GV21" s="125">
        <f t="shared" si="466"/>
        <v>0.64800000000000002</v>
      </c>
      <c r="GW21" s="125">
        <f t="shared" si="467"/>
        <v>0.64800000000000002</v>
      </c>
      <c r="GX21" s="125">
        <f t="shared" si="468"/>
        <v>0.64800000000000002</v>
      </c>
      <c r="GY21" s="125">
        <f t="shared" si="469"/>
        <v>0.64800000000000002</v>
      </c>
      <c r="GZ21" s="125">
        <f t="shared" si="470"/>
        <v>0.64800000000000002</v>
      </c>
      <c r="HA21" s="125">
        <f t="shared" si="471"/>
        <v>0.64800000000000002</v>
      </c>
      <c r="HB21" s="125">
        <f t="shared" si="472"/>
        <v>0.64800000000000002</v>
      </c>
      <c r="HC21" s="125">
        <f t="shared" si="473"/>
        <v>0.64800000000000002</v>
      </c>
      <c r="HD21" s="125">
        <f t="shared" si="474"/>
        <v>1.2999999999999999E-2</v>
      </c>
      <c r="HE21" s="125">
        <f t="shared" si="475"/>
        <v>1.2999999999999999E-2</v>
      </c>
      <c r="HF21" s="125">
        <f t="shared" si="476"/>
        <v>1.2999999999999999E-2</v>
      </c>
      <c r="HG21" s="125">
        <f t="shared" si="477"/>
        <v>1.2999999999999999E-2</v>
      </c>
      <c r="HH21" s="125">
        <f t="shared" si="478"/>
        <v>0.64800000000000002</v>
      </c>
      <c r="HI21" s="125">
        <f t="shared" si="479"/>
        <v>0.64800000000000002</v>
      </c>
      <c r="HJ21" s="125">
        <f t="shared" si="480"/>
        <v>0.64800000000000002</v>
      </c>
      <c r="HK21" s="125">
        <f t="shared" si="481"/>
        <v>0.64800000000000002</v>
      </c>
      <c r="HL21" s="125">
        <f t="shared" si="482"/>
        <v>0.64800000000000002</v>
      </c>
      <c r="HM21" s="125">
        <f t="shared" si="483"/>
        <v>0.64800000000000002</v>
      </c>
      <c r="HN21" s="125">
        <f t="shared" si="484"/>
        <v>0.64800000000000002</v>
      </c>
      <c r="HO21" s="125">
        <f t="shared" si="485"/>
        <v>0.64800000000000002</v>
      </c>
      <c r="HP21" s="125">
        <f t="shared" si="486"/>
        <v>1.2999999999999999E-2</v>
      </c>
      <c r="HQ21" s="125">
        <f t="shared" si="487"/>
        <v>1.2999999999999999E-2</v>
      </c>
      <c r="HR21" s="125">
        <f t="shared" si="488"/>
        <v>1.2999999999999999E-2</v>
      </c>
      <c r="HS21" s="125">
        <f t="shared" si="489"/>
        <v>1.2999999999999999E-2</v>
      </c>
      <c r="HT21" s="125">
        <f t="shared" si="490"/>
        <v>0.64800000000000002</v>
      </c>
      <c r="HU21" s="125">
        <f t="shared" si="491"/>
        <v>0.64800000000000002</v>
      </c>
      <c r="HV21" s="125">
        <f t="shared" si="492"/>
        <v>0.64800000000000002</v>
      </c>
      <c r="HW21" s="125">
        <f t="shared" si="493"/>
        <v>0.64800000000000002</v>
      </c>
      <c r="HX21" s="125">
        <f t="shared" si="494"/>
        <v>0.64800000000000002</v>
      </c>
      <c r="HY21" s="125">
        <f t="shared" si="495"/>
        <v>0.64800000000000002</v>
      </c>
      <c r="HZ21" s="125">
        <f t="shared" si="496"/>
        <v>0.64800000000000002</v>
      </c>
      <c r="IA21" s="125">
        <f t="shared" si="497"/>
        <v>0.64800000000000002</v>
      </c>
      <c r="IB21" s="125">
        <f t="shared" si="498"/>
        <v>1.2999999999999999E-2</v>
      </c>
      <c r="IC21" s="125">
        <f t="shared" si="499"/>
        <v>1.2999999999999999E-2</v>
      </c>
      <c r="ID21" s="125">
        <f t="shared" si="500"/>
        <v>1.2999999999999999E-2</v>
      </c>
      <c r="IE21" s="125">
        <f t="shared" si="501"/>
        <v>1.2999999999999999E-2</v>
      </c>
      <c r="IF21" s="125">
        <f t="shared" si="502"/>
        <v>0.64800000000000002</v>
      </c>
      <c r="IG21" s="125">
        <f t="shared" si="503"/>
        <v>0.64800000000000002</v>
      </c>
      <c r="IH21" s="125">
        <f t="shared" si="504"/>
        <v>0.64800000000000002</v>
      </c>
      <c r="II21" s="125">
        <f t="shared" si="505"/>
        <v>0.64800000000000002</v>
      </c>
      <c r="IJ21" s="125">
        <f t="shared" si="506"/>
        <v>0.64800000000000002</v>
      </c>
      <c r="IK21" s="125">
        <f t="shared" si="507"/>
        <v>0.64800000000000002</v>
      </c>
      <c r="IL21" s="125">
        <f t="shared" si="508"/>
        <v>0.64800000000000002</v>
      </c>
      <c r="IM21" s="125">
        <f t="shared" si="509"/>
        <v>0.64800000000000002</v>
      </c>
      <c r="IN21" s="125">
        <f t="shared" si="510"/>
        <v>1.2999999999999999E-2</v>
      </c>
      <c r="IO21" s="125">
        <f t="shared" si="511"/>
        <v>1.2999999999999999E-2</v>
      </c>
      <c r="IP21" s="125">
        <f t="shared" si="512"/>
        <v>1.2999999999999999E-2</v>
      </c>
      <c r="IQ21" s="125">
        <f t="shared" si="513"/>
        <v>1.2999999999999999E-2</v>
      </c>
      <c r="IR21" s="125">
        <f t="shared" si="514"/>
        <v>0.64800000000000002</v>
      </c>
      <c r="IS21" s="125">
        <f t="shared" si="515"/>
        <v>0.64800000000000002</v>
      </c>
      <c r="IT21" s="125">
        <f t="shared" si="516"/>
        <v>0.64800000000000002</v>
      </c>
      <c r="IU21" s="125">
        <f t="shared" si="517"/>
        <v>0.64800000000000002</v>
      </c>
      <c r="IV21" s="125">
        <f t="shared" si="518"/>
        <v>0.64800000000000002</v>
      </c>
      <c r="IW21" s="125">
        <f t="shared" si="519"/>
        <v>0.64800000000000002</v>
      </c>
      <c r="IX21" s="125">
        <f t="shared" si="520"/>
        <v>0.64800000000000002</v>
      </c>
      <c r="IY21" s="125">
        <f t="shared" si="521"/>
        <v>0.64800000000000002</v>
      </c>
      <c r="IZ21" s="125">
        <f t="shared" si="522"/>
        <v>1.2999999999999999E-2</v>
      </c>
      <c r="JA21" s="125">
        <f t="shared" si="523"/>
        <v>1.2999999999999999E-2</v>
      </c>
      <c r="JB21" s="125">
        <f t="shared" si="524"/>
        <v>1.2999999999999999E-2</v>
      </c>
      <c r="JC21" s="125">
        <f t="shared" si="525"/>
        <v>1.2999999999999999E-2</v>
      </c>
      <c r="JD21" s="125">
        <f t="shared" si="526"/>
        <v>0.64800000000000002</v>
      </c>
      <c r="JE21" s="125">
        <f t="shared" si="527"/>
        <v>0.64800000000000002</v>
      </c>
      <c r="JF21" s="125">
        <f t="shared" si="528"/>
        <v>0.64800000000000002</v>
      </c>
      <c r="JG21" s="125">
        <f t="shared" si="529"/>
        <v>0.64800000000000002</v>
      </c>
      <c r="JH21" s="125">
        <f t="shared" si="530"/>
        <v>0.64800000000000002</v>
      </c>
      <c r="JI21" s="125">
        <f t="shared" si="531"/>
        <v>0.64800000000000002</v>
      </c>
      <c r="JJ21" s="125">
        <f t="shared" si="532"/>
        <v>0.64800000000000002</v>
      </c>
      <c r="JK21" s="125">
        <f t="shared" si="533"/>
        <v>0.64800000000000002</v>
      </c>
      <c r="JL21" s="125">
        <f t="shared" si="534"/>
        <v>1.2999999999999999E-2</v>
      </c>
      <c r="JM21" s="125">
        <f t="shared" si="535"/>
        <v>1.2999999999999999E-2</v>
      </c>
      <c r="JN21" s="125">
        <f t="shared" si="536"/>
        <v>1.2999999999999999E-2</v>
      </c>
      <c r="JO21" s="125">
        <f t="shared" si="537"/>
        <v>1.2999999999999999E-2</v>
      </c>
      <c r="JP21" s="125">
        <f t="shared" si="538"/>
        <v>0.64800000000000002</v>
      </c>
      <c r="JQ21" s="125">
        <f t="shared" si="539"/>
        <v>0.64800000000000002</v>
      </c>
      <c r="JR21" s="125">
        <f t="shared" si="540"/>
        <v>0.64800000000000002</v>
      </c>
      <c r="JS21" s="125">
        <f t="shared" si="541"/>
        <v>0.64800000000000002</v>
      </c>
      <c r="JT21" s="125">
        <f t="shared" si="542"/>
        <v>0.64800000000000002</v>
      </c>
      <c r="JU21" s="125">
        <f t="shared" si="543"/>
        <v>0.64800000000000002</v>
      </c>
      <c r="JV21" s="125">
        <f t="shared" si="544"/>
        <v>0.64800000000000002</v>
      </c>
      <c r="JW21" s="125">
        <f t="shared" si="545"/>
        <v>0.64800000000000002</v>
      </c>
      <c r="JX21" s="125">
        <f t="shared" si="546"/>
        <v>1.2999999999999999E-2</v>
      </c>
      <c r="JY21" s="125">
        <f t="shared" si="547"/>
        <v>1.2999999999999999E-2</v>
      </c>
      <c r="JZ21" s="125">
        <f t="shared" si="548"/>
        <v>1.2999999999999999E-2</v>
      </c>
      <c r="KA21" s="125">
        <f t="shared" si="549"/>
        <v>1.2999999999999999E-2</v>
      </c>
      <c r="KB21" s="125">
        <f t="shared" si="550"/>
        <v>0.64800000000000002</v>
      </c>
      <c r="KC21" s="125">
        <f t="shared" si="551"/>
        <v>0.64800000000000002</v>
      </c>
      <c r="KD21" s="125">
        <f t="shared" si="552"/>
        <v>0.64800000000000002</v>
      </c>
      <c r="KE21" s="125">
        <f t="shared" si="553"/>
        <v>0.64800000000000002</v>
      </c>
      <c r="KF21" s="125">
        <f t="shared" si="554"/>
        <v>0.64800000000000002</v>
      </c>
      <c r="KG21" s="125">
        <f t="shared" si="555"/>
        <v>0.64800000000000002</v>
      </c>
      <c r="KH21" s="125">
        <f t="shared" si="556"/>
        <v>0.64800000000000002</v>
      </c>
      <c r="KI21" s="125">
        <f t="shared" si="557"/>
        <v>0.64800000000000002</v>
      </c>
      <c r="KJ21" s="125">
        <f t="shared" si="558"/>
        <v>1.2999999999999999E-2</v>
      </c>
      <c r="KK21" s="125">
        <f t="shared" si="559"/>
        <v>1.2999999999999999E-2</v>
      </c>
      <c r="KL21" s="125">
        <f t="shared" si="560"/>
        <v>1.2999999999999999E-2</v>
      </c>
      <c r="KM21" s="125">
        <f t="shared" si="561"/>
        <v>1.2999999999999999E-2</v>
      </c>
      <c r="KN21" s="125">
        <f t="shared" si="562"/>
        <v>0.64800000000000002</v>
      </c>
      <c r="KO21" s="125">
        <f t="shared" si="563"/>
        <v>0.64800000000000002</v>
      </c>
      <c r="KP21" s="125">
        <f t="shared" si="564"/>
        <v>0.64800000000000002</v>
      </c>
      <c r="KQ21" s="125">
        <f t="shared" si="565"/>
        <v>0.64800000000000002</v>
      </c>
      <c r="KR21" s="125">
        <f t="shared" si="566"/>
        <v>0.64800000000000002</v>
      </c>
      <c r="KS21" s="125">
        <f t="shared" si="567"/>
        <v>0.64800000000000002</v>
      </c>
      <c r="KT21" s="125">
        <f t="shared" si="568"/>
        <v>0.64800000000000002</v>
      </c>
      <c r="KU21" s="125">
        <f t="shared" si="569"/>
        <v>0.64800000000000002</v>
      </c>
      <c r="KV21" s="125">
        <f t="shared" si="570"/>
        <v>1.2999999999999999E-2</v>
      </c>
      <c r="KW21" s="125">
        <f t="shared" si="571"/>
        <v>1.2999999999999999E-2</v>
      </c>
      <c r="KX21" s="125">
        <f t="shared" si="572"/>
        <v>1.2999999999999999E-2</v>
      </c>
      <c r="KY21" s="125">
        <f t="shared" si="573"/>
        <v>1.2999999999999999E-2</v>
      </c>
      <c r="KZ21" s="125">
        <f t="shared" si="574"/>
        <v>0.64800000000000002</v>
      </c>
      <c r="LA21" s="125">
        <f t="shared" si="575"/>
        <v>0.64800000000000002</v>
      </c>
      <c r="LB21" s="125">
        <f t="shared" si="576"/>
        <v>0.64800000000000002</v>
      </c>
      <c r="LC21" s="125">
        <f t="shared" si="577"/>
        <v>0.64800000000000002</v>
      </c>
      <c r="LD21" s="125">
        <f t="shared" si="578"/>
        <v>0.64800000000000002</v>
      </c>
      <c r="LE21" s="125">
        <f t="shared" si="579"/>
        <v>0.64800000000000002</v>
      </c>
      <c r="LF21" s="125">
        <f t="shared" si="580"/>
        <v>0.64800000000000002</v>
      </c>
      <c r="LG21" s="125">
        <f t="shared" si="581"/>
        <v>0.64800000000000002</v>
      </c>
      <c r="LH21" s="125">
        <f t="shared" si="582"/>
        <v>1.2999999999999999E-2</v>
      </c>
      <c r="LI21" s="125">
        <f t="shared" si="583"/>
        <v>1.2999999999999999E-2</v>
      </c>
      <c r="LJ21" s="125">
        <f t="shared" si="584"/>
        <v>1.2999999999999999E-2</v>
      </c>
      <c r="LK21" s="125">
        <f t="shared" si="585"/>
        <v>1.2999999999999999E-2</v>
      </c>
      <c r="LL21" s="125">
        <f t="shared" si="586"/>
        <v>0.64800000000000002</v>
      </c>
      <c r="LM21" s="125">
        <f t="shared" si="587"/>
        <v>0.64800000000000002</v>
      </c>
      <c r="LN21" s="125">
        <f t="shared" si="588"/>
        <v>0.64800000000000002</v>
      </c>
      <c r="LO21" s="125">
        <f t="shared" si="589"/>
        <v>0.64800000000000002</v>
      </c>
      <c r="LP21" s="125">
        <f t="shared" si="590"/>
        <v>0.64800000000000002</v>
      </c>
      <c r="LQ21" s="125">
        <f t="shared" si="591"/>
        <v>0.64800000000000002</v>
      </c>
      <c r="LR21" s="125">
        <f t="shared" si="592"/>
        <v>0.64800000000000002</v>
      </c>
      <c r="LS21" s="125">
        <f t="shared" si="593"/>
        <v>0.64800000000000002</v>
      </c>
      <c r="LT21" s="125">
        <f t="shared" si="594"/>
        <v>1.2999999999999999E-2</v>
      </c>
      <c r="LU21" s="125">
        <f t="shared" si="595"/>
        <v>1.2999999999999999E-2</v>
      </c>
      <c r="LV21" s="125">
        <f t="shared" si="596"/>
        <v>1.2999999999999999E-2</v>
      </c>
      <c r="LW21" s="125">
        <f t="shared" si="597"/>
        <v>1.2999999999999999E-2</v>
      </c>
      <c r="LX21" s="125">
        <f t="shared" si="598"/>
        <v>0.64800000000000002</v>
      </c>
      <c r="LY21" s="125">
        <f t="shared" si="599"/>
        <v>0.64800000000000002</v>
      </c>
      <c r="LZ21" s="125">
        <f t="shared" si="600"/>
        <v>0.64800000000000002</v>
      </c>
      <c r="MA21" s="125">
        <f t="shared" si="601"/>
        <v>0.64800000000000002</v>
      </c>
      <c r="MB21" s="125">
        <f t="shared" si="602"/>
        <v>0.64800000000000002</v>
      </c>
      <c r="MC21" s="125">
        <f t="shared" si="603"/>
        <v>0.64800000000000002</v>
      </c>
      <c r="MD21" s="125">
        <f t="shared" si="604"/>
        <v>0.64800000000000002</v>
      </c>
      <c r="ME21" s="125">
        <f t="shared" si="605"/>
        <v>0.64800000000000002</v>
      </c>
      <c r="MF21" s="125">
        <f t="shared" si="606"/>
        <v>1.2999999999999999E-2</v>
      </c>
      <c r="MG21" s="125">
        <f t="shared" si="607"/>
        <v>1.2999999999999999E-2</v>
      </c>
      <c r="MH21" s="125">
        <f t="shared" si="608"/>
        <v>1.2999999999999999E-2</v>
      </c>
      <c r="MI21" s="125">
        <f t="shared" si="609"/>
        <v>1.2999999999999999E-2</v>
      </c>
      <c r="MJ21" s="125">
        <f t="shared" si="610"/>
        <v>0.64800000000000002</v>
      </c>
      <c r="MK21" s="125">
        <f t="shared" si="611"/>
        <v>0.64800000000000002</v>
      </c>
      <c r="ML21" s="125">
        <f t="shared" si="612"/>
        <v>0.64800000000000002</v>
      </c>
      <c r="MM21" s="125">
        <f t="shared" si="613"/>
        <v>0.64800000000000002</v>
      </c>
      <c r="MN21" s="125">
        <f t="shared" si="614"/>
        <v>0.64800000000000002</v>
      </c>
      <c r="MO21" s="125">
        <f t="shared" si="615"/>
        <v>0.64800000000000002</v>
      </c>
      <c r="MP21" s="125">
        <f t="shared" si="616"/>
        <v>0.64800000000000002</v>
      </c>
      <c r="MQ21" s="125">
        <f t="shared" si="617"/>
        <v>0.64800000000000002</v>
      </c>
      <c r="MR21" s="125">
        <f t="shared" si="618"/>
        <v>1.2999999999999999E-2</v>
      </c>
      <c r="MS21" s="125">
        <f t="shared" si="619"/>
        <v>1.2999999999999999E-2</v>
      </c>
      <c r="MT21" s="125">
        <f t="shared" si="620"/>
        <v>1.2999999999999999E-2</v>
      </c>
      <c r="MU21" s="125">
        <f t="shared" si="621"/>
        <v>1.2999999999999999E-2</v>
      </c>
      <c r="MV21" s="125">
        <f t="shared" si="622"/>
        <v>0.64800000000000002</v>
      </c>
      <c r="MW21" s="125">
        <f t="shared" si="623"/>
        <v>0.64800000000000002</v>
      </c>
      <c r="MX21" s="125">
        <f t="shared" si="624"/>
        <v>0.64800000000000002</v>
      </c>
      <c r="MY21" s="9" t="s">
        <v>63</v>
      </c>
    </row>
    <row r="22" spans="1:363" x14ac:dyDescent="0.25">
      <c r="A22" s="298"/>
      <c r="B22" s="21" t="s">
        <v>25</v>
      </c>
      <c r="C22" s="134">
        <v>0.498</v>
      </c>
      <c r="D22" s="134">
        <v>0.498</v>
      </c>
      <c r="E22" s="134">
        <v>0.498</v>
      </c>
      <c r="F22" s="134">
        <v>0.498</v>
      </c>
      <c r="G22" s="134">
        <v>0.498</v>
      </c>
      <c r="H22" s="25">
        <v>0.16800000000000001</v>
      </c>
      <c r="I22" s="25">
        <v>0.16800000000000001</v>
      </c>
      <c r="J22" s="25">
        <v>0.16800000000000001</v>
      </c>
      <c r="K22" s="25">
        <v>0.16800000000000001</v>
      </c>
      <c r="L22" s="134">
        <v>0.498</v>
      </c>
      <c r="M22" s="134">
        <v>0.498</v>
      </c>
      <c r="N22" s="134">
        <v>0.498</v>
      </c>
      <c r="O22" s="134">
        <v>0.498</v>
      </c>
      <c r="P22" s="134">
        <v>0.498</v>
      </c>
      <c r="Q22" s="134">
        <v>0.498</v>
      </c>
      <c r="R22" s="134">
        <v>0.498</v>
      </c>
      <c r="S22" s="134">
        <v>0.498</v>
      </c>
      <c r="T22" s="25">
        <v>0.13600000000000001</v>
      </c>
      <c r="U22" s="25">
        <v>0.13600000000000001</v>
      </c>
      <c r="V22" s="25">
        <v>0.13600000000000001</v>
      </c>
      <c r="W22" s="25">
        <v>0.13600000000000001</v>
      </c>
      <c r="X22" s="25">
        <v>0.44900000000000001</v>
      </c>
      <c r="Y22" s="25">
        <v>0.44900000000000001</v>
      </c>
      <c r="Z22" s="25">
        <v>0.44900000000000001</v>
      </c>
      <c r="AA22" s="25">
        <v>0.44900000000000001</v>
      </c>
      <c r="AB22" s="25">
        <v>0.44900000000000001</v>
      </c>
      <c r="AC22" s="25">
        <v>0.44900000000000001</v>
      </c>
      <c r="AD22" s="25">
        <v>0.44900000000000001</v>
      </c>
      <c r="AE22" s="25">
        <v>0.44900000000000001</v>
      </c>
      <c r="AF22" s="25">
        <v>6.4000000000000001E-2</v>
      </c>
      <c r="AG22" s="25">
        <v>6.4000000000000001E-2</v>
      </c>
      <c r="AH22" s="25">
        <v>6.4000000000000001E-2</v>
      </c>
      <c r="AI22" s="25">
        <v>6.4000000000000001E-2</v>
      </c>
      <c r="AJ22" s="25">
        <v>0.40400000000000003</v>
      </c>
      <c r="AK22" s="25">
        <v>0.40400000000000003</v>
      </c>
      <c r="AL22" s="25">
        <v>0.40400000000000003</v>
      </c>
      <c r="AM22" s="25">
        <v>0.40400000000000003</v>
      </c>
      <c r="AN22" s="25">
        <v>0.40400000000000003</v>
      </c>
      <c r="AO22" s="25">
        <v>0.40400000000000003</v>
      </c>
      <c r="AP22" s="25">
        <v>0.40400000000000003</v>
      </c>
      <c r="AQ22" s="25">
        <v>0.40400000000000003</v>
      </c>
      <c r="AR22" s="25">
        <v>5.3999999999999999E-2</v>
      </c>
      <c r="AS22" s="25">
        <v>5.3999999999999999E-2</v>
      </c>
      <c r="AT22" s="25">
        <v>5.3999999999999999E-2</v>
      </c>
      <c r="AU22" s="25">
        <v>5.3999999999999999E-2</v>
      </c>
      <c r="AV22" s="25">
        <v>0.438</v>
      </c>
      <c r="AW22" s="25">
        <v>0.438</v>
      </c>
      <c r="AX22" s="25">
        <v>0.438</v>
      </c>
      <c r="AY22" s="25">
        <v>0.438</v>
      </c>
      <c r="AZ22" s="25">
        <v>0.438</v>
      </c>
      <c r="BA22" s="25">
        <v>0.438</v>
      </c>
      <c r="BB22" s="25">
        <v>0.438</v>
      </c>
      <c r="BC22" s="25">
        <v>0.438</v>
      </c>
      <c r="BD22" s="125">
        <f t="shared" si="625"/>
        <v>5.3999999999999999E-2</v>
      </c>
      <c r="BE22" s="125">
        <f t="shared" si="319"/>
        <v>5.3999999999999999E-2</v>
      </c>
      <c r="BF22" s="125">
        <f t="shared" si="320"/>
        <v>5.3999999999999999E-2</v>
      </c>
      <c r="BG22" s="125">
        <f t="shared" si="321"/>
        <v>5.3999999999999999E-2</v>
      </c>
      <c r="BH22" s="125">
        <f t="shared" si="322"/>
        <v>0.438</v>
      </c>
      <c r="BI22" s="125">
        <f t="shared" si="323"/>
        <v>0.438</v>
      </c>
      <c r="BJ22" s="125">
        <f t="shared" si="324"/>
        <v>0.438</v>
      </c>
      <c r="BK22" s="125">
        <f t="shared" si="325"/>
        <v>0.438</v>
      </c>
      <c r="BL22" s="125">
        <f t="shared" si="326"/>
        <v>0.438</v>
      </c>
      <c r="BM22" s="125">
        <f t="shared" si="327"/>
        <v>0.438</v>
      </c>
      <c r="BN22" s="125">
        <f t="shared" si="328"/>
        <v>0.438</v>
      </c>
      <c r="BO22" s="125">
        <f t="shared" si="329"/>
        <v>0.438</v>
      </c>
      <c r="BP22" s="125">
        <f t="shared" si="330"/>
        <v>5.3999999999999999E-2</v>
      </c>
      <c r="BQ22" s="125">
        <f t="shared" si="331"/>
        <v>5.3999999999999999E-2</v>
      </c>
      <c r="BR22" s="125">
        <f t="shared" si="332"/>
        <v>5.3999999999999999E-2</v>
      </c>
      <c r="BS22" s="125">
        <f t="shared" si="333"/>
        <v>5.3999999999999999E-2</v>
      </c>
      <c r="BT22" s="125">
        <f t="shared" si="334"/>
        <v>0.438</v>
      </c>
      <c r="BU22" s="125">
        <f t="shared" si="335"/>
        <v>0.438</v>
      </c>
      <c r="BV22" s="125">
        <f t="shared" si="336"/>
        <v>0.438</v>
      </c>
      <c r="BW22" s="125">
        <f t="shared" si="337"/>
        <v>0.438</v>
      </c>
      <c r="BX22" s="125">
        <f t="shared" si="338"/>
        <v>0.438</v>
      </c>
      <c r="BY22" s="125">
        <f t="shared" si="339"/>
        <v>0.438</v>
      </c>
      <c r="BZ22" s="125">
        <f t="shared" si="340"/>
        <v>0.438</v>
      </c>
      <c r="CA22" s="125">
        <f t="shared" si="341"/>
        <v>0.438</v>
      </c>
      <c r="CB22" s="125">
        <f t="shared" si="342"/>
        <v>5.3999999999999999E-2</v>
      </c>
      <c r="CC22" s="125">
        <f t="shared" si="343"/>
        <v>5.3999999999999999E-2</v>
      </c>
      <c r="CD22" s="125">
        <f t="shared" si="344"/>
        <v>5.3999999999999999E-2</v>
      </c>
      <c r="CE22" s="125">
        <f t="shared" si="345"/>
        <v>5.3999999999999999E-2</v>
      </c>
      <c r="CF22" s="125">
        <f t="shared" si="346"/>
        <v>0.438</v>
      </c>
      <c r="CG22" s="125">
        <f t="shared" si="347"/>
        <v>0.438</v>
      </c>
      <c r="CH22" s="125">
        <f t="shared" si="348"/>
        <v>0.438</v>
      </c>
      <c r="CI22" s="125">
        <f t="shared" si="349"/>
        <v>0.438</v>
      </c>
      <c r="CJ22" s="125">
        <f t="shared" si="350"/>
        <v>0.438</v>
      </c>
      <c r="CK22" s="125">
        <f t="shared" si="351"/>
        <v>0.438</v>
      </c>
      <c r="CL22" s="125">
        <f t="shared" si="352"/>
        <v>0.438</v>
      </c>
      <c r="CM22" s="125">
        <f t="shared" si="353"/>
        <v>0.438</v>
      </c>
      <c r="CN22" s="125">
        <f t="shared" si="354"/>
        <v>5.3999999999999999E-2</v>
      </c>
      <c r="CO22" s="125">
        <f t="shared" si="355"/>
        <v>5.3999999999999999E-2</v>
      </c>
      <c r="CP22" s="125">
        <f t="shared" si="356"/>
        <v>5.3999999999999999E-2</v>
      </c>
      <c r="CQ22" s="125">
        <f t="shared" si="357"/>
        <v>5.3999999999999999E-2</v>
      </c>
      <c r="CR22" s="125">
        <f t="shared" si="358"/>
        <v>0.438</v>
      </c>
      <c r="CS22" s="125">
        <f t="shared" si="359"/>
        <v>0.438</v>
      </c>
      <c r="CT22" s="125">
        <f t="shared" si="360"/>
        <v>0.438</v>
      </c>
      <c r="CU22" s="125">
        <f t="shared" si="361"/>
        <v>0.438</v>
      </c>
      <c r="CV22" s="125">
        <f t="shared" si="362"/>
        <v>0.438</v>
      </c>
      <c r="CW22" s="125">
        <f t="shared" si="363"/>
        <v>0.438</v>
      </c>
      <c r="CX22" s="125">
        <f t="shared" si="364"/>
        <v>0.438</v>
      </c>
      <c r="CY22" s="125">
        <f t="shared" si="365"/>
        <v>0.438</v>
      </c>
      <c r="CZ22" s="125">
        <f t="shared" si="366"/>
        <v>5.3999999999999999E-2</v>
      </c>
      <c r="DA22" s="125">
        <f t="shared" si="367"/>
        <v>5.3999999999999999E-2</v>
      </c>
      <c r="DB22" s="125">
        <f t="shared" si="368"/>
        <v>5.3999999999999999E-2</v>
      </c>
      <c r="DC22" s="125">
        <f t="shared" si="369"/>
        <v>5.3999999999999999E-2</v>
      </c>
      <c r="DD22" s="125">
        <f t="shared" si="370"/>
        <v>0.438</v>
      </c>
      <c r="DE22" s="125">
        <f t="shared" si="371"/>
        <v>0.438</v>
      </c>
      <c r="DF22" s="125">
        <f t="shared" si="372"/>
        <v>0.438</v>
      </c>
      <c r="DG22" s="125">
        <f t="shared" si="373"/>
        <v>0.438</v>
      </c>
      <c r="DH22" s="125">
        <f t="shared" si="374"/>
        <v>0.438</v>
      </c>
      <c r="DI22" s="125">
        <f t="shared" si="375"/>
        <v>0.438</v>
      </c>
      <c r="DJ22" s="125">
        <f t="shared" si="376"/>
        <v>0.438</v>
      </c>
      <c r="DK22" s="125">
        <f t="shared" si="377"/>
        <v>0.438</v>
      </c>
      <c r="DL22" s="125">
        <f t="shared" si="378"/>
        <v>5.3999999999999999E-2</v>
      </c>
      <c r="DM22" s="125">
        <f t="shared" si="379"/>
        <v>5.3999999999999999E-2</v>
      </c>
      <c r="DN22" s="125">
        <f t="shared" si="380"/>
        <v>5.3999999999999999E-2</v>
      </c>
      <c r="DO22" s="125">
        <f t="shared" si="381"/>
        <v>5.3999999999999999E-2</v>
      </c>
      <c r="DP22" s="125">
        <f t="shared" si="382"/>
        <v>0.438</v>
      </c>
      <c r="DQ22" s="125">
        <f t="shared" si="383"/>
        <v>0.438</v>
      </c>
      <c r="DR22" s="125">
        <f t="shared" si="384"/>
        <v>0.438</v>
      </c>
      <c r="DS22" s="125">
        <f t="shared" si="385"/>
        <v>0.438</v>
      </c>
      <c r="DT22" s="125">
        <f t="shared" si="386"/>
        <v>0.438</v>
      </c>
      <c r="DU22" s="125">
        <f t="shared" si="387"/>
        <v>0.438</v>
      </c>
      <c r="DV22" s="125">
        <f t="shared" si="388"/>
        <v>0.438</v>
      </c>
      <c r="DW22" s="125">
        <f t="shared" si="389"/>
        <v>0.438</v>
      </c>
      <c r="DX22" s="125">
        <f t="shared" si="390"/>
        <v>5.3999999999999999E-2</v>
      </c>
      <c r="DY22" s="125">
        <f t="shared" si="391"/>
        <v>5.3999999999999999E-2</v>
      </c>
      <c r="DZ22" s="125">
        <f t="shared" si="392"/>
        <v>5.3999999999999999E-2</v>
      </c>
      <c r="EA22" s="125">
        <f t="shared" si="393"/>
        <v>5.3999999999999999E-2</v>
      </c>
      <c r="EB22" s="125">
        <f t="shared" si="394"/>
        <v>0.438</v>
      </c>
      <c r="EC22" s="125">
        <f t="shared" si="395"/>
        <v>0.438</v>
      </c>
      <c r="ED22" s="125">
        <f t="shared" si="396"/>
        <v>0.438</v>
      </c>
      <c r="EE22" s="125">
        <f t="shared" si="397"/>
        <v>0.438</v>
      </c>
      <c r="EF22" s="125">
        <f t="shared" si="398"/>
        <v>0.438</v>
      </c>
      <c r="EG22" s="125">
        <f t="shared" si="399"/>
        <v>0.438</v>
      </c>
      <c r="EH22" s="125">
        <f t="shared" si="400"/>
        <v>0.438</v>
      </c>
      <c r="EI22" s="125">
        <f t="shared" si="401"/>
        <v>0.438</v>
      </c>
      <c r="EJ22" s="125">
        <f t="shared" si="402"/>
        <v>5.3999999999999999E-2</v>
      </c>
      <c r="EK22" s="125">
        <f t="shared" si="403"/>
        <v>5.3999999999999999E-2</v>
      </c>
      <c r="EL22" s="125">
        <f t="shared" si="404"/>
        <v>5.3999999999999999E-2</v>
      </c>
      <c r="EM22" s="125">
        <f t="shared" si="405"/>
        <v>5.3999999999999999E-2</v>
      </c>
      <c r="EN22" s="125">
        <f t="shared" si="406"/>
        <v>0.438</v>
      </c>
      <c r="EO22" s="125">
        <f t="shared" si="407"/>
        <v>0.438</v>
      </c>
      <c r="EP22" s="125">
        <f t="shared" si="408"/>
        <v>0.438</v>
      </c>
      <c r="EQ22" s="125">
        <f t="shared" si="409"/>
        <v>0.438</v>
      </c>
      <c r="ER22" s="125">
        <f t="shared" si="410"/>
        <v>0.438</v>
      </c>
      <c r="ES22" s="125">
        <f t="shared" si="411"/>
        <v>0.438</v>
      </c>
      <c r="ET22" s="125">
        <f t="shared" si="412"/>
        <v>0.438</v>
      </c>
      <c r="EU22" s="125">
        <f t="shared" si="413"/>
        <v>0.438</v>
      </c>
      <c r="EV22" s="125">
        <f t="shared" si="414"/>
        <v>5.3999999999999999E-2</v>
      </c>
      <c r="EW22" s="125">
        <f t="shared" si="415"/>
        <v>5.3999999999999999E-2</v>
      </c>
      <c r="EX22" s="125">
        <f t="shared" si="416"/>
        <v>5.3999999999999999E-2</v>
      </c>
      <c r="EY22" s="125">
        <f t="shared" si="417"/>
        <v>5.3999999999999999E-2</v>
      </c>
      <c r="EZ22" s="125">
        <f t="shared" si="418"/>
        <v>0.438</v>
      </c>
      <c r="FA22" s="125">
        <f t="shared" si="419"/>
        <v>0.438</v>
      </c>
      <c r="FB22" s="125">
        <f t="shared" si="420"/>
        <v>0.438</v>
      </c>
      <c r="FC22" s="125">
        <f t="shared" si="421"/>
        <v>0.438</v>
      </c>
      <c r="FD22" s="125">
        <f t="shared" si="422"/>
        <v>0.438</v>
      </c>
      <c r="FE22" s="125">
        <f t="shared" si="423"/>
        <v>0.438</v>
      </c>
      <c r="FF22" s="125">
        <f t="shared" si="424"/>
        <v>0.438</v>
      </c>
      <c r="FG22" s="125">
        <f t="shared" si="425"/>
        <v>0.438</v>
      </c>
      <c r="FH22" s="125">
        <f t="shared" si="426"/>
        <v>5.3999999999999999E-2</v>
      </c>
      <c r="FI22" s="125">
        <f t="shared" si="427"/>
        <v>5.3999999999999999E-2</v>
      </c>
      <c r="FJ22" s="125">
        <f t="shared" si="428"/>
        <v>5.3999999999999999E-2</v>
      </c>
      <c r="FK22" s="125">
        <f t="shared" si="429"/>
        <v>5.3999999999999999E-2</v>
      </c>
      <c r="FL22" s="125">
        <f t="shared" si="430"/>
        <v>0.438</v>
      </c>
      <c r="FM22" s="125">
        <f t="shared" si="431"/>
        <v>0.438</v>
      </c>
      <c r="FN22" s="125">
        <f t="shared" si="432"/>
        <v>0.438</v>
      </c>
      <c r="FO22" s="125">
        <f t="shared" si="433"/>
        <v>0.438</v>
      </c>
      <c r="FP22" s="125">
        <f t="shared" si="434"/>
        <v>0.438</v>
      </c>
      <c r="FQ22" s="125">
        <f t="shared" si="435"/>
        <v>0.438</v>
      </c>
      <c r="FR22" s="125">
        <f t="shared" si="436"/>
        <v>0.438</v>
      </c>
      <c r="FS22" s="125">
        <f t="shared" si="437"/>
        <v>0.438</v>
      </c>
      <c r="FT22" s="125">
        <f t="shared" si="438"/>
        <v>5.3999999999999999E-2</v>
      </c>
      <c r="FU22" s="125">
        <f t="shared" si="439"/>
        <v>5.3999999999999999E-2</v>
      </c>
      <c r="FV22" s="125">
        <f t="shared" si="440"/>
        <v>5.3999999999999999E-2</v>
      </c>
      <c r="FW22" s="125">
        <f t="shared" si="441"/>
        <v>5.3999999999999999E-2</v>
      </c>
      <c r="FX22" s="125">
        <f t="shared" si="442"/>
        <v>0.438</v>
      </c>
      <c r="FY22" s="125">
        <f t="shared" si="443"/>
        <v>0.438</v>
      </c>
      <c r="FZ22" s="125">
        <f t="shared" si="444"/>
        <v>0.438</v>
      </c>
      <c r="GA22" s="125">
        <f t="shared" si="445"/>
        <v>0.438</v>
      </c>
      <c r="GB22" s="125">
        <f t="shared" si="446"/>
        <v>0.438</v>
      </c>
      <c r="GC22" s="125">
        <f t="shared" si="447"/>
        <v>0.438</v>
      </c>
      <c r="GD22" s="125">
        <f t="shared" si="448"/>
        <v>0.438</v>
      </c>
      <c r="GE22" s="125">
        <f t="shared" si="449"/>
        <v>0.438</v>
      </c>
      <c r="GF22" s="125">
        <f t="shared" si="450"/>
        <v>5.3999999999999999E-2</v>
      </c>
      <c r="GG22" s="125">
        <f t="shared" si="451"/>
        <v>5.3999999999999999E-2</v>
      </c>
      <c r="GH22" s="125">
        <f t="shared" si="452"/>
        <v>5.3999999999999999E-2</v>
      </c>
      <c r="GI22" s="125">
        <f t="shared" si="453"/>
        <v>5.3999999999999999E-2</v>
      </c>
      <c r="GJ22" s="125">
        <f t="shared" si="454"/>
        <v>0.438</v>
      </c>
      <c r="GK22" s="125">
        <f t="shared" si="455"/>
        <v>0.438</v>
      </c>
      <c r="GL22" s="125">
        <f t="shared" si="456"/>
        <v>0.438</v>
      </c>
      <c r="GM22" s="125">
        <f t="shared" si="457"/>
        <v>0.438</v>
      </c>
      <c r="GN22" s="125">
        <f t="shared" si="458"/>
        <v>0.438</v>
      </c>
      <c r="GO22" s="125">
        <f t="shared" si="459"/>
        <v>0.438</v>
      </c>
      <c r="GP22" s="125">
        <f t="shared" si="460"/>
        <v>0.438</v>
      </c>
      <c r="GQ22" s="125">
        <f t="shared" si="461"/>
        <v>0.438</v>
      </c>
      <c r="GR22" s="125">
        <f t="shared" si="462"/>
        <v>5.3999999999999999E-2</v>
      </c>
      <c r="GS22" s="125">
        <f t="shared" si="463"/>
        <v>5.3999999999999999E-2</v>
      </c>
      <c r="GT22" s="125">
        <f t="shared" si="464"/>
        <v>5.3999999999999999E-2</v>
      </c>
      <c r="GU22" s="125">
        <f t="shared" si="465"/>
        <v>5.3999999999999999E-2</v>
      </c>
      <c r="GV22" s="125">
        <f t="shared" si="466"/>
        <v>0.438</v>
      </c>
      <c r="GW22" s="125">
        <f t="shared" si="467"/>
        <v>0.438</v>
      </c>
      <c r="GX22" s="125">
        <f t="shared" si="468"/>
        <v>0.438</v>
      </c>
      <c r="GY22" s="125">
        <f t="shared" si="469"/>
        <v>0.438</v>
      </c>
      <c r="GZ22" s="125">
        <f t="shared" si="470"/>
        <v>0.438</v>
      </c>
      <c r="HA22" s="125">
        <f t="shared" si="471"/>
        <v>0.438</v>
      </c>
      <c r="HB22" s="125">
        <f t="shared" si="472"/>
        <v>0.438</v>
      </c>
      <c r="HC22" s="125">
        <f t="shared" si="473"/>
        <v>0.438</v>
      </c>
      <c r="HD22" s="125">
        <f t="shared" si="474"/>
        <v>5.3999999999999999E-2</v>
      </c>
      <c r="HE22" s="125">
        <f t="shared" si="475"/>
        <v>5.3999999999999999E-2</v>
      </c>
      <c r="HF22" s="125">
        <f t="shared" si="476"/>
        <v>5.3999999999999999E-2</v>
      </c>
      <c r="HG22" s="125">
        <f t="shared" si="477"/>
        <v>5.3999999999999999E-2</v>
      </c>
      <c r="HH22" s="125">
        <f t="shared" si="478"/>
        <v>0.438</v>
      </c>
      <c r="HI22" s="125">
        <f t="shared" si="479"/>
        <v>0.438</v>
      </c>
      <c r="HJ22" s="125">
        <f t="shared" si="480"/>
        <v>0.438</v>
      </c>
      <c r="HK22" s="125">
        <f t="shared" si="481"/>
        <v>0.438</v>
      </c>
      <c r="HL22" s="125">
        <f t="shared" si="482"/>
        <v>0.438</v>
      </c>
      <c r="HM22" s="125">
        <f t="shared" si="483"/>
        <v>0.438</v>
      </c>
      <c r="HN22" s="125">
        <f t="shared" si="484"/>
        <v>0.438</v>
      </c>
      <c r="HO22" s="125">
        <f t="shared" si="485"/>
        <v>0.438</v>
      </c>
      <c r="HP22" s="125">
        <f t="shared" si="486"/>
        <v>5.3999999999999999E-2</v>
      </c>
      <c r="HQ22" s="125">
        <f t="shared" si="487"/>
        <v>5.3999999999999999E-2</v>
      </c>
      <c r="HR22" s="125">
        <f t="shared" si="488"/>
        <v>5.3999999999999999E-2</v>
      </c>
      <c r="HS22" s="125">
        <f t="shared" si="489"/>
        <v>5.3999999999999999E-2</v>
      </c>
      <c r="HT22" s="125">
        <f t="shared" si="490"/>
        <v>0.438</v>
      </c>
      <c r="HU22" s="125">
        <f t="shared" si="491"/>
        <v>0.438</v>
      </c>
      <c r="HV22" s="125">
        <f t="shared" si="492"/>
        <v>0.438</v>
      </c>
      <c r="HW22" s="125">
        <f t="shared" si="493"/>
        <v>0.438</v>
      </c>
      <c r="HX22" s="125">
        <f t="shared" si="494"/>
        <v>0.438</v>
      </c>
      <c r="HY22" s="125">
        <f t="shared" si="495"/>
        <v>0.438</v>
      </c>
      <c r="HZ22" s="125">
        <f t="shared" si="496"/>
        <v>0.438</v>
      </c>
      <c r="IA22" s="125">
        <f t="shared" si="497"/>
        <v>0.438</v>
      </c>
      <c r="IB22" s="125">
        <f t="shared" si="498"/>
        <v>5.3999999999999999E-2</v>
      </c>
      <c r="IC22" s="125">
        <f t="shared" si="499"/>
        <v>5.3999999999999999E-2</v>
      </c>
      <c r="ID22" s="125">
        <f t="shared" si="500"/>
        <v>5.3999999999999999E-2</v>
      </c>
      <c r="IE22" s="125">
        <f t="shared" si="501"/>
        <v>5.3999999999999999E-2</v>
      </c>
      <c r="IF22" s="125">
        <f t="shared" si="502"/>
        <v>0.438</v>
      </c>
      <c r="IG22" s="125">
        <f t="shared" si="503"/>
        <v>0.438</v>
      </c>
      <c r="IH22" s="125">
        <f t="shared" si="504"/>
        <v>0.438</v>
      </c>
      <c r="II22" s="125">
        <f t="shared" si="505"/>
        <v>0.438</v>
      </c>
      <c r="IJ22" s="125">
        <f t="shared" si="506"/>
        <v>0.438</v>
      </c>
      <c r="IK22" s="125">
        <f t="shared" si="507"/>
        <v>0.438</v>
      </c>
      <c r="IL22" s="125">
        <f t="shared" si="508"/>
        <v>0.438</v>
      </c>
      <c r="IM22" s="125">
        <f t="shared" si="509"/>
        <v>0.438</v>
      </c>
      <c r="IN22" s="125">
        <f t="shared" si="510"/>
        <v>5.3999999999999999E-2</v>
      </c>
      <c r="IO22" s="125">
        <f t="shared" si="511"/>
        <v>5.3999999999999999E-2</v>
      </c>
      <c r="IP22" s="125">
        <f t="shared" si="512"/>
        <v>5.3999999999999999E-2</v>
      </c>
      <c r="IQ22" s="125">
        <f t="shared" si="513"/>
        <v>5.3999999999999999E-2</v>
      </c>
      <c r="IR22" s="125">
        <f t="shared" si="514"/>
        <v>0.438</v>
      </c>
      <c r="IS22" s="125">
        <f t="shared" si="515"/>
        <v>0.438</v>
      </c>
      <c r="IT22" s="125">
        <f t="shared" si="516"/>
        <v>0.438</v>
      </c>
      <c r="IU22" s="125">
        <f t="shared" si="517"/>
        <v>0.438</v>
      </c>
      <c r="IV22" s="125">
        <f t="shared" si="518"/>
        <v>0.438</v>
      </c>
      <c r="IW22" s="125">
        <f t="shared" si="519"/>
        <v>0.438</v>
      </c>
      <c r="IX22" s="125">
        <f t="shared" si="520"/>
        <v>0.438</v>
      </c>
      <c r="IY22" s="125">
        <f t="shared" si="521"/>
        <v>0.438</v>
      </c>
      <c r="IZ22" s="125">
        <f t="shared" si="522"/>
        <v>5.3999999999999999E-2</v>
      </c>
      <c r="JA22" s="125">
        <f t="shared" si="523"/>
        <v>5.3999999999999999E-2</v>
      </c>
      <c r="JB22" s="125">
        <f t="shared" si="524"/>
        <v>5.3999999999999999E-2</v>
      </c>
      <c r="JC22" s="125">
        <f t="shared" si="525"/>
        <v>5.3999999999999999E-2</v>
      </c>
      <c r="JD22" s="125">
        <f t="shared" si="526"/>
        <v>0.438</v>
      </c>
      <c r="JE22" s="125">
        <f t="shared" si="527"/>
        <v>0.438</v>
      </c>
      <c r="JF22" s="125">
        <f t="shared" si="528"/>
        <v>0.438</v>
      </c>
      <c r="JG22" s="125">
        <f t="shared" si="529"/>
        <v>0.438</v>
      </c>
      <c r="JH22" s="125">
        <f t="shared" si="530"/>
        <v>0.438</v>
      </c>
      <c r="JI22" s="125">
        <f t="shared" si="531"/>
        <v>0.438</v>
      </c>
      <c r="JJ22" s="125">
        <f t="shared" si="532"/>
        <v>0.438</v>
      </c>
      <c r="JK22" s="125">
        <f t="shared" si="533"/>
        <v>0.438</v>
      </c>
      <c r="JL22" s="125">
        <f t="shared" si="534"/>
        <v>5.3999999999999999E-2</v>
      </c>
      <c r="JM22" s="125">
        <f t="shared" si="535"/>
        <v>5.3999999999999999E-2</v>
      </c>
      <c r="JN22" s="125">
        <f t="shared" si="536"/>
        <v>5.3999999999999999E-2</v>
      </c>
      <c r="JO22" s="125">
        <f t="shared" si="537"/>
        <v>5.3999999999999999E-2</v>
      </c>
      <c r="JP22" s="125">
        <f t="shared" si="538"/>
        <v>0.438</v>
      </c>
      <c r="JQ22" s="125">
        <f t="shared" si="539"/>
        <v>0.438</v>
      </c>
      <c r="JR22" s="125">
        <f t="shared" si="540"/>
        <v>0.438</v>
      </c>
      <c r="JS22" s="125">
        <f t="shared" si="541"/>
        <v>0.438</v>
      </c>
      <c r="JT22" s="125">
        <f t="shared" si="542"/>
        <v>0.438</v>
      </c>
      <c r="JU22" s="125">
        <f t="shared" si="543"/>
        <v>0.438</v>
      </c>
      <c r="JV22" s="125">
        <f t="shared" si="544"/>
        <v>0.438</v>
      </c>
      <c r="JW22" s="125">
        <f t="shared" si="545"/>
        <v>0.438</v>
      </c>
      <c r="JX22" s="125">
        <f t="shared" si="546"/>
        <v>5.3999999999999999E-2</v>
      </c>
      <c r="JY22" s="125">
        <f t="shared" si="547"/>
        <v>5.3999999999999999E-2</v>
      </c>
      <c r="JZ22" s="125">
        <f t="shared" si="548"/>
        <v>5.3999999999999999E-2</v>
      </c>
      <c r="KA22" s="125">
        <f t="shared" si="549"/>
        <v>5.3999999999999999E-2</v>
      </c>
      <c r="KB22" s="125">
        <f t="shared" si="550"/>
        <v>0.438</v>
      </c>
      <c r="KC22" s="125">
        <f t="shared" si="551"/>
        <v>0.438</v>
      </c>
      <c r="KD22" s="125">
        <f t="shared" si="552"/>
        <v>0.438</v>
      </c>
      <c r="KE22" s="125">
        <f t="shared" si="553"/>
        <v>0.438</v>
      </c>
      <c r="KF22" s="125">
        <f t="shared" si="554"/>
        <v>0.438</v>
      </c>
      <c r="KG22" s="125">
        <f t="shared" si="555"/>
        <v>0.438</v>
      </c>
      <c r="KH22" s="125">
        <f t="shared" si="556"/>
        <v>0.438</v>
      </c>
      <c r="KI22" s="125">
        <f t="shared" si="557"/>
        <v>0.438</v>
      </c>
      <c r="KJ22" s="125">
        <f t="shared" si="558"/>
        <v>5.3999999999999999E-2</v>
      </c>
      <c r="KK22" s="125">
        <f t="shared" si="559"/>
        <v>5.3999999999999999E-2</v>
      </c>
      <c r="KL22" s="125">
        <f t="shared" si="560"/>
        <v>5.3999999999999999E-2</v>
      </c>
      <c r="KM22" s="125">
        <f t="shared" si="561"/>
        <v>5.3999999999999999E-2</v>
      </c>
      <c r="KN22" s="125">
        <f t="shared" si="562"/>
        <v>0.438</v>
      </c>
      <c r="KO22" s="125">
        <f t="shared" si="563"/>
        <v>0.438</v>
      </c>
      <c r="KP22" s="125">
        <f t="shared" si="564"/>
        <v>0.438</v>
      </c>
      <c r="KQ22" s="125">
        <f t="shared" si="565"/>
        <v>0.438</v>
      </c>
      <c r="KR22" s="125">
        <f t="shared" si="566"/>
        <v>0.438</v>
      </c>
      <c r="KS22" s="125">
        <f t="shared" si="567"/>
        <v>0.438</v>
      </c>
      <c r="KT22" s="125">
        <f t="shared" si="568"/>
        <v>0.438</v>
      </c>
      <c r="KU22" s="125">
        <f t="shared" si="569"/>
        <v>0.438</v>
      </c>
      <c r="KV22" s="125">
        <f t="shared" si="570"/>
        <v>5.3999999999999999E-2</v>
      </c>
      <c r="KW22" s="125">
        <f t="shared" si="571"/>
        <v>5.3999999999999999E-2</v>
      </c>
      <c r="KX22" s="125">
        <f t="shared" si="572"/>
        <v>5.3999999999999999E-2</v>
      </c>
      <c r="KY22" s="125">
        <f t="shared" si="573"/>
        <v>5.3999999999999999E-2</v>
      </c>
      <c r="KZ22" s="125">
        <f t="shared" si="574"/>
        <v>0.438</v>
      </c>
      <c r="LA22" s="125">
        <f t="shared" si="575"/>
        <v>0.438</v>
      </c>
      <c r="LB22" s="125">
        <f t="shared" si="576"/>
        <v>0.438</v>
      </c>
      <c r="LC22" s="125">
        <f t="shared" si="577"/>
        <v>0.438</v>
      </c>
      <c r="LD22" s="125">
        <f t="shared" si="578"/>
        <v>0.438</v>
      </c>
      <c r="LE22" s="125">
        <f t="shared" si="579"/>
        <v>0.438</v>
      </c>
      <c r="LF22" s="125">
        <f t="shared" si="580"/>
        <v>0.438</v>
      </c>
      <c r="LG22" s="125">
        <f t="shared" si="581"/>
        <v>0.438</v>
      </c>
      <c r="LH22" s="125">
        <f t="shared" si="582"/>
        <v>5.3999999999999999E-2</v>
      </c>
      <c r="LI22" s="125">
        <f t="shared" si="583"/>
        <v>5.3999999999999999E-2</v>
      </c>
      <c r="LJ22" s="125">
        <f t="shared" si="584"/>
        <v>5.3999999999999999E-2</v>
      </c>
      <c r="LK22" s="125">
        <f t="shared" si="585"/>
        <v>5.3999999999999999E-2</v>
      </c>
      <c r="LL22" s="125">
        <f t="shared" si="586"/>
        <v>0.438</v>
      </c>
      <c r="LM22" s="125">
        <f t="shared" si="587"/>
        <v>0.438</v>
      </c>
      <c r="LN22" s="125">
        <f t="shared" si="588"/>
        <v>0.438</v>
      </c>
      <c r="LO22" s="125">
        <f t="shared" si="589"/>
        <v>0.438</v>
      </c>
      <c r="LP22" s="125">
        <f t="shared" si="590"/>
        <v>0.438</v>
      </c>
      <c r="LQ22" s="125">
        <f t="shared" si="591"/>
        <v>0.438</v>
      </c>
      <c r="LR22" s="125">
        <f t="shared" si="592"/>
        <v>0.438</v>
      </c>
      <c r="LS22" s="125">
        <f t="shared" si="593"/>
        <v>0.438</v>
      </c>
      <c r="LT22" s="125">
        <f t="shared" si="594"/>
        <v>5.3999999999999999E-2</v>
      </c>
      <c r="LU22" s="125">
        <f t="shared" si="595"/>
        <v>5.3999999999999999E-2</v>
      </c>
      <c r="LV22" s="125">
        <f t="shared" si="596"/>
        <v>5.3999999999999999E-2</v>
      </c>
      <c r="LW22" s="125">
        <f t="shared" si="597"/>
        <v>5.3999999999999999E-2</v>
      </c>
      <c r="LX22" s="125">
        <f t="shared" si="598"/>
        <v>0.438</v>
      </c>
      <c r="LY22" s="125">
        <f t="shared" si="599"/>
        <v>0.438</v>
      </c>
      <c r="LZ22" s="125">
        <f t="shared" si="600"/>
        <v>0.438</v>
      </c>
      <c r="MA22" s="125">
        <f t="shared" si="601"/>
        <v>0.438</v>
      </c>
      <c r="MB22" s="125">
        <f t="shared" si="602"/>
        <v>0.438</v>
      </c>
      <c r="MC22" s="125">
        <f t="shared" si="603"/>
        <v>0.438</v>
      </c>
      <c r="MD22" s="125">
        <f t="shared" si="604"/>
        <v>0.438</v>
      </c>
      <c r="ME22" s="125">
        <f t="shared" si="605"/>
        <v>0.438</v>
      </c>
      <c r="MF22" s="125">
        <f t="shared" si="606"/>
        <v>5.3999999999999999E-2</v>
      </c>
      <c r="MG22" s="125">
        <f t="shared" si="607"/>
        <v>5.3999999999999999E-2</v>
      </c>
      <c r="MH22" s="125">
        <f t="shared" si="608"/>
        <v>5.3999999999999999E-2</v>
      </c>
      <c r="MI22" s="125">
        <f t="shared" si="609"/>
        <v>5.3999999999999999E-2</v>
      </c>
      <c r="MJ22" s="125">
        <f t="shared" si="610"/>
        <v>0.438</v>
      </c>
      <c r="MK22" s="125">
        <f t="shared" si="611"/>
        <v>0.438</v>
      </c>
      <c r="ML22" s="125">
        <f t="shared" si="612"/>
        <v>0.438</v>
      </c>
      <c r="MM22" s="125">
        <f t="shared" si="613"/>
        <v>0.438</v>
      </c>
      <c r="MN22" s="125">
        <f t="shared" si="614"/>
        <v>0.438</v>
      </c>
      <c r="MO22" s="125">
        <f t="shared" si="615"/>
        <v>0.438</v>
      </c>
      <c r="MP22" s="125">
        <f t="shared" si="616"/>
        <v>0.438</v>
      </c>
      <c r="MQ22" s="125">
        <f t="shared" si="617"/>
        <v>0.438</v>
      </c>
      <c r="MR22" s="125">
        <f t="shared" si="618"/>
        <v>5.3999999999999999E-2</v>
      </c>
      <c r="MS22" s="125">
        <f t="shared" si="619"/>
        <v>5.3999999999999999E-2</v>
      </c>
      <c r="MT22" s="125">
        <f t="shared" si="620"/>
        <v>5.3999999999999999E-2</v>
      </c>
      <c r="MU22" s="125">
        <f t="shared" si="621"/>
        <v>5.3999999999999999E-2</v>
      </c>
      <c r="MV22" s="125">
        <f t="shared" si="622"/>
        <v>0.438</v>
      </c>
      <c r="MW22" s="125">
        <f t="shared" si="623"/>
        <v>0.438</v>
      </c>
      <c r="MX22" s="125">
        <f t="shared" si="624"/>
        <v>0.438</v>
      </c>
      <c r="MY22" s="9" t="s">
        <v>63</v>
      </c>
    </row>
    <row r="23" spans="1:363" x14ac:dyDescent="0.25">
      <c r="A23" s="298"/>
      <c r="B23" s="21" t="s">
        <v>26</v>
      </c>
      <c r="C23" s="134">
        <v>0.95199999999999996</v>
      </c>
      <c r="D23" s="134">
        <v>0.95199999999999996</v>
      </c>
      <c r="E23" s="134">
        <v>0.95199999999999996</v>
      </c>
      <c r="F23" s="134">
        <v>0.95199999999999996</v>
      </c>
      <c r="G23" s="134">
        <v>0.95199999999999996</v>
      </c>
      <c r="H23" s="25">
        <v>0.38800000000000001</v>
      </c>
      <c r="I23" s="25">
        <v>0.38800000000000001</v>
      </c>
      <c r="J23" s="25">
        <v>0.38800000000000001</v>
      </c>
      <c r="K23" s="25">
        <v>0.38800000000000001</v>
      </c>
      <c r="L23" s="134">
        <v>0.95199999999999996</v>
      </c>
      <c r="M23" s="134">
        <v>0.95199999999999996</v>
      </c>
      <c r="N23" s="134">
        <v>0.95199999999999996</v>
      </c>
      <c r="O23" s="134">
        <v>0.95199999999999996</v>
      </c>
      <c r="P23" s="134">
        <v>0.95199999999999996</v>
      </c>
      <c r="Q23" s="134">
        <v>0.95199999999999996</v>
      </c>
      <c r="R23" s="134">
        <v>0.95199999999999996</v>
      </c>
      <c r="S23" s="134">
        <v>0.95199999999999996</v>
      </c>
      <c r="T23" s="25">
        <v>0.34799999999999998</v>
      </c>
      <c r="U23" s="25">
        <v>0.34799999999999998</v>
      </c>
      <c r="V23" s="25">
        <v>0.34799999999999998</v>
      </c>
      <c r="W23" s="25">
        <v>0.34799999999999998</v>
      </c>
      <c r="X23" s="25">
        <v>0.95199999999999996</v>
      </c>
      <c r="Y23" s="25">
        <v>0.95199999999999996</v>
      </c>
      <c r="Z23" s="25">
        <v>0.95199999999999996</v>
      </c>
      <c r="AA23" s="25">
        <v>0.95199999999999996</v>
      </c>
      <c r="AB23" s="25">
        <v>0.95199999999999996</v>
      </c>
      <c r="AC23" s="25">
        <v>0.95199999999999996</v>
      </c>
      <c r="AD23" s="25">
        <v>0.95199999999999996</v>
      </c>
      <c r="AE23" s="25">
        <v>0.95199999999999996</v>
      </c>
      <c r="AF23" s="25">
        <v>0.153</v>
      </c>
      <c r="AG23" s="25">
        <v>0.153</v>
      </c>
      <c r="AH23" s="25">
        <v>0.153</v>
      </c>
      <c r="AI23" s="25">
        <v>0.153</v>
      </c>
      <c r="AJ23" s="25">
        <v>0.93200000000000005</v>
      </c>
      <c r="AK23" s="25">
        <v>0.93200000000000005</v>
      </c>
      <c r="AL23" s="25">
        <v>0.93200000000000005</v>
      </c>
      <c r="AM23" s="25">
        <v>0.93200000000000005</v>
      </c>
      <c r="AN23" s="25">
        <v>0.93200000000000005</v>
      </c>
      <c r="AO23" s="25">
        <v>0.93200000000000005</v>
      </c>
      <c r="AP23" s="25">
        <v>0.93200000000000005</v>
      </c>
      <c r="AQ23" s="25">
        <v>0.93200000000000005</v>
      </c>
      <c r="AR23" s="25">
        <v>0</v>
      </c>
      <c r="AS23" s="25">
        <v>0</v>
      </c>
      <c r="AT23" s="25">
        <v>0</v>
      </c>
      <c r="AU23" s="25">
        <v>0</v>
      </c>
      <c r="AV23" s="25">
        <v>0.92900000000000005</v>
      </c>
      <c r="AW23" s="25">
        <v>0.92900000000000005</v>
      </c>
      <c r="AX23" s="25">
        <v>0.92900000000000005</v>
      </c>
      <c r="AY23" s="25">
        <v>0.92900000000000005</v>
      </c>
      <c r="AZ23" s="25">
        <v>0.92900000000000005</v>
      </c>
      <c r="BA23" s="25">
        <v>0.92900000000000005</v>
      </c>
      <c r="BB23" s="25">
        <v>0.92900000000000005</v>
      </c>
      <c r="BC23" s="25">
        <v>0.92900000000000005</v>
      </c>
      <c r="BD23" s="125">
        <f t="shared" si="625"/>
        <v>0</v>
      </c>
      <c r="BE23" s="125">
        <f t="shared" si="319"/>
        <v>0</v>
      </c>
      <c r="BF23" s="125">
        <f t="shared" si="320"/>
        <v>0</v>
      </c>
      <c r="BG23" s="125">
        <f t="shared" si="321"/>
        <v>0</v>
      </c>
      <c r="BH23" s="125">
        <f t="shared" si="322"/>
        <v>0.92900000000000005</v>
      </c>
      <c r="BI23" s="125">
        <f t="shared" si="323"/>
        <v>0.92900000000000005</v>
      </c>
      <c r="BJ23" s="125">
        <f t="shared" si="324"/>
        <v>0.92900000000000005</v>
      </c>
      <c r="BK23" s="125">
        <f t="shared" si="325"/>
        <v>0.92900000000000005</v>
      </c>
      <c r="BL23" s="125">
        <f t="shared" si="326"/>
        <v>0.92900000000000005</v>
      </c>
      <c r="BM23" s="125">
        <f t="shared" si="327"/>
        <v>0.92900000000000005</v>
      </c>
      <c r="BN23" s="125">
        <f t="shared" si="328"/>
        <v>0.92900000000000005</v>
      </c>
      <c r="BO23" s="125">
        <f t="shared" si="329"/>
        <v>0.92900000000000005</v>
      </c>
      <c r="BP23" s="125">
        <f t="shared" si="330"/>
        <v>0</v>
      </c>
      <c r="BQ23" s="125">
        <f t="shared" si="331"/>
        <v>0</v>
      </c>
      <c r="BR23" s="125">
        <f t="shared" si="332"/>
        <v>0</v>
      </c>
      <c r="BS23" s="125">
        <f t="shared" si="333"/>
        <v>0</v>
      </c>
      <c r="BT23" s="125">
        <f t="shared" si="334"/>
        <v>0.92900000000000005</v>
      </c>
      <c r="BU23" s="125">
        <f t="shared" si="335"/>
        <v>0.92900000000000005</v>
      </c>
      <c r="BV23" s="125">
        <f t="shared" si="336"/>
        <v>0.92900000000000005</v>
      </c>
      <c r="BW23" s="125">
        <f t="shared" si="337"/>
        <v>0.92900000000000005</v>
      </c>
      <c r="BX23" s="125">
        <f t="shared" si="338"/>
        <v>0.92900000000000005</v>
      </c>
      <c r="BY23" s="125">
        <f t="shared" si="339"/>
        <v>0.92900000000000005</v>
      </c>
      <c r="BZ23" s="125">
        <f t="shared" si="340"/>
        <v>0.92900000000000005</v>
      </c>
      <c r="CA23" s="125">
        <f t="shared" si="341"/>
        <v>0.92900000000000005</v>
      </c>
      <c r="CB23" s="125">
        <f t="shared" si="342"/>
        <v>0</v>
      </c>
      <c r="CC23" s="125">
        <f t="shared" si="343"/>
        <v>0</v>
      </c>
      <c r="CD23" s="125">
        <f t="shared" si="344"/>
        <v>0</v>
      </c>
      <c r="CE23" s="125">
        <f t="shared" si="345"/>
        <v>0</v>
      </c>
      <c r="CF23" s="125">
        <f t="shared" si="346"/>
        <v>0.92900000000000005</v>
      </c>
      <c r="CG23" s="125">
        <f t="shared" si="347"/>
        <v>0.92900000000000005</v>
      </c>
      <c r="CH23" s="125">
        <f t="shared" si="348"/>
        <v>0.92900000000000005</v>
      </c>
      <c r="CI23" s="125">
        <f t="shared" si="349"/>
        <v>0.92900000000000005</v>
      </c>
      <c r="CJ23" s="125">
        <f t="shared" si="350"/>
        <v>0.92900000000000005</v>
      </c>
      <c r="CK23" s="125">
        <f t="shared" si="351"/>
        <v>0.92900000000000005</v>
      </c>
      <c r="CL23" s="125">
        <f t="shared" si="352"/>
        <v>0.92900000000000005</v>
      </c>
      <c r="CM23" s="125">
        <f t="shared" si="353"/>
        <v>0.92900000000000005</v>
      </c>
      <c r="CN23" s="125">
        <f t="shared" si="354"/>
        <v>0</v>
      </c>
      <c r="CO23" s="125">
        <f t="shared" si="355"/>
        <v>0</v>
      </c>
      <c r="CP23" s="125">
        <f t="shared" si="356"/>
        <v>0</v>
      </c>
      <c r="CQ23" s="125">
        <f t="shared" si="357"/>
        <v>0</v>
      </c>
      <c r="CR23" s="125">
        <f t="shared" si="358"/>
        <v>0.92900000000000005</v>
      </c>
      <c r="CS23" s="125">
        <f t="shared" si="359"/>
        <v>0.92900000000000005</v>
      </c>
      <c r="CT23" s="125">
        <f t="shared" si="360"/>
        <v>0.92900000000000005</v>
      </c>
      <c r="CU23" s="125">
        <f t="shared" si="361"/>
        <v>0.92900000000000005</v>
      </c>
      <c r="CV23" s="125">
        <f t="shared" si="362"/>
        <v>0.92900000000000005</v>
      </c>
      <c r="CW23" s="125">
        <f t="shared" si="363"/>
        <v>0.92900000000000005</v>
      </c>
      <c r="CX23" s="125">
        <f t="shared" si="364"/>
        <v>0.92900000000000005</v>
      </c>
      <c r="CY23" s="125">
        <f t="shared" si="365"/>
        <v>0.92900000000000005</v>
      </c>
      <c r="CZ23" s="125">
        <f t="shared" si="366"/>
        <v>0</v>
      </c>
      <c r="DA23" s="125">
        <f t="shared" si="367"/>
        <v>0</v>
      </c>
      <c r="DB23" s="125">
        <f t="shared" si="368"/>
        <v>0</v>
      </c>
      <c r="DC23" s="125">
        <f t="shared" si="369"/>
        <v>0</v>
      </c>
      <c r="DD23" s="125">
        <f t="shared" si="370"/>
        <v>0.92900000000000005</v>
      </c>
      <c r="DE23" s="125">
        <f t="shared" si="371"/>
        <v>0.92900000000000005</v>
      </c>
      <c r="DF23" s="125">
        <f t="shared" si="372"/>
        <v>0.92900000000000005</v>
      </c>
      <c r="DG23" s="125">
        <f t="shared" si="373"/>
        <v>0.92900000000000005</v>
      </c>
      <c r="DH23" s="125">
        <f t="shared" si="374"/>
        <v>0.92900000000000005</v>
      </c>
      <c r="DI23" s="125">
        <f t="shared" si="375"/>
        <v>0.92900000000000005</v>
      </c>
      <c r="DJ23" s="125">
        <f t="shared" si="376"/>
        <v>0.92900000000000005</v>
      </c>
      <c r="DK23" s="125">
        <f t="shared" si="377"/>
        <v>0.92900000000000005</v>
      </c>
      <c r="DL23" s="125">
        <f t="shared" si="378"/>
        <v>0</v>
      </c>
      <c r="DM23" s="125">
        <f t="shared" si="379"/>
        <v>0</v>
      </c>
      <c r="DN23" s="125">
        <f t="shared" si="380"/>
        <v>0</v>
      </c>
      <c r="DO23" s="125">
        <f t="shared" si="381"/>
        <v>0</v>
      </c>
      <c r="DP23" s="125">
        <f t="shared" si="382"/>
        <v>0.92900000000000005</v>
      </c>
      <c r="DQ23" s="125">
        <f t="shared" si="383"/>
        <v>0.92900000000000005</v>
      </c>
      <c r="DR23" s="125">
        <f t="shared" si="384"/>
        <v>0.92900000000000005</v>
      </c>
      <c r="DS23" s="125">
        <f t="shared" si="385"/>
        <v>0.92900000000000005</v>
      </c>
      <c r="DT23" s="125">
        <f t="shared" si="386"/>
        <v>0.92900000000000005</v>
      </c>
      <c r="DU23" s="125">
        <f t="shared" si="387"/>
        <v>0.92900000000000005</v>
      </c>
      <c r="DV23" s="125">
        <f t="shared" si="388"/>
        <v>0.92900000000000005</v>
      </c>
      <c r="DW23" s="125">
        <f t="shared" si="389"/>
        <v>0.92900000000000005</v>
      </c>
      <c r="DX23" s="125">
        <f t="shared" si="390"/>
        <v>0</v>
      </c>
      <c r="DY23" s="125">
        <f t="shared" si="391"/>
        <v>0</v>
      </c>
      <c r="DZ23" s="125">
        <f t="shared" si="392"/>
        <v>0</v>
      </c>
      <c r="EA23" s="125">
        <f t="shared" si="393"/>
        <v>0</v>
      </c>
      <c r="EB23" s="125">
        <f t="shared" si="394"/>
        <v>0.92900000000000005</v>
      </c>
      <c r="EC23" s="125">
        <f t="shared" si="395"/>
        <v>0.92900000000000005</v>
      </c>
      <c r="ED23" s="125">
        <f t="shared" si="396"/>
        <v>0.92900000000000005</v>
      </c>
      <c r="EE23" s="125">
        <f t="shared" si="397"/>
        <v>0.92900000000000005</v>
      </c>
      <c r="EF23" s="125">
        <f t="shared" si="398"/>
        <v>0.92900000000000005</v>
      </c>
      <c r="EG23" s="125">
        <f t="shared" si="399"/>
        <v>0.92900000000000005</v>
      </c>
      <c r="EH23" s="125">
        <f t="shared" si="400"/>
        <v>0.92900000000000005</v>
      </c>
      <c r="EI23" s="125">
        <f t="shared" si="401"/>
        <v>0.92900000000000005</v>
      </c>
      <c r="EJ23" s="125">
        <f t="shared" si="402"/>
        <v>0</v>
      </c>
      <c r="EK23" s="125">
        <f t="shared" si="403"/>
        <v>0</v>
      </c>
      <c r="EL23" s="125">
        <f t="shared" si="404"/>
        <v>0</v>
      </c>
      <c r="EM23" s="125">
        <f t="shared" si="405"/>
        <v>0</v>
      </c>
      <c r="EN23" s="125">
        <f t="shared" si="406"/>
        <v>0.92900000000000005</v>
      </c>
      <c r="EO23" s="125">
        <f t="shared" si="407"/>
        <v>0.92900000000000005</v>
      </c>
      <c r="EP23" s="125">
        <f t="shared" si="408"/>
        <v>0.92900000000000005</v>
      </c>
      <c r="EQ23" s="125">
        <f t="shared" si="409"/>
        <v>0.92900000000000005</v>
      </c>
      <c r="ER23" s="125">
        <f t="shared" si="410"/>
        <v>0.92900000000000005</v>
      </c>
      <c r="ES23" s="125">
        <f t="shared" si="411"/>
        <v>0.92900000000000005</v>
      </c>
      <c r="ET23" s="125">
        <f t="shared" si="412"/>
        <v>0.92900000000000005</v>
      </c>
      <c r="EU23" s="125">
        <f t="shared" si="413"/>
        <v>0.92900000000000005</v>
      </c>
      <c r="EV23" s="125">
        <f t="shared" si="414"/>
        <v>0</v>
      </c>
      <c r="EW23" s="125">
        <f t="shared" si="415"/>
        <v>0</v>
      </c>
      <c r="EX23" s="125">
        <f t="shared" si="416"/>
        <v>0</v>
      </c>
      <c r="EY23" s="125">
        <f t="shared" si="417"/>
        <v>0</v>
      </c>
      <c r="EZ23" s="125">
        <f t="shared" si="418"/>
        <v>0.92900000000000005</v>
      </c>
      <c r="FA23" s="125">
        <f t="shared" si="419"/>
        <v>0.92900000000000005</v>
      </c>
      <c r="FB23" s="125">
        <f t="shared" si="420"/>
        <v>0.92900000000000005</v>
      </c>
      <c r="FC23" s="125">
        <f t="shared" si="421"/>
        <v>0.92900000000000005</v>
      </c>
      <c r="FD23" s="125">
        <f t="shared" si="422"/>
        <v>0.92900000000000005</v>
      </c>
      <c r="FE23" s="125">
        <f t="shared" si="423"/>
        <v>0.92900000000000005</v>
      </c>
      <c r="FF23" s="125">
        <f t="shared" si="424"/>
        <v>0.92900000000000005</v>
      </c>
      <c r="FG23" s="125">
        <f t="shared" si="425"/>
        <v>0.92900000000000005</v>
      </c>
      <c r="FH23" s="125">
        <f t="shared" si="426"/>
        <v>0</v>
      </c>
      <c r="FI23" s="125">
        <f t="shared" si="427"/>
        <v>0</v>
      </c>
      <c r="FJ23" s="125">
        <f t="shared" si="428"/>
        <v>0</v>
      </c>
      <c r="FK23" s="125">
        <f t="shared" si="429"/>
        <v>0</v>
      </c>
      <c r="FL23" s="125">
        <f t="shared" si="430"/>
        <v>0.92900000000000005</v>
      </c>
      <c r="FM23" s="125">
        <f t="shared" si="431"/>
        <v>0.92900000000000005</v>
      </c>
      <c r="FN23" s="125">
        <f t="shared" si="432"/>
        <v>0.92900000000000005</v>
      </c>
      <c r="FO23" s="125">
        <f t="shared" si="433"/>
        <v>0.92900000000000005</v>
      </c>
      <c r="FP23" s="125">
        <f t="shared" si="434"/>
        <v>0.92900000000000005</v>
      </c>
      <c r="FQ23" s="125">
        <f t="shared" si="435"/>
        <v>0.92900000000000005</v>
      </c>
      <c r="FR23" s="125">
        <f t="shared" si="436"/>
        <v>0.92900000000000005</v>
      </c>
      <c r="FS23" s="125">
        <f t="shared" si="437"/>
        <v>0.92900000000000005</v>
      </c>
      <c r="FT23" s="125">
        <f t="shared" si="438"/>
        <v>0</v>
      </c>
      <c r="FU23" s="125">
        <f t="shared" si="439"/>
        <v>0</v>
      </c>
      <c r="FV23" s="125">
        <f t="shared" si="440"/>
        <v>0</v>
      </c>
      <c r="FW23" s="125">
        <f t="shared" si="441"/>
        <v>0</v>
      </c>
      <c r="FX23" s="125">
        <f t="shared" si="442"/>
        <v>0.92900000000000005</v>
      </c>
      <c r="FY23" s="125">
        <f t="shared" si="443"/>
        <v>0.92900000000000005</v>
      </c>
      <c r="FZ23" s="125">
        <f t="shared" si="444"/>
        <v>0.92900000000000005</v>
      </c>
      <c r="GA23" s="125">
        <f t="shared" si="445"/>
        <v>0.92900000000000005</v>
      </c>
      <c r="GB23" s="125">
        <f t="shared" si="446"/>
        <v>0.92900000000000005</v>
      </c>
      <c r="GC23" s="125">
        <f t="shared" si="447"/>
        <v>0.92900000000000005</v>
      </c>
      <c r="GD23" s="125">
        <f t="shared" si="448"/>
        <v>0.92900000000000005</v>
      </c>
      <c r="GE23" s="125">
        <f t="shared" si="449"/>
        <v>0.92900000000000005</v>
      </c>
      <c r="GF23" s="125">
        <f t="shared" si="450"/>
        <v>0</v>
      </c>
      <c r="GG23" s="125">
        <f t="shared" si="451"/>
        <v>0</v>
      </c>
      <c r="GH23" s="125">
        <f t="shared" si="452"/>
        <v>0</v>
      </c>
      <c r="GI23" s="125">
        <f t="shared" si="453"/>
        <v>0</v>
      </c>
      <c r="GJ23" s="125">
        <f t="shared" si="454"/>
        <v>0.92900000000000005</v>
      </c>
      <c r="GK23" s="125">
        <f t="shared" si="455"/>
        <v>0.92900000000000005</v>
      </c>
      <c r="GL23" s="125">
        <f t="shared" si="456"/>
        <v>0.92900000000000005</v>
      </c>
      <c r="GM23" s="125">
        <f t="shared" si="457"/>
        <v>0.92900000000000005</v>
      </c>
      <c r="GN23" s="125">
        <f t="shared" si="458"/>
        <v>0.92900000000000005</v>
      </c>
      <c r="GO23" s="125">
        <f t="shared" si="459"/>
        <v>0.92900000000000005</v>
      </c>
      <c r="GP23" s="125">
        <f t="shared" si="460"/>
        <v>0.92900000000000005</v>
      </c>
      <c r="GQ23" s="125">
        <f t="shared" si="461"/>
        <v>0.92900000000000005</v>
      </c>
      <c r="GR23" s="125">
        <f t="shared" si="462"/>
        <v>0</v>
      </c>
      <c r="GS23" s="125">
        <f t="shared" si="463"/>
        <v>0</v>
      </c>
      <c r="GT23" s="125">
        <f t="shared" si="464"/>
        <v>0</v>
      </c>
      <c r="GU23" s="125">
        <f t="shared" si="465"/>
        <v>0</v>
      </c>
      <c r="GV23" s="125">
        <f t="shared" si="466"/>
        <v>0.92900000000000005</v>
      </c>
      <c r="GW23" s="125">
        <f t="shared" si="467"/>
        <v>0.92900000000000005</v>
      </c>
      <c r="GX23" s="125">
        <f t="shared" si="468"/>
        <v>0.92900000000000005</v>
      </c>
      <c r="GY23" s="125">
        <f t="shared" si="469"/>
        <v>0.92900000000000005</v>
      </c>
      <c r="GZ23" s="125">
        <f t="shared" si="470"/>
        <v>0.92900000000000005</v>
      </c>
      <c r="HA23" s="125">
        <f t="shared" si="471"/>
        <v>0.92900000000000005</v>
      </c>
      <c r="HB23" s="125">
        <f t="shared" si="472"/>
        <v>0.92900000000000005</v>
      </c>
      <c r="HC23" s="125">
        <f t="shared" si="473"/>
        <v>0.92900000000000005</v>
      </c>
      <c r="HD23" s="125">
        <f t="shared" si="474"/>
        <v>0</v>
      </c>
      <c r="HE23" s="125">
        <f t="shared" si="475"/>
        <v>0</v>
      </c>
      <c r="HF23" s="125">
        <f t="shared" si="476"/>
        <v>0</v>
      </c>
      <c r="HG23" s="125">
        <f t="shared" si="477"/>
        <v>0</v>
      </c>
      <c r="HH23" s="125">
        <f t="shared" si="478"/>
        <v>0.92900000000000005</v>
      </c>
      <c r="HI23" s="125">
        <f t="shared" si="479"/>
        <v>0.92900000000000005</v>
      </c>
      <c r="HJ23" s="125">
        <f t="shared" si="480"/>
        <v>0.92900000000000005</v>
      </c>
      <c r="HK23" s="125">
        <f t="shared" si="481"/>
        <v>0.92900000000000005</v>
      </c>
      <c r="HL23" s="125">
        <f t="shared" si="482"/>
        <v>0.92900000000000005</v>
      </c>
      <c r="HM23" s="125">
        <f t="shared" si="483"/>
        <v>0.92900000000000005</v>
      </c>
      <c r="HN23" s="125">
        <f t="shared" si="484"/>
        <v>0.92900000000000005</v>
      </c>
      <c r="HO23" s="125">
        <f t="shared" si="485"/>
        <v>0.92900000000000005</v>
      </c>
      <c r="HP23" s="125">
        <f t="shared" si="486"/>
        <v>0</v>
      </c>
      <c r="HQ23" s="125">
        <f t="shared" si="487"/>
        <v>0</v>
      </c>
      <c r="HR23" s="125">
        <f t="shared" si="488"/>
        <v>0</v>
      </c>
      <c r="HS23" s="125">
        <f t="shared" si="489"/>
        <v>0</v>
      </c>
      <c r="HT23" s="125">
        <f t="shared" si="490"/>
        <v>0.92900000000000005</v>
      </c>
      <c r="HU23" s="125">
        <f t="shared" si="491"/>
        <v>0.92900000000000005</v>
      </c>
      <c r="HV23" s="125">
        <f t="shared" si="492"/>
        <v>0.92900000000000005</v>
      </c>
      <c r="HW23" s="125">
        <f t="shared" si="493"/>
        <v>0.92900000000000005</v>
      </c>
      <c r="HX23" s="125">
        <f t="shared" si="494"/>
        <v>0.92900000000000005</v>
      </c>
      <c r="HY23" s="125">
        <f t="shared" si="495"/>
        <v>0.92900000000000005</v>
      </c>
      <c r="HZ23" s="125">
        <f t="shared" si="496"/>
        <v>0.92900000000000005</v>
      </c>
      <c r="IA23" s="125">
        <f t="shared" si="497"/>
        <v>0.92900000000000005</v>
      </c>
      <c r="IB23" s="125">
        <f t="shared" si="498"/>
        <v>0</v>
      </c>
      <c r="IC23" s="125">
        <f t="shared" si="499"/>
        <v>0</v>
      </c>
      <c r="ID23" s="125">
        <f t="shared" si="500"/>
        <v>0</v>
      </c>
      <c r="IE23" s="125">
        <f t="shared" si="501"/>
        <v>0</v>
      </c>
      <c r="IF23" s="125">
        <f t="shared" si="502"/>
        <v>0.92900000000000005</v>
      </c>
      <c r="IG23" s="125">
        <f t="shared" si="503"/>
        <v>0.92900000000000005</v>
      </c>
      <c r="IH23" s="125">
        <f t="shared" si="504"/>
        <v>0.92900000000000005</v>
      </c>
      <c r="II23" s="125">
        <f t="shared" si="505"/>
        <v>0.92900000000000005</v>
      </c>
      <c r="IJ23" s="125">
        <f t="shared" si="506"/>
        <v>0.92900000000000005</v>
      </c>
      <c r="IK23" s="125">
        <f t="shared" si="507"/>
        <v>0.92900000000000005</v>
      </c>
      <c r="IL23" s="125">
        <f t="shared" si="508"/>
        <v>0.92900000000000005</v>
      </c>
      <c r="IM23" s="125">
        <f t="shared" si="509"/>
        <v>0.92900000000000005</v>
      </c>
      <c r="IN23" s="125">
        <f t="shared" si="510"/>
        <v>0</v>
      </c>
      <c r="IO23" s="125">
        <f t="shared" si="511"/>
        <v>0</v>
      </c>
      <c r="IP23" s="125">
        <f t="shared" si="512"/>
        <v>0</v>
      </c>
      <c r="IQ23" s="125">
        <f t="shared" si="513"/>
        <v>0</v>
      </c>
      <c r="IR23" s="125">
        <f t="shared" si="514"/>
        <v>0.92900000000000005</v>
      </c>
      <c r="IS23" s="125">
        <f t="shared" si="515"/>
        <v>0.92900000000000005</v>
      </c>
      <c r="IT23" s="125">
        <f t="shared" si="516"/>
        <v>0.92900000000000005</v>
      </c>
      <c r="IU23" s="125">
        <f t="shared" si="517"/>
        <v>0.92900000000000005</v>
      </c>
      <c r="IV23" s="125">
        <f t="shared" si="518"/>
        <v>0.92900000000000005</v>
      </c>
      <c r="IW23" s="125">
        <f t="shared" si="519"/>
        <v>0.92900000000000005</v>
      </c>
      <c r="IX23" s="125">
        <f t="shared" si="520"/>
        <v>0.92900000000000005</v>
      </c>
      <c r="IY23" s="125">
        <f t="shared" si="521"/>
        <v>0.92900000000000005</v>
      </c>
      <c r="IZ23" s="125">
        <f t="shared" si="522"/>
        <v>0</v>
      </c>
      <c r="JA23" s="125">
        <f t="shared" si="523"/>
        <v>0</v>
      </c>
      <c r="JB23" s="125">
        <f t="shared" si="524"/>
        <v>0</v>
      </c>
      <c r="JC23" s="125">
        <f t="shared" si="525"/>
        <v>0</v>
      </c>
      <c r="JD23" s="125">
        <f t="shared" si="526"/>
        <v>0.92900000000000005</v>
      </c>
      <c r="JE23" s="125">
        <f t="shared" si="527"/>
        <v>0.92900000000000005</v>
      </c>
      <c r="JF23" s="125">
        <f t="shared" si="528"/>
        <v>0.92900000000000005</v>
      </c>
      <c r="JG23" s="125">
        <f t="shared" si="529"/>
        <v>0.92900000000000005</v>
      </c>
      <c r="JH23" s="125">
        <f t="shared" si="530"/>
        <v>0.92900000000000005</v>
      </c>
      <c r="JI23" s="125">
        <f t="shared" si="531"/>
        <v>0.92900000000000005</v>
      </c>
      <c r="JJ23" s="125">
        <f t="shared" si="532"/>
        <v>0.92900000000000005</v>
      </c>
      <c r="JK23" s="125">
        <f t="shared" si="533"/>
        <v>0.92900000000000005</v>
      </c>
      <c r="JL23" s="125">
        <f t="shared" si="534"/>
        <v>0</v>
      </c>
      <c r="JM23" s="125">
        <f t="shared" si="535"/>
        <v>0</v>
      </c>
      <c r="JN23" s="125">
        <f t="shared" si="536"/>
        <v>0</v>
      </c>
      <c r="JO23" s="125">
        <f t="shared" si="537"/>
        <v>0</v>
      </c>
      <c r="JP23" s="125">
        <f t="shared" si="538"/>
        <v>0.92900000000000005</v>
      </c>
      <c r="JQ23" s="125">
        <f t="shared" si="539"/>
        <v>0.92900000000000005</v>
      </c>
      <c r="JR23" s="125">
        <f t="shared" si="540"/>
        <v>0.92900000000000005</v>
      </c>
      <c r="JS23" s="125">
        <f t="shared" si="541"/>
        <v>0.92900000000000005</v>
      </c>
      <c r="JT23" s="125">
        <f t="shared" si="542"/>
        <v>0.92900000000000005</v>
      </c>
      <c r="JU23" s="125">
        <f t="shared" si="543"/>
        <v>0.92900000000000005</v>
      </c>
      <c r="JV23" s="125">
        <f t="shared" si="544"/>
        <v>0.92900000000000005</v>
      </c>
      <c r="JW23" s="125">
        <f t="shared" si="545"/>
        <v>0.92900000000000005</v>
      </c>
      <c r="JX23" s="125">
        <f t="shared" si="546"/>
        <v>0</v>
      </c>
      <c r="JY23" s="125">
        <f t="shared" si="547"/>
        <v>0</v>
      </c>
      <c r="JZ23" s="125">
        <f t="shared" si="548"/>
        <v>0</v>
      </c>
      <c r="KA23" s="125">
        <f t="shared" si="549"/>
        <v>0</v>
      </c>
      <c r="KB23" s="125">
        <f t="shared" si="550"/>
        <v>0.92900000000000005</v>
      </c>
      <c r="KC23" s="125">
        <f t="shared" si="551"/>
        <v>0.92900000000000005</v>
      </c>
      <c r="KD23" s="125">
        <f t="shared" si="552"/>
        <v>0.92900000000000005</v>
      </c>
      <c r="KE23" s="125">
        <f t="shared" si="553"/>
        <v>0.92900000000000005</v>
      </c>
      <c r="KF23" s="125">
        <f t="shared" si="554"/>
        <v>0.92900000000000005</v>
      </c>
      <c r="KG23" s="125">
        <f t="shared" si="555"/>
        <v>0.92900000000000005</v>
      </c>
      <c r="KH23" s="125">
        <f t="shared" si="556"/>
        <v>0.92900000000000005</v>
      </c>
      <c r="KI23" s="125">
        <f t="shared" si="557"/>
        <v>0.92900000000000005</v>
      </c>
      <c r="KJ23" s="125">
        <f t="shared" si="558"/>
        <v>0</v>
      </c>
      <c r="KK23" s="125">
        <f t="shared" si="559"/>
        <v>0</v>
      </c>
      <c r="KL23" s="125">
        <f t="shared" si="560"/>
        <v>0</v>
      </c>
      <c r="KM23" s="125">
        <f t="shared" si="561"/>
        <v>0</v>
      </c>
      <c r="KN23" s="125">
        <f t="shared" si="562"/>
        <v>0.92900000000000005</v>
      </c>
      <c r="KO23" s="125">
        <f t="shared" si="563"/>
        <v>0.92900000000000005</v>
      </c>
      <c r="KP23" s="125">
        <f t="shared" si="564"/>
        <v>0.92900000000000005</v>
      </c>
      <c r="KQ23" s="125">
        <f t="shared" si="565"/>
        <v>0.92900000000000005</v>
      </c>
      <c r="KR23" s="125">
        <f t="shared" si="566"/>
        <v>0.92900000000000005</v>
      </c>
      <c r="KS23" s="125">
        <f t="shared" si="567"/>
        <v>0.92900000000000005</v>
      </c>
      <c r="KT23" s="125">
        <f t="shared" si="568"/>
        <v>0.92900000000000005</v>
      </c>
      <c r="KU23" s="125">
        <f t="shared" si="569"/>
        <v>0.92900000000000005</v>
      </c>
      <c r="KV23" s="125">
        <f t="shared" si="570"/>
        <v>0</v>
      </c>
      <c r="KW23" s="125">
        <f t="shared" si="571"/>
        <v>0</v>
      </c>
      <c r="KX23" s="125">
        <f t="shared" si="572"/>
        <v>0</v>
      </c>
      <c r="KY23" s="125">
        <f t="shared" si="573"/>
        <v>0</v>
      </c>
      <c r="KZ23" s="125">
        <f t="shared" si="574"/>
        <v>0.92900000000000005</v>
      </c>
      <c r="LA23" s="125">
        <f t="shared" si="575"/>
        <v>0.92900000000000005</v>
      </c>
      <c r="LB23" s="125">
        <f t="shared" si="576"/>
        <v>0.92900000000000005</v>
      </c>
      <c r="LC23" s="125">
        <f t="shared" si="577"/>
        <v>0.92900000000000005</v>
      </c>
      <c r="LD23" s="125">
        <f t="shared" si="578"/>
        <v>0.92900000000000005</v>
      </c>
      <c r="LE23" s="125">
        <f t="shared" si="579"/>
        <v>0.92900000000000005</v>
      </c>
      <c r="LF23" s="125">
        <f t="shared" si="580"/>
        <v>0.92900000000000005</v>
      </c>
      <c r="LG23" s="125">
        <f t="shared" si="581"/>
        <v>0.92900000000000005</v>
      </c>
      <c r="LH23" s="125">
        <f t="shared" si="582"/>
        <v>0</v>
      </c>
      <c r="LI23" s="125">
        <f t="shared" si="583"/>
        <v>0</v>
      </c>
      <c r="LJ23" s="125">
        <f t="shared" si="584"/>
        <v>0</v>
      </c>
      <c r="LK23" s="125">
        <f t="shared" si="585"/>
        <v>0</v>
      </c>
      <c r="LL23" s="125">
        <f t="shared" si="586"/>
        <v>0.92900000000000005</v>
      </c>
      <c r="LM23" s="125">
        <f t="shared" si="587"/>
        <v>0.92900000000000005</v>
      </c>
      <c r="LN23" s="125">
        <f t="shared" si="588"/>
        <v>0.92900000000000005</v>
      </c>
      <c r="LO23" s="125">
        <f t="shared" si="589"/>
        <v>0.92900000000000005</v>
      </c>
      <c r="LP23" s="125">
        <f t="shared" si="590"/>
        <v>0.92900000000000005</v>
      </c>
      <c r="LQ23" s="125">
        <f t="shared" si="591"/>
        <v>0.92900000000000005</v>
      </c>
      <c r="LR23" s="125">
        <f t="shared" si="592"/>
        <v>0.92900000000000005</v>
      </c>
      <c r="LS23" s="125">
        <f t="shared" si="593"/>
        <v>0.92900000000000005</v>
      </c>
      <c r="LT23" s="125">
        <f t="shared" si="594"/>
        <v>0</v>
      </c>
      <c r="LU23" s="125">
        <f t="shared" si="595"/>
        <v>0</v>
      </c>
      <c r="LV23" s="125">
        <f t="shared" si="596"/>
        <v>0</v>
      </c>
      <c r="LW23" s="125">
        <f t="shared" si="597"/>
        <v>0</v>
      </c>
      <c r="LX23" s="125">
        <f t="shared" si="598"/>
        <v>0.92900000000000005</v>
      </c>
      <c r="LY23" s="125">
        <f t="shared" si="599"/>
        <v>0.92900000000000005</v>
      </c>
      <c r="LZ23" s="125">
        <f t="shared" si="600"/>
        <v>0.92900000000000005</v>
      </c>
      <c r="MA23" s="125">
        <f t="shared" si="601"/>
        <v>0.92900000000000005</v>
      </c>
      <c r="MB23" s="125">
        <f t="shared" si="602"/>
        <v>0.92900000000000005</v>
      </c>
      <c r="MC23" s="125">
        <f t="shared" si="603"/>
        <v>0.92900000000000005</v>
      </c>
      <c r="MD23" s="125">
        <f t="shared" si="604"/>
        <v>0.92900000000000005</v>
      </c>
      <c r="ME23" s="125">
        <f t="shared" si="605"/>
        <v>0.92900000000000005</v>
      </c>
      <c r="MF23" s="125">
        <f t="shared" si="606"/>
        <v>0</v>
      </c>
      <c r="MG23" s="125">
        <f t="shared" si="607"/>
        <v>0</v>
      </c>
      <c r="MH23" s="125">
        <f t="shared" si="608"/>
        <v>0</v>
      </c>
      <c r="MI23" s="125">
        <f t="shared" si="609"/>
        <v>0</v>
      </c>
      <c r="MJ23" s="125">
        <f t="shared" si="610"/>
        <v>0.92900000000000005</v>
      </c>
      <c r="MK23" s="125">
        <f t="shared" si="611"/>
        <v>0.92900000000000005</v>
      </c>
      <c r="ML23" s="125">
        <f t="shared" si="612"/>
        <v>0.92900000000000005</v>
      </c>
      <c r="MM23" s="125">
        <f t="shared" si="613"/>
        <v>0.92900000000000005</v>
      </c>
      <c r="MN23" s="125">
        <f t="shared" si="614"/>
        <v>0.92900000000000005</v>
      </c>
      <c r="MO23" s="125">
        <f t="shared" si="615"/>
        <v>0.92900000000000005</v>
      </c>
      <c r="MP23" s="125">
        <f t="shared" si="616"/>
        <v>0.92900000000000005</v>
      </c>
      <c r="MQ23" s="125">
        <f t="shared" si="617"/>
        <v>0.92900000000000005</v>
      </c>
      <c r="MR23" s="125">
        <f t="shared" si="618"/>
        <v>0</v>
      </c>
      <c r="MS23" s="125">
        <f t="shared" si="619"/>
        <v>0</v>
      </c>
      <c r="MT23" s="125">
        <f t="shared" si="620"/>
        <v>0</v>
      </c>
      <c r="MU23" s="125">
        <f t="shared" si="621"/>
        <v>0</v>
      </c>
      <c r="MV23" s="125">
        <f t="shared" si="622"/>
        <v>0.92900000000000005</v>
      </c>
      <c r="MW23" s="125">
        <f t="shared" si="623"/>
        <v>0.92900000000000005</v>
      </c>
      <c r="MX23" s="125">
        <f t="shared" si="624"/>
        <v>0.92900000000000005</v>
      </c>
      <c r="MY23" s="9" t="s">
        <v>63</v>
      </c>
    </row>
    <row r="24" spans="1:363" x14ac:dyDescent="0.25">
      <c r="A24" s="298"/>
      <c r="B24" s="21" t="s">
        <v>28</v>
      </c>
      <c r="C24" s="134">
        <v>0.65300000000000002</v>
      </c>
      <c r="D24" s="134">
        <v>0.65300000000000002</v>
      </c>
      <c r="E24" s="134">
        <v>0.65300000000000002</v>
      </c>
      <c r="F24" s="134">
        <v>0.65300000000000002</v>
      </c>
      <c r="G24" s="134">
        <v>0.65300000000000002</v>
      </c>
      <c r="H24" s="25">
        <v>0.22500000000000001</v>
      </c>
      <c r="I24" s="25">
        <v>0.22500000000000001</v>
      </c>
      <c r="J24" s="25">
        <v>0.22500000000000001</v>
      </c>
      <c r="K24" s="25">
        <v>0.22500000000000001</v>
      </c>
      <c r="L24" s="134">
        <v>0.65300000000000002</v>
      </c>
      <c r="M24" s="134">
        <v>0.65300000000000002</v>
      </c>
      <c r="N24" s="134">
        <v>0.65300000000000002</v>
      </c>
      <c r="O24" s="134">
        <v>0.65300000000000002</v>
      </c>
      <c r="P24" s="134">
        <v>0.65300000000000002</v>
      </c>
      <c r="Q24" s="134">
        <v>0.65300000000000002</v>
      </c>
      <c r="R24" s="134">
        <v>0.65300000000000002</v>
      </c>
      <c r="S24" s="134">
        <v>0.65300000000000002</v>
      </c>
      <c r="T24" s="25">
        <v>0.216</v>
      </c>
      <c r="U24" s="25">
        <v>0.216</v>
      </c>
      <c r="V24" s="25">
        <v>0.216</v>
      </c>
      <c r="W24" s="25">
        <v>0.216</v>
      </c>
      <c r="X24" s="25">
        <v>0.68</v>
      </c>
      <c r="Y24" s="25">
        <v>0.68</v>
      </c>
      <c r="Z24" s="25">
        <v>0.68</v>
      </c>
      <c r="AA24" s="25">
        <v>0.68</v>
      </c>
      <c r="AB24" s="25">
        <v>0.68</v>
      </c>
      <c r="AC24" s="25">
        <v>0.68</v>
      </c>
      <c r="AD24" s="25">
        <v>0.68</v>
      </c>
      <c r="AE24" s="25">
        <v>0.68</v>
      </c>
      <c r="AF24" s="25">
        <v>0.128</v>
      </c>
      <c r="AG24" s="25">
        <v>0.128</v>
      </c>
      <c r="AH24" s="25">
        <v>0.128</v>
      </c>
      <c r="AI24" s="25">
        <v>0.128</v>
      </c>
      <c r="AJ24" s="25">
        <v>0.629</v>
      </c>
      <c r="AK24" s="25">
        <v>0.629</v>
      </c>
      <c r="AL24" s="25">
        <v>0.629</v>
      </c>
      <c r="AM24" s="25">
        <v>0.629</v>
      </c>
      <c r="AN24" s="25">
        <v>0.629</v>
      </c>
      <c r="AO24" s="25">
        <v>0.629</v>
      </c>
      <c r="AP24" s="25">
        <v>0.629</v>
      </c>
      <c r="AQ24" s="25">
        <v>0.629</v>
      </c>
      <c r="AR24" s="25">
        <v>4.1000000000000002E-2</v>
      </c>
      <c r="AS24" s="25">
        <v>4.1000000000000002E-2</v>
      </c>
      <c r="AT24" s="25">
        <v>4.1000000000000002E-2</v>
      </c>
      <c r="AU24" s="25">
        <v>4.1000000000000002E-2</v>
      </c>
      <c r="AV24" s="25">
        <v>0.66100000000000003</v>
      </c>
      <c r="AW24" s="25">
        <v>0.66100000000000003</v>
      </c>
      <c r="AX24" s="25">
        <v>0.66100000000000003</v>
      </c>
      <c r="AY24" s="25">
        <v>0.66100000000000003</v>
      </c>
      <c r="AZ24" s="25">
        <v>0.66100000000000003</v>
      </c>
      <c r="BA24" s="25">
        <v>0.66100000000000003</v>
      </c>
      <c r="BB24" s="25">
        <v>0.66100000000000003</v>
      </c>
      <c r="BC24" s="25">
        <v>0.66100000000000003</v>
      </c>
      <c r="BD24" s="125">
        <f t="shared" si="625"/>
        <v>4.1000000000000002E-2</v>
      </c>
      <c r="BE24" s="125">
        <f t="shared" si="319"/>
        <v>4.1000000000000002E-2</v>
      </c>
      <c r="BF24" s="125">
        <f t="shared" si="320"/>
        <v>4.1000000000000002E-2</v>
      </c>
      <c r="BG24" s="125">
        <f t="shared" si="321"/>
        <v>4.1000000000000002E-2</v>
      </c>
      <c r="BH24" s="125">
        <f t="shared" si="322"/>
        <v>0.66100000000000003</v>
      </c>
      <c r="BI24" s="125">
        <f t="shared" si="323"/>
        <v>0.66100000000000003</v>
      </c>
      <c r="BJ24" s="125">
        <f t="shared" si="324"/>
        <v>0.66100000000000003</v>
      </c>
      <c r="BK24" s="125">
        <f t="shared" si="325"/>
        <v>0.66100000000000003</v>
      </c>
      <c r="BL24" s="125">
        <f t="shared" si="326"/>
        <v>0.66100000000000003</v>
      </c>
      <c r="BM24" s="125">
        <f t="shared" si="327"/>
        <v>0.66100000000000003</v>
      </c>
      <c r="BN24" s="125">
        <f t="shared" si="328"/>
        <v>0.66100000000000003</v>
      </c>
      <c r="BO24" s="125">
        <f t="shared" si="329"/>
        <v>0.66100000000000003</v>
      </c>
      <c r="BP24" s="125">
        <f t="shared" si="330"/>
        <v>4.1000000000000002E-2</v>
      </c>
      <c r="BQ24" s="125">
        <f t="shared" si="331"/>
        <v>4.1000000000000002E-2</v>
      </c>
      <c r="BR24" s="125">
        <f t="shared" si="332"/>
        <v>4.1000000000000002E-2</v>
      </c>
      <c r="BS24" s="125">
        <f t="shared" si="333"/>
        <v>4.1000000000000002E-2</v>
      </c>
      <c r="BT24" s="125">
        <f t="shared" si="334"/>
        <v>0.66100000000000003</v>
      </c>
      <c r="BU24" s="125">
        <f t="shared" si="335"/>
        <v>0.66100000000000003</v>
      </c>
      <c r="BV24" s="125">
        <f t="shared" si="336"/>
        <v>0.66100000000000003</v>
      </c>
      <c r="BW24" s="125">
        <f t="shared" si="337"/>
        <v>0.66100000000000003</v>
      </c>
      <c r="BX24" s="125">
        <f t="shared" si="338"/>
        <v>0.66100000000000003</v>
      </c>
      <c r="BY24" s="125">
        <f t="shared" si="339"/>
        <v>0.66100000000000003</v>
      </c>
      <c r="BZ24" s="125">
        <f t="shared" si="340"/>
        <v>0.66100000000000003</v>
      </c>
      <c r="CA24" s="125">
        <f t="shared" si="341"/>
        <v>0.66100000000000003</v>
      </c>
      <c r="CB24" s="125">
        <f t="shared" si="342"/>
        <v>4.1000000000000002E-2</v>
      </c>
      <c r="CC24" s="125">
        <f t="shared" si="343"/>
        <v>4.1000000000000002E-2</v>
      </c>
      <c r="CD24" s="125">
        <f t="shared" si="344"/>
        <v>4.1000000000000002E-2</v>
      </c>
      <c r="CE24" s="125">
        <f t="shared" si="345"/>
        <v>4.1000000000000002E-2</v>
      </c>
      <c r="CF24" s="125">
        <f t="shared" si="346"/>
        <v>0.66100000000000003</v>
      </c>
      <c r="CG24" s="125">
        <f t="shared" si="347"/>
        <v>0.66100000000000003</v>
      </c>
      <c r="CH24" s="125">
        <f t="shared" si="348"/>
        <v>0.66100000000000003</v>
      </c>
      <c r="CI24" s="125">
        <f t="shared" si="349"/>
        <v>0.66100000000000003</v>
      </c>
      <c r="CJ24" s="125">
        <f t="shared" si="350"/>
        <v>0.66100000000000003</v>
      </c>
      <c r="CK24" s="125">
        <f t="shared" si="351"/>
        <v>0.66100000000000003</v>
      </c>
      <c r="CL24" s="125">
        <f t="shared" si="352"/>
        <v>0.66100000000000003</v>
      </c>
      <c r="CM24" s="125">
        <f t="shared" si="353"/>
        <v>0.66100000000000003</v>
      </c>
      <c r="CN24" s="125">
        <f t="shared" si="354"/>
        <v>4.1000000000000002E-2</v>
      </c>
      <c r="CO24" s="125">
        <f t="shared" si="355"/>
        <v>4.1000000000000002E-2</v>
      </c>
      <c r="CP24" s="125">
        <f t="shared" si="356"/>
        <v>4.1000000000000002E-2</v>
      </c>
      <c r="CQ24" s="125">
        <f t="shared" si="357"/>
        <v>4.1000000000000002E-2</v>
      </c>
      <c r="CR24" s="125">
        <f t="shared" si="358"/>
        <v>0.66100000000000003</v>
      </c>
      <c r="CS24" s="125">
        <f t="shared" si="359"/>
        <v>0.66100000000000003</v>
      </c>
      <c r="CT24" s="125">
        <f t="shared" si="360"/>
        <v>0.66100000000000003</v>
      </c>
      <c r="CU24" s="125">
        <f t="shared" si="361"/>
        <v>0.66100000000000003</v>
      </c>
      <c r="CV24" s="125">
        <f t="shared" si="362"/>
        <v>0.66100000000000003</v>
      </c>
      <c r="CW24" s="125">
        <f t="shared" si="363"/>
        <v>0.66100000000000003</v>
      </c>
      <c r="CX24" s="125">
        <f t="shared" si="364"/>
        <v>0.66100000000000003</v>
      </c>
      <c r="CY24" s="125">
        <f t="shared" si="365"/>
        <v>0.66100000000000003</v>
      </c>
      <c r="CZ24" s="125">
        <f t="shared" si="366"/>
        <v>4.1000000000000002E-2</v>
      </c>
      <c r="DA24" s="125">
        <f t="shared" si="367"/>
        <v>4.1000000000000002E-2</v>
      </c>
      <c r="DB24" s="125">
        <f t="shared" si="368"/>
        <v>4.1000000000000002E-2</v>
      </c>
      <c r="DC24" s="125">
        <f t="shared" si="369"/>
        <v>4.1000000000000002E-2</v>
      </c>
      <c r="DD24" s="125">
        <f t="shared" si="370"/>
        <v>0.66100000000000003</v>
      </c>
      <c r="DE24" s="125">
        <f t="shared" si="371"/>
        <v>0.66100000000000003</v>
      </c>
      <c r="DF24" s="125">
        <f t="shared" si="372"/>
        <v>0.66100000000000003</v>
      </c>
      <c r="DG24" s="125">
        <f t="shared" si="373"/>
        <v>0.66100000000000003</v>
      </c>
      <c r="DH24" s="125">
        <f t="shared" si="374"/>
        <v>0.66100000000000003</v>
      </c>
      <c r="DI24" s="125">
        <f t="shared" si="375"/>
        <v>0.66100000000000003</v>
      </c>
      <c r="DJ24" s="125">
        <f t="shared" si="376"/>
        <v>0.66100000000000003</v>
      </c>
      <c r="DK24" s="125">
        <f t="shared" si="377"/>
        <v>0.66100000000000003</v>
      </c>
      <c r="DL24" s="125">
        <f t="shared" si="378"/>
        <v>4.1000000000000002E-2</v>
      </c>
      <c r="DM24" s="125">
        <f t="shared" si="379"/>
        <v>4.1000000000000002E-2</v>
      </c>
      <c r="DN24" s="125">
        <f t="shared" si="380"/>
        <v>4.1000000000000002E-2</v>
      </c>
      <c r="DO24" s="125">
        <f t="shared" si="381"/>
        <v>4.1000000000000002E-2</v>
      </c>
      <c r="DP24" s="125">
        <f t="shared" si="382"/>
        <v>0.66100000000000003</v>
      </c>
      <c r="DQ24" s="125">
        <f t="shared" si="383"/>
        <v>0.66100000000000003</v>
      </c>
      <c r="DR24" s="125">
        <f t="shared" si="384"/>
        <v>0.66100000000000003</v>
      </c>
      <c r="DS24" s="125">
        <f t="shared" si="385"/>
        <v>0.66100000000000003</v>
      </c>
      <c r="DT24" s="125">
        <f t="shared" si="386"/>
        <v>0.66100000000000003</v>
      </c>
      <c r="DU24" s="125">
        <f t="shared" si="387"/>
        <v>0.66100000000000003</v>
      </c>
      <c r="DV24" s="125">
        <f t="shared" si="388"/>
        <v>0.66100000000000003</v>
      </c>
      <c r="DW24" s="125">
        <f t="shared" si="389"/>
        <v>0.66100000000000003</v>
      </c>
      <c r="DX24" s="125">
        <f t="shared" si="390"/>
        <v>4.1000000000000002E-2</v>
      </c>
      <c r="DY24" s="125">
        <f t="shared" si="391"/>
        <v>4.1000000000000002E-2</v>
      </c>
      <c r="DZ24" s="125">
        <f t="shared" si="392"/>
        <v>4.1000000000000002E-2</v>
      </c>
      <c r="EA24" s="125">
        <f t="shared" si="393"/>
        <v>4.1000000000000002E-2</v>
      </c>
      <c r="EB24" s="125">
        <f t="shared" si="394"/>
        <v>0.66100000000000003</v>
      </c>
      <c r="EC24" s="125">
        <f t="shared" si="395"/>
        <v>0.66100000000000003</v>
      </c>
      <c r="ED24" s="125">
        <f t="shared" si="396"/>
        <v>0.66100000000000003</v>
      </c>
      <c r="EE24" s="125">
        <f t="shared" si="397"/>
        <v>0.66100000000000003</v>
      </c>
      <c r="EF24" s="125">
        <f t="shared" si="398"/>
        <v>0.66100000000000003</v>
      </c>
      <c r="EG24" s="125">
        <f t="shared" si="399"/>
        <v>0.66100000000000003</v>
      </c>
      <c r="EH24" s="125">
        <f t="shared" si="400"/>
        <v>0.66100000000000003</v>
      </c>
      <c r="EI24" s="125">
        <f t="shared" si="401"/>
        <v>0.66100000000000003</v>
      </c>
      <c r="EJ24" s="125">
        <f t="shared" si="402"/>
        <v>4.1000000000000002E-2</v>
      </c>
      <c r="EK24" s="125">
        <f t="shared" si="403"/>
        <v>4.1000000000000002E-2</v>
      </c>
      <c r="EL24" s="125">
        <f t="shared" si="404"/>
        <v>4.1000000000000002E-2</v>
      </c>
      <c r="EM24" s="125">
        <f t="shared" si="405"/>
        <v>4.1000000000000002E-2</v>
      </c>
      <c r="EN24" s="125">
        <f t="shared" si="406"/>
        <v>0.66100000000000003</v>
      </c>
      <c r="EO24" s="125">
        <f t="shared" si="407"/>
        <v>0.66100000000000003</v>
      </c>
      <c r="EP24" s="125">
        <f t="shared" si="408"/>
        <v>0.66100000000000003</v>
      </c>
      <c r="EQ24" s="125">
        <f t="shared" si="409"/>
        <v>0.66100000000000003</v>
      </c>
      <c r="ER24" s="125">
        <f t="shared" si="410"/>
        <v>0.66100000000000003</v>
      </c>
      <c r="ES24" s="125">
        <f t="shared" si="411"/>
        <v>0.66100000000000003</v>
      </c>
      <c r="ET24" s="125">
        <f t="shared" si="412"/>
        <v>0.66100000000000003</v>
      </c>
      <c r="EU24" s="125">
        <f t="shared" si="413"/>
        <v>0.66100000000000003</v>
      </c>
      <c r="EV24" s="125">
        <f t="shared" si="414"/>
        <v>4.1000000000000002E-2</v>
      </c>
      <c r="EW24" s="125">
        <f t="shared" si="415"/>
        <v>4.1000000000000002E-2</v>
      </c>
      <c r="EX24" s="125">
        <f t="shared" si="416"/>
        <v>4.1000000000000002E-2</v>
      </c>
      <c r="EY24" s="125">
        <f t="shared" si="417"/>
        <v>4.1000000000000002E-2</v>
      </c>
      <c r="EZ24" s="125">
        <f t="shared" si="418"/>
        <v>0.66100000000000003</v>
      </c>
      <c r="FA24" s="125">
        <f t="shared" si="419"/>
        <v>0.66100000000000003</v>
      </c>
      <c r="FB24" s="125">
        <f t="shared" si="420"/>
        <v>0.66100000000000003</v>
      </c>
      <c r="FC24" s="125">
        <f t="shared" si="421"/>
        <v>0.66100000000000003</v>
      </c>
      <c r="FD24" s="125">
        <f t="shared" si="422"/>
        <v>0.66100000000000003</v>
      </c>
      <c r="FE24" s="125">
        <f t="shared" si="423"/>
        <v>0.66100000000000003</v>
      </c>
      <c r="FF24" s="125">
        <f t="shared" si="424"/>
        <v>0.66100000000000003</v>
      </c>
      <c r="FG24" s="125">
        <f t="shared" si="425"/>
        <v>0.66100000000000003</v>
      </c>
      <c r="FH24" s="125">
        <f t="shared" si="426"/>
        <v>4.1000000000000002E-2</v>
      </c>
      <c r="FI24" s="125">
        <f t="shared" si="427"/>
        <v>4.1000000000000002E-2</v>
      </c>
      <c r="FJ24" s="125">
        <f t="shared" si="428"/>
        <v>4.1000000000000002E-2</v>
      </c>
      <c r="FK24" s="125">
        <f t="shared" si="429"/>
        <v>4.1000000000000002E-2</v>
      </c>
      <c r="FL24" s="125">
        <f t="shared" si="430"/>
        <v>0.66100000000000003</v>
      </c>
      <c r="FM24" s="125">
        <f t="shared" si="431"/>
        <v>0.66100000000000003</v>
      </c>
      <c r="FN24" s="125">
        <f t="shared" si="432"/>
        <v>0.66100000000000003</v>
      </c>
      <c r="FO24" s="125">
        <f t="shared" si="433"/>
        <v>0.66100000000000003</v>
      </c>
      <c r="FP24" s="125">
        <f t="shared" si="434"/>
        <v>0.66100000000000003</v>
      </c>
      <c r="FQ24" s="125">
        <f t="shared" si="435"/>
        <v>0.66100000000000003</v>
      </c>
      <c r="FR24" s="125">
        <f t="shared" si="436"/>
        <v>0.66100000000000003</v>
      </c>
      <c r="FS24" s="125">
        <f t="shared" si="437"/>
        <v>0.66100000000000003</v>
      </c>
      <c r="FT24" s="125">
        <f t="shared" si="438"/>
        <v>4.1000000000000002E-2</v>
      </c>
      <c r="FU24" s="125">
        <f t="shared" si="439"/>
        <v>4.1000000000000002E-2</v>
      </c>
      <c r="FV24" s="125">
        <f t="shared" si="440"/>
        <v>4.1000000000000002E-2</v>
      </c>
      <c r="FW24" s="125">
        <f t="shared" si="441"/>
        <v>4.1000000000000002E-2</v>
      </c>
      <c r="FX24" s="125">
        <f t="shared" si="442"/>
        <v>0.66100000000000003</v>
      </c>
      <c r="FY24" s="125">
        <f t="shared" si="443"/>
        <v>0.66100000000000003</v>
      </c>
      <c r="FZ24" s="125">
        <f t="shared" si="444"/>
        <v>0.66100000000000003</v>
      </c>
      <c r="GA24" s="125">
        <f t="shared" si="445"/>
        <v>0.66100000000000003</v>
      </c>
      <c r="GB24" s="125">
        <f t="shared" si="446"/>
        <v>0.66100000000000003</v>
      </c>
      <c r="GC24" s="125">
        <f t="shared" si="447"/>
        <v>0.66100000000000003</v>
      </c>
      <c r="GD24" s="125">
        <f t="shared" si="448"/>
        <v>0.66100000000000003</v>
      </c>
      <c r="GE24" s="125">
        <f t="shared" si="449"/>
        <v>0.66100000000000003</v>
      </c>
      <c r="GF24" s="125">
        <f t="shared" si="450"/>
        <v>4.1000000000000002E-2</v>
      </c>
      <c r="GG24" s="125">
        <f t="shared" si="451"/>
        <v>4.1000000000000002E-2</v>
      </c>
      <c r="GH24" s="125">
        <f t="shared" si="452"/>
        <v>4.1000000000000002E-2</v>
      </c>
      <c r="GI24" s="125">
        <f t="shared" si="453"/>
        <v>4.1000000000000002E-2</v>
      </c>
      <c r="GJ24" s="125">
        <f t="shared" si="454"/>
        <v>0.66100000000000003</v>
      </c>
      <c r="GK24" s="125">
        <f t="shared" si="455"/>
        <v>0.66100000000000003</v>
      </c>
      <c r="GL24" s="125">
        <f t="shared" si="456"/>
        <v>0.66100000000000003</v>
      </c>
      <c r="GM24" s="125">
        <f t="shared" si="457"/>
        <v>0.66100000000000003</v>
      </c>
      <c r="GN24" s="125">
        <f t="shared" si="458"/>
        <v>0.66100000000000003</v>
      </c>
      <c r="GO24" s="125">
        <f t="shared" si="459"/>
        <v>0.66100000000000003</v>
      </c>
      <c r="GP24" s="125">
        <f t="shared" si="460"/>
        <v>0.66100000000000003</v>
      </c>
      <c r="GQ24" s="125">
        <f t="shared" si="461"/>
        <v>0.66100000000000003</v>
      </c>
      <c r="GR24" s="125">
        <f t="shared" si="462"/>
        <v>4.1000000000000002E-2</v>
      </c>
      <c r="GS24" s="125">
        <f t="shared" si="463"/>
        <v>4.1000000000000002E-2</v>
      </c>
      <c r="GT24" s="125">
        <f t="shared" si="464"/>
        <v>4.1000000000000002E-2</v>
      </c>
      <c r="GU24" s="125">
        <f t="shared" si="465"/>
        <v>4.1000000000000002E-2</v>
      </c>
      <c r="GV24" s="125">
        <f t="shared" si="466"/>
        <v>0.66100000000000003</v>
      </c>
      <c r="GW24" s="125">
        <f t="shared" si="467"/>
        <v>0.66100000000000003</v>
      </c>
      <c r="GX24" s="125">
        <f t="shared" si="468"/>
        <v>0.66100000000000003</v>
      </c>
      <c r="GY24" s="125">
        <f t="shared" si="469"/>
        <v>0.66100000000000003</v>
      </c>
      <c r="GZ24" s="125">
        <f t="shared" si="470"/>
        <v>0.66100000000000003</v>
      </c>
      <c r="HA24" s="125">
        <f t="shared" si="471"/>
        <v>0.66100000000000003</v>
      </c>
      <c r="HB24" s="125">
        <f t="shared" si="472"/>
        <v>0.66100000000000003</v>
      </c>
      <c r="HC24" s="125">
        <f t="shared" si="473"/>
        <v>0.66100000000000003</v>
      </c>
      <c r="HD24" s="125">
        <f t="shared" si="474"/>
        <v>4.1000000000000002E-2</v>
      </c>
      <c r="HE24" s="125">
        <f t="shared" si="475"/>
        <v>4.1000000000000002E-2</v>
      </c>
      <c r="HF24" s="125">
        <f t="shared" si="476"/>
        <v>4.1000000000000002E-2</v>
      </c>
      <c r="HG24" s="125">
        <f t="shared" si="477"/>
        <v>4.1000000000000002E-2</v>
      </c>
      <c r="HH24" s="125">
        <f t="shared" si="478"/>
        <v>0.66100000000000003</v>
      </c>
      <c r="HI24" s="125">
        <f t="shared" si="479"/>
        <v>0.66100000000000003</v>
      </c>
      <c r="HJ24" s="125">
        <f t="shared" si="480"/>
        <v>0.66100000000000003</v>
      </c>
      <c r="HK24" s="125">
        <f t="shared" si="481"/>
        <v>0.66100000000000003</v>
      </c>
      <c r="HL24" s="125">
        <f t="shared" si="482"/>
        <v>0.66100000000000003</v>
      </c>
      <c r="HM24" s="125">
        <f t="shared" si="483"/>
        <v>0.66100000000000003</v>
      </c>
      <c r="HN24" s="125">
        <f t="shared" si="484"/>
        <v>0.66100000000000003</v>
      </c>
      <c r="HO24" s="125">
        <f t="shared" si="485"/>
        <v>0.66100000000000003</v>
      </c>
      <c r="HP24" s="125">
        <f t="shared" si="486"/>
        <v>4.1000000000000002E-2</v>
      </c>
      <c r="HQ24" s="125">
        <f t="shared" si="487"/>
        <v>4.1000000000000002E-2</v>
      </c>
      <c r="HR24" s="125">
        <f t="shared" si="488"/>
        <v>4.1000000000000002E-2</v>
      </c>
      <c r="HS24" s="125">
        <f t="shared" si="489"/>
        <v>4.1000000000000002E-2</v>
      </c>
      <c r="HT24" s="125">
        <f t="shared" si="490"/>
        <v>0.66100000000000003</v>
      </c>
      <c r="HU24" s="125">
        <f t="shared" si="491"/>
        <v>0.66100000000000003</v>
      </c>
      <c r="HV24" s="125">
        <f t="shared" si="492"/>
        <v>0.66100000000000003</v>
      </c>
      <c r="HW24" s="125">
        <f t="shared" si="493"/>
        <v>0.66100000000000003</v>
      </c>
      <c r="HX24" s="125">
        <f t="shared" si="494"/>
        <v>0.66100000000000003</v>
      </c>
      <c r="HY24" s="125">
        <f t="shared" si="495"/>
        <v>0.66100000000000003</v>
      </c>
      <c r="HZ24" s="125">
        <f t="shared" si="496"/>
        <v>0.66100000000000003</v>
      </c>
      <c r="IA24" s="125">
        <f t="shared" si="497"/>
        <v>0.66100000000000003</v>
      </c>
      <c r="IB24" s="125">
        <f t="shared" si="498"/>
        <v>4.1000000000000002E-2</v>
      </c>
      <c r="IC24" s="125">
        <f t="shared" si="499"/>
        <v>4.1000000000000002E-2</v>
      </c>
      <c r="ID24" s="125">
        <f t="shared" si="500"/>
        <v>4.1000000000000002E-2</v>
      </c>
      <c r="IE24" s="125">
        <f t="shared" si="501"/>
        <v>4.1000000000000002E-2</v>
      </c>
      <c r="IF24" s="125">
        <f t="shared" si="502"/>
        <v>0.66100000000000003</v>
      </c>
      <c r="IG24" s="125">
        <f t="shared" si="503"/>
        <v>0.66100000000000003</v>
      </c>
      <c r="IH24" s="125">
        <f t="shared" si="504"/>
        <v>0.66100000000000003</v>
      </c>
      <c r="II24" s="125">
        <f t="shared" si="505"/>
        <v>0.66100000000000003</v>
      </c>
      <c r="IJ24" s="125">
        <f t="shared" si="506"/>
        <v>0.66100000000000003</v>
      </c>
      <c r="IK24" s="125">
        <f t="shared" si="507"/>
        <v>0.66100000000000003</v>
      </c>
      <c r="IL24" s="125">
        <f t="shared" si="508"/>
        <v>0.66100000000000003</v>
      </c>
      <c r="IM24" s="125">
        <f t="shared" si="509"/>
        <v>0.66100000000000003</v>
      </c>
      <c r="IN24" s="125">
        <f t="shared" si="510"/>
        <v>4.1000000000000002E-2</v>
      </c>
      <c r="IO24" s="125">
        <f t="shared" si="511"/>
        <v>4.1000000000000002E-2</v>
      </c>
      <c r="IP24" s="125">
        <f t="shared" si="512"/>
        <v>4.1000000000000002E-2</v>
      </c>
      <c r="IQ24" s="125">
        <f t="shared" si="513"/>
        <v>4.1000000000000002E-2</v>
      </c>
      <c r="IR24" s="125">
        <f t="shared" si="514"/>
        <v>0.66100000000000003</v>
      </c>
      <c r="IS24" s="125">
        <f t="shared" si="515"/>
        <v>0.66100000000000003</v>
      </c>
      <c r="IT24" s="125">
        <f t="shared" si="516"/>
        <v>0.66100000000000003</v>
      </c>
      <c r="IU24" s="125">
        <f t="shared" si="517"/>
        <v>0.66100000000000003</v>
      </c>
      <c r="IV24" s="125">
        <f t="shared" si="518"/>
        <v>0.66100000000000003</v>
      </c>
      <c r="IW24" s="125">
        <f t="shared" si="519"/>
        <v>0.66100000000000003</v>
      </c>
      <c r="IX24" s="125">
        <f t="shared" si="520"/>
        <v>0.66100000000000003</v>
      </c>
      <c r="IY24" s="125">
        <f t="shared" si="521"/>
        <v>0.66100000000000003</v>
      </c>
      <c r="IZ24" s="125">
        <f t="shared" si="522"/>
        <v>4.1000000000000002E-2</v>
      </c>
      <c r="JA24" s="125">
        <f t="shared" si="523"/>
        <v>4.1000000000000002E-2</v>
      </c>
      <c r="JB24" s="125">
        <f t="shared" si="524"/>
        <v>4.1000000000000002E-2</v>
      </c>
      <c r="JC24" s="125">
        <f t="shared" si="525"/>
        <v>4.1000000000000002E-2</v>
      </c>
      <c r="JD24" s="125">
        <f t="shared" si="526"/>
        <v>0.66100000000000003</v>
      </c>
      <c r="JE24" s="125">
        <f t="shared" si="527"/>
        <v>0.66100000000000003</v>
      </c>
      <c r="JF24" s="125">
        <f t="shared" si="528"/>
        <v>0.66100000000000003</v>
      </c>
      <c r="JG24" s="125">
        <f t="shared" si="529"/>
        <v>0.66100000000000003</v>
      </c>
      <c r="JH24" s="125">
        <f t="shared" si="530"/>
        <v>0.66100000000000003</v>
      </c>
      <c r="JI24" s="125">
        <f t="shared" si="531"/>
        <v>0.66100000000000003</v>
      </c>
      <c r="JJ24" s="125">
        <f t="shared" si="532"/>
        <v>0.66100000000000003</v>
      </c>
      <c r="JK24" s="125">
        <f t="shared" si="533"/>
        <v>0.66100000000000003</v>
      </c>
      <c r="JL24" s="125">
        <f t="shared" si="534"/>
        <v>4.1000000000000002E-2</v>
      </c>
      <c r="JM24" s="125">
        <f t="shared" si="535"/>
        <v>4.1000000000000002E-2</v>
      </c>
      <c r="JN24" s="125">
        <f t="shared" si="536"/>
        <v>4.1000000000000002E-2</v>
      </c>
      <c r="JO24" s="125">
        <f t="shared" si="537"/>
        <v>4.1000000000000002E-2</v>
      </c>
      <c r="JP24" s="125">
        <f t="shared" si="538"/>
        <v>0.66100000000000003</v>
      </c>
      <c r="JQ24" s="125">
        <f t="shared" si="539"/>
        <v>0.66100000000000003</v>
      </c>
      <c r="JR24" s="125">
        <f t="shared" si="540"/>
        <v>0.66100000000000003</v>
      </c>
      <c r="JS24" s="125">
        <f t="shared" si="541"/>
        <v>0.66100000000000003</v>
      </c>
      <c r="JT24" s="125">
        <f t="shared" si="542"/>
        <v>0.66100000000000003</v>
      </c>
      <c r="JU24" s="125">
        <f t="shared" si="543"/>
        <v>0.66100000000000003</v>
      </c>
      <c r="JV24" s="125">
        <f t="shared" si="544"/>
        <v>0.66100000000000003</v>
      </c>
      <c r="JW24" s="125">
        <f t="shared" si="545"/>
        <v>0.66100000000000003</v>
      </c>
      <c r="JX24" s="125">
        <f t="shared" si="546"/>
        <v>4.1000000000000002E-2</v>
      </c>
      <c r="JY24" s="125">
        <f t="shared" si="547"/>
        <v>4.1000000000000002E-2</v>
      </c>
      <c r="JZ24" s="125">
        <f t="shared" si="548"/>
        <v>4.1000000000000002E-2</v>
      </c>
      <c r="KA24" s="125">
        <f t="shared" si="549"/>
        <v>4.1000000000000002E-2</v>
      </c>
      <c r="KB24" s="125">
        <f t="shared" si="550"/>
        <v>0.66100000000000003</v>
      </c>
      <c r="KC24" s="125">
        <f t="shared" si="551"/>
        <v>0.66100000000000003</v>
      </c>
      <c r="KD24" s="125">
        <f t="shared" si="552"/>
        <v>0.66100000000000003</v>
      </c>
      <c r="KE24" s="125">
        <f t="shared" si="553"/>
        <v>0.66100000000000003</v>
      </c>
      <c r="KF24" s="125">
        <f t="shared" si="554"/>
        <v>0.66100000000000003</v>
      </c>
      <c r="KG24" s="125">
        <f t="shared" si="555"/>
        <v>0.66100000000000003</v>
      </c>
      <c r="KH24" s="125">
        <f t="shared" si="556"/>
        <v>0.66100000000000003</v>
      </c>
      <c r="KI24" s="125">
        <f t="shared" si="557"/>
        <v>0.66100000000000003</v>
      </c>
      <c r="KJ24" s="125">
        <f t="shared" si="558"/>
        <v>4.1000000000000002E-2</v>
      </c>
      <c r="KK24" s="125">
        <f t="shared" si="559"/>
        <v>4.1000000000000002E-2</v>
      </c>
      <c r="KL24" s="125">
        <f t="shared" si="560"/>
        <v>4.1000000000000002E-2</v>
      </c>
      <c r="KM24" s="125">
        <f t="shared" si="561"/>
        <v>4.1000000000000002E-2</v>
      </c>
      <c r="KN24" s="125">
        <f t="shared" si="562"/>
        <v>0.66100000000000003</v>
      </c>
      <c r="KO24" s="125">
        <f t="shared" si="563"/>
        <v>0.66100000000000003</v>
      </c>
      <c r="KP24" s="125">
        <f t="shared" si="564"/>
        <v>0.66100000000000003</v>
      </c>
      <c r="KQ24" s="125">
        <f t="shared" si="565"/>
        <v>0.66100000000000003</v>
      </c>
      <c r="KR24" s="125">
        <f t="shared" si="566"/>
        <v>0.66100000000000003</v>
      </c>
      <c r="KS24" s="125">
        <f t="shared" si="567"/>
        <v>0.66100000000000003</v>
      </c>
      <c r="KT24" s="125">
        <f t="shared" si="568"/>
        <v>0.66100000000000003</v>
      </c>
      <c r="KU24" s="125">
        <f t="shared" si="569"/>
        <v>0.66100000000000003</v>
      </c>
      <c r="KV24" s="125">
        <f t="shared" si="570"/>
        <v>4.1000000000000002E-2</v>
      </c>
      <c r="KW24" s="125">
        <f t="shared" si="571"/>
        <v>4.1000000000000002E-2</v>
      </c>
      <c r="KX24" s="125">
        <f t="shared" si="572"/>
        <v>4.1000000000000002E-2</v>
      </c>
      <c r="KY24" s="125">
        <f t="shared" si="573"/>
        <v>4.1000000000000002E-2</v>
      </c>
      <c r="KZ24" s="125">
        <f t="shared" si="574"/>
        <v>0.66100000000000003</v>
      </c>
      <c r="LA24" s="125">
        <f t="shared" si="575"/>
        <v>0.66100000000000003</v>
      </c>
      <c r="LB24" s="125">
        <f t="shared" si="576"/>
        <v>0.66100000000000003</v>
      </c>
      <c r="LC24" s="125">
        <f t="shared" si="577"/>
        <v>0.66100000000000003</v>
      </c>
      <c r="LD24" s="125">
        <f t="shared" si="578"/>
        <v>0.66100000000000003</v>
      </c>
      <c r="LE24" s="125">
        <f t="shared" si="579"/>
        <v>0.66100000000000003</v>
      </c>
      <c r="LF24" s="125">
        <f t="shared" si="580"/>
        <v>0.66100000000000003</v>
      </c>
      <c r="LG24" s="125">
        <f t="shared" si="581"/>
        <v>0.66100000000000003</v>
      </c>
      <c r="LH24" s="125">
        <f t="shared" si="582"/>
        <v>4.1000000000000002E-2</v>
      </c>
      <c r="LI24" s="125">
        <f t="shared" si="583"/>
        <v>4.1000000000000002E-2</v>
      </c>
      <c r="LJ24" s="125">
        <f t="shared" si="584"/>
        <v>4.1000000000000002E-2</v>
      </c>
      <c r="LK24" s="125">
        <f t="shared" si="585"/>
        <v>4.1000000000000002E-2</v>
      </c>
      <c r="LL24" s="125">
        <f t="shared" si="586"/>
        <v>0.66100000000000003</v>
      </c>
      <c r="LM24" s="125">
        <f t="shared" si="587"/>
        <v>0.66100000000000003</v>
      </c>
      <c r="LN24" s="125">
        <f t="shared" si="588"/>
        <v>0.66100000000000003</v>
      </c>
      <c r="LO24" s="125">
        <f t="shared" si="589"/>
        <v>0.66100000000000003</v>
      </c>
      <c r="LP24" s="125">
        <f t="shared" si="590"/>
        <v>0.66100000000000003</v>
      </c>
      <c r="LQ24" s="125">
        <f t="shared" si="591"/>
        <v>0.66100000000000003</v>
      </c>
      <c r="LR24" s="125">
        <f t="shared" si="592"/>
        <v>0.66100000000000003</v>
      </c>
      <c r="LS24" s="125">
        <f t="shared" si="593"/>
        <v>0.66100000000000003</v>
      </c>
      <c r="LT24" s="125">
        <f t="shared" si="594"/>
        <v>4.1000000000000002E-2</v>
      </c>
      <c r="LU24" s="125">
        <f t="shared" si="595"/>
        <v>4.1000000000000002E-2</v>
      </c>
      <c r="LV24" s="125">
        <f t="shared" si="596"/>
        <v>4.1000000000000002E-2</v>
      </c>
      <c r="LW24" s="125">
        <f t="shared" si="597"/>
        <v>4.1000000000000002E-2</v>
      </c>
      <c r="LX24" s="125">
        <f t="shared" si="598"/>
        <v>0.66100000000000003</v>
      </c>
      <c r="LY24" s="125">
        <f t="shared" si="599"/>
        <v>0.66100000000000003</v>
      </c>
      <c r="LZ24" s="125">
        <f t="shared" si="600"/>
        <v>0.66100000000000003</v>
      </c>
      <c r="MA24" s="125">
        <f t="shared" si="601"/>
        <v>0.66100000000000003</v>
      </c>
      <c r="MB24" s="125">
        <f t="shared" si="602"/>
        <v>0.66100000000000003</v>
      </c>
      <c r="MC24" s="125">
        <f t="shared" si="603"/>
        <v>0.66100000000000003</v>
      </c>
      <c r="MD24" s="125">
        <f t="shared" si="604"/>
        <v>0.66100000000000003</v>
      </c>
      <c r="ME24" s="125">
        <f t="shared" si="605"/>
        <v>0.66100000000000003</v>
      </c>
      <c r="MF24" s="125">
        <f t="shared" si="606"/>
        <v>4.1000000000000002E-2</v>
      </c>
      <c r="MG24" s="125">
        <f t="shared" si="607"/>
        <v>4.1000000000000002E-2</v>
      </c>
      <c r="MH24" s="125">
        <f t="shared" si="608"/>
        <v>4.1000000000000002E-2</v>
      </c>
      <c r="MI24" s="125">
        <f t="shared" si="609"/>
        <v>4.1000000000000002E-2</v>
      </c>
      <c r="MJ24" s="125">
        <f t="shared" si="610"/>
        <v>0.66100000000000003</v>
      </c>
      <c r="MK24" s="125">
        <f t="shared" si="611"/>
        <v>0.66100000000000003</v>
      </c>
      <c r="ML24" s="125">
        <f t="shared" si="612"/>
        <v>0.66100000000000003</v>
      </c>
      <c r="MM24" s="125">
        <f t="shared" si="613"/>
        <v>0.66100000000000003</v>
      </c>
      <c r="MN24" s="125">
        <f t="shared" si="614"/>
        <v>0.66100000000000003</v>
      </c>
      <c r="MO24" s="125">
        <f t="shared" si="615"/>
        <v>0.66100000000000003</v>
      </c>
      <c r="MP24" s="125">
        <f t="shared" si="616"/>
        <v>0.66100000000000003</v>
      </c>
      <c r="MQ24" s="125">
        <f t="shared" si="617"/>
        <v>0.66100000000000003</v>
      </c>
      <c r="MR24" s="125">
        <f t="shared" si="618"/>
        <v>4.1000000000000002E-2</v>
      </c>
      <c r="MS24" s="125">
        <f t="shared" si="619"/>
        <v>4.1000000000000002E-2</v>
      </c>
      <c r="MT24" s="125">
        <f t="shared" si="620"/>
        <v>4.1000000000000002E-2</v>
      </c>
      <c r="MU24" s="125">
        <f t="shared" si="621"/>
        <v>4.1000000000000002E-2</v>
      </c>
      <c r="MV24" s="125">
        <f t="shared" si="622"/>
        <v>0.66100000000000003</v>
      </c>
      <c r="MW24" s="125">
        <f t="shared" si="623"/>
        <v>0.66100000000000003</v>
      </c>
      <c r="MX24" s="125">
        <f t="shared" si="624"/>
        <v>0.66100000000000003</v>
      </c>
      <c r="MY24" s="9" t="s">
        <v>63</v>
      </c>
    </row>
    <row r="25" spans="1:363" x14ac:dyDescent="0.25">
      <c r="A25" s="298"/>
      <c r="B25" s="21" t="s">
        <v>306</v>
      </c>
      <c r="C25" s="134"/>
      <c r="D25" s="134"/>
      <c r="E25" s="134"/>
      <c r="F25" s="134"/>
      <c r="G25" s="134"/>
      <c r="H25" s="25"/>
      <c r="I25" s="25"/>
      <c r="J25" s="25"/>
      <c r="K25" s="25"/>
      <c r="L25" s="134"/>
      <c r="M25" s="134">
        <f t="shared" ref="M25:S25" si="626">2.621+3.61</f>
        <v>6.2309999999999999</v>
      </c>
      <c r="N25" s="134">
        <f t="shared" si="626"/>
        <v>6.2309999999999999</v>
      </c>
      <c r="O25" s="134">
        <f t="shared" si="626"/>
        <v>6.2309999999999999</v>
      </c>
      <c r="P25" s="134">
        <f t="shared" si="626"/>
        <v>6.2309999999999999</v>
      </c>
      <c r="Q25" s="134">
        <f t="shared" si="626"/>
        <v>6.2309999999999999</v>
      </c>
      <c r="R25" s="134">
        <f t="shared" si="626"/>
        <v>6.2309999999999999</v>
      </c>
      <c r="S25" s="134">
        <f t="shared" si="626"/>
        <v>6.2309999999999999</v>
      </c>
      <c r="T25" s="25">
        <f>2.625+3.483</f>
        <v>6.1080000000000005</v>
      </c>
      <c r="U25" s="25">
        <f t="shared" ref="U25:W25" si="627">2.625+3.483</f>
        <v>6.1080000000000005</v>
      </c>
      <c r="V25" s="25">
        <f t="shared" si="627"/>
        <v>6.1080000000000005</v>
      </c>
      <c r="W25" s="25">
        <f t="shared" si="627"/>
        <v>6.1080000000000005</v>
      </c>
      <c r="X25" s="134">
        <f>2.621+3.61</f>
        <v>6.2309999999999999</v>
      </c>
      <c r="Y25" s="134">
        <f>2.621+3.687</f>
        <v>6.3079999999999998</v>
      </c>
      <c r="Z25" s="134">
        <f t="shared" ref="Z25:AE25" si="628">2.621+3.687</f>
        <v>6.3079999999999998</v>
      </c>
      <c r="AA25" s="134">
        <f t="shared" si="628"/>
        <v>6.3079999999999998</v>
      </c>
      <c r="AB25" s="134">
        <f t="shared" si="628"/>
        <v>6.3079999999999998</v>
      </c>
      <c r="AC25" s="134">
        <f t="shared" si="628"/>
        <v>6.3079999999999998</v>
      </c>
      <c r="AD25" s="134">
        <f t="shared" si="628"/>
        <v>6.3079999999999998</v>
      </c>
      <c r="AE25" s="134">
        <f t="shared" si="628"/>
        <v>6.3079999999999998</v>
      </c>
      <c r="AF25" s="134">
        <f>2.625+3.521</f>
        <v>6.1459999999999999</v>
      </c>
      <c r="AG25" s="134">
        <f t="shared" ref="AG25:AI25" si="629">2.625+3.521</f>
        <v>6.1459999999999999</v>
      </c>
      <c r="AH25" s="134">
        <f t="shared" si="629"/>
        <v>6.1459999999999999</v>
      </c>
      <c r="AI25" s="134">
        <f t="shared" si="629"/>
        <v>6.1459999999999999</v>
      </c>
      <c r="AJ25" s="134">
        <f t="shared" ref="AJ25:AQ25" si="630">+X25</f>
        <v>6.2309999999999999</v>
      </c>
      <c r="AK25" s="134">
        <f t="shared" si="630"/>
        <v>6.3079999999999998</v>
      </c>
      <c r="AL25" s="134">
        <f t="shared" si="630"/>
        <v>6.3079999999999998</v>
      </c>
      <c r="AM25" s="134">
        <f t="shared" si="630"/>
        <v>6.3079999999999998</v>
      </c>
      <c r="AN25" s="134">
        <f t="shared" si="630"/>
        <v>6.3079999999999998</v>
      </c>
      <c r="AO25" s="134">
        <f t="shared" si="630"/>
        <v>6.3079999999999998</v>
      </c>
      <c r="AP25" s="134">
        <f t="shared" si="630"/>
        <v>6.3079999999999998</v>
      </c>
      <c r="AQ25" s="134">
        <f t="shared" si="630"/>
        <v>6.3079999999999998</v>
      </c>
      <c r="AR25" s="272">
        <v>0</v>
      </c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125">
        <f t="shared" si="625"/>
        <v>0</v>
      </c>
      <c r="BE25" s="125"/>
      <c r="BF25" s="125"/>
      <c r="BG25" s="125"/>
      <c r="BH25" s="125"/>
      <c r="BI25" s="125"/>
      <c r="BJ25" s="125"/>
      <c r="BK25" s="125"/>
      <c r="BL25" s="125"/>
      <c r="BM25" s="125"/>
      <c r="BN25" s="125"/>
      <c r="BO25" s="125"/>
      <c r="BP25" s="125">
        <f t="shared" si="330"/>
        <v>0</v>
      </c>
      <c r="BQ25" s="125"/>
      <c r="BR25" s="125"/>
      <c r="BS25" s="125"/>
      <c r="BT25" s="125"/>
      <c r="BU25" s="125"/>
      <c r="BV25" s="125"/>
      <c r="BW25" s="125"/>
      <c r="BX25" s="125"/>
      <c r="BY25" s="125"/>
      <c r="BZ25" s="125"/>
      <c r="CA25" s="125"/>
      <c r="CB25" s="125">
        <f t="shared" si="342"/>
        <v>0</v>
      </c>
      <c r="CC25" s="125"/>
      <c r="CD25" s="125"/>
      <c r="CE25" s="125"/>
      <c r="CF25" s="125"/>
      <c r="CG25" s="125"/>
      <c r="CH25" s="125"/>
      <c r="CI25" s="125"/>
      <c r="CJ25" s="125"/>
      <c r="CK25" s="125"/>
      <c r="CL25" s="125"/>
      <c r="CM25" s="125"/>
      <c r="CN25" s="125">
        <f t="shared" si="354"/>
        <v>0</v>
      </c>
      <c r="CO25" s="125"/>
      <c r="CP25" s="125"/>
      <c r="CQ25" s="125"/>
      <c r="CR25" s="125"/>
      <c r="CS25" s="125"/>
      <c r="CT25" s="125"/>
      <c r="CU25" s="125"/>
      <c r="CV25" s="125"/>
      <c r="CW25" s="125"/>
      <c r="CX25" s="125"/>
      <c r="CY25" s="125"/>
      <c r="CZ25" s="125">
        <f t="shared" si="366"/>
        <v>0</v>
      </c>
      <c r="DA25" s="125"/>
      <c r="DB25" s="125"/>
      <c r="DC25" s="125"/>
      <c r="DD25" s="125"/>
      <c r="DE25" s="125"/>
      <c r="DF25" s="125"/>
      <c r="DG25" s="125"/>
      <c r="DH25" s="125"/>
      <c r="DI25" s="125"/>
      <c r="DJ25" s="125"/>
      <c r="DK25" s="125"/>
      <c r="DL25" s="125">
        <f t="shared" si="378"/>
        <v>0</v>
      </c>
      <c r="DM25" s="125"/>
      <c r="DN25" s="125"/>
      <c r="DO25" s="125"/>
      <c r="DP25" s="125"/>
      <c r="DQ25" s="125"/>
      <c r="DR25" s="125"/>
      <c r="DS25" s="125"/>
      <c r="DT25" s="125"/>
      <c r="DU25" s="125"/>
      <c r="DV25" s="125"/>
      <c r="DW25" s="125"/>
      <c r="DX25" s="125">
        <f t="shared" si="390"/>
        <v>0</v>
      </c>
      <c r="DY25" s="125"/>
      <c r="DZ25" s="125"/>
      <c r="EA25" s="125"/>
      <c r="EB25" s="125"/>
      <c r="EC25" s="125"/>
      <c r="ED25" s="125"/>
      <c r="EE25" s="125"/>
      <c r="EF25" s="125"/>
      <c r="EG25" s="125"/>
      <c r="EH25" s="125"/>
      <c r="EI25" s="125"/>
      <c r="EJ25" s="125">
        <f t="shared" si="402"/>
        <v>0</v>
      </c>
      <c r="EK25" s="125"/>
      <c r="EL25" s="125"/>
      <c r="EM25" s="125"/>
      <c r="EN25" s="125"/>
      <c r="EO25" s="125"/>
      <c r="EP25" s="125"/>
      <c r="EQ25" s="125"/>
      <c r="ER25" s="125"/>
      <c r="ES25" s="125"/>
      <c r="ET25" s="125"/>
      <c r="EU25" s="125"/>
      <c r="EV25" s="125">
        <f t="shared" si="414"/>
        <v>0</v>
      </c>
      <c r="EW25" s="125"/>
      <c r="EX25" s="125"/>
      <c r="EY25" s="125"/>
      <c r="EZ25" s="125"/>
      <c r="FA25" s="125"/>
      <c r="FB25" s="125"/>
      <c r="FC25" s="125"/>
      <c r="FD25" s="125"/>
      <c r="FE25" s="125"/>
      <c r="FF25" s="125"/>
      <c r="FG25" s="125"/>
      <c r="FH25" s="125">
        <f t="shared" si="426"/>
        <v>0</v>
      </c>
      <c r="FI25" s="125"/>
      <c r="FJ25" s="125"/>
      <c r="FK25" s="125"/>
      <c r="FL25" s="125"/>
      <c r="FM25" s="125"/>
      <c r="FN25" s="125"/>
      <c r="FO25" s="125"/>
      <c r="FP25" s="125"/>
      <c r="FQ25" s="125"/>
      <c r="FR25" s="125"/>
      <c r="FS25" s="125"/>
      <c r="FT25" s="125">
        <f t="shared" si="438"/>
        <v>0</v>
      </c>
      <c r="FU25" s="125"/>
      <c r="FV25" s="125"/>
      <c r="FW25" s="125"/>
      <c r="FX25" s="125"/>
      <c r="FY25" s="125"/>
      <c r="FZ25" s="125"/>
      <c r="GA25" s="125"/>
      <c r="GB25" s="125"/>
      <c r="GC25" s="125"/>
      <c r="GD25" s="125"/>
      <c r="GE25" s="125"/>
      <c r="GF25" s="125">
        <f t="shared" si="450"/>
        <v>0</v>
      </c>
      <c r="GG25" s="125"/>
      <c r="GH25" s="125"/>
      <c r="GI25" s="125"/>
      <c r="GJ25" s="125"/>
      <c r="GK25" s="125"/>
      <c r="GL25" s="125"/>
      <c r="GM25" s="125"/>
      <c r="GN25" s="125"/>
      <c r="GO25" s="125"/>
      <c r="GP25" s="125"/>
      <c r="GQ25" s="125"/>
      <c r="GR25" s="125">
        <f t="shared" si="462"/>
        <v>0</v>
      </c>
      <c r="GS25" s="125"/>
      <c r="GT25" s="125"/>
      <c r="GU25" s="125"/>
      <c r="GV25" s="125"/>
      <c r="GW25" s="125"/>
      <c r="GX25" s="125"/>
      <c r="GY25" s="125"/>
      <c r="GZ25" s="125"/>
      <c r="HA25" s="125"/>
      <c r="HB25" s="125"/>
      <c r="HC25" s="125"/>
      <c r="HD25" s="125">
        <f t="shared" si="474"/>
        <v>0</v>
      </c>
      <c r="HE25" s="125"/>
      <c r="HF25" s="125"/>
      <c r="HG25" s="125"/>
      <c r="HH25" s="125"/>
      <c r="HI25" s="125"/>
      <c r="HJ25" s="125"/>
      <c r="HK25" s="125"/>
      <c r="HL25" s="125"/>
      <c r="HM25" s="125"/>
      <c r="HN25" s="125"/>
      <c r="HO25" s="125"/>
      <c r="HP25" s="125">
        <f t="shared" si="486"/>
        <v>0</v>
      </c>
      <c r="HQ25" s="125"/>
      <c r="HR25" s="125"/>
      <c r="HS25" s="125"/>
      <c r="HT25" s="125"/>
      <c r="HU25" s="125"/>
      <c r="HV25" s="125"/>
      <c r="HW25" s="125"/>
      <c r="HX25" s="125"/>
      <c r="HY25" s="125"/>
      <c r="HZ25" s="125"/>
      <c r="IA25" s="125"/>
      <c r="IB25" s="125">
        <f t="shared" si="498"/>
        <v>0</v>
      </c>
      <c r="IC25" s="125"/>
      <c r="ID25" s="125"/>
      <c r="IE25" s="125"/>
      <c r="IF25" s="125"/>
      <c r="IG25" s="125"/>
      <c r="IH25" s="125"/>
      <c r="II25" s="125"/>
      <c r="IJ25" s="125"/>
      <c r="IK25" s="125"/>
      <c r="IL25" s="125"/>
      <c r="IM25" s="125"/>
      <c r="IN25" s="125">
        <f t="shared" si="510"/>
        <v>0</v>
      </c>
      <c r="IO25" s="125"/>
      <c r="IP25" s="125"/>
      <c r="IQ25" s="125"/>
      <c r="IR25" s="125"/>
      <c r="IS25" s="125"/>
      <c r="IT25" s="125"/>
      <c r="IU25" s="125"/>
      <c r="IV25" s="125"/>
      <c r="IW25" s="125"/>
      <c r="IX25" s="125"/>
      <c r="IY25" s="125"/>
      <c r="IZ25" s="125">
        <f t="shared" si="522"/>
        <v>0</v>
      </c>
      <c r="JA25" s="125"/>
      <c r="JB25" s="125"/>
      <c r="JC25" s="125"/>
      <c r="JD25" s="125"/>
      <c r="JE25" s="125"/>
      <c r="JF25" s="125"/>
      <c r="JG25" s="125"/>
      <c r="JH25" s="125"/>
      <c r="JI25" s="125"/>
      <c r="JJ25" s="125"/>
      <c r="JK25" s="125"/>
      <c r="JL25" s="125">
        <f t="shared" si="534"/>
        <v>0</v>
      </c>
      <c r="JM25" s="125"/>
      <c r="JN25" s="125"/>
      <c r="JO25" s="125"/>
      <c r="JP25" s="125"/>
      <c r="JQ25" s="125"/>
      <c r="JR25" s="125"/>
      <c r="JS25" s="125"/>
      <c r="JT25" s="125"/>
      <c r="JU25" s="125"/>
      <c r="JV25" s="125"/>
      <c r="JW25" s="125"/>
      <c r="JX25" s="125">
        <f t="shared" si="546"/>
        <v>0</v>
      </c>
      <c r="JY25" s="125"/>
      <c r="JZ25" s="125"/>
      <c r="KA25" s="125"/>
      <c r="KB25" s="125"/>
      <c r="KC25" s="125"/>
      <c r="KD25" s="125"/>
      <c r="KE25" s="125"/>
      <c r="KF25" s="125"/>
      <c r="KG25" s="125"/>
      <c r="KH25" s="125"/>
      <c r="KI25" s="125"/>
      <c r="KJ25" s="125">
        <f t="shared" si="558"/>
        <v>0</v>
      </c>
      <c r="KK25" s="125"/>
      <c r="KL25" s="125"/>
      <c r="KM25" s="125"/>
      <c r="KN25" s="125"/>
      <c r="KO25" s="125"/>
      <c r="KP25" s="125"/>
      <c r="KQ25" s="125"/>
      <c r="KR25" s="125"/>
      <c r="KS25" s="125"/>
      <c r="KT25" s="125"/>
      <c r="KU25" s="125"/>
      <c r="KV25" s="125">
        <f t="shared" si="570"/>
        <v>0</v>
      </c>
      <c r="KW25" s="125"/>
      <c r="KX25" s="125"/>
      <c r="KY25" s="125"/>
      <c r="KZ25" s="125"/>
      <c r="LA25" s="125"/>
      <c r="LB25" s="125"/>
      <c r="LC25" s="125"/>
      <c r="LD25" s="125"/>
      <c r="LE25" s="125"/>
      <c r="LF25" s="125"/>
      <c r="LG25" s="125"/>
      <c r="LH25" s="125">
        <f t="shared" si="582"/>
        <v>0</v>
      </c>
      <c r="LI25" s="125"/>
      <c r="LJ25" s="125"/>
      <c r="LK25" s="125"/>
      <c r="LL25" s="125"/>
      <c r="LM25" s="125"/>
      <c r="LN25" s="125"/>
      <c r="LO25" s="125"/>
      <c r="LP25" s="125"/>
      <c r="LQ25" s="125"/>
      <c r="LR25" s="125"/>
      <c r="LS25" s="125"/>
      <c r="LT25" s="125">
        <f t="shared" si="594"/>
        <v>0</v>
      </c>
      <c r="LU25" s="125"/>
      <c r="LV25" s="125"/>
      <c r="LW25" s="125"/>
      <c r="LX25" s="125"/>
      <c r="LY25" s="125"/>
      <c r="LZ25" s="125"/>
      <c r="MA25" s="125"/>
      <c r="MB25" s="125"/>
      <c r="MC25" s="125"/>
      <c r="MD25" s="125"/>
      <c r="ME25" s="125"/>
      <c r="MF25" s="125">
        <f t="shared" si="606"/>
        <v>0</v>
      </c>
      <c r="MG25" s="125"/>
      <c r="MH25" s="125"/>
      <c r="MI25" s="125"/>
      <c r="MJ25" s="125"/>
      <c r="MK25" s="125"/>
      <c r="ML25" s="125"/>
      <c r="MM25" s="125"/>
      <c r="MN25" s="125"/>
      <c r="MO25" s="125"/>
      <c r="MP25" s="125"/>
      <c r="MQ25" s="125"/>
      <c r="MR25" s="125">
        <f t="shared" si="618"/>
        <v>0</v>
      </c>
      <c r="MS25" s="125"/>
      <c r="MT25" s="125"/>
      <c r="MU25" s="125"/>
      <c r="MV25" s="125"/>
      <c r="MW25" s="125"/>
      <c r="MX25" s="125"/>
      <c r="MY25" s="9"/>
    </row>
    <row r="26" spans="1:363" x14ac:dyDescent="0.25">
      <c r="A26" s="298"/>
      <c r="B26" s="21" t="s">
        <v>137</v>
      </c>
      <c r="C26" s="134">
        <v>1.5960000000000001</v>
      </c>
      <c r="D26" s="134">
        <v>1.5960000000000001</v>
      </c>
      <c r="E26" s="134">
        <v>1.5960000000000001</v>
      </c>
      <c r="F26" s="134">
        <v>1.5960000000000001</v>
      </c>
      <c r="G26" s="134">
        <v>1.5960000000000001</v>
      </c>
      <c r="H26" s="25">
        <v>1.54</v>
      </c>
      <c r="I26" s="25">
        <v>1.54</v>
      </c>
      <c r="J26" s="25">
        <v>1.54</v>
      </c>
      <c r="K26" s="25">
        <v>1.54</v>
      </c>
      <c r="L26" s="134">
        <v>1.5960000000000001</v>
      </c>
      <c r="M26" s="134">
        <v>1.5960000000000001</v>
      </c>
      <c r="N26" s="134">
        <v>1.5960000000000001</v>
      </c>
      <c r="O26" s="50">
        <f>+C26</f>
        <v>1.5960000000000001</v>
      </c>
      <c r="P26" s="50">
        <f t="shared" ref="P26:P29" si="631">+D26</f>
        <v>1.5960000000000001</v>
      </c>
      <c r="Q26" s="50">
        <f t="shared" ref="Q26:Q29" si="632">+E26</f>
        <v>1.5960000000000001</v>
      </c>
      <c r="R26" s="50">
        <f t="shared" ref="R26:R29" si="633">+F26</f>
        <v>1.5960000000000001</v>
      </c>
      <c r="S26" s="50">
        <f t="shared" ref="S26:S29" si="634">+G26</f>
        <v>1.5960000000000001</v>
      </c>
      <c r="T26" s="50">
        <f t="shared" ref="T26:T29" si="635">+H26</f>
        <v>1.54</v>
      </c>
      <c r="U26" s="50">
        <f t="shared" ref="U26:U29" si="636">+I26</f>
        <v>1.54</v>
      </c>
      <c r="V26" s="50">
        <f t="shared" ref="V26:V29" si="637">+J26</f>
        <v>1.54</v>
      </c>
      <c r="W26" s="50">
        <f t="shared" ref="W26:W29" si="638">+K26</f>
        <v>1.54</v>
      </c>
      <c r="X26" s="50">
        <f t="shared" ref="X26:X29" si="639">+L26</f>
        <v>1.5960000000000001</v>
      </c>
      <c r="Y26" s="50">
        <f t="shared" ref="Y26:Y29" si="640">+M26</f>
        <v>1.5960000000000001</v>
      </c>
      <c r="Z26" s="50">
        <f t="shared" ref="Z26:Z29" si="641">+N26</f>
        <v>1.5960000000000001</v>
      </c>
      <c r="AA26" s="50">
        <f t="shared" ref="AA26:AA29" si="642">+O26</f>
        <v>1.5960000000000001</v>
      </c>
      <c r="AB26" s="50">
        <f t="shared" ref="AB26:AB29" si="643">+P26</f>
        <v>1.5960000000000001</v>
      </c>
      <c r="AC26" s="50">
        <f t="shared" ref="AC26:AC29" si="644">+Q26</f>
        <v>1.5960000000000001</v>
      </c>
      <c r="AD26" s="50">
        <f t="shared" ref="AD26:AD29" si="645">+R26</f>
        <v>1.5960000000000001</v>
      </c>
      <c r="AE26" s="50">
        <f t="shared" ref="AE26:AE29" si="646">+S26</f>
        <v>1.5960000000000001</v>
      </c>
      <c r="AF26" s="50">
        <f t="shared" ref="AF26:AF29" si="647">+T26</f>
        <v>1.54</v>
      </c>
      <c r="AG26" s="50">
        <f t="shared" ref="AG26:AG29" si="648">+U26</f>
        <v>1.54</v>
      </c>
      <c r="AH26" s="50">
        <f t="shared" ref="AH26:AH29" si="649">+V26</f>
        <v>1.54</v>
      </c>
      <c r="AI26" s="50">
        <f t="shared" ref="AI26:AI29" si="650">+W26</f>
        <v>1.54</v>
      </c>
      <c r="AJ26" s="50">
        <f t="shared" ref="AJ26:AJ29" si="651">+X26</f>
        <v>1.5960000000000001</v>
      </c>
      <c r="AK26" s="50">
        <f t="shared" ref="AK26:AK29" si="652">+Y26</f>
        <v>1.5960000000000001</v>
      </c>
      <c r="AL26" s="50">
        <f t="shared" ref="AL26:AL29" si="653">+Z26</f>
        <v>1.5960000000000001</v>
      </c>
      <c r="AM26" s="50">
        <f t="shared" ref="AM26:AM29" si="654">+AA26</f>
        <v>1.5960000000000001</v>
      </c>
      <c r="AN26" s="50">
        <f t="shared" ref="AN26:AN29" si="655">+AB26</f>
        <v>1.5960000000000001</v>
      </c>
      <c r="AO26" s="50">
        <f t="shared" ref="AO26:AO29" si="656">+AC26</f>
        <v>1.5960000000000001</v>
      </c>
      <c r="AP26" s="50">
        <f t="shared" ref="AP26:AP29" si="657">+AD26</f>
        <v>1.5960000000000001</v>
      </c>
      <c r="AQ26" s="50">
        <f t="shared" ref="AQ26:AQ29" si="658">+AE26</f>
        <v>1.5960000000000001</v>
      </c>
      <c r="AR26" s="50">
        <f t="shared" ref="AR26:AR29" si="659">+AF26</f>
        <v>1.54</v>
      </c>
      <c r="AS26" s="50">
        <f t="shared" ref="AS26:AS29" si="660">+AG26</f>
        <v>1.54</v>
      </c>
      <c r="AT26" s="50">
        <f t="shared" ref="AT26:AT29" si="661">+AH26</f>
        <v>1.54</v>
      </c>
      <c r="AU26" s="50">
        <f t="shared" ref="AU26:AU29" si="662">+AI26</f>
        <v>1.54</v>
      </c>
      <c r="AV26" s="50">
        <f t="shared" ref="AV26:AV29" si="663">+AJ26</f>
        <v>1.5960000000000001</v>
      </c>
      <c r="AW26" s="50">
        <f t="shared" ref="AW26:AW29" si="664">+AK26</f>
        <v>1.5960000000000001</v>
      </c>
      <c r="AX26" s="50">
        <f t="shared" ref="AX26:AX29" si="665">+AL26</f>
        <v>1.5960000000000001</v>
      </c>
      <c r="AY26" s="50">
        <f t="shared" ref="AY26:AY29" si="666">+AM26</f>
        <v>1.5960000000000001</v>
      </c>
      <c r="AZ26" s="50">
        <f t="shared" ref="AZ26:AZ29" si="667">+AN26</f>
        <v>1.5960000000000001</v>
      </c>
      <c r="BA26" s="50">
        <f t="shared" ref="BA26:BA29" si="668">+AO26</f>
        <v>1.5960000000000001</v>
      </c>
      <c r="BB26" s="50">
        <f t="shared" ref="BB26:BB29" si="669">+AP26</f>
        <v>1.5960000000000001</v>
      </c>
      <c r="BC26" s="50">
        <f t="shared" ref="BC26:BC29" si="670">+AQ26</f>
        <v>1.5960000000000001</v>
      </c>
      <c r="BD26" s="50">
        <f t="shared" ref="BD26:BD29" si="671">+AR26</f>
        <v>1.54</v>
      </c>
      <c r="BE26" s="50">
        <f t="shared" ref="BE26:BE29" si="672">+AS26</f>
        <v>1.54</v>
      </c>
      <c r="BF26" s="50">
        <f t="shared" ref="BF26:BF29" si="673">+AT26</f>
        <v>1.54</v>
      </c>
      <c r="BG26" s="50">
        <f t="shared" ref="BG26:BG29" si="674">+AU26</f>
        <v>1.54</v>
      </c>
      <c r="BH26" s="50">
        <f t="shared" ref="BH26:BH29" si="675">+AV26</f>
        <v>1.5960000000000001</v>
      </c>
      <c r="BI26" s="50">
        <f t="shared" ref="BI26:BI29" si="676">+AW26</f>
        <v>1.5960000000000001</v>
      </c>
      <c r="BJ26" s="50">
        <f t="shared" ref="BJ26:BJ29" si="677">+AX26</f>
        <v>1.5960000000000001</v>
      </c>
      <c r="BK26" s="50">
        <f t="shared" ref="BK26:BK29" si="678">+AY26</f>
        <v>1.5960000000000001</v>
      </c>
      <c r="BL26" s="50">
        <f t="shared" ref="BL26:BL29" si="679">+AZ26</f>
        <v>1.5960000000000001</v>
      </c>
      <c r="BM26" s="50">
        <f t="shared" ref="BM26:BM29" si="680">+BA26</f>
        <v>1.5960000000000001</v>
      </c>
      <c r="BN26" s="50">
        <f t="shared" ref="BN26:BN29" si="681">+BB26</f>
        <v>1.5960000000000001</v>
      </c>
      <c r="BO26" s="50">
        <f t="shared" ref="BO26:BO29" si="682">+BC26</f>
        <v>1.5960000000000001</v>
      </c>
      <c r="BP26" s="50">
        <f t="shared" ref="BP26:BP29" si="683">+BD26</f>
        <v>1.54</v>
      </c>
      <c r="BQ26" s="50">
        <f t="shared" ref="BQ26:BQ29" si="684">+BE26</f>
        <v>1.54</v>
      </c>
      <c r="BR26" s="50">
        <f t="shared" ref="BR26:BR29" si="685">+BF26</f>
        <v>1.54</v>
      </c>
      <c r="BS26" s="50">
        <f t="shared" ref="BS26:BS29" si="686">+BG26</f>
        <v>1.54</v>
      </c>
      <c r="BT26" s="50">
        <f t="shared" ref="BT26:BT29" si="687">+BH26</f>
        <v>1.5960000000000001</v>
      </c>
      <c r="BU26" s="50">
        <f t="shared" ref="BU26:BU29" si="688">+BI26</f>
        <v>1.5960000000000001</v>
      </c>
      <c r="BV26" s="50">
        <f t="shared" ref="BV26:BV29" si="689">+BJ26</f>
        <v>1.5960000000000001</v>
      </c>
      <c r="BW26" s="50">
        <f t="shared" ref="BW26:BW29" si="690">+BK26</f>
        <v>1.5960000000000001</v>
      </c>
      <c r="BX26" s="50">
        <f t="shared" ref="BX26:BX29" si="691">+BL26</f>
        <v>1.5960000000000001</v>
      </c>
      <c r="BY26" s="50">
        <f t="shared" ref="BY26:BY29" si="692">+BM26</f>
        <v>1.5960000000000001</v>
      </c>
      <c r="BZ26" s="50">
        <f t="shared" ref="BZ26:BZ29" si="693">+BN26</f>
        <v>1.5960000000000001</v>
      </c>
      <c r="CA26" s="50">
        <f t="shared" ref="CA26:CA29" si="694">+BO26</f>
        <v>1.5960000000000001</v>
      </c>
      <c r="CB26" s="50">
        <f t="shared" ref="CB26:CB29" si="695">+BP26</f>
        <v>1.54</v>
      </c>
      <c r="CC26" s="50">
        <f t="shared" ref="CC26:CC29" si="696">+BQ26</f>
        <v>1.54</v>
      </c>
      <c r="CD26" s="50">
        <f t="shared" ref="CD26:CD29" si="697">+BR26</f>
        <v>1.54</v>
      </c>
      <c r="CE26" s="50">
        <f t="shared" ref="CE26:CE29" si="698">+BS26</f>
        <v>1.54</v>
      </c>
      <c r="CF26" s="50">
        <f t="shared" ref="CF26:CF29" si="699">+BT26</f>
        <v>1.5960000000000001</v>
      </c>
      <c r="CG26" s="50">
        <f t="shared" ref="CG26:CG29" si="700">+BU26</f>
        <v>1.5960000000000001</v>
      </c>
      <c r="CH26" s="50">
        <f t="shared" ref="CH26:CH29" si="701">+BV26</f>
        <v>1.5960000000000001</v>
      </c>
      <c r="CI26" s="50">
        <f t="shared" ref="CI26:CI29" si="702">+BW26</f>
        <v>1.5960000000000001</v>
      </c>
      <c r="CJ26" s="50">
        <f t="shared" ref="CJ26:CJ29" si="703">+BX26</f>
        <v>1.5960000000000001</v>
      </c>
      <c r="CK26" s="50">
        <f t="shared" ref="CK26:CK29" si="704">+BY26</f>
        <v>1.5960000000000001</v>
      </c>
      <c r="CL26" s="50">
        <f t="shared" ref="CL26:CL29" si="705">+BZ26</f>
        <v>1.5960000000000001</v>
      </c>
      <c r="CM26" s="50">
        <f t="shared" ref="CM26:CM29" si="706">+CA26</f>
        <v>1.5960000000000001</v>
      </c>
      <c r="CN26" s="50">
        <f t="shared" ref="CN26:CN29" si="707">+CB26</f>
        <v>1.54</v>
      </c>
      <c r="CO26" s="50">
        <f t="shared" ref="CO26:CO29" si="708">+CC26</f>
        <v>1.54</v>
      </c>
      <c r="CP26" s="50">
        <f t="shared" ref="CP26:CP29" si="709">+CD26</f>
        <v>1.54</v>
      </c>
      <c r="CQ26" s="50">
        <f t="shared" ref="CQ26:CQ29" si="710">+CE26</f>
        <v>1.54</v>
      </c>
      <c r="CR26" s="50">
        <f t="shared" ref="CR26:CR29" si="711">+CF26</f>
        <v>1.5960000000000001</v>
      </c>
      <c r="CS26" s="50">
        <f t="shared" ref="CS26:CS29" si="712">+CG26</f>
        <v>1.5960000000000001</v>
      </c>
      <c r="CT26" s="50">
        <f t="shared" ref="CT26:CT29" si="713">+CH26</f>
        <v>1.5960000000000001</v>
      </c>
      <c r="CU26" s="50">
        <f t="shared" ref="CU26:CU29" si="714">+CI26</f>
        <v>1.5960000000000001</v>
      </c>
      <c r="CV26" s="50">
        <f t="shared" ref="CV26:CV29" si="715">+CJ26</f>
        <v>1.5960000000000001</v>
      </c>
      <c r="CW26" s="50">
        <f t="shared" ref="CW26:CW29" si="716">+CK26</f>
        <v>1.5960000000000001</v>
      </c>
      <c r="CX26" s="50">
        <f t="shared" ref="CX26:CX29" si="717">+CL26</f>
        <v>1.5960000000000001</v>
      </c>
      <c r="CY26" s="50">
        <f t="shared" ref="CY26:CY29" si="718">+CM26</f>
        <v>1.5960000000000001</v>
      </c>
      <c r="CZ26" s="50">
        <f t="shared" ref="CZ26:CZ29" si="719">+CN26</f>
        <v>1.54</v>
      </c>
      <c r="DA26" s="50">
        <f t="shared" ref="DA26:DA29" si="720">+CO26</f>
        <v>1.54</v>
      </c>
      <c r="DB26" s="50">
        <f t="shared" ref="DB26:DB29" si="721">+CP26</f>
        <v>1.54</v>
      </c>
      <c r="DC26" s="50">
        <f t="shared" ref="DC26:DC29" si="722">+CQ26</f>
        <v>1.54</v>
      </c>
      <c r="DD26" s="50">
        <f t="shared" ref="DD26:DD29" si="723">+CR26</f>
        <v>1.5960000000000001</v>
      </c>
      <c r="DE26" s="50">
        <f t="shared" ref="DE26:DE29" si="724">+CS26</f>
        <v>1.5960000000000001</v>
      </c>
      <c r="DF26" s="50">
        <f t="shared" ref="DF26:DF29" si="725">+CT26</f>
        <v>1.5960000000000001</v>
      </c>
      <c r="DG26" s="50">
        <f t="shared" ref="DG26:DG29" si="726">+CU26</f>
        <v>1.5960000000000001</v>
      </c>
      <c r="DH26" s="50">
        <f t="shared" ref="DH26:DH29" si="727">+CV26</f>
        <v>1.5960000000000001</v>
      </c>
      <c r="DI26" s="50">
        <f t="shared" ref="DI26:DI29" si="728">+CW26</f>
        <v>1.5960000000000001</v>
      </c>
      <c r="DJ26" s="50">
        <f t="shared" ref="DJ26:DJ29" si="729">+CX26</f>
        <v>1.5960000000000001</v>
      </c>
      <c r="DK26" s="50">
        <f t="shared" ref="DK26:DK29" si="730">+CY26</f>
        <v>1.5960000000000001</v>
      </c>
      <c r="DL26" s="50">
        <f t="shared" ref="DL26:DL29" si="731">+CZ26</f>
        <v>1.54</v>
      </c>
      <c r="DM26" s="50">
        <f t="shared" ref="DM26:DM29" si="732">+DA26</f>
        <v>1.54</v>
      </c>
      <c r="DN26" s="50">
        <f t="shared" ref="DN26:DN29" si="733">+DB26</f>
        <v>1.54</v>
      </c>
      <c r="DO26" s="50">
        <f t="shared" ref="DO26:DO29" si="734">+DC26</f>
        <v>1.54</v>
      </c>
      <c r="DP26" s="50">
        <f t="shared" ref="DP26:DP29" si="735">+DD26</f>
        <v>1.5960000000000001</v>
      </c>
      <c r="DQ26" s="50">
        <f t="shared" ref="DQ26:DQ29" si="736">+DE26</f>
        <v>1.5960000000000001</v>
      </c>
      <c r="DR26" s="50">
        <f t="shared" ref="DR26:DR29" si="737">+DF26</f>
        <v>1.5960000000000001</v>
      </c>
      <c r="DS26" s="50">
        <f t="shared" ref="DS26:DS29" si="738">+DG26</f>
        <v>1.5960000000000001</v>
      </c>
      <c r="DT26" s="50">
        <f t="shared" ref="DT26:DT29" si="739">+DH26</f>
        <v>1.5960000000000001</v>
      </c>
      <c r="DU26" s="50">
        <f t="shared" ref="DU26:DU29" si="740">+DI26</f>
        <v>1.5960000000000001</v>
      </c>
      <c r="DV26" s="50">
        <f t="shared" ref="DV26:DV29" si="741">+DJ26</f>
        <v>1.5960000000000001</v>
      </c>
      <c r="DW26" s="50">
        <f t="shared" ref="DW26:DW29" si="742">+DK26</f>
        <v>1.5960000000000001</v>
      </c>
      <c r="DX26" s="50">
        <f t="shared" ref="DX26:DX29" si="743">+DL26</f>
        <v>1.54</v>
      </c>
      <c r="DY26" s="50">
        <f t="shared" ref="DY26:DY29" si="744">+DM26</f>
        <v>1.54</v>
      </c>
      <c r="DZ26" s="50">
        <f t="shared" ref="DZ26:DZ29" si="745">+DN26</f>
        <v>1.54</v>
      </c>
      <c r="EA26" s="50">
        <f t="shared" ref="EA26:EA29" si="746">+DO26</f>
        <v>1.54</v>
      </c>
      <c r="EB26" s="50">
        <f t="shared" ref="EB26:EB29" si="747">+DP26</f>
        <v>1.5960000000000001</v>
      </c>
      <c r="EC26" s="50">
        <f t="shared" ref="EC26:EC29" si="748">+DQ26</f>
        <v>1.5960000000000001</v>
      </c>
      <c r="ED26" s="50">
        <f t="shared" ref="ED26:ED29" si="749">+DR26</f>
        <v>1.5960000000000001</v>
      </c>
      <c r="EE26" s="50">
        <f t="shared" ref="EE26:EE29" si="750">+DS26</f>
        <v>1.5960000000000001</v>
      </c>
      <c r="EF26" s="50">
        <f t="shared" ref="EF26:EF29" si="751">+DT26</f>
        <v>1.5960000000000001</v>
      </c>
      <c r="EG26" s="50">
        <f t="shared" ref="EG26:EG29" si="752">+DU26</f>
        <v>1.5960000000000001</v>
      </c>
      <c r="EH26" s="50">
        <f t="shared" ref="EH26:EH29" si="753">+DV26</f>
        <v>1.5960000000000001</v>
      </c>
      <c r="EI26" s="50">
        <f t="shared" ref="EI26:EI29" si="754">+DW26</f>
        <v>1.5960000000000001</v>
      </c>
      <c r="EJ26" s="50">
        <f t="shared" ref="EJ26:EJ29" si="755">+DX26</f>
        <v>1.54</v>
      </c>
      <c r="EK26" s="50">
        <f t="shared" ref="EK26:EK29" si="756">+DY26</f>
        <v>1.54</v>
      </c>
      <c r="EL26" s="50">
        <f t="shared" ref="EL26:EL29" si="757">+DZ26</f>
        <v>1.54</v>
      </c>
      <c r="EM26" s="50">
        <f t="shared" ref="EM26:EM29" si="758">+EA26</f>
        <v>1.54</v>
      </c>
      <c r="EN26" s="50">
        <f t="shared" ref="EN26:EN29" si="759">+EB26</f>
        <v>1.5960000000000001</v>
      </c>
      <c r="EO26" s="50">
        <f t="shared" ref="EO26:EO29" si="760">+EC26</f>
        <v>1.5960000000000001</v>
      </c>
      <c r="EP26" s="50">
        <f t="shared" ref="EP26:EP29" si="761">+ED26</f>
        <v>1.5960000000000001</v>
      </c>
      <c r="EQ26" s="50">
        <f t="shared" ref="EQ26:EQ29" si="762">+EE26</f>
        <v>1.5960000000000001</v>
      </c>
      <c r="ER26" s="50">
        <f t="shared" ref="ER26:ER29" si="763">+EF26</f>
        <v>1.5960000000000001</v>
      </c>
      <c r="ES26" s="50">
        <f t="shared" ref="ES26:ES29" si="764">+EG26</f>
        <v>1.5960000000000001</v>
      </c>
      <c r="ET26" s="50">
        <f t="shared" ref="ET26:ET29" si="765">+EH26</f>
        <v>1.5960000000000001</v>
      </c>
      <c r="EU26" s="50">
        <f t="shared" ref="EU26:EU29" si="766">+EI26</f>
        <v>1.5960000000000001</v>
      </c>
      <c r="EV26" s="50">
        <f t="shared" ref="EV26:EV29" si="767">+EJ26</f>
        <v>1.54</v>
      </c>
      <c r="EW26" s="50">
        <f t="shared" ref="EW26:EW29" si="768">+EK26</f>
        <v>1.54</v>
      </c>
      <c r="EX26" s="50">
        <f t="shared" ref="EX26:EX29" si="769">+EL26</f>
        <v>1.54</v>
      </c>
      <c r="EY26" s="50">
        <f t="shared" ref="EY26:EY29" si="770">+EM26</f>
        <v>1.54</v>
      </c>
      <c r="EZ26" s="50">
        <f t="shared" ref="EZ26:EZ29" si="771">+EN26</f>
        <v>1.5960000000000001</v>
      </c>
      <c r="FA26" s="50">
        <f t="shared" ref="FA26:FA29" si="772">+EO26</f>
        <v>1.5960000000000001</v>
      </c>
      <c r="FB26" s="50">
        <f t="shared" ref="FB26:FB29" si="773">+EP26</f>
        <v>1.5960000000000001</v>
      </c>
      <c r="FC26" s="50">
        <f t="shared" ref="FC26:FC29" si="774">+EQ26</f>
        <v>1.5960000000000001</v>
      </c>
      <c r="FD26" s="50">
        <f t="shared" ref="FD26:FD29" si="775">+ER26</f>
        <v>1.5960000000000001</v>
      </c>
      <c r="FE26" s="50">
        <f t="shared" ref="FE26:FE29" si="776">+ES26</f>
        <v>1.5960000000000001</v>
      </c>
      <c r="FF26" s="50">
        <f t="shared" ref="FF26:FF29" si="777">+ET26</f>
        <v>1.5960000000000001</v>
      </c>
      <c r="FG26" s="50">
        <f t="shared" ref="FG26:FG29" si="778">+EU26</f>
        <v>1.5960000000000001</v>
      </c>
      <c r="FH26" s="50">
        <f t="shared" ref="FH26:FH29" si="779">+EV26</f>
        <v>1.54</v>
      </c>
      <c r="FI26" s="50">
        <f t="shared" ref="FI26:FI29" si="780">+EW26</f>
        <v>1.54</v>
      </c>
      <c r="FJ26" s="50">
        <f t="shared" ref="FJ26:FJ29" si="781">+EX26</f>
        <v>1.54</v>
      </c>
      <c r="FK26" s="50">
        <f t="shared" ref="FK26:FK29" si="782">+EY26</f>
        <v>1.54</v>
      </c>
      <c r="FL26" s="50">
        <f t="shared" ref="FL26:FL29" si="783">+EZ26</f>
        <v>1.5960000000000001</v>
      </c>
      <c r="FM26" s="50">
        <f t="shared" ref="FM26:FM29" si="784">+FA26</f>
        <v>1.5960000000000001</v>
      </c>
      <c r="FN26" s="50">
        <f t="shared" ref="FN26:FN29" si="785">+FB26</f>
        <v>1.5960000000000001</v>
      </c>
      <c r="FO26" s="50">
        <f t="shared" ref="FO26:FO29" si="786">+FC26</f>
        <v>1.5960000000000001</v>
      </c>
      <c r="FP26" s="50">
        <f t="shared" ref="FP26:FP29" si="787">+FD26</f>
        <v>1.5960000000000001</v>
      </c>
      <c r="FQ26" s="50">
        <f t="shared" ref="FQ26:FQ29" si="788">+FE26</f>
        <v>1.5960000000000001</v>
      </c>
      <c r="FR26" s="50">
        <f t="shared" ref="FR26:FR29" si="789">+FF26</f>
        <v>1.5960000000000001</v>
      </c>
      <c r="FS26" s="50">
        <f t="shared" ref="FS26:FS29" si="790">+FG26</f>
        <v>1.5960000000000001</v>
      </c>
      <c r="FT26" s="50">
        <f t="shared" ref="FT26:FT29" si="791">+FH26</f>
        <v>1.54</v>
      </c>
      <c r="FU26" s="50">
        <f t="shared" ref="FU26:FU29" si="792">+FI26</f>
        <v>1.54</v>
      </c>
      <c r="FV26" s="50">
        <f t="shared" ref="FV26:FV29" si="793">+FJ26</f>
        <v>1.54</v>
      </c>
      <c r="FW26" s="50">
        <f t="shared" ref="FW26:FW29" si="794">+FK26</f>
        <v>1.54</v>
      </c>
      <c r="FX26" s="50">
        <f t="shared" ref="FX26:FX29" si="795">+FL26</f>
        <v>1.5960000000000001</v>
      </c>
      <c r="FY26" s="50">
        <f t="shared" ref="FY26:FY29" si="796">+FM26</f>
        <v>1.5960000000000001</v>
      </c>
      <c r="FZ26" s="50">
        <f t="shared" ref="FZ26:FZ29" si="797">+FN26</f>
        <v>1.5960000000000001</v>
      </c>
      <c r="GA26" s="50">
        <f t="shared" ref="GA26:GA29" si="798">+FO26</f>
        <v>1.5960000000000001</v>
      </c>
      <c r="GB26" s="50">
        <f t="shared" ref="GB26:GB29" si="799">+FP26</f>
        <v>1.5960000000000001</v>
      </c>
      <c r="GC26" s="50">
        <f t="shared" ref="GC26:GC29" si="800">+FQ26</f>
        <v>1.5960000000000001</v>
      </c>
      <c r="GD26" s="50">
        <f t="shared" ref="GD26:GD29" si="801">+FR26</f>
        <v>1.5960000000000001</v>
      </c>
      <c r="GE26" s="50">
        <f t="shared" ref="GE26:GE29" si="802">+FS26</f>
        <v>1.5960000000000001</v>
      </c>
      <c r="GF26" s="50">
        <f t="shared" ref="GF26:GF29" si="803">+FT26</f>
        <v>1.54</v>
      </c>
      <c r="GG26" s="50">
        <f t="shared" ref="GG26:GG29" si="804">+FU26</f>
        <v>1.54</v>
      </c>
      <c r="GH26" s="50">
        <f t="shared" ref="GH26:GH29" si="805">+FV26</f>
        <v>1.54</v>
      </c>
      <c r="GI26" s="50">
        <f t="shared" ref="GI26:GI29" si="806">+FW26</f>
        <v>1.54</v>
      </c>
      <c r="GJ26" s="50">
        <f t="shared" ref="GJ26:GJ29" si="807">+FX26</f>
        <v>1.5960000000000001</v>
      </c>
      <c r="GK26" s="50">
        <f t="shared" ref="GK26:GK29" si="808">+FY26</f>
        <v>1.5960000000000001</v>
      </c>
      <c r="GL26" s="50">
        <f t="shared" ref="GL26:GL29" si="809">+FZ26</f>
        <v>1.5960000000000001</v>
      </c>
      <c r="GM26" s="50">
        <f t="shared" ref="GM26:GM29" si="810">+GA26</f>
        <v>1.5960000000000001</v>
      </c>
      <c r="GN26" s="50">
        <f t="shared" ref="GN26:GN29" si="811">+GB26</f>
        <v>1.5960000000000001</v>
      </c>
      <c r="GO26" s="50">
        <f t="shared" ref="GO26:GO29" si="812">+GC26</f>
        <v>1.5960000000000001</v>
      </c>
      <c r="GP26" s="50">
        <f t="shared" ref="GP26:GP29" si="813">+GD26</f>
        <v>1.5960000000000001</v>
      </c>
      <c r="GQ26" s="50">
        <f t="shared" ref="GQ26:GQ29" si="814">+GE26</f>
        <v>1.5960000000000001</v>
      </c>
      <c r="GR26" s="50">
        <f t="shared" ref="GR26:GR29" si="815">+GF26</f>
        <v>1.54</v>
      </c>
      <c r="GS26" s="50">
        <f t="shared" ref="GS26:GS29" si="816">+GG26</f>
        <v>1.54</v>
      </c>
      <c r="GT26" s="50">
        <f t="shared" ref="GT26:GT29" si="817">+GH26</f>
        <v>1.54</v>
      </c>
      <c r="GU26" s="50">
        <f t="shared" ref="GU26:GU29" si="818">+GI26</f>
        <v>1.54</v>
      </c>
      <c r="GV26" s="50">
        <f t="shared" ref="GV26:GV29" si="819">+GJ26</f>
        <v>1.5960000000000001</v>
      </c>
      <c r="GW26" s="50">
        <f t="shared" ref="GW26:GW29" si="820">+GK26</f>
        <v>1.5960000000000001</v>
      </c>
      <c r="GX26" s="50">
        <f t="shared" ref="GX26:GX29" si="821">+GL26</f>
        <v>1.5960000000000001</v>
      </c>
      <c r="GY26" s="50">
        <f t="shared" ref="GY26:GY29" si="822">+GM26</f>
        <v>1.5960000000000001</v>
      </c>
      <c r="GZ26" s="50">
        <f t="shared" ref="GZ26:GZ29" si="823">+GN26</f>
        <v>1.5960000000000001</v>
      </c>
      <c r="HA26" s="50">
        <f t="shared" ref="HA26:HA29" si="824">+GO26</f>
        <v>1.5960000000000001</v>
      </c>
      <c r="HB26" s="50">
        <f t="shared" ref="HB26:HB29" si="825">+GP26</f>
        <v>1.5960000000000001</v>
      </c>
      <c r="HC26" s="50">
        <f t="shared" ref="HC26:HC29" si="826">+GQ26</f>
        <v>1.5960000000000001</v>
      </c>
      <c r="HD26" s="50">
        <f t="shared" ref="HD26:HD29" si="827">+GR26</f>
        <v>1.54</v>
      </c>
      <c r="HE26" s="50">
        <f t="shared" ref="HE26:HE29" si="828">+GS26</f>
        <v>1.54</v>
      </c>
      <c r="HF26" s="50">
        <f t="shared" ref="HF26:HF29" si="829">+GT26</f>
        <v>1.54</v>
      </c>
      <c r="HG26" s="50">
        <f t="shared" ref="HG26:HG29" si="830">+GU26</f>
        <v>1.54</v>
      </c>
      <c r="HH26" s="50">
        <f t="shared" ref="HH26:HH29" si="831">+GV26</f>
        <v>1.5960000000000001</v>
      </c>
      <c r="HI26" s="50">
        <f t="shared" ref="HI26:HI29" si="832">+GW26</f>
        <v>1.5960000000000001</v>
      </c>
      <c r="HJ26" s="50">
        <f t="shared" ref="HJ26:HJ29" si="833">+GX26</f>
        <v>1.5960000000000001</v>
      </c>
      <c r="HK26" s="50">
        <f t="shared" ref="HK26:HK29" si="834">+GY26</f>
        <v>1.5960000000000001</v>
      </c>
      <c r="HL26" s="50">
        <f t="shared" ref="HL26:HL29" si="835">+GZ26</f>
        <v>1.5960000000000001</v>
      </c>
      <c r="HM26" s="50">
        <f t="shared" ref="HM26:HM29" si="836">+HA26</f>
        <v>1.5960000000000001</v>
      </c>
      <c r="HN26" s="50">
        <f t="shared" ref="HN26:HN29" si="837">+HB26</f>
        <v>1.5960000000000001</v>
      </c>
      <c r="HO26" s="50">
        <f t="shared" ref="HO26:HO29" si="838">+HC26</f>
        <v>1.5960000000000001</v>
      </c>
      <c r="HP26" s="50">
        <f t="shared" ref="HP26:HP29" si="839">+HD26</f>
        <v>1.54</v>
      </c>
      <c r="HQ26" s="50">
        <f t="shared" ref="HQ26:HQ29" si="840">+HE26</f>
        <v>1.54</v>
      </c>
      <c r="HR26" s="50">
        <f t="shared" ref="HR26:HR29" si="841">+HF26</f>
        <v>1.54</v>
      </c>
      <c r="HS26" s="50">
        <f t="shared" ref="HS26:HS29" si="842">+HG26</f>
        <v>1.54</v>
      </c>
      <c r="HT26" s="50">
        <f t="shared" ref="HT26:HT29" si="843">+HH26</f>
        <v>1.5960000000000001</v>
      </c>
      <c r="HU26" s="50">
        <f t="shared" ref="HU26:HU29" si="844">+HI26</f>
        <v>1.5960000000000001</v>
      </c>
      <c r="HV26" s="50">
        <f t="shared" ref="HV26:HV29" si="845">+HJ26</f>
        <v>1.5960000000000001</v>
      </c>
      <c r="HW26" s="50">
        <f t="shared" ref="HW26:HW29" si="846">+HK26</f>
        <v>1.5960000000000001</v>
      </c>
      <c r="HX26" s="50">
        <f t="shared" ref="HX26:HX29" si="847">+HL26</f>
        <v>1.5960000000000001</v>
      </c>
      <c r="HY26" s="50">
        <f t="shared" ref="HY26:HY29" si="848">+HM26</f>
        <v>1.5960000000000001</v>
      </c>
      <c r="HZ26" s="50">
        <f t="shared" ref="HZ26:HZ29" si="849">+HN26</f>
        <v>1.5960000000000001</v>
      </c>
      <c r="IA26" s="50">
        <f t="shared" ref="IA26:IA29" si="850">+HO26</f>
        <v>1.5960000000000001</v>
      </c>
      <c r="IB26" s="50">
        <f t="shared" ref="IB26:IB29" si="851">+HP26</f>
        <v>1.54</v>
      </c>
      <c r="IC26" s="50">
        <f t="shared" ref="IC26:IC29" si="852">+HQ26</f>
        <v>1.54</v>
      </c>
      <c r="ID26" s="50">
        <f t="shared" ref="ID26:ID29" si="853">+HR26</f>
        <v>1.54</v>
      </c>
      <c r="IE26" s="50">
        <f t="shared" ref="IE26:IE29" si="854">+HS26</f>
        <v>1.54</v>
      </c>
      <c r="IF26" s="50">
        <f t="shared" ref="IF26:IF29" si="855">+HT26</f>
        <v>1.5960000000000001</v>
      </c>
      <c r="IG26" s="50">
        <f t="shared" ref="IG26:IG29" si="856">+HU26</f>
        <v>1.5960000000000001</v>
      </c>
      <c r="IH26" s="50">
        <f t="shared" ref="IH26:IH29" si="857">+HV26</f>
        <v>1.5960000000000001</v>
      </c>
      <c r="II26" s="50">
        <f t="shared" ref="II26:II29" si="858">+HW26</f>
        <v>1.5960000000000001</v>
      </c>
      <c r="IJ26" s="50">
        <f t="shared" ref="IJ26:IJ29" si="859">+HX26</f>
        <v>1.5960000000000001</v>
      </c>
      <c r="IK26" s="50">
        <f t="shared" ref="IK26:IK29" si="860">+HY26</f>
        <v>1.5960000000000001</v>
      </c>
      <c r="IL26" s="50">
        <f t="shared" ref="IL26:IL29" si="861">+HZ26</f>
        <v>1.5960000000000001</v>
      </c>
      <c r="IM26" s="50">
        <f t="shared" ref="IM26:IM29" si="862">+IA26</f>
        <v>1.5960000000000001</v>
      </c>
      <c r="IN26" s="50">
        <f t="shared" ref="IN26:IN29" si="863">+IB26</f>
        <v>1.54</v>
      </c>
      <c r="IO26" s="50">
        <f t="shared" ref="IO26:IO29" si="864">+IC26</f>
        <v>1.54</v>
      </c>
      <c r="IP26" s="50">
        <f t="shared" ref="IP26:IP29" si="865">+ID26</f>
        <v>1.54</v>
      </c>
      <c r="IQ26" s="50">
        <f t="shared" ref="IQ26:IQ29" si="866">+IE26</f>
        <v>1.54</v>
      </c>
      <c r="IR26" s="50">
        <f t="shared" ref="IR26:IR29" si="867">+IF26</f>
        <v>1.5960000000000001</v>
      </c>
      <c r="IS26" s="50">
        <f t="shared" ref="IS26:IS29" si="868">+IG26</f>
        <v>1.5960000000000001</v>
      </c>
      <c r="IT26" s="50">
        <f t="shared" ref="IT26:IT29" si="869">+IH26</f>
        <v>1.5960000000000001</v>
      </c>
      <c r="IU26" s="50">
        <f t="shared" ref="IU26:IU29" si="870">+II26</f>
        <v>1.5960000000000001</v>
      </c>
      <c r="IV26" s="50">
        <f t="shared" ref="IV26:IV29" si="871">+IJ26</f>
        <v>1.5960000000000001</v>
      </c>
      <c r="IW26" s="50">
        <f t="shared" ref="IW26:IW29" si="872">+IK26</f>
        <v>1.5960000000000001</v>
      </c>
      <c r="IX26" s="50">
        <f t="shared" ref="IX26:IX29" si="873">+IL26</f>
        <v>1.5960000000000001</v>
      </c>
      <c r="IY26" s="50">
        <f t="shared" ref="IY26:IY29" si="874">+IM26</f>
        <v>1.5960000000000001</v>
      </c>
      <c r="IZ26" s="50">
        <f t="shared" ref="IZ26:IZ29" si="875">+IN26</f>
        <v>1.54</v>
      </c>
      <c r="JA26" s="50">
        <f t="shared" ref="JA26:JA29" si="876">+IO26</f>
        <v>1.54</v>
      </c>
      <c r="JB26" s="50">
        <f t="shared" ref="JB26:JB29" si="877">+IP26</f>
        <v>1.54</v>
      </c>
      <c r="JC26" s="50">
        <f t="shared" ref="JC26:JC29" si="878">+IQ26</f>
        <v>1.54</v>
      </c>
      <c r="JD26" s="50">
        <f t="shared" ref="JD26:JD29" si="879">+IR26</f>
        <v>1.5960000000000001</v>
      </c>
      <c r="JE26" s="50">
        <f t="shared" ref="JE26:JE29" si="880">+IS26</f>
        <v>1.5960000000000001</v>
      </c>
      <c r="JF26" s="50">
        <f t="shared" ref="JF26:JF29" si="881">+IT26</f>
        <v>1.5960000000000001</v>
      </c>
      <c r="JG26" s="50">
        <f t="shared" ref="JG26:JG29" si="882">+IU26</f>
        <v>1.5960000000000001</v>
      </c>
      <c r="JH26" s="50">
        <f t="shared" ref="JH26:JH29" si="883">+IV26</f>
        <v>1.5960000000000001</v>
      </c>
      <c r="JI26" s="50">
        <f t="shared" ref="JI26:JI29" si="884">+IW26</f>
        <v>1.5960000000000001</v>
      </c>
      <c r="JJ26" s="50">
        <f t="shared" ref="JJ26:JJ29" si="885">+IX26</f>
        <v>1.5960000000000001</v>
      </c>
      <c r="JK26" s="50">
        <f t="shared" ref="JK26:JK29" si="886">+IY26</f>
        <v>1.5960000000000001</v>
      </c>
      <c r="JL26" s="50">
        <f t="shared" ref="JL26:JL29" si="887">+IZ26</f>
        <v>1.54</v>
      </c>
      <c r="JM26" s="50">
        <f t="shared" ref="JM26:JM29" si="888">+JA26</f>
        <v>1.54</v>
      </c>
      <c r="JN26" s="50">
        <f t="shared" ref="JN26:JN29" si="889">+JB26</f>
        <v>1.54</v>
      </c>
      <c r="JO26" s="50">
        <f t="shared" ref="JO26:JO29" si="890">+JC26</f>
        <v>1.54</v>
      </c>
      <c r="JP26" s="50">
        <f t="shared" ref="JP26:JP29" si="891">+JD26</f>
        <v>1.5960000000000001</v>
      </c>
      <c r="JQ26" s="50">
        <f t="shared" ref="JQ26:JQ29" si="892">+JE26</f>
        <v>1.5960000000000001</v>
      </c>
      <c r="JR26" s="50">
        <f t="shared" ref="JR26:JR29" si="893">+JF26</f>
        <v>1.5960000000000001</v>
      </c>
      <c r="JS26" s="50">
        <f t="shared" ref="JS26:JS29" si="894">+JG26</f>
        <v>1.5960000000000001</v>
      </c>
      <c r="JT26" s="50">
        <f t="shared" ref="JT26:JT29" si="895">+JH26</f>
        <v>1.5960000000000001</v>
      </c>
      <c r="JU26" s="50">
        <f t="shared" ref="JU26:JU29" si="896">+JI26</f>
        <v>1.5960000000000001</v>
      </c>
      <c r="JV26" s="50">
        <f t="shared" ref="JV26:JV29" si="897">+JJ26</f>
        <v>1.5960000000000001</v>
      </c>
      <c r="JW26" s="50">
        <f t="shared" ref="JW26:JW29" si="898">+JK26</f>
        <v>1.5960000000000001</v>
      </c>
      <c r="JX26" s="50">
        <f t="shared" ref="JX26:JX29" si="899">+JL26</f>
        <v>1.54</v>
      </c>
      <c r="JY26" s="50">
        <f t="shared" ref="JY26:JY29" si="900">+JM26</f>
        <v>1.54</v>
      </c>
      <c r="JZ26" s="50">
        <f t="shared" ref="JZ26:JZ29" si="901">+JN26</f>
        <v>1.54</v>
      </c>
      <c r="KA26" s="50">
        <f t="shared" ref="KA26:KA29" si="902">+JO26</f>
        <v>1.54</v>
      </c>
      <c r="KB26" s="50">
        <f t="shared" ref="KB26:KB29" si="903">+JP26</f>
        <v>1.5960000000000001</v>
      </c>
      <c r="KC26" s="50">
        <f t="shared" ref="KC26:KC29" si="904">+JQ26</f>
        <v>1.5960000000000001</v>
      </c>
      <c r="KD26" s="50">
        <f t="shared" ref="KD26:KD29" si="905">+JR26</f>
        <v>1.5960000000000001</v>
      </c>
      <c r="KE26" s="50">
        <f t="shared" ref="KE26:KE29" si="906">+JS26</f>
        <v>1.5960000000000001</v>
      </c>
      <c r="KF26" s="50">
        <f t="shared" ref="KF26:KF29" si="907">+JT26</f>
        <v>1.5960000000000001</v>
      </c>
      <c r="KG26" s="50">
        <f t="shared" ref="KG26:KG29" si="908">+JU26</f>
        <v>1.5960000000000001</v>
      </c>
      <c r="KH26" s="50">
        <f t="shared" ref="KH26:KH29" si="909">+JV26</f>
        <v>1.5960000000000001</v>
      </c>
      <c r="KI26" s="50">
        <f t="shared" ref="KI26:KI29" si="910">+JW26</f>
        <v>1.5960000000000001</v>
      </c>
      <c r="KJ26" s="50">
        <f t="shared" ref="KJ26:KJ29" si="911">+JX26</f>
        <v>1.54</v>
      </c>
      <c r="KK26" s="50">
        <f t="shared" ref="KK26:KK29" si="912">+JY26</f>
        <v>1.54</v>
      </c>
      <c r="KL26" s="50">
        <f t="shared" ref="KL26:KL29" si="913">+JZ26</f>
        <v>1.54</v>
      </c>
      <c r="KM26" s="50">
        <f t="shared" ref="KM26:KM29" si="914">+KA26</f>
        <v>1.54</v>
      </c>
      <c r="KN26" s="50">
        <f t="shared" ref="KN26:KN29" si="915">+KB26</f>
        <v>1.5960000000000001</v>
      </c>
      <c r="KO26" s="50">
        <f t="shared" ref="KO26:KO29" si="916">+KC26</f>
        <v>1.5960000000000001</v>
      </c>
      <c r="KP26" s="50">
        <f t="shared" ref="KP26:KP29" si="917">+KD26</f>
        <v>1.5960000000000001</v>
      </c>
      <c r="KQ26" s="50">
        <f t="shared" ref="KQ26:KQ29" si="918">+KE26</f>
        <v>1.5960000000000001</v>
      </c>
      <c r="KR26" s="50">
        <f t="shared" ref="KR26:KR29" si="919">+KF26</f>
        <v>1.5960000000000001</v>
      </c>
      <c r="KS26" s="50">
        <f t="shared" ref="KS26:KS29" si="920">+KG26</f>
        <v>1.5960000000000001</v>
      </c>
      <c r="KT26" s="50">
        <f t="shared" ref="KT26:KT29" si="921">+KH26</f>
        <v>1.5960000000000001</v>
      </c>
      <c r="KU26" s="50">
        <f t="shared" ref="KU26:KU29" si="922">+KI26</f>
        <v>1.5960000000000001</v>
      </c>
      <c r="KV26" s="50">
        <f t="shared" ref="KV26:KV29" si="923">+KJ26</f>
        <v>1.54</v>
      </c>
      <c r="KW26" s="50">
        <f t="shared" ref="KW26:KW29" si="924">+KK26</f>
        <v>1.54</v>
      </c>
      <c r="KX26" s="50">
        <f t="shared" ref="KX26:KX29" si="925">+KL26</f>
        <v>1.54</v>
      </c>
      <c r="KY26" s="50">
        <f t="shared" ref="KY26:KY29" si="926">+KM26</f>
        <v>1.54</v>
      </c>
      <c r="KZ26" s="50">
        <f t="shared" ref="KZ26:KZ29" si="927">+KN26</f>
        <v>1.5960000000000001</v>
      </c>
      <c r="LA26" s="50">
        <f t="shared" ref="LA26:LA29" si="928">+KO26</f>
        <v>1.5960000000000001</v>
      </c>
      <c r="LB26" s="50">
        <f t="shared" ref="LB26:LB29" si="929">+KP26</f>
        <v>1.5960000000000001</v>
      </c>
      <c r="LC26" s="50">
        <f t="shared" ref="LC26:LC29" si="930">+KQ26</f>
        <v>1.5960000000000001</v>
      </c>
      <c r="LD26" s="50">
        <f t="shared" ref="LD26:LD29" si="931">+KR26</f>
        <v>1.5960000000000001</v>
      </c>
      <c r="LE26" s="50">
        <f t="shared" ref="LE26:LE29" si="932">+KS26</f>
        <v>1.5960000000000001</v>
      </c>
      <c r="LF26" s="50">
        <f t="shared" ref="LF26:LF29" si="933">+KT26</f>
        <v>1.5960000000000001</v>
      </c>
      <c r="LG26" s="50">
        <f t="shared" ref="LG26:LG29" si="934">+KU26</f>
        <v>1.5960000000000001</v>
      </c>
      <c r="LH26" s="50">
        <f t="shared" ref="LH26:LH29" si="935">+KV26</f>
        <v>1.54</v>
      </c>
      <c r="LI26" s="50">
        <f t="shared" ref="LI26:LI29" si="936">+KW26</f>
        <v>1.54</v>
      </c>
      <c r="LJ26" s="50">
        <f t="shared" ref="LJ26:LJ29" si="937">+KX26</f>
        <v>1.54</v>
      </c>
      <c r="LK26" s="50">
        <f t="shared" ref="LK26:LK29" si="938">+KY26</f>
        <v>1.54</v>
      </c>
      <c r="LL26" s="50">
        <f t="shared" ref="LL26:LL29" si="939">+KZ26</f>
        <v>1.5960000000000001</v>
      </c>
      <c r="LM26" s="50">
        <f t="shared" ref="LM26:LM29" si="940">+LA26</f>
        <v>1.5960000000000001</v>
      </c>
      <c r="LN26" s="50">
        <f t="shared" ref="LN26:LN29" si="941">+LB26</f>
        <v>1.5960000000000001</v>
      </c>
      <c r="LO26" s="50">
        <f t="shared" ref="LO26:LO29" si="942">+LC26</f>
        <v>1.5960000000000001</v>
      </c>
      <c r="LP26" s="50">
        <f t="shared" ref="LP26:LP29" si="943">+LD26</f>
        <v>1.5960000000000001</v>
      </c>
      <c r="LQ26" s="50">
        <f t="shared" ref="LQ26:LQ29" si="944">+LE26</f>
        <v>1.5960000000000001</v>
      </c>
      <c r="LR26" s="50">
        <f t="shared" ref="LR26:LR29" si="945">+LF26</f>
        <v>1.5960000000000001</v>
      </c>
      <c r="LS26" s="50">
        <f t="shared" ref="LS26:LS29" si="946">+LG26</f>
        <v>1.5960000000000001</v>
      </c>
      <c r="LT26" s="50">
        <f t="shared" ref="LT26:LT29" si="947">+LH26</f>
        <v>1.54</v>
      </c>
      <c r="LU26" s="50">
        <f t="shared" ref="LU26:LU29" si="948">+LI26</f>
        <v>1.54</v>
      </c>
      <c r="LV26" s="50">
        <f t="shared" ref="LV26:LV29" si="949">+LJ26</f>
        <v>1.54</v>
      </c>
      <c r="LW26" s="50">
        <f t="shared" ref="LW26:LW29" si="950">+LK26</f>
        <v>1.54</v>
      </c>
      <c r="LX26" s="50">
        <f t="shared" ref="LX26:LX29" si="951">+LL26</f>
        <v>1.5960000000000001</v>
      </c>
      <c r="LY26" s="50">
        <f t="shared" ref="LY26:LY29" si="952">+LM26</f>
        <v>1.5960000000000001</v>
      </c>
      <c r="LZ26" s="50">
        <f t="shared" ref="LZ26:LZ29" si="953">+LN26</f>
        <v>1.5960000000000001</v>
      </c>
      <c r="MA26" s="50">
        <f t="shared" ref="MA26:MA29" si="954">+LO26</f>
        <v>1.5960000000000001</v>
      </c>
      <c r="MB26" s="50">
        <f t="shared" ref="MB26:MB29" si="955">+LP26</f>
        <v>1.5960000000000001</v>
      </c>
      <c r="MC26" s="50">
        <f t="shared" ref="MC26:MC29" si="956">+LQ26</f>
        <v>1.5960000000000001</v>
      </c>
      <c r="MD26" s="50">
        <f t="shared" ref="MD26:MD29" si="957">+LR26</f>
        <v>1.5960000000000001</v>
      </c>
      <c r="ME26" s="50">
        <f t="shared" ref="ME26:ME29" si="958">+LS26</f>
        <v>1.5960000000000001</v>
      </c>
      <c r="MF26" s="50">
        <f t="shared" ref="MF26:MF29" si="959">+LT26</f>
        <v>1.54</v>
      </c>
      <c r="MG26" s="50">
        <f t="shared" ref="MG26:MG29" si="960">+LU26</f>
        <v>1.54</v>
      </c>
      <c r="MH26" s="50">
        <f t="shared" ref="MH26:MH29" si="961">+LV26</f>
        <v>1.54</v>
      </c>
      <c r="MI26" s="50">
        <f t="shared" ref="MI26:MI29" si="962">+LW26</f>
        <v>1.54</v>
      </c>
      <c r="MJ26" s="50">
        <f t="shared" ref="MJ26:MJ29" si="963">+LX26</f>
        <v>1.5960000000000001</v>
      </c>
      <c r="MK26" s="50">
        <f t="shared" ref="MK26:MK29" si="964">+LY26</f>
        <v>1.5960000000000001</v>
      </c>
      <c r="ML26" s="50">
        <f t="shared" ref="ML26:ML29" si="965">+LZ26</f>
        <v>1.5960000000000001</v>
      </c>
      <c r="MM26" s="50">
        <f t="shared" ref="MM26:MM29" si="966">+MA26</f>
        <v>1.5960000000000001</v>
      </c>
      <c r="MN26" s="50">
        <f t="shared" ref="MN26:MN29" si="967">+MB26</f>
        <v>1.5960000000000001</v>
      </c>
      <c r="MO26" s="50">
        <f t="shared" ref="MO26:MO29" si="968">+MC26</f>
        <v>1.5960000000000001</v>
      </c>
      <c r="MP26" s="50">
        <f t="shared" ref="MP26:MP29" si="969">+MD26</f>
        <v>1.5960000000000001</v>
      </c>
      <c r="MQ26" s="50">
        <f t="shared" ref="MQ26:MQ29" si="970">+ME26</f>
        <v>1.5960000000000001</v>
      </c>
      <c r="MR26" s="50">
        <f t="shared" ref="MR26:MR29" si="971">+MF26</f>
        <v>1.54</v>
      </c>
      <c r="MS26" s="50">
        <f t="shared" ref="MS26:MS29" si="972">+MG26</f>
        <v>1.54</v>
      </c>
      <c r="MT26" s="50">
        <f t="shared" ref="MT26:MT29" si="973">+MH26</f>
        <v>1.54</v>
      </c>
      <c r="MU26" s="50">
        <f t="shared" ref="MU26:MU29" si="974">+MI26</f>
        <v>1.54</v>
      </c>
      <c r="MV26" s="50">
        <f t="shared" ref="MV26:MV29" si="975">+MJ26</f>
        <v>1.5960000000000001</v>
      </c>
      <c r="MW26" s="50">
        <f t="shared" ref="MW26:MW29" si="976">+MK26</f>
        <v>1.5960000000000001</v>
      </c>
      <c r="MX26" s="50">
        <f t="shared" ref="MX26:MX29" si="977">+ML26</f>
        <v>1.5960000000000001</v>
      </c>
      <c r="MY26" s="9" t="s">
        <v>63</v>
      </c>
    </row>
    <row r="27" spans="1:363" x14ac:dyDescent="0.25">
      <c r="A27" s="298"/>
      <c r="B27" s="21" t="s">
        <v>258</v>
      </c>
      <c r="C27" s="134">
        <v>23.954000000000001</v>
      </c>
      <c r="D27" s="134">
        <v>23.954000000000001</v>
      </c>
      <c r="E27" s="134">
        <v>23.954000000000001</v>
      </c>
      <c r="F27" s="134">
        <v>23.954000000000001</v>
      </c>
      <c r="G27" s="134">
        <v>23.954000000000001</v>
      </c>
      <c r="H27" s="25">
        <v>19.303999999999998</v>
      </c>
      <c r="I27" s="25">
        <v>19.303999999999998</v>
      </c>
      <c r="J27" s="25">
        <v>19.303999999999998</v>
      </c>
      <c r="K27" s="25">
        <v>19.303999999999998</v>
      </c>
      <c r="L27" s="134">
        <v>23.954000000000001</v>
      </c>
      <c r="M27" s="134">
        <v>23.954000000000001</v>
      </c>
      <c r="N27" s="134">
        <v>23.954000000000001</v>
      </c>
      <c r="O27" s="50">
        <f t="shared" ref="O27:O29" si="978">+C27</f>
        <v>23.954000000000001</v>
      </c>
      <c r="P27" s="50">
        <f t="shared" si="631"/>
        <v>23.954000000000001</v>
      </c>
      <c r="Q27" s="50">
        <f t="shared" si="632"/>
        <v>23.954000000000001</v>
      </c>
      <c r="R27" s="50">
        <f t="shared" si="633"/>
        <v>23.954000000000001</v>
      </c>
      <c r="S27" s="50">
        <f t="shared" si="634"/>
        <v>23.954000000000001</v>
      </c>
      <c r="T27" s="50">
        <f t="shared" si="635"/>
        <v>19.303999999999998</v>
      </c>
      <c r="U27" s="50">
        <f t="shared" si="636"/>
        <v>19.303999999999998</v>
      </c>
      <c r="V27" s="50">
        <f t="shared" si="637"/>
        <v>19.303999999999998</v>
      </c>
      <c r="W27" s="50">
        <f t="shared" si="638"/>
        <v>19.303999999999998</v>
      </c>
      <c r="X27" s="50">
        <f t="shared" si="639"/>
        <v>23.954000000000001</v>
      </c>
      <c r="Y27" s="50">
        <f t="shared" si="640"/>
        <v>23.954000000000001</v>
      </c>
      <c r="Z27" s="50">
        <f t="shared" si="641"/>
        <v>23.954000000000001</v>
      </c>
      <c r="AA27" s="50">
        <f t="shared" si="642"/>
        <v>23.954000000000001</v>
      </c>
      <c r="AB27" s="50">
        <f t="shared" si="643"/>
        <v>23.954000000000001</v>
      </c>
      <c r="AC27" s="50">
        <f t="shared" si="644"/>
        <v>23.954000000000001</v>
      </c>
      <c r="AD27" s="50">
        <f t="shared" si="645"/>
        <v>23.954000000000001</v>
      </c>
      <c r="AE27" s="50">
        <f t="shared" si="646"/>
        <v>23.954000000000001</v>
      </c>
      <c r="AF27" s="50">
        <f t="shared" si="647"/>
        <v>19.303999999999998</v>
      </c>
      <c r="AG27" s="50">
        <f t="shared" si="648"/>
        <v>19.303999999999998</v>
      </c>
      <c r="AH27" s="50">
        <f t="shared" si="649"/>
        <v>19.303999999999998</v>
      </c>
      <c r="AI27" s="50">
        <f t="shared" si="650"/>
        <v>19.303999999999998</v>
      </c>
      <c r="AJ27" s="50">
        <f t="shared" si="651"/>
        <v>23.954000000000001</v>
      </c>
      <c r="AK27" s="50">
        <f t="shared" si="652"/>
        <v>23.954000000000001</v>
      </c>
      <c r="AL27" s="50">
        <f t="shared" si="653"/>
        <v>23.954000000000001</v>
      </c>
      <c r="AM27" s="50">
        <f t="shared" si="654"/>
        <v>23.954000000000001</v>
      </c>
      <c r="AN27" s="50">
        <f t="shared" si="655"/>
        <v>23.954000000000001</v>
      </c>
      <c r="AO27" s="50">
        <f t="shared" si="656"/>
        <v>23.954000000000001</v>
      </c>
      <c r="AP27" s="50">
        <f t="shared" si="657"/>
        <v>23.954000000000001</v>
      </c>
      <c r="AQ27" s="50">
        <f t="shared" si="658"/>
        <v>23.954000000000001</v>
      </c>
      <c r="AR27" s="50">
        <f t="shared" si="659"/>
        <v>19.303999999999998</v>
      </c>
      <c r="AS27" s="50">
        <f t="shared" si="660"/>
        <v>19.303999999999998</v>
      </c>
      <c r="AT27" s="50">
        <f t="shared" si="661"/>
        <v>19.303999999999998</v>
      </c>
      <c r="AU27" s="50">
        <f t="shared" si="662"/>
        <v>19.303999999999998</v>
      </c>
      <c r="AV27" s="50">
        <f t="shared" si="663"/>
        <v>23.954000000000001</v>
      </c>
      <c r="AW27" s="50">
        <f t="shared" si="664"/>
        <v>23.954000000000001</v>
      </c>
      <c r="AX27" s="50">
        <f t="shared" si="665"/>
        <v>23.954000000000001</v>
      </c>
      <c r="AY27" s="50">
        <f t="shared" si="666"/>
        <v>23.954000000000001</v>
      </c>
      <c r="AZ27" s="50">
        <f t="shared" si="667"/>
        <v>23.954000000000001</v>
      </c>
      <c r="BA27" s="50">
        <f t="shared" si="668"/>
        <v>23.954000000000001</v>
      </c>
      <c r="BB27" s="50">
        <f t="shared" si="669"/>
        <v>23.954000000000001</v>
      </c>
      <c r="BC27" s="50">
        <f t="shared" si="670"/>
        <v>23.954000000000001</v>
      </c>
      <c r="BD27" s="50">
        <f t="shared" si="671"/>
        <v>19.303999999999998</v>
      </c>
      <c r="BE27" s="50">
        <f t="shared" si="672"/>
        <v>19.303999999999998</v>
      </c>
      <c r="BF27" s="50">
        <f t="shared" si="673"/>
        <v>19.303999999999998</v>
      </c>
      <c r="BG27" s="50">
        <f t="shared" si="674"/>
        <v>19.303999999999998</v>
      </c>
      <c r="BH27" s="50">
        <f t="shared" si="675"/>
        <v>23.954000000000001</v>
      </c>
      <c r="BI27" s="50">
        <f t="shared" si="676"/>
        <v>23.954000000000001</v>
      </c>
      <c r="BJ27" s="50">
        <f t="shared" si="677"/>
        <v>23.954000000000001</v>
      </c>
      <c r="BK27" s="50">
        <f t="shared" si="678"/>
        <v>23.954000000000001</v>
      </c>
      <c r="BL27" s="50">
        <f t="shared" si="679"/>
        <v>23.954000000000001</v>
      </c>
      <c r="BM27" s="50">
        <f t="shared" si="680"/>
        <v>23.954000000000001</v>
      </c>
      <c r="BN27" s="50">
        <f t="shared" si="681"/>
        <v>23.954000000000001</v>
      </c>
      <c r="BO27" s="50">
        <f t="shared" si="682"/>
        <v>23.954000000000001</v>
      </c>
      <c r="BP27" s="50">
        <f t="shared" si="683"/>
        <v>19.303999999999998</v>
      </c>
      <c r="BQ27" s="50">
        <f t="shared" si="684"/>
        <v>19.303999999999998</v>
      </c>
      <c r="BR27" s="50">
        <f t="shared" si="685"/>
        <v>19.303999999999998</v>
      </c>
      <c r="BS27" s="50">
        <f t="shared" si="686"/>
        <v>19.303999999999998</v>
      </c>
      <c r="BT27" s="50">
        <f t="shared" si="687"/>
        <v>23.954000000000001</v>
      </c>
      <c r="BU27" s="50">
        <f t="shared" si="688"/>
        <v>23.954000000000001</v>
      </c>
      <c r="BV27" s="50">
        <f t="shared" si="689"/>
        <v>23.954000000000001</v>
      </c>
      <c r="BW27" s="50">
        <f t="shared" si="690"/>
        <v>23.954000000000001</v>
      </c>
      <c r="BX27" s="50">
        <f t="shared" si="691"/>
        <v>23.954000000000001</v>
      </c>
      <c r="BY27" s="50">
        <f t="shared" si="692"/>
        <v>23.954000000000001</v>
      </c>
      <c r="BZ27" s="50">
        <f t="shared" si="693"/>
        <v>23.954000000000001</v>
      </c>
      <c r="CA27" s="50">
        <f t="shared" si="694"/>
        <v>23.954000000000001</v>
      </c>
      <c r="CB27" s="50">
        <f t="shared" si="695"/>
        <v>19.303999999999998</v>
      </c>
      <c r="CC27" s="50">
        <f t="shared" si="696"/>
        <v>19.303999999999998</v>
      </c>
      <c r="CD27" s="50">
        <f t="shared" si="697"/>
        <v>19.303999999999998</v>
      </c>
      <c r="CE27" s="50">
        <f t="shared" si="698"/>
        <v>19.303999999999998</v>
      </c>
      <c r="CF27" s="50">
        <f t="shared" si="699"/>
        <v>23.954000000000001</v>
      </c>
      <c r="CG27" s="50">
        <f t="shared" si="700"/>
        <v>23.954000000000001</v>
      </c>
      <c r="CH27" s="50">
        <f t="shared" si="701"/>
        <v>23.954000000000001</v>
      </c>
      <c r="CI27" s="50">
        <f t="shared" si="702"/>
        <v>23.954000000000001</v>
      </c>
      <c r="CJ27" s="50">
        <f t="shared" si="703"/>
        <v>23.954000000000001</v>
      </c>
      <c r="CK27" s="50">
        <f t="shared" si="704"/>
        <v>23.954000000000001</v>
      </c>
      <c r="CL27" s="50">
        <f t="shared" si="705"/>
        <v>23.954000000000001</v>
      </c>
      <c r="CM27" s="50">
        <f t="shared" si="706"/>
        <v>23.954000000000001</v>
      </c>
      <c r="CN27" s="50">
        <f t="shared" si="707"/>
        <v>19.303999999999998</v>
      </c>
      <c r="CO27" s="50">
        <f t="shared" si="708"/>
        <v>19.303999999999998</v>
      </c>
      <c r="CP27" s="50">
        <f t="shared" si="709"/>
        <v>19.303999999999998</v>
      </c>
      <c r="CQ27" s="50">
        <f t="shared" si="710"/>
        <v>19.303999999999998</v>
      </c>
      <c r="CR27" s="50">
        <f t="shared" si="711"/>
        <v>23.954000000000001</v>
      </c>
      <c r="CS27" s="50">
        <f t="shared" si="712"/>
        <v>23.954000000000001</v>
      </c>
      <c r="CT27" s="50">
        <f t="shared" si="713"/>
        <v>23.954000000000001</v>
      </c>
      <c r="CU27" s="50">
        <f t="shared" si="714"/>
        <v>23.954000000000001</v>
      </c>
      <c r="CV27" s="50">
        <f t="shared" si="715"/>
        <v>23.954000000000001</v>
      </c>
      <c r="CW27" s="50">
        <f t="shared" si="716"/>
        <v>23.954000000000001</v>
      </c>
      <c r="CX27" s="50">
        <f t="shared" si="717"/>
        <v>23.954000000000001</v>
      </c>
      <c r="CY27" s="50">
        <f t="shared" si="718"/>
        <v>23.954000000000001</v>
      </c>
      <c r="CZ27" s="50">
        <f t="shared" si="719"/>
        <v>19.303999999999998</v>
      </c>
      <c r="DA27" s="50">
        <f t="shared" si="720"/>
        <v>19.303999999999998</v>
      </c>
      <c r="DB27" s="50">
        <f t="shared" si="721"/>
        <v>19.303999999999998</v>
      </c>
      <c r="DC27" s="50">
        <f t="shared" si="722"/>
        <v>19.303999999999998</v>
      </c>
      <c r="DD27" s="50">
        <f t="shared" si="723"/>
        <v>23.954000000000001</v>
      </c>
      <c r="DE27" s="50">
        <f t="shared" si="724"/>
        <v>23.954000000000001</v>
      </c>
      <c r="DF27" s="50">
        <f t="shared" si="725"/>
        <v>23.954000000000001</v>
      </c>
      <c r="DG27" s="50">
        <f t="shared" si="726"/>
        <v>23.954000000000001</v>
      </c>
      <c r="DH27" s="50">
        <f t="shared" si="727"/>
        <v>23.954000000000001</v>
      </c>
      <c r="DI27" s="50">
        <f t="shared" si="728"/>
        <v>23.954000000000001</v>
      </c>
      <c r="DJ27" s="50">
        <f t="shared" si="729"/>
        <v>23.954000000000001</v>
      </c>
      <c r="DK27" s="50">
        <f t="shared" si="730"/>
        <v>23.954000000000001</v>
      </c>
      <c r="DL27" s="50">
        <f t="shared" si="731"/>
        <v>19.303999999999998</v>
      </c>
      <c r="DM27" s="50">
        <f t="shared" si="732"/>
        <v>19.303999999999998</v>
      </c>
      <c r="DN27" s="50">
        <f t="shared" si="733"/>
        <v>19.303999999999998</v>
      </c>
      <c r="DO27" s="50">
        <f t="shared" si="734"/>
        <v>19.303999999999998</v>
      </c>
      <c r="DP27" s="50">
        <f t="shared" si="735"/>
        <v>23.954000000000001</v>
      </c>
      <c r="DQ27" s="50">
        <f t="shared" si="736"/>
        <v>23.954000000000001</v>
      </c>
      <c r="DR27" s="50">
        <f t="shared" si="737"/>
        <v>23.954000000000001</v>
      </c>
      <c r="DS27" s="50">
        <f t="shared" si="738"/>
        <v>23.954000000000001</v>
      </c>
      <c r="DT27" s="50">
        <f t="shared" si="739"/>
        <v>23.954000000000001</v>
      </c>
      <c r="DU27" s="50">
        <f t="shared" si="740"/>
        <v>23.954000000000001</v>
      </c>
      <c r="DV27" s="50">
        <f t="shared" si="741"/>
        <v>23.954000000000001</v>
      </c>
      <c r="DW27" s="50">
        <f t="shared" si="742"/>
        <v>23.954000000000001</v>
      </c>
      <c r="DX27" s="50">
        <f t="shared" si="743"/>
        <v>19.303999999999998</v>
      </c>
      <c r="DY27" s="50">
        <f t="shared" si="744"/>
        <v>19.303999999999998</v>
      </c>
      <c r="DZ27" s="50">
        <f t="shared" si="745"/>
        <v>19.303999999999998</v>
      </c>
      <c r="EA27" s="50">
        <f t="shared" si="746"/>
        <v>19.303999999999998</v>
      </c>
      <c r="EB27" s="50">
        <f t="shared" si="747"/>
        <v>23.954000000000001</v>
      </c>
      <c r="EC27" s="50">
        <f t="shared" si="748"/>
        <v>23.954000000000001</v>
      </c>
      <c r="ED27" s="50">
        <f t="shared" si="749"/>
        <v>23.954000000000001</v>
      </c>
      <c r="EE27" s="50">
        <f t="shared" si="750"/>
        <v>23.954000000000001</v>
      </c>
      <c r="EF27" s="50">
        <f t="shared" si="751"/>
        <v>23.954000000000001</v>
      </c>
      <c r="EG27" s="50">
        <f t="shared" si="752"/>
        <v>23.954000000000001</v>
      </c>
      <c r="EH27" s="50">
        <f t="shared" si="753"/>
        <v>23.954000000000001</v>
      </c>
      <c r="EI27" s="50">
        <f t="shared" si="754"/>
        <v>23.954000000000001</v>
      </c>
      <c r="EJ27" s="50">
        <f t="shared" si="755"/>
        <v>19.303999999999998</v>
      </c>
      <c r="EK27" s="50">
        <f t="shared" si="756"/>
        <v>19.303999999999998</v>
      </c>
      <c r="EL27" s="50">
        <f t="shared" si="757"/>
        <v>19.303999999999998</v>
      </c>
      <c r="EM27" s="50">
        <f t="shared" si="758"/>
        <v>19.303999999999998</v>
      </c>
      <c r="EN27" s="50">
        <f t="shared" si="759"/>
        <v>23.954000000000001</v>
      </c>
      <c r="EO27" s="50">
        <f t="shared" si="760"/>
        <v>23.954000000000001</v>
      </c>
      <c r="EP27" s="50">
        <f t="shared" si="761"/>
        <v>23.954000000000001</v>
      </c>
      <c r="EQ27" s="50">
        <f t="shared" si="762"/>
        <v>23.954000000000001</v>
      </c>
      <c r="ER27" s="50">
        <f t="shared" si="763"/>
        <v>23.954000000000001</v>
      </c>
      <c r="ES27" s="50">
        <f t="shared" si="764"/>
        <v>23.954000000000001</v>
      </c>
      <c r="ET27" s="50">
        <f t="shared" si="765"/>
        <v>23.954000000000001</v>
      </c>
      <c r="EU27" s="50">
        <f t="shared" si="766"/>
        <v>23.954000000000001</v>
      </c>
      <c r="EV27" s="50">
        <f t="shared" si="767"/>
        <v>19.303999999999998</v>
      </c>
      <c r="EW27" s="50">
        <f t="shared" si="768"/>
        <v>19.303999999999998</v>
      </c>
      <c r="EX27" s="50">
        <f t="shared" si="769"/>
        <v>19.303999999999998</v>
      </c>
      <c r="EY27" s="50">
        <f t="shared" si="770"/>
        <v>19.303999999999998</v>
      </c>
      <c r="EZ27" s="50">
        <f t="shared" si="771"/>
        <v>23.954000000000001</v>
      </c>
      <c r="FA27" s="50">
        <f t="shared" si="772"/>
        <v>23.954000000000001</v>
      </c>
      <c r="FB27" s="50">
        <f t="shared" si="773"/>
        <v>23.954000000000001</v>
      </c>
      <c r="FC27" s="50">
        <f t="shared" si="774"/>
        <v>23.954000000000001</v>
      </c>
      <c r="FD27" s="50">
        <f t="shared" si="775"/>
        <v>23.954000000000001</v>
      </c>
      <c r="FE27" s="50">
        <f t="shared" si="776"/>
        <v>23.954000000000001</v>
      </c>
      <c r="FF27" s="50">
        <f t="shared" si="777"/>
        <v>23.954000000000001</v>
      </c>
      <c r="FG27" s="50">
        <f t="shared" si="778"/>
        <v>23.954000000000001</v>
      </c>
      <c r="FH27" s="50">
        <f t="shared" si="779"/>
        <v>19.303999999999998</v>
      </c>
      <c r="FI27" s="50">
        <f t="shared" si="780"/>
        <v>19.303999999999998</v>
      </c>
      <c r="FJ27" s="50">
        <f t="shared" si="781"/>
        <v>19.303999999999998</v>
      </c>
      <c r="FK27" s="50">
        <f t="shared" si="782"/>
        <v>19.303999999999998</v>
      </c>
      <c r="FL27" s="50">
        <f t="shared" si="783"/>
        <v>23.954000000000001</v>
      </c>
      <c r="FM27" s="50">
        <f t="shared" si="784"/>
        <v>23.954000000000001</v>
      </c>
      <c r="FN27" s="50">
        <f t="shared" si="785"/>
        <v>23.954000000000001</v>
      </c>
      <c r="FO27" s="50">
        <f t="shared" si="786"/>
        <v>23.954000000000001</v>
      </c>
      <c r="FP27" s="50">
        <f t="shared" si="787"/>
        <v>23.954000000000001</v>
      </c>
      <c r="FQ27" s="50">
        <f t="shared" si="788"/>
        <v>23.954000000000001</v>
      </c>
      <c r="FR27" s="50">
        <f t="shared" si="789"/>
        <v>23.954000000000001</v>
      </c>
      <c r="FS27" s="50">
        <f t="shared" si="790"/>
        <v>23.954000000000001</v>
      </c>
      <c r="FT27" s="50">
        <f t="shared" si="791"/>
        <v>19.303999999999998</v>
      </c>
      <c r="FU27" s="50">
        <f t="shared" si="792"/>
        <v>19.303999999999998</v>
      </c>
      <c r="FV27" s="50">
        <f t="shared" si="793"/>
        <v>19.303999999999998</v>
      </c>
      <c r="FW27" s="50">
        <f t="shared" si="794"/>
        <v>19.303999999999998</v>
      </c>
      <c r="FX27" s="50">
        <f t="shared" si="795"/>
        <v>23.954000000000001</v>
      </c>
      <c r="FY27" s="50">
        <f t="shared" si="796"/>
        <v>23.954000000000001</v>
      </c>
      <c r="FZ27" s="50">
        <f t="shared" si="797"/>
        <v>23.954000000000001</v>
      </c>
      <c r="GA27" s="50">
        <f t="shared" si="798"/>
        <v>23.954000000000001</v>
      </c>
      <c r="GB27" s="50">
        <f t="shared" si="799"/>
        <v>23.954000000000001</v>
      </c>
      <c r="GC27" s="50">
        <f t="shared" si="800"/>
        <v>23.954000000000001</v>
      </c>
      <c r="GD27" s="50">
        <f t="shared" si="801"/>
        <v>23.954000000000001</v>
      </c>
      <c r="GE27" s="50">
        <f t="shared" si="802"/>
        <v>23.954000000000001</v>
      </c>
      <c r="GF27" s="50">
        <f t="shared" si="803"/>
        <v>19.303999999999998</v>
      </c>
      <c r="GG27" s="50">
        <f t="shared" si="804"/>
        <v>19.303999999999998</v>
      </c>
      <c r="GH27" s="50">
        <f t="shared" si="805"/>
        <v>19.303999999999998</v>
      </c>
      <c r="GI27" s="50">
        <f t="shared" si="806"/>
        <v>19.303999999999998</v>
      </c>
      <c r="GJ27" s="50">
        <f t="shared" si="807"/>
        <v>23.954000000000001</v>
      </c>
      <c r="GK27" s="50">
        <f t="shared" si="808"/>
        <v>23.954000000000001</v>
      </c>
      <c r="GL27" s="50">
        <f t="shared" si="809"/>
        <v>23.954000000000001</v>
      </c>
      <c r="GM27" s="50">
        <f t="shared" si="810"/>
        <v>23.954000000000001</v>
      </c>
      <c r="GN27" s="50">
        <f t="shared" si="811"/>
        <v>23.954000000000001</v>
      </c>
      <c r="GO27" s="50">
        <f t="shared" si="812"/>
        <v>23.954000000000001</v>
      </c>
      <c r="GP27" s="50">
        <f t="shared" si="813"/>
        <v>23.954000000000001</v>
      </c>
      <c r="GQ27" s="50">
        <f t="shared" si="814"/>
        <v>23.954000000000001</v>
      </c>
      <c r="GR27" s="50">
        <f t="shared" si="815"/>
        <v>19.303999999999998</v>
      </c>
      <c r="GS27" s="50">
        <f t="shared" si="816"/>
        <v>19.303999999999998</v>
      </c>
      <c r="GT27" s="50">
        <f t="shared" si="817"/>
        <v>19.303999999999998</v>
      </c>
      <c r="GU27" s="50">
        <f t="shared" si="818"/>
        <v>19.303999999999998</v>
      </c>
      <c r="GV27" s="50">
        <f t="shared" si="819"/>
        <v>23.954000000000001</v>
      </c>
      <c r="GW27" s="50">
        <f t="shared" si="820"/>
        <v>23.954000000000001</v>
      </c>
      <c r="GX27" s="50">
        <f t="shared" si="821"/>
        <v>23.954000000000001</v>
      </c>
      <c r="GY27" s="50">
        <f t="shared" si="822"/>
        <v>23.954000000000001</v>
      </c>
      <c r="GZ27" s="50">
        <f t="shared" si="823"/>
        <v>23.954000000000001</v>
      </c>
      <c r="HA27" s="50">
        <f t="shared" si="824"/>
        <v>23.954000000000001</v>
      </c>
      <c r="HB27" s="50">
        <f t="shared" si="825"/>
        <v>23.954000000000001</v>
      </c>
      <c r="HC27" s="50">
        <f t="shared" si="826"/>
        <v>23.954000000000001</v>
      </c>
      <c r="HD27" s="50">
        <f t="shared" si="827"/>
        <v>19.303999999999998</v>
      </c>
      <c r="HE27" s="50">
        <f t="shared" si="828"/>
        <v>19.303999999999998</v>
      </c>
      <c r="HF27" s="50">
        <f t="shared" si="829"/>
        <v>19.303999999999998</v>
      </c>
      <c r="HG27" s="50">
        <f t="shared" si="830"/>
        <v>19.303999999999998</v>
      </c>
      <c r="HH27" s="50">
        <f t="shared" si="831"/>
        <v>23.954000000000001</v>
      </c>
      <c r="HI27" s="50">
        <f t="shared" si="832"/>
        <v>23.954000000000001</v>
      </c>
      <c r="HJ27" s="50">
        <f t="shared" si="833"/>
        <v>23.954000000000001</v>
      </c>
      <c r="HK27" s="50">
        <f t="shared" si="834"/>
        <v>23.954000000000001</v>
      </c>
      <c r="HL27" s="50">
        <f t="shared" si="835"/>
        <v>23.954000000000001</v>
      </c>
      <c r="HM27" s="50">
        <f t="shared" si="836"/>
        <v>23.954000000000001</v>
      </c>
      <c r="HN27" s="50">
        <f t="shared" si="837"/>
        <v>23.954000000000001</v>
      </c>
      <c r="HO27" s="50">
        <f t="shared" si="838"/>
        <v>23.954000000000001</v>
      </c>
      <c r="HP27" s="50">
        <f t="shared" si="839"/>
        <v>19.303999999999998</v>
      </c>
      <c r="HQ27" s="50">
        <f t="shared" si="840"/>
        <v>19.303999999999998</v>
      </c>
      <c r="HR27" s="50">
        <f t="shared" si="841"/>
        <v>19.303999999999998</v>
      </c>
      <c r="HS27" s="50">
        <f t="shared" si="842"/>
        <v>19.303999999999998</v>
      </c>
      <c r="HT27" s="50">
        <f t="shared" si="843"/>
        <v>23.954000000000001</v>
      </c>
      <c r="HU27" s="50">
        <f t="shared" si="844"/>
        <v>23.954000000000001</v>
      </c>
      <c r="HV27" s="50">
        <f t="shared" si="845"/>
        <v>23.954000000000001</v>
      </c>
      <c r="HW27" s="50">
        <f t="shared" si="846"/>
        <v>23.954000000000001</v>
      </c>
      <c r="HX27" s="50">
        <f t="shared" si="847"/>
        <v>23.954000000000001</v>
      </c>
      <c r="HY27" s="50">
        <f t="shared" si="848"/>
        <v>23.954000000000001</v>
      </c>
      <c r="HZ27" s="50">
        <f t="shared" si="849"/>
        <v>23.954000000000001</v>
      </c>
      <c r="IA27" s="50">
        <f t="shared" si="850"/>
        <v>23.954000000000001</v>
      </c>
      <c r="IB27" s="50">
        <f t="shared" si="851"/>
        <v>19.303999999999998</v>
      </c>
      <c r="IC27" s="50">
        <f t="shared" si="852"/>
        <v>19.303999999999998</v>
      </c>
      <c r="ID27" s="50">
        <f t="shared" si="853"/>
        <v>19.303999999999998</v>
      </c>
      <c r="IE27" s="50">
        <f t="shared" si="854"/>
        <v>19.303999999999998</v>
      </c>
      <c r="IF27" s="50">
        <f t="shared" si="855"/>
        <v>23.954000000000001</v>
      </c>
      <c r="IG27" s="50">
        <f t="shared" si="856"/>
        <v>23.954000000000001</v>
      </c>
      <c r="IH27" s="50">
        <f t="shared" si="857"/>
        <v>23.954000000000001</v>
      </c>
      <c r="II27" s="50">
        <f t="shared" si="858"/>
        <v>23.954000000000001</v>
      </c>
      <c r="IJ27" s="50">
        <f t="shared" si="859"/>
        <v>23.954000000000001</v>
      </c>
      <c r="IK27" s="50">
        <f t="shared" si="860"/>
        <v>23.954000000000001</v>
      </c>
      <c r="IL27" s="50">
        <f t="shared" si="861"/>
        <v>23.954000000000001</v>
      </c>
      <c r="IM27" s="50">
        <f t="shared" si="862"/>
        <v>23.954000000000001</v>
      </c>
      <c r="IN27" s="50">
        <f t="shared" si="863"/>
        <v>19.303999999999998</v>
      </c>
      <c r="IO27" s="50">
        <f t="shared" si="864"/>
        <v>19.303999999999998</v>
      </c>
      <c r="IP27" s="50">
        <f t="shared" si="865"/>
        <v>19.303999999999998</v>
      </c>
      <c r="IQ27" s="50">
        <f t="shared" si="866"/>
        <v>19.303999999999998</v>
      </c>
      <c r="IR27" s="50">
        <f t="shared" si="867"/>
        <v>23.954000000000001</v>
      </c>
      <c r="IS27" s="50">
        <f t="shared" si="868"/>
        <v>23.954000000000001</v>
      </c>
      <c r="IT27" s="50">
        <f t="shared" si="869"/>
        <v>23.954000000000001</v>
      </c>
      <c r="IU27" s="50">
        <f t="shared" si="870"/>
        <v>23.954000000000001</v>
      </c>
      <c r="IV27" s="50">
        <f t="shared" si="871"/>
        <v>23.954000000000001</v>
      </c>
      <c r="IW27" s="50">
        <f t="shared" si="872"/>
        <v>23.954000000000001</v>
      </c>
      <c r="IX27" s="50">
        <f t="shared" si="873"/>
        <v>23.954000000000001</v>
      </c>
      <c r="IY27" s="50">
        <f t="shared" si="874"/>
        <v>23.954000000000001</v>
      </c>
      <c r="IZ27" s="50">
        <f t="shared" si="875"/>
        <v>19.303999999999998</v>
      </c>
      <c r="JA27" s="50">
        <f t="shared" si="876"/>
        <v>19.303999999999998</v>
      </c>
      <c r="JB27" s="50">
        <f t="shared" si="877"/>
        <v>19.303999999999998</v>
      </c>
      <c r="JC27" s="50">
        <f t="shared" si="878"/>
        <v>19.303999999999998</v>
      </c>
      <c r="JD27" s="50">
        <f t="shared" si="879"/>
        <v>23.954000000000001</v>
      </c>
      <c r="JE27" s="50">
        <f t="shared" si="880"/>
        <v>23.954000000000001</v>
      </c>
      <c r="JF27" s="50">
        <f t="shared" si="881"/>
        <v>23.954000000000001</v>
      </c>
      <c r="JG27" s="50">
        <f t="shared" si="882"/>
        <v>23.954000000000001</v>
      </c>
      <c r="JH27" s="50">
        <f t="shared" si="883"/>
        <v>23.954000000000001</v>
      </c>
      <c r="JI27" s="50">
        <f t="shared" si="884"/>
        <v>23.954000000000001</v>
      </c>
      <c r="JJ27" s="50">
        <f t="shared" si="885"/>
        <v>23.954000000000001</v>
      </c>
      <c r="JK27" s="50">
        <f t="shared" si="886"/>
        <v>23.954000000000001</v>
      </c>
      <c r="JL27" s="50">
        <f t="shared" si="887"/>
        <v>19.303999999999998</v>
      </c>
      <c r="JM27" s="50">
        <f t="shared" si="888"/>
        <v>19.303999999999998</v>
      </c>
      <c r="JN27" s="50">
        <f t="shared" si="889"/>
        <v>19.303999999999998</v>
      </c>
      <c r="JO27" s="50">
        <f t="shared" si="890"/>
        <v>19.303999999999998</v>
      </c>
      <c r="JP27" s="50">
        <f t="shared" si="891"/>
        <v>23.954000000000001</v>
      </c>
      <c r="JQ27" s="50">
        <f t="shared" si="892"/>
        <v>23.954000000000001</v>
      </c>
      <c r="JR27" s="50">
        <f t="shared" si="893"/>
        <v>23.954000000000001</v>
      </c>
      <c r="JS27" s="50">
        <f t="shared" si="894"/>
        <v>23.954000000000001</v>
      </c>
      <c r="JT27" s="50">
        <f t="shared" si="895"/>
        <v>23.954000000000001</v>
      </c>
      <c r="JU27" s="50">
        <f t="shared" si="896"/>
        <v>23.954000000000001</v>
      </c>
      <c r="JV27" s="50">
        <f t="shared" si="897"/>
        <v>23.954000000000001</v>
      </c>
      <c r="JW27" s="50">
        <f t="shared" si="898"/>
        <v>23.954000000000001</v>
      </c>
      <c r="JX27" s="50">
        <f t="shared" si="899"/>
        <v>19.303999999999998</v>
      </c>
      <c r="JY27" s="50">
        <f t="shared" si="900"/>
        <v>19.303999999999998</v>
      </c>
      <c r="JZ27" s="50">
        <f t="shared" si="901"/>
        <v>19.303999999999998</v>
      </c>
      <c r="KA27" s="50">
        <f t="shared" si="902"/>
        <v>19.303999999999998</v>
      </c>
      <c r="KB27" s="50">
        <f t="shared" si="903"/>
        <v>23.954000000000001</v>
      </c>
      <c r="KC27" s="50">
        <f t="shared" si="904"/>
        <v>23.954000000000001</v>
      </c>
      <c r="KD27" s="50">
        <f t="shared" si="905"/>
        <v>23.954000000000001</v>
      </c>
      <c r="KE27" s="50">
        <f t="shared" si="906"/>
        <v>23.954000000000001</v>
      </c>
      <c r="KF27" s="50">
        <f t="shared" si="907"/>
        <v>23.954000000000001</v>
      </c>
      <c r="KG27" s="50">
        <f t="shared" si="908"/>
        <v>23.954000000000001</v>
      </c>
      <c r="KH27" s="50">
        <f t="shared" si="909"/>
        <v>23.954000000000001</v>
      </c>
      <c r="KI27" s="50">
        <f t="shared" si="910"/>
        <v>23.954000000000001</v>
      </c>
      <c r="KJ27" s="50">
        <f t="shared" si="911"/>
        <v>19.303999999999998</v>
      </c>
      <c r="KK27" s="50">
        <f t="shared" si="912"/>
        <v>19.303999999999998</v>
      </c>
      <c r="KL27" s="50">
        <f t="shared" si="913"/>
        <v>19.303999999999998</v>
      </c>
      <c r="KM27" s="50">
        <f t="shared" si="914"/>
        <v>19.303999999999998</v>
      </c>
      <c r="KN27" s="50">
        <f t="shared" si="915"/>
        <v>23.954000000000001</v>
      </c>
      <c r="KO27" s="50">
        <f t="shared" si="916"/>
        <v>23.954000000000001</v>
      </c>
      <c r="KP27" s="50">
        <f t="shared" si="917"/>
        <v>23.954000000000001</v>
      </c>
      <c r="KQ27" s="50">
        <f t="shared" si="918"/>
        <v>23.954000000000001</v>
      </c>
      <c r="KR27" s="50">
        <f t="shared" si="919"/>
        <v>23.954000000000001</v>
      </c>
      <c r="KS27" s="50">
        <f t="shared" si="920"/>
        <v>23.954000000000001</v>
      </c>
      <c r="KT27" s="50">
        <f t="shared" si="921"/>
        <v>23.954000000000001</v>
      </c>
      <c r="KU27" s="50">
        <f t="shared" si="922"/>
        <v>23.954000000000001</v>
      </c>
      <c r="KV27" s="50">
        <f t="shared" si="923"/>
        <v>19.303999999999998</v>
      </c>
      <c r="KW27" s="50">
        <f t="shared" si="924"/>
        <v>19.303999999999998</v>
      </c>
      <c r="KX27" s="50">
        <f t="shared" si="925"/>
        <v>19.303999999999998</v>
      </c>
      <c r="KY27" s="50">
        <f t="shared" si="926"/>
        <v>19.303999999999998</v>
      </c>
      <c r="KZ27" s="50">
        <f t="shared" si="927"/>
        <v>23.954000000000001</v>
      </c>
      <c r="LA27" s="50">
        <f t="shared" si="928"/>
        <v>23.954000000000001</v>
      </c>
      <c r="LB27" s="50">
        <f t="shared" si="929"/>
        <v>23.954000000000001</v>
      </c>
      <c r="LC27" s="50">
        <f t="shared" si="930"/>
        <v>23.954000000000001</v>
      </c>
      <c r="LD27" s="50">
        <f t="shared" si="931"/>
        <v>23.954000000000001</v>
      </c>
      <c r="LE27" s="50">
        <f t="shared" si="932"/>
        <v>23.954000000000001</v>
      </c>
      <c r="LF27" s="50">
        <f t="shared" si="933"/>
        <v>23.954000000000001</v>
      </c>
      <c r="LG27" s="50">
        <f t="shared" si="934"/>
        <v>23.954000000000001</v>
      </c>
      <c r="LH27" s="50">
        <f t="shared" si="935"/>
        <v>19.303999999999998</v>
      </c>
      <c r="LI27" s="50">
        <f t="shared" si="936"/>
        <v>19.303999999999998</v>
      </c>
      <c r="LJ27" s="50">
        <f t="shared" si="937"/>
        <v>19.303999999999998</v>
      </c>
      <c r="LK27" s="50">
        <f t="shared" si="938"/>
        <v>19.303999999999998</v>
      </c>
      <c r="LL27" s="50">
        <f t="shared" si="939"/>
        <v>23.954000000000001</v>
      </c>
      <c r="LM27" s="50">
        <f t="shared" si="940"/>
        <v>23.954000000000001</v>
      </c>
      <c r="LN27" s="50">
        <f t="shared" si="941"/>
        <v>23.954000000000001</v>
      </c>
      <c r="LO27" s="50">
        <f t="shared" si="942"/>
        <v>23.954000000000001</v>
      </c>
      <c r="LP27" s="50">
        <f t="shared" si="943"/>
        <v>23.954000000000001</v>
      </c>
      <c r="LQ27" s="50">
        <f t="shared" si="944"/>
        <v>23.954000000000001</v>
      </c>
      <c r="LR27" s="50">
        <f t="shared" si="945"/>
        <v>23.954000000000001</v>
      </c>
      <c r="LS27" s="50">
        <f t="shared" si="946"/>
        <v>23.954000000000001</v>
      </c>
      <c r="LT27" s="50">
        <f t="shared" si="947"/>
        <v>19.303999999999998</v>
      </c>
      <c r="LU27" s="50">
        <f t="shared" si="948"/>
        <v>19.303999999999998</v>
      </c>
      <c r="LV27" s="50">
        <f t="shared" si="949"/>
        <v>19.303999999999998</v>
      </c>
      <c r="LW27" s="50">
        <f t="shared" si="950"/>
        <v>19.303999999999998</v>
      </c>
      <c r="LX27" s="50">
        <f t="shared" si="951"/>
        <v>23.954000000000001</v>
      </c>
      <c r="LY27" s="50">
        <f t="shared" si="952"/>
        <v>23.954000000000001</v>
      </c>
      <c r="LZ27" s="50">
        <f t="shared" si="953"/>
        <v>23.954000000000001</v>
      </c>
      <c r="MA27" s="50">
        <f t="shared" si="954"/>
        <v>23.954000000000001</v>
      </c>
      <c r="MB27" s="50">
        <f t="shared" si="955"/>
        <v>23.954000000000001</v>
      </c>
      <c r="MC27" s="50">
        <f t="shared" si="956"/>
        <v>23.954000000000001</v>
      </c>
      <c r="MD27" s="50">
        <f t="shared" si="957"/>
        <v>23.954000000000001</v>
      </c>
      <c r="ME27" s="50">
        <f t="shared" si="958"/>
        <v>23.954000000000001</v>
      </c>
      <c r="MF27" s="50">
        <f t="shared" si="959"/>
        <v>19.303999999999998</v>
      </c>
      <c r="MG27" s="50">
        <f t="shared" si="960"/>
        <v>19.303999999999998</v>
      </c>
      <c r="MH27" s="50">
        <f t="shared" si="961"/>
        <v>19.303999999999998</v>
      </c>
      <c r="MI27" s="50">
        <f t="shared" si="962"/>
        <v>19.303999999999998</v>
      </c>
      <c r="MJ27" s="50">
        <f t="shared" si="963"/>
        <v>23.954000000000001</v>
      </c>
      <c r="MK27" s="50">
        <f t="shared" si="964"/>
        <v>23.954000000000001</v>
      </c>
      <c r="ML27" s="50">
        <f t="shared" si="965"/>
        <v>23.954000000000001</v>
      </c>
      <c r="MM27" s="50">
        <f t="shared" si="966"/>
        <v>23.954000000000001</v>
      </c>
      <c r="MN27" s="50">
        <f t="shared" si="967"/>
        <v>23.954000000000001</v>
      </c>
      <c r="MO27" s="50">
        <f t="shared" si="968"/>
        <v>23.954000000000001</v>
      </c>
      <c r="MP27" s="50">
        <f t="shared" si="969"/>
        <v>23.954000000000001</v>
      </c>
      <c r="MQ27" s="50">
        <f t="shared" si="970"/>
        <v>23.954000000000001</v>
      </c>
      <c r="MR27" s="50">
        <f t="shared" si="971"/>
        <v>19.303999999999998</v>
      </c>
      <c r="MS27" s="50">
        <f t="shared" si="972"/>
        <v>19.303999999999998</v>
      </c>
      <c r="MT27" s="50">
        <f t="shared" si="973"/>
        <v>19.303999999999998</v>
      </c>
      <c r="MU27" s="50">
        <f t="shared" si="974"/>
        <v>19.303999999999998</v>
      </c>
      <c r="MV27" s="50">
        <f t="shared" si="975"/>
        <v>23.954000000000001</v>
      </c>
      <c r="MW27" s="50">
        <f t="shared" si="976"/>
        <v>23.954000000000001</v>
      </c>
      <c r="MX27" s="50">
        <f t="shared" si="977"/>
        <v>23.954000000000001</v>
      </c>
      <c r="MY27" s="9" t="s">
        <v>63</v>
      </c>
    </row>
    <row r="28" spans="1:363" x14ac:dyDescent="0.25">
      <c r="A28" s="298"/>
      <c r="B28" s="21" t="s">
        <v>259</v>
      </c>
      <c r="C28" s="134">
        <v>23.838999999999999</v>
      </c>
      <c r="D28" s="134">
        <v>23.838999999999999</v>
      </c>
      <c r="E28" s="134">
        <v>23.838999999999999</v>
      </c>
      <c r="F28" s="134">
        <v>23.838999999999999</v>
      </c>
      <c r="G28" s="134">
        <v>23.838999999999999</v>
      </c>
      <c r="H28" s="25">
        <v>19.349</v>
      </c>
      <c r="I28" s="25">
        <v>19.349</v>
      </c>
      <c r="J28" s="25">
        <v>19.349</v>
      </c>
      <c r="K28" s="25">
        <v>19.349</v>
      </c>
      <c r="L28" s="134">
        <v>23.838999999999999</v>
      </c>
      <c r="M28" s="134">
        <v>23.838999999999999</v>
      </c>
      <c r="N28" s="134">
        <v>23.838999999999999</v>
      </c>
      <c r="O28" s="50">
        <f t="shared" si="978"/>
        <v>23.838999999999999</v>
      </c>
      <c r="P28" s="50">
        <f t="shared" si="631"/>
        <v>23.838999999999999</v>
      </c>
      <c r="Q28" s="50">
        <f t="shared" si="632"/>
        <v>23.838999999999999</v>
      </c>
      <c r="R28" s="50">
        <f t="shared" si="633"/>
        <v>23.838999999999999</v>
      </c>
      <c r="S28" s="50">
        <f t="shared" si="634"/>
        <v>23.838999999999999</v>
      </c>
      <c r="T28" s="50">
        <f t="shared" si="635"/>
        <v>19.349</v>
      </c>
      <c r="U28" s="50">
        <f t="shared" si="636"/>
        <v>19.349</v>
      </c>
      <c r="V28" s="50">
        <f t="shared" si="637"/>
        <v>19.349</v>
      </c>
      <c r="W28" s="50">
        <f t="shared" si="638"/>
        <v>19.349</v>
      </c>
      <c r="X28" s="50">
        <f t="shared" si="639"/>
        <v>23.838999999999999</v>
      </c>
      <c r="Y28" s="50">
        <f t="shared" si="640"/>
        <v>23.838999999999999</v>
      </c>
      <c r="Z28" s="50">
        <f t="shared" si="641"/>
        <v>23.838999999999999</v>
      </c>
      <c r="AA28" s="50">
        <f t="shared" si="642"/>
        <v>23.838999999999999</v>
      </c>
      <c r="AB28" s="50">
        <f t="shared" si="643"/>
        <v>23.838999999999999</v>
      </c>
      <c r="AC28" s="50">
        <f t="shared" si="644"/>
        <v>23.838999999999999</v>
      </c>
      <c r="AD28" s="50">
        <f t="shared" si="645"/>
        <v>23.838999999999999</v>
      </c>
      <c r="AE28" s="50">
        <f t="shared" si="646"/>
        <v>23.838999999999999</v>
      </c>
      <c r="AF28" s="50">
        <f t="shared" si="647"/>
        <v>19.349</v>
      </c>
      <c r="AG28" s="50">
        <f t="shared" si="648"/>
        <v>19.349</v>
      </c>
      <c r="AH28" s="50">
        <f t="shared" si="649"/>
        <v>19.349</v>
      </c>
      <c r="AI28" s="50">
        <f t="shared" si="650"/>
        <v>19.349</v>
      </c>
      <c r="AJ28" s="50">
        <f t="shared" si="651"/>
        <v>23.838999999999999</v>
      </c>
      <c r="AK28" s="50">
        <f t="shared" si="652"/>
        <v>23.838999999999999</v>
      </c>
      <c r="AL28" s="50">
        <f t="shared" si="653"/>
        <v>23.838999999999999</v>
      </c>
      <c r="AM28" s="50">
        <f t="shared" si="654"/>
        <v>23.838999999999999</v>
      </c>
      <c r="AN28" s="50">
        <f t="shared" si="655"/>
        <v>23.838999999999999</v>
      </c>
      <c r="AO28" s="50">
        <f t="shared" si="656"/>
        <v>23.838999999999999</v>
      </c>
      <c r="AP28" s="50">
        <f t="shared" si="657"/>
        <v>23.838999999999999</v>
      </c>
      <c r="AQ28" s="50">
        <f t="shared" si="658"/>
        <v>23.838999999999999</v>
      </c>
      <c r="AR28" s="50">
        <f t="shared" si="659"/>
        <v>19.349</v>
      </c>
      <c r="AS28" s="50">
        <f t="shared" si="660"/>
        <v>19.349</v>
      </c>
      <c r="AT28" s="50">
        <f t="shared" si="661"/>
        <v>19.349</v>
      </c>
      <c r="AU28" s="50">
        <f t="shared" si="662"/>
        <v>19.349</v>
      </c>
      <c r="AV28" s="50">
        <f t="shared" si="663"/>
        <v>23.838999999999999</v>
      </c>
      <c r="AW28" s="50">
        <f t="shared" si="664"/>
        <v>23.838999999999999</v>
      </c>
      <c r="AX28" s="50">
        <f t="shared" si="665"/>
        <v>23.838999999999999</v>
      </c>
      <c r="AY28" s="50">
        <f t="shared" si="666"/>
        <v>23.838999999999999</v>
      </c>
      <c r="AZ28" s="50">
        <f t="shared" si="667"/>
        <v>23.838999999999999</v>
      </c>
      <c r="BA28" s="50">
        <f t="shared" si="668"/>
        <v>23.838999999999999</v>
      </c>
      <c r="BB28" s="50">
        <f t="shared" si="669"/>
        <v>23.838999999999999</v>
      </c>
      <c r="BC28" s="50">
        <f t="shared" si="670"/>
        <v>23.838999999999999</v>
      </c>
      <c r="BD28" s="50">
        <f t="shared" si="671"/>
        <v>19.349</v>
      </c>
      <c r="BE28" s="50">
        <f t="shared" si="672"/>
        <v>19.349</v>
      </c>
      <c r="BF28" s="50">
        <f t="shared" si="673"/>
        <v>19.349</v>
      </c>
      <c r="BG28" s="50">
        <f t="shared" si="674"/>
        <v>19.349</v>
      </c>
      <c r="BH28" s="50">
        <f t="shared" si="675"/>
        <v>23.838999999999999</v>
      </c>
      <c r="BI28" s="50">
        <f t="shared" si="676"/>
        <v>23.838999999999999</v>
      </c>
      <c r="BJ28" s="50">
        <f t="shared" si="677"/>
        <v>23.838999999999999</v>
      </c>
      <c r="BK28" s="50">
        <f t="shared" si="678"/>
        <v>23.838999999999999</v>
      </c>
      <c r="BL28" s="50">
        <f t="shared" si="679"/>
        <v>23.838999999999999</v>
      </c>
      <c r="BM28" s="50">
        <f t="shared" si="680"/>
        <v>23.838999999999999</v>
      </c>
      <c r="BN28" s="50">
        <f t="shared" si="681"/>
        <v>23.838999999999999</v>
      </c>
      <c r="BO28" s="50">
        <f t="shared" si="682"/>
        <v>23.838999999999999</v>
      </c>
      <c r="BP28" s="50">
        <f t="shared" si="683"/>
        <v>19.349</v>
      </c>
      <c r="BQ28" s="50">
        <f t="shared" si="684"/>
        <v>19.349</v>
      </c>
      <c r="BR28" s="50">
        <f t="shared" si="685"/>
        <v>19.349</v>
      </c>
      <c r="BS28" s="50">
        <f t="shared" si="686"/>
        <v>19.349</v>
      </c>
      <c r="BT28" s="50">
        <f t="shared" si="687"/>
        <v>23.838999999999999</v>
      </c>
      <c r="BU28" s="50">
        <f t="shared" si="688"/>
        <v>23.838999999999999</v>
      </c>
      <c r="BV28" s="50">
        <f t="shared" si="689"/>
        <v>23.838999999999999</v>
      </c>
      <c r="BW28" s="50">
        <f t="shared" si="690"/>
        <v>23.838999999999999</v>
      </c>
      <c r="BX28" s="50">
        <f t="shared" si="691"/>
        <v>23.838999999999999</v>
      </c>
      <c r="BY28" s="50">
        <f t="shared" si="692"/>
        <v>23.838999999999999</v>
      </c>
      <c r="BZ28" s="50">
        <f t="shared" si="693"/>
        <v>23.838999999999999</v>
      </c>
      <c r="CA28" s="50">
        <f t="shared" si="694"/>
        <v>23.838999999999999</v>
      </c>
      <c r="CB28" s="50">
        <f t="shared" si="695"/>
        <v>19.349</v>
      </c>
      <c r="CC28" s="50">
        <f t="shared" si="696"/>
        <v>19.349</v>
      </c>
      <c r="CD28" s="50">
        <f t="shared" si="697"/>
        <v>19.349</v>
      </c>
      <c r="CE28" s="50">
        <f t="shared" si="698"/>
        <v>19.349</v>
      </c>
      <c r="CF28" s="50">
        <f t="shared" si="699"/>
        <v>23.838999999999999</v>
      </c>
      <c r="CG28" s="50">
        <f t="shared" si="700"/>
        <v>23.838999999999999</v>
      </c>
      <c r="CH28" s="50">
        <f t="shared" si="701"/>
        <v>23.838999999999999</v>
      </c>
      <c r="CI28" s="50">
        <f t="shared" si="702"/>
        <v>23.838999999999999</v>
      </c>
      <c r="CJ28" s="50">
        <f t="shared" si="703"/>
        <v>23.838999999999999</v>
      </c>
      <c r="CK28" s="50">
        <f t="shared" si="704"/>
        <v>23.838999999999999</v>
      </c>
      <c r="CL28" s="50">
        <f t="shared" si="705"/>
        <v>23.838999999999999</v>
      </c>
      <c r="CM28" s="50">
        <f t="shared" si="706"/>
        <v>23.838999999999999</v>
      </c>
      <c r="CN28" s="50">
        <f t="shared" si="707"/>
        <v>19.349</v>
      </c>
      <c r="CO28" s="50">
        <f t="shared" si="708"/>
        <v>19.349</v>
      </c>
      <c r="CP28" s="50">
        <f t="shared" si="709"/>
        <v>19.349</v>
      </c>
      <c r="CQ28" s="50">
        <f t="shared" si="710"/>
        <v>19.349</v>
      </c>
      <c r="CR28" s="50">
        <f t="shared" si="711"/>
        <v>23.838999999999999</v>
      </c>
      <c r="CS28" s="50">
        <f t="shared" si="712"/>
        <v>23.838999999999999</v>
      </c>
      <c r="CT28" s="50">
        <f t="shared" si="713"/>
        <v>23.838999999999999</v>
      </c>
      <c r="CU28" s="50">
        <f t="shared" si="714"/>
        <v>23.838999999999999</v>
      </c>
      <c r="CV28" s="50">
        <f t="shared" si="715"/>
        <v>23.838999999999999</v>
      </c>
      <c r="CW28" s="50">
        <f t="shared" si="716"/>
        <v>23.838999999999999</v>
      </c>
      <c r="CX28" s="50">
        <f t="shared" si="717"/>
        <v>23.838999999999999</v>
      </c>
      <c r="CY28" s="50">
        <f t="shared" si="718"/>
        <v>23.838999999999999</v>
      </c>
      <c r="CZ28" s="50">
        <f t="shared" si="719"/>
        <v>19.349</v>
      </c>
      <c r="DA28" s="50">
        <f t="shared" si="720"/>
        <v>19.349</v>
      </c>
      <c r="DB28" s="50">
        <f t="shared" si="721"/>
        <v>19.349</v>
      </c>
      <c r="DC28" s="50">
        <f t="shared" si="722"/>
        <v>19.349</v>
      </c>
      <c r="DD28" s="50">
        <f t="shared" si="723"/>
        <v>23.838999999999999</v>
      </c>
      <c r="DE28" s="50">
        <f t="shared" si="724"/>
        <v>23.838999999999999</v>
      </c>
      <c r="DF28" s="50">
        <f t="shared" si="725"/>
        <v>23.838999999999999</v>
      </c>
      <c r="DG28" s="50">
        <f t="shared" si="726"/>
        <v>23.838999999999999</v>
      </c>
      <c r="DH28" s="50">
        <f t="shared" si="727"/>
        <v>23.838999999999999</v>
      </c>
      <c r="DI28" s="50">
        <f t="shared" si="728"/>
        <v>23.838999999999999</v>
      </c>
      <c r="DJ28" s="50">
        <f t="shared" si="729"/>
        <v>23.838999999999999</v>
      </c>
      <c r="DK28" s="50">
        <f t="shared" si="730"/>
        <v>23.838999999999999</v>
      </c>
      <c r="DL28" s="50">
        <f t="shared" si="731"/>
        <v>19.349</v>
      </c>
      <c r="DM28" s="50">
        <f t="shared" si="732"/>
        <v>19.349</v>
      </c>
      <c r="DN28" s="50">
        <f t="shared" si="733"/>
        <v>19.349</v>
      </c>
      <c r="DO28" s="50">
        <f t="shared" si="734"/>
        <v>19.349</v>
      </c>
      <c r="DP28" s="50">
        <f t="shared" si="735"/>
        <v>23.838999999999999</v>
      </c>
      <c r="DQ28" s="50">
        <f t="shared" si="736"/>
        <v>23.838999999999999</v>
      </c>
      <c r="DR28" s="50">
        <f t="shared" si="737"/>
        <v>23.838999999999999</v>
      </c>
      <c r="DS28" s="50">
        <f t="shared" si="738"/>
        <v>23.838999999999999</v>
      </c>
      <c r="DT28" s="50">
        <f t="shared" si="739"/>
        <v>23.838999999999999</v>
      </c>
      <c r="DU28" s="50">
        <f t="shared" si="740"/>
        <v>23.838999999999999</v>
      </c>
      <c r="DV28" s="50">
        <f t="shared" si="741"/>
        <v>23.838999999999999</v>
      </c>
      <c r="DW28" s="50">
        <f t="shared" si="742"/>
        <v>23.838999999999999</v>
      </c>
      <c r="DX28" s="50">
        <f t="shared" si="743"/>
        <v>19.349</v>
      </c>
      <c r="DY28" s="50">
        <f t="shared" si="744"/>
        <v>19.349</v>
      </c>
      <c r="DZ28" s="50">
        <f t="shared" si="745"/>
        <v>19.349</v>
      </c>
      <c r="EA28" s="50">
        <f t="shared" si="746"/>
        <v>19.349</v>
      </c>
      <c r="EB28" s="50">
        <f t="shared" si="747"/>
        <v>23.838999999999999</v>
      </c>
      <c r="EC28" s="50">
        <f t="shared" si="748"/>
        <v>23.838999999999999</v>
      </c>
      <c r="ED28" s="50">
        <f t="shared" si="749"/>
        <v>23.838999999999999</v>
      </c>
      <c r="EE28" s="50">
        <f t="shared" si="750"/>
        <v>23.838999999999999</v>
      </c>
      <c r="EF28" s="50">
        <f t="shared" si="751"/>
        <v>23.838999999999999</v>
      </c>
      <c r="EG28" s="50">
        <f t="shared" si="752"/>
        <v>23.838999999999999</v>
      </c>
      <c r="EH28" s="50">
        <f t="shared" si="753"/>
        <v>23.838999999999999</v>
      </c>
      <c r="EI28" s="50">
        <f t="shared" si="754"/>
        <v>23.838999999999999</v>
      </c>
      <c r="EJ28" s="50">
        <f t="shared" si="755"/>
        <v>19.349</v>
      </c>
      <c r="EK28" s="50">
        <f t="shared" si="756"/>
        <v>19.349</v>
      </c>
      <c r="EL28" s="50">
        <f t="shared" si="757"/>
        <v>19.349</v>
      </c>
      <c r="EM28" s="50">
        <f t="shared" si="758"/>
        <v>19.349</v>
      </c>
      <c r="EN28" s="50">
        <f t="shared" si="759"/>
        <v>23.838999999999999</v>
      </c>
      <c r="EO28" s="50">
        <f t="shared" si="760"/>
        <v>23.838999999999999</v>
      </c>
      <c r="EP28" s="50">
        <f t="shared" si="761"/>
        <v>23.838999999999999</v>
      </c>
      <c r="EQ28" s="50">
        <f t="shared" si="762"/>
        <v>23.838999999999999</v>
      </c>
      <c r="ER28" s="50">
        <f t="shared" si="763"/>
        <v>23.838999999999999</v>
      </c>
      <c r="ES28" s="50">
        <f t="shared" si="764"/>
        <v>23.838999999999999</v>
      </c>
      <c r="ET28" s="50">
        <f t="shared" si="765"/>
        <v>23.838999999999999</v>
      </c>
      <c r="EU28" s="50">
        <f t="shared" si="766"/>
        <v>23.838999999999999</v>
      </c>
      <c r="EV28" s="50">
        <f t="shared" si="767"/>
        <v>19.349</v>
      </c>
      <c r="EW28" s="50">
        <f t="shared" si="768"/>
        <v>19.349</v>
      </c>
      <c r="EX28" s="50">
        <f t="shared" si="769"/>
        <v>19.349</v>
      </c>
      <c r="EY28" s="50">
        <f t="shared" si="770"/>
        <v>19.349</v>
      </c>
      <c r="EZ28" s="50">
        <f t="shared" si="771"/>
        <v>23.838999999999999</v>
      </c>
      <c r="FA28" s="50">
        <f t="shared" si="772"/>
        <v>23.838999999999999</v>
      </c>
      <c r="FB28" s="50">
        <f t="shared" si="773"/>
        <v>23.838999999999999</v>
      </c>
      <c r="FC28" s="50">
        <f t="shared" si="774"/>
        <v>23.838999999999999</v>
      </c>
      <c r="FD28" s="50">
        <f t="shared" si="775"/>
        <v>23.838999999999999</v>
      </c>
      <c r="FE28" s="50">
        <f t="shared" si="776"/>
        <v>23.838999999999999</v>
      </c>
      <c r="FF28" s="50">
        <f t="shared" si="777"/>
        <v>23.838999999999999</v>
      </c>
      <c r="FG28" s="50">
        <f t="shared" si="778"/>
        <v>23.838999999999999</v>
      </c>
      <c r="FH28" s="50">
        <f t="shared" si="779"/>
        <v>19.349</v>
      </c>
      <c r="FI28" s="50">
        <f t="shared" si="780"/>
        <v>19.349</v>
      </c>
      <c r="FJ28" s="50">
        <f t="shared" si="781"/>
        <v>19.349</v>
      </c>
      <c r="FK28" s="50">
        <f t="shared" si="782"/>
        <v>19.349</v>
      </c>
      <c r="FL28" s="50">
        <f t="shared" si="783"/>
        <v>23.838999999999999</v>
      </c>
      <c r="FM28" s="50">
        <f t="shared" si="784"/>
        <v>23.838999999999999</v>
      </c>
      <c r="FN28" s="50">
        <f t="shared" si="785"/>
        <v>23.838999999999999</v>
      </c>
      <c r="FO28" s="50">
        <f t="shared" si="786"/>
        <v>23.838999999999999</v>
      </c>
      <c r="FP28" s="50">
        <f t="shared" si="787"/>
        <v>23.838999999999999</v>
      </c>
      <c r="FQ28" s="50">
        <f t="shared" si="788"/>
        <v>23.838999999999999</v>
      </c>
      <c r="FR28" s="50">
        <f t="shared" si="789"/>
        <v>23.838999999999999</v>
      </c>
      <c r="FS28" s="50">
        <f t="shared" si="790"/>
        <v>23.838999999999999</v>
      </c>
      <c r="FT28" s="50">
        <f t="shared" si="791"/>
        <v>19.349</v>
      </c>
      <c r="FU28" s="50">
        <f t="shared" si="792"/>
        <v>19.349</v>
      </c>
      <c r="FV28" s="50">
        <f t="shared" si="793"/>
        <v>19.349</v>
      </c>
      <c r="FW28" s="50">
        <f t="shared" si="794"/>
        <v>19.349</v>
      </c>
      <c r="FX28" s="50">
        <f t="shared" si="795"/>
        <v>23.838999999999999</v>
      </c>
      <c r="FY28" s="50">
        <f t="shared" si="796"/>
        <v>23.838999999999999</v>
      </c>
      <c r="FZ28" s="50">
        <f t="shared" si="797"/>
        <v>23.838999999999999</v>
      </c>
      <c r="GA28" s="50">
        <f t="shared" si="798"/>
        <v>23.838999999999999</v>
      </c>
      <c r="GB28" s="50">
        <f t="shared" si="799"/>
        <v>23.838999999999999</v>
      </c>
      <c r="GC28" s="50">
        <f t="shared" si="800"/>
        <v>23.838999999999999</v>
      </c>
      <c r="GD28" s="50">
        <f t="shared" si="801"/>
        <v>23.838999999999999</v>
      </c>
      <c r="GE28" s="50">
        <f t="shared" si="802"/>
        <v>23.838999999999999</v>
      </c>
      <c r="GF28" s="50">
        <f t="shared" si="803"/>
        <v>19.349</v>
      </c>
      <c r="GG28" s="50">
        <f t="shared" si="804"/>
        <v>19.349</v>
      </c>
      <c r="GH28" s="50">
        <f t="shared" si="805"/>
        <v>19.349</v>
      </c>
      <c r="GI28" s="50">
        <f t="shared" si="806"/>
        <v>19.349</v>
      </c>
      <c r="GJ28" s="50">
        <f t="shared" si="807"/>
        <v>23.838999999999999</v>
      </c>
      <c r="GK28" s="50">
        <f t="shared" si="808"/>
        <v>23.838999999999999</v>
      </c>
      <c r="GL28" s="50">
        <f t="shared" si="809"/>
        <v>23.838999999999999</v>
      </c>
      <c r="GM28" s="50">
        <f t="shared" si="810"/>
        <v>23.838999999999999</v>
      </c>
      <c r="GN28" s="50">
        <f t="shared" si="811"/>
        <v>23.838999999999999</v>
      </c>
      <c r="GO28" s="50">
        <f t="shared" si="812"/>
        <v>23.838999999999999</v>
      </c>
      <c r="GP28" s="50">
        <f t="shared" si="813"/>
        <v>23.838999999999999</v>
      </c>
      <c r="GQ28" s="50">
        <f t="shared" si="814"/>
        <v>23.838999999999999</v>
      </c>
      <c r="GR28" s="50">
        <f t="shared" si="815"/>
        <v>19.349</v>
      </c>
      <c r="GS28" s="50">
        <f t="shared" si="816"/>
        <v>19.349</v>
      </c>
      <c r="GT28" s="50">
        <f t="shared" si="817"/>
        <v>19.349</v>
      </c>
      <c r="GU28" s="50">
        <f t="shared" si="818"/>
        <v>19.349</v>
      </c>
      <c r="GV28" s="50">
        <f t="shared" si="819"/>
        <v>23.838999999999999</v>
      </c>
      <c r="GW28" s="50">
        <f t="shared" si="820"/>
        <v>23.838999999999999</v>
      </c>
      <c r="GX28" s="50">
        <f t="shared" si="821"/>
        <v>23.838999999999999</v>
      </c>
      <c r="GY28" s="50">
        <f t="shared" si="822"/>
        <v>23.838999999999999</v>
      </c>
      <c r="GZ28" s="50">
        <f t="shared" si="823"/>
        <v>23.838999999999999</v>
      </c>
      <c r="HA28" s="50">
        <f t="shared" si="824"/>
        <v>23.838999999999999</v>
      </c>
      <c r="HB28" s="50">
        <f t="shared" si="825"/>
        <v>23.838999999999999</v>
      </c>
      <c r="HC28" s="50">
        <f t="shared" si="826"/>
        <v>23.838999999999999</v>
      </c>
      <c r="HD28" s="50">
        <f t="shared" si="827"/>
        <v>19.349</v>
      </c>
      <c r="HE28" s="50">
        <f t="shared" si="828"/>
        <v>19.349</v>
      </c>
      <c r="HF28" s="50">
        <f t="shared" si="829"/>
        <v>19.349</v>
      </c>
      <c r="HG28" s="50">
        <f t="shared" si="830"/>
        <v>19.349</v>
      </c>
      <c r="HH28" s="50">
        <f t="shared" si="831"/>
        <v>23.838999999999999</v>
      </c>
      <c r="HI28" s="50">
        <f t="shared" si="832"/>
        <v>23.838999999999999</v>
      </c>
      <c r="HJ28" s="50">
        <f t="shared" si="833"/>
        <v>23.838999999999999</v>
      </c>
      <c r="HK28" s="50">
        <f t="shared" si="834"/>
        <v>23.838999999999999</v>
      </c>
      <c r="HL28" s="50">
        <f t="shared" si="835"/>
        <v>23.838999999999999</v>
      </c>
      <c r="HM28" s="50">
        <f t="shared" si="836"/>
        <v>23.838999999999999</v>
      </c>
      <c r="HN28" s="50">
        <f t="shared" si="837"/>
        <v>23.838999999999999</v>
      </c>
      <c r="HO28" s="50">
        <f t="shared" si="838"/>
        <v>23.838999999999999</v>
      </c>
      <c r="HP28" s="50">
        <f t="shared" si="839"/>
        <v>19.349</v>
      </c>
      <c r="HQ28" s="50">
        <f t="shared" si="840"/>
        <v>19.349</v>
      </c>
      <c r="HR28" s="50">
        <f t="shared" si="841"/>
        <v>19.349</v>
      </c>
      <c r="HS28" s="50">
        <f t="shared" si="842"/>
        <v>19.349</v>
      </c>
      <c r="HT28" s="50">
        <f t="shared" si="843"/>
        <v>23.838999999999999</v>
      </c>
      <c r="HU28" s="50">
        <f t="shared" si="844"/>
        <v>23.838999999999999</v>
      </c>
      <c r="HV28" s="50">
        <f t="shared" si="845"/>
        <v>23.838999999999999</v>
      </c>
      <c r="HW28" s="50">
        <f t="shared" si="846"/>
        <v>23.838999999999999</v>
      </c>
      <c r="HX28" s="50">
        <f t="shared" si="847"/>
        <v>23.838999999999999</v>
      </c>
      <c r="HY28" s="50">
        <f t="shared" si="848"/>
        <v>23.838999999999999</v>
      </c>
      <c r="HZ28" s="50">
        <f t="shared" si="849"/>
        <v>23.838999999999999</v>
      </c>
      <c r="IA28" s="50">
        <f t="shared" si="850"/>
        <v>23.838999999999999</v>
      </c>
      <c r="IB28" s="50">
        <f t="shared" si="851"/>
        <v>19.349</v>
      </c>
      <c r="IC28" s="50">
        <f t="shared" si="852"/>
        <v>19.349</v>
      </c>
      <c r="ID28" s="50">
        <f t="shared" si="853"/>
        <v>19.349</v>
      </c>
      <c r="IE28" s="50">
        <f t="shared" si="854"/>
        <v>19.349</v>
      </c>
      <c r="IF28" s="50">
        <f t="shared" si="855"/>
        <v>23.838999999999999</v>
      </c>
      <c r="IG28" s="50">
        <f t="shared" si="856"/>
        <v>23.838999999999999</v>
      </c>
      <c r="IH28" s="50">
        <f t="shared" si="857"/>
        <v>23.838999999999999</v>
      </c>
      <c r="II28" s="50">
        <f t="shared" si="858"/>
        <v>23.838999999999999</v>
      </c>
      <c r="IJ28" s="50">
        <f t="shared" si="859"/>
        <v>23.838999999999999</v>
      </c>
      <c r="IK28" s="50">
        <f t="shared" si="860"/>
        <v>23.838999999999999</v>
      </c>
      <c r="IL28" s="50">
        <f t="shared" si="861"/>
        <v>23.838999999999999</v>
      </c>
      <c r="IM28" s="50">
        <f t="shared" si="862"/>
        <v>23.838999999999999</v>
      </c>
      <c r="IN28" s="50">
        <f t="shared" si="863"/>
        <v>19.349</v>
      </c>
      <c r="IO28" s="50">
        <f t="shared" si="864"/>
        <v>19.349</v>
      </c>
      <c r="IP28" s="50">
        <f t="shared" si="865"/>
        <v>19.349</v>
      </c>
      <c r="IQ28" s="50">
        <f t="shared" si="866"/>
        <v>19.349</v>
      </c>
      <c r="IR28" s="50">
        <f t="shared" si="867"/>
        <v>23.838999999999999</v>
      </c>
      <c r="IS28" s="50">
        <f t="shared" si="868"/>
        <v>23.838999999999999</v>
      </c>
      <c r="IT28" s="50">
        <f t="shared" si="869"/>
        <v>23.838999999999999</v>
      </c>
      <c r="IU28" s="50">
        <f t="shared" si="870"/>
        <v>23.838999999999999</v>
      </c>
      <c r="IV28" s="50">
        <f t="shared" si="871"/>
        <v>23.838999999999999</v>
      </c>
      <c r="IW28" s="50">
        <f t="shared" si="872"/>
        <v>23.838999999999999</v>
      </c>
      <c r="IX28" s="50">
        <f t="shared" si="873"/>
        <v>23.838999999999999</v>
      </c>
      <c r="IY28" s="50">
        <f t="shared" si="874"/>
        <v>23.838999999999999</v>
      </c>
      <c r="IZ28" s="50">
        <f t="shared" si="875"/>
        <v>19.349</v>
      </c>
      <c r="JA28" s="50">
        <f t="shared" si="876"/>
        <v>19.349</v>
      </c>
      <c r="JB28" s="50">
        <f t="shared" si="877"/>
        <v>19.349</v>
      </c>
      <c r="JC28" s="50">
        <f t="shared" si="878"/>
        <v>19.349</v>
      </c>
      <c r="JD28" s="50">
        <f t="shared" si="879"/>
        <v>23.838999999999999</v>
      </c>
      <c r="JE28" s="50">
        <f t="shared" si="880"/>
        <v>23.838999999999999</v>
      </c>
      <c r="JF28" s="50">
        <f t="shared" si="881"/>
        <v>23.838999999999999</v>
      </c>
      <c r="JG28" s="50">
        <f t="shared" si="882"/>
        <v>23.838999999999999</v>
      </c>
      <c r="JH28" s="50">
        <f t="shared" si="883"/>
        <v>23.838999999999999</v>
      </c>
      <c r="JI28" s="50">
        <f t="shared" si="884"/>
        <v>23.838999999999999</v>
      </c>
      <c r="JJ28" s="50">
        <f t="shared" si="885"/>
        <v>23.838999999999999</v>
      </c>
      <c r="JK28" s="50">
        <f t="shared" si="886"/>
        <v>23.838999999999999</v>
      </c>
      <c r="JL28" s="50">
        <f t="shared" si="887"/>
        <v>19.349</v>
      </c>
      <c r="JM28" s="50">
        <f t="shared" si="888"/>
        <v>19.349</v>
      </c>
      <c r="JN28" s="50">
        <f t="shared" si="889"/>
        <v>19.349</v>
      </c>
      <c r="JO28" s="50">
        <f t="shared" si="890"/>
        <v>19.349</v>
      </c>
      <c r="JP28" s="50">
        <f t="shared" si="891"/>
        <v>23.838999999999999</v>
      </c>
      <c r="JQ28" s="50">
        <f t="shared" si="892"/>
        <v>23.838999999999999</v>
      </c>
      <c r="JR28" s="50">
        <f t="shared" si="893"/>
        <v>23.838999999999999</v>
      </c>
      <c r="JS28" s="50">
        <f t="shared" si="894"/>
        <v>23.838999999999999</v>
      </c>
      <c r="JT28" s="50">
        <f t="shared" si="895"/>
        <v>23.838999999999999</v>
      </c>
      <c r="JU28" s="50">
        <f t="shared" si="896"/>
        <v>23.838999999999999</v>
      </c>
      <c r="JV28" s="50">
        <f t="shared" si="897"/>
        <v>23.838999999999999</v>
      </c>
      <c r="JW28" s="50">
        <f t="shared" si="898"/>
        <v>23.838999999999999</v>
      </c>
      <c r="JX28" s="50">
        <f t="shared" si="899"/>
        <v>19.349</v>
      </c>
      <c r="JY28" s="50">
        <f t="shared" si="900"/>
        <v>19.349</v>
      </c>
      <c r="JZ28" s="50">
        <f t="shared" si="901"/>
        <v>19.349</v>
      </c>
      <c r="KA28" s="50">
        <f t="shared" si="902"/>
        <v>19.349</v>
      </c>
      <c r="KB28" s="50">
        <f t="shared" si="903"/>
        <v>23.838999999999999</v>
      </c>
      <c r="KC28" s="50">
        <f t="shared" si="904"/>
        <v>23.838999999999999</v>
      </c>
      <c r="KD28" s="50">
        <f t="shared" si="905"/>
        <v>23.838999999999999</v>
      </c>
      <c r="KE28" s="50">
        <f t="shared" si="906"/>
        <v>23.838999999999999</v>
      </c>
      <c r="KF28" s="50">
        <f t="shared" si="907"/>
        <v>23.838999999999999</v>
      </c>
      <c r="KG28" s="50">
        <f t="shared" si="908"/>
        <v>23.838999999999999</v>
      </c>
      <c r="KH28" s="50">
        <f t="shared" si="909"/>
        <v>23.838999999999999</v>
      </c>
      <c r="KI28" s="50">
        <f t="shared" si="910"/>
        <v>23.838999999999999</v>
      </c>
      <c r="KJ28" s="50">
        <f t="shared" si="911"/>
        <v>19.349</v>
      </c>
      <c r="KK28" s="50">
        <f t="shared" si="912"/>
        <v>19.349</v>
      </c>
      <c r="KL28" s="50">
        <f t="shared" si="913"/>
        <v>19.349</v>
      </c>
      <c r="KM28" s="50">
        <f t="shared" si="914"/>
        <v>19.349</v>
      </c>
      <c r="KN28" s="50">
        <f t="shared" si="915"/>
        <v>23.838999999999999</v>
      </c>
      <c r="KO28" s="50">
        <f t="shared" si="916"/>
        <v>23.838999999999999</v>
      </c>
      <c r="KP28" s="50">
        <f t="shared" si="917"/>
        <v>23.838999999999999</v>
      </c>
      <c r="KQ28" s="50">
        <f t="shared" si="918"/>
        <v>23.838999999999999</v>
      </c>
      <c r="KR28" s="50">
        <f t="shared" si="919"/>
        <v>23.838999999999999</v>
      </c>
      <c r="KS28" s="50">
        <f t="shared" si="920"/>
        <v>23.838999999999999</v>
      </c>
      <c r="KT28" s="50">
        <f t="shared" si="921"/>
        <v>23.838999999999999</v>
      </c>
      <c r="KU28" s="50">
        <f t="shared" si="922"/>
        <v>23.838999999999999</v>
      </c>
      <c r="KV28" s="50">
        <f t="shared" si="923"/>
        <v>19.349</v>
      </c>
      <c r="KW28" s="50">
        <f t="shared" si="924"/>
        <v>19.349</v>
      </c>
      <c r="KX28" s="50">
        <f t="shared" si="925"/>
        <v>19.349</v>
      </c>
      <c r="KY28" s="50">
        <f t="shared" si="926"/>
        <v>19.349</v>
      </c>
      <c r="KZ28" s="50">
        <f t="shared" si="927"/>
        <v>23.838999999999999</v>
      </c>
      <c r="LA28" s="50">
        <f t="shared" si="928"/>
        <v>23.838999999999999</v>
      </c>
      <c r="LB28" s="50">
        <f t="shared" si="929"/>
        <v>23.838999999999999</v>
      </c>
      <c r="LC28" s="50">
        <f t="shared" si="930"/>
        <v>23.838999999999999</v>
      </c>
      <c r="LD28" s="50">
        <f t="shared" si="931"/>
        <v>23.838999999999999</v>
      </c>
      <c r="LE28" s="50">
        <f t="shared" si="932"/>
        <v>23.838999999999999</v>
      </c>
      <c r="LF28" s="50">
        <f t="shared" si="933"/>
        <v>23.838999999999999</v>
      </c>
      <c r="LG28" s="50">
        <f t="shared" si="934"/>
        <v>23.838999999999999</v>
      </c>
      <c r="LH28" s="50">
        <f t="shared" si="935"/>
        <v>19.349</v>
      </c>
      <c r="LI28" s="50">
        <f t="shared" si="936"/>
        <v>19.349</v>
      </c>
      <c r="LJ28" s="50">
        <f t="shared" si="937"/>
        <v>19.349</v>
      </c>
      <c r="LK28" s="50">
        <f t="shared" si="938"/>
        <v>19.349</v>
      </c>
      <c r="LL28" s="50">
        <f t="shared" si="939"/>
        <v>23.838999999999999</v>
      </c>
      <c r="LM28" s="50">
        <f t="shared" si="940"/>
        <v>23.838999999999999</v>
      </c>
      <c r="LN28" s="50">
        <f t="shared" si="941"/>
        <v>23.838999999999999</v>
      </c>
      <c r="LO28" s="50">
        <f t="shared" si="942"/>
        <v>23.838999999999999</v>
      </c>
      <c r="LP28" s="50">
        <f t="shared" si="943"/>
        <v>23.838999999999999</v>
      </c>
      <c r="LQ28" s="50">
        <f t="shared" si="944"/>
        <v>23.838999999999999</v>
      </c>
      <c r="LR28" s="50">
        <f t="shared" si="945"/>
        <v>23.838999999999999</v>
      </c>
      <c r="LS28" s="50">
        <f t="shared" si="946"/>
        <v>23.838999999999999</v>
      </c>
      <c r="LT28" s="50">
        <f t="shared" si="947"/>
        <v>19.349</v>
      </c>
      <c r="LU28" s="50">
        <f t="shared" si="948"/>
        <v>19.349</v>
      </c>
      <c r="LV28" s="50">
        <f t="shared" si="949"/>
        <v>19.349</v>
      </c>
      <c r="LW28" s="50">
        <f t="shared" si="950"/>
        <v>19.349</v>
      </c>
      <c r="LX28" s="50">
        <f t="shared" si="951"/>
        <v>23.838999999999999</v>
      </c>
      <c r="LY28" s="50">
        <f t="shared" si="952"/>
        <v>23.838999999999999</v>
      </c>
      <c r="LZ28" s="50">
        <f t="shared" si="953"/>
        <v>23.838999999999999</v>
      </c>
      <c r="MA28" s="50">
        <f t="shared" si="954"/>
        <v>23.838999999999999</v>
      </c>
      <c r="MB28" s="50">
        <f t="shared" si="955"/>
        <v>23.838999999999999</v>
      </c>
      <c r="MC28" s="50">
        <f t="shared" si="956"/>
        <v>23.838999999999999</v>
      </c>
      <c r="MD28" s="50">
        <f t="shared" si="957"/>
        <v>23.838999999999999</v>
      </c>
      <c r="ME28" s="50">
        <f t="shared" si="958"/>
        <v>23.838999999999999</v>
      </c>
      <c r="MF28" s="50">
        <f t="shared" si="959"/>
        <v>19.349</v>
      </c>
      <c r="MG28" s="50">
        <f t="shared" si="960"/>
        <v>19.349</v>
      </c>
      <c r="MH28" s="50">
        <f t="shared" si="961"/>
        <v>19.349</v>
      </c>
      <c r="MI28" s="50">
        <f t="shared" si="962"/>
        <v>19.349</v>
      </c>
      <c r="MJ28" s="50">
        <f t="shared" si="963"/>
        <v>23.838999999999999</v>
      </c>
      <c r="MK28" s="50">
        <f t="shared" si="964"/>
        <v>23.838999999999999</v>
      </c>
      <c r="ML28" s="50">
        <f t="shared" si="965"/>
        <v>23.838999999999999</v>
      </c>
      <c r="MM28" s="50">
        <f t="shared" si="966"/>
        <v>23.838999999999999</v>
      </c>
      <c r="MN28" s="50">
        <f t="shared" si="967"/>
        <v>23.838999999999999</v>
      </c>
      <c r="MO28" s="50">
        <f t="shared" si="968"/>
        <v>23.838999999999999</v>
      </c>
      <c r="MP28" s="50">
        <f t="shared" si="969"/>
        <v>23.838999999999999</v>
      </c>
      <c r="MQ28" s="50">
        <f t="shared" si="970"/>
        <v>23.838999999999999</v>
      </c>
      <c r="MR28" s="50">
        <f t="shared" si="971"/>
        <v>19.349</v>
      </c>
      <c r="MS28" s="50">
        <f t="shared" si="972"/>
        <v>19.349</v>
      </c>
      <c r="MT28" s="50">
        <f t="shared" si="973"/>
        <v>19.349</v>
      </c>
      <c r="MU28" s="50">
        <f t="shared" si="974"/>
        <v>19.349</v>
      </c>
      <c r="MV28" s="50">
        <f t="shared" si="975"/>
        <v>23.838999999999999</v>
      </c>
      <c r="MW28" s="50">
        <f t="shared" si="976"/>
        <v>23.838999999999999</v>
      </c>
      <c r="MX28" s="50">
        <f t="shared" si="977"/>
        <v>23.838999999999999</v>
      </c>
      <c r="MY28" s="9" t="s">
        <v>63</v>
      </c>
    </row>
    <row r="29" spans="1:363" x14ac:dyDescent="0.25">
      <c r="A29" s="298"/>
      <c r="B29" s="21" t="s">
        <v>260</v>
      </c>
      <c r="C29" s="134">
        <v>0</v>
      </c>
      <c r="D29" s="134">
        <v>0</v>
      </c>
      <c r="E29" s="134">
        <v>0</v>
      </c>
      <c r="F29" s="134">
        <v>0</v>
      </c>
      <c r="G29" s="134">
        <v>0</v>
      </c>
      <c r="H29" s="25">
        <v>1.9039999999999999</v>
      </c>
      <c r="I29" s="25">
        <v>1.9039999999999999</v>
      </c>
      <c r="J29" s="25">
        <v>1.9039999999999999</v>
      </c>
      <c r="K29" s="25">
        <v>1.9039999999999999</v>
      </c>
      <c r="L29" s="134">
        <v>0</v>
      </c>
      <c r="M29" s="134">
        <v>0</v>
      </c>
      <c r="N29" s="134">
        <v>0</v>
      </c>
      <c r="O29" s="50">
        <f t="shared" si="978"/>
        <v>0</v>
      </c>
      <c r="P29" s="50">
        <f t="shared" si="631"/>
        <v>0</v>
      </c>
      <c r="Q29" s="50">
        <f t="shared" si="632"/>
        <v>0</v>
      </c>
      <c r="R29" s="50">
        <f t="shared" si="633"/>
        <v>0</v>
      </c>
      <c r="S29" s="50">
        <f t="shared" si="634"/>
        <v>0</v>
      </c>
      <c r="T29" s="50">
        <f t="shared" si="635"/>
        <v>1.9039999999999999</v>
      </c>
      <c r="U29" s="50">
        <f t="shared" si="636"/>
        <v>1.9039999999999999</v>
      </c>
      <c r="V29" s="50">
        <f t="shared" si="637"/>
        <v>1.9039999999999999</v>
      </c>
      <c r="W29" s="50">
        <f t="shared" si="638"/>
        <v>1.9039999999999999</v>
      </c>
      <c r="X29" s="50">
        <f t="shared" si="639"/>
        <v>0</v>
      </c>
      <c r="Y29" s="50">
        <f t="shared" si="640"/>
        <v>0</v>
      </c>
      <c r="Z29" s="50">
        <f t="shared" si="641"/>
        <v>0</v>
      </c>
      <c r="AA29" s="50">
        <f t="shared" si="642"/>
        <v>0</v>
      </c>
      <c r="AB29" s="50">
        <f t="shared" si="643"/>
        <v>0</v>
      </c>
      <c r="AC29" s="50">
        <f t="shared" si="644"/>
        <v>0</v>
      </c>
      <c r="AD29" s="50">
        <f t="shared" si="645"/>
        <v>0</v>
      </c>
      <c r="AE29" s="50">
        <f t="shared" si="646"/>
        <v>0</v>
      </c>
      <c r="AF29" s="50">
        <f t="shared" si="647"/>
        <v>1.9039999999999999</v>
      </c>
      <c r="AG29" s="50">
        <f t="shared" si="648"/>
        <v>1.9039999999999999</v>
      </c>
      <c r="AH29" s="50">
        <f t="shared" si="649"/>
        <v>1.9039999999999999</v>
      </c>
      <c r="AI29" s="50">
        <f t="shared" si="650"/>
        <v>1.9039999999999999</v>
      </c>
      <c r="AJ29" s="50">
        <f t="shared" si="651"/>
        <v>0</v>
      </c>
      <c r="AK29" s="50">
        <f t="shared" si="652"/>
        <v>0</v>
      </c>
      <c r="AL29" s="50">
        <f t="shared" si="653"/>
        <v>0</v>
      </c>
      <c r="AM29" s="50">
        <f t="shared" si="654"/>
        <v>0</v>
      </c>
      <c r="AN29" s="50">
        <f t="shared" si="655"/>
        <v>0</v>
      </c>
      <c r="AO29" s="50">
        <f t="shared" si="656"/>
        <v>0</v>
      </c>
      <c r="AP29" s="50">
        <f t="shared" si="657"/>
        <v>0</v>
      </c>
      <c r="AQ29" s="50">
        <f t="shared" si="658"/>
        <v>0</v>
      </c>
      <c r="AR29" s="50">
        <f t="shared" si="659"/>
        <v>1.9039999999999999</v>
      </c>
      <c r="AS29" s="50">
        <f t="shared" si="660"/>
        <v>1.9039999999999999</v>
      </c>
      <c r="AT29" s="50">
        <f t="shared" si="661"/>
        <v>1.9039999999999999</v>
      </c>
      <c r="AU29" s="50">
        <f t="shared" si="662"/>
        <v>1.9039999999999999</v>
      </c>
      <c r="AV29" s="50">
        <f t="shared" si="663"/>
        <v>0</v>
      </c>
      <c r="AW29" s="50">
        <f t="shared" si="664"/>
        <v>0</v>
      </c>
      <c r="AX29" s="50">
        <f t="shared" si="665"/>
        <v>0</v>
      </c>
      <c r="AY29" s="50">
        <f t="shared" si="666"/>
        <v>0</v>
      </c>
      <c r="AZ29" s="50">
        <f t="shared" si="667"/>
        <v>0</v>
      </c>
      <c r="BA29" s="50">
        <f t="shared" si="668"/>
        <v>0</v>
      </c>
      <c r="BB29" s="50">
        <f t="shared" si="669"/>
        <v>0</v>
      </c>
      <c r="BC29" s="50">
        <f t="shared" si="670"/>
        <v>0</v>
      </c>
      <c r="BD29" s="50">
        <f t="shared" si="671"/>
        <v>1.9039999999999999</v>
      </c>
      <c r="BE29" s="50">
        <f t="shared" si="672"/>
        <v>1.9039999999999999</v>
      </c>
      <c r="BF29" s="50">
        <f t="shared" si="673"/>
        <v>1.9039999999999999</v>
      </c>
      <c r="BG29" s="50">
        <f t="shared" si="674"/>
        <v>1.9039999999999999</v>
      </c>
      <c r="BH29" s="50">
        <f t="shared" si="675"/>
        <v>0</v>
      </c>
      <c r="BI29" s="50">
        <f t="shared" si="676"/>
        <v>0</v>
      </c>
      <c r="BJ29" s="50">
        <f t="shared" si="677"/>
        <v>0</v>
      </c>
      <c r="BK29" s="50">
        <f t="shared" si="678"/>
        <v>0</v>
      </c>
      <c r="BL29" s="50">
        <f t="shared" si="679"/>
        <v>0</v>
      </c>
      <c r="BM29" s="50">
        <f t="shared" si="680"/>
        <v>0</v>
      </c>
      <c r="BN29" s="50">
        <f t="shared" si="681"/>
        <v>0</v>
      </c>
      <c r="BO29" s="50">
        <f t="shared" si="682"/>
        <v>0</v>
      </c>
      <c r="BP29" s="50">
        <f t="shared" si="683"/>
        <v>1.9039999999999999</v>
      </c>
      <c r="BQ29" s="50">
        <f t="shared" si="684"/>
        <v>1.9039999999999999</v>
      </c>
      <c r="BR29" s="50">
        <f t="shared" si="685"/>
        <v>1.9039999999999999</v>
      </c>
      <c r="BS29" s="50">
        <f t="shared" si="686"/>
        <v>1.9039999999999999</v>
      </c>
      <c r="BT29" s="50">
        <f t="shared" si="687"/>
        <v>0</v>
      </c>
      <c r="BU29" s="50">
        <f t="shared" si="688"/>
        <v>0</v>
      </c>
      <c r="BV29" s="50">
        <f t="shared" si="689"/>
        <v>0</v>
      </c>
      <c r="BW29" s="50">
        <f t="shared" si="690"/>
        <v>0</v>
      </c>
      <c r="BX29" s="50">
        <f t="shared" si="691"/>
        <v>0</v>
      </c>
      <c r="BY29" s="50">
        <f t="shared" si="692"/>
        <v>0</v>
      </c>
      <c r="BZ29" s="50">
        <f t="shared" si="693"/>
        <v>0</v>
      </c>
      <c r="CA29" s="50">
        <f t="shared" si="694"/>
        <v>0</v>
      </c>
      <c r="CB29" s="50">
        <f t="shared" si="695"/>
        <v>1.9039999999999999</v>
      </c>
      <c r="CC29" s="50">
        <f t="shared" si="696"/>
        <v>1.9039999999999999</v>
      </c>
      <c r="CD29" s="50">
        <f t="shared" si="697"/>
        <v>1.9039999999999999</v>
      </c>
      <c r="CE29" s="50">
        <f t="shared" si="698"/>
        <v>1.9039999999999999</v>
      </c>
      <c r="CF29" s="50">
        <f t="shared" si="699"/>
        <v>0</v>
      </c>
      <c r="CG29" s="50">
        <f t="shared" si="700"/>
        <v>0</v>
      </c>
      <c r="CH29" s="50">
        <f t="shared" si="701"/>
        <v>0</v>
      </c>
      <c r="CI29" s="50">
        <f t="shared" si="702"/>
        <v>0</v>
      </c>
      <c r="CJ29" s="50">
        <f t="shared" si="703"/>
        <v>0</v>
      </c>
      <c r="CK29" s="50">
        <f t="shared" si="704"/>
        <v>0</v>
      </c>
      <c r="CL29" s="50">
        <f t="shared" si="705"/>
        <v>0</v>
      </c>
      <c r="CM29" s="50">
        <f t="shared" si="706"/>
        <v>0</v>
      </c>
      <c r="CN29" s="50">
        <f t="shared" si="707"/>
        <v>1.9039999999999999</v>
      </c>
      <c r="CO29" s="50">
        <f t="shared" si="708"/>
        <v>1.9039999999999999</v>
      </c>
      <c r="CP29" s="50">
        <f t="shared" si="709"/>
        <v>1.9039999999999999</v>
      </c>
      <c r="CQ29" s="50">
        <f t="shared" si="710"/>
        <v>1.9039999999999999</v>
      </c>
      <c r="CR29" s="50">
        <f t="shared" si="711"/>
        <v>0</v>
      </c>
      <c r="CS29" s="50">
        <f t="shared" si="712"/>
        <v>0</v>
      </c>
      <c r="CT29" s="50">
        <f t="shared" si="713"/>
        <v>0</v>
      </c>
      <c r="CU29" s="50">
        <f t="shared" si="714"/>
        <v>0</v>
      </c>
      <c r="CV29" s="50">
        <f t="shared" si="715"/>
        <v>0</v>
      </c>
      <c r="CW29" s="50">
        <f t="shared" si="716"/>
        <v>0</v>
      </c>
      <c r="CX29" s="50">
        <f t="shared" si="717"/>
        <v>0</v>
      </c>
      <c r="CY29" s="50">
        <f t="shared" si="718"/>
        <v>0</v>
      </c>
      <c r="CZ29" s="50">
        <f t="shared" si="719"/>
        <v>1.9039999999999999</v>
      </c>
      <c r="DA29" s="50">
        <f t="shared" si="720"/>
        <v>1.9039999999999999</v>
      </c>
      <c r="DB29" s="50">
        <f t="shared" si="721"/>
        <v>1.9039999999999999</v>
      </c>
      <c r="DC29" s="50">
        <f t="shared" si="722"/>
        <v>1.9039999999999999</v>
      </c>
      <c r="DD29" s="50">
        <f t="shared" si="723"/>
        <v>0</v>
      </c>
      <c r="DE29" s="50">
        <f t="shared" si="724"/>
        <v>0</v>
      </c>
      <c r="DF29" s="50">
        <f t="shared" si="725"/>
        <v>0</v>
      </c>
      <c r="DG29" s="50">
        <f t="shared" si="726"/>
        <v>0</v>
      </c>
      <c r="DH29" s="50">
        <f t="shared" si="727"/>
        <v>0</v>
      </c>
      <c r="DI29" s="50">
        <f t="shared" si="728"/>
        <v>0</v>
      </c>
      <c r="DJ29" s="50">
        <f t="shared" si="729"/>
        <v>0</v>
      </c>
      <c r="DK29" s="50">
        <f t="shared" si="730"/>
        <v>0</v>
      </c>
      <c r="DL29" s="50">
        <f t="shared" si="731"/>
        <v>1.9039999999999999</v>
      </c>
      <c r="DM29" s="50">
        <f t="shared" si="732"/>
        <v>1.9039999999999999</v>
      </c>
      <c r="DN29" s="50">
        <f t="shared" si="733"/>
        <v>1.9039999999999999</v>
      </c>
      <c r="DO29" s="50">
        <f t="shared" si="734"/>
        <v>1.9039999999999999</v>
      </c>
      <c r="DP29" s="50">
        <f t="shared" si="735"/>
        <v>0</v>
      </c>
      <c r="DQ29" s="50">
        <f t="shared" si="736"/>
        <v>0</v>
      </c>
      <c r="DR29" s="50">
        <f t="shared" si="737"/>
        <v>0</v>
      </c>
      <c r="DS29" s="50">
        <f t="shared" si="738"/>
        <v>0</v>
      </c>
      <c r="DT29" s="50">
        <f t="shared" si="739"/>
        <v>0</v>
      </c>
      <c r="DU29" s="50">
        <f t="shared" si="740"/>
        <v>0</v>
      </c>
      <c r="DV29" s="50">
        <f t="shared" si="741"/>
        <v>0</v>
      </c>
      <c r="DW29" s="50">
        <f t="shared" si="742"/>
        <v>0</v>
      </c>
      <c r="DX29" s="50">
        <f t="shared" si="743"/>
        <v>1.9039999999999999</v>
      </c>
      <c r="DY29" s="50">
        <f t="shared" si="744"/>
        <v>1.9039999999999999</v>
      </c>
      <c r="DZ29" s="50">
        <f t="shared" si="745"/>
        <v>1.9039999999999999</v>
      </c>
      <c r="EA29" s="50">
        <f t="shared" si="746"/>
        <v>1.9039999999999999</v>
      </c>
      <c r="EB29" s="50">
        <f t="shared" si="747"/>
        <v>0</v>
      </c>
      <c r="EC29" s="50">
        <f t="shared" si="748"/>
        <v>0</v>
      </c>
      <c r="ED29" s="50">
        <f t="shared" si="749"/>
        <v>0</v>
      </c>
      <c r="EE29" s="50">
        <f t="shared" si="750"/>
        <v>0</v>
      </c>
      <c r="EF29" s="50">
        <f t="shared" si="751"/>
        <v>0</v>
      </c>
      <c r="EG29" s="50">
        <f t="shared" si="752"/>
        <v>0</v>
      </c>
      <c r="EH29" s="50">
        <f t="shared" si="753"/>
        <v>0</v>
      </c>
      <c r="EI29" s="50">
        <f t="shared" si="754"/>
        <v>0</v>
      </c>
      <c r="EJ29" s="50">
        <f t="shared" si="755"/>
        <v>1.9039999999999999</v>
      </c>
      <c r="EK29" s="50">
        <f t="shared" si="756"/>
        <v>1.9039999999999999</v>
      </c>
      <c r="EL29" s="50">
        <f t="shared" si="757"/>
        <v>1.9039999999999999</v>
      </c>
      <c r="EM29" s="50">
        <f t="shared" si="758"/>
        <v>1.9039999999999999</v>
      </c>
      <c r="EN29" s="50">
        <f t="shared" si="759"/>
        <v>0</v>
      </c>
      <c r="EO29" s="50">
        <f t="shared" si="760"/>
        <v>0</v>
      </c>
      <c r="EP29" s="50">
        <f t="shared" si="761"/>
        <v>0</v>
      </c>
      <c r="EQ29" s="50">
        <f t="shared" si="762"/>
        <v>0</v>
      </c>
      <c r="ER29" s="50">
        <f t="shared" si="763"/>
        <v>0</v>
      </c>
      <c r="ES29" s="50">
        <f t="shared" si="764"/>
        <v>0</v>
      </c>
      <c r="ET29" s="50">
        <f t="shared" si="765"/>
        <v>0</v>
      </c>
      <c r="EU29" s="50">
        <f t="shared" si="766"/>
        <v>0</v>
      </c>
      <c r="EV29" s="50">
        <f t="shared" si="767"/>
        <v>1.9039999999999999</v>
      </c>
      <c r="EW29" s="50">
        <f t="shared" si="768"/>
        <v>1.9039999999999999</v>
      </c>
      <c r="EX29" s="50">
        <f t="shared" si="769"/>
        <v>1.9039999999999999</v>
      </c>
      <c r="EY29" s="50">
        <f t="shared" si="770"/>
        <v>1.9039999999999999</v>
      </c>
      <c r="EZ29" s="50">
        <f t="shared" si="771"/>
        <v>0</v>
      </c>
      <c r="FA29" s="50">
        <f t="shared" si="772"/>
        <v>0</v>
      </c>
      <c r="FB29" s="50">
        <f t="shared" si="773"/>
        <v>0</v>
      </c>
      <c r="FC29" s="50">
        <f t="shared" si="774"/>
        <v>0</v>
      </c>
      <c r="FD29" s="50">
        <f t="shared" si="775"/>
        <v>0</v>
      </c>
      <c r="FE29" s="50">
        <f t="shared" si="776"/>
        <v>0</v>
      </c>
      <c r="FF29" s="50">
        <f t="shared" si="777"/>
        <v>0</v>
      </c>
      <c r="FG29" s="50">
        <f t="shared" si="778"/>
        <v>0</v>
      </c>
      <c r="FH29" s="50">
        <f t="shared" si="779"/>
        <v>1.9039999999999999</v>
      </c>
      <c r="FI29" s="50">
        <f t="shared" si="780"/>
        <v>1.9039999999999999</v>
      </c>
      <c r="FJ29" s="50">
        <f t="shared" si="781"/>
        <v>1.9039999999999999</v>
      </c>
      <c r="FK29" s="50">
        <f t="shared" si="782"/>
        <v>1.9039999999999999</v>
      </c>
      <c r="FL29" s="50">
        <f t="shared" si="783"/>
        <v>0</v>
      </c>
      <c r="FM29" s="50">
        <f t="shared" si="784"/>
        <v>0</v>
      </c>
      <c r="FN29" s="50">
        <f t="shared" si="785"/>
        <v>0</v>
      </c>
      <c r="FO29" s="50">
        <f t="shared" si="786"/>
        <v>0</v>
      </c>
      <c r="FP29" s="50">
        <f t="shared" si="787"/>
        <v>0</v>
      </c>
      <c r="FQ29" s="50">
        <f t="shared" si="788"/>
        <v>0</v>
      </c>
      <c r="FR29" s="50">
        <f t="shared" si="789"/>
        <v>0</v>
      </c>
      <c r="FS29" s="50">
        <f t="shared" si="790"/>
        <v>0</v>
      </c>
      <c r="FT29" s="50">
        <f t="shared" si="791"/>
        <v>1.9039999999999999</v>
      </c>
      <c r="FU29" s="50">
        <f t="shared" si="792"/>
        <v>1.9039999999999999</v>
      </c>
      <c r="FV29" s="50">
        <f t="shared" si="793"/>
        <v>1.9039999999999999</v>
      </c>
      <c r="FW29" s="50">
        <f t="shared" si="794"/>
        <v>1.9039999999999999</v>
      </c>
      <c r="FX29" s="50">
        <f t="shared" si="795"/>
        <v>0</v>
      </c>
      <c r="FY29" s="50">
        <f t="shared" si="796"/>
        <v>0</v>
      </c>
      <c r="FZ29" s="50">
        <f t="shared" si="797"/>
        <v>0</v>
      </c>
      <c r="GA29" s="50">
        <f t="shared" si="798"/>
        <v>0</v>
      </c>
      <c r="GB29" s="50">
        <f t="shared" si="799"/>
        <v>0</v>
      </c>
      <c r="GC29" s="50">
        <f t="shared" si="800"/>
        <v>0</v>
      </c>
      <c r="GD29" s="50">
        <f t="shared" si="801"/>
        <v>0</v>
      </c>
      <c r="GE29" s="50">
        <f t="shared" si="802"/>
        <v>0</v>
      </c>
      <c r="GF29" s="50">
        <f t="shared" si="803"/>
        <v>1.9039999999999999</v>
      </c>
      <c r="GG29" s="50">
        <f t="shared" si="804"/>
        <v>1.9039999999999999</v>
      </c>
      <c r="GH29" s="50">
        <f t="shared" si="805"/>
        <v>1.9039999999999999</v>
      </c>
      <c r="GI29" s="50">
        <f t="shared" si="806"/>
        <v>1.9039999999999999</v>
      </c>
      <c r="GJ29" s="50">
        <f t="shared" si="807"/>
        <v>0</v>
      </c>
      <c r="GK29" s="50">
        <f t="shared" si="808"/>
        <v>0</v>
      </c>
      <c r="GL29" s="50">
        <f t="shared" si="809"/>
        <v>0</v>
      </c>
      <c r="GM29" s="50">
        <f t="shared" si="810"/>
        <v>0</v>
      </c>
      <c r="GN29" s="50">
        <f t="shared" si="811"/>
        <v>0</v>
      </c>
      <c r="GO29" s="50">
        <f t="shared" si="812"/>
        <v>0</v>
      </c>
      <c r="GP29" s="50">
        <f t="shared" si="813"/>
        <v>0</v>
      </c>
      <c r="GQ29" s="50">
        <f t="shared" si="814"/>
        <v>0</v>
      </c>
      <c r="GR29" s="50">
        <f t="shared" si="815"/>
        <v>1.9039999999999999</v>
      </c>
      <c r="GS29" s="50">
        <f t="shared" si="816"/>
        <v>1.9039999999999999</v>
      </c>
      <c r="GT29" s="50">
        <f t="shared" si="817"/>
        <v>1.9039999999999999</v>
      </c>
      <c r="GU29" s="50">
        <f t="shared" si="818"/>
        <v>1.9039999999999999</v>
      </c>
      <c r="GV29" s="50">
        <f t="shared" si="819"/>
        <v>0</v>
      </c>
      <c r="GW29" s="50">
        <f t="shared" si="820"/>
        <v>0</v>
      </c>
      <c r="GX29" s="50">
        <f t="shared" si="821"/>
        <v>0</v>
      </c>
      <c r="GY29" s="50">
        <f t="shared" si="822"/>
        <v>0</v>
      </c>
      <c r="GZ29" s="50">
        <f t="shared" si="823"/>
        <v>0</v>
      </c>
      <c r="HA29" s="50">
        <f t="shared" si="824"/>
        <v>0</v>
      </c>
      <c r="HB29" s="50">
        <f t="shared" si="825"/>
        <v>0</v>
      </c>
      <c r="HC29" s="50">
        <f t="shared" si="826"/>
        <v>0</v>
      </c>
      <c r="HD29" s="50">
        <f t="shared" si="827"/>
        <v>1.9039999999999999</v>
      </c>
      <c r="HE29" s="50">
        <f t="shared" si="828"/>
        <v>1.9039999999999999</v>
      </c>
      <c r="HF29" s="50">
        <f t="shared" si="829"/>
        <v>1.9039999999999999</v>
      </c>
      <c r="HG29" s="50">
        <f t="shared" si="830"/>
        <v>1.9039999999999999</v>
      </c>
      <c r="HH29" s="50">
        <f t="shared" si="831"/>
        <v>0</v>
      </c>
      <c r="HI29" s="50">
        <f t="shared" si="832"/>
        <v>0</v>
      </c>
      <c r="HJ29" s="50">
        <f t="shared" si="833"/>
        <v>0</v>
      </c>
      <c r="HK29" s="50">
        <f t="shared" si="834"/>
        <v>0</v>
      </c>
      <c r="HL29" s="50">
        <f t="shared" si="835"/>
        <v>0</v>
      </c>
      <c r="HM29" s="50">
        <f t="shared" si="836"/>
        <v>0</v>
      </c>
      <c r="HN29" s="50">
        <f t="shared" si="837"/>
        <v>0</v>
      </c>
      <c r="HO29" s="50">
        <f t="shared" si="838"/>
        <v>0</v>
      </c>
      <c r="HP29" s="50">
        <f t="shared" si="839"/>
        <v>1.9039999999999999</v>
      </c>
      <c r="HQ29" s="50">
        <f t="shared" si="840"/>
        <v>1.9039999999999999</v>
      </c>
      <c r="HR29" s="50">
        <f t="shared" si="841"/>
        <v>1.9039999999999999</v>
      </c>
      <c r="HS29" s="50">
        <f t="shared" si="842"/>
        <v>1.9039999999999999</v>
      </c>
      <c r="HT29" s="50">
        <f t="shared" si="843"/>
        <v>0</v>
      </c>
      <c r="HU29" s="50">
        <f t="shared" si="844"/>
        <v>0</v>
      </c>
      <c r="HV29" s="50">
        <f t="shared" si="845"/>
        <v>0</v>
      </c>
      <c r="HW29" s="50">
        <f t="shared" si="846"/>
        <v>0</v>
      </c>
      <c r="HX29" s="50">
        <f t="shared" si="847"/>
        <v>0</v>
      </c>
      <c r="HY29" s="50">
        <f t="shared" si="848"/>
        <v>0</v>
      </c>
      <c r="HZ29" s="50">
        <f t="shared" si="849"/>
        <v>0</v>
      </c>
      <c r="IA29" s="50">
        <f t="shared" si="850"/>
        <v>0</v>
      </c>
      <c r="IB29" s="50">
        <f t="shared" si="851"/>
        <v>1.9039999999999999</v>
      </c>
      <c r="IC29" s="50">
        <f t="shared" si="852"/>
        <v>1.9039999999999999</v>
      </c>
      <c r="ID29" s="50">
        <f t="shared" si="853"/>
        <v>1.9039999999999999</v>
      </c>
      <c r="IE29" s="50">
        <f t="shared" si="854"/>
        <v>1.9039999999999999</v>
      </c>
      <c r="IF29" s="50">
        <f t="shared" si="855"/>
        <v>0</v>
      </c>
      <c r="IG29" s="50">
        <f t="shared" si="856"/>
        <v>0</v>
      </c>
      <c r="IH29" s="50">
        <f t="shared" si="857"/>
        <v>0</v>
      </c>
      <c r="II29" s="50">
        <f t="shared" si="858"/>
        <v>0</v>
      </c>
      <c r="IJ29" s="50">
        <f t="shared" si="859"/>
        <v>0</v>
      </c>
      <c r="IK29" s="50">
        <f t="shared" si="860"/>
        <v>0</v>
      </c>
      <c r="IL29" s="50">
        <f t="shared" si="861"/>
        <v>0</v>
      </c>
      <c r="IM29" s="50">
        <f t="shared" si="862"/>
        <v>0</v>
      </c>
      <c r="IN29" s="50">
        <f t="shared" si="863"/>
        <v>1.9039999999999999</v>
      </c>
      <c r="IO29" s="50">
        <f t="shared" si="864"/>
        <v>1.9039999999999999</v>
      </c>
      <c r="IP29" s="50">
        <f t="shared" si="865"/>
        <v>1.9039999999999999</v>
      </c>
      <c r="IQ29" s="50">
        <f t="shared" si="866"/>
        <v>1.9039999999999999</v>
      </c>
      <c r="IR29" s="50">
        <f t="shared" si="867"/>
        <v>0</v>
      </c>
      <c r="IS29" s="50">
        <f t="shared" si="868"/>
        <v>0</v>
      </c>
      <c r="IT29" s="50">
        <f t="shared" si="869"/>
        <v>0</v>
      </c>
      <c r="IU29" s="50">
        <f t="shared" si="870"/>
        <v>0</v>
      </c>
      <c r="IV29" s="50">
        <f t="shared" si="871"/>
        <v>0</v>
      </c>
      <c r="IW29" s="50">
        <f t="shared" si="872"/>
        <v>0</v>
      </c>
      <c r="IX29" s="50">
        <f t="shared" si="873"/>
        <v>0</v>
      </c>
      <c r="IY29" s="50">
        <f t="shared" si="874"/>
        <v>0</v>
      </c>
      <c r="IZ29" s="50">
        <f t="shared" si="875"/>
        <v>1.9039999999999999</v>
      </c>
      <c r="JA29" s="50">
        <f t="shared" si="876"/>
        <v>1.9039999999999999</v>
      </c>
      <c r="JB29" s="50">
        <f t="shared" si="877"/>
        <v>1.9039999999999999</v>
      </c>
      <c r="JC29" s="50">
        <f t="shared" si="878"/>
        <v>1.9039999999999999</v>
      </c>
      <c r="JD29" s="50">
        <f t="shared" si="879"/>
        <v>0</v>
      </c>
      <c r="JE29" s="50">
        <f t="shared" si="880"/>
        <v>0</v>
      </c>
      <c r="JF29" s="50">
        <f t="shared" si="881"/>
        <v>0</v>
      </c>
      <c r="JG29" s="50">
        <f t="shared" si="882"/>
        <v>0</v>
      </c>
      <c r="JH29" s="50">
        <f t="shared" si="883"/>
        <v>0</v>
      </c>
      <c r="JI29" s="50">
        <f t="shared" si="884"/>
        <v>0</v>
      </c>
      <c r="JJ29" s="50">
        <f t="shared" si="885"/>
        <v>0</v>
      </c>
      <c r="JK29" s="50">
        <f t="shared" si="886"/>
        <v>0</v>
      </c>
      <c r="JL29" s="50">
        <f t="shared" si="887"/>
        <v>1.9039999999999999</v>
      </c>
      <c r="JM29" s="50">
        <f t="shared" si="888"/>
        <v>1.9039999999999999</v>
      </c>
      <c r="JN29" s="50">
        <f t="shared" si="889"/>
        <v>1.9039999999999999</v>
      </c>
      <c r="JO29" s="50">
        <f t="shared" si="890"/>
        <v>1.9039999999999999</v>
      </c>
      <c r="JP29" s="50">
        <f t="shared" si="891"/>
        <v>0</v>
      </c>
      <c r="JQ29" s="50">
        <f t="shared" si="892"/>
        <v>0</v>
      </c>
      <c r="JR29" s="50">
        <f t="shared" si="893"/>
        <v>0</v>
      </c>
      <c r="JS29" s="50">
        <f t="shared" si="894"/>
        <v>0</v>
      </c>
      <c r="JT29" s="50">
        <f t="shared" si="895"/>
        <v>0</v>
      </c>
      <c r="JU29" s="50">
        <f t="shared" si="896"/>
        <v>0</v>
      </c>
      <c r="JV29" s="50">
        <f t="shared" si="897"/>
        <v>0</v>
      </c>
      <c r="JW29" s="50">
        <f t="shared" si="898"/>
        <v>0</v>
      </c>
      <c r="JX29" s="50">
        <f t="shared" si="899"/>
        <v>1.9039999999999999</v>
      </c>
      <c r="JY29" s="50">
        <f t="shared" si="900"/>
        <v>1.9039999999999999</v>
      </c>
      <c r="JZ29" s="50">
        <f t="shared" si="901"/>
        <v>1.9039999999999999</v>
      </c>
      <c r="KA29" s="50">
        <f t="shared" si="902"/>
        <v>1.9039999999999999</v>
      </c>
      <c r="KB29" s="50">
        <f t="shared" si="903"/>
        <v>0</v>
      </c>
      <c r="KC29" s="50">
        <f t="shared" si="904"/>
        <v>0</v>
      </c>
      <c r="KD29" s="50">
        <f t="shared" si="905"/>
        <v>0</v>
      </c>
      <c r="KE29" s="50">
        <f t="shared" si="906"/>
        <v>0</v>
      </c>
      <c r="KF29" s="50">
        <f t="shared" si="907"/>
        <v>0</v>
      </c>
      <c r="KG29" s="50">
        <f t="shared" si="908"/>
        <v>0</v>
      </c>
      <c r="KH29" s="50">
        <f t="shared" si="909"/>
        <v>0</v>
      </c>
      <c r="KI29" s="50">
        <f t="shared" si="910"/>
        <v>0</v>
      </c>
      <c r="KJ29" s="50">
        <f t="shared" si="911"/>
        <v>1.9039999999999999</v>
      </c>
      <c r="KK29" s="50">
        <f t="shared" si="912"/>
        <v>1.9039999999999999</v>
      </c>
      <c r="KL29" s="50">
        <f t="shared" si="913"/>
        <v>1.9039999999999999</v>
      </c>
      <c r="KM29" s="50">
        <f t="shared" si="914"/>
        <v>1.9039999999999999</v>
      </c>
      <c r="KN29" s="50">
        <f t="shared" si="915"/>
        <v>0</v>
      </c>
      <c r="KO29" s="50">
        <f t="shared" si="916"/>
        <v>0</v>
      </c>
      <c r="KP29" s="50">
        <f t="shared" si="917"/>
        <v>0</v>
      </c>
      <c r="KQ29" s="50">
        <f t="shared" si="918"/>
        <v>0</v>
      </c>
      <c r="KR29" s="50">
        <f t="shared" si="919"/>
        <v>0</v>
      </c>
      <c r="KS29" s="50">
        <f t="shared" si="920"/>
        <v>0</v>
      </c>
      <c r="KT29" s="50">
        <f t="shared" si="921"/>
        <v>0</v>
      </c>
      <c r="KU29" s="50">
        <f t="shared" si="922"/>
        <v>0</v>
      </c>
      <c r="KV29" s="50">
        <f t="shared" si="923"/>
        <v>1.9039999999999999</v>
      </c>
      <c r="KW29" s="50">
        <f t="shared" si="924"/>
        <v>1.9039999999999999</v>
      </c>
      <c r="KX29" s="50">
        <f t="shared" si="925"/>
        <v>1.9039999999999999</v>
      </c>
      <c r="KY29" s="50">
        <f t="shared" si="926"/>
        <v>1.9039999999999999</v>
      </c>
      <c r="KZ29" s="50">
        <f t="shared" si="927"/>
        <v>0</v>
      </c>
      <c r="LA29" s="50">
        <f t="shared" si="928"/>
        <v>0</v>
      </c>
      <c r="LB29" s="50">
        <f t="shared" si="929"/>
        <v>0</v>
      </c>
      <c r="LC29" s="50">
        <f t="shared" si="930"/>
        <v>0</v>
      </c>
      <c r="LD29" s="50">
        <f t="shared" si="931"/>
        <v>0</v>
      </c>
      <c r="LE29" s="50">
        <f t="shared" si="932"/>
        <v>0</v>
      </c>
      <c r="LF29" s="50">
        <f t="shared" si="933"/>
        <v>0</v>
      </c>
      <c r="LG29" s="50">
        <f t="shared" si="934"/>
        <v>0</v>
      </c>
      <c r="LH29" s="50">
        <f t="shared" si="935"/>
        <v>1.9039999999999999</v>
      </c>
      <c r="LI29" s="50">
        <f t="shared" si="936"/>
        <v>1.9039999999999999</v>
      </c>
      <c r="LJ29" s="50">
        <f t="shared" si="937"/>
        <v>1.9039999999999999</v>
      </c>
      <c r="LK29" s="50">
        <f t="shared" si="938"/>
        <v>1.9039999999999999</v>
      </c>
      <c r="LL29" s="50">
        <f t="shared" si="939"/>
        <v>0</v>
      </c>
      <c r="LM29" s="50">
        <f t="shared" si="940"/>
        <v>0</v>
      </c>
      <c r="LN29" s="50">
        <f t="shared" si="941"/>
        <v>0</v>
      </c>
      <c r="LO29" s="50">
        <f t="shared" si="942"/>
        <v>0</v>
      </c>
      <c r="LP29" s="50">
        <f t="shared" si="943"/>
        <v>0</v>
      </c>
      <c r="LQ29" s="50">
        <f t="shared" si="944"/>
        <v>0</v>
      </c>
      <c r="LR29" s="50">
        <f t="shared" si="945"/>
        <v>0</v>
      </c>
      <c r="LS29" s="50">
        <f t="shared" si="946"/>
        <v>0</v>
      </c>
      <c r="LT29" s="50">
        <f t="shared" si="947"/>
        <v>1.9039999999999999</v>
      </c>
      <c r="LU29" s="50">
        <f t="shared" si="948"/>
        <v>1.9039999999999999</v>
      </c>
      <c r="LV29" s="50">
        <f t="shared" si="949"/>
        <v>1.9039999999999999</v>
      </c>
      <c r="LW29" s="50">
        <f t="shared" si="950"/>
        <v>1.9039999999999999</v>
      </c>
      <c r="LX29" s="50">
        <f t="shared" si="951"/>
        <v>0</v>
      </c>
      <c r="LY29" s="50">
        <f t="shared" si="952"/>
        <v>0</v>
      </c>
      <c r="LZ29" s="50">
        <f t="shared" si="953"/>
        <v>0</v>
      </c>
      <c r="MA29" s="50">
        <f t="shared" si="954"/>
        <v>0</v>
      </c>
      <c r="MB29" s="50">
        <f t="shared" si="955"/>
        <v>0</v>
      </c>
      <c r="MC29" s="50">
        <f t="shared" si="956"/>
        <v>0</v>
      </c>
      <c r="MD29" s="50">
        <f t="shared" si="957"/>
        <v>0</v>
      </c>
      <c r="ME29" s="50">
        <f t="shared" si="958"/>
        <v>0</v>
      </c>
      <c r="MF29" s="50">
        <f t="shared" si="959"/>
        <v>1.9039999999999999</v>
      </c>
      <c r="MG29" s="50">
        <f t="shared" si="960"/>
        <v>1.9039999999999999</v>
      </c>
      <c r="MH29" s="50">
        <f t="shared" si="961"/>
        <v>1.9039999999999999</v>
      </c>
      <c r="MI29" s="50">
        <f t="shared" si="962"/>
        <v>1.9039999999999999</v>
      </c>
      <c r="MJ29" s="50">
        <f t="shared" si="963"/>
        <v>0</v>
      </c>
      <c r="MK29" s="50">
        <f t="shared" si="964"/>
        <v>0</v>
      </c>
      <c r="ML29" s="50">
        <f t="shared" si="965"/>
        <v>0</v>
      </c>
      <c r="MM29" s="50">
        <f t="shared" si="966"/>
        <v>0</v>
      </c>
      <c r="MN29" s="50">
        <f t="shared" si="967"/>
        <v>0</v>
      </c>
      <c r="MO29" s="50">
        <f t="shared" si="968"/>
        <v>0</v>
      </c>
      <c r="MP29" s="50">
        <f t="shared" si="969"/>
        <v>0</v>
      </c>
      <c r="MQ29" s="50">
        <f t="shared" si="970"/>
        <v>0</v>
      </c>
      <c r="MR29" s="50">
        <f t="shared" si="971"/>
        <v>1.9039999999999999</v>
      </c>
      <c r="MS29" s="50">
        <f t="shared" si="972"/>
        <v>1.9039999999999999</v>
      </c>
      <c r="MT29" s="50">
        <f t="shared" si="973"/>
        <v>1.9039999999999999</v>
      </c>
      <c r="MU29" s="50">
        <f t="shared" si="974"/>
        <v>1.9039999999999999</v>
      </c>
      <c r="MV29" s="50">
        <f t="shared" si="975"/>
        <v>0</v>
      </c>
      <c r="MW29" s="50">
        <f t="shared" si="976"/>
        <v>0</v>
      </c>
      <c r="MX29" s="50">
        <f t="shared" si="977"/>
        <v>0</v>
      </c>
      <c r="MY29" s="9" t="s">
        <v>63</v>
      </c>
    </row>
    <row r="30" spans="1:363" x14ac:dyDescent="0.25">
      <c r="A30" s="9"/>
      <c r="B30" s="128"/>
      <c r="C30" s="131"/>
      <c r="D30" s="131"/>
      <c r="E30" s="131"/>
      <c r="F30" s="131"/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/>
      <c r="R30" s="131"/>
      <c r="S30" s="131"/>
      <c r="T30" s="131"/>
      <c r="U30" s="131"/>
      <c r="V30" s="131"/>
      <c r="W30" s="131"/>
      <c r="X30" s="131"/>
      <c r="Y30" s="131"/>
      <c r="Z30" s="131"/>
      <c r="AA30" s="131"/>
      <c r="AB30" s="131"/>
      <c r="AC30" s="131"/>
      <c r="AD30" s="131"/>
      <c r="AF30" s="131"/>
      <c r="AG30" s="131"/>
      <c r="AH30" s="131"/>
      <c r="AI30" s="131"/>
      <c r="AJ30" s="131"/>
      <c r="AK30" s="131"/>
      <c r="AL30" s="131"/>
      <c r="AM30" s="131"/>
      <c r="AN30" s="131"/>
      <c r="AO30" s="131"/>
      <c r="AP30" s="131"/>
      <c r="AQ30" s="131"/>
      <c r="AR30" s="131"/>
      <c r="AS30" s="131"/>
      <c r="AT30" s="131"/>
      <c r="AU30" s="131"/>
      <c r="AV30" s="131"/>
      <c r="AW30" s="131"/>
      <c r="AX30" s="131"/>
      <c r="AY30" s="131"/>
      <c r="AZ30" s="131"/>
      <c r="BA30" s="131"/>
      <c r="BB30" s="131"/>
      <c r="BC30" s="131"/>
      <c r="BD30" s="131"/>
      <c r="BE30" s="131"/>
      <c r="BF30" s="131"/>
      <c r="BG30" s="131"/>
      <c r="BH30" s="131"/>
      <c r="BI30" s="131"/>
      <c r="BJ30" s="131"/>
      <c r="BK30" s="131"/>
      <c r="BL30" s="131"/>
      <c r="BM30" s="131"/>
      <c r="BN30" s="131"/>
      <c r="BO30" s="131"/>
      <c r="BP30" s="131"/>
      <c r="BQ30" s="131"/>
      <c r="BR30" s="131"/>
      <c r="BS30" s="131"/>
      <c r="BT30" s="131"/>
      <c r="BU30" s="131"/>
      <c r="BV30" s="131"/>
      <c r="BW30" s="131"/>
      <c r="BX30" s="131"/>
      <c r="BY30" s="131"/>
      <c r="BZ30" s="131"/>
      <c r="CA30" s="131"/>
      <c r="CB30" s="131"/>
      <c r="CC30" s="131"/>
      <c r="CD30" s="131"/>
      <c r="CE30" s="131"/>
      <c r="CF30" s="131"/>
      <c r="CG30" s="131"/>
      <c r="CH30" s="131"/>
      <c r="CI30" s="131"/>
      <c r="CJ30" s="131"/>
      <c r="CK30" s="131"/>
      <c r="CL30" s="131"/>
      <c r="CM30" s="131"/>
      <c r="CN30" s="131"/>
      <c r="CO30" s="131"/>
      <c r="CP30" s="131"/>
      <c r="CQ30" s="131"/>
      <c r="CR30" s="131"/>
      <c r="CS30" s="131"/>
      <c r="CT30" s="131"/>
      <c r="CU30" s="131"/>
      <c r="CV30" s="131"/>
      <c r="CW30" s="131"/>
      <c r="CX30" s="131"/>
      <c r="CY30" s="131"/>
      <c r="CZ30" s="131"/>
      <c r="DA30" s="131"/>
      <c r="DB30" s="131"/>
      <c r="DC30" s="131"/>
      <c r="DD30" s="131"/>
      <c r="DE30" s="131"/>
      <c r="DF30" s="131"/>
      <c r="DG30" s="131"/>
      <c r="DH30" s="131"/>
      <c r="DI30" s="131"/>
      <c r="DJ30" s="131"/>
      <c r="DK30" s="131"/>
      <c r="DL30" s="131"/>
      <c r="DM30" s="131"/>
      <c r="DN30" s="131"/>
      <c r="DO30" s="131"/>
      <c r="DP30" s="131"/>
      <c r="DQ30" s="131"/>
      <c r="DR30" s="131"/>
      <c r="DS30" s="131"/>
      <c r="DT30" s="131"/>
      <c r="DU30" s="131"/>
      <c r="DV30" s="131"/>
      <c r="DW30" s="131"/>
      <c r="DX30" s="131"/>
      <c r="DY30" s="131"/>
      <c r="DZ30" s="131"/>
      <c r="EA30" s="131"/>
      <c r="EB30" s="131"/>
      <c r="EC30" s="131"/>
      <c r="ED30" s="131"/>
      <c r="EE30" s="131"/>
      <c r="EF30" s="131"/>
      <c r="EG30" s="131"/>
      <c r="EH30" s="131"/>
      <c r="EI30" s="131"/>
      <c r="EJ30" s="131"/>
      <c r="EK30" s="131"/>
      <c r="EL30" s="131"/>
      <c r="EM30" s="131"/>
      <c r="EN30" s="131"/>
      <c r="EO30" s="131"/>
      <c r="EP30" s="131"/>
      <c r="EQ30" s="131"/>
      <c r="ER30" s="131"/>
      <c r="ES30" s="131"/>
      <c r="ET30" s="131"/>
      <c r="EU30" s="131"/>
      <c r="EV30" s="131"/>
      <c r="EW30" s="131"/>
      <c r="EX30" s="131"/>
      <c r="EY30" s="131"/>
      <c r="EZ30" s="131"/>
      <c r="FA30" s="131"/>
      <c r="FB30" s="131"/>
      <c r="FC30" s="131"/>
      <c r="FD30" s="131"/>
      <c r="FE30" s="131"/>
      <c r="FF30" s="131"/>
      <c r="FG30" s="131"/>
      <c r="FH30" s="131"/>
      <c r="FI30" s="131"/>
      <c r="FJ30" s="131"/>
      <c r="FK30" s="131"/>
      <c r="FL30" s="131"/>
      <c r="FM30" s="131"/>
      <c r="FN30" s="131"/>
      <c r="FO30" s="131"/>
      <c r="FP30" s="131"/>
      <c r="FQ30" s="131"/>
      <c r="FR30" s="131"/>
      <c r="FS30" s="131"/>
      <c r="FT30" s="131"/>
      <c r="FU30" s="131"/>
      <c r="FV30" s="131"/>
      <c r="FW30" s="131"/>
      <c r="FX30" s="131"/>
      <c r="FY30" s="131"/>
      <c r="FZ30" s="131"/>
      <c r="GA30" s="131"/>
      <c r="GB30" s="131"/>
      <c r="GC30" s="131"/>
      <c r="GD30" s="131"/>
      <c r="GE30" s="131"/>
      <c r="GF30" s="131"/>
      <c r="GG30" s="131"/>
      <c r="GH30" s="131"/>
      <c r="GI30" s="131"/>
      <c r="GJ30" s="131"/>
      <c r="GK30" s="131"/>
      <c r="GL30" s="131"/>
      <c r="GM30" s="131"/>
      <c r="GN30" s="131"/>
      <c r="GO30" s="131"/>
      <c r="GP30" s="131"/>
      <c r="GQ30" s="131"/>
      <c r="GR30" s="131"/>
      <c r="GS30" s="131"/>
      <c r="GT30" s="131"/>
      <c r="GU30" s="131"/>
      <c r="GV30" s="131"/>
      <c r="GW30" s="131"/>
      <c r="GX30" s="131"/>
      <c r="GY30" s="131"/>
      <c r="GZ30" s="131"/>
      <c r="HA30" s="131"/>
      <c r="HB30" s="131"/>
      <c r="HC30" s="131"/>
      <c r="HD30" s="131"/>
      <c r="HE30" s="131"/>
      <c r="HF30" s="131"/>
      <c r="HG30" s="131"/>
      <c r="HH30" s="131"/>
      <c r="HI30" s="131"/>
      <c r="HJ30" s="131"/>
      <c r="HK30" s="131"/>
      <c r="HL30" s="131"/>
      <c r="HM30" s="131"/>
      <c r="HN30" s="131"/>
      <c r="HO30" s="131"/>
      <c r="HP30" s="131"/>
      <c r="HQ30" s="131"/>
      <c r="HR30" s="131"/>
      <c r="HS30" s="131"/>
      <c r="HT30" s="131"/>
      <c r="HU30" s="131"/>
      <c r="HV30" s="131"/>
      <c r="HW30" s="131"/>
      <c r="HX30" s="131"/>
      <c r="HY30" s="131"/>
      <c r="HZ30" s="131"/>
      <c r="IA30" s="131"/>
      <c r="IB30" s="131"/>
      <c r="IC30" s="131"/>
      <c r="ID30" s="131"/>
      <c r="IE30" s="131"/>
      <c r="IF30" s="131"/>
      <c r="IG30" s="131"/>
      <c r="IH30" s="131"/>
      <c r="II30" s="131"/>
      <c r="IJ30" s="131"/>
      <c r="IK30" s="131"/>
      <c r="IL30" s="131"/>
      <c r="IM30" s="131"/>
      <c r="IN30" s="131"/>
      <c r="IO30" s="131"/>
      <c r="IP30" s="131"/>
      <c r="IQ30" s="131"/>
      <c r="IR30" s="131"/>
      <c r="IS30" s="131"/>
      <c r="IT30" s="131"/>
      <c r="IU30" s="131"/>
      <c r="IV30" s="131"/>
      <c r="IW30" s="131"/>
      <c r="IX30" s="131"/>
      <c r="IY30" s="131"/>
      <c r="IZ30" s="131"/>
      <c r="JA30" s="131"/>
      <c r="JB30" s="131"/>
      <c r="JC30" s="131"/>
      <c r="JD30" s="131"/>
      <c r="JE30" s="131"/>
      <c r="JF30" s="131"/>
      <c r="JG30" s="131"/>
      <c r="JH30" s="131"/>
      <c r="JI30" s="131"/>
      <c r="JJ30" s="131"/>
      <c r="JK30" s="131"/>
      <c r="JL30" s="131"/>
      <c r="JM30" s="131"/>
      <c r="JN30" s="131"/>
      <c r="JO30" s="131"/>
      <c r="JP30" s="131"/>
      <c r="JQ30" s="131"/>
      <c r="JR30" s="131"/>
      <c r="JS30" s="131"/>
      <c r="JT30" s="131"/>
      <c r="JU30" s="131"/>
      <c r="JV30" s="131"/>
      <c r="JW30" s="131"/>
      <c r="JX30" s="131"/>
      <c r="JY30" s="131"/>
      <c r="JZ30" s="131"/>
      <c r="KA30" s="131"/>
      <c r="KB30" s="131"/>
      <c r="KC30" s="131"/>
      <c r="KD30" s="131"/>
      <c r="KE30" s="131"/>
      <c r="KF30" s="131"/>
      <c r="KG30" s="131"/>
      <c r="KH30" s="131"/>
      <c r="KI30" s="131"/>
      <c r="KJ30" s="131"/>
      <c r="KK30" s="131"/>
      <c r="KL30" s="131"/>
      <c r="KM30" s="131"/>
      <c r="KN30" s="131"/>
      <c r="KO30" s="131"/>
      <c r="KP30" s="131"/>
      <c r="KQ30" s="131"/>
      <c r="KR30" s="131"/>
      <c r="KS30" s="131"/>
      <c r="KT30" s="131"/>
      <c r="KU30" s="131"/>
      <c r="KV30" s="131"/>
      <c r="KW30" s="131"/>
      <c r="KX30" s="131"/>
      <c r="KY30" s="131"/>
      <c r="KZ30" s="131"/>
      <c r="LA30" s="131"/>
      <c r="LB30" s="131"/>
      <c r="LC30" s="131"/>
      <c r="LD30" s="131"/>
      <c r="LE30" s="131"/>
      <c r="LF30" s="131"/>
      <c r="LG30" s="131"/>
      <c r="LH30" s="131"/>
      <c r="LI30" s="131"/>
      <c r="LJ30" s="131"/>
      <c r="LK30" s="131"/>
      <c r="LL30" s="131"/>
      <c r="LM30" s="131"/>
      <c r="LN30" s="131"/>
      <c r="LO30" s="131"/>
      <c r="LP30" s="131"/>
      <c r="LQ30" s="131"/>
      <c r="LR30" s="131"/>
      <c r="LS30" s="131"/>
      <c r="LT30" s="131"/>
      <c r="LU30" s="131"/>
      <c r="LV30" s="131"/>
      <c r="LW30" s="131"/>
      <c r="LX30" s="131"/>
      <c r="LY30" s="131"/>
      <c r="LZ30" s="131"/>
      <c r="MA30" s="131"/>
      <c r="MB30" s="131"/>
      <c r="MC30" s="131"/>
      <c r="MD30" s="131"/>
      <c r="ME30" s="131"/>
      <c r="MF30" s="131"/>
      <c r="MG30" s="131"/>
      <c r="MH30" s="131"/>
      <c r="MI30" s="131"/>
      <c r="MJ30" s="131"/>
      <c r="MK30" s="131"/>
      <c r="ML30" s="131"/>
      <c r="MM30" s="131"/>
      <c r="MN30" s="131"/>
      <c r="MO30" s="131"/>
      <c r="MP30" s="131"/>
      <c r="MQ30" s="131"/>
      <c r="MR30" s="131"/>
      <c r="MS30" s="131"/>
      <c r="MT30" s="131"/>
      <c r="MU30" s="131"/>
      <c r="MV30" s="131"/>
      <c r="MW30" s="131"/>
      <c r="MX30" s="131"/>
      <c r="MY30" s="9" t="s">
        <v>63</v>
      </c>
    </row>
    <row r="31" spans="1:363" x14ac:dyDescent="0.25">
      <c r="A31" s="9"/>
      <c r="MY31" s="9" t="s">
        <v>63</v>
      </c>
    </row>
    <row r="32" spans="1:363" x14ac:dyDescent="0.25">
      <c r="A32" s="9"/>
      <c r="B32" s="135" t="s">
        <v>264</v>
      </c>
      <c r="C32" s="70" t="s">
        <v>267</v>
      </c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2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  <c r="CP32" s="31"/>
      <c r="CQ32" s="31"/>
      <c r="CR32" s="31"/>
      <c r="CS32" s="31"/>
      <c r="CT32" s="31"/>
      <c r="CU32" s="31"/>
      <c r="CV32" s="31"/>
      <c r="CW32" s="31"/>
      <c r="CX32" s="31"/>
      <c r="CY32" s="31"/>
      <c r="CZ32" s="31"/>
      <c r="DA32" s="31"/>
      <c r="DB32" s="31"/>
      <c r="DC32" s="31"/>
      <c r="DD32" s="31"/>
      <c r="DE32" s="31"/>
      <c r="DF32" s="31"/>
      <c r="DG32" s="31"/>
      <c r="DH32" s="31"/>
      <c r="DI32" s="31"/>
      <c r="DJ32" s="31"/>
      <c r="DK32" s="31"/>
      <c r="DL32" s="31"/>
      <c r="DM32" s="31"/>
      <c r="DN32" s="31"/>
      <c r="DO32" s="31"/>
      <c r="DP32" s="31"/>
      <c r="DQ32" s="31"/>
      <c r="DR32" s="31"/>
      <c r="DS32" s="31"/>
      <c r="DT32" s="31"/>
      <c r="DU32" s="31"/>
      <c r="DV32" s="31"/>
      <c r="DW32" s="31"/>
      <c r="DX32" s="31"/>
      <c r="DY32" s="31"/>
      <c r="DZ32" s="31"/>
      <c r="EA32" s="31"/>
      <c r="EB32" s="31"/>
      <c r="EC32" s="31"/>
      <c r="ED32" s="31"/>
      <c r="EE32" s="31"/>
      <c r="EF32" s="31"/>
      <c r="EG32" s="31"/>
      <c r="EH32" s="31"/>
      <c r="EI32" s="31"/>
      <c r="EJ32" s="31"/>
      <c r="EK32" s="31"/>
      <c r="EL32" s="31"/>
      <c r="EM32" s="31"/>
      <c r="EN32" s="31"/>
      <c r="EO32" s="31"/>
      <c r="EP32" s="31"/>
      <c r="EQ32" s="31"/>
      <c r="ER32" s="31"/>
      <c r="ES32" s="31"/>
      <c r="ET32" s="31"/>
      <c r="EU32" s="31"/>
      <c r="EV32" s="31"/>
      <c r="EW32" s="31"/>
      <c r="EX32" s="31"/>
      <c r="EY32" s="31"/>
      <c r="EZ32" s="31"/>
      <c r="FA32" s="31"/>
      <c r="FB32" s="31"/>
      <c r="FC32" s="31"/>
      <c r="FD32" s="31"/>
      <c r="FE32" s="31"/>
      <c r="FF32" s="31"/>
      <c r="FG32" s="31"/>
      <c r="FH32" s="31"/>
      <c r="FI32" s="31"/>
      <c r="FJ32" s="31"/>
      <c r="FK32" s="31"/>
      <c r="FL32" s="31"/>
      <c r="FM32" s="31"/>
      <c r="FN32" s="31"/>
      <c r="FO32" s="31"/>
      <c r="FP32" s="31"/>
      <c r="FQ32" s="31"/>
      <c r="FR32" s="31"/>
      <c r="FS32" s="31"/>
      <c r="FT32" s="31"/>
      <c r="FU32" s="31"/>
      <c r="FV32" s="31"/>
      <c r="FW32" s="31"/>
      <c r="FX32" s="31"/>
      <c r="FY32" s="31"/>
      <c r="FZ32" s="31"/>
      <c r="GA32" s="31"/>
      <c r="GB32" s="31"/>
      <c r="GC32" s="31"/>
      <c r="GD32" s="31"/>
      <c r="GE32" s="31"/>
      <c r="GF32" s="31"/>
      <c r="GG32" s="31"/>
      <c r="GH32" s="31"/>
      <c r="GI32" s="31"/>
      <c r="GJ32" s="31"/>
      <c r="GK32" s="31"/>
      <c r="GL32" s="31"/>
      <c r="GM32" s="31"/>
      <c r="GN32" s="31"/>
      <c r="GO32" s="31"/>
      <c r="GP32" s="31"/>
      <c r="GQ32" s="31"/>
      <c r="GR32" s="31"/>
      <c r="GS32" s="31"/>
      <c r="GT32" s="31"/>
      <c r="GU32" s="31"/>
      <c r="GV32" s="31"/>
      <c r="GW32" s="31"/>
      <c r="GX32" s="31"/>
      <c r="GY32" s="31"/>
      <c r="GZ32" s="31"/>
      <c r="HA32" s="31"/>
      <c r="HB32" s="31"/>
      <c r="HC32" s="31"/>
      <c r="HD32" s="31"/>
      <c r="HE32" s="31"/>
      <c r="HF32" s="31"/>
      <c r="HG32" s="31"/>
      <c r="HH32" s="31"/>
      <c r="HI32" s="31"/>
      <c r="HJ32" s="31"/>
      <c r="HK32" s="31"/>
      <c r="HL32" s="31"/>
      <c r="HM32" s="31"/>
      <c r="HN32" s="31"/>
      <c r="HO32" s="31"/>
      <c r="HP32" s="31"/>
      <c r="HQ32" s="31"/>
      <c r="HR32" s="31"/>
      <c r="HS32" s="31"/>
      <c r="HT32" s="31"/>
      <c r="HU32" s="31"/>
      <c r="HV32" s="31"/>
      <c r="HW32" s="31"/>
      <c r="HX32" s="31"/>
      <c r="HY32" s="31"/>
      <c r="HZ32" s="31"/>
      <c r="IA32" s="31"/>
      <c r="IB32" s="31"/>
      <c r="IC32" s="31"/>
      <c r="ID32" s="31"/>
      <c r="IE32" s="31"/>
      <c r="IF32" s="31"/>
      <c r="IG32" s="31"/>
      <c r="IH32" s="31"/>
      <c r="II32" s="31"/>
      <c r="IJ32" s="31"/>
      <c r="IK32" s="31"/>
      <c r="IL32" s="31"/>
      <c r="IM32" s="31"/>
      <c r="IN32" s="31"/>
      <c r="IO32" s="31"/>
      <c r="IP32" s="31"/>
      <c r="IQ32" s="31"/>
      <c r="IR32" s="31"/>
      <c r="IS32" s="31"/>
      <c r="IT32" s="31"/>
      <c r="IU32" s="31"/>
      <c r="IV32" s="31"/>
      <c r="IW32" s="31"/>
      <c r="IX32" s="31"/>
      <c r="IY32" s="31"/>
      <c r="IZ32" s="31"/>
      <c r="JA32" s="31"/>
      <c r="JB32" s="31"/>
      <c r="JC32" s="31"/>
      <c r="JD32" s="31"/>
      <c r="JE32" s="31"/>
      <c r="JF32" s="31"/>
      <c r="JG32" s="31"/>
      <c r="JH32" s="31"/>
      <c r="JI32" s="31"/>
      <c r="JJ32" s="31"/>
      <c r="JK32" s="31"/>
      <c r="JL32" s="31"/>
      <c r="JM32" s="31"/>
      <c r="JN32" s="31"/>
      <c r="JO32" s="31"/>
      <c r="JP32" s="31"/>
      <c r="JQ32" s="31"/>
      <c r="JR32" s="31"/>
      <c r="JS32" s="31"/>
      <c r="JT32" s="31"/>
      <c r="JU32" s="31"/>
      <c r="JV32" s="31"/>
      <c r="JW32" s="31"/>
      <c r="JX32" s="31"/>
      <c r="JY32" s="31"/>
      <c r="JZ32" s="31"/>
      <c r="KA32" s="31"/>
      <c r="KB32" s="31"/>
      <c r="KC32" s="31"/>
      <c r="KD32" s="31"/>
      <c r="KE32" s="31"/>
      <c r="KF32" s="31"/>
      <c r="KG32" s="31"/>
      <c r="KH32" s="31"/>
      <c r="KI32" s="31"/>
      <c r="KJ32" s="31"/>
      <c r="KK32" s="31"/>
      <c r="KL32" s="31"/>
      <c r="KM32" s="31"/>
      <c r="KN32" s="31"/>
      <c r="KO32" s="31"/>
      <c r="KP32" s="31"/>
      <c r="KQ32" s="31"/>
      <c r="KR32" s="31"/>
      <c r="KS32" s="31"/>
      <c r="KT32" s="31"/>
      <c r="KU32" s="31"/>
      <c r="KV32" s="31"/>
      <c r="KW32" s="31"/>
      <c r="KX32" s="31"/>
      <c r="KY32" s="31"/>
      <c r="KZ32" s="31"/>
      <c r="LA32" s="31"/>
      <c r="LB32" s="31"/>
      <c r="LC32" s="31"/>
      <c r="LD32" s="31"/>
      <c r="LE32" s="31"/>
      <c r="LF32" s="31"/>
      <c r="LG32" s="31"/>
      <c r="LH32" s="31"/>
      <c r="LI32" s="31"/>
      <c r="LJ32" s="31"/>
      <c r="LK32" s="31"/>
      <c r="LL32" s="31"/>
      <c r="LM32" s="31"/>
      <c r="LN32" s="31"/>
      <c r="LO32" s="31"/>
      <c r="LP32" s="31"/>
      <c r="LQ32" s="31"/>
      <c r="LR32" s="31"/>
      <c r="LS32" s="31"/>
      <c r="LT32" s="31"/>
      <c r="LU32" s="31"/>
      <c r="LV32" s="31"/>
      <c r="LW32" s="31"/>
      <c r="LX32" s="31"/>
      <c r="LY32" s="31"/>
      <c r="LZ32" s="31"/>
      <c r="MA32" s="31"/>
      <c r="MB32" s="31"/>
      <c r="MC32" s="31"/>
      <c r="MD32" s="31"/>
      <c r="ME32" s="31"/>
      <c r="MF32" s="31"/>
      <c r="MG32" s="31"/>
      <c r="MH32" s="31"/>
      <c r="MI32" s="31"/>
      <c r="MJ32" s="31"/>
      <c r="MK32" s="31"/>
      <c r="ML32" s="31"/>
      <c r="MM32" s="31"/>
      <c r="MN32" s="31"/>
      <c r="MO32" s="31"/>
      <c r="MP32" s="31"/>
      <c r="MQ32" s="31"/>
      <c r="MR32" s="31"/>
      <c r="MS32" s="31"/>
      <c r="MT32" s="31"/>
      <c r="MU32" s="31"/>
      <c r="MV32" s="31"/>
      <c r="MW32" s="31"/>
      <c r="MX32" s="31"/>
      <c r="MY32" s="9" t="s">
        <v>63</v>
      </c>
    </row>
    <row r="33" spans="1:363" x14ac:dyDescent="0.25">
      <c r="A33" s="298" t="s">
        <v>268</v>
      </c>
      <c r="B33" s="21" t="s">
        <v>24</v>
      </c>
      <c r="C33" s="134"/>
      <c r="D33" s="134"/>
      <c r="E33" s="134"/>
      <c r="F33" s="134"/>
      <c r="G33" s="134"/>
      <c r="H33" s="25"/>
      <c r="I33" s="25"/>
      <c r="J33" s="25"/>
      <c r="K33" s="25"/>
      <c r="L33" s="134"/>
      <c r="M33" s="134"/>
      <c r="N33" s="134"/>
      <c r="O33" s="134"/>
      <c r="P33" s="134"/>
      <c r="Q33" s="134"/>
      <c r="R33" s="134"/>
      <c r="S33" s="134"/>
      <c r="T33" s="8" t="s">
        <v>62</v>
      </c>
      <c r="U33" s="8" t="s">
        <v>62</v>
      </c>
      <c r="V33" s="8" t="s">
        <v>62</v>
      </c>
      <c r="W33" s="8" t="s">
        <v>62</v>
      </c>
      <c r="X33" s="8" t="s">
        <v>62</v>
      </c>
      <c r="Y33" s="8" t="s">
        <v>62</v>
      </c>
      <c r="Z33" s="8" t="s">
        <v>62</v>
      </c>
      <c r="AA33" s="8" t="s">
        <v>62</v>
      </c>
      <c r="AB33" s="8" t="s">
        <v>62</v>
      </c>
      <c r="AC33" s="8" t="s">
        <v>62</v>
      </c>
      <c r="AD33" s="8" t="s">
        <v>62</v>
      </c>
      <c r="AE33" s="8" t="s">
        <v>62</v>
      </c>
      <c r="AF33" s="8" t="s">
        <v>62</v>
      </c>
      <c r="AG33" s="8" t="s">
        <v>62</v>
      </c>
      <c r="AH33" s="8" t="s">
        <v>62</v>
      </c>
      <c r="AI33" s="8" t="s">
        <v>62</v>
      </c>
      <c r="AJ33" s="8" t="s">
        <v>62</v>
      </c>
      <c r="AK33" s="8" t="s">
        <v>62</v>
      </c>
      <c r="AL33" s="8" t="s">
        <v>62</v>
      </c>
      <c r="AM33" s="8" t="s">
        <v>62</v>
      </c>
      <c r="AN33" s="8" t="s">
        <v>62</v>
      </c>
      <c r="AO33" s="8" t="s">
        <v>62</v>
      </c>
      <c r="AP33" s="8" t="s">
        <v>62</v>
      </c>
      <c r="AQ33" s="8" t="s">
        <v>62</v>
      </c>
      <c r="AR33" s="8" t="s">
        <v>62</v>
      </c>
      <c r="AS33" s="8" t="s">
        <v>62</v>
      </c>
      <c r="AT33" s="8" t="s">
        <v>62</v>
      </c>
      <c r="AU33" s="8" t="s">
        <v>62</v>
      </c>
      <c r="AV33" s="8" t="s">
        <v>62</v>
      </c>
      <c r="AW33" s="8" t="s">
        <v>62</v>
      </c>
      <c r="AX33" s="8" t="s">
        <v>62</v>
      </c>
      <c r="AY33" s="8" t="s">
        <v>62</v>
      </c>
      <c r="AZ33" s="8" t="s">
        <v>62</v>
      </c>
      <c r="BA33" s="8" t="s">
        <v>62</v>
      </c>
      <c r="BB33" s="8" t="s">
        <v>62</v>
      </c>
      <c r="BC33" s="8" t="s">
        <v>62</v>
      </c>
      <c r="BD33" s="125"/>
      <c r="BE33" s="125"/>
      <c r="BF33" s="125"/>
      <c r="BG33" s="125"/>
      <c r="BH33" s="125"/>
      <c r="BI33" s="125"/>
      <c r="BJ33" s="125"/>
      <c r="BK33" s="125"/>
      <c r="BL33" s="125"/>
      <c r="BM33" s="125"/>
      <c r="BN33" s="125"/>
      <c r="BO33" s="125"/>
      <c r="BP33" s="125"/>
      <c r="BQ33" s="125"/>
      <c r="BR33" s="125"/>
      <c r="BS33" s="125"/>
      <c r="BT33" s="125"/>
      <c r="BU33" s="125"/>
      <c r="BV33" s="125"/>
      <c r="BW33" s="125"/>
      <c r="BX33" s="125"/>
      <c r="BY33" s="125"/>
      <c r="BZ33" s="125"/>
      <c r="CA33" s="125"/>
      <c r="CB33" s="125"/>
      <c r="CC33" s="125"/>
      <c r="CD33" s="125"/>
      <c r="CE33" s="125"/>
      <c r="CF33" s="125"/>
      <c r="CG33" s="125"/>
      <c r="CH33" s="125"/>
      <c r="CI33" s="125"/>
      <c r="CJ33" s="125"/>
      <c r="CK33" s="125"/>
      <c r="CL33" s="125"/>
      <c r="CM33" s="125"/>
      <c r="CN33" s="125"/>
      <c r="CO33" s="125"/>
      <c r="CP33" s="125"/>
      <c r="CQ33" s="125"/>
      <c r="CR33" s="125"/>
      <c r="CS33" s="125"/>
      <c r="CT33" s="125"/>
      <c r="CU33" s="125"/>
      <c r="CV33" s="125"/>
      <c r="CW33" s="125"/>
      <c r="CX33" s="125"/>
      <c r="CY33" s="125"/>
      <c r="CZ33" s="125"/>
      <c r="DA33" s="125"/>
      <c r="DB33" s="125"/>
      <c r="DC33" s="125"/>
      <c r="DD33" s="125"/>
      <c r="DE33" s="125"/>
      <c r="DF33" s="125"/>
      <c r="DG33" s="125"/>
      <c r="DH33" s="125"/>
      <c r="DI33" s="125"/>
      <c r="DJ33" s="125"/>
      <c r="DK33" s="125"/>
      <c r="DL33" s="125"/>
      <c r="DM33" s="125"/>
      <c r="DN33" s="125"/>
      <c r="DO33" s="125"/>
      <c r="DP33" s="125"/>
      <c r="DQ33" s="125"/>
      <c r="DR33" s="125"/>
      <c r="DS33" s="125"/>
      <c r="DT33" s="125"/>
      <c r="DU33" s="125"/>
      <c r="DV33" s="125"/>
      <c r="DW33" s="125"/>
      <c r="DX33" s="125"/>
      <c r="DY33" s="125"/>
      <c r="DZ33" s="125"/>
      <c r="EA33" s="125"/>
      <c r="EB33" s="125"/>
      <c r="EC33" s="125"/>
      <c r="ED33" s="125"/>
      <c r="EE33" s="125"/>
      <c r="EF33" s="125"/>
      <c r="EG33" s="125"/>
      <c r="EH33" s="125"/>
      <c r="EI33" s="125"/>
      <c r="EJ33" s="125"/>
      <c r="EK33" s="125"/>
      <c r="EL33" s="125"/>
      <c r="EM33" s="125"/>
      <c r="EN33" s="125"/>
      <c r="EO33" s="125"/>
      <c r="EP33" s="125"/>
      <c r="EQ33" s="125"/>
      <c r="ER33" s="125"/>
      <c r="ES33" s="125"/>
      <c r="ET33" s="125"/>
      <c r="EU33" s="125"/>
      <c r="EV33" s="125"/>
      <c r="EW33" s="125"/>
      <c r="EX33" s="125"/>
      <c r="EY33" s="125"/>
      <c r="EZ33" s="125"/>
      <c r="FA33" s="125"/>
      <c r="FB33" s="125"/>
      <c r="FC33" s="125"/>
      <c r="FD33" s="125"/>
      <c r="FE33" s="125"/>
      <c r="FF33" s="125"/>
      <c r="FG33" s="125"/>
      <c r="FH33" s="125"/>
      <c r="FI33" s="125"/>
      <c r="FJ33" s="125"/>
      <c r="FK33" s="125"/>
      <c r="FL33" s="125"/>
      <c r="FM33" s="125"/>
      <c r="FN33" s="125"/>
      <c r="FO33" s="125"/>
      <c r="FP33" s="125"/>
      <c r="FQ33" s="125"/>
      <c r="FR33" s="125"/>
      <c r="FS33" s="125"/>
      <c r="FT33" s="125"/>
      <c r="FU33" s="125"/>
      <c r="FV33" s="125"/>
      <c r="FW33" s="125"/>
      <c r="FX33" s="125"/>
      <c r="FY33" s="125"/>
      <c r="FZ33" s="125"/>
      <c r="GA33" s="125"/>
      <c r="GB33" s="125"/>
      <c r="GC33" s="125"/>
      <c r="GD33" s="125"/>
      <c r="GE33" s="125"/>
      <c r="GF33" s="125"/>
      <c r="GG33" s="125"/>
      <c r="GH33" s="125"/>
      <c r="GI33" s="125"/>
      <c r="GJ33" s="125"/>
      <c r="GK33" s="125"/>
      <c r="GL33" s="125"/>
      <c r="GM33" s="125"/>
      <c r="GN33" s="125"/>
      <c r="GO33" s="125"/>
      <c r="GP33" s="125"/>
      <c r="GQ33" s="125"/>
      <c r="GR33" s="125"/>
      <c r="GS33" s="125"/>
      <c r="GT33" s="125"/>
      <c r="GU33" s="125"/>
      <c r="GV33" s="125"/>
      <c r="GW33" s="125"/>
      <c r="GX33" s="125"/>
      <c r="GY33" s="125"/>
      <c r="GZ33" s="125"/>
      <c r="HA33" s="125"/>
      <c r="HB33" s="125"/>
      <c r="HC33" s="125"/>
      <c r="HD33" s="125"/>
      <c r="HE33" s="125"/>
      <c r="HF33" s="125"/>
      <c r="HG33" s="125"/>
      <c r="HH33" s="125"/>
      <c r="HI33" s="125"/>
      <c r="HJ33" s="125"/>
      <c r="HK33" s="125"/>
      <c r="HL33" s="125"/>
      <c r="HM33" s="125"/>
      <c r="HN33" s="125"/>
      <c r="HO33" s="125"/>
      <c r="HP33" s="125"/>
      <c r="HQ33" s="125"/>
      <c r="HR33" s="125"/>
      <c r="HS33" s="125"/>
      <c r="HT33" s="125"/>
      <c r="HU33" s="125"/>
      <c r="HV33" s="125"/>
      <c r="HW33" s="125"/>
      <c r="HX33" s="125"/>
      <c r="HY33" s="125"/>
      <c r="HZ33" s="125"/>
      <c r="IA33" s="125"/>
      <c r="IB33" s="125"/>
      <c r="IC33" s="125"/>
      <c r="ID33" s="125"/>
      <c r="IE33" s="125"/>
      <c r="IF33" s="125"/>
      <c r="IG33" s="125"/>
      <c r="IH33" s="125"/>
      <c r="II33" s="125"/>
      <c r="IJ33" s="125"/>
      <c r="IK33" s="125"/>
      <c r="IL33" s="125"/>
      <c r="IM33" s="125"/>
      <c r="IN33" s="125"/>
      <c r="IO33" s="125"/>
      <c r="IP33" s="125"/>
      <c r="IQ33" s="125"/>
      <c r="IR33" s="125"/>
      <c r="IS33" s="125"/>
      <c r="IT33" s="125"/>
      <c r="IU33" s="125"/>
      <c r="IV33" s="125"/>
      <c r="IW33" s="125"/>
      <c r="IX33" s="125"/>
      <c r="IY33" s="125"/>
      <c r="IZ33" s="125"/>
      <c r="JA33" s="125"/>
      <c r="JB33" s="125"/>
      <c r="JC33" s="125"/>
      <c r="JD33" s="125"/>
      <c r="JE33" s="125"/>
      <c r="JF33" s="125"/>
      <c r="JG33" s="125"/>
      <c r="JH33" s="125"/>
      <c r="JI33" s="125"/>
      <c r="JJ33" s="125"/>
      <c r="JK33" s="125"/>
      <c r="JL33" s="125"/>
      <c r="JM33" s="125"/>
      <c r="JN33" s="125"/>
      <c r="JO33" s="125"/>
      <c r="JP33" s="125"/>
      <c r="JQ33" s="125"/>
      <c r="JR33" s="125"/>
      <c r="JS33" s="125"/>
      <c r="JT33" s="125"/>
      <c r="JU33" s="125"/>
      <c r="JV33" s="125"/>
      <c r="JW33" s="125"/>
      <c r="JX33" s="125"/>
      <c r="JY33" s="125"/>
      <c r="JZ33" s="125"/>
      <c r="KA33" s="125"/>
      <c r="KB33" s="125"/>
      <c r="KC33" s="125"/>
      <c r="KD33" s="125"/>
      <c r="KE33" s="125"/>
      <c r="KF33" s="125"/>
      <c r="KG33" s="125"/>
      <c r="KH33" s="125"/>
      <c r="KI33" s="125"/>
      <c r="KJ33" s="125"/>
      <c r="KK33" s="125"/>
      <c r="KL33" s="125"/>
      <c r="KM33" s="125"/>
      <c r="KN33" s="125"/>
      <c r="KO33" s="125"/>
      <c r="KP33" s="125"/>
      <c r="KQ33" s="125"/>
      <c r="KR33" s="125"/>
      <c r="KS33" s="125"/>
      <c r="KT33" s="125"/>
      <c r="KU33" s="125"/>
      <c r="KV33" s="125"/>
      <c r="KW33" s="125"/>
      <c r="KX33" s="125"/>
      <c r="KY33" s="125"/>
      <c r="KZ33" s="125"/>
      <c r="LA33" s="125"/>
      <c r="LB33" s="125"/>
      <c r="LC33" s="125"/>
      <c r="LD33" s="125"/>
      <c r="LE33" s="125"/>
      <c r="LF33" s="125"/>
      <c r="LG33" s="125"/>
      <c r="LH33" s="125"/>
      <c r="LI33" s="125"/>
      <c r="LJ33" s="125"/>
      <c r="LK33" s="125"/>
      <c r="LL33" s="125"/>
      <c r="LM33" s="125"/>
      <c r="LN33" s="125"/>
      <c r="LO33" s="125"/>
      <c r="LP33" s="125"/>
      <c r="LQ33" s="125"/>
      <c r="LR33" s="125"/>
      <c r="LS33" s="125"/>
      <c r="LT33" s="125"/>
      <c r="LU33" s="125"/>
      <c r="LV33" s="125"/>
      <c r="LW33" s="125"/>
      <c r="LX33" s="125"/>
      <c r="LY33" s="125"/>
      <c r="LZ33" s="125"/>
      <c r="MA33" s="125"/>
      <c r="MB33" s="125"/>
      <c r="MC33" s="125"/>
      <c r="MD33" s="125"/>
      <c r="ME33" s="125"/>
      <c r="MF33" s="125"/>
      <c r="MG33" s="125"/>
      <c r="MH33" s="125"/>
      <c r="MI33" s="125"/>
      <c r="MJ33" s="125"/>
      <c r="MK33" s="125"/>
      <c r="ML33" s="125"/>
      <c r="MM33" s="125"/>
      <c r="MN33" s="125"/>
      <c r="MO33" s="125"/>
      <c r="MP33" s="125"/>
      <c r="MQ33" s="125"/>
      <c r="MR33" s="125"/>
      <c r="MS33" s="125"/>
      <c r="MT33" s="125"/>
      <c r="MU33" s="125"/>
      <c r="MV33" s="125"/>
      <c r="MW33" s="125"/>
      <c r="MX33" s="125"/>
      <c r="MY33" s="9" t="s">
        <v>63</v>
      </c>
    </row>
    <row r="34" spans="1:363" x14ac:dyDescent="0.25">
      <c r="A34" s="298"/>
      <c r="B34" s="21" t="s">
        <v>22</v>
      </c>
      <c r="C34" s="134"/>
      <c r="D34" s="134"/>
      <c r="E34" s="134"/>
      <c r="F34" s="134"/>
      <c r="G34" s="134"/>
      <c r="H34" s="25"/>
      <c r="I34" s="25"/>
      <c r="J34" s="25"/>
      <c r="K34" s="25"/>
      <c r="L34" s="134"/>
      <c r="M34" s="134"/>
      <c r="N34" s="134"/>
      <c r="O34" s="134"/>
      <c r="P34" s="134"/>
      <c r="Q34" s="134"/>
      <c r="R34" s="134"/>
      <c r="S34" s="134"/>
      <c r="T34" s="8" t="s">
        <v>62</v>
      </c>
      <c r="U34" s="8" t="s">
        <v>62</v>
      </c>
      <c r="V34" s="8" t="s">
        <v>62</v>
      </c>
      <c r="W34" s="8" t="s">
        <v>62</v>
      </c>
      <c r="X34" s="8" t="s">
        <v>62</v>
      </c>
      <c r="Y34" s="8" t="s">
        <v>62</v>
      </c>
      <c r="Z34" s="8" t="s">
        <v>62</v>
      </c>
      <c r="AA34" s="8" t="s">
        <v>62</v>
      </c>
      <c r="AB34" s="8" t="s">
        <v>62</v>
      </c>
      <c r="AC34" s="8" t="s">
        <v>62</v>
      </c>
      <c r="AD34" s="8" t="s">
        <v>62</v>
      </c>
      <c r="AE34" s="8" t="s">
        <v>62</v>
      </c>
      <c r="AF34" s="8" t="s">
        <v>62</v>
      </c>
      <c r="AG34" s="8" t="s">
        <v>62</v>
      </c>
      <c r="AH34" s="8" t="s">
        <v>62</v>
      </c>
      <c r="AI34" s="8" t="s">
        <v>62</v>
      </c>
      <c r="AJ34" s="8" t="s">
        <v>62</v>
      </c>
      <c r="AK34" s="8" t="s">
        <v>62</v>
      </c>
      <c r="AL34" s="8" t="s">
        <v>62</v>
      </c>
      <c r="AM34" s="8" t="s">
        <v>62</v>
      </c>
      <c r="AN34" s="8" t="s">
        <v>62</v>
      </c>
      <c r="AO34" s="8" t="s">
        <v>62</v>
      </c>
      <c r="AP34" s="8" t="s">
        <v>62</v>
      </c>
      <c r="AQ34" s="8" t="s">
        <v>62</v>
      </c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125"/>
      <c r="BE34" s="125"/>
      <c r="BF34" s="125"/>
      <c r="BG34" s="125"/>
      <c r="BH34" s="125"/>
      <c r="BI34" s="125"/>
      <c r="BJ34" s="125"/>
      <c r="BK34" s="125"/>
      <c r="BL34" s="125"/>
      <c r="BM34" s="125"/>
      <c r="BN34" s="125"/>
      <c r="BO34" s="125"/>
      <c r="BP34" s="125"/>
      <c r="BQ34" s="125"/>
      <c r="BR34" s="125"/>
      <c r="BS34" s="125"/>
      <c r="BT34" s="125"/>
      <c r="BU34" s="125"/>
      <c r="BV34" s="125"/>
      <c r="BW34" s="125"/>
      <c r="BX34" s="125"/>
      <c r="BY34" s="125"/>
      <c r="BZ34" s="125"/>
      <c r="CA34" s="125"/>
      <c r="CB34" s="125"/>
      <c r="CC34" s="125"/>
      <c r="CD34" s="125"/>
      <c r="CE34" s="125"/>
      <c r="CF34" s="125"/>
      <c r="CG34" s="125"/>
      <c r="CH34" s="125"/>
      <c r="CI34" s="125"/>
      <c r="CJ34" s="125"/>
      <c r="CK34" s="125"/>
      <c r="CL34" s="125"/>
      <c r="CM34" s="125"/>
      <c r="CN34" s="125"/>
      <c r="CO34" s="125"/>
      <c r="CP34" s="125"/>
      <c r="CQ34" s="125"/>
      <c r="CR34" s="125"/>
      <c r="CS34" s="125"/>
      <c r="CT34" s="125"/>
      <c r="CU34" s="125"/>
      <c r="CV34" s="125"/>
      <c r="CW34" s="125"/>
      <c r="CX34" s="125"/>
      <c r="CY34" s="125"/>
      <c r="CZ34" s="125"/>
      <c r="DA34" s="125"/>
      <c r="DB34" s="125"/>
      <c r="DC34" s="125"/>
      <c r="DD34" s="125"/>
      <c r="DE34" s="125"/>
      <c r="DF34" s="125"/>
      <c r="DG34" s="125"/>
      <c r="DH34" s="125"/>
      <c r="DI34" s="125"/>
      <c r="DJ34" s="125"/>
      <c r="DK34" s="125"/>
      <c r="DL34" s="125"/>
      <c r="DM34" s="125"/>
      <c r="DN34" s="125"/>
      <c r="DO34" s="125"/>
      <c r="DP34" s="125"/>
      <c r="DQ34" s="125"/>
      <c r="DR34" s="125"/>
      <c r="DS34" s="125"/>
      <c r="DT34" s="125"/>
      <c r="DU34" s="125"/>
      <c r="DV34" s="125"/>
      <c r="DW34" s="125"/>
      <c r="DX34" s="125"/>
      <c r="DY34" s="125"/>
      <c r="DZ34" s="125"/>
      <c r="EA34" s="125"/>
      <c r="EB34" s="125"/>
      <c r="EC34" s="125"/>
      <c r="ED34" s="125"/>
      <c r="EE34" s="125"/>
      <c r="EF34" s="125"/>
      <c r="EG34" s="125"/>
      <c r="EH34" s="125"/>
      <c r="EI34" s="125"/>
      <c r="EJ34" s="125"/>
      <c r="EK34" s="125"/>
      <c r="EL34" s="125"/>
      <c r="EM34" s="125"/>
      <c r="EN34" s="125"/>
      <c r="EO34" s="125"/>
      <c r="EP34" s="125"/>
      <c r="EQ34" s="125"/>
      <c r="ER34" s="125"/>
      <c r="ES34" s="125"/>
      <c r="ET34" s="125"/>
      <c r="EU34" s="125"/>
      <c r="EV34" s="125"/>
      <c r="EW34" s="125"/>
      <c r="EX34" s="125"/>
      <c r="EY34" s="125"/>
      <c r="EZ34" s="125"/>
      <c r="FA34" s="125"/>
      <c r="FB34" s="125"/>
      <c r="FC34" s="125"/>
      <c r="FD34" s="125"/>
      <c r="FE34" s="125"/>
      <c r="FF34" s="125"/>
      <c r="FG34" s="125"/>
      <c r="FH34" s="125"/>
      <c r="FI34" s="125"/>
      <c r="FJ34" s="125"/>
      <c r="FK34" s="125"/>
      <c r="FL34" s="125"/>
      <c r="FM34" s="125"/>
      <c r="FN34" s="125"/>
      <c r="FO34" s="125"/>
      <c r="FP34" s="125"/>
      <c r="FQ34" s="125"/>
      <c r="FR34" s="125"/>
      <c r="FS34" s="125"/>
      <c r="FT34" s="125"/>
      <c r="FU34" s="125"/>
      <c r="FV34" s="125"/>
      <c r="FW34" s="125"/>
      <c r="FX34" s="125"/>
      <c r="FY34" s="125"/>
      <c r="FZ34" s="125"/>
      <c r="GA34" s="125"/>
      <c r="GB34" s="125"/>
      <c r="GC34" s="125"/>
      <c r="GD34" s="125"/>
      <c r="GE34" s="125"/>
      <c r="GF34" s="125"/>
      <c r="GG34" s="125"/>
      <c r="GH34" s="125"/>
      <c r="GI34" s="125"/>
      <c r="GJ34" s="125"/>
      <c r="GK34" s="125"/>
      <c r="GL34" s="125"/>
      <c r="GM34" s="125"/>
      <c r="GN34" s="125"/>
      <c r="GO34" s="125"/>
      <c r="GP34" s="125"/>
      <c r="GQ34" s="125"/>
      <c r="GR34" s="125"/>
      <c r="GS34" s="125"/>
      <c r="GT34" s="125"/>
      <c r="GU34" s="125"/>
      <c r="GV34" s="125"/>
      <c r="GW34" s="125"/>
      <c r="GX34" s="125"/>
      <c r="GY34" s="125"/>
      <c r="GZ34" s="125"/>
      <c r="HA34" s="125"/>
      <c r="HB34" s="125"/>
      <c r="HC34" s="125"/>
      <c r="HD34" s="125"/>
      <c r="HE34" s="125"/>
      <c r="HF34" s="125"/>
      <c r="HG34" s="125"/>
      <c r="HH34" s="125"/>
      <c r="HI34" s="125"/>
      <c r="HJ34" s="125"/>
      <c r="HK34" s="125"/>
      <c r="HL34" s="125"/>
      <c r="HM34" s="125"/>
      <c r="HN34" s="125"/>
      <c r="HO34" s="125"/>
      <c r="HP34" s="125"/>
      <c r="HQ34" s="125"/>
      <c r="HR34" s="125"/>
      <c r="HS34" s="125"/>
      <c r="HT34" s="125"/>
      <c r="HU34" s="125"/>
      <c r="HV34" s="125"/>
      <c r="HW34" s="125"/>
      <c r="HX34" s="125"/>
      <c r="HY34" s="125"/>
      <c r="HZ34" s="125"/>
      <c r="IA34" s="125"/>
      <c r="IB34" s="125"/>
      <c r="IC34" s="125"/>
      <c r="ID34" s="125"/>
      <c r="IE34" s="125"/>
      <c r="IF34" s="125"/>
      <c r="IG34" s="125"/>
      <c r="IH34" s="125"/>
      <c r="II34" s="125"/>
      <c r="IJ34" s="125"/>
      <c r="IK34" s="125"/>
      <c r="IL34" s="125"/>
      <c r="IM34" s="125"/>
      <c r="IN34" s="125"/>
      <c r="IO34" s="125"/>
      <c r="IP34" s="125"/>
      <c r="IQ34" s="125"/>
      <c r="IR34" s="125"/>
      <c r="IS34" s="125"/>
      <c r="IT34" s="125"/>
      <c r="IU34" s="125"/>
      <c r="IV34" s="125"/>
      <c r="IW34" s="125"/>
      <c r="IX34" s="125"/>
      <c r="IY34" s="125"/>
      <c r="IZ34" s="125"/>
      <c r="JA34" s="125"/>
      <c r="JB34" s="125"/>
      <c r="JC34" s="125"/>
      <c r="JD34" s="125"/>
      <c r="JE34" s="125"/>
      <c r="JF34" s="125"/>
      <c r="JG34" s="125"/>
      <c r="JH34" s="125"/>
      <c r="JI34" s="125"/>
      <c r="JJ34" s="125"/>
      <c r="JK34" s="125"/>
      <c r="JL34" s="125"/>
      <c r="JM34" s="125"/>
      <c r="JN34" s="125"/>
      <c r="JO34" s="125"/>
      <c r="JP34" s="125"/>
      <c r="JQ34" s="125"/>
      <c r="JR34" s="125"/>
      <c r="JS34" s="125"/>
      <c r="JT34" s="125"/>
      <c r="JU34" s="125"/>
      <c r="JV34" s="125"/>
      <c r="JW34" s="125"/>
      <c r="JX34" s="125"/>
      <c r="JY34" s="125"/>
      <c r="JZ34" s="125"/>
      <c r="KA34" s="125"/>
      <c r="KB34" s="125"/>
      <c r="KC34" s="125"/>
      <c r="KD34" s="125"/>
      <c r="KE34" s="125"/>
      <c r="KF34" s="125"/>
      <c r="KG34" s="125"/>
      <c r="KH34" s="125"/>
      <c r="KI34" s="125"/>
      <c r="KJ34" s="125"/>
      <c r="KK34" s="125"/>
      <c r="KL34" s="125"/>
      <c r="KM34" s="125"/>
      <c r="KN34" s="125"/>
      <c r="KO34" s="125"/>
      <c r="KP34" s="125"/>
      <c r="KQ34" s="125"/>
      <c r="KR34" s="125"/>
      <c r="KS34" s="125"/>
      <c r="KT34" s="125"/>
      <c r="KU34" s="125"/>
      <c r="KV34" s="125"/>
      <c r="KW34" s="125"/>
      <c r="KX34" s="125"/>
      <c r="KY34" s="125"/>
      <c r="KZ34" s="125"/>
      <c r="LA34" s="125"/>
      <c r="LB34" s="125"/>
      <c r="LC34" s="125"/>
      <c r="LD34" s="125"/>
      <c r="LE34" s="125"/>
      <c r="LF34" s="125"/>
      <c r="LG34" s="125"/>
      <c r="LH34" s="125"/>
      <c r="LI34" s="125"/>
      <c r="LJ34" s="125"/>
      <c r="LK34" s="125"/>
      <c r="LL34" s="125"/>
      <c r="LM34" s="125"/>
      <c r="LN34" s="125"/>
      <c r="LO34" s="125"/>
      <c r="LP34" s="125"/>
      <c r="LQ34" s="125"/>
      <c r="LR34" s="125"/>
      <c r="LS34" s="125"/>
      <c r="LT34" s="125"/>
      <c r="LU34" s="125"/>
      <c r="LV34" s="125"/>
      <c r="LW34" s="125"/>
      <c r="LX34" s="125"/>
      <c r="LY34" s="125"/>
      <c r="LZ34" s="125"/>
      <c r="MA34" s="125"/>
      <c r="MB34" s="125"/>
      <c r="MC34" s="125"/>
      <c r="MD34" s="125"/>
      <c r="ME34" s="125"/>
      <c r="MF34" s="125"/>
      <c r="MG34" s="125"/>
      <c r="MH34" s="125"/>
      <c r="MI34" s="125"/>
      <c r="MJ34" s="125"/>
      <c r="MK34" s="125"/>
      <c r="ML34" s="125"/>
      <c r="MM34" s="125"/>
      <c r="MN34" s="125"/>
      <c r="MO34" s="125"/>
      <c r="MP34" s="125"/>
      <c r="MQ34" s="125"/>
      <c r="MR34" s="125"/>
      <c r="MS34" s="125"/>
      <c r="MT34" s="125"/>
      <c r="MU34" s="125"/>
      <c r="MV34" s="125"/>
      <c r="MW34" s="125"/>
      <c r="MX34" s="125"/>
      <c r="MY34" s="9" t="s">
        <v>63</v>
      </c>
    </row>
    <row r="35" spans="1:363" x14ac:dyDescent="0.25">
      <c r="A35" s="298"/>
      <c r="B35" s="21" t="s">
        <v>23</v>
      </c>
      <c r="C35" s="134"/>
      <c r="D35" s="134"/>
      <c r="E35" s="134"/>
      <c r="F35" s="134"/>
      <c r="G35" s="134"/>
      <c r="H35" s="25"/>
      <c r="I35" s="25"/>
      <c r="J35" s="25"/>
      <c r="K35" s="25"/>
      <c r="L35" s="134"/>
      <c r="M35" s="134"/>
      <c r="N35" s="134"/>
      <c r="O35" s="134"/>
      <c r="P35" s="134"/>
      <c r="Q35" s="134"/>
      <c r="R35" s="134"/>
      <c r="S35" s="134"/>
      <c r="T35" s="8" t="s">
        <v>62</v>
      </c>
      <c r="U35" s="8" t="s">
        <v>62</v>
      </c>
      <c r="V35" s="8" t="s">
        <v>62</v>
      </c>
      <c r="W35" s="8" t="s">
        <v>62</v>
      </c>
      <c r="X35" s="8" t="s">
        <v>62</v>
      </c>
      <c r="Y35" s="8" t="s">
        <v>62</v>
      </c>
      <c r="Z35" s="8" t="s">
        <v>62</v>
      </c>
      <c r="AA35" s="8" t="s">
        <v>62</v>
      </c>
      <c r="AB35" s="8" t="s">
        <v>62</v>
      </c>
      <c r="AC35" s="8" t="s">
        <v>62</v>
      </c>
      <c r="AD35" s="8" t="s">
        <v>62</v>
      </c>
      <c r="AE35" s="8" t="s">
        <v>62</v>
      </c>
      <c r="AF35" s="8" t="s">
        <v>62</v>
      </c>
      <c r="AG35" s="8" t="s">
        <v>62</v>
      </c>
      <c r="AH35" s="8" t="s">
        <v>62</v>
      </c>
      <c r="AI35" s="8" t="s">
        <v>62</v>
      </c>
      <c r="AJ35" s="8" t="s">
        <v>62</v>
      </c>
      <c r="AK35" s="8" t="s">
        <v>62</v>
      </c>
      <c r="AL35" s="8" t="s">
        <v>62</v>
      </c>
      <c r="AM35" s="8" t="s">
        <v>62</v>
      </c>
      <c r="AN35" s="8" t="s">
        <v>62</v>
      </c>
      <c r="AO35" s="8" t="s">
        <v>62</v>
      </c>
      <c r="AP35" s="8" t="s">
        <v>62</v>
      </c>
      <c r="AQ35" s="8" t="s">
        <v>62</v>
      </c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125"/>
      <c r="BE35" s="125"/>
      <c r="BF35" s="125"/>
      <c r="BG35" s="125"/>
      <c r="BH35" s="125"/>
      <c r="BI35" s="125"/>
      <c r="BJ35" s="125"/>
      <c r="BK35" s="125"/>
      <c r="BL35" s="125"/>
      <c r="BM35" s="125"/>
      <c r="BN35" s="125"/>
      <c r="BO35" s="125"/>
      <c r="BP35" s="125"/>
      <c r="BQ35" s="125"/>
      <c r="BR35" s="125"/>
      <c r="BS35" s="125"/>
      <c r="BT35" s="125"/>
      <c r="BU35" s="125"/>
      <c r="BV35" s="125"/>
      <c r="BW35" s="125"/>
      <c r="BX35" s="125"/>
      <c r="BY35" s="125"/>
      <c r="BZ35" s="125"/>
      <c r="CA35" s="125"/>
      <c r="CB35" s="125"/>
      <c r="CC35" s="125"/>
      <c r="CD35" s="125"/>
      <c r="CE35" s="125"/>
      <c r="CF35" s="125"/>
      <c r="CG35" s="125"/>
      <c r="CH35" s="125"/>
      <c r="CI35" s="125"/>
      <c r="CJ35" s="125"/>
      <c r="CK35" s="125"/>
      <c r="CL35" s="125"/>
      <c r="CM35" s="125"/>
      <c r="CN35" s="125"/>
      <c r="CO35" s="125"/>
      <c r="CP35" s="125"/>
      <c r="CQ35" s="125"/>
      <c r="CR35" s="125"/>
      <c r="CS35" s="125"/>
      <c r="CT35" s="125"/>
      <c r="CU35" s="125"/>
      <c r="CV35" s="125"/>
      <c r="CW35" s="125"/>
      <c r="CX35" s="125"/>
      <c r="CY35" s="125"/>
      <c r="CZ35" s="125"/>
      <c r="DA35" s="125"/>
      <c r="DB35" s="125"/>
      <c r="DC35" s="125"/>
      <c r="DD35" s="125"/>
      <c r="DE35" s="125"/>
      <c r="DF35" s="125"/>
      <c r="DG35" s="125"/>
      <c r="DH35" s="125"/>
      <c r="DI35" s="125"/>
      <c r="DJ35" s="125"/>
      <c r="DK35" s="125"/>
      <c r="DL35" s="125"/>
      <c r="DM35" s="125"/>
      <c r="DN35" s="125"/>
      <c r="DO35" s="125"/>
      <c r="DP35" s="125"/>
      <c r="DQ35" s="125"/>
      <c r="DR35" s="125"/>
      <c r="DS35" s="125"/>
      <c r="DT35" s="125"/>
      <c r="DU35" s="125"/>
      <c r="DV35" s="125"/>
      <c r="DW35" s="125"/>
      <c r="DX35" s="125"/>
      <c r="DY35" s="125"/>
      <c r="DZ35" s="125"/>
      <c r="EA35" s="125"/>
      <c r="EB35" s="125"/>
      <c r="EC35" s="125"/>
      <c r="ED35" s="125"/>
      <c r="EE35" s="125"/>
      <c r="EF35" s="125"/>
      <c r="EG35" s="125"/>
      <c r="EH35" s="125"/>
      <c r="EI35" s="125"/>
      <c r="EJ35" s="125"/>
      <c r="EK35" s="125"/>
      <c r="EL35" s="125"/>
      <c r="EM35" s="125"/>
      <c r="EN35" s="125"/>
      <c r="EO35" s="125"/>
      <c r="EP35" s="125"/>
      <c r="EQ35" s="125"/>
      <c r="ER35" s="125"/>
      <c r="ES35" s="125"/>
      <c r="ET35" s="125"/>
      <c r="EU35" s="125"/>
      <c r="EV35" s="125"/>
      <c r="EW35" s="125"/>
      <c r="EX35" s="125"/>
      <c r="EY35" s="125"/>
      <c r="EZ35" s="125"/>
      <c r="FA35" s="125"/>
      <c r="FB35" s="125"/>
      <c r="FC35" s="125"/>
      <c r="FD35" s="125"/>
      <c r="FE35" s="125"/>
      <c r="FF35" s="125"/>
      <c r="FG35" s="125"/>
      <c r="FH35" s="125"/>
      <c r="FI35" s="125"/>
      <c r="FJ35" s="125"/>
      <c r="FK35" s="125"/>
      <c r="FL35" s="125"/>
      <c r="FM35" s="125"/>
      <c r="FN35" s="125"/>
      <c r="FO35" s="125"/>
      <c r="FP35" s="125"/>
      <c r="FQ35" s="125"/>
      <c r="FR35" s="125"/>
      <c r="FS35" s="125"/>
      <c r="FT35" s="125"/>
      <c r="FU35" s="125"/>
      <c r="FV35" s="125"/>
      <c r="FW35" s="125"/>
      <c r="FX35" s="125"/>
      <c r="FY35" s="125"/>
      <c r="FZ35" s="125"/>
      <c r="GA35" s="125"/>
      <c r="GB35" s="125"/>
      <c r="GC35" s="125"/>
      <c r="GD35" s="125"/>
      <c r="GE35" s="125"/>
      <c r="GF35" s="125"/>
      <c r="GG35" s="125"/>
      <c r="GH35" s="125"/>
      <c r="GI35" s="125"/>
      <c r="GJ35" s="125"/>
      <c r="GK35" s="125"/>
      <c r="GL35" s="125"/>
      <c r="GM35" s="125"/>
      <c r="GN35" s="125"/>
      <c r="GO35" s="125"/>
      <c r="GP35" s="125"/>
      <c r="GQ35" s="125"/>
      <c r="GR35" s="125"/>
      <c r="GS35" s="125"/>
      <c r="GT35" s="125"/>
      <c r="GU35" s="125"/>
      <c r="GV35" s="125"/>
      <c r="GW35" s="125"/>
      <c r="GX35" s="125"/>
      <c r="GY35" s="125"/>
      <c r="GZ35" s="125"/>
      <c r="HA35" s="125"/>
      <c r="HB35" s="125"/>
      <c r="HC35" s="125"/>
      <c r="HD35" s="125"/>
      <c r="HE35" s="125"/>
      <c r="HF35" s="125"/>
      <c r="HG35" s="125"/>
      <c r="HH35" s="125"/>
      <c r="HI35" s="125"/>
      <c r="HJ35" s="125"/>
      <c r="HK35" s="125"/>
      <c r="HL35" s="125"/>
      <c r="HM35" s="125"/>
      <c r="HN35" s="125"/>
      <c r="HO35" s="125"/>
      <c r="HP35" s="125"/>
      <c r="HQ35" s="125"/>
      <c r="HR35" s="125"/>
      <c r="HS35" s="125"/>
      <c r="HT35" s="125"/>
      <c r="HU35" s="125"/>
      <c r="HV35" s="125"/>
      <c r="HW35" s="125"/>
      <c r="HX35" s="125"/>
      <c r="HY35" s="125"/>
      <c r="HZ35" s="125"/>
      <c r="IA35" s="125"/>
      <c r="IB35" s="125"/>
      <c r="IC35" s="125"/>
      <c r="ID35" s="125"/>
      <c r="IE35" s="125"/>
      <c r="IF35" s="125"/>
      <c r="IG35" s="125"/>
      <c r="IH35" s="125"/>
      <c r="II35" s="125"/>
      <c r="IJ35" s="125"/>
      <c r="IK35" s="125"/>
      <c r="IL35" s="125"/>
      <c r="IM35" s="125"/>
      <c r="IN35" s="125"/>
      <c r="IO35" s="125"/>
      <c r="IP35" s="125"/>
      <c r="IQ35" s="125"/>
      <c r="IR35" s="125"/>
      <c r="IS35" s="125"/>
      <c r="IT35" s="125"/>
      <c r="IU35" s="125"/>
      <c r="IV35" s="125"/>
      <c r="IW35" s="125"/>
      <c r="IX35" s="125"/>
      <c r="IY35" s="125"/>
      <c r="IZ35" s="125"/>
      <c r="JA35" s="125"/>
      <c r="JB35" s="125"/>
      <c r="JC35" s="125"/>
      <c r="JD35" s="125"/>
      <c r="JE35" s="125"/>
      <c r="JF35" s="125"/>
      <c r="JG35" s="125"/>
      <c r="JH35" s="125"/>
      <c r="JI35" s="125"/>
      <c r="JJ35" s="125"/>
      <c r="JK35" s="125"/>
      <c r="JL35" s="125"/>
      <c r="JM35" s="125"/>
      <c r="JN35" s="125"/>
      <c r="JO35" s="125"/>
      <c r="JP35" s="125"/>
      <c r="JQ35" s="125"/>
      <c r="JR35" s="125"/>
      <c r="JS35" s="125"/>
      <c r="JT35" s="125"/>
      <c r="JU35" s="125"/>
      <c r="JV35" s="125"/>
      <c r="JW35" s="125"/>
      <c r="JX35" s="125"/>
      <c r="JY35" s="125"/>
      <c r="JZ35" s="125"/>
      <c r="KA35" s="125"/>
      <c r="KB35" s="125"/>
      <c r="KC35" s="125"/>
      <c r="KD35" s="125"/>
      <c r="KE35" s="125"/>
      <c r="KF35" s="125"/>
      <c r="KG35" s="125"/>
      <c r="KH35" s="125"/>
      <c r="KI35" s="125"/>
      <c r="KJ35" s="125"/>
      <c r="KK35" s="125"/>
      <c r="KL35" s="125"/>
      <c r="KM35" s="125"/>
      <c r="KN35" s="125"/>
      <c r="KO35" s="125"/>
      <c r="KP35" s="125"/>
      <c r="KQ35" s="125"/>
      <c r="KR35" s="125"/>
      <c r="KS35" s="125"/>
      <c r="KT35" s="125"/>
      <c r="KU35" s="125"/>
      <c r="KV35" s="125"/>
      <c r="KW35" s="125"/>
      <c r="KX35" s="125"/>
      <c r="KY35" s="125"/>
      <c r="KZ35" s="125"/>
      <c r="LA35" s="125"/>
      <c r="LB35" s="125"/>
      <c r="LC35" s="125"/>
      <c r="LD35" s="125"/>
      <c r="LE35" s="125"/>
      <c r="LF35" s="125"/>
      <c r="LG35" s="125"/>
      <c r="LH35" s="125"/>
      <c r="LI35" s="125"/>
      <c r="LJ35" s="125"/>
      <c r="LK35" s="125"/>
      <c r="LL35" s="125"/>
      <c r="LM35" s="125"/>
      <c r="LN35" s="125"/>
      <c r="LO35" s="125"/>
      <c r="LP35" s="125"/>
      <c r="LQ35" s="125"/>
      <c r="LR35" s="125"/>
      <c r="LS35" s="125"/>
      <c r="LT35" s="125"/>
      <c r="LU35" s="125"/>
      <c r="LV35" s="125"/>
      <c r="LW35" s="125"/>
      <c r="LX35" s="125"/>
      <c r="LY35" s="125"/>
      <c r="LZ35" s="125"/>
      <c r="MA35" s="125"/>
      <c r="MB35" s="125"/>
      <c r="MC35" s="125"/>
      <c r="MD35" s="125"/>
      <c r="ME35" s="125"/>
      <c r="MF35" s="125"/>
      <c r="MG35" s="125"/>
      <c r="MH35" s="125"/>
      <c r="MI35" s="125"/>
      <c r="MJ35" s="125"/>
      <c r="MK35" s="125"/>
      <c r="ML35" s="125"/>
      <c r="MM35" s="125"/>
      <c r="MN35" s="125"/>
      <c r="MO35" s="125"/>
      <c r="MP35" s="125"/>
      <c r="MQ35" s="125"/>
      <c r="MR35" s="125"/>
      <c r="MS35" s="125"/>
      <c r="MT35" s="125"/>
      <c r="MU35" s="125"/>
      <c r="MV35" s="125"/>
      <c r="MW35" s="125"/>
      <c r="MX35" s="125"/>
      <c r="MY35" s="9" t="s">
        <v>63</v>
      </c>
    </row>
    <row r="36" spans="1:363" x14ac:dyDescent="0.25">
      <c r="A36" s="298"/>
      <c r="B36" s="21" t="s">
        <v>25</v>
      </c>
      <c r="C36" s="134"/>
      <c r="D36" s="134"/>
      <c r="E36" s="134"/>
      <c r="F36" s="134"/>
      <c r="G36" s="134"/>
      <c r="H36" s="25"/>
      <c r="I36" s="25"/>
      <c r="J36" s="25"/>
      <c r="K36" s="25"/>
      <c r="L36" s="134"/>
      <c r="M36" s="134"/>
      <c r="N36" s="134"/>
      <c r="O36" s="134"/>
      <c r="P36" s="134"/>
      <c r="Q36" s="134"/>
      <c r="R36" s="134"/>
      <c r="S36" s="134"/>
      <c r="T36" s="8" t="s">
        <v>62</v>
      </c>
      <c r="U36" s="8" t="s">
        <v>62</v>
      </c>
      <c r="V36" s="8" t="s">
        <v>62</v>
      </c>
      <c r="W36" s="8" t="s">
        <v>62</v>
      </c>
      <c r="X36" s="8" t="s">
        <v>62</v>
      </c>
      <c r="Y36" s="8" t="s">
        <v>62</v>
      </c>
      <c r="Z36" s="8" t="s">
        <v>62</v>
      </c>
      <c r="AA36" s="8" t="s">
        <v>62</v>
      </c>
      <c r="AB36" s="8" t="s">
        <v>62</v>
      </c>
      <c r="AC36" s="8" t="s">
        <v>62</v>
      </c>
      <c r="AD36" s="8" t="s">
        <v>62</v>
      </c>
      <c r="AE36" s="8" t="s">
        <v>62</v>
      </c>
      <c r="AF36" s="8" t="s">
        <v>62</v>
      </c>
      <c r="AG36" s="8" t="s">
        <v>62</v>
      </c>
      <c r="AH36" s="8" t="s">
        <v>62</v>
      </c>
      <c r="AI36" s="8" t="s">
        <v>62</v>
      </c>
      <c r="AJ36" s="8" t="s">
        <v>62</v>
      </c>
      <c r="AK36" s="8" t="s">
        <v>62</v>
      </c>
      <c r="AL36" s="8" t="s">
        <v>62</v>
      </c>
      <c r="AM36" s="8" t="s">
        <v>62</v>
      </c>
      <c r="AN36" s="8" t="s">
        <v>62</v>
      </c>
      <c r="AO36" s="8" t="s">
        <v>62</v>
      </c>
      <c r="AP36" s="8" t="s">
        <v>62</v>
      </c>
      <c r="AQ36" s="8" t="s">
        <v>62</v>
      </c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125"/>
      <c r="BE36" s="125"/>
      <c r="BF36" s="125"/>
      <c r="BG36" s="125"/>
      <c r="BH36" s="125"/>
      <c r="BI36" s="125"/>
      <c r="BJ36" s="125"/>
      <c r="BK36" s="125"/>
      <c r="BL36" s="125"/>
      <c r="BM36" s="125"/>
      <c r="BN36" s="125"/>
      <c r="BO36" s="125"/>
      <c r="BP36" s="125"/>
      <c r="BQ36" s="125"/>
      <c r="BR36" s="125"/>
      <c r="BS36" s="125"/>
      <c r="BT36" s="125"/>
      <c r="BU36" s="125"/>
      <c r="BV36" s="125"/>
      <c r="BW36" s="125"/>
      <c r="BX36" s="125"/>
      <c r="BY36" s="125"/>
      <c r="BZ36" s="125"/>
      <c r="CA36" s="125"/>
      <c r="CB36" s="125"/>
      <c r="CC36" s="125"/>
      <c r="CD36" s="125"/>
      <c r="CE36" s="125"/>
      <c r="CF36" s="125"/>
      <c r="CG36" s="125"/>
      <c r="CH36" s="125"/>
      <c r="CI36" s="125"/>
      <c r="CJ36" s="125"/>
      <c r="CK36" s="125"/>
      <c r="CL36" s="125"/>
      <c r="CM36" s="125"/>
      <c r="CN36" s="125"/>
      <c r="CO36" s="125"/>
      <c r="CP36" s="125"/>
      <c r="CQ36" s="125"/>
      <c r="CR36" s="125"/>
      <c r="CS36" s="125"/>
      <c r="CT36" s="125"/>
      <c r="CU36" s="125"/>
      <c r="CV36" s="125"/>
      <c r="CW36" s="125"/>
      <c r="CX36" s="125"/>
      <c r="CY36" s="125"/>
      <c r="CZ36" s="125"/>
      <c r="DA36" s="125"/>
      <c r="DB36" s="125"/>
      <c r="DC36" s="125"/>
      <c r="DD36" s="125"/>
      <c r="DE36" s="125"/>
      <c r="DF36" s="125"/>
      <c r="DG36" s="125"/>
      <c r="DH36" s="125"/>
      <c r="DI36" s="125"/>
      <c r="DJ36" s="125"/>
      <c r="DK36" s="125"/>
      <c r="DL36" s="125"/>
      <c r="DM36" s="125"/>
      <c r="DN36" s="125"/>
      <c r="DO36" s="125"/>
      <c r="DP36" s="125"/>
      <c r="DQ36" s="125"/>
      <c r="DR36" s="125"/>
      <c r="DS36" s="125"/>
      <c r="DT36" s="125"/>
      <c r="DU36" s="125"/>
      <c r="DV36" s="125"/>
      <c r="DW36" s="125"/>
      <c r="DX36" s="125"/>
      <c r="DY36" s="125"/>
      <c r="DZ36" s="125"/>
      <c r="EA36" s="125"/>
      <c r="EB36" s="125"/>
      <c r="EC36" s="125"/>
      <c r="ED36" s="125"/>
      <c r="EE36" s="125"/>
      <c r="EF36" s="125"/>
      <c r="EG36" s="125"/>
      <c r="EH36" s="125"/>
      <c r="EI36" s="125"/>
      <c r="EJ36" s="125"/>
      <c r="EK36" s="125"/>
      <c r="EL36" s="125"/>
      <c r="EM36" s="125"/>
      <c r="EN36" s="125"/>
      <c r="EO36" s="125"/>
      <c r="EP36" s="125"/>
      <c r="EQ36" s="125"/>
      <c r="ER36" s="125"/>
      <c r="ES36" s="125"/>
      <c r="ET36" s="125"/>
      <c r="EU36" s="125"/>
      <c r="EV36" s="125"/>
      <c r="EW36" s="125"/>
      <c r="EX36" s="125"/>
      <c r="EY36" s="125"/>
      <c r="EZ36" s="125"/>
      <c r="FA36" s="125"/>
      <c r="FB36" s="125"/>
      <c r="FC36" s="125"/>
      <c r="FD36" s="125"/>
      <c r="FE36" s="125"/>
      <c r="FF36" s="125"/>
      <c r="FG36" s="125"/>
      <c r="FH36" s="125"/>
      <c r="FI36" s="125"/>
      <c r="FJ36" s="125"/>
      <c r="FK36" s="125"/>
      <c r="FL36" s="125"/>
      <c r="FM36" s="125"/>
      <c r="FN36" s="125"/>
      <c r="FO36" s="125"/>
      <c r="FP36" s="125"/>
      <c r="FQ36" s="125"/>
      <c r="FR36" s="125"/>
      <c r="FS36" s="125"/>
      <c r="FT36" s="125"/>
      <c r="FU36" s="125"/>
      <c r="FV36" s="125"/>
      <c r="FW36" s="125"/>
      <c r="FX36" s="125"/>
      <c r="FY36" s="125"/>
      <c r="FZ36" s="125"/>
      <c r="GA36" s="125"/>
      <c r="GB36" s="125"/>
      <c r="GC36" s="125"/>
      <c r="GD36" s="125"/>
      <c r="GE36" s="125"/>
      <c r="GF36" s="125"/>
      <c r="GG36" s="125"/>
      <c r="GH36" s="125"/>
      <c r="GI36" s="125"/>
      <c r="GJ36" s="125"/>
      <c r="GK36" s="125"/>
      <c r="GL36" s="125"/>
      <c r="GM36" s="125"/>
      <c r="GN36" s="125"/>
      <c r="GO36" s="125"/>
      <c r="GP36" s="125"/>
      <c r="GQ36" s="125"/>
      <c r="GR36" s="125"/>
      <c r="GS36" s="125"/>
      <c r="GT36" s="125"/>
      <c r="GU36" s="125"/>
      <c r="GV36" s="125"/>
      <c r="GW36" s="125"/>
      <c r="GX36" s="125"/>
      <c r="GY36" s="125"/>
      <c r="GZ36" s="125"/>
      <c r="HA36" s="125"/>
      <c r="HB36" s="125"/>
      <c r="HC36" s="125"/>
      <c r="HD36" s="125"/>
      <c r="HE36" s="125"/>
      <c r="HF36" s="125"/>
      <c r="HG36" s="125"/>
      <c r="HH36" s="125"/>
      <c r="HI36" s="125"/>
      <c r="HJ36" s="125"/>
      <c r="HK36" s="125"/>
      <c r="HL36" s="125"/>
      <c r="HM36" s="125"/>
      <c r="HN36" s="125"/>
      <c r="HO36" s="125"/>
      <c r="HP36" s="125"/>
      <c r="HQ36" s="125"/>
      <c r="HR36" s="125"/>
      <c r="HS36" s="125"/>
      <c r="HT36" s="125"/>
      <c r="HU36" s="125"/>
      <c r="HV36" s="125"/>
      <c r="HW36" s="125"/>
      <c r="HX36" s="125"/>
      <c r="HY36" s="125"/>
      <c r="HZ36" s="125"/>
      <c r="IA36" s="125"/>
      <c r="IB36" s="125"/>
      <c r="IC36" s="125"/>
      <c r="ID36" s="125"/>
      <c r="IE36" s="125"/>
      <c r="IF36" s="125"/>
      <c r="IG36" s="125"/>
      <c r="IH36" s="125"/>
      <c r="II36" s="125"/>
      <c r="IJ36" s="125"/>
      <c r="IK36" s="125"/>
      <c r="IL36" s="125"/>
      <c r="IM36" s="125"/>
      <c r="IN36" s="125"/>
      <c r="IO36" s="125"/>
      <c r="IP36" s="125"/>
      <c r="IQ36" s="125"/>
      <c r="IR36" s="125"/>
      <c r="IS36" s="125"/>
      <c r="IT36" s="125"/>
      <c r="IU36" s="125"/>
      <c r="IV36" s="125"/>
      <c r="IW36" s="125"/>
      <c r="IX36" s="125"/>
      <c r="IY36" s="125"/>
      <c r="IZ36" s="125"/>
      <c r="JA36" s="125"/>
      <c r="JB36" s="125"/>
      <c r="JC36" s="125"/>
      <c r="JD36" s="125"/>
      <c r="JE36" s="125"/>
      <c r="JF36" s="125"/>
      <c r="JG36" s="125"/>
      <c r="JH36" s="125"/>
      <c r="JI36" s="125"/>
      <c r="JJ36" s="125"/>
      <c r="JK36" s="125"/>
      <c r="JL36" s="125"/>
      <c r="JM36" s="125"/>
      <c r="JN36" s="125"/>
      <c r="JO36" s="125"/>
      <c r="JP36" s="125"/>
      <c r="JQ36" s="125"/>
      <c r="JR36" s="125"/>
      <c r="JS36" s="125"/>
      <c r="JT36" s="125"/>
      <c r="JU36" s="125"/>
      <c r="JV36" s="125"/>
      <c r="JW36" s="125"/>
      <c r="JX36" s="125"/>
      <c r="JY36" s="125"/>
      <c r="JZ36" s="125"/>
      <c r="KA36" s="125"/>
      <c r="KB36" s="125"/>
      <c r="KC36" s="125"/>
      <c r="KD36" s="125"/>
      <c r="KE36" s="125"/>
      <c r="KF36" s="125"/>
      <c r="KG36" s="125"/>
      <c r="KH36" s="125"/>
      <c r="KI36" s="125"/>
      <c r="KJ36" s="125"/>
      <c r="KK36" s="125"/>
      <c r="KL36" s="125"/>
      <c r="KM36" s="125"/>
      <c r="KN36" s="125"/>
      <c r="KO36" s="125"/>
      <c r="KP36" s="125"/>
      <c r="KQ36" s="125"/>
      <c r="KR36" s="125"/>
      <c r="KS36" s="125"/>
      <c r="KT36" s="125"/>
      <c r="KU36" s="125"/>
      <c r="KV36" s="125"/>
      <c r="KW36" s="125"/>
      <c r="KX36" s="125"/>
      <c r="KY36" s="125"/>
      <c r="KZ36" s="125"/>
      <c r="LA36" s="125"/>
      <c r="LB36" s="125"/>
      <c r="LC36" s="125"/>
      <c r="LD36" s="125"/>
      <c r="LE36" s="125"/>
      <c r="LF36" s="125"/>
      <c r="LG36" s="125"/>
      <c r="LH36" s="125"/>
      <c r="LI36" s="125"/>
      <c r="LJ36" s="125"/>
      <c r="LK36" s="125"/>
      <c r="LL36" s="125"/>
      <c r="LM36" s="125"/>
      <c r="LN36" s="125"/>
      <c r="LO36" s="125"/>
      <c r="LP36" s="125"/>
      <c r="LQ36" s="125"/>
      <c r="LR36" s="125"/>
      <c r="LS36" s="125"/>
      <c r="LT36" s="125"/>
      <c r="LU36" s="125"/>
      <c r="LV36" s="125"/>
      <c r="LW36" s="125"/>
      <c r="LX36" s="125"/>
      <c r="LY36" s="125"/>
      <c r="LZ36" s="125"/>
      <c r="MA36" s="125"/>
      <c r="MB36" s="125"/>
      <c r="MC36" s="125"/>
      <c r="MD36" s="125"/>
      <c r="ME36" s="125"/>
      <c r="MF36" s="125"/>
      <c r="MG36" s="125"/>
      <c r="MH36" s="125"/>
      <c r="MI36" s="125"/>
      <c r="MJ36" s="125"/>
      <c r="MK36" s="125"/>
      <c r="ML36" s="125"/>
      <c r="MM36" s="125"/>
      <c r="MN36" s="125"/>
      <c r="MO36" s="125"/>
      <c r="MP36" s="125"/>
      <c r="MQ36" s="125"/>
      <c r="MR36" s="125"/>
      <c r="MS36" s="125"/>
      <c r="MT36" s="125"/>
      <c r="MU36" s="125"/>
      <c r="MV36" s="125"/>
      <c r="MW36" s="125"/>
      <c r="MX36" s="125"/>
      <c r="MY36" s="9" t="s">
        <v>63</v>
      </c>
    </row>
    <row r="37" spans="1:363" x14ac:dyDescent="0.25">
      <c r="A37" s="298"/>
      <c r="B37" s="21" t="s">
        <v>26</v>
      </c>
      <c r="C37" s="134"/>
      <c r="D37" s="134"/>
      <c r="E37" s="134"/>
      <c r="F37" s="134"/>
      <c r="G37" s="134"/>
      <c r="H37" s="25"/>
      <c r="I37" s="25"/>
      <c r="J37" s="25"/>
      <c r="K37" s="25"/>
      <c r="L37" s="134"/>
      <c r="M37" s="134"/>
      <c r="N37" s="134"/>
      <c r="O37" s="134"/>
      <c r="P37" s="134"/>
      <c r="Q37" s="134"/>
      <c r="R37" s="134"/>
      <c r="S37" s="134"/>
      <c r="T37" s="8" t="s">
        <v>62</v>
      </c>
      <c r="U37" s="8" t="s">
        <v>62</v>
      </c>
      <c r="V37" s="8" t="s">
        <v>62</v>
      </c>
      <c r="W37" s="8" t="s">
        <v>62</v>
      </c>
      <c r="X37" s="8" t="s">
        <v>62</v>
      </c>
      <c r="Y37" s="8" t="s">
        <v>62</v>
      </c>
      <c r="Z37" s="8" t="s">
        <v>62</v>
      </c>
      <c r="AA37" s="8" t="s">
        <v>62</v>
      </c>
      <c r="AB37" s="8" t="s">
        <v>62</v>
      </c>
      <c r="AC37" s="8" t="s">
        <v>62</v>
      </c>
      <c r="AD37" s="8" t="s">
        <v>62</v>
      </c>
      <c r="AE37" s="8" t="s">
        <v>62</v>
      </c>
      <c r="AF37" s="8" t="s">
        <v>62</v>
      </c>
      <c r="AG37" s="8" t="s">
        <v>62</v>
      </c>
      <c r="AH37" s="8" t="s">
        <v>62</v>
      </c>
      <c r="AI37" s="8" t="s">
        <v>62</v>
      </c>
      <c r="AJ37" s="8" t="s">
        <v>62</v>
      </c>
      <c r="AK37" s="8" t="s">
        <v>62</v>
      </c>
      <c r="AL37" s="8" t="s">
        <v>62</v>
      </c>
      <c r="AM37" s="8" t="s">
        <v>62</v>
      </c>
      <c r="AN37" s="8" t="s">
        <v>62</v>
      </c>
      <c r="AO37" s="8" t="s">
        <v>62</v>
      </c>
      <c r="AP37" s="8" t="s">
        <v>62</v>
      </c>
      <c r="AQ37" s="8" t="s">
        <v>62</v>
      </c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125"/>
      <c r="BE37" s="125"/>
      <c r="BF37" s="125"/>
      <c r="BG37" s="125"/>
      <c r="BH37" s="125"/>
      <c r="BI37" s="125"/>
      <c r="BJ37" s="125"/>
      <c r="BK37" s="125"/>
      <c r="BL37" s="125"/>
      <c r="BM37" s="125"/>
      <c r="BN37" s="125"/>
      <c r="BO37" s="125"/>
      <c r="BP37" s="125"/>
      <c r="BQ37" s="125"/>
      <c r="BR37" s="125"/>
      <c r="BS37" s="125"/>
      <c r="BT37" s="125"/>
      <c r="BU37" s="125"/>
      <c r="BV37" s="125"/>
      <c r="BW37" s="125"/>
      <c r="BX37" s="125"/>
      <c r="BY37" s="125"/>
      <c r="BZ37" s="125"/>
      <c r="CA37" s="125"/>
      <c r="CB37" s="125"/>
      <c r="CC37" s="125"/>
      <c r="CD37" s="125"/>
      <c r="CE37" s="125"/>
      <c r="CF37" s="125"/>
      <c r="CG37" s="125"/>
      <c r="CH37" s="125"/>
      <c r="CI37" s="125"/>
      <c r="CJ37" s="125"/>
      <c r="CK37" s="125"/>
      <c r="CL37" s="125"/>
      <c r="CM37" s="125"/>
      <c r="CN37" s="125"/>
      <c r="CO37" s="125"/>
      <c r="CP37" s="125"/>
      <c r="CQ37" s="125"/>
      <c r="CR37" s="125"/>
      <c r="CS37" s="125"/>
      <c r="CT37" s="125"/>
      <c r="CU37" s="125"/>
      <c r="CV37" s="125"/>
      <c r="CW37" s="125"/>
      <c r="CX37" s="125"/>
      <c r="CY37" s="125"/>
      <c r="CZ37" s="125"/>
      <c r="DA37" s="125"/>
      <c r="DB37" s="125"/>
      <c r="DC37" s="125"/>
      <c r="DD37" s="125"/>
      <c r="DE37" s="125"/>
      <c r="DF37" s="125"/>
      <c r="DG37" s="125"/>
      <c r="DH37" s="125"/>
      <c r="DI37" s="125"/>
      <c r="DJ37" s="125"/>
      <c r="DK37" s="125"/>
      <c r="DL37" s="125"/>
      <c r="DM37" s="125"/>
      <c r="DN37" s="125"/>
      <c r="DO37" s="125"/>
      <c r="DP37" s="125"/>
      <c r="DQ37" s="125"/>
      <c r="DR37" s="125"/>
      <c r="DS37" s="125"/>
      <c r="DT37" s="125"/>
      <c r="DU37" s="125"/>
      <c r="DV37" s="125"/>
      <c r="DW37" s="125"/>
      <c r="DX37" s="125"/>
      <c r="DY37" s="125"/>
      <c r="DZ37" s="125"/>
      <c r="EA37" s="125"/>
      <c r="EB37" s="125"/>
      <c r="EC37" s="125"/>
      <c r="ED37" s="125"/>
      <c r="EE37" s="125"/>
      <c r="EF37" s="125"/>
      <c r="EG37" s="125"/>
      <c r="EH37" s="125"/>
      <c r="EI37" s="125"/>
      <c r="EJ37" s="125"/>
      <c r="EK37" s="125"/>
      <c r="EL37" s="125"/>
      <c r="EM37" s="125"/>
      <c r="EN37" s="125"/>
      <c r="EO37" s="125"/>
      <c r="EP37" s="125"/>
      <c r="EQ37" s="125"/>
      <c r="ER37" s="125"/>
      <c r="ES37" s="125"/>
      <c r="ET37" s="125"/>
      <c r="EU37" s="125"/>
      <c r="EV37" s="125"/>
      <c r="EW37" s="125"/>
      <c r="EX37" s="125"/>
      <c r="EY37" s="125"/>
      <c r="EZ37" s="125"/>
      <c r="FA37" s="125"/>
      <c r="FB37" s="125"/>
      <c r="FC37" s="125"/>
      <c r="FD37" s="125"/>
      <c r="FE37" s="125"/>
      <c r="FF37" s="125"/>
      <c r="FG37" s="125"/>
      <c r="FH37" s="125"/>
      <c r="FI37" s="125"/>
      <c r="FJ37" s="125"/>
      <c r="FK37" s="125"/>
      <c r="FL37" s="125"/>
      <c r="FM37" s="125"/>
      <c r="FN37" s="125"/>
      <c r="FO37" s="125"/>
      <c r="FP37" s="125"/>
      <c r="FQ37" s="125"/>
      <c r="FR37" s="125"/>
      <c r="FS37" s="125"/>
      <c r="FT37" s="125"/>
      <c r="FU37" s="125"/>
      <c r="FV37" s="125"/>
      <c r="FW37" s="125"/>
      <c r="FX37" s="125"/>
      <c r="FY37" s="125"/>
      <c r="FZ37" s="125"/>
      <c r="GA37" s="125"/>
      <c r="GB37" s="125"/>
      <c r="GC37" s="125"/>
      <c r="GD37" s="125"/>
      <c r="GE37" s="125"/>
      <c r="GF37" s="125"/>
      <c r="GG37" s="125"/>
      <c r="GH37" s="125"/>
      <c r="GI37" s="125"/>
      <c r="GJ37" s="125"/>
      <c r="GK37" s="125"/>
      <c r="GL37" s="125"/>
      <c r="GM37" s="125"/>
      <c r="GN37" s="125"/>
      <c r="GO37" s="125"/>
      <c r="GP37" s="125"/>
      <c r="GQ37" s="125"/>
      <c r="GR37" s="125"/>
      <c r="GS37" s="125"/>
      <c r="GT37" s="125"/>
      <c r="GU37" s="125"/>
      <c r="GV37" s="125"/>
      <c r="GW37" s="125"/>
      <c r="GX37" s="125"/>
      <c r="GY37" s="125"/>
      <c r="GZ37" s="125"/>
      <c r="HA37" s="125"/>
      <c r="HB37" s="125"/>
      <c r="HC37" s="125"/>
      <c r="HD37" s="125"/>
      <c r="HE37" s="125"/>
      <c r="HF37" s="125"/>
      <c r="HG37" s="125"/>
      <c r="HH37" s="125"/>
      <c r="HI37" s="125"/>
      <c r="HJ37" s="125"/>
      <c r="HK37" s="125"/>
      <c r="HL37" s="125"/>
      <c r="HM37" s="125"/>
      <c r="HN37" s="125"/>
      <c r="HO37" s="125"/>
      <c r="HP37" s="125"/>
      <c r="HQ37" s="125"/>
      <c r="HR37" s="125"/>
      <c r="HS37" s="125"/>
      <c r="HT37" s="125"/>
      <c r="HU37" s="125"/>
      <c r="HV37" s="125"/>
      <c r="HW37" s="125"/>
      <c r="HX37" s="125"/>
      <c r="HY37" s="125"/>
      <c r="HZ37" s="125"/>
      <c r="IA37" s="125"/>
      <c r="IB37" s="125"/>
      <c r="IC37" s="125"/>
      <c r="ID37" s="125"/>
      <c r="IE37" s="125"/>
      <c r="IF37" s="125"/>
      <c r="IG37" s="125"/>
      <c r="IH37" s="125"/>
      <c r="II37" s="125"/>
      <c r="IJ37" s="125"/>
      <c r="IK37" s="125"/>
      <c r="IL37" s="125"/>
      <c r="IM37" s="125"/>
      <c r="IN37" s="125"/>
      <c r="IO37" s="125"/>
      <c r="IP37" s="125"/>
      <c r="IQ37" s="125"/>
      <c r="IR37" s="125"/>
      <c r="IS37" s="125"/>
      <c r="IT37" s="125"/>
      <c r="IU37" s="125"/>
      <c r="IV37" s="125"/>
      <c r="IW37" s="125"/>
      <c r="IX37" s="125"/>
      <c r="IY37" s="125"/>
      <c r="IZ37" s="125"/>
      <c r="JA37" s="125"/>
      <c r="JB37" s="125"/>
      <c r="JC37" s="125"/>
      <c r="JD37" s="125"/>
      <c r="JE37" s="125"/>
      <c r="JF37" s="125"/>
      <c r="JG37" s="125"/>
      <c r="JH37" s="125"/>
      <c r="JI37" s="125"/>
      <c r="JJ37" s="125"/>
      <c r="JK37" s="125"/>
      <c r="JL37" s="125"/>
      <c r="JM37" s="125"/>
      <c r="JN37" s="125"/>
      <c r="JO37" s="125"/>
      <c r="JP37" s="125"/>
      <c r="JQ37" s="125"/>
      <c r="JR37" s="125"/>
      <c r="JS37" s="125"/>
      <c r="JT37" s="125"/>
      <c r="JU37" s="125"/>
      <c r="JV37" s="125"/>
      <c r="JW37" s="125"/>
      <c r="JX37" s="125"/>
      <c r="JY37" s="125"/>
      <c r="JZ37" s="125"/>
      <c r="KA37" s="125"/>
      <c r="KB37" s="125"/>
      <c r="KC37" s="125"/>
      <c r="KD37" s="125"/>
      <c r="KE37" s="125"/>
      <c r="KF37" s="125"/>
      <c r="KG37" s="125"/>
      <c r="KH37" s="125"/>
      <c r="KI37" s="125"/>
      <c r="KJ37" s="125"/>
      <c r="KK37" s="125"/>
      <c r="KL37" s="125"/>
      <c r="KM37" s="125"/>
      <c r="KN37" s="125"/>
      <c r="KO37" s="125"/>
      <c r="KP37" s="125"/>
      <c r="KQ37" s="125"/>
      <c r="KR37" s="125"/>
      <c r="KS37" s="125"/>
      <c r="KT37" s="125"/>
      <c r="KU37" s="125"/>
      <c r="KV37" s="125"/>
      <c r="KW37" s="125"/>
      <c r="KX37" s="125"/>
      <c r="KY37" s="125"/>
      <c r="KZ37" s="125"/>
      <c r="LA37" s="125"/>
      <c r="LB37" s="125"/>
      <c r="LC37" s="125"/>
      <c r="LD37" s="125"/>
      <c r="LE37" s="125"/>
      <c r="LF37" s="125"/>
      <c r="LG37" s="125"/>
      <c r="LH37" s="125"/>
      <c r="LI37" s="125"/>
      <c r="LJ37" s="125"/>
      <c r="LK37" s="125"/>
      <c r="LL37" s="125"/>
      <c r="LM37" s="125"/>
      <c r="LN37" s="125"/>
      <c r="LO37" s="125"/>
      <c r="LP37" s="125"/>
      <c r="LQ37" s="125"/>
      <c r="LR37" s="125"/>
      <c r="LS37" s="125"/>
      <c r="LT37" s="125"/>
      <c r="LU37" s="125"/>
      <c r="LV37" s="125"/>
      <c r="LW37" s="125"/>
      <c r="LX37" s="125"/>
      <c r="LY37" s="125"/>
      <c r="LZ37" s="125"/>
      <c r="MA37" s="125"/>
      <c r="MB37" s="125"/>
      <c r="MC37" s="125"/>
      <c r="MD37" s="125"/>
      <c r="ME37" s="125"/>
      <c r="MF37" s="125"/>
      <c r="MG37" s="125"/>
      <c r="MH37" s="125"/>
      <c r="MI37" s="125"/>
      <c r="MJ37" s="125"/>
      <c r="MK37" s="125"/>
      <c r="ML37" s="125"/>
      <c r="MM37" s="125"/>
      <c r="MN37" s="125"/>
      <c r="MO37" s="125"/>
      <c r="MP37" s="125"/>
      <c r="MQ37" s="125"/>
      <c r="MR37" s="125"/>
      <c r="MS37" s="125"/>
      <c r="MT37" s="125"/>
      <c r="MU37" s="125"/>
      <c r="MV37" s="125"/>
      <c r="MW37" s="125"/>
      <c r="MX37" s="125"/>
      <c r="MY37" s="9" t="s">
        <v>63</v>
      </c>
    </row>
    <row r="38" spans="1:363" x14ac:dyDescent="0.25">
      <c r="A38" s="298"/>
      <c r="B38" s="21" t="s">
        <v>28</v>
      </c>
      <c r="C38" s="134"/>
      <c r="D38" s="134"/>
      <c r="E38" s="134"/>
      <c r="F38" s="134"/>
      <c r="G38" s="134"/>
      <c r="H38" s="25"/>
      <c r="I38" s="25"/>
      <c r="J38" s="25"/>
      <c r="K38" s="25"/>
      <c r="L38" s="134"/>
      <c r="M38" s="134"/>
      <c r="N38" s="134"/>
      <c r="O38" s="134"/>
      <c r="P38" s="134"/>
      <c r="Q38" s="134"/>
      <c r="R38" s="134"/>
      <c r="S38" s="134"/>
      <c r="T38" s="8" t="s">
        <v>62</v>
      </c>
      <c r="U38" s="8" t="s">
        <v>62</v>
      </c>
      <c r="V38" s="8" t="s">
        <v>62</v>
      </c>
      <c r="W38" s="8" t="s">
        <v>62</v>
      </c>
      <c r="X38" s="8" t="s">
        <v>62</v>
      </c>
      <c r="Y38" s="8" t="s">
        <v>62</v>
      </c>
      <c r="Z38" s="8" t="s">
        <v>62</v>
      </c>
      <c r="AA38" s="8" t="s">
        <v>62</v>
      </c>
      <c r="AB38" s="8" t="s">
        <v>62</v>
      </c>
      <c r="AC38" s="8" t="s">
        <v>62</v>
      </c>
      <c r="AD38" s="8" t="s">
        <v>62</v>
      </c>
      <c r="AE38" s="8" t="s">
        <v>62</v>
      </c>
      <c r="AF38" s="8" t="s">
        <v>62</v>
      </c>
      <c r="AG38" s="8" t="s">
        <v>62</v>
      </c>
      <c r="AH38" s="8" t="s">
        <v>62</v>
      </c>
      <c r="AI38" s="8" t="s">
        <v>62</v>
      </c>
      <c r="AJ38" s="8" t="s">
        <v>62</v>
      </c>
      <c r="AK38" s="8" t="s">
        <v>62</v>
      </c>
      <c r="AL38" s="8" t="s">
        <v>62</v>
      </c>
      <c r="AM38" s="8" t="s">
        <v>62</v>
      </c>
      <c r="AN38" s="8" t="s">
        <v>62</v>
      </c>
      <c r="AO38" s="8" t="s">
        <v>62</v>
      </c>
      <c r="AP38" s="8" t="s">
        <v>62</v>
      </c>
      <c r="AQ38" s="8" t="s">
        <v>62</v>
      </c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  <c r="CP38" s="125"/>
      <c r="CQ38" s="125"/>
      <c r="CR38" s="125"/>
      <c r="CS38" s="125"/>
      <c r="CT38" s="125"/>
      <c r="CU38" s="125"/>
      <c r="CV38" s="125"/>
      <c r="CW38" s="125"/>
      <c r="CX38" s="125"/>
      <c r="CY38" s="125"/>
      <c r="CZ38" s="125"/>
      <c r="DA38" s="125"/>
      <c r="DB38" s="125"/>
      <c r="DC38" s="125"/>
      <c r="DD38" s="125"/>
      <c r="DE38" s="125"/>
      <c r="DF38" s="125"/>
      <c r="DG38" s="125"/>
      <c r="DH38" s="125"/>
      <c r="DI38" s="125"/>
      <c r="DJ38" s="125"/>
      <c r="DK38" s="125"/>
      <c r="DL38" s="125"/>
      <c r="DM38" s="125"/>
      <c r="DN38" s="125"/>
      <c r="DO38" s="125"/>
      <c r="DP38" s="125"/>
      <c r="DQ38" s="125"/>
      <c r="DR38" s="125"/>
      <c r="DS38" s="125"/>
      <c r="DT38" s="125"/>
      <c r="DU38" s="125"/>
      <c r="DV38" s="125"/>
      <c r="DW38" s="125"/>
      <c r="DX38" s="125"/>
      <c r="DY38" s="125"/>
      <c r="DZ38" s="125"/>
      <c r="EA38" s="125"/>
      <c r="EB38" s="125"/>
      <c r="EC38" s="125"/>
      <c r="ED38" s="125"/>
      <c r="EE38" s="125"/>
      <c r="EF38" s="125"/>
      <c r="EG38" s="125"/>
      <c r="EH38" s="125"/>
      <c r="EI38" s="125"/>
      <c r="EJ38" s="125"/>
      <c r="EK38" s="125"/>
      <c r="EL38" s="125"/>
      <c r="EM38" s="125"/>
      <c r="EN38" s="125"/>
      <c r="EO38" s="125"/>
      <c r="EP38" s="125"/>
      <c r="EQ38" s="125"/>
      <c r="ER38" s="125"/>
      <c r="ES38" s="125"/>
      <c r="ET38" s="125"/>
      <c r="EU38" s="125"/>
      <c r="EV38" s="125"/>
      <c r="EW38" s="125"/>
      <c r="EX38" s="125"/>
      <c r="EY38" s="125"/>
      <c r="EZ38" s="125"/>
      <c r="FA38" s="125"/>
      <c r="FB38" s="125"/>
      <c r="FC38" s="125"/>
      <c r="FD38" s="125"/>
      <c r="FE38" s="125"/>
      <c r="FF38" s="125"/>
      <c r="FG38" s="125"/>
      <c r="FH38" s="125"/>
      <c r="FI38" s="125"/>
      <c r="FJ38" s="125"/>
      <c r="FK38" s="125"/>
      <c r="FL38" s="125"/>
      <c r="FM38" s="125"/>
      <c r="FN38" s="125"/>
      <c r="FO38" s="125"/>
      <c r="FP38" s="125"/>
      <c r="FQ38" s="125"/>
      <c r="FR38" s="125"/>
      <c r="FS38" s="125"/>
      <c r="FT38" s="125"/>
      <c r="FU38" s="125"/>
      <c r="FV38" s="125"/>
      <c r="FW38" s="125"/>
      <c r="FX38" s="125"/>
      <c r="FY38" s="125"/>
      <c r="FZ38" s="125"/>
      <c r="GA38" s="125"/>
      <c r="GB38" s="125"/>
      <c r="GC38" s="125"/>
      <c r="GD38" s="125"/>
      <c r="GE38" s="125"/>
      <c r="GF38" s="125"/>
      <c r="GG38" s="125"/>
      <c r="GH38" s="125"/>
      <c r="GI38" s="125"/>
      <c r="GJ38" s="125"/>
      <c r="GK38" s="125"/>
      <c r="GL38" s="125"/>
      <c r="GM38" s="125"/>
      <c r="GN38" s="125"/>
      <c r="GO38" s="125"/>
      <c r="GP38" s="125"/>
      <c r="GQ38" s="125"/>
      <c r="GR38" s="125"/>
      <c r="GS38" s="125"/>
      <c r="GT38" s="125"/>
      <c r="GU38" s="125"/>
      <c r="GV38" s="125"/>
      <c r="GW38" s="125"/>
      <c r="GX38" s="125"/>
      <c r="GY38" s="125"/>
      <c r="GZ38" s="125"/>
      <c r="HA38" s="125"/>
      <c r="HB38" s="125"/>
      <c r="HC38" s="125"/>
      <c r="HD38" s="125"/>
      <c r="HE38" s="125"/>
      <c r="HF38" s="125"/>
      <c r="HG38" s="125"/>
      <c r="HH38" s="125"/>
      <c r="HI38" s="125"/>
      <c r="HJ38" s="125"/>
      <c r="HK38" s="125"/>
      <c r="HL38" s="125"/>
      <c r="HM38" s="125"/>
      <c r="HN38" s="125"/>
      <c r="HO38" s="125"/>
      <c r="HP38" s="125"/>
      <c r="HQ38" s="125"/>
      <c r="HR38" s="125"/>
      <c r="HS38" s="125"/>
      <c r="HT38" s="125"/>
      <c r="HU38" s="125"/>
      <c r="HV38" s="125"/>
      <c r="HW38" s="125"/>
      <c r="HX38" s="125"/>
      <c r="HY38" s="125"/>
      <c r="HZ38" s="125"/>
      <c r="IA38" s="125"/>
      <c r="IB38" s="125"/>
      <c r="IC38" s="125"/>
      <c r="ID38" s="125"/>
      <c r="IE38" s="125"/>
      <c r="IF38" s="125"/>
      <c r="IG38" s="125"/>
      <c r="IH38" s="125"/>
      <c r="II38" s="125"/>
      <c r="IJ38" s="125"/>
      <c r="IK38" s="125"/>
      <c r="IL38" s="125"/>
      <c r="IM38" s="125"/>
      <c r="IN38" s="125"/>
      <c r="IO38" s="125"/>
      <c r="IP38" s="125"/>
      <c r="IQ38" s="125"/>
      <c r="IR38" s="125"/>
      <c r="IS38" s="125"/>
      <c r="IT38" s="125"/>
      <c r="IU38" s="125"/>
      <c r="IV38" s="125"/>
      <c r="IW38" s="125"/>
      <c r="IX38" s="125"/>
      <c r="IY38" s="125"/>
      <c r="IZ38" s="125"/>
      <c r="JA38" s="125"/>
      <c r="JB38" s="125"/>
      <c r="JC38" s="125"/>
      <c r="JD38" s="125"/>
      <c r="JE38" s="125"/>
      <c r="JF38" s="125"/>
      <c r="JG38" s="125"/>
      <c r="JH38" s="125"/>
      <c r="JI38" s="125"/>
      <c r="JJ38" s="125"/>
      <c r="JK38" s="125"/>
      <c r="JL38" s="125"/>
      <c r="JM38" s="125"/>
      <c r="JN38" s="125"/>
      <c r="JO38" s="125"/>
      <c r="JP38" s="125"/>
      <c r="JQ38" s="125"/>
      <c r="JR38" s="125"/>
      <c r="JS38" s="125"/>
      <c r="JT38" s="125"/>
      <c r="JU38" s="125"/>
      <c r="JV38" s="125"/>
      <c r="JW38" s="125"/>
      <c r="JX38" s="125"/>
      <c r="JY38" s="125"/>
      <c r="JZ38" s="125"/>
      <c r="KA38" s="125"/>
      <c r="KB38" s="125"/>
      <c r="KC38" s="125"/>
      <c r="KD38" s="125"/>
      <c r="KE38" s="125"/>
      <c r="KF38" s="125"/>
      <c r="KG38" s="125"/>
      <c r="KH38" s="125"/>
      <c r="KI38" s="125"/>
      <c r="KJ38" s="125"/>
      <c r="KK38" s="125"/>
      <c r="KL38" s="125"/>
      <c r="KM38" s="125"/>
      <c r="KN38" s="125"/>
      <c r="KO38" s="125"/>
      <c r="KP38" s="125"/>
      <c r="KQ38" s="125"/>
      <c r="KR38" s="125"/>
      <c r="KS38" s="125"/>
      <c r="KT38" s="125"/>
      <c r="KU38" s="125"/>
      <c r="KV38" s="125"/>
      <c r="KW38" s="125"/>
      <c r="KX38" s="125"/>
      <c r="KY38" s="125"/>
      <c r="KZ38" s="125"/>
      <c r="LA38" s="125"/>
      <c r="LB38" s="125"/>
      <c r="LC38" s="125"/>
      <c r="LD38" s="125"/>
      <c r="LE38" s="125"/>
      <c r="LF38" s="125"/>
      <c r="LG38" s="125"/>
      <c r="LH38" s="125"/>
      <c r="LI38" s="125"/>
      <c r="LJ38" s="125"/>
      <c r="LK38" s="125"/>
      <c r="LL38" s="125"/>
      <c r="LM38" s="125"/>
      <c r="LN38" s="125"/>
      <c r="LO38" s="125"/>
      <c r="LP38" s="125"/>
      <c r="LQ38" s="125"/>
      <c r="LR38" s="125"/>
      <c r="LS38" s="125"/>
      <c r="LT38" s="125"/>
      <c r="LU38" s="125"/>
      <c r="LV38" s="125"/>
      <c r="LW38" s="125"/>
      <c r="LX38" s="125"/>
      <c r="LY38" s="125"/>
      <c r="LZ38" s="125"/>
      <c r="MA38" s="125"/>
      <c r="MB38" s="125"/>
      <c r="MC38" s="125"/>
      <c r="MD38" s="125"/>
      <c r="ME38" s="125"/>
      <c r="MF38" s="125"/>
      <c r="MG38" s="125"/>
      <c r="MH38" s="125"/>
      <c r="MI38" s="125"/>
      <c r="MJ38" s="125"/>
      <c r="MK38" s="125"/>
      <c r="ML38" s="125"/>
      <c r="MM38" s="125"/>
      <c r="MN38" s="125"/>
      <c r="MO38" s="125"/>
      <c r="MP38" s="125"/>
      <c r="MQ38" s="125"/>
      <c r="MR38" s="125"/>
      <c r="MS38" s="125"/>
      <c r="MT38" s="125"/>
      <c r="MU38" s="125"/>
      <c r="MV38" s="125"/>
      <c r="MW38" s="125"/>
      <c r="MX38" s="125"/>
      <c r="MY38" s="9" t="s">
        <v>63</v>
      </c>
    </row>
    <row r="39" spans="1:363" x14ac:dyDescent="0.25">
      <c r="A39" s="298"/>
      <c r="B39" s="21" t="s">
        <v>257</v>
      </c>
      <c r="C39" s="134"/>
      <c r="D39" s="134"/>
      <c r="E39" s="134"/>
      <c r="F39" s="134"/>
      <c r="G39" s="134"/>
      <c r="H39" s="25"/>
      <c r="I39" s="25"/>
      <c r="J39" s="25"/>
      <c r="K39" s="25"/>
      <c r="L39" s="134"/>
      <c r="M39" s="134"/>
      <c r="N39" s="134"/>
      <c r="O39" s="50"/>
      <c r="P39" s="50"/>
      <c r="Q39" s="50"/>
      <c r="R39" s="50"/>
      <c r="S39" s="50"/>
      <c r="T39" s="8" t="s">
        <v>62</v>
      </c>
      <c r="U39" s="8" t="s">
        <v>62</v>
      </c>
      <c r="V39" s="8" t="s">
        <v>62</v>
      </c>
      <c r="W39" s="8" t="s">
        <v>62</v>
      </c>
      <c r="X39" s="8" t="s">
        <v>62</v>
      </c>
      <c r="Y39" s="8" t="s">
        <v>62</v>
      </c>
      <c r="Z39" s="8" t="s">
        <v>62</v>
      </c>
      <c r="AA39" s="8" t="s">
        <v>62</v>
      </c>
      <c r="AB39" s="8" t="s">
        <v>62</v>
      </c>
      <c r="AC39" s="8" t="s">
        <v>62</v>
      </c>
      <c r="AD39" s="8" t="s">
        <v>62</v>
      </c>
      <c r="AE39" s="8" t="s">
        <v>62</v>
      </c>
      <c r="AF39" s="8" t="s">
        <v>62</v>
      </c>
      <c r="AG39" s="8" t="s">
        <v>62</v>
      </c>
      <c r="AH39" s="8" t="s">
        <v>62</v>
      </c>
      <c r="AI39" s="8" t="s">
        <v>62</v>
      </c>
      <c r="AJ39" s="8" t="s">
        <v>62</v>
      </c>
      <c r="AK39" s="8" t="s">
        <v>62</v>
      </c>
      <c r="AL39" s="8" t="s">
        <v>62</v>
      </c>
      <c r="AM39" s="8" t="s">
        <v>62</v>
      </c>
      <c r="AN39" s="8" t="s">
        <v>62</v>
      </c>
      <c r="AO39" s="8" t="s">
        <v>62</v>
      </c>
      <c r="AP39" s="8" t="s">
        <v>62</v>
      </c>
      <c r="AQ39" s="8" t="s">
        <v>62</v>
      </c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50"/>
      <c r="BE39" s="50"/>
      <c r="BF39" s="50"/>
      <c r="BG39" s="50"/>
      <c r="BH39" s="50"/>
      <c r="BI39" s="50"/>
      <c r="BJ39" s="50"/>
      <c r="BK39" s="50"/>
      <c r="BL39" s="50"/>
      <c r="BM39" s="50"/>
      <c r="BN39" s="50"/>
      <c r="BO39" s="50"/>
      <c r="BP39" s="50"/>
      <c r="BQ39" s="50"/>
      <c r="BR39" s="50"/>
      <c r="BS39" s="50"/>
      <c r="BT39" s="50"/>
      <c r="BU39" s="50"/>
      <c r="BV39" s="50"/>
      <c r="BW39" s="50"/>
      <c r="BX39" s="50"/>
      <c r="BY39" s="50"/>
      <c r="BZ39" s="50"/>
      <c r="CA39" s="50"/>
      <c r="CB39" s="50"/>
      <c r="CC39" s="50"/>
      <c r="CD39" s="50"/>
      <c r="CE39" s="50"/>
      <c r="CF39" s="50"/>
      <c r="CG39" s="50"/>
      <c r="CH39" s="50"/>
      <c r="CI39" s="50"/>
      <c r="CJ39" s="50"/>
      <c r="CK39" s="50"/>
      <c r="CL39" s="50"/>
      <c r="CM39" s="50"/>
      <c r="CN39" s="50"/>
      <c r="CO39" s="50"/>
      <c r="CP39" s="50"/>
      <c r="CQ39" s="50"/>
      <c r="CR39" s="50"/>
      <c r="CS39" s="50"/>
      <c r="CT39" s="50"/>
      <c r="CU39" s="50"/>
      <c r="CV39" s="50"/>
      <c r="CW39" s="50"/>
      <c r="CX39" s="50"/>
      <c r="CY39" s="50"/>
      <c r="CZ39" s="50"/>
      <c r="DA39" s="50"/>
      <c r="DB39" s="50"/>
      <c r="DC39" s="50"/>
      <c r="DD39" s="50"/>
      <c r="DE39" s="50"/>
      <c r="DF39" s="50"/>
      <c r="DG39" s="50"/>
      <c r="DH39" s="50"/>
      <c r="DI39" s="50"/>
      <c r="DJ39" s="50"/>
      <c r="DK39" s="50"/>
      <c r="DL39" s="50"/>
      <c r="DM39" s="50"/>
      <c r="DN39" s="50"/>
      <c r="DO39" s="50"/>
      <c r="DP39" s="50"/>
      <c r="DQ39" s="50"/>
      <c r="DR39" s="50"/>
      <c r="DS39" s="50"/>
      <c r="DT39" s="50"/>
      <c r="DU39" s="50"/>
      <c r="DV39" s="50"/>
      <c r="DW39" s="50"/>
      <c r="DX39" s="50"/>
      <c r="DY39" s="50"/>
      <c r="DZ39" s="50"/>
      <c r="EA39" s="50"/>
      <c r="EB39" s="50"/>
      <c r="EC39" s="50"/>
      <c r="ED39" s="50"/>
      <c r="EE39" s="50"/>
      <c r="EF39" s="50"/>
      <c r="EG39" s="50"/>
      <c r="EH39" s="50"/>
      <c r="EI39" s="50"/>
      <c r="EJ39" s="50"/>
      <c r="EK39" s="50"/>
      <c r="EL39" s="50"/>
      <c r="EM39" s="50"/>
      <c r="EN39" s="50"/>
      <c r="EO39" s="50"/>
      <c r="EP39" s="50"/>
      <c r="EQ39" s="50"/>
      <c r="ER39" s="50"/>
      <c r="ES39" s="50"/>
      <c r="ET39" s="50"/>
      <c r="EU39" s="50"/>
      <c r="EV39" s="50"/>
      <c r="EW39" s="50"/>
      <c r="EX39" s="50"/>
      <c r="EY39" s="50"/>
      <c r="EZ39" s="50"/>
      <c r="FA39" s="50"/>
      <c r="FB39" s="50"/>
      <c r="FC39" s="50"/>
      <c r="FD39" s="50"/>
      <c r="FE39" s="50"/>
      <c r="FF39" s="50"/>
      <c r="FG39" s="50"/>
      <c r="FH39" s="50"/>
      <c r="FI39" s="50"/>
      <c r="FJ39" s="50"/>
      <c r="FK39" s="50"/>
      <c r="FL39" s="50"/>
      <c r="FM39" s="50"/>
      <c r="FN39" s="50"/>
      <c r="FO39" s="50"/>
      <c r="FP39" s="50"/>
      <c r="FQ39" s="50"/>
      <c r="FR39" s="50"/>
      <c r="FS39" s="50"/>
      <c r="FT39" s="50"/>
      <c r="FU39" s="50"/>
      <c r="FV39" s="50"/>
      <c r="FW39" s="50"/>
      <c r="FX39" s="50"/>
      <c r="FY39" s="50"/>
      <c r="FZ39" s="50"/>
      <c r="GA39" s="50"/>
      <c r="GB39" s="50"/>
      <c r="GC39" s="50"/>
      <c r="GD39" s="50"/>
      <c r="GE39" s="50"/>
      <c r="GF39" s="50"/>
      <c r="GG39" s="50"/>
      <c r="GH39" s="50"/>
      <c r="GI39" s="50"/>
      <c r="GJ39" s="50"/>
      <c r="GK39" s="50"/>
      <c r="GL39" s="50"/>
      <c r="GM39" s="50"/>
      <c r="GN39" s="50"/>
      <c r="GO39" s="50"/>
      <c r="GP39" s="50"/>
      <c r="GQ39" s="50"/>
      <c r="GR39" s="50"/>
      <c r="GS39" s="50"/>
      <c r="GT39" s="50"/>
      <c r="GU39" s="50"/>
      <c r="GV39" s="50"/>
      <c r="GW39" s="50"/>
      <c r="GX39" s="50"/>
      <c r="GY39" s="50"/>
      <c r="GZ39" s="50"/>
      <c r="HA39" s="50"/>
      <c r="HB39" s="50"/>
      <c r="HC39" s="50"/>
      <c r="HD39" s="50"/>
      <c r="HE39" s="50"/>
      <c r="HF39" s="50"/>
      <c r="HG39" s="50"/>
      <c r="HH39" s="50"/>
      <c r="HI39" s="50"/>
      <c r="HJ39" s="50"/>
      <c r="HK39" s="50"/>
      <c r="HL39" s="50"/>
      <c r="HM39" s="50"/>
      <c r="HN39" s="50"/>
      <c r="HO39" s="50"/>
      <c r="HP39" s="50"/>
      <c r="HQ39" s="50"/>
      <c r="HR39" s="50"/>
      <c r="HS39" s="50"/>
      <c r="HT39" s="50"/>
      <c r="HU39" s="50"/>
      <c r="HV39" s="50"/>
      <c r="HW39" s="50"/>
      <c r="HX39" s="50"/>
      <c r="HY39" s="50"/>
      <c r="HZ39" s="50"/>
      <c r="IA39" s="50"/>
      <c r="IB39" s="50"/>
      <c r="IC39" s="50"/>
      <c r="ID39" s="50"/>
      <c r="IE39" s="50"/>
      <c r="IF39" s="50"/>
      <c r="IG39" s="50"/>
      <c r="IH39" s="50"/>
      <c r="II39" s="50"/>
      <c r="IJ39" s="50"/>
      <c r="IK39" s="50"/>
      <c r="IL39" s="50"/>
      <c r="IM39" s="50"/>
      <c r="IN39" s="50"/>
      <c r="IO39" s="50"/>
      <c r="IP39" s="50"/>
      <c r="IQ39" s="50"/>
      <c r="IR39" s="50"/>
      <c r="IS39" s="50"/>
      <c r="IT39" s="50"/>
      <c r="IU39" s="50"/>
      <c r="IV39" s="50"/>
      <c r="IW39" s="50"/>
      <c r="IX39" s="50"/>
      <c r="IY39" s="50"/>
      <c r="IZ39" s="50"/>
      <c r="JA39" s="50"/>
      <c r="JB39" s="50"/>
      <c r="JC39" s="50"/>
      <c r="JD39" s="50"/>
      <c r="JE39" s="50"/>
      <c r="JF39" s="50"/>
      <c r="JG39" s="50"/>
      <c r="JH39" s="50"/>
      <c r="JI39" s="50"/>
      <c r="JJ39" s="50"/>
      <c r="JK39" s="50"/>
      <c r="JL39" s="50"/>
      <c r="JM39" s="50"/>
      <c r="JN39" s="50"/>
      <c r="JO39" s="50"/>
      <c r="JP39" s="50"/>
      <c r="JQ39" s="50"/>
      <c r="JR39" s="50"/>
      <c r="JS39" s="50"/>
      <c r="JT39" s="50"/>
      <c r="JU39" s="50"/>
      <c r="JV39" s="50"/>
      <c r="JW39" s="50"/>
      <c r="JX39" s="50"/>
      <c r="JY39" s="50"/>
      <c r="JZ39" s="50"/>
      <c r="KA39" s="50"/>
      <c r="KB39" s="50"/>
      <c r="KC39" s="50"/>
      <c r="KD39" s="50"/>
      <c r="KE39" s="50"/>
      <c r="KF39" s="50"/>
      <c r="KG39" s="50"/>
      <c r="KH39" s="50"/>
      <c r="KI39" s="50"/>
      <c r="KJ39" s="50"/>
      <c r="KK39" s="50"/>
      <c r="KL39" s="50"/>
      <c r="KM39" s="50"/>
      <c r="KN39" s="50"/>
      <c r="KO39" s="50"/>
      <c r="KP39" s="50"/>
      <c r="KQ39" s="50"/>
      <c r="KR39" s="50"/>
      <c r="KS39" s="50"/>
      <c r="KT39" s="50"/>
      <c r="KU39" s="50"/>
      <c r="KV39" s="50"/>
      <c r="KW39" s="50"/>
      <c r="KX39" s="50"/>
      <c r="KY39" s="50"/>
      <c r="KZ39" s="50"/>
      <c r="LA39" s="50"/>
      <c r="LB39" s="50"/>
      <c r="LC39" s="50"/>
      <c r="LD39" s="50"/>
      <c r="LE39" s="50"/>
      <c r="LF39" s="50"/>
      <c r="LG39" s="50"/>
      <c r="LH39" s="50"/>
      <c r="LI39" s="50"/>
      <c r="LJ39" s="50"/>
      <c r="LK39" s="50"/>
      <c r="LL39" s="50"/>
      <c r="LM39" s="50"/>
      <c r="LN39" s="50"/>
      <c r="LO39" s="50"/>
      <c r="LP39" s="50"/>
      <c r="LQ39" s="50"/>
      <c r="LR39" s="50"/>
      <c r="LS39" s="50"/>
      <c r="LT39" s="50"/>
      <c r="LU39" s="50"/>
      <c r="LV39" s="50"/>
      <c r="LW39" s="50"/>
      <c r="LX39" s="50"/>
      <c r="LY39" s="50"/>
      <c r="LZ39" s="50"/>
      <c r="MA39" s="50"/>
      <c r="MB39" s="50"/>
      <c r="MC39" s="50"/>
      <c r="MD39" s="50"/>
      <c r="ME39" s="50"/>
      <c r="MF39" s="50"/>
      <c r="MG39" s="50"/>
      <c r="MH39" s="50"/>
      <c r="MI39" s="50"/>
      <c r="MJ39" s="50"/>
      <c r="MK39" s="50"/>
      <c r="ML39" s="50"/>
      <c r="MM39" s="50"/>
      <c r="MN39" s="50"/>
      <c r="MO39" s="50"/>
      <c r="MP39" s="50"/>
      <c r="MQ39" s="50"/>
      <c r="MR39" s="50"/>
      <c r="MS39" s="50"/>
      <c r="MT39" s="50"/>
      <c r="MU39" s="50"/>
      <c r="MV39" s="50"/>
      <c r="MW39" s="50"/>
      <c r="MX39" s="50"/>
      <c r="MY39" s="9" t="s">
        <v>63</v>
      </c>
    </row>
    <row r="40" spans="1:363" x14ac:dyDescent="0.25">
      <c r="A40" s="298"/>
      <c r="B40" s="21" t="s">
        <v>258</v>
      </c>
      <c r="C40" s="134"/>
      <c r="D40" s="134"/>
      <c r="E40" s="134"/>
      <c r="F40" s="134"/>
      <c r="G40" s="134"/>
      <c r="H40" s="8" t="s">
        <v>62</v>
      </c>
      <c r="I40" s="8" t="s">
        <v>62</v>
      </c>
      <c r="J40" s="8" t="s">
        <v>62</v>
      </c>
      <c r="K40" s="8" t="s">
        <v>62</v>
      </c>
      <c r="L40" s="8" t="s">
        <v>62</v>
      </c>
      <c r="M40" s="8" t="s">
        <v>62</v>
      </c>
      <c r="N40" s="8" t="s">
        <v>62</v>
      </c>
      <c r="O40" s="8" t="s">
        <v>62</v>
      </c>
      <c r="P40" s="8" t="s">
        <v>62</v>
      </c>
      <c r="Q40" s="8" t="s">
        <v>62</v>
      </c>
      <c r="R40" s="8" t="s">
        <v>62</v>
      </c>
      <c r="S40" s="8" t="s">
        <v>62</v>
      </c>
      <c r="T40" s="8" t="s">
        <v>62</v>
      </c>
      <c r="U40" s="8" t="s">
        <v>62</v>
      </c>
      <c r="V40" s="8" t="s">
        <v>62</v>
      </c>
      <c r="W40" s="8" t="s">
        <v>62</v>
      </c>
      <c r="X40" s="8" t="s">
        <v>62</v>
      </c>
      <c r="Y40" s="8" t="s">
        <v>62</v>
      </c>
      <c r="Z40" s="8" t="s">
        <v>62</v>
      </c>
      <c r="AA40" s="8" t="s">
        <v>62</v>
      </c>
      <c r="AB40" s="8" t="s">
        <v>62</v>
      </c>
      <c r="AC40" s="8" t="s">
        <v>62</v>
      </c>
      <c r="AD40" s="8" t="s">
        <v>62</v>
      </c>
      <c r="AE40" s="8" t="s">
        <v>62</v>
      </c>
      <c r="AF40" s="8" t="s">
        <v>62</v>
      </c>
      <c r="AG40" s="8" t="s">
        <v>62</v>
      </c>
      <c r="AH40" s="8" t="s">
        <v>62</v>
      </c>
      <c r="AI40" s="8" t="s">
        <v>62</v>
      </c>
      <c r="AJ40" s="8" t="s">
        <v>62</v>
      </c>
      <c r="AK40" s="8" t="s">
        <v>62</v>
      </c>
      <c r="AL40" s="8" t="s">
        <v>62</v>
      </c>
      <c r="AM40" s="8" t="s">
        <v>62</v>
      </c>
      <c r="AN40" s="8" t="s">
        <v>62</v>
      </c>
      <c r="AO40" s="8" t="s">
        <v>62</v>
      </c>
      <c r="AP40" s="8" t="s">
        <v>62</v>
      </c>
      <c r="AQ40" s="8" t="s">
        <v>62</v>
      </c>
      <c r="AR40" s="8" t="s">
        <v>62</v>
      </c>
      <c r="AS40" s="8" t="s">
        <v>62</v>
      </c>
      <c r="AT40" s="8" t="s">
        <v>62</v>
      </c>
      <c r="AU40" s="8" t="s">
        <v>62</v>
      </c>
      <c r="AV40" s="8" t="s">
        <v>62</v>
      </c>
      <c r="AW40" s="8" t="s">
        <v>62</v>
      </c>
      <c r="AX40" s="8" t="s">
        <v>62</v>
      </c>
      <c r="AY40" s="8" t="s">
        <v>62</v>
      </c>
      <c r="AZ40" s="8" t="s">
        <v>62</v>
      </c>
      <c r="BA40" s="8" t="s">
        <v>62</v>
      </c>
      <c r="BB40" s="8" t="s">
        <v>62</v>
      </c>
      <c r="BC40" s="8" t="s">
        <v>62</v>
      </c>
      <c r="BD40" s="8" t="s">
        <v>62</v>
      </c>
      <c r="BE40" s="8" t="s">
        <v>62</v>
      </c>
      <c r="BF40" s="8" t="s">
        <v>62</v>
      </c>
      <c r="BG40" s="8" t="s">
        <v>62</v>
      </c>
      <c r="BH40" s="8" t="s">
        <v>62</v>
      </c>
      <c r="BI40" s="8" t="s">
        <v>62</v>
      </c>
      <c r="BJ40" s="8" t="s">
        <v>62</v>
      </c>
      <c r="BK40" s="8" t="s">
        <v>62</v>
      </c>
      <c r="BL40" s="8" t="s">
        <v>62</v>
      </c>
      <c r="BM40" s="8" t="s">
        <v>62</v>
      </c>
      <c r="BN40" s="8" t="s">
        <v>62</v>
      </c>
      <c r="BO40" s="8" t="s">
        <v>62</v>
      </c>
      <c r="BP40" s="8" t="s">
        <v>62</v>
      </c>
      <c r="BQ40" s="8" t="s">
        <v>62</v>
      </c>
      <c r="BR40" s="8" t="s">
        <v>62</v>
      </c>
      <c r="BS40" s="8" t="s">
        <v>62</v>
      </c>
      <c r="BT40" s="8" t="s">
        <v>62</v>
      </c>
      <c r="BU40" s="8" t="s">
        <v>62</v>
      </c>
      <c r="BV40" s="8" t="s">
        <v>62</v>
      </c>
      <c r="BW40" s="8" t="s">
        <v>62</v>
      </c>
      <c r="BX40" s="8" t="s">
        <v>62</v>
      </c>
      <c r="BY40" s="8" t="s">
        <v>62</v>
      </c>
      <c r="BZ40" s="8" t="s">
        <v>62</v>
      </c>
      <c r="CA40" s="8" t="s">
        <v>62</v>
      </c>
      <c r="CB40" s="8" t="s">
        <v>62</v>
      </c>
      <c r="CC40" s="8" t="s">
        <v>62</v>
      </c>
      <c r="CD40" s="8" t="s">
        <v>62</v>
      </c>
      <c r="CE40" s="8" t="s">
        <v>62</v>
      </c>
      <c r="CF40" s="8" t="s">
        <v>62</v>
      </c>
      <c r="CG40" s="8" t="s">
        <v>62</v>
      </c>
      <c r="CH40" s="8" t="s">
        <v>62</v>
      </c>
      <c r="CI40" s="8" t="s">
        <v>62</v>
      </c>
      <c r="CJ40" s="8" t="s">
        <v>62</v>
      </c>
      <c r="CK40" s="8" t="s">
        <v>62</v>
      </c>
      <c r="CL40" s="8" t="s">
        <v>62</v>
      </c>
      <c r="CM40" s="8" t="s">
        <v>62</v>
      </c>
      <c r="CN40" s="8" t="s">
        <v>62</v>
      </c>
      <c r="CO40" s="8" t="s">
        <v>62</v>
      </c>
      <c r="CP40" s="8" t="s">
        <v>62</v>
      </c>
      <c r="CQ40" s="8" t="s">
        <v>62</v>
      </c>
      <c r="CR40" s="8" t="s">
        <v>62</v>
      </c>
      <c r="CS40" s="8" t="s">
        <v>62</v>
      </c>
      <c r="CT40" s="8" t="s">
        <v>62</v>
      </c>
      <c r="CU40" s="8" t="s">
        <v>62</v>
      </c>
      <c r="CV40" s="8" t="s">
        <v>62</v>
      </c>
      <c r="CW40" s="8" t="s">
        <v>62</v>
      </c>
      <c r="CX40" s="8" t="s">
        <v>62</v>
      </c>
      <c r="CY40" s="8" t="s">
        <v>62</v>
      </c>
      <c r="CZ40" s="8" t="s">
        <v>62</v>
      </c>
      <c r="DA40" s="8" t="s">
        <v>62</v>
      </c>
      <c r="DB40" s="8" t="s">
        <v>62</v>
      </c>
      <c r="DC40" s="8" t="s">
        <v>62</v>
      </c>
      <c r="DD40" s="8" t="s">
        <v>62</v>
      </c>
      <c r="DE40" s="8" t="s">
        <v>62</v>
      </c>
      <c r="DF40" s="8" t="s">
        <v>62</v>
      </c>
      <c r="DG40" s="8" t="s">
        <v>62</v>
      </c>
      <c r="DH40" s="8" t="s">
        <v>62</v>
      </c>
      <c r="DI40" s="8" t="s">
        <v>62</v>
      </c>
      <c r="DJ40" s="8" t="s">
        <v>62</v>
      </c>
      <c r="DK40" s="8" t="s">
        <v>62</v>
      </c>
      <c r="DL40" s="8" t="s">
        <v>62</v>
      </c>
      <c r="DM40" s="8" t="s">
        <v>62</v>
      </c>
      <c r="DN40" s="8" t="s">
        <v>62</v>
      </c>
      <c r="DO40" s="8" t="s">
        <v>62</v>
      </c>
      <c r="DP40" s="8" t="s">
        <v>62</v>
      </c>
      <c r="DQ40" s="8" t="s">
        <v>62</v>
      </c>
      <c r="DR40" s="8" t="s">
        <v>62</v>
      </c>
      <c r="DS40" s="8" t="s">
        <v>62</v>
      </c>
      <c r="DT40" s="8" t="s">
        <v>62</v>
      </c>
      <c r="DU40" s="8" t="s">
        <v>62</v>
      </c>
      <c r="DV40" s="8" t="s">
        <v>62</v>
      </c>
      <c r="DW40" s="8" t="s">
        <v>62</v>
      </c>
      <c r="DX40" s="8" t="s">
        <v>62</v>
      </c>
      <c r="DY40" s="8" t="s">
        <v>62</v>
      </c>
      <c r="DZ40" s="8" t="s">
        <v>62</v>
      </c>
      <c r="EA40" s="8" t="s">
        <v>62</v>
      </c>
      <c r="EB40" s="8" t="s">
        <v>62</v>
      </c>
      <c r="EC40" s="8" t="s">
        <v>62</v>
      </c>
      <c r="ED40" s="8" t="s">
        <v>62</v>
      </c>
      <c r="EE40" s="8" t="s">
        <v>62</v>
      </c>
      <c r="EF40" s="8" t="s">
        <v>62</v>
      </c>
      <c r="EG40" s="8" t="s">
        <v>62</v>
      </c>
      <c r="EH40" s="8" t="s">
        <v>62</v>
      </c>
      <c r="EI40" s="8" t="s">
        <v>62</v>
      </c>
      <c r="EJ40" s="8" t="s">
        <v>62</v>
      </c>
      <c r="EK40" s="8" t="s">
        <v>62</v>
      </c>
      <c r="EL40" s="8" t="s">
        <v>62</v>
      </c>
      <c r="EM40" s="8" t="s">
        <v>62</v>
      </c>
      <c r="EN40" s="8" t="s">
        <v>62</v>
      </c>
      <c r="EO40" s="8" t="s">
        <v>62</v>
      </c>
      <c r="EP40" s="8" t="s">
        <v>62</v>
      </c>
      <c r="EQ40" s="8" t="s">
        <v>62</v>
      </c>
      <c r="ER40" s="8" t="s">
        <v>62</v>
      </c>
      <c r="ES40" s="8" t="s">
        <v>62</v>
      </c>
      <c r="ET40" s="8" t="s">
        <v>62</v>
      </c>
      <c r="EU40" s="8" t="s">
        <v>62</v>
      </c>
      <c r="EV40" s="8" t="s">
        <v>62</v>
      </c>
      <c r="EW40" s="8" t="s">
        <v>62</v>
      </c>
      <c r="EX40" s="8" t="s">
        <v>62</v>
      </c>
      <c r="EY40" s="8" t="s">
        <v>62</v>
      </c>
      <c r="EZ40" s="8" t="s">
        <v>62</v>
      </c>
      <c r="FA40" s="8" t="s">
        <v>62</v>
      </c>
      <c r="FB40" s="8" t="s">
        <v>62</v>
      </c>
      <c r="FC40" s="8" t="s">
        <v>62</v>
      </c>
      <c r="FD40" s="8" t="s">
        <v>62</v>
      </c>
      <c r="FE40" s="8" t="s">
        <v>62</v>
      </c>
      <c r="FF40" s="8" t="s">
        <v>62</v>
      </c>
      <c r="FG40" s="8" t="s">
        <v>62</v>
      </c>
      <c r="FH40" s="8" t="s">
        <v>62</v>
      </c>
      <c r="FI40" s="8" t="s">
        <v>62</v>
      </c>
      <c r="FJ40" s="8" t="s">
        <v>62</v>
      </c>
      <c r="FK40" s="8" t="s">
        <v>62</v>
      </c>
      <c r="FL40" s="8" t="s">
        <v>62</v>
      </c>
      <c r="FM40" s="8" t="s">
        <v>62</v>
      </c>
      <c r="FN40" s="8" t="s">
        <v>62</v>
      </c>
      <c r="FO40" s="8" t="s">
        <v>62</v>
      </c>
      <c r="FP40" s="8" t="s">
        <v>62</v>
      </c>
      <c r="FQ40" s="8" t="s">
        <v>62</v>
      </c>
      <c r="FR40" s="8" t="s">
        <v>62</v>
      </c>
      <c r="FS40" s="8" t="s">
        <v>62</v>
      </c>
      <c r="FT40" s="8" t="s">
        <v>62</v>
      </c>
      <c r="FU40" s="8" t="s">
        <v>62</v>
      </c>
      <c r="FV40" s="8" t="s">
        <v>62</v>
      </c>
      <c r="FW40" s="8" t="s">
        <v>62</v>
      </c>
      <c r="FX40" s="8" t="s">
        <v>62</v>
      </c>
      <c r="FY40" s="8" t="s">
        <v>62</v>
      </c>
      <c r="FZ40" s="8" t="s">
        <v>62</v>
      </c>
      <c r="GA40" s="8" t="s">
        <v>62</v>
      </c>
      <c r="GB40" s="8" t="s">
        <v>62</v>
      </c>
      <c r="GC40" s="8" t="s">
        <v>62</v>
      </c>
      <c r="GD40" s="8" t="s">
        <v>62</v>
      </c>
      <c r="GE40" s="8" t="s">
        <v>62</v>
      </c>
      <c r="GF40" s="8" t="s">
        <v>62</v>
      </c>
      <c r="GG40" s="8" t="s">
        <v>62</v>
      </c>
      <c r="GH40" s="8" t="s">
        <v>62</v>
      </c>
      <c r="GI40" s="8" t="s">
        <v>62</v>
      </c>
      <c r="GJ40" s="8" t="s">
        <v>62</v>
      </c>
      <c r="GK40" s="8" t="s">
        <v>62</v>
      </c>
      <c r="GL40" s="8" t="s">
        <v>62</v>
      </c>
      <c r="GM40" s="8" t="s">
        <v>62</v>
      </c>
      <c r="GN40" s="8" t="s">
        <v>62</v>
      </c>
      <c r="GO40" s="8" t="s">
        <v>62</v>
      </c>
      <c r="GP40" s="8" t="s">
        <v>62</v>
      </c>
      <c r="GQ40" s="8" t="s">
        <v>62</v>
      </c>
      <c r="GR40" s="8" t="s">
        <v>62</v>
      </c>
      <c r="GS40" s="8" t="s">
        <v>62</v>
      </c>
      <c r="GT40" s="8" t="s">
        <v>62</v>
      </c>
      <c r="GU40" s="8" t="s">
        <v>62</v>
      </c>
      <c r="GV40" s="8" t="s">
        <v>62</v>
      </c>
      <c r="GW40" s="8" t="s">
        <v>62</v>
      </c>
      <c r="GX40" s="8" t="s">
        <v>62</v>
      </c>
      <c r="GY40" s="8" t="s">
        <v>62</v>
      </c>
      <c r="GZ40" s="8" t="s">
        <v>62</v>
      </c>
      <c r="HA40" s="8" t="s">
        <v>62</v>
      </c>
      <c r="HB40" s="8" t="s">
        <v>62</v>
      </c>
      <c r="HC40" s="8" t="s">
        <v>62</v>
      </c>
      <c r="HD40" s="8" t="s">
        <v>62</v>
      </c>
      <c r="HE40" s="8" t="s">
        <v>62</v>
      </c>
      <c r="HF40" s="8" t="s">
        <v>62</v>
      </c>
      <c r="HG40" s="8" t="s">
        <v>62</v>
      </c>
      <c r="HH40" s="8" t="s">
        <v>62</v>
      </c>
      <c r="HI40" s="8" t="s">
        <v>62</v>
      </c>
      <c r="HJ40" s="8" t="s">
        <v>62</v>
      </c>
      <c r="HK40" s="8" t="s">
        <v>62</v>
      </c>
      <c r="HL40" s="8" t="s">
        <v>62</v>
      </c>
      <c r="HM40" s="8" t="s">
        <v>62</v>
      </c>
      <c r="HN40" s="8" t="s">
        <v>62</v>
      </c>
      <c r="HO40" s="8" t="s">
        <v>62</v>
      </c>
      <c r="HP40" s="8" t="s">
        <v>62</v>
      </c>
      <c r="HQ40" s="8" t="s">
        <v>62</v>
      </c>
      <c r="HR40" s="8" t="s">
        <v>62</v>
      </c>
      <c r="HS40" s="8" t="s">
        <v>62</v>
      </c>
      <c r="HT40" s="8" t="s">
        <v>62</v>
      </c>
      <c r="HU40" s="8" t="s">
        <v>62</v>
      </c>
      <c r="HV40" s="8" t="s">
        <v>62</v>
      </c>
      <c r="HW40" s="8" t="s">
        <v>62</v>
      </c>
      <c r="HX40" s="8" t="s">
        <v>62</v>
      </c>
      <c r="HY40" s="8" t="s">
        <v>62</v>
      </c>
      <c r="HZ40" s="8" t="s">
        <v>62</v>
      </c>
      <c r="IA40" s="8" t="s">
        <v>62</v>
      </c>
      <c r="IB40" s="8" t="s">
        <v>62</v>
      </c>
      <c r="IC40" s="8" t="s">
        <v>62</v>
      </c>
      <c r="ID40" s="8" t="s">
        <v>62</v>
      </c>
      <c r="IE40" s="8" t="s">
        <v>62</v>
      </c>
      <c r="IF40" s="8" t="s">
        <v>62</v>
      </c>
      <c r="IG40" s="8" t="s">
        <v>62</v>
      </c>
      <c r="IH40" s="8" t="s">
        <v>62</v>
      </c>
      <c r="II40" s="8" t="s">
        <v>62</v>
      </c>
      <c r="IJ40" s="8" t="s">
        <v>62</v>
      </c>
      <c r="IK40" s="8" t="s">
        <v>62</v>
      </c>
      <c r="IL40" s="8" t="s">
        <v>62</v>
      </c>
      <c r="IM40" s="8" t="s">
        <v>62</v>
      </c>
      <c r="IN40" s="8" t="s">
        <v>62</v>
      </c>
      <c r="IO40" s="8" t="s">
        <v>62</v>
      </c>
      <c r="IP40" s="8" t="s">
        <v>62</v>
      </c>
      <c r="IQ40" s="8" t="s">
        <v>62</v>
      </c>
      <c r="IR40" s="8" t="s">
        <v>62</v>
      </c>
      <c r="IS40" s="8" t="s">
        <v>62</v>
      </c>
      <c r="IT40" s="8" t="s">
        <v>62</v>
      </c>
      <c r="IU40" s="8" t="s">
        <v>62</v>
      </c>
      <c r="IV40" s="8" t="s">
        <v>62</v>
      </c>
      <c r="IW40" s="8" t="s">
        <v>62</v>
      </c>
      <c r="IX40" s="8" t="s">
        <v>62</v>
      </c>
      <c r="IY40" s="8" t="s">
        <v>62</v>
      </c>
      <c r="IZ40" s="8" t="s">
        <v>62</v>
      </c>
      <c r="JA40" s="8" t="s">
        <v>62</v>
      </c>
      <c r="JB40" s="8" t="s">
        <v>62</v>
      </c>
      <c r="JC40" s="8" t="s">
        <v>62</v>
      </c>
      <c r="JD40" s="8" t="s">
        <v>62</v>
      </c>
      <c r="JE40" s="8" t="s">
        <v>62</v>
      </c>
      <c r="JF40" s="8" t="s">
        <v>62</v>
      </c>
      <c r="JG40" s="8" t="s">
        <v>62</v>
      </c>
      <c r="JH40" s="8" t="s">
        <v>62</v>
      </c>
      <c r="JI40" s="8" t="s">
        <v>62</v>
      </c>
      <c r="JJ40" s="8" t="s">
        <v>62</v>
      </c>
      <c r="JK40" s="8" t="s">
        <v>62</v>
      </c>
      <c r="JL40" s="8" t="s">
        <v>62</v>
      </c>
      <c r="JM40" s="8" t="s">
        <v>62</v>
      </c>
      <c r="JN40" s="8" t="s">
        <v>62</v>
      </c>
      <c r="JO40" s="8" t="s">
        <v>62</v>
      </c>
      <c r="JP40" s="8" t="s">
        <v>62</v>
      </c>
      <c r="JQ40" s="8" t="s">
        <v>62</v>
      </c>
      <c r="JR40" s="8" t="s">
        <v>62</v>
      </c>
      <c r="JS40" s="8" t="s">
        <v>62</v>
      </c>
      <c r="JT40" s="8" t="s">
        <v>62</v>
      </c>
      <c r="JU40" s="8" t="s">
        <v>62</v>
      </c>
      <c r="JV40" s="8" t="s">
        <v>62</v>
      </c>
      <c r="JW40" s="8" t="s">
        <v>62</v>
      </c>
      <c r="JX40" s="8" t="s">
        <v>62</v>
      </c>
      <c r="JY40" s="8" t="s">
        <v>62</v>
      </c>
      <c r="JZ40" s="8" t="s">
        <v>62</v>
      </c>
      <c r="KA40" s="8" t="s">
        <v>62</v>
      </c>
      <c r="KB40" s="8" t="s">
        <v>62</v>
      </c>
      <c r="KC40" s="8" t="s">
        <v>62</v>
      </c>
      <c r="KD40" s="8" t="s">
        <v>62</v>
      </c>
      <c r="KE40" s="8" t="s">
        <v>62</v>
      </c>
      <c r="KF40" s="8" t="s">
        <v>62</v>
      </c>
      <c r="KG40" s="8" t="s">
        <v>62</v>
      </c>
      <c r="KH40" s="8" t="s">
        <v>62</v>
      </c>
      <c r="KI40" s="8" t="s">
        <v>62</v>
      </c>
      <c r="KJ40" s="8" t="s">
        <v>62</v>
      </c>
      <c r="KK40" s="8" t="s">
        <v>62</v>
      </c>
      <c r="KL40" s="8" t="s">
        <v>62</v>
      </c>
      <c r="KM40" s="8" t="s">
        <v>62</v>
      </c>
      <c r="KN40" s="8" t="s">
        <v>62</v>
      </c>
      <c r="KO40" s="8" t="s">
        <v>62</v>
      </c>
      <c r="KP40" s="8" t="s">
        <v>62</v>
      </c>
      <c r="KQ40" s="8" t="s">
        <v>62</v>
      </c>
      <c r="KR40" s="8" t="s">
        <v>62</v>
      </c>
      <c r="KS40" s="8" t="s">
        <v>62</v>
      </c>
      <c r="KT40" s="8" t="s">
        <v>62</v>
      </c>
      <c r="KU40" s="8" t="s">
        <v>62</v>
      </c>
      <c r="KV40" s="8" t="s">
        <v>62</v>
      </c>
      <c r="KW40" s="8" t="s">
        <v>62</v>
      </c>
      <c r="KX40" s="8" t="s">
        <v>62</v>
      </c>
      <c r="KY40" s="8" t="s">
        <v>62</v>
      </c>
      <c r="KZ40" s="8" t="s">
        <v>62</v>
      </c>
      <c r="LA40" s="8" t="s">
        <v>62</v>
      </c>
      <c r="LB40" s="8" t="s">
        <v>62</v>
      </c>
      <c r="LC40" s="8" t="s">
        <v>62</v>
      </c>
      <c r="LD40" s="8" t="s">
        <v>62</v>
      </c>
      <c r="LE40" s="8" t="s">
        <v>62</v>
      </c>
      <c r="LF40" s="8" t="s">
        <v>62</v>
      </c>
      <c r="LG40" s="8" t="s">
        <v>62</v>
      </c>
      <c r="LH40" s="8" t="s">
        <v>62</v>
      </c>
      <c r="LI40" s="8" t="s">
        <v>62</v>
      </c>
      <c r="LJ40" s="8" t="s">
        <v>62</v>
      </c>
      <c r="LK40" s="8" t="s">
        <v>62</v>
      </c>
      <c r="LL40" s="8" t="s">
        <v>62</v>
      </c>
      <c r="LM40" s="8" t="s">
        <v>62</v>
      </c>
      <c r="LN40" s="8" t="s">
        <v>62</v>
      </c>
      <c r="LO40" s="8" t="s">
        <v>62</v>
      </c>
      <c r="LP40" s="8" t="s">
        <v>62</v>
      </c>
      <c r="LQ40" s="8" t="s">
        <v>62</v>
      </c>
      <c r="LR40" s="8" t="s">
        <v>62</v>
      </c>
      <c r="LS40" s="8" t="s">
        <v>62</v>
      </c>
      <c r="LT40" s="8" t="s">
        <v>62</v>
      </c>
      <c r="LU40" s="8" t="s">
        <v>62</v>
      </c>
      <c r="LV40" s="8" t="s">
        <v>62</v>
      </c>
      <c r="LW40" s="8" t="s">
        <v>62</v>
      </c>
      <c r="LX40" s="8" t="s">
        <v>62</v>
      </c>
      <c r="LY40" s="8" t="s">
        <v>62</v>
      </c>
      <c r="LZ40" s="8" t="s">
        <v>62</v>
      </c>
      <c r="MA40" s="8" t="s">
        <v>62</v>
      </c>
      <c r="MB40" s="8" t="s">
        <v>62</v>
      </c>
      <c r="MC40" s="8" t="s">
        <v>62</v>
      </c>
      <c r="MD40" s="8" t="s">
        <v>62</v>
      </c>
      <c r="ME40" s="8" t="s">
        <v>62</v>
      </c>
      <c r="MF40" s="8" t="s">
        <v>62</v>
      </c>
      <c r="MG40" s="8" t="s">
        <v>62</v>
      </c>
      <c r="MH40" s="8" t="s">
        <v>62</v>
      </c>
      <c r="MI40" s="8" t="s">
        <v>62</v>
      </c>
      <c r="MJ40" s="8" t="s">
        <v>62</v>
      </c>
      <c r="MK40" s="8" t="s">
        <v>62</v>
      </c>
      <c r="ML40" s="8" t="s">
        <v>62</v>
      </c>
      <c r="MM40" s="8" t="s">
        <v>62</v>
      </c>
      <c r="MN40" s="8" t="s">
        <v>62</v>
      </c>
      <c r="MO40" s="8" t="s">
        <v>62</v>
      </c>
      <c r="MP40" s="8" t="s">
        <v>62</v>
      </c>
      <c r="MQ40" s="8" t="s">
        <v>62</v>
      </c>
      <c r="MR40" s="8" t="s">
        <v>62</v>
      </c>
      <c r="MS40" s="8" t="s">
        <v>62</v>
      </c>
      <c r="MT40" s="8" t="s">
        <v>62</v>
      </c>
      <c r="MU40" s="8" t="s">
        <v>62</v>
      </c>
      <c r="MV40" s="8" t="s">
        <v>62</v>
      </c>
      <c r="MW40" s="8" t="s">
        <v>62</v>
      </c>
      <c r="MX40" s="8" t="s">
        <v>62</v>
      </c>
      <c r="MY40" s="9" t="s">
        <v>63</v>
      </c>
    </row>
    <row r="41" spans="1:363" x14ac:dyDescent="0.25">
      <c r="A41" s="298"/>
      <c r="B41" s="21" t="s">
        <v>259</v>
      </c>
      <c r="C41" s="134"/>
      <c r="D41" s="134"/>
      <c r="E41" s="134"/>
      <c r="F41" s="134"/>
      <c r="G41" s="134"/>
      <c r="H41" s="8" t="s">
        <v>62</v>
      </c>
      <c r="I41" s="8" t="s">
        <v>62</v>
      </c>
      <c r="J41" s="8" t="s">
        <v>62</v>
      </c>
      <c r="K41" s="8" t="s">
        <v>62</v>
      </c>
      <c r="L41" s="8" t="s">
        <v>62</v>
      </c>
      <c r="M41" s="8" t="s">
        <v>62</v>
      </c>
      <c r="N41" s="8" t="s">
        <v>62</v>
      </c>
      <c r="O41" s="8" t="s">
        <v>62</v>
      </c>
      <c r="P41" s="8" t="s">
        <v>62</v>
      </c>
      <c r="Q41" s="8" t="s">
        <v>62</v>
      </c>
      <c r="R41" s="8" t="s">
        <v>62</v>
      </c>
      <c r="S41" s="8" t="s">
        <v>62</v>
      </c>
      <c r="T41" s="8" t="s">
        <v>62</v>
      </c>
      <c r="U41" s="8" t="s">
        <v>62</v>
      </c>
      <c r="V41" s="8" t="s">
        <v>62</v>
      </c>
      <c r="W41" s="8" t="s">
        <v>62</v>
      </c>
      <c r="X41" s="8" t="s">
        <v>62</v>
      </c>
      <c r="Y41" s="8" t="s">
        <v>62</v>
      </c>
      <c r="Z41" s="8" t="s">
        <v>62</v>
      </c>
      <c r="AA41" s="8" t="s">
        <v>62</v>
      </c>
      <c r="AB41" s="8" t="s">
        <v>62</v>
      </c>
      <c r="AC41" s="8" t="s">
        <v>62</v>
      </c>
      <c r="AD41" s="8" t="s">
        <v>62</v>
      </c>
      <c r="AE41" s="8" t="s">
        <v>62</v>
      </c>
      <c r="AF41" s="8" t="s">
        <v>62</v>
      </c>
      <c r="AG41" s="8" t="s">
        <v>62</v>
      </c>
      <c r="AH41" s="8" t="s">
        <v>62</v>
      </c>
      <c r="AI41" s="8" t="s">
        <v>62</v>
      </c>
      <c r="AJ41" s="8" t="s">
        <v>62</v>
      </c>
      <c r="AK41" s="8" t="s">
        <v>62</v>
      </c>
      <c r="AL41" s="8" t="s">
        <v>62</v>
      </c>
      <c r="AM41" s="8" t="s">
        <v>62</v>
      </c>
      <c r="AN41" s="8" t="s">
        <v>62</v>
      </c>
      <c r="AO41" s="8" t="s">
        <v>62</v>
      </c>
      <c r="AP41" s="8" t="s">
        <v>62</v>
      </c>
      <c r="AQ41" s="8" t="s">
        <v>62</v>
      </c>
      <c r="AR41" s="8" t="s">
        <v>62</v>
      </c>
      <c r="AS41" s="8" t="s">
        <v>62</v>
      </c>
      <c r="AT41" s="8" t="s">
        <v>62</v>
      </c>
      <c r="AU41" s="8" t="s">
        <v>62</v>
      </c>
      <c r="AV41" s="8" t="s">
        <v>62</v>
      </c>
      <c r="AW41" s="8" t="s">
        <v>62</v>
      </c>
      <c r="AX41" s="8" t="s">
        <v>62</v>
      </c>
      <c r="AY41" s="8" t="s">
        <v>62</v>
      </c>
      <c r="AZ41" s="8" t="s">
        <v>62</v>
      </c>
      <c r="BA41" s="8" t="s">
        <v>62</v>
      </c>
      <c r="BB41" s="8" t="s">
        <v>62</v>
      </c>
      <c r="BC41" s="8" t="s">
        <v>62</v>
      </c>
      <c r="BD41" s="8" t="s">
        <v>62</v>
      </c>
      <c r="BE41" s="8" t="s">
        <v>62</v>
      </c>
      <c r="BF41" s="8" t="s">
        <v>62</v>
      </c>
      <c r="BG41" s="8" t="s">
        <v>62</v>
      </c>
      <c r="BH41" s="8" t="s">
        <v>62</v>
      </c>
      <c r="BI41" s="8" t="s">
        <v>62</v>
      </c>
      <c r="BJ41" s="8" t="s">
        <v>62</v>
      </c>
      <c r="BK41" s="8" t="s">
        <v>62</v>
      </c>
      <c r="BL41" s="8" t="s">
        <v>62</v>
      </c>
      <c r="BM41" s="8" t="s">
        <v>62</v>
      </c>
      <c r="BN41" s="8" t="s">
        <v>62</v>
      </c>
      <c r="BO41" s="8" t="s">
        <v>62</v>
      </c>
      <c r="BP41" s="8" t="s">
        <v>62</v>
      </c>
      <c r="BQ41" s="8" t="s">
        <v>62</v>
      </c>
      <c r="BR41" s="8" t="s">
        <v>62</v>
      </c>
      <c r="BS41" s="8" t="s">
        <v>62</v>
      </c>
      <c r="BT41" s="8" t="s">
        <v>62</v>
      </c>
      <c r="BU41" s="8" t="s">
        <v>62</v>
      </c>
      <c r="BV41" s="8" t="s">
        <v>62</v>
      </c>
      <c r="BW41" s="8" t="s">
        <v>62</v>
      </c>
      <c r="BX41" s="8" t="s">
        <v>62</v>
      </c>
      <c r="BY41" s="8" t="s">
        <v>62</v>
      </c>
      <c r="BZ41" s="8" t="s">
        <v>62</v>
      </c>
      <c r="CA41" s="8" t="s">
        <v>62</v>
      </c>
      <c r="CB41" s="8" t="s">
        <v>62</v>
      </c>
      <c r="CC41" s="8" t="s">
        <v>62</v>
      </c>
      <c r="CD41" s="8" t="s">
        <v>62</v>
      </c>
      <c r="CE41" s="8" t="s">
        <v>62</v>
      </c>
      <c r="CF41" s="8" t="s">
        <v>62</v>
      </c>
      <c r="CG41" s="8" t="s">
        <v>62</v>
      </c>
      <c r="CH41" s="8" t="s">
        <v>62</v>
      </c>
      <c r="CI41" s="8" t="s">
        <v>62</v>
      </c>
      <c r="CJ41" s="8" t="s">
        <v>62</v>
      </c>
      <c r="CK41" s="8" t="s">
        <v>62</v>
      </c>
      <c r="CL41" s="8" t="s">
        <v>62</v>
      </c>
      <c r="CM41" s="8" t="s">
        <v>62</v>
      </c>
      <c r="CN41" s="8" t="s">
        <v>62</v>
      </c>
      <c r="CO41" s="8" t="s">
        <v>62</v>
      </c>
      <c r="CP41" s="8" t="s">
        <v>62</v>
      </c>
      <c r="CQ41" s="8" t="s">
        <v>62</v>
      </c>
      <c r="CR41" s="8" t="s">
        <v>62</v>
      </c>
      <c r="CS41" s="8" t="s">
        <v>62</v>
      </c>
      <c r="CT41" s="8" t="s">
        <v>62</v>
      </c>
      <c r="CU41" s="8" t="s">
        <v>62</v>
      </c>
      <c r="CV41" s="8" t="s">
        <v>62</v>
      </c>
      <c r="CW41" s="8" t="s">
        <v>62</v>
      </c>
      <c r="CX41" s="8" t="s">
        <v>62</v>
      </c>
      <c r="CY41" s="8" t="s">
        <v>62</v>
      </c>
      <c r="CZ41" s="8" t="s">
        <v>62</v>
      </c>
      <c r="DA41" s="8" t="s">
        <v>62</v>
      </c>
      <c r="DB41" s="8" t="s">
        <v>62</v>
      </c>
      <c r="DC41" s="8" t="s">
        <v>62</v>
      </c>
      <c r="DD41" s="8" t="s">
        <v>62</v>
      </c>
      <c r="DE41" s="8" t="s">
        <v>62</v>
      </c>
      <c r="DF41" s="8" t="s">
        <v>62</v>
      </c>
      <c r="DG41" s="8" t="s">
        <v>62</v>
      </c>
      <c r="DH41" s="8" t="s">
        <v>62</v>
      </c>
      <c r="DI41" s="8" t="s">
        <v>62</v>
      </c>
      <c r="DJ41" s="8" t="s">
        <v>62</v>
      </c>
      <c r="DK41" s="8" t="s">
        <v>62</v>
      </c>
      <c r="DL41" s="8" t="s">
        <v>62</v>
      </c>
      <c r="DM41" s="8" t="s">
        <v>62</v>
      </c>
      <c r="DN41" s="8" t="s">
        <v>62</v>
      </c>
      <c r="DO41" s="8" t="s">
        <v>62</v>
      </c>
      <c r="DP41" s="8" t="s">
        <v>62</v>
      </c>
      <c r="DQ41" s="8" t="s">
        <v>62</v>
      </c>
      <c r="DR41" s="8" t="s">
        <v>62</v>
      </c>
      <c r="DS41" s="8" t="s">
        <v>62</v>
      </c>
      <c r="DT41" s="8" t="s">
        <v>62</v>
      </c>
      <c r="DU41" s="8" t="s">
        <v>62</v>
      </c>
      <c r="DV41" s="8" t="s">
        <v>62</v>
      </c>
      <c r="DW41" s="8" t="s">
        <v>62</v>
      </c>
      <c r="DX41" s="8" t="s">
        <v>62</v>
      </c>
      <c r="DY41" s="8" t="s">
        <v>62</v>
      </c>
      <c r="DZ41" s="8" t="s">
        <v>62</v>
      </c>
      <c r="EA41" s="8" t="s">
        <v>62</v>
      </c>
      <c r="EB41" s="8" t="s">
        <v>62</v>
      </c>
      <c r="EC41" s="8" t="s">
        <v>62</v>
      </c>
      <c r="ED41" s="8" t="s">
        <v>62</v>
      </c>
      <c r="EE41" s="8" t="s">
        <v>62</v>
      </c>
      <c r="EF41" s="8" t="s">
        <v>62</v>
      </c>
      <c r="EG41" s="8" t="s">
        <v>62</v>
      </c>
      <c r="EH41" s="8" t="s">
        <v>62</v>
      </c>
      <c r="EI41" s="8" t="s">
        <v>62</v>
      </c>
      <c r="EJ41" s="8" t="s">
        <v>62</v>
      </c>
      <c r="EK41" s="8" t="s">
        <v>62</v>
      </c>
      <c r="EL41" s="8" t="s">
        <v>62</v>
      </c>
      <c r="EM41" s="8" t="s">
        <v>62</v>
      </c>
      <c r="EN41" s="8" t="s">
        <v>62</v>
      </c>
      <c r="EO41" s="8" t="s">
        <v>62</v>
      </c>
      <c r="EP41" s="8" t="s">
        <v>62</v>
      </c>
      <c r="EQ41" s="8" t="s">
        <v>62</v>
      </c>
      <c r="ER41" s="8" t="s">
        <v>62</v>
      </c>
      <c r="ES41" s="8" t="s">
        <v>62</v>
      </c>
      <c r="ET41" s="8" t="s">
        <v>62</v>
      </c>
      <c r="EU41" s="8" t="s">
        <v>62</v>
      </c>
      <c r="EV41" s="8" t="s">
        <v>62</v>
      </c>
      <c r="EW41" s="8" t="s">
        <v>62</v>
      </c>
      <c r="EX41" s="8" t="s">
        <v>62</v>
      </c>
      <c r="EY41" s="8" t="s">
        <v>62</v>
      </c>
      <c r="EZ41" s="8" t="s">
        <v>62</v>
      </c>
      <c r="FA41" s="8" t="s">
        <v>62</v>
      </c>
      <c r="FB41" s="8" t="s">
        <v>62</v>
      </c>
      <c r="FC41" s="8" t="s">
        <v>62</v>
      </c>
      <c r="FD41" s="8" t="s">
        <v>62</v>
      </c>
      <c r="FE41" s="8" t="s">
        <v>62</v>
      </c>
      <c r="FF41" s="8" t="s">
        <v>62</v>
      </c>
      <c r="FG41" s="8" t="s">
        <v>62</v>
      </c>
      <c r="FH41" s="8" t="s">
        <v>62</v>
      </c>
      <c r="FI41" s="8" t="s">
        <v>62</v>
      </c>
      <c r="FJ41" s="8" t="s">
        <v>62</v>
      </c>
      <c r="FK41" s="8" t="s">
        <v>62</v>
      </c>
      <c r="FL41" s="8" t="s">
        <v>62</v>
      </c>
      <c r="FM41" s="8" t="s">
        <v>62</v>
      </c>
      <c r="FN41" s="8" t="s">
        <v>62</v>
      </c>
      <c r="FO41" s="8" t="s">
        <v>62</v>
      </c>
      <c r="FP41" s="8" t="s">
        <v>62</v>
      </c>
      <c r="FQ41" s="8" t="s">
        <v>62</v>
      </c>
      <c r="FR41" s="8" t="s">
        <v>62</v>
      </c>
      <c r="FS41" s="8" t="s">
        <v>62</v>
      </c>
      <c r="FT41" s="8" t="s">
        <v>62</v>
      </c>
      <c r="FU41" s="8" t="s">
        <v>62</v>
      </c>
      <c r="FV41" s="8" t="s">
        <v>62</v>
      </c>
      <c r="FW41" s="8" t="s">
        <v>62</v>
      </c>
      <c r="FX41" s="8" t="s">
        <v>62</v>
      </c>
      <c r="FY41" s="8" t="s">
        <v>62</v>
      </c>
      <c r="FZ41" s="8" t="s">
        <v>62</v>
      </c>
      <c r="GA41" s="8" t="s">
        <v>62</v>
      </c>
      <c r="GB41" s="8" t="s">
        <v>62</v>
      </c>
      <c r="GC41" s="8" t="s">
        <v>62</v>
      </c>
      <c r="GD41" s="8" t="s">
        <v>62</v>
      </c>
      <c r="GE41" s="8" t="s">
        <v>62</v>
      </c>
      <c r="GF41" s="8" t="s">
        <v>62</v>
      </c>
      <c r="GG41" s="8" t="s">
        <v>62</v>
      </c>
      <c r="GH41" s="8" t="s">
        <v>62</v>
      </c>
      <c r="GI41" s="8" t="s">
        <v>62</v>
      </c>
      <c r="GJ41" s="8" t="s">
        <v>62</v>
      </c>
      <c r="GK41" s="8" t="s">
        <v>62</v>
      </c>
      <c r="GL41" s="8" t="s">
        <v>62</v>
      </c>
      <c r="GM41" s="8" t="s">
        <v>62</v>
      </c>
      <c r="GN41" s="8" t="s">
        <v>62</v>
      </c>
      <c r="GO41" s="8" t="s">
        <v>62</v>
      </c>
      <c r="GP41" s="8" t="s">
        <v>62</v>
      </c>
      <c r="GQ41" s="8" t="s">
        <v>62</v>
      </c>
      <c r="GR41" s="8" t="s">
        <v>62</v>
      </c>
      <c r="GS41" s="8" t="s">
        <v>62</v>
      </c>
      <c r="GT41" s="8" t="s">
        <v>62</v>
      </c>
      <c r="GU41" s="8" t="s">
        <v>62</v>
      </c>
      <c r="GV41" s="8" t="s">
        <v>62</v>
      </c>
      <c r="GW41" s="8" t="s">
        <v>62</v>
      </c>
      <c r="GX41" s="8" t="s">
        <v>62</v>
      </c>
      <c r="GY41" s="8" t="s">
        <v>62</v>
      </c>
      <c r="GZ41" s="8" t="s">
        <v>62</v>
      </c>
      <c r="HA41" s="8" t="s">
        <v>62</v>
      </c>
      <c r="HB41" s="8" t="s">
        <v>62</v>
      </c>
      <c r="HC41" s="8" t="s">
        <v>62</v>
      </c>
      <c r="HD41" s="8" t="s">
        <v>62</v>
      </c>
      <c r="HE41" s="8" t="s">
        <v>62</v>
      </c>
      <c r="HF41" s="8" t="s">
        <v>62</v>
      </c>
      <c r="HG41" s="8" t="s">
        <v>62</v>
      </c>
      <c r="HH41" s="8" t="s">
        <v>62</v>
      </c>
      <c r="HI41" s="8" t="s">
        <v>62</v>
      </c>
      <c r="HJ41" s="8" t="s">
        <v>62</v>
      </c>
      <c r="HK41" s="8" t="s">
        <v>62</v>
      </c>
      <c r="HL41" s="8" t="s">
        <v>62</v>
      </c>
      <c r="HM41" s="8" t="s">
        <v>62</v>
      </c>
      <c r="HN41" s="8" t="s">
        <v>62</v>
      </c>
      <c r="HO41" s="8" t="s">
        <v>62</v>
      </c>
      <c r="HP41" s="8" t="s">
        <v>62</v>
      </c>
      <c r="HQ41" s="8" t="s">
        <v>62</v>
      </c>
      <c r="HR41" s="8" t="s">
        <v>62</v>
      </c>
      <c r="HS41" s="8" t="s">
        <v>62</v>
      </c>
      <c r="HT41" s="8" t="s">
        <v>62</v>
      </c>
      <c r="HU41" s="8" t="s">
        <v>62</v>
      </c>
      <c r="HV41" s="8" t="s">
        <v>62</v>
      </c>
      <c r="HW41" s="8" t="s">
        <v>62</v>
      </c>
      <c r="HX41" s="8" t="s">
        <v>62</v>
      </c>
      <c r="HY41" s="8" t="s">
        <v>62</v>
      </c>
      <c r="HZ41" s="8" t="s">
        <v>62</v>
      </c>
      <c r="IA41" s="8" t="s">
        <v>62</v>
      </c>
      <c r="IB41" s="8" t="s">
        <v>62</v>
      </c>
      <c r="IC41" s="8" t="s">
        <v>62</v>
      </c>
      <c r="ID41" s="8" t="s">
        <v>62</v>
      </c>
      <c r="IE41" s="8" t="s">
        <v>62</v>
      </c>
      <c r="IF41" s="8" t="s">
        <v>62</v>
      </c>
      <c r="IG41" s="8" t="s">
        <v>62</v>
      </c>
      <c r="IH41" s="8" t="s">
        <v>62</v>
      </c>
      <c r="II41" s="8" t="s">
        <v>62</v>
      </c>
      <c r="IJ41" s="8" t="s">
        <v>62</v>
      </c>
      <c r="IK41" s="8" t="s">
        <v>62</v>
      </c>
      <c r="IL41" s="8" t="s">
        <v>62</v>
      </c>
      <c r="IM41" s="8" t="s">
        <v>62</v>
      </c>
      <c r="IN41" s="8" t="s">
        <v>62</v>
      </c>
      <c r="IO41" s="8" t="s">
        <v>62</v>
      </c>
      <c r="IP41" s="8" t="s">
        <v>62</v>
      </c>
      <c r="IQ41" s="8" t="s">
        <v>62</v>
      </c>
      <c r="IR41" s="8" t="s">
        <v>62</v>
      </c>
      <c r="IS41" s="8" t="s">
        <v>62</v>
      </c>
      <c r="IT41" s="8" t="s">
        <v>62</v>
      </c>
      <c r="IU41" s="8" t="s">
        <v>62</v>
      </c>
      <c r="IV41" s="8" t="s">
        <v>62</v>
      </c>
      <c r="IW41" s="8" t="s">
        <v>62</v>
      </c>
      <c r="IX41" s="8" t="s">
        <v>62</v>
      </c>
      <c r="IY41" s="8" t="s">
        <v>62</v>
      </c>
      <c r="IZ41" s="8" t="s">
        <v>62</v>
      </c>
      <c r="JA41" s="8" t="s">
        <v>62</v>
      </c>
      <c r="JB41" s="8" t="s">
        <v>62</v>
      </c>
      <c r="JC41" s="8" t="s">
        <v>62</v>
      </c>
      <c r="JD41" s="8" t="s">
        <v>62</v>
      </c>
      <c r="JE41" s="8" t="s">
        <v>62</v>
      </c>
      <c r="JF41" s="8" t="s">
        <v>62</v>
      </c>
      <c r="JG41" s="8" t="s">
        <v>62</v>
      </c>
      <c r="JH41" s="8" t="s">
        <v>62</v>
      </c>
      <c r="JI41" s="8" t="s">
        <v>62</v>
      </c>
      <c r="JJ41" s="8" t="s">
        <v>62</v>
      </c>
      <c r="JK41" s="8" t="s">
        <v>62</v>
      </c>
      <c r="JL41" s="8" t="s">
        <v>62</v>
      </c>
      <c r="JM41" s="8" t="s">
        <v>62</v>
      </c>
      <c r="JN41" s="8" t="s">
        <v>62</v>
      </c>
      <c r="JO41" s="8" t="s">
        <v>62</v>
      </c>
      <c r="JP41" s="8" t="s">
        <v>62</v>
      </c>
      <c r="JQ41" s="8" t="s">
        <v>62</v>
      </c>
      <c r="JR41" s="8" t="s">
        <v>62</v>
      </c>
      <c r="JS41" s="8" t="s">
        <v>62</v>
      </c>
      <c r="JT41" s="8" t="s">
        <v>62</v>
      </c>
      <c r="JU41" s="8" t="s">
        <v>62</v>
      </c>
      <c r="JV41" s="8" t="s">
        <v>62</v>
      </c>
      <c r="JW41" s="8" t="s">
        <v>62</v>
      </c>
      <c r="JX41" s="8" t="s">
        <v>62</v>
      </c>
      <c r="JY41" s="8" t="s">
        <v>62</v>
      </c>
      <c r="JZ41" s="8" t="s">
        <v>62</v>
      </c>
      <c r="KA41" s="8" t="s">
        <v>62</v>
      </c>
      <c r="KB41" s="8" t="s">
        <v>62</v>
      </c>
      <c r="KC41" s="8" t="s">
        <v>62</v>
      </c>
      <c r="KD41" s="8" t="s">
        <v>62</v>
      </c>
      <c r="KE41" s="8" t="s">
        <v>62</v>
      </c>
      <c r="KF41" s="8" t="s">
        <v>62</v>
      </c>
      <c r="KG41" s="8" t="s">
        <v>62</v>
      </c>
      <c r="KH41" s="8" t="s">
        <v>62</v>
      </c>
      <c r="KI41" s="8" t="s">
        <v>62</v>
      </c>
      <c r="KJ41" s="8" t="s">
        <v>62</v>
      </c>
      <c r="KK41" s="8" t="s">
        <v>62</v>
      </c>
      <c r="KL41" s="8" t="s">
        <v>62</v>
      </c>
      <c r="KM41" s="8" t="s">
        <v>62</v>
      </c>
      <c r="KN41" s="8" t="s">
        <v>62</v>
      </c>
      <c r="KO41" s="8" t="s">
        <v>62</v>
      </c>
      <c r="KP41" s="8" t="s">
        <v>62</v>
      </c>
      <c r="KQ41" s="8" t="s">
        <v>62</v>
      </c>
      <c r="KR41" s="8" t="s">
        <v>62</v>
      </c>
      <c r="KS41" s="8" t="s">
        <v>62</v>
      </c>
      <c r="KT41" s="8" t="s">
        <v>62</v>
      </c>
      <c r="KU41" s="8" t="s">
        <v>62</v>
      </c>
      <c r="KV41" s="8" t="s">
        <v>62</v>
      </c>
      <c r="KW41" s="8" t="s">
        <v>62</v>
      </c>
      <c r="KX41" s="8" t="s">
        <v>62</v>
      </c>
      <c r="KY41" s="8" t="s">
        <v>62</v>
      </c>
      <c r="KZ41" s="8" t="s">
        <v>62</v>
      </c>
      <c r="LA41" s="8" t="s">
        <v>62</v>
      </c>
      <c r="LB41" s="8" t="s">
        <v>62</v>
      </c>
      <c r="LC41" s="8" t="s">
        <v>62</v>
      </c>
      <c r="LD41" s="8" t="s">
        <v>62</v>
      </c>
      <c r="LE41" s="8" t="s">
        <v>62</v>
      </c>
      <c r="LF41" s="8" t="s">
        <v>62</v>
      </c>
      <c r="LG41" s="8" t="s">
        <v>62</v>
      </c>
      <c r="LH41" s="8" t="s">
        <v>62</v>
      </c>
      <c r="LI41" s="8" t="s">
        <v>62</v>
      </c>
      <c r="LJ41" s="8" t="s">
        <v>62</v>
      </c>
      <c r="LK41" s="8" t="s">
        <v>62</v>
      </c>
      <c r="LL41" s="8" t="s">
        <v>62</v>
      </c>
      <c r="LM41" s="8" t="s">
        <v>62</v>
      </c>
      <c r="LN41" s="8" t="s">
        <v>62</v>
      </c>
      <c r="LO41" s="8" t="s">
        <v>62</v>
      </c>
      <c r="LP41" s="8" t="s">
        <v>62</v>
      </c>
      <c r="LQ41" s="8" t="s">
        <v>62</v>
      </c>
      <c r="LR41" s="8" t="s">
        <v>62</v>
      </c>
      <c r="LS41" s="8" t="s">
        <v>62</v>
      </c>
      <c r="LT41" s="8" t="s">
        <v>62</v>
      </c>
      <c r="LU41" s="8" t="s">
        <v>62</v>
      </c>
      <c r="LV41" s="8" t="s">
        <v>62</v>
      </c>
      <c r="LW41" s="8" t="s">
        <v>62</v>
      </c>
      <c r="LX41" s="8" t="s">
        <v>62</v>
      </c>
      <c r="LY41" s="8" t="s">
        <v>62</v>
      </c>
      <c r="LZ41" s="8" t="s">
        <v>62</v>
      </c>
      <c r="MA41" s="8" t="s">
        <v>62</v>
      </c>
      <c r="MB41" s="8" t="s">
        <v>62</v>
      </c>
      <c r="MC41" s="8" t="s">
        <v>62</v>
      </c>
      <c r="MD41" s="8" t="s">
        <v>62</v>
      </c>
      <c r="ME41" s="8" t="s">
        <v>62</v>
      </c>
      <c r="MF41" s="8" t="s">
        <v>62</v>
      </c>
      <c r="MG41" s="8" t="s">
        <v>62</v>
      </c>
      <c r="MH41" s="8" t="s">
        <v>62</v>
      </c>
      <c r="MI41" s="8" t="s">
        <v>62</v>
      </c>
      <c r="MJ41" s="8" t="s">
        <v>62</v>
      </c>
      <c r="MK41" s="8" t="s">
        <v>62</v>
      </c>
      <c r="ML41" s="8" t="s">
        <v>62</v>
      </c>
      <c r="MM41" s="8" t="s">
        <v>62</v>
      </c>
      <c r="MN41" s="8" t="s">
        <v>62</v>
      </c>
      <c r="MO41" s="8" t="s">
        <v>62</v>
      </c>
      <c r="MP41" s="8" t="s">
        <v>62</v>
      </c>
      <c r="MQ41" s="8" t="s">
        <v>62</v>
      </c>
      <c r="MR41" s="8" t="s">
        <v>62</v>
      </c>
      <c r="MS41" s="8" t="s">
        <v>62</v>
      </c>
      <c r="MT41" s="8" t="s">
        <v>62</v>
      </c>
      <c r="MU41" s="8" t="s">
        <v>62</v>
      </c>
      <c r="MV41" s="8" t="s">
        <v>62</v>
      </c>
      <c r="MW41" s="8" t="s">
        <v>62</v>
      </c>
      <c r="MX41" s="8" t="s">
        <v>62</v>
      </c>
      <c r="MY41" s="9" t="s">
        <v>63</v>
      </c>
    </row>
    <row r="42" spans="1:363" x14ac:dyDescent="0.25">
      <c r="A42" s="298"/>
      <c r="B42" s="21" t="s">
        <v>260</v>
      </c>
      <c r="C42" s="134"/>
      <c r="D42" s="134"/>
      <c r="E42" s="134"/>
      <c r="F42" s="134"/>
      <c r="G42" s="134"/>
      <c r="H42" s="25"/>
      <c r="I42" s="25"/>
      <c r="J42" s="25"/>
      <c r="K42" s="25"/>
      <c r="L42" s="134"/>
      <c r="M42" s="134"/>
      <c r="N42" s="134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  <c r="BI42" s="50"/>
      <c r="BJ42" s="50"/>
      <c r="BK42" s="50"/>
      <c r="BL42" s="50"/>
      <c r="BM42" s="50"/>
      <c r="BN42" s="50"/>
      <c r="BO42" s="50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50"/>
      <c r="CB42" s="50"/>
      <c r="CC42" s="50"/>
      <c r="CD42" s="50"/>
      <c r="CE42" s="50"/>
      <c r="CF42" s="50"/>
      <c r="CG42" s="50"/>
      <c r="CH42" s="50"/>
      <c r="CI42" s="50"/>
      <c r="CJ42" s="50"/>
      <c r="CK42" s="50"/>
      <c r="CL42" s="50"/>
      <c r="CM42" s="50"/>
      <c r="CN42" s="50"/>
      <c r="CO42" s="50"/>
      <c r="CP42" s="50"/>
      <c r="CQ42" s="50"/>
      <c r="CR42" s="50"/>
      <c r="CS42" s="50"/>
      <c r="CT42" s="50"/>
      <c r="CU42" s="50"/>
      <c r="CV42" s="50"/>
      <c r="CW42" s="50"/>
      <c r="CX42" s="50"/>
      <c r="CY42" s="50"/>
      <c r="CZ42" s="50"/>
      <c r="DA42" s="50"/>
      <c r="DB42" s="50"/>
      <c r="DC42" s="50"/>
      <c r="DD42" s="50"/>
      <c r="DE42" s="50"/>
      <c r="DF42" s="50"/>
      <c r="DG42" s="50"/>
      <c r="DH42" s="50"/>
      <c r="DI42" s="50"/>
      <c r="DJ42" s="50"/>
      <c r="DK42" s="50"/>
      <c r="DL42" s="50"/>
      <c r="DM42" s="50"/>
      <c r="DN42" s="50"/>
      <c r="DO42" s="50"/>
      <c r="DP42" s="50"/>
      <c r="DQ42" s="50"/>
      <c r="DR42" s="50"/>
      <c r="DS42" s="50"/>
      <c r="DT42" s="50"/>
      <c r="DU42" s="50"/>
      <c r="DV42" s="50"/>
      <c r="DW42" s="50"/>
      <c r="DX42" s="50"/>
      <c r="DY42" s="50"/>
      <c r="DZ42" s="50"/>
      <c r="EA42" s="50"/>
      <c r="EB42" s="50"/>
      <c r="EC42" s="50"/>
      <c r="ED42" s="50"/>
      <c r="EE42" s="50"/>
      <c r="EF42" s="50"/>
      <c r="EG42" s="50"/>
      <c r="EH42" s="50"/>
      <c r="EI42" s="50"/>
      <c r="EJ42" s="50"/>
      <c r="EK42" s="50"/>
      <c r="EL42" s="50"/>
      <c r="EM42" s="50"/>
      <c r="EN42" s="50"/>
      <c r="EO42" s="50"/>
      <c r="EP42" s="50"/>
      <c r="EQ42" s="50"/>
      <c r="ER42" s="50"/>
      <c r="ES42" s="50"/>
      <c r="ET42" s="50"/>
      <c r="EU42" s="50"/>
      <c r="EV42" s="50"/>
      <c r="EW42" s="50"/>
      <c r="EX42" s="50"/>
      <c r="EY42" s="50"/>
      <c r="EZ42" s="50"/>
      <c r="FA42" s="50"/>
      <c r="FB42" s="50"/>
      <c r="FC42" s="50"/>
      <c r="FD42" s="50"/>
      <c r="FE42" s="50"/>
      <c r="FF42" s="50"/>
      <c r="FG42" s="50"/>
      <c r="FH42" s="50"/>
      <c r="FI42" s="50"/>
      <c r="FJ42" s="50"/>
      <c r="FK42" s="50"/>
      <c r="FL42" s="50"/>
      <c r="FM42" s="50"/>
      <c r="FN42" s="50"/>
      <c r="FO42" s="50"/>
      <c r="FP42" s="50"/>
      <c r="FQ42" s="50"/>
      <c r="FR42" s="50"/>
      <c r="FS42" s="50"/>
      <c r="FT42" s="50"/>
      <c r="FU42" s="50"/>
      <c r="FV42" s="50"/>
      <c r="FW42" s="50"/>
      <c r="FX42" s="50"/>
      <c r="FY42" s="50"/>
      <c r="FZ42" s="50"/>
      <c r="GA42" s="50"/>
      <c r="GB42" s="50"/>
      <c r="GC42" s="50"/>
      <c r="GD42" s="50"/>
      <c r="GE42" s="50"/>
      <c r="GF42" s="50"/>
      <c r="GG42" s="50"/>
      <c r="GH42" s="50"/>
      <c r="GI42" s="50"/>
      <c r="GJ42" s="50"/>
      <c r="GK42" s="50"/>
      <c r="GL42" s="50"/>
      <c r="GM42" s="50"/>
      <c r="GN42" s="50"/>
      <c r="GO42" s="50"/>
      <c r="GP42" s="50"/>
      <c r="GQ42" s="50"/>
      <c r="GR42" s="50"/>
      <c r="GS42" s="50"/>
      <c r="GT42" s="50"/>
      <c r="GU42" s="50"/>
      <c r="GV42" s="50"/>
      <c r="GW42" s="50"/>
      <c r="GX42" s="50"/>
      <c r="GY42" s="50"/>
      <c r="GZ42" s="50"/>
      <c r="HA42" s="50"/>
      <c r="HB42" s="50"/>
      <c r="HC42" s="50"/>
      <c r="HD42" s="50"/>
      <c r="HE42" s="50"/>
      <c r="HF42" s="50"/>
      <c r="HG42" s="50"/>
      <c r="HH42" s="50"/>
      <c r="HI42" s="50"/>
      <c r="HJ42" s="50"/>
      <c r="HK42" s="50"/>
      <c r="HL42" s="50"/>
      <c r="HM42" s="50"/>
      <c r="HN42" s="50"/>
      <c r="HO42" s="50"/>
      <c r="HP42" s="50"/>
      <c r="HQ42" s="50"/>
      <c r="HR42" s="50"/>
      <c r="HS42" s="50"/>
      <c r="HT42" s="50"/>
      <c r="HU42" s="50"/>
      <c r="HV42" s="50"/>
      <c r="HW42" s="50"/>
      <c r="HX42" s="50"/>
      <c r="HY42" s="50"/>
      <c r="HZ42" s="50"/>
      <c r="IA42" s="50"/>
      <c r="IB42" s="50"/>
      <c r="IC42" s="50"/>
      <c r="ID42" s="50"/>
      <c r="IE42" s="50"/>
      <c r="IF42" s="50"/>
      <c r="IG42" s="50"/>
      <c r="IH42" s="50"/>
      <c r="II42" s="50"/>
      <c r="IJ42" s="50"/>
      <c r="IK42" s="50"/>
      <c r="IL42" s="50"/>
      <c r="IM42" s="50"/>
      <c r="IN42" s="50"/>
      <c r="IO42" s="50"/>
      <c r="IP42" s="50"/>
      <c r="IQ42" s="50"/>
      <c r="IR42" s="50"/>
      <c r="IS42" s="50"/>
      <c r="IT42" s="50"/>
      <c r="IU42" s="50"/>
      <c r="IV42" s="50"/>
      <c r="IW42" s="50"/>
      <c r="IX42" s="50"/>
      <c r="IY42" s="50"/>
      <c r="IZ42" s="50"/>
      <c r="JA42" s="50"/>
      <c r="JB42" s="50"/>
      <c r="JC42" s="50"/>
      <c r="JD42" s="50"/>
      <c r="JE42" s="50"/>
      <c r="JF42" s="50"/>
      <c r="JG42" s="50"/>
      <c r="JH42" s="50"/>
      <c r="JI42" s="50"/>
      <c r="JJ42" s="50"/>
      <c r="JK42" s="50"/>
      <c r="JL42" s="50"/>
      <c r="JM42" s="50"/>
      <c r="JN42" s="50"/>
      <c r="JO42" s="50"/>
      <c r="JP42" s="50"/>
      <c r="JQ42" s="50"/>
      <c r="JR42" s="50"/>
      <c r="JS42" s="50"/>
      <c r="JT42" s="50"/>
      <c r="JU42" s="50"/>
      <c r="JV42" s="50"/>
      <c r="JW42" s="50"/>
      <c r="JX42" s="50"/>
      <c r="JY42" s="50"/>
      <c r="JZ42" s="50"/>
      <c r="KA42" s="50"/>
      <c r="KB42" s="50"/>
      <c r="KC42" s="50"/>
      <c r="KD42" s="50"/>
      <c r="KE42" s="50"/>
      <c r="KF42" s="50"/>
      <c r="KG42" s="50"/>
      <c r="KH42" s="50"/>
      <c r="KI42" s="50"/>
      <c r="KJ42" s="50"/>
      <c r="KK42" s="50"/>
      <c r="KL42" s="50"/>
      <c r="KM42" s="50"/>
      <c r="KN42" s="50"/>
      <c r="KO42" s="50"/>
      <c r="KP42" s="50"/>
      <c r="KQ42" s="50"/>
      <c r="KR42" s="50"/>
      <c r="KS42" s="50"/>
      <c r="KT42" s="50"/>
      <c r="KU42" s="50"/>
      <c r="KV42" s="50"/>
      <c r="KW42" s="50"/>
      <c r="KX42" s="50"/>
      <c r="KY42" s="50"/>
      <c r="KZ42" s="50"/>
      <c r="LA42" s="50"/>
      <c r="LB42" s="50"/>
      <c r="LC42" s="50"/>
      <c r="LD42" s="50"/>
      <c r="LE42" s="50"/>
      <c r="LF42" s="50"/>
      <c r="LG42" s="50"/>
      <c r="LH42" s="50"/>
      <c r="LI42" s="50"/>
      <c r="LJ42" s="50"/>
      <c r="LK42" s="50"/>
      <c r="LL42" s="50"/>
      <c r="LM42" s="50"/>
      <c r="LN42" s="50"/>
      <c r="LO42" s="50"/>
      <c r="LP42" s="50"/>
      <c r="LQ42" s="50"/>
      <c r="LR42" s="50"/>
      <c r="LS42" s="50"/>
      <c r="LT42" s="50"/>
      <c r="LU42" s="50"/>
      <c r="LV42" s="50"/>
      <c r="LW42" s="50"/>
      <c r="LX42" s="50"/>
      <c r="LY42" s="50"/>
      <c r="LZ42" s="50"/>
      <c r="MA42" s="50"/>
      <c r="MB42" s="50"/>
      <c r="MC42" s="50"/>
      <c r="MD42" s="50"/>
      <c r="ME42" s="50"/>
      <c r="MF42" s="50"/>
      <c r="MG42" s="50"/>
      <c r="MH42" s="50"/>
      <c r="MI42" s="50"/>
      <c r="MJ42" s="50"/>
      <c r="MK42" s="50"/>
      <c r="ML42" s="50"/>
      <c r="MM42" s="50"/>
      <c r="MN42" s="50"/>
      <c r="MO42" s="50"/>
      <c r="MP42" s="50"/>
      <c r="MQ42" s="50"/>
      <c r="MR42" s="50"/>
      <c r="MS42" s="50"/>
      <c r="MT42" s="50"/>
      <c r="MU42" s="50"/>
      <c r="MV42" s="50"/>
      <c r="MW42" s="50"/>
      <c r="MX42" s="50"/>
      <c r="MY42" s="9" t="s">
        <v>63</v>
      </c>
    </row>
    <row r="43" spans="1:363" x14ac:dyDescent="0.25">
      <c r="A43" s="9"/>
      <c r="B43" s="128"/>
      <c r="C43" s="131"/>
      <c r="D43" s="131"/>
      <c r="E43" s="131"/>
      <c r="F43" s="131"/>
      <c r="G43" s="131"/>
      <c r="H43" s="131"/>
      <c r="I43" s="131"/>
      <c r="J43" s="131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131"/>
      <c r="X43" s="131"/>
      <c r="Y43" s="131"/>
      <c r="Z43" s="131"/>
      <c r="AA43" s="131"/>
      <c r="AB43" s="131"/>
      <c r="AC43" s="131"/>
      <c r="AD43" s="131"/>
      <c r="AF43" s="131"/>
      <c r="AG43" s="131"/>
      <c r="AH43" s="131"/>
      <c r="AI43" s="131"/>
      <c r="AJ43" s="131"/>
      <c r="AK43" s="131"/>
      <c r="AL43" s="131"/>
      <c r="AM43" s="131"/>
      <c r="AN43" s="131"/>
      <c r="AO43" s="131"/>
      <c r="AP43" s="131"/>
      <c r="AQ43" s="131"/>
      <c r="AR43" s="131"/>
      <c r="AS43" s="131"/>
      <c r="AT43" s="131"/>
      <c r="AU43" s="131"/>
      <c r="AV43" s="131"/>
      <c r="AW43" s="131"/>
      <c r="AX43" s="131"/>
      <c r="AY43" s="131"/>
      <c r="AZ43" s="131"/>
      <c r="BA43" s="131"/>
      <c r="BB43" s="131"/>
      <c r="BC43" s="131"/>
      <c r="BD43" s="131"/>
      <c r="BE43" s="131"/>
      <c r="BF43" s="131"/>
      <c r="BG43" s="131"/>
      <c r="BH43" s="131"/>
      <c r="BI43" s="131"/>
      <c r="BJ43" s="131"/>
      <c r="BK43" s="131"/>
      <c r="BL43" s="131"/>
      <c r="BM43" s="131"/>
      <c r="BN43" s="131"/>
      <c r="BO43" s="131"/>
      <c r="BP43" s="131"/>
      <c r="BQ43" s="131"/>
      <c r="BR43" s="131"/>
      <c r="BS43" s="131"/>
      <c r="BT43" s="131"/>
      <c r="BU43" s="131"/>
      <c r="BV43" s="131"/>
      <c r="BW43" s="131"/>
      <c r="BX43" s="131"/>
      <c r="BY43" s="131"/>
      <c r="BZ43" s="131"/>
      <c r="CA43" s="131"/>
      <c r="CB43" s="131"/>
      <c r="CC43" s="131"/>
      <c r="CD43" s="131"/>
      <c r="CE43" s="131"/>
      <c r="CF43" s="131"/>
      <c r="CG43" s="131"/>
      <c r="CH43" s="131"/>
      <c r="CI43" s="131"/>
      <c r="CJ43" s="131"/>
      <c r="CK43" s="131"/>
      <c r="CL43" s="131"/>
      <c r="CM43" s="131"/>
      <c r="CN43" s="131"/>
      <c r="CO43" s="131"/>
      <c r="CP43" s="131"/>
      <c r="CQ43" s="131"/>
      <c r="CR43" s="131"/>
      <c r="CS43" s="131"/>
      <c r="CT43" s="131"/>
      <c r="CU43" s="131"/>
      <c r="CV43" s="131"/>
      <c r="CW43" s="131"/>
      <c r="CX43" s="131"/>
      <c r="CY43" s="131"/>
      <c r="CZ43" s="131"/>
      <c r="DA43" s="131"/>
      <c r="DB43" s="131"/>
      <c r="DC43" s="131"/>
      <c r="DD43" s="131"/>
      <c r="DE43" s="131"/>
      <c r="DF43" s="131"/>
      <c r="DG43" s="131"/>
      <c r="DH43" s="131"/>
      <c r="DI43" s="131"/>
      <c r="DJ43" s="131"/>
      <c r="DK43" s="131"/>
      <c r="DL43" s="131"/>
      <c r="DM43" s="131"/>
      <c r="DN43" s="131"/>
      <c r="DO43" s="131"/>
      <c r="DP43" s="131"/>
      <c r="DQ43" s="131"/>
      <c r="DR43" s="131"/>
      <c r="DS43" s="131"/>
      <c r="DT43" s="131"/>
      <c r="DU43" s="131"/>
      <c r="DV43" s="131"/>
      <c r="DW43" s="131"/>
      <c r="DX43" s="131"/>
      <c r="DY43" s="131"/>
      <c r="DZ43" s="131"/>
      <c r="EA43" s="131"/>
      <c r="EB43" s="131"/>
      <c r="EC43" s="131"/>
      <c r="ED43" s="131"/>
      <c r="EE43" s="131"/>
      <c r="EF43" s="131"/>
      <c r="EG43" s="131"/>
      <c r="EH43" s="131"/>
      <c r="EI43" s="131"/>
      <c r="EJ43" s="131"/>
      <c r="EK43" s="131"/>
      <c r="EL43" s="131"/>
      <c r="EM43" s="131"/>
      <c r="EN43" s="131"/>
      <c r="EO43" s="131"/>
      <c r="EP43" s="131"/>
      <c r="EQ43" s="131"/>
      <c r="ER43" s="131"/>
      <c r="ES43" s="131"/>
      <c r="ET43" s="131"/>
      <c r="EU43" s="131"/>
      <c r="EV43" s="131"/>
      <c r="EW43" s="131"/>
      <c r="EX43" s="131"/>
      <c r="EY43" s="131"/>
      <c r="EZ43" s="131"/>
      <c r="FA43" s="131"/>
      <c r="FB43" s="131"/>
      <c r="FC43" s="131"/>
      <c r="FD43" s="131"/>
      <c r="FE43" s="131"/>
      <c r="FF43" s="131"/>
      <c r="FG43" s="131"/>
      <c r="FH43" s="131"/>
      <c r="FI43" s="131"/>
      <c r="FJ43" s="131"/>
      <c r="FK43" s="131"/>
      <c r="FL43" s="131"/>
      <c r="FM43" s="131"/>
      <c r="FN43" s="131"/>
      <c r="FO43" s="131"/>
      <c r="FP43" s="131"/>
      <c r="FQ43" s="131"/>
      <c r="FR43" s="131"/>
      <c r="FS43" s="131"/>
      <c r="FT43" s="131"/>
      <c r="FU43" s="131"/>
      <c r="FV43" s="131"/>
      <c r="FW43" s="131"/>
      <c r="FX43" s="131"/>
      <c r="FY43" s="131"/>
      <c r="FZ43" s="131"/>
      <c r="GA43" s="131"/>
      <c r="GB43" s="131"/>
      <c r="GC43" s="131"/>
      <c r="GD43" s="131"/>
      <c r="GE43" s="131"/>
      <c r="GF43" s="131"/>
      <c r="GG43" s="131"/>
      <c r="GH43" s="131"/>
      <c r="GI43" s="131"/>
      <c r="GJ43" s="131"/>
      <c r="GK43" s="131"/>
      <c r="GL43" s="131"/>
      <c r="GM43" s="131"/>
      <c r="GN43" s="131"/>
      <c r="GO43" s="131"/>
      <c r="GP43" s="131"/>
      <c r="GQ43" s="131"/>
      <c r="GR43" s="131"/>
      <c r="GS43" s="131"/>
      <c r="GT43" s="131"/>
      <c r="GU43" s="131"/>
      <c r="GV43" s="131"/>
      <c r="GW43" s="131"/>
      <c r="GX43" s="131"/>
      <c r="GY43" s="131"/>
      <c r="GZ43" s="131"/>
      <c r="HA43" s="131"/>
      <c r="HB43" s="131"/>
      <c r="HC43" s="131"/>
      <c r="HD43" s="131"/>
      <c r="HE43" s="131"/>
      <c r="HF43" s="131"/>
      <c r="HG43" s="131"/>
      <c r="HH43" s="131"/>
      <c r="HI43" s="131"/>
      <c r="HJ43" s="131"/>
      <c r="HK43" s="131"/>
      <c r="HL43" s="131"/>
      <c r="HM43" s="131"/>
      <c r="HN43" s="131"/>
      <c r="HO43" s="131"/>
      <c r="HP43" s="131"/>
      <c r="HQ43" s="131"/>
      <c r="HR43" s="131"/>
      <c r="HS43" s="131"/>
      <c r="HT43" s="131"/>
      <c r="HU43" s="131"/>
      <c r="HV43" s="131"/>
      <c r="HW43" s="131"/>
      <c r="HX43" s="131"/>
      <c r="HY43" s="131"/>
      <c r="HZ43" s="131"/>
      <c r="IA43" s="131"/>
      <c r="IB43" s="131"/>
      <c r="IC43" s="131"/>
      <c r="ID43" s="131"/>
      <c r="IE43" s="131"/>
      <c r="IF43" s="131"/>
      <c r="IG43" s="131"/>
      <c r="IH43" s="131"/>
      <c r="II43" s="131"/>
      <c r="IJ43" s="131"/>
      <c r="IK43" s="131"/>
      <c r="IL43" s="131"/>
      <c r="IM43" s="131"/>
      <c r="IN43" s="131"/>
      <c r="IO43" s="131"/>
      <c r="IP43" s="131"/>
      <c r="IQ43" s="131"/>
      <c r="IR43" s="131"/>
      <c r="IS43" s="131"/>
      <c r="IT43" s="131"/>
      <c r="IU43" s="131"/>
      <c r="IV43" s="131"/>
      <c r="IW43" s="131"/>
      <c r="IX43" s="131"/>
      <c r="IY43" s="131"/>
      <c r="IZ43" s="131"/>
      <c r="JA43" s="131"/>
      <c r="JB43" s="131"/>
      <c r="JC43" s="131"/>
      <c r="JD43" s="131"/>
      <c r="JE43" s="131"/>
      <c r="JF43" s="131"/>
      <c r="JG43" s="131"/>
      <c r="JH43" s="131"/>
      <c r="JI43" s="131"/>
      <c r="JJ43" s="131"/>
      <c r="JK43" s="131"/>
      <c r="JL43" s="131"/>
      <c r="JM43" s="131"/>
      <c r="JN43" s="131"/>
      <c r="JO43" s="131"/>
      <c r="JP43" s="131"/>
      <c r="JQ43" s="131"/>
      <c r="JR43" s="131"/>
      <c r="JS43" s="131"/>
      <c r="JT43" s="131"/>
      <c r="JU43" s="131"/>
      <c r="JV43" s="131"/>
      <c r="JW43" s="131"/>
      <c r="JX43" s="131"/>
      <c r="JY43" s="131"/>
      <c r="JZ43" s="131"/>
      <c r="KA43" s="131"/>
      <c r="KB43" s="131"/>
      <c r="KC43" s="131"/>
      <c r="KD43" s="131"/>
      <c r="KE43" s="131"/>
      <c r="KF43" s="131"/>
      <c r="KG43" s="131"/>
      <c r="KH43" s="131"/>
      <c r="KI43" s="131"/>
      <c r="KJ43" s="131"/>
      <c r="KK43" s="131"/>
      <c r="KL43" s="131"/>
      <c r="KM43" s="131"/>
      <c r="KN43" s="131"/>
      <c r="KO43" s="131"/>
      <c r="KP43" s="131"/>
      <c r="KQ43" s="131"/>
      <c r="KR43" s="131"/>
      <c r="KS43" s="131"/>
      <c r="KT43" s="131"/>
      <c r="KU43" s="131"/>
      <c r="KV43" s="131"/>
      <c r="KW43" s="131"/>
      <c r="KX43" s="131"/>
      <c r="KY43" s="131"/>
      <c r="KZ43" s="131"/>
      <c r="LA43" s="131"/>
      <c r="LB43" s="131"/>
      <c r="LC43" s="131"/>
      <c r="LD43" s="131"/>
      <c r="LE43" s="131"/>
      <c r="LF43" s="131"/>
      <c r="LG43" s="131"/>
      <c r="LH43" s="131"/>
      <c r="LI43" s="131"/>
      <c r="LJ43" s="131"/>
      <c r="LK43" s="131"/>
      <c r="LL43" s="131"/>
      <c r="LM43" s="131"/>
      <c r="LN43" s="131"/>
      <c r="LO43" s="131"/>
      <c r="LP43" s="131"/>
      <c r="LQ43" s="131"/>
      <c r="LR43" s="131"/>
      <c r="LS43" s="131"/>
      <c r="LT43" s="131"/>
      <c r="LU43" s="131"/>
      <c r="LV43" s="131"/>
      <c r="LW43" s="131"/>
      <c r="LX43" s="131"/>
      <c r="LY43" s="131"/>
      <c r="LZ43" s="131"/>
      <c r="MA43" s="131"/>
      <c r="MB43" s="131"/>
      <c r="MC43" s="131"/>
      <c r="MD43" s="131"/>
      <c r="ME43" s="131"/>
      <c r="MF43" s="131"/>
      <c r="MG43" s="131"/>
      <c r="MH43" s="131"/>
      <c r="MI43" s="131"/>
      <c r="MJ43" s="131"/>
      <c r="MK43" s="131"/>
      <c r="ML43" s="131"/>
      <c r="MM43" s="131"/>
      <c r="MN43" s="131"/>
      <c r="MO43" s="131"/>
      <c r="MP43" s="131"/>
      <c r="MQ43" s="131"/>
      <c r="MR43" s="131"/>
      <c r="MS43" s="131"/>
      <c r="MT43" s="131"/>
      <c r="MU43" s="131"/>
      <c r="MV43" s="131"/>
      <c r="MW43" s="131"/>
      <c r="MX43" s="131"/>
      <c r="MY43" s="9" t="s">
        <v>63</v>
      </c>
    </row>
    <row r="44" spans="1:363" x14ac:dyDescent="0.25">
      <c r="A44" s="9"/>
      <c r="MY44" s="9" t="s">
        <v>63</v>
      </c>
    </row>
    <row r="45" spans="1:363" x14ac:dyDescent="0.25">
      <c r="A45" s="9"/>
      <c r="B45" s="137" t="s">
        <v>265</v>
      </c>
      <c r="MY45" s="9" t="s">
        <v>63</v>
      </c>
    </row>
    <row r="46" spans="1:363" ht="15" customHeight="1" x14ac:dyDescent="0.25">
      <c r="A46" s="299" t="s">
        <v>82</v>
      </c>
      <c r="B46" s="21" t="s">
        <v>53</v>
      </c>
      <c r="C46" s="8">
        <v>3.35</v>
      </c>
      <c r="D46" s="8">
        <v>3.35</v>
      </c>
      <c r="E46" s="8">
        <v>3.35</v>
      </c>
      <c r="F46" s="8">
        <v>3.35</v>
      </c>
      <c r="G46" s="8">
        <v>3.35</v>
      </c>
      <c r="H46" s="8">
        <v>3.35</v>
      </c>
      <c r="I46" s="8">
        <v>3.35</v>
      </c>
      <c r="J46" s="8">
        <v>3.35</v>
      </c>
      <c r="K46" s="8">
        <v>3.35</v>
      </c>
      <c r="L46" s="8">
        <v>3.35</v>
      </c>
      <c r="M46" s="8">
        <v>3.35</v>
      </c>
      <c r="N46" s="8">
        <v>3.35</v>
      </c>
      <c r="O46" s="8">
        <v>4.3860000000000001</v>
      </c>
      <c r="P46" s="8">
        <v>4.3860000000000001</v>
      </c>
      <c r="Q46" s="8">
        <v>4.3860000000000001</v>
      </c>
      <c r="R46" s="8">
        <v>4.3860000000000001</v>
      </c>
      <c r="S46" s="8">
        <v>4.3860000000000001</v>
      </c>
      <c r="T46" s="8">
        <v>4.3860000000000001</v>
      </c>
      <c r="U46" s="8">
        <v>4.3860000000000001</v>
      </c>
      <c r="V46" s="8">
        <v>4.3860000000000001</v>
      </c>
      <c r="W46" s="8">
        <v>4.3860000000000001</v>
      </c>
      <c r="X46" s="8">
        <v>4.3860000000000001</v>
      </c>
      <c r="Y46" s="8">
        <v>4.3860000000000001</v>
      </c>
      <c r="Z46" s="8">
        <v>4.3860000000000001</v>
      </c>
      <c r="AA46" s="8">
        <v>4.3860000000000001</v>
      </c>
      <c r="AB46" s="8">
        <v>4.3860000000000001</v>
      </c>
      <c r="AC46" s="8">
        <v>4.3860000000000001</v>
      </c>
      <c r="AD46" s="8">
        <v>4.3860000000000001</v>
      </c>
      <c r="AE46" s="8">
        <v>4.3860000000000001</v>
      </c>
      <c r="AF46" s="8">
        <v>4.3860000000000001</v>
      </c>
      <c r="AG46" s="8">
        <v>4.3860000000000001</v>
      </c>
      <c r="AH46" s="8">
        <v>4.3860000000000001</v>
      </c>
      <c r="AI46" s="8">
        <v>4.3860000000000001</v>
      </c>
      <c r="AJ46" s="8">
        <v>4.3860000000000001</v>
      </c>
      <c r="AK46" s="8">
        <v>4.3860000000000001</v>
      </c>
      <c r="AL46" s="8">
        <v>4.3860000000000001</v>
      </c>
      <c r="AM46" s="8">
        <v>4.3860000000000001</v>
      </c>
      <c r="AN46" s="8">
        <v>4.3860000000000001</v>
      </c>
      <c r="AO46" s="8">
        <v>4.3860000000000001</v>
      </c>
      <c r="AP46" s="8">
        <v>4.3860000000000001</v>
      </c>
      <c r="AQ46" s="8">
        <v>4.3860000000000001</v>
      </c>
      <c r="AR46" s="8">
        <v>4.3860000000000001</v>
      </c>
      <c r="AS46" s="8">
        <v>4.3860000000000001</v>
      </c>
      <c r="AT46" s="8">
        <v>4.3860000000000001</v>
      </c>
      <c r="AU46" s="8">
        <v>4.3860000000000001</v>
      </c>
      <c r="AV46" s="8">
        <v>4.3860000000000001</v>
      </c>
      <c r="AW46" s="8">
        <v>4.3860000000000001</v>
      </c>
      <c r="AX46" s="8">
        <v>4.3860000000000001</v>
      </c>
      <c r="AY46" s="8">
        <v>4.3860000000000001</v>
      </c>
      <c r="AZ46" s="8">
        <v>4.3860000000000001</v>
      </c>
      <c r="BA46" s="8">
        <v>4.3860000000000001</v>
      </c>
      <c r="BB46" s="8">
        <v>4.3860000000000001</v>
      </c>
      <c r="BC46" s="8">
        <v>4.3860000000000001</v>
      </c>
      <c r="BD46" s="8">
        <v>4.3860000000000001</v>
      </c>
      <c r="BE46" s="8">
        <v>4.3860000000000001</v>
      </c>
      <c r="BF46" s="8">
        <v>4.3860000000000001</v>
      </c>
      <c r="BG46" s="8">
        <v>4.3860000000000001</v>
      </c>
      <c r="BH46" s="8">
        <v>4.3860000000000001</v>
      </c>
      <c r="BI46" s="8">
        <v>4.3860000000000001</v>
      </c>
      <c r="BJ46" s="8">
        <v>4.3860000000000001</v>
      </c>
      <c r="BK46" s="8">
        <v>4.3860000000000001</v>
      </c>
      <c r="BL46" s="8">
        <v>4.3860000000000001</v>
      </c>
      <c r="BM46" s="8">
        <v>4.3860000000000001</v>
      </c>
      <c r="BN46" s="8">
        <v>4.3860000000000001</v>
      </c>
      <c r="BO46" s="8">
        <v>4.3860000000000001</v>
      </c>
      <c r="BP46" s="8">
        <v>4.3860000000000001</v>
      </c>
      <c r="BQ46" s="8">
        <v>4.3860000000000001</v>
      </c>
      <c r="BR46" s="8">
        <v>4.3860000000000001</v>
      </c>
      <c r="BS46" s="8">
        <v>4.3860000000000001</v>
      </c>
      <c r="BT46" s="8">
        <v>4.3860000000000001</v>
      </c>
      <c r="BU46" s="8">
        <v>4.3860000000000001</v>
      </c>
      <c r="BV46" s="8">
        <v>4.3860000000000001</v>
      </c>
      <c r="BW46" s="8">
        <v>4.3860000000000001</v>
      </c>
      <c r="BX46" s="8">
        <v>4.3860000000000001</v>
      </c>
      <c r="BY46" s="8">
        <v>4.3860000000000001</v>
      </c>
      <c r="BZ46" s="8">
        <v>4.3860000000000001</v>
      </c>
      <c r="CA46" s="8">
        <v>4.3860000000000001</v>
      </c>
      <c r="CB46" s="8">
        <v>4.3860000000000001</v>
      </c>
      <c r="CC46" s="8">
        <v>4.3860000000000001</v>
      </c>
      <c r="CD46" s="8">
        <v>4.3860000000000001</v>
      </c>
      <c r="CE46" s="8">
        <v>4.3860000000000001</v>
      </c>
      <c r="CF46" s="8">
        <v>4.3860000000000001</v>
      </c>
      <c r="CG46" s="8">
        <v>4.3860000000000001</v>
      </c>
      <c r="CH46" s="8">
        <v>4.3860000000000001</v>
      </c>
      <c r="CI46" s="8">
        <v>4.3860000000000001</v>
      </c>
      <c r="CJ46" s="8">
        <v>4.3860000000000001</v>
      </c>
      <c r="CK46" s="8">
        <v>4.3860000000000001</v>
      </c>
      <c r="CL46" s="8">
        <v>4.3860000000000001</v>
      </c>
      <c r="CM46" s="8">
        <v>4.3860000000000001</v>
      </c>
      <c r="CN46" s="8">
        <v>4.3860000000000001</v>
      </c>
      <c r="CO46" s="8">
        <v>4.3860000000000001</v>
      </c>
      <c r="CP46" s="8">
        <v>4.3860000000000001</v>
      </c>
      <c r="CQ46" s="8">
        <v>4.3860000000000001</v>
      </c>
      <c r="CR46" s="8">
        <v>4.3860000000000001</v>
      </c>
      <c r="CS46" s="8">
        <v>4.3860000000000001</v>
      </c>
      <c r="CT46" s="8">
        <v>4.3860000000000001</v>
      </c>
      <c r="CU46" s="8">
        <v>4.3860000000000001</v>
      </c>
      <c r="CV46" s="8">
        <v>4.3860000000000001</v>
      </c>
      <c r="CW46" s="8">
        <v>4.3860000000000001</v>
      </c>
      <c r="CX46" s="8">
        <v>4.3860000000000001</v>
      </c>
      <c r="CY46" s="8">
        <v>4.3860000000000001</v>
      </c>
      <c r="CZ46" s="8">
        <v>4.3860000000000001</v>
      </c>
      <c r="DA46" s="8">
        <v>4.3860000000000001</v>
      </c>
      <c r="DB46" s="8">
        <v>4.3860000000000001</v>
      </c>
      <c r="DC46" s="8">
        <v>4.3860000000000001</v>
      </c>
      <c r="DD46" s="8">
        <v>4.3860000000000001</v>
      </c>
      <c r="DE46" s="8">
        <v>4.3860000000000001</v>
      </c>
      <c r="DF46" s="8">
        <v>4.3860000000000001</v>
      </c>
      <c r="DG46" s="8">
        <v>4.3860000000000001</v>
      </c>
      <c r="DH46" s="8">
        <v>4.3860000000000001</v>
      </c>
      <c r="DI46" s="8">
        <v>4.3860000000000001</v>
      </c>
      <c r="DJ46" s="8">
        <v>4.3860000000000001</v>
      </c>
      <c r="DK46" s="8">
        <v>4.3860000000000001</v>
      </c>
      <c r="DL46" s="8">
        <v>4.3860000000000001</v>
      </c>
      <c r="DM46" s="8">
        <v>4.3860000000000001</v>
      </c>
      <c r="DN46" s="8">
        <v>4.3860000000000001</v>
      </c>
      <c r="DO46" s="8">
        <v>4.3860000000000001</v>
      </c>
      <c r="DP46" s="8">
        <v>4.3860000000000001</v>
      </c>
      <c r="DQ46" s="8">
        <v>4.3860000000000001</v>
      </c>
      <c r="DR46" s="8">
        <v>4.3860000000000001</v>
      </c>
      <c r="DS46" s="8">
        <v>4.3860000000000001</v>
      </c>
      <c r="DT46" s="8">
        <v>4.3860000000000001</v>
      </c>
      <c r="DU46" s="8">
        <v>4.3860000000000001</v>
      </c>
      <c r="DV46" s="8">
        <v>4.3860000000000001</v>
      </c>
      <c r="DW46" s="8">
        <v>4.3860000000000001</v>
      </c>
      <c r="DX46" s="8">
        <v>4.3860000000000001</v>
      </c>
      <c r="DY46" s="8">
        <v>4.3860000000000001</v>
      </c>
      <c r="DZ46" s="8">
        <v>4.3860000000000001</v>
      </c>
      <c r="EA46" s="8">
        <v>4.3860000000000001</v>
      </c>
      <c r="EB46" s="8">
        <v>4.3860000000000001</v>
      </c>
      <c r="EC46" s="8">
        <v>4.3860000000000001</v>
      </c>
      <c r="ED46" s="8">
        <v>4.3860000000000001</v>
      </c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8"/>
      <c r="FJ46" s="8"/>
      <c r="FK46" s="8"/>
      <c r="FL46" s="8"/>
      <c r="FM46" s="8"/>
      <c r="FN46" s="8"/>
      <c r="FO46" s="8"/>
      <c r="FP46" s="8"/>
      <c r="FQ46" s="8"/>
      <c r="FR46" s="8"/>
      <c r="FS46" s="8"/>
      <c r="FT46" s="8"/>
      <c r="FU46" s="8"/>
      <c r="FV46" s="8"/>
      <c r="FW46" s="8"/>
      <c r="FX46" s="8"/>
      <c r="FY46" s="8"/>
      <c r="FZ46" s="8"/>
      <c r="GA46" s="8"/>
      <c r="GB46" s="8"/>
      <c r="GC46" s="8"/>
      <c r="GD46" s="8"/>
      <c r="GE46" s="8"/>
      <c r="GF46" s="8"/>
      <c r="GG46" s="8"/>
      <c r="GH46" s="8"/>
      <c r="GI46" s="8"/>
      <c r="GJ46" s="8"/>
      <c r="GK46" s="8"/>
      <c r="GL46" s="8"/>
      <c r="GM46" s="8"/>
      <c r="GN46" s="8"/>
      <c r="GO46" s="8"/>
      <c r="GP46" s="8"/>
      <c r="GQ46" s="8"/>
      <c r="GR46" s="8"/>
      <c r="GS46" s="8"/>
      <c r="GT46" s="8"/>
      <c r="GU46" s="8"/>
      <c r="GV46" s="8"/>
      <c r="GW46" s="8"/>
      <c r="GX46" s="8"/>
      <c r="GY46" s="8"/>
      <c r="GZ46" s="8"/>
      <c r="HA46" s="8"/>
      <c r="HB46" s="8"/>
      <c r="HC46" s="8"/>
      <c r="HD46" s="8"/>
      <c r="HE46" s="8"/>
      <c r="HF46" s="8"/>
      <c r="HG46" s="8"/>
      <c r="HH46" s="8"/>
      <c r="HI46" s="8"/>
      <c r="HJ46" s="8"/>
      <c r="HK46" s="8"/>
      <c r="HL46" s="8"/>
      <c r="HM46" s="8"/>
      <c r="HN46" s="8"/>
      <c r="HO46" s="8"/>
      <c r="HP46" s="8"/>
      <c r="HQ46" s="8"/>
      <c r="HR46" s="8"/>
      <c r="HS46" s="8"/>
      <c r="HT46" s="8"/>
      <c r="HU46" s="8"/>
      <c r="HV46" s="8"/>
      <c r="HW46" s="8"/>
      <c r="HX46" s="8"/>
      <c r="HY46" s="8"/>
      <c r="HZ46" s="8"/>
      <c r="IA46" s="8"/>
      <c r="IB46" s="8"/>
      <c r="IC46" s="8"/>
      <c r="ID46" s="8"/>
      <c r="IE46" s="8"/>
      <c r="IF46" s="8"/>
      <c r="IG46" s="8"/>
      <c r="IH46" s="8"/>
      <c r="II46" s="8"/>
      <c r="IJ46" s="8"/>
      <c r="IK46" s="8"/>
      <c r="IL46" s="8"/>
      <c r="IM46" s="8"/>
      <c r="IN46" s="8"/>
      <c r="IO46" s="8"/>
      <c r="IP46" s="8"/>
      <c r="IQ46" s="8"/>
      <c r="IR46" s="8"/>
      <c r="IS46" s="8"/>
      <c r="IT46" s="8"/>
      <c r="IU46" s="8"/>
      <c r="IV46" s="8"/>
      <c r="IW46" s="8"/>
      <c r="IX46" s="8"/>
      <c r="IY46" s="8"/>
      <c r="IZ46" s="8"/>
      <c r="JA46" s="8"/>
      <c r="JB46" s="8"/>
      <c r="JC46" s="8"/>
      <c r="JD46" s="8"/>
      <c r="JE46" s="8"/>
      <c r="JF46" s="8"/>
      <c r="JG46" s="8"/>
      <c r="JH46" s="8"/>
      <c r="JI46" s="8"/>
      <c r="JJ46" s="8"/>
      <c r="JK46" s="8"/>
      <c r="JL46" s="8"/>
      <c r="JM46" s="8"/>
      <c r="JN46" s="8"/>
      <c r="JO46" s="8"/>
      <c r="JP46" s="8"/>
      <c r="JQ46" s="8"/>
      <c r="JR46" s="8"/>
      <c r="JS46" s="8"/>
      <c r="JT46" s="8"/>
      <c r="JU46" s="8"/>
      <c r="JV46" s="8"/>
      <c r="JW46" s="8"/>
      <c r="JX46" s="8"/>
      <c r="JY46" s="8"/>
      <c r="JZ46" s="8"/>
      <c r="KA46" s="8"/>
      <c r="KB46" s="8"/>
      <c r="KC46" s="8"/>
      <c r="KD46" s="8"/>
      <c r="KE46" s="8"/>
      <c r="KF46" s="8"/>
      <c r="KG46" s="8"/>
      <c r="KH46" s="8"/>
      <c r="KI46" s="8"/>
      <c r="KJ46" s="8"/>
      <c r="KK46" s="8"/>
      <c r="KL46" s="8"/>
      <c r="KM46" s="8"/>
      <c r="KN46" s="8"/>
      <c r="KO46" s="8"/>
      <c r="KP46" s="8"/>
      <c r="KQ46" s="8"/>
      <c r="KR46" s="8"/>
      <c r="KS46" s="8"/>
      <c r="KT46" s="8"/>
      <c r="KU46" s="8"/>
      <c r="KV46" s="8"/>
      <c r="KW46" s="8"/>
      <c r="KX46" s="8"/>
      <c r="KY46" s="8"/>
      <c r="KZ46" s="8"/>
      <c r="LA46" s="8"/>
      <c r="LB46" s="8"/>
      <c r="LC46" s="8"/>
      <c r="LD46" s="8"/>
      <c r="LE46" s="8"/>
      <c r="LF46" s="8"/>
      <c r="LG46" s="8"/>
      <c r="LH46" s="8"/>
      <c r="LI46" s="8"/>
      <c r="LJ46" s="8"/>
      <c r="LK46" s="8"/>
      <c r="LL46" s="8"/>
      <c r="LM46" s="8"/>
      <c r="LN46" s="8"/>
      <c r="LO46" s="8"/>
      <c r="LP46" s="8"/>
      <c r="LQ46" s="8"/>
      <c r="LR46" s="8"/>
      <c r="LS46" s="8"/>
      <c r="LT46" s="8"/>
      <c r="LU46" s="8"/>
      <c r="LV46" s="8"/>
      <c r="LW46" s="8"/>
      <c r="LX46" s="8"/>
      <c r="LY46" s="8"/>
      <c r="LZ46" s="8"/>
      <c r="MA46" s="8"/>
      <c r="MB46" s="8"/>
      <c r="MC46" s="8"/>
      <c r="MD46" s="8"/>
      <c r="ME46" s="8"/>
      <c r="MF46" s="8"/>
      <c r="MG46" s="8"/>
      <c r="MH46" s="8"/>
      <c r="MI46" s="8"/>
      <c r="MJ46" s="8"/>
      <c r="MK46" s="8"/>
      <c r="ML46" s="8"/>
      <c r="MM46" s="8"/>
      <c r="MN46" s="8"/>
      <c r="MO46" s="8"/>
      <c r="MP46" s="8"/>
      <c r="MQ46" s="8"/>
      <c r="MR46" s="8"/>
      <c r="MS46" s="8"/>
      <c r="MT46" s="8"/>
      <c r="MU46" s="8"/>
      <c r="MV46" s="8"/>
      <c r="MW46" s="8"/>
      <c r="MX46" s="8"/>
      <c r="MY46" s="9" t="s">
        <v>63</v>
      </c>
    </row>
    <row r="47" spans="1:363" x14ac:dyDescent="0.25">
      <c r="A47" s="300"/>
      <c r="B47" s="21" t="s">
        <v>44</v>
      </c>
      <c r="C47" s="8">
        <v>50</v>
      </c>
      <c r="D47" s="8">
        <v>50</v>
      </c>
      <c r="E47" s="8">
        <v>50</v>
      </c>
      <c r="F47" s="8">
        <v>50</v>
      </c>
      <c r="G47" s="8">
        <v>50</v>
      </c>
      <c r="H47" s="8">
        <v>50</v>
      </c>
      <c r="I47" s="8">
        <v>50</v>
      </c>
      <c r="J47" s="8">
        <v>50</v>
      </c>
      <c r="K47" s="8">
        <v>50</v>
      </c>
      <c r="L47" s="8">
        <v>50</v>
      </c>
      <c r="M47" s="8">
        <v>50</v>
      </c>
      <c r="N47" s="8">
        <v>50</v>
      </c>
      <c r="O47" s="8">
        <v>50</v>
      </c>
      <c r="P47" s="8">
        <v>50</v>
      </c>
      <c r="Q47" s="8">
        <v>50</v>
      </c>
      <c r="R47" s="8">
        <v>50</v>
      </c>
      <c r="S47" s="8">
        <v>50</v>
      </c>
      <c r="T47" s="8">
        <v>50</v>
      </c>
      <c r="U47" s="8">
        <v>50</v>
      </c>
      <c r="V47" s="8">
        <v>50</v>
      </c>
      <c r="W47" s="8">
        <v>50</v>
      </c>
      <c r="X47" s="8">
        <v>50</v>
      </c>
      <c r="Y47" s="8">
        <v>50</v>
      </c>
      <c r="Z47" s="8">
        <v>50</v>
      </c>
      <c r="AA47" s="8">
        <v>50</v>
      </c>
      <c r="AB47" s="8">
        <v>50</v>
      </c>
      <c r="AC47" s="8">
        <v>50</v>
      </c>
      <c r="AD47" s="8">
        <v>50</v>
      </c>
      <c r="AE47" s="8">
        <v>50</v>
      </c>
      <c r="AF47" s="8">
        <v>50</v>
      </c>
      <c r="AG47" s="8">
        <v>50</v>
      </c>
      <c r="AH47" s="8">
        <v>50</v>
      </c>
      <c r="AI47" s="8">
        <v>50</v>
      </c>
      <c r="AJ47" s="8">
        <v>50</v>
      </c>
      <c r="AK47" s="8">
        <v>50</v>
      </c>
      <c r="AL47" s="8">
        <v>50</v>
      </c>
      <c r="AM47" s="8">
        <v>50</v>
      </c>
      <c r="AN47" s="8">
        <v>50</v>
      </c>
      <c r="AO47" s="8">
        <v>50</v>
      </c>
      <c r="AP47" s="8">
        <v>50</v>
      </c>
      <c r="AQ47" s="8">
        <v>50</v>
      </c>
      <c r="AR47" s="8">
        <v>50</v>
      </c>
      <c r="AS47" s="8">
        <v>50</v>
      </c>
      <c r="AT47" s="8">
        <v>50</v>
      </c>
      <c r="AU47" s="8">
        <v>50</v>
      </c>
      <c r="AV47" s="8">
        <v>50</v>
      </c>
      <c r="AW47" s="8">
        <v>50</v>
      </c>
      <c r="AX47" s="8">
        <v>50</v>
      </c>
      <c r="AY47" s="8">
        <v>50</v>
      </c>
      <c r="AZ47" s="8">
        <v>50</v>
      </c>
      <c r="BA47" s="8">
        <v>50</v>
      </c>
      <c r="BB47" s="8">
        <v>50</v>
      </c>
      <c r="BC47" s="8">
        <v>50</v>
      </c>
      <c r="BD47" s="8">
        <v>50</v>
      </c>
      <c r="BE47" s="8">
        <v>50</v>
      </c>
      <c r="BF47" s="8">
        <v>50</v>
      </c>
      <c r="BG47" s="8">
        <v>50</v>
      </c>
      <c r="BH47" s="8">
        <v>50</v>
      </c>
      <c r="BI47" s="8">
        <v>50</v>
      </c>
      <c r="BJ47" s="8">
        <v>50</v>
      </c>
      <c r="BK47" s="8">
        <v>50</v>
      </c>
      <c r="BL47" s="8">
        <v>50</v>
      </c>
      <c r="BM47" s="8">
        <v>50</v>
      </c>
      <c r="BN47" s="8">
        <v>50</v>
      </c>
      <c r="BO47" s="8">
        <v>50</v>
      </c>
      <c r="BP47" s="8">
        <v>50</v>
      </c>
      <c r="BQ47" s="8">
        <v>50</v>
      </c>
      <c r="BR47" s="8">
        <v>50</v>
      </c>
      <c r="BS47" s="8">
        <v>50</v>
      </c>
      <c r="BT47" s="8">
        <v>50</v>
      </c>
      <c r="BU47" s="8">
        <v>50</v>
      </c>
      <c r="BV47" s="8">
        <v>50</v>
      </c>
      <c r="BW47" s="8">
        <v>50</v>
      </c>
      <c r="BX47" s="8">
        <v>50</v>
      </c>
      <c r="BY47" s="8">
        <v>50</v>
      </c>
      <c r="BZ47" s="8">
        <v>50</v>
      </c>
      <c r="CA47" s="8">
        <v>50</v>
      </c>
      <c r="CB47" s="8">
        <v>50</v>
      </c>
      <c r="CC47" s="8">
        <v>50</v>
      </c>
      <c r="CD47" s="8">
        <v>50</v>
      </c>
      <c r="CE47" s="8">
        <v>50</v>
      </c>
      <c r="CF47" s="8">
        <v>50</v>
      </c>
      <c r="CG47" s="8">
        <v>50</v>
      </c>
      <c r="CH47" s="8">
        <v>50</v>
      </c>
      <c r="CI47" s="8">
        <v>50</v>
      </c>
      <c r="CJ47" s="8">
        <v>50</v>
      </c>
      <c r="CK47" s="8">
        <v>50</v>
      </c>
      <c r="CL47" s="8">
        <v>50</v>
      </c>
      <c r="CM47" s="8">
        <v>50</v>
      </c>
      <c r="CN47" s="8">
        <v>50</v>
      </c>
      <c r="CO47" s="8">
        <v>50</v>
      </c>
      <c r="CP47" s="8">
        <v>50</v>
      </c>
      <c r="CQ47" s="8">
        <v>50</v>
      </c>
      <c r="CR47" s="8">
        <v>50</v>
      </c>
      <c r="CS47" s="8">
        <v>50</v>
      </c>
      <c r="CT47" s="8">
        <v>50</v>
      </c>
      <c r="CU47" s="8">
        <v>50</v>
      </c>
      <c r="CV47" s="8">
        <v>50</v>
      </c>
      <c r="CW47" s="8">
        <v>50</v>
      </c>
      <c r="CX47" s="8">
        <v>50</v>
      </c>
      <c r="CY47" s="8">
        <v>50</v>
      </c>
      <c r="CZ47" s="8">
        <v>50</v>
      </c>
      <c r="DA47" s="8">
        <v>50</v>
      </c>
      <c r="DB47" s="8">
        <v>50</v>
      </c>
      <c r="DC47" s="8">
        <v>50</v>
      </c>
      <c r="DD47" s="8">
        <v>50</v>
      </c>
      <c r="DE47" s="8">
        <v>50</v>
      </c>
      <c r="DF47" s="8">
        <v>50</v>
      </c>
      <c r="DG47" s="8">
        <v>50</v>
      </c>
      <c r="DH47" s="8">
        <v>50</v>
      </c>
      <c r="DI47" s="8">
        <v>50</v>
      </c>
      <c r="DJ47" s="8">
        <v>50</v>
      </c>
      <c r="DK47" s="8">
        <v>50</v>
      </c>
      <c r="DL47" s="8">
        <v>50</v>
      </c>
      <c r="DM47" s="8">
        <v>50</v>
      </c>
      <c r="DN47" s="8">
        <v>50</v>
      </c>
      <c r="DO47" s="8">
        <v>50</v>
      </c>
      <c r="DP47" s="8">
        <v>50</v>
      </c>
      <c r="DQ47" s="8">
        <v>50</v>
      </c>
      <c r="DR47" s="8">
        <v>50</v>
      </c>
      <c r="DS47" s="8">
        <v>50</v>
      </c>
      <c r="DT47" s="8">
        <v>50</v>
      </c>
      <c r="DU47" s="8">
        <v>50</v>
      </c>
      <c r="DV47" s="8">
        <v>50</v>
      </c>
      <c r="DW47" s="8">
        <v>50</v>
      </c>
      <c r="DX47" s="8">
        <v>50</v>
      </c>
      <c r="DY47" s="8">
        <v>50</v>
      </c>
      <c r="DZ47" s="8">
        <v>50</v>
      </c>
      <c r="EA47" s="8">
        <v>50</v>
      </c>
      <c r="EB47" s="8">
        <v>50</v>
      </c>
      <c r="EC47" s="8">
        <v>50</v>
      </c>
      <c r="ED47" s="8">
        <v>50</v>
      </c>
      <c r="EE47" s="8">
        <v>50</v>
      </c>
      <c r="EF47" s="8">
        <v>50</v>
      </c>
      <c r="EG47" s="8">
        <v>50</v>
      </c>
      <c r="EH47" s="8">
        <v>50</v>
      </c>
      <c r="EI47" s="8">
        <v>50</v>
      </c>
      <c r="EJ47" s="8">
        <v>50</v>
      </c>
      <c r="EK47" s="8">
        <v>50</v>
      </c>
      <c r="EL47" s="8">
        <v>50</v>
      </c>
      <c r="EM47" s="8">
        <v>50</v>
      </c>
      <c r="EN47" s="8">
        <v>50</v>
      </c>
      <c r="EO47" s="8">
        <v>50</v>
      </c>
      <c r="EP47" s="8">
        <v>50</v>
      </c>
      <c r="EQ47" s="8">
        <v>50</v>
      </c>
      <c r="ER47" s="8">
        <v>50</v>
      </c>
      <c r="ES47" s="8">
        <v>50</v>
      </c>
      <c r="ET47" s="8">
        <v>50</v>
      </c>
      <c r="EU47" s="8">
        <v>50</v>
      </c>
      <c r="EV47" s="8">
        <v>50</v>
      </c>
      <c r="EW47" s="8">
        <v>50</v>
      </c>
      <c r="EX47" s="8">
        <v>50</v>
      </c>
      <c r="EY47" s="8">
        <v>50</v>
      </c>
      <c r="EZ47" s="8">
        <v>50</v>
      </c>
      <c r="FA47" s="8">
        <v>50</v>
      </c>
      <c r="FB47" s="8">
        <v>50</v>
      </c>
      <c r="FC47" s="8">
        <v>50</v>
      </c>
      <c r="FD47" s="8">
        <v>50</v>
      </c>
      <c r="FE47" s="8">
        <v>50</v>
      </c>
      <c r="FF47" s="8">
        <v>50</v>
      </c>
      <c r="FG47" s="8">
        <v>50</v>
      </c>
      <c r="FH47" s="8">
        <v>50</v>
      </c>
      <c r="FI47" s="8">
        <v>50</v>
      </c>
      <c r="FJ47" s="8">
        <v>50</v>
      </c>
      <c r="FK47" s="8">
        <v>50</v>
      </c>
      <c r="FL47" s="8">
        <v>50</v>
      </c>
      <c r="FM47" s="8">
        <v>50</v>
      </c>
      <c r="FN47" s="8">
        <v>50</v>
      </c>
      <c r="FO47" s="8">
        <v>50</v>
      </c>
      <c r="FP47" s="8">
        <v>50</v>
      </c>
      <c r="FQ47" s="8">
        <v>50</v>
      </c>
      <c r="FR47" s="8">
        <v>50</v>
      </c>
      <c r="FS47" s="8">
        <v>50</v>
      </c>
      <c r="FT47" s="8">
        <v>50</v>
      </c>
      <c r="FU47" s="8">
        <v>50</v>
      </c>
      <c r="FV47" s="8">
        <v>50</v>
      </c>
      <c r="FW47" s="8">
        <v>50</v>
      </c>
      <c r="FX47" s="8">
        <v>50</v>
      </c>
      <c r="FY47" s="8">
        <v>50</v>
      </c>
      <c r="FZ47" s="8">
        <v>50</v>
      </c>
      <c r="GA47" s="8">
        <v>50</v>
      </c>
      <c r="GB47" s="8">
        <v>50</v>
      </c>
      <c r="GC47" s="8">
        <v>50</v>
      </c>
      <c r="GD47" s="8">
        <v>50</v>
      </c>
      <c r="GE47" s="8">
        <v>50</v>
      </c>
      <c r="GF47" s="8">
        <v>50</v>
      </c>
      <c r="GG47" s="8">
        <v>50</v>
      </c>
      <c r="GH47" s="8">
        <v>50</v>
      </c>
      <c r="GI47" s="8">
        <v>50</v>
      </c>
      <c r="GJ47" s="8">
        <v>50</v>
      </c>
      <c r="GK47" s="8">
        <v>50</v>
      </c>
      <c r="GL47" s="8">
        <v>50</v>
      </c>
      <c r="GM47" s="8">
        <v>50</v>
      </c>
      <c r="GN47" s="8">
        <v>50</v>
      </c>
      <c r="GO47" s="8">
        <v>50</v>
      </c>
      <c r="GP47" s="8">
        <v>50</v>
      </c>
      <c r="GQ47" s="8">
        <v>50</v>
      </c>
      <c r="GR47" s="8">
        <v>50</v>
      </c>
      <c r="GS47" s="8">
        <v>50</v>
      </c>
      <c r="GT47" s="8">
        <v>50</v>
      </c>
      <c r="GU47" s="8">
        <v>50</v>
      </c>
      <c r="GV47" s="8">
        <v>50</v>
      </c>
      <c r="GW47" s="8">
        <v>50</v>
      </c>
      <c r="GX47" s="8">
        <v>50</v>
      </c>
      <c r="GY47" s="8">
        <v>50</v>
      </c>
      <c r="GZ47" s="8">
        <v>50</v>
      </c>
      <c r="HA47" s="8">
        <v>50</v>
      </c>
      <c r="HB47" s="8">
        <v>50</v>
      </c>
      <c r="HC47" s="8">
        <v>50</v>
      </c>
      <c r="HD47" s="8">
        <v>50</v>
      </c>
      <c r="HE47" s="8">
        <v>50</v>
      </c>
      <c r="HF47" s="8">
        <v>50</v>
      </c>
      <c r="HG47" s="8">
        <v>50</v>
      </c>
      <c r="HH47" s="8">
        <v>50</v>
      </c>
      <c r="HI47" s="8">
        <v>50</v>
      </c>
      <c r="HJ47" s="8">
        <v>50</v>
      </c>
      <c r="HK47" s="8">
        <v>50</v>
      </c>
      <c r="HL47" s="8">
        <v>50</v>
      </c>
      <c r="HM47" s="8">
        <v>50</v>
      </c>
      <c r="HN47" s="8">
        <v>50</v>
      </c>
      <c r="HO47" s="8">
        <v>50</v>
      </c>
      <c r="HP47" s="8">
        <v>50</v>
      </c>
      <c r="HQ47" s="8">
        <v>50</v>
      </c>
      <c r="HR47" s="8">
        <v>50</v>
      </c>
      <c r="HS47" s="8">
        <v>50</v>
      </c>
      <c r="HT47" s="8">
        <v>50</v>
      </c>
      <c r="HU47" s="8">
        <v>50</v>
      </c>
      <c r="HV47" s="8">
        <v>50</v>
      </c>
      <c r="HW47" s="8">
        <v>50</v>
      </c>
      <c r="HX47" s="8">
        <v>50</v>
      </c>
      <c r="HY47" s="8">
        <v>50</v>
      </c>
      <c r="HZ47" s="8">
        <v>50</v>
      </c>
      <c r="IA47" s="8">
        <v>50</v>
      </c>
      <c r="IB47" s="8">
        <v>50</v>
      </c>
      <c r="IC47" s="8">
        <v>50</v>
      </c>
      <c r="ID47" s="8">
        <v>50</v>
      </c>
      <c r="IE47" s="8">
        <v>50</v>
      </c>
      <c r="IF47" s="8">
        <v>50</v>
      </c>
      <c r="IG47" s="8">
        <v>50</v>
      </c>
      <c r="IH47" s="8">
        <v>50</v>
      </c>
      <c r="II47" s="8">
        <v>50</v>
      </c>
      <c r="IJ47" s="8">
        <v>50</v>
      </c>
      <c r="IK47" s="8">
        <v>50</v>
      </c>
      <c r="IL47" s="8">
        <v>50</v>
      </c>
      <c r="IM47" s="8">
        <v>50</v>
      </c>
      <c r="IN47" s="8">
        <v>50</v>
      </c>
      <c r="IO47" s="8">
        <v>50</v>
      </c>
      <c r="IP47" s="8">
        <v>50</v>
      </c>
      <c r="IQ47" s="8">
        <v>50</v>
      </c>
      <c r="IR47" s="8">
        <v>50</v>
      </c>
      <c r="IS47" s="8">
        <v>50</v>
      </c>
      <c r="IT47" s="8">
        <v>50</v>
      </c>
      <c r="IU47" s="8">
        <v>50</v>
      </c>
      <c r="IV47" s="8">
        <v>50</v>
      </c>
      <c r="IW47" s="8">
        <v>50</v>
      </c>
      <c r="IX47" s="8">
        <v>50</v>
      </c>
      <c r="IY47" s="8">
        <v>50</v>
      </c>
      <c r="IZ47" s="8">
        <v>50</v>
      </c>
      <c r="JA47" s="8">
        <v>50</v>
      </c>
      <c r="JB47" s="8">
        <v>50</v>
      </c>
      <c r="JC47" s="8">
        <v>50</v>
      </c>
      <c r="JD47" s="8">
        <v>50</v>
      </c>
      <c r="JE47" s="8">
        <v>50</v>
      </c>
      <c r="JF47" s="8">
        <v>50</v>
      </c>
      <c r="JG47" s="8">
        <v>50</v>
      </c>
      <c r="JH47" s="8">
        <v>50</v>
      </c>
      <c r="JI47" s="8">
        <v>50</v>
      </c>
      <c r="JJ47" s="8">
        <v>50</v>
      </c>
      <c r="JK47" s="8">
        <v>50</v>
      </c>
      <c r="JL47" s="8">
        <v>50</v>
      </c>
      <c r="JM47" s="8">
        <v>50</v>
      </c>
      <c r="JN47" s="8">
        <v>50</v>
      </c>
      <c r="JO47" s="8">
        <v>50</v>
      </c>
      <c r="JP47" s="8">
        <v>50</v>
      </c>
      <c r="JQ47" s="8">
        <v>50</v>
      </c>
      <c r="JR47" s="8">
        <v>50</v>
      </c>
      <c r="JS47" s="8">
        <v>50</v>
      </c>
      <c r="JT47" s="8">
        <v>50</v>
      </c>
      <c r="JU47" s="8">
        <v>50</v>
      </c>
      <c r="JV47" s="8">
        <v>50</v>
      </c>
      <c r="JW47" s="8">
        <v>50</v>
      </c>
      <c r="JX47" s="8">
        <v>50</v>
      </c>
      <c r="JY47" s="8">
        <v>50</v>
      </c>
      <c r="JZ47" s="8">
        <v>50</v>
      </c>
      <c r="KA47" s="8">
        <v>50</v>
      </c>
      <c r="KB47" s="8">
        <v>50</v>
      </c>
      <c r="KC47" s="8">
        <v>50</v>
      </c>
      <c r="KD47" s="8">
        <v>50</v>
      </c>
      <c r="KE47" s="8">
        <v>50</v>
      </c>
      <c r="KF47" s="8">
        <v>50</v>
      </c>
      <c r="KG47" s="8">
        <v>50</v>
      </c>
      <c r="KH47" s="8">
        <v>50</v>
      </c>
      <c r="KI47" s="8">
        <v>50</v>
      </c>
      <c r="KJ47" s="8">
        <v>50</v>
      </c>
      <c r="KK47" s="8">
        <v>50</v>
      </c>
      <c r="KL47" s="8">
        <v>50</v>
      </c>
      <c r="KM47" s="8">
        <v>50</v>
      </c>
      <c r="KN47" s="8">
        <v>50</v>
      </c>
      <c r="KO47" s="8">
        <v>50</v>
      </c>
      <c r="KP47" s="8">
        <v>50</v>
      </c>
      <c r="KQ47" s="8">
        <v>50</v>
      </c>
      <c r="KR47" s="8">
        <v>50</v>
      </c>
      <c r="KS47" s="8">
        <v>50</v>
      </c>
      <c r="KT47" s="8">
        <v>50</v>
      </c>
      <c r="KU47" s="8">
        <v>50</v>
      </c>
      <c r="KV47" s="8">
        <v>50</v>
      </c>
      <c r="KW47" s="8">
        <v>50</v>
      </c>
      <c r="KX47" s="8">
        <v>50</v>
      </c>
      <c r="KY47" s="8">
        <v>50</v>
      </c>
      <c r="KZ47" s="8">
        <v>50</v>
      </c>
      <c r="LA47" s="8">
        <v>50</v>
      </c>
      <c r="LB47" s="8">
        <v>50</v>
      </c>
      <c r="LC47" s="8">
        <v>50</v>
      </c>
      <c r="LD47" s="8">
        <v>50</v>
      </c>
      <c r="LE47" s="8">
        <v>50</v>
      </c>
      <c r="LF47" s="8">
        <v>50</v>
      </c>
      <c r="LG47" s="8">
        <v>50</v>
      </c>
      <c r="LH47" s="8">
        <v>50</v>
      </c>
      <c r="LI47" s="8">
        <v>50</v>
      </c>
      <c r="LJ47" s="8">
        <v>50</v>
      </c>
      <c r="LK47" s="8">
        <v>50</v>
      </c>
      <c r="LL47" s="8">
        <v>50</v>
      </c>
      <c r="LM47" s="8">
        <v>50</v>
      </c>
      <c r="LN47" s="8">
        <v>50</v>
      </c>
      <c r="LO47" s="8">
        <v>50</v>
      </c>
      <c r="LP47" s="8">
        <v>50</v>
      </c>
      <c r="LQ47" s="8">
        <v>50</v>
      </c>
      <c r="LR47" s="8">
        <v>50</v>
      </c>
      <c r="LS47" s="8">
        <v>50</v>
      </c>
      <c r="LT47" s="8">
        <v>50</v>
      </c>
      <c r="LU47" s="8">
        <v>50</v>
      </c>
      <c r="LV47" s="8">
        <v>50</v>
      </c>
      <c r="LW47" s="8">
        <v>50</v>
      </c>
      <c r="LX47" s="8">
        <v>50</v>
      </c>
      <c r="LY47" s="8">
        <v>50</v>
      </c>
      <c r="LZ47" s="8">
        <v>50</v>
      </c>
      <c r="MA47" s="8">
        <v>50</v>
      </c>
      <c r="MB47" s="8">
        <v>50</v>
      </c>
      <c r="MC47" s="8">
        <v>50</v>
      </c>
      <c r="MD47" s="8">
        <v>50</v>
      </c>
      <c r="ME47" s="8">
        <v>50</v>
      </c>
      <c r="MF47" s="8">
        <v>50</v>
      </c>
      <c r="MG47" s="8">
        <v>50</v>
      </c>
      <c r="MH47" s="8">
        <v>50</v>
      </c>
      <c r="MI47" s="8">
        <v>50</v>
      </c>
      <c r="MJ47" s="8">
        <v>50</v>
      </c>
      <c r="MK47" s="8">
        <v>50</v>
      </c>
      <c r="ML47" s="8">
        <v>50</v>
      </c>
      <c r="MM47" s="8">
        <v>50</v>
      </c>
      <c r="MN47" s="8">
        <v>50</v>
      </c>
      <c r="MO47" s="8">
        <v>50</v>
      </c>
      <c r="MP47" s="8">
        <v>50</v>
      </c>
      <c r="MQ47" s="8">
        <v>50</v>
      </c>
      <c r="MR47" s="8">
        <v>50</v>
      </c>
      <c r="MS47" s="8">
        <v>50</v>
      </c>
      <c r="MT47" s="8">
        <v>50</v>
      </c>
      <c r="MU47" s="8">
        <v>50</v>
      </c>
      <c r="MV47" s="8">
        <v>50</v>
      </c>
      <c r="MW47" s="8">
        <v>50</v>
      </c>
      <c r="MX47" s="8">
        <v>50</v>
      </c>
      <c r="MY47" s="9" t="s">
        <v>63</v>
      </c>
    </row>
    <row r="48" spans="1:363" x14ac:dyDescent="0.25">
      <c r="A48" s="300"/>
      <c r="B48" s="22" t="s">
        <v>54</v>
      </c>
      <c r="C48" s="8">
        <v>14.3</v>
      </c>
      <c r="D48" s="8">
        <v>14.3</v>
      </c>
      <c r="E48" s="8">
        <v>14.3</v>
      </c>
      <c r="F48" s="8">
        <v>14.3</v>
      </c>
      <c r="G48" s="8">
        <v>14.3</v>
      </c>
      <c r="H48" s="8">
        <v>14.3</v>
      </c>
      <c r="I48" s="8">
        <v>14.3</v>
      </c>
      <c r="J48" s="8">
        <v>14.3</v>
      </c>
      <c r="K48" s="8">
        <v>14.3</v>
      </c>
      <c r="L48" s="8">
        <v>14.3</v>
      </c>
      <c r="M48" s="8">
        <v>14.3</v>
      </c>
      <c r="N48" s="8">
        <v>14.3</v>
      </c>
      <c r="O48" s="8">
        <v>14.3</v>
      </c>
      <c r="P48" s="8">
        <v>14.3</v>
      </c>
      <c r="Q48" s="8">
        <v>14.3</v>
      </c>
      <c r="R48" s="8">
        <v>14.3</v>
      </c>
      <c r="S48" s="8">
        <v>14.3</v>
      </c>
      <c r="T48" s="8">
        <v>14.3</v>
      </c>
      <c r="U48" s="8">
        <v>14.3</v>
      </c>
      <c r="V48" s="8">
        <v>14.3</v>
      </c>
      <c r="W48" s="8">
        <v>14.3</v>
      </c>
      <c r="X48" s="8">
        <v>14.3</v>
      </c>
      <c r="Y48" s="8">
        <v>14.3</v>
      </c>
      <c r="Z48" s="8">
        <v>14.3</v>
      </c>
      <c r="AA48" s="8">
        <v>14.3</v>
      </c>
      <c r="AB48" s="8">
        <v>14.3</v>
      </c>
      <c r="AC48" s="8">
        <v>14.3</v>
      </c>
      <c r="AD48" s="8">
        <v>14.3</v>
      </c>
      <c r="AE48" s="8">
        <v>14.3</v>
      </c>
      <c r="AF48" s="8">
        <v>14.3</v>
      </c>
      <c r="AG48" s="8">
        <v>14.3</v>
      </c>
      <c r="AH48" s="8">
        <v>14.3</v>
      </c>
      <c r="AI48" s="8">
        <v>14.3</v>
      </c>
      <c r="AJ48" s="8">
        <v>14.3</v>
      </c>
      <c r="AK48" s="8">
        <v>14.3</v>
      </c>
      <c r="AL48" s="8">
        <v>14.3</v>
      </c>
      <c r="AM48" s="8">
        <v>14.3</v>
      </c>
      <c r="AN48" s="8">
        <v>14.3</v>
      </c>
      <c r="AO48" s="8">
        <v>14.3</v>
      </c>
      <c r="AP48" s="8">
        <v>14.3</v>
      </c>
      <c r="AQ48" s="8">
        <v>14.3</v>
      </c>
      <c r="AR48" s="8">
        <v>14.3</v>
      </c>
      <c r="AS48" s="8">
        <v>14.3</v>
      </c>
      <c r="AT48" s="8">
        <v>14.3</v>
      </c>
      <c r="AU48" s="8">
        <v>14.3</v>
      </c>
      <c r="AV48" s="8">
        <v>14.3</v>
      </c>
      <c r="AW48" s="8">
        <v>14.3</v>
      </c>
      <c r="AX48" s="8">
        <v>14.3</v>
      </c>
      <c r="AY48" s="8">
        <v>14.3</v>
      </c>
      <c r="AZ48" s="8">
        <v>14.3</v>
      </c>
      <c r="BA48" s="8">
        <v>14.3</v>
      </c>
      <c r="BB48" s="8">
        <v>14.3</v>
      </c>
      <c r="BC48" s="8">
        <v>14.3</v>
      </c>
      <c r="BD48" s="8">
        <v>14.3</v>
      </c>
      <c r="BE48" s="8">
        <v>14.3</v>
      </c>
      <c r="BF48" s="8">
        <v>14.3</v>
      </c>
      <c r="BG48" s="8">
        <v>14.3</v>
      </c>
      <c r="BH48" s="8">
        <v>14.3</v>
      </c>
      <c r="BI48" s="8">
        <v>14.3</v>
      </c>
      <c r="BJ48" s="8">
        <v>14.3</v>
      </c>
      <c r="BK48" s="8">
        <v>14.3</v>
      </c>
      <c r="BL48" s="8">
        <v>14.3</v>
      </c>
      <c r="BM48" s="8">
        <v>14.3</v>
      </c>
      <c r="BN48" s="8">
        <v>14.3</v>
      </c>
      <c r="BO48" s="8">
        <v>14.3</v>
      </c>
      <c r="BP48" s="8">
        <v>14.3</v>
      </c>
      <c r="BQ48" s="8">
        <v>14.3</v>
      </c>
      <c r="BR48" s="8">
        <v>14.3</v>
      </c>
      <c r="BS48" s="8">
        <v>14.3</v>
      </c>
      <c r="BT48" s="8">
        <v>14.3</v>
      </c>
      <c r="BU48" s="8">
        <v>14.3</v>
      </c>
      <c r="BV48" s="8">
        <v>14.3</v>
      </c>
      <c r="BW48" s="8">
        <v>14.3</v>
      </c>
      <c r="BX48" s="8">
        <v>14.3</v>
      </c>
      <c r="BY48" s="8">
        <v>14.3</v>
      </c>
      <c r="BZ48" s="8">
        <v>14.3</v>
      </c>
      <c r="CA48" s="8">
        <v>14.3</v>
      </c>
      <c r="CB48" s="8">
        <v>14.3</v>
      </c>
      <c r="CC48" s="8">
        <v>14.3</v>
      </c>
      <c r="CD48" s="8">
        <v>14.3</v>
      </c>
      <c r="CE48" s="8">
        <v>14.3</v>
      </c>
      <c r="CF48" s="8">
        <v>14.3</v>
      </c>
      <c r="CG48" s="8">
        <v>14.3</v>
      </c>
      <c r="CH48" s="8">
        <v>14.3</v>
      </c>
      <c r="CI48" s="8">
        <v>14.3</v>
      </c>
      <c r="CJ48" s="8">
        <v>14.3</v>
      </c>
      <c r="CK48" s="8">
        <v>14.3</v>
      </c>
      <c r="CL48" s="8">
        <v>14.3</v>
      </c>
      <c r="CM48" s="8">
        <v>14.3</v>
      </c>
      <c r="CN48" s="8">
        <v>14.3</v>
      </c>
      <c r="CO48" s="8">
        <v>14.3</v>
      </c>
      <c r="CP48" s="8">
        <v>14.3</v>
      </c>
      <c r="CQ48" s="8">
        <v>14.3</v>
      </c>
      <c r="CR48" s="8">
        <v>14.3</v>
      </c>
      <c r="CS48" s="8">
        <v>14.3</v>
      </c>
      <c r="CT48" s="8">
        <v>14.3</v>
      </c>
      <c r="CU48" s="8">
        <v>14.3</v>
      </c>
      <c r="CV48" s="8">
        <v>14.3</v>
      </c>
      <c r="CW48" s="8">
        <v>14.3</v>
      </c>
      <c r="CX48" s="8">
        <v>14.3</v>
      </c>
      <c r="CY48" s="8">
        <v>14.3</v>
      </c>
      <c r="CZ48" s="8">
        <v>14.3</v>
      </c>
      <c r="DA48" s="8">
        <v>14.3</v>
      </c>
      <c r="DB48" s="8">
        <v>14.3</v>
      </c>
      <c r="DC48" s="8">
        <v>14.3</v>
      </c>
      <c r="DD48" s="8">
        <v>14.3</v>
      </c>
      <c r="DE48" s="8">
        <v>14.3</v>
      </c>
      <c r="DF48" s="8">
        <v>14.3</v>
      </c>
      <c r="DG48" s="8">
        <v>14.3</v>
      </c>
      <c r="DH48" s="8">
        <v>14.3</v>
      </c>
      <c r="DI48" s="8">
        <v>14.3</v>
      </c>
      <c r="DJ48" s="8">
        <v>14.3</v>
      </c>
      <c r="DK48" s="8">
        <v>14.3</v>
      </c>
      <c r="DL48" s="8">
        <v>14.3</v>
      </c>
      <c r="DM48" s="8">
        <v>14.3</v>
      </c>
      <c r="DN48" s="8">
        <v>14.3</v>
      </c>
      <c r="DO48" s="8">
        <v>14.3</v>
      </c>
      <c r="DP48" s="8">
        <v>14.3</v>
      </c>
      <c r="DQ48" s="8">
        <v>14.3</v>
      </c>
      <c r="DR48" s="8">
        <v>14.3</v>
      </c>
      <c r="DS48" s="8">
        <v>14.3</v>
      </c>
      <c r="DT48" s="8">
        <v>14.3</v>
      </c>
      <c r="DU48" s="8">
        <v>14.3</v>
      </c>
      <c r="DV48" s="8">
        <v>14.3</v>
      </c>
      <c r="DW48" s="8">
        <v>14.3</v>
      </c>
      <c r="DX48" s="8">
        <v>14.3</v>
      </c>
      <c r="DY48" s="8">
        <v>14.3</v>
      </c>
      <c r="DZ48" s="8">
        <v>14.3</v>
      </c>
      <c r="EA48" s="8">
        <v>14.3</v>
      </c>
      <c r="EB48" s="8">
        <v>14.3</v>
      </c>
      <c r="EC48" s="8">
        <v>14.3</v>
      </c>
      <c r="ED48" s="8">
        <v>14.3</v>
      </c>
      <c r="EE48" s="8">
        <v>14.3</v>
      </c>
      <c r="EF48" s="8">
        <v>14.3</v>
      </c>
      <c r="EG48" s="8">
        <v>14.3</v>
      </c>
      <c r="EH48" s="8">
        <v>14.3</v>
      </c>
      <c r="EI48" s="8">
        <v>14.3</v>
      </c>
      <c r="EJ48" s="8">
        <v>14.3</v>
      </c>
      <c r="EK48" s="8">
        <v>14.3</v>
      </c>
      <c r="EL48" s="8">
        <v>14.3</v>
      </c>
      <c r="EM48" s="8">
        <v>14.3</v>
      </c>
      <c r="EN48" s="8">
        <v>14.3</v>
      </c>
      <c r="EO48" s="8">
        <v>14.3</v>
      </c>
      <c r="EP48" s="8">
        <v>14.3</v>
      </c>
      <c r="EQ48" s="8">
        <v>14.3</v>
      </c>
      <c r="ER48" s="8">
        <v>14.3</v>
      </c>
      <c r="ES48" s="8">
        <v>14.3</v>
      </c>
      <c r="ET48" s="8">
        <v>14.3</v>
      </c>
      <c r="EU48" s="8">
        <v>14.3</v>
      </c>
      <c r="EV48" s="8">
        <v>14.3</v>
      </c>
      <c r="EW48" s="8">
        <v>14.3</v>
      </c>
      <c r="EX48" s="8">
        <v>14.3</v>
      </c>
      <c r="EY48" s="8">
        <v>14.3</v>
      </c>
      <c r="EZ48" s="8">
        <v>14.3</v>
      </c>
      <c r="FA48" s="8">
        <v>14.3</v>
      </c>
      <c r="FB48" s="8">
        <v>14.3</v>
      </c>
      <c r="FC48" s="8">
        <v>14.3</v>
      </c>
      <c r="FD48" s="8">
        <v>14.3</v>
      </c>
      <c r="FE48" s="8">
        <v>14.3</v>
      </c>
      <c r="FF48" s="8">
        <v>14.3</v>
      </c>
      <c r="FG48" s="8">
        <v>14.3</v>
      </c>
      <c r="FH48" s="8">
        <v>14.3</v>
      </c>
      <c r="FI48" s="8">
        <v>14.3</v>
      </c>
      <c r="FJ48" s="8">
        <v>14.3</v>
      </c>
      <c r="FK48" s="8">
        <v>14.3</v>
      </c>
      <c r="FL48" s="8">
        <v>14.3</v>
      </c>
      <c r="FM48" s="8">
        <v>14.3</v>
      </c>
      <c r="FN48" s="8">
        <v>14.3</v>
      </c>
      <c r="FO48" s="8">
        <v>14.3</v>
      </c>
      <c r="FP48" s="8">
        <v>14.3</v>
      </c>
      <c r="FQ48" s="8">
        <v>14.3</v>
      </c>
      <c r="FR48" s="8">
        <v>14.3</v>
      </c>
      <c r="FS48" s="8">
        <v>14.3</v>
      </c>
      <c r="FT48" s="8">
        <v>14.3</v>
      </c>
      <c r="FU48" s="8">
        <v>14.3</v>
      </c>
      <c r="FV48" s="8">
        <v>14.3</v>
      </c>
      <c r="FW48" s="8">
        <v>14.3</v>
      </c>
      <c r="FX48" s="8">
        <v>14.3</v>
      </c>
      <c r="FY48" s="8">
        <v>14.3</v>
      </c>
      <c r="FZ48" s="8">
        <v>14.3</v>
      </c>
      <c r="GA48" s="8">
        <v>14.3</v>
      </c>
      <c r="GB48" s="8">
        <v>14.3</v>
      </c>
      <c r="GC48" s="8">
        <v>14.3</v>
      </c>
      <c r="GD48" s="8">
        <v>14.3</v>
      </c>
      <c r="GE48" s="8">
        <v>14.3</v>
      </c>
      <c r="GF48" s="8">
        <v>14.3</v>
      </c>
      <c r="GG48" s="8">
        <v>14.3</v>
      </c>
      <c r="GH48" s="8">
        <v>14.3</v>
      </c>
      <c r="GI48" s="8">
        <v>14.3</v>
      </c>
      <c r="GJ48" s="8">
        <v>14.3</v>
      </c>
      <c r="GK48" s="8">
        <v>14.3</v>
      </c>
      <c r="GL48" s="8">
        <v>14.3</v>
      </c>
      <c r="GM48" s="8">
        <v>14.3</v>
      </c>
      <c r="GN48" s="8">
        <v>14.3</v>
      </c>
      <c r="GO48" s="8">
        <v>14.3</v>
      </c>
      <c r="GP48" s="8">
        <v>14.3</v>
      </c>
      <c r="GQ48" s="8">
        <v>14.3</v>
      </c>
      <c r="GR48" s="8">
        <v>14.3</v>
      </c>
      <c r="GS48" s="8">
        <v>14.3</v>
      </c>
      <c r="GT48" s="8">
        <v>14.3</v>
      </c>
      <c r="GU48" s="8">
        <v>14.3</v>
      </c>
      <c r="GV48" s="8">
        <v>14.3</v>
      </c>
      <c r="GW48" s="8">
        <v>14.3</v>
      </c>
      <c r="GX48" s="8">
        <v>14.3</v>
      </c>
      <c r="GY48" s="8">
        <v>14.3</v>
      </c>
      <c r="GZ48" s="8">
        <v>14.3</v>
      </c>
      <c r="HA48" s="8">
        <v>14.3</v>
      </c>
      <c r="HB48" s="8">
        <v>14.3</v>
      </c>
      <c r="HC48" s="8">
        <v>14.3</v>
      </c>
      <c r="HD48" s="8">
        <v>14.3</v>
      </c>
      <c r="HE48" s="8">
        <v>14.3</v>
      </c>
      <c r="HF48" s="8">
        <v>14.3</v>
      </c>
      <c r="HG48" s="8">
        <v>14.3</v>
      </c>
      <c r="HH48" s="8">
        <v>14.3</v>
      </c>
      <c r="HI48" s="8">
        <v>14.3</v>
      </c>
      <c r="HJ48" s="8">
        <v>14.3</v>
      </c>
      <c r="HK48" s="8">
        <v>14.3</v>
      </c>
      <c r="HL48" s="8">
        <v>14.3</v>
      </c>
      <c r="HM48" s="8">
        <v>14.3</v>
      </c>
      <c r="HN48" s="8">
        <v>14.3</v>
      </c>
      <c r="HO48" s="8">
        <v>14.3</v>
      </c>
      <c r="HP48" s="8">
        <v>14.3</v>
      </c>
      <c r="HQ48" s="8">
        <v>14.3</v>
      </c>
      <c r="HR48" s="8">
        <v>14.3</v>
      </c>
      <c r="HS48" s="8">
        <v>14.3</v>
      </c>
      <c r="HT48" s="8">
        <v>14.3</v>
      </c>
      <c r="HU48" s="8">
        <v>14.3</v>
      </c>
      <c r="HV48" s="8">
        <v>14.3</v>
      </c>
      <c r="HW48" s="8">
        <v>14.3</v>
      </c>
      <c r="HX48" s="8">
        <v>14.3</v>
      </c>
      <c r="HY48" s="8">
        <v>14.3</v>
      </c>
      <c r="HZ48" s="8">
        <v>14.3</v>
      </c>
      <c r="IA48" s="8">
        <v>14.3</v>
      </c>
      <c r="IB48" s="8">
        <v>14.3</v>
      </c>
      <c r="IC48" s="8">
        <v>14.3</v>
      </c>
      <c r="ID48" s="8">
        <v>14.3</v>
      </c>
      <c r="IE48" s="8">
        <v>14.3</v>
      </c>
      <c r="IF48" s="8">
        <v>14.3</v>
      </c>
      <c r="IG48" s="8">
        <v>14.3</v>
      </c>
      <c r="IH48" s="8">
        <v>14.3</v>
      </c>
      <c r="II48" s="8">
        <v>14.3</v>
      </c>
      <c r="IJ48" s="8">
        <v>14.3</v>
      </c>
      <c r="IK48" s="8">
        <v>14.3</v>
      </c>
      <c r="IL48" s="8">
        <v>14.3</v>
      </c>
      <c r="IM48" s="8">
        <v>14.3</v>
      </c>
      <c r="IN48" s="8">
        <v>14.3</v>
      </c>
      <c r="IO48" s="8">
        <v>14.3</v>
      </c>
      <c r="IP48" s="8">
        <v>14.3</v>
      </c>
      <c r="IQ48" s="8">
        <v>14.3</v>
      </c>
      <c r="IR48" s="8">
        <v>14.3</v>
      </c>
      <c r="IS48" s="8">
        <v>14.3</v>
      </c>
      <c r="IT48" s="8">
        <v>14.3</v>
      </c>
      <c r="IU48" s="8">
        <v>14.3</v>
      </c>
      <c r="IV48" s="8">
        <v>14.3</v>
      </c>
      <c r="IW48" s="8">
        <v>14.3</v>
      </c>
      <c r="IX48" s="8">
        <v>14.3</v>
      </c>
      <c r="IY48" s="8">
        <v>14.3</v>
      </c>
      <c r="IZ48" s="8">
        <v>14.3</v>
      </c>
      <c r="JA48" s="8">
        <v>14.3</v>
      </c>
      <c r="JB48" s="8">
        <v>14.3</v>
      </c>
      <c r="JC48" s="8">
        <v>14.3</v>
      </c>
      <c r="JD48" s="8">
        <v>14.3</v>
      </c>
      <c r="JE48" s="8">
        <v>14.3</v>
      </c>
      <c r="JF48" s="8">
        <v>14.3</v>
      </c>
      <c r="JG48" s="8">
        <v>14.3</v>
      </c>
      <c r="JH48" s="8">
        <v>14.3</v>
      </c>
      <c r="JI48" s="8">
        <v>14.3</v>
      </c>
      <c r="JJ48" s="8">
        <v>14.3</v>
      </c>
      <c r="JK48" s="8">
        <v>14.3</v>
      </c>
      <c r="JL48" s="8">
        <v>14.3</v>
      </c>
      <c r="JM48" s="8">
        <v>14.3</v>
      </c>
      <c r="JN48" s="8">
        <v>14.3</v>
      </c>
      <c r="JO48" s="8">
        <v>14.3</v>
      </c>
      <c r="JP48" s="8">
        <v>14.3</v>
      </c>
      <c r="JQ48" s="8">
        <v>14.3</v>
      </c>
      <c r="JR48" s="8">
        <v>14.3</v>
      </c>
      <c r="JS48" s="8">
        <v>14.3</v>
      </c>
      <c r="JT48" s="8">
        <v>14.3</v>
      </c>
      <c r="JU48" s="8">
        <v>14.3</v>
      </c>
      <c r="JV48" s="8">
        <v>14.3</v>
      </c>
      <c r="JW48" s="8">
        <v>14.3</v>
      </c>
      <c r="JX48" s="8">
        <v>14.3</v>
      </c>
      <c r="JY48" s="8">
        <v>14.3</v>
      </c>
      <c r="JZ48" s="8">
        <v>14.3</v>
      </c>
      <c r="KA48" s="8">
        <v>14.3</v>
      </c>
      <c r="KB48" s="8">
        <v>14.3</v>
      </c>
      <c r="KC48" s="8">
        <v>14.3</v>
      </c>
      <c r="KD48" s="8">
        <v>14.3</v>
      </c>
      <c r="KE48" s="8">
        <v>14.3</v>
      </c>
      <c r="KF48" s="8">
        <v>14.3</v>
      </c>
      <c r="KG48" s="8">
        <v>14.3</v>
      </c>
      <c r="KH48" s="8">
        <v>14.3</v>
      </c>
      <c r="KI48" s="8">
        <v>14.3</v>
      </c>
      <c r="KJ48" s="8">
        <v>14.3</v>
      </c>
      <c r="KK48" s="8">
        <v>14.3</v>
      </c>
      <c r="KL48" s="8">
        <v>14.3</v>
      </c>
      <c r="KM48" s="8">
        <v>14.3</v>
      </c>
      <c r="KN48" s="8">
        <v>14.3</v>
      </c>
      <c r="KO48" s="8">
        <v>14.3</v>
      </c>
      <c r="KP48" s="8">
        <v>14.3</v>
      </c>
      <c r="KQ48" s="8">
        <v>14.3</v>
      </c>
      <c r="KR48" s="8">
        <v>14.3</v>
      </c>
      <c r="KS48" s="8">
        <v>14.3</v>
      </c>
      <c r="KT48" s="8">
        <v>14.3</v>
      </c>
      <c r="KU48" s="8">
        <v>14.3</v>
      </c>
      <c r="KV48" s="8">
        <v>14.3</v>
      </c>
      <c r="KW48" s="8">
        <v>14.3</v>
      </c>
      <c r="KX48" s="8">
        <v>14.3</v>
      </c>
      <c r="KY48" s="8">
        <v>14.3</v>
      </c>
      <c r="KZ48" s="8">
        <v>14.3</v>
      </c>
      <c r="LA48" s="8">
        <v>14.3</v>
      </c>
      <c r="LB48" s="8">
        <v>14.3</v>
      </c>
      <c r="LC48" s="8">
        <v>14.3</v>
      </c>
      <c r="LD48" s="8">
        <v>14.3</v>
      </c>
      <c r="LE48" s="8">
        <v>14.3</v>
      </c>
      <c r="LF48" s="8">
        <v>14.3</v>
      </c>
      <c r="LG48" s="8">
        <v>14.3</v>
      </c>
      <c r="LH48" s="8">
        <v>14.3</v>
      </c>
      <c r="LI48" s="8">
        <v>14.3</v>
      </c>
      <c r="LJ48" s="8">
        <v>14.3</v>
      </c>
      <c r="LK48" s="8">
        <v>14.3</v>
      </c>
      <c r="LL48" s="8">
        <v>14.3</v>
      </c>
      <c r="LM48" s="8">
        <v>14.3</v>
      </c>
      <c r="LN48" s="8">
        <v>14.3</v>
      </c>
      <c r="LO48" s="8">
        <v>14.3</v>
      </c>
      <c r="LP48" s="8">
        <v>14.3</v>
      </c>
      <c r="LQ48" s="8">
        <v>14.3</v>
      </c>
      <c r="LR48" s="8">
        <v>14.3</v>
      </c>
      <c r="LS48" s="8">
        <v>14.3</v>
      </c>
      <c r="LT48" s="8">
        <v>14.3</v>
      </c>
      <c r="LU48" s="8">
        <v>14.3</v>
      </c>
      <c r="LV48" s="8">
        <v>14.3</v>
      </c>
      <c r="LW48" s="8">
        <v>14.3</v>
      </c>
      <c r="LX48" s="8">
        <v>14.3</v>
      </c>
      <c r="LY48" s="8">
        <v>14.3</v>
      </c>
      <c r="LZ48" s="8">
        <v>14.3</v>
      </c>
      <c r="MA48" s="8">
        <v>14.3</v>
      </c>
      <c r="MB48" s="8">
        <v>14.3</v>
      </c>
      <c r="MC48" s="8">
        <v>14.3</v>
      </c>
      <c r="MD48" s="8">
        <v>14.3</v>
      </c>
      <c r="ME48" s="8">
        <v>14.3</v>
      </c>
      <c r="MF48" s="8">
        <v>14.3</v>
      </c>
      <c r="MG48" s="8">
        <v>14.3</v>
      </c>
      <c r="MH48" s="8">
        <v>14.3</v>
      </c>
      <c r="MI48" s="8">
        <v>14.3</v>
      </c>
      <c r="MJ48" s="8">
        <v>14.3</v>
      </c>
      <c r="MK48" s="8">
        <v>14.3</v>
      </c>
      <c r="ML48" s="8">
        <v>14.3</v>
      </c>
      <c r="MM48" s="8">
        <v>14.3</v>
      </c>
      <c r="MN48" s="8">
        <v>14.3</v>
      </c>
      <c r="MO48" s="8">
        <v>14.3</v>
      </c>
      <c r="MP48" s="8">
        <v>14.3</v>
      </c>
      <c r="MQ48" s="8">
        <v>14.3</v>
      </c>
      <c r="MR48" s="8">
        <v>14.3</v>
      </c>
      <c r="MS48" s="8">
        <v>14.3</v>
      </c>
      <c r="MT48" s="8">
        <v>14.3</v>
      </c>
      <c r="MU48" s="8">
        <v>14.3</v>
      </c>
      <c r="MV48" s="8">
        <v>14.3</v>
      </c>
      <c r="MW48" s="8">
        <v>14.3</v>
      </c>
      <c r="MX48" s="8">
        <v>14.3</v>
      </c>
      <c r="MY48" s="9" t="s">
        <v>63</v>
      </c>
    </row>
    <row r="49" spans="1:363" x14ac:dyDescent="0.25">
      <c r="A49" s="300"/>
      <c r="B49" s="22" t="s">
        <v>55</v>
      </c>
      <c r="C49" s="8">
        <v>1.2857142857142856</v>
      </c>
      <c r="D49" s="8">
        <v>1.2857142857142856</v>
      </c>
      <c r="E49" s="8">
        <v>1.2857142857142856</v>
      </c>
      <c r="F49" s="8">
        <v>1.2857142857142856</v>
      </c>
      <c r="G49" s="8">
        <v>1.2857142857142856</v>
      </c>
      <c r="H49" s="8">
        <v>1.2857142857142856</v>
      </c>
      <c r="I49" s="8">
        <v>1.2857142857142856</v>
      </c>
      <c r="J49" s="8">
        <v>1.2857142857142856</v>
      </c>
      <c r="K49" s="8">
        <v>1.2857142857142856</v>
      </c>
      <c r="L49" s="8">
        <v>1.2857142857142856</v>
      </c>
      <c r="M49" s="8">
        <v>1.2857142857142856</v>
      </c>
      <c r="N49" s="8">
        <v>1.2857142857142856</v>
      </c>
      <c r="O49" s="8">
        <v>1.2857142857142856</v>
      </c>
      <c r="P49" s="8">
        <v>1.2857142857142856</v>
      </c>
      <c r="Q49" s="8">
        <v>1.2857142857142856</v>
      </c>
      <c r="R49" s="8">
        <v>1.2857142857142856</v>
      </c>
      <c r="S49" s="8">
        <v>1.2857142857142856</v>
      </c>
      <c r="T49" s="8">
        <v>1.2857142857142856</v>
      </c>
      <c r="U49" s="8">
        <v>1.2857142857142856</v>
      </c>
      <c r="V49" s="8">
        <v>1.2857142857142856</v>
      </c>
      <c r="W49" s="8">
        <v>1.2857142857142856</v>
      </c>
      <c r="X49" s="8">
        <v>1.2857142857142856</v>
      </c>
      <c r="Y49" s="8">
        <v>1.2857142857142856</v>
      </c>
      <c r="Z49" s="8">
        <v>1.2857142857142856</v>
      </c>
      <c r="AA49" s="8">
        <v>1.2857142857142856</v>
      </c>
      <c r="AB49" s="8">
        <v>1.2857142857142856</v>
      </c>
      <c r="AC49" s="8">
        <v>1.2857142857142856</v>
      </c>
      <c r="AD49" s="8">
        <v>1.2857142857142856</v>
      </c>
      <c r="AE49" s="8">
        <v>1.2857142857142856</v>
      </c>
      <c r="AF49" s="8">
        <v>1.2857142857142856</v>
      </c>
      <c r="AG49" s="8">
        <v>1.2857142857142856</v>
      </c>
      <c r="AH49" s="8">
        <v>1.2857142857142856</v>
      </c>
      <c r="AI49" s="8">
        <v>1.2857142857142856</v>
      </c>
      <c r="AJ49" s="8">
        <v>1.2857142857142856</v>
      </c>
      <c r="AK49" s="8">
        <v>1.2857142857142856</v>
      </c>
      <c r="AL49" s="8">
        <v>1.2857142857142856</v>
      </c>
      <c r="AM49" s="8">
        <v>1.2857142857142856</v>
      </c>
      <c r="AN49" s="8">
        <v>1.2857142857142856</v>
      </c>
      <c r="AO49" s="8">
        <v>1.2857142857142856</v>
      </c>
      <c r="AP49" s="8">
        <v>1.2857142857142856</v>
      </c>
      <c r="AQ49" s="8">
        <v>1.2857142857142856</v>
      </c>
      <c r="AR49" s="8">
        <v>1.2857142857142856</v>
      </c>
      <c r="AS49" s="8">
        <v>1.2857142857142856</v>
      </c>
      <c r="AT49" s="8">
        <v>1.2857142857142856</v>
      </c>
      <c r="AU49" s="8">
        <v>1.2857142857142856</v>
      </c>
      <c r="AV49" s="8">
        <v>1.2857142857142856</v>
      </c>
      <c r="AW49" s="8">
        <v>1.2857142857142856</v>
      </c>
      <c r="AX49" s="8">
        <v>1.2857142857142856</v>
      </c>
      <c r="AY49" s="8">
        <v>1.2857142857142856</v>
      </c>
      <c r="AZ49" s="8">
        <v>1.2857142857142856</v>
      </c>
      <c r="BA49" s="8">
        <v>1.2857142857142856</v>
      </c>
      <c r="BB49" s="8">
        <v>1.2857142857142856</v>
      </c>
      <c r="BC49" s="8">
        <v>1.2857142857142856</v>
      </c>
      <c r="BD49" s="8">
        <v>1.2857142857142856</v>
      </c>
      <c r="BE49" s="8">
        <v>1.2857142857142856</v>
      </c>
      <c r="BF49" s="8">
        <v>1.2857142857142856</v>
      </c>
      <c r="BG49" s="8">
        <v>1.2857142857142856</v>
      </c>
      <c r="BH49" s="8">
        <v>1.2857142857142856</v>
      </c>
      <c r="BI49" s="8">
        <v>1.2857142857142856</v>
      </c>
      <c r="BJ49" s="8">
        <v>1.2857142857142856</v>
      </c>
      <c r="BK49" s="8">
        <v>1.2857142857142856</v>
      </c>
      <c r="BL49" s="8">
        <v>1.2857142857142856</v>
      </c>
      <c r="BM49" s="8">
        <v>1.2857142857142856</v>
      </c>
      <c r="BN49" s="8">
        <v>1.2857142857142856</v>
      </c>
      <c r="BO49" s="8">
        <v>1.2857142857142856</v>
      </c>
      <c r="BP49" s="8">
        <v>1.2857142857142856</v>
      </c>
      <c r="BQ49" s="8">
        <v>1.2857142857142856</v>
      </c>
      <c r="BR49" s="8">
        <v>1.2857142857142856</v>
      </c>
      <c r="BS49" s="8">
        <v>1.2857142857142856</v>
      </c>
      <c r="BT49" s="8">
        <v>1.2857142857142856</v>
      </c>
      <c r="BU49" s="8">
        <v>1.2857142857142856</v>
      </c>
      <c r="BV49" s="8">
        <v>1.2857142857142856</v>
      </c>
      <c r="BW49" s="8">
        <v>1.2857142857142856</v>
      </c>
      <c r="BX49" s="8">
        <v>1.2857142857142856</v>
      </c>
      <c r="BY49" s="8">
        <v>1.2857142857142856</v>
      </c>
      <c r="BZ49" s="8">
        <v>1.2857142857142856</v>
      </c>
      <c r="CA49" s="8">
        <v>1.2857142857142856</v>
      </c>
      <c r="CB49" s="8">
        <v>1.2857142857142856</v>
      </c>
      <c r="CC49" s="8">
        <v>1.2857142857142856</v>
      </c>
      <c r="CD49" s="8">
        <v>1.2857142857142856</v>
      </c>
      <c r="CE49" s="8">
        <v>1.2857142857142856</v>
      </c>
      <c r="CF49" s="8">
        <v>1.2857142857142856</v>
      </c>
      <c r="CG49" s="8">
        <v>1.2857142857142856</v>
      </c>
      <c r="CH49" s="8">
        <v>1.2857142857142856</v>
      </c>
      <c r="CI49" s="8">
        <v>1.2857142857142856</v>
      </c>
      <c r="CJ49" s="8">
        <v>1.2857142857142856</v>
      </c>
      <c r="CK49" s="8">
        <v>1.2857142857142856</v>
      </c>
      <c r="CL49" s="8">
        <v>1.2857142857142856</v>
      </c>
      <c r="CM49" s="8">
        <v>1.2857142857142856</v>
      </c>
      <c r="CN49" s="8">
        <v>1.2857142857142856</v>
      </c>
      <c r="CO49" s="8">
        <v>1.2857142857142856</v>
      </c>
      <c r="CP49" s="8">
        <v>1.2857142857142856</v>
      </c>
      <c r="CQ49" s="8">
        <v>1.2857142857142856</v>
      </c>
      <c r="CR49" s="8">
        <v>1.2857142857142856</v>
      </c>
      <c r="CS49" s="8">
        <v>1.2857142857142856</v>
      </c>
      <c r="CT49" s="8">
        <v>1.2857142857142856</v>
      </c>
      <c r="CU49" s="8">
        <v>1.2857142857142856</v>
      </c>
      <c r="CV49" s="8">
        <v>1.2857142857142856</v>
      </c>
      <c r="CW49" s="8">
        <v>1.2857142857142856</v>
      </c>
      <c r="CX49" s="8">
        <v>1.2857142857142856</v>
      </c>
      <c r="CY49" s="8">
        <v>1.2857142857142856</v>
      </c>
      <c r="CZ49" s="8">
        <v>1.2857142857142856</v>
      </c>
      <c r="DA49" s="8">
        <v>1.2857142857142856</v>
      </c>
      <c r="DB49" s="8">
        <v>1.2857142857142856</v>
      </c>
      <c r="DC49" s="8">
        <v>1.2857142857142856</v>
      </c>
      <c r="DD49" s="8">
        <v>1.2857142857142856</v>
      </c>
      <c r="DE49" s="8">
        <v>1.2857142857142856</v>
      </c>
      <c r="DF49" s="8">
        <v>1.2857142857142856</v>
      </c>
      <c r="DG49" s="8">
        <v>1.2857142857142856</v>
      </c>
      <c r="DH49" s="8">
        <v>1.2857142857142856</v>
      </c>
      <c r="DI49" s="8">
        <v>1.2857142857142856</v>
      </c>
      <c r="DJ49" s="8">
        <v>1.2857142857142856</v>
      </c>
      <c r="DK49" s="8">
        <v>1.2857142857142856</v>
      </c>
      <c r="DL49" s="8">
        <v>1.2857142857142856</v>
      </c>
      <c r="DM49" s="8">
        <v>1.2857142857142856</v>
      </c>
      <c r="DN49" s="8">
        <v>1.2857142857142856</v>
      </c>
      <c r="DO49" s="8">
        <v>1.2857142857142856</v>
      </c>
      <c r="DP49" s="8">
        <v>1.2857142857142856</v>
      </c>
      <c r="DQ49" s="8">
        <v>1.2857142857142856</v>
      </c>
      <c r="DR49" s="8">
        <v>1.2857142857142856</v>
      </c>
      <c r="DS49" s="8">
        <v>1.2857142857142856</v>
      </c>
      <c r="DT49" s="8">
        <v>1.2857142857142856</v>
      </c>
      <c r="DU49" s="8">
        <v>1.2857142857142856</v>
      </c>
      <c r="DV49" s="8">
        <v>1.2857142857142856</v>
      </c>
      <c r="DW49" s="8">
        <v>1.2857142857142856</v>
      </c>
      <c r="DX49" s="8">
        <v>1.2857142857142856</v>
      </c>
      <c r="DY49" s="8">
        <v>1.2857142857142856</v>
      </c>
      <c r="DZ49" s="8">
        <v>1.2857142857142856</v>
      </c>
      <c r="EA49" s="8">
        <v>1.2857142857142856</v>
      </c>
      <c r="EB49" s="8">
        <v>1.2857142857142856</v>
      </c>
      <c r="EC49" s="8">
        <v>1.2857142857142856</v>
      </c>
      <c r="ED49" s="8">
        <v>1.2857142857142856</v>
      </c>
      <c r="EE49" s="8">
        <v>1.2857142857142856</v>
      </c>
      <c r="EF49" s="8">
        <v>1.2857142857142856</v>
      </c>
      <c r="EG49" s="8">
        <v>1.2857142857142856</v>
      </c>
      <c r="EH49" s="8">
        <v>1.2857142857142856</v>
      </c>
      <c r="EI49" s="8">
        <v>1.2857142857142856</v>
      </c>
      <c r="EJ49" s="8">
        <v>1.2857142857142856</v>
      </c>
      <c r="EK49" s="8">
        <v>1.2857142857142856</v>
      </c>
      <c r="EL49" s="8">
        <v>1.2857142857142856</v>
      </c>
      <c r="EM49" s="8">
        <v>1.2857142857142856</v>
      </c>
      <c r="EN49" s="8">
        <v>1.2857142857142856</v>
      </c>
      <c r="EO49" s="8">
        <v>1.2857142857142856</v>
      </c>
      <c r="EP49" s="8">
        <v>1.2857142857142856</v>
      </c>
      <c r="EQ49" s="8">
        <v>1.2857142857142856</v>
      </c>
      <c r="ER49" s="8">
        <v>1.2857142857142856</v>
      </c>
      <c r="ES49" s="8">
        <v>1.2857142857142856</v>
      </c>
      <c r="ET49" s="8">
        <v>1.2857142857142856</v>
      </c>
      <c r="EU49" s="8">
        <v>1.2857142857142856</v>
      </c>
      <c r="EV49" s="8">
        <v>1.2857142857142856</v>
      </c>
      <c r="EW49" s="8">
        <v>1.2857142857142856</v>
      </c>
      <c r="EX49" s="8">
        <v>1.2857142857142856</v>
      </c>
      <c r="EY49" s="8">
        <v>1.2857142857142856</v>
      </c>
      <c r="EZ49" s="8">
        <v>1.2857142857142856</v>
      </c>
      <c r="FA49" s="8">
        <v>1.2857142857142856</v>
      </c>
      <c r="FB49" s="8">
        <v>1.2857142857142856</v>
      </c>
      <c r="FC49" s="8">
        <v>1.2857142857142856</v>
      </c>
      <c r="FD49" s="8">
        <v>1.2857142857142856</v>
      </c>
      <c r="FE49" s="8">
        <v>1.2857142857142856</v>
      </c>
      <c r="FF49" s="8">
        <v>1.2857142857142856</v>
      </c>
      <c r="FG49" s="8">
        <v>1.2857142857142856</v>
      </c>
      <c r="FH49" s="8">
        <v>1.2857142857142856</v>
      </c>
      <c r="FI49" s="8">
        <v>1.2857142857142856</v>
      </c>
      <c r="FJ49" s="8">
        <v>1.2857142857142856</v>
      </c>
      <c r="FK49" s="8">
        <v>1.2857142857142856</v>
      </c>
      <c r="FL49" s="8">
        <v>1.2857142857142856</v>
      </c>
      <c r="FM49" s="8">
        <v>1.2857142857142856</v>
      </c>
      <c r="FN49" s="8">
        <v>1.2857142857142856</v>
      </c>
      <c r="FO49" s="8">
        <v>1.2857142857142856</v>
      </c>
      <c r="FP49" s="8">
        <v>1.2857142857142856</v>
      </c>
      <c r="FQ49" s="8">
        <v>1.2857142857142856</v>
      </c>
      <c r="FR49" s="8">
        <v>1.2857142857142856</v>
      </c>
      <c r="FS49" s="8">
        <v>1.2857142857142856</v>
      </c>
      <c r="FT49" s="8">
        <v>1.2857142857142856</v>
      </c>
      <c r="FU49" s="8">
        <v>1.2857142857142856</v>
      </c>
      <c r="FV49" s="8">
        <v>1.2857142857142856</v>
      </c>
      <c r="FW49" s="8">
        <v>1.2857142857142856</v>
      </c>
      <c r="FX49" s="8">
        <v>1.2857142857142856</v>
      </c>
      <c r="FY49" s="8">
        <v>1.2857142857142856</v>
      </c>
      <c r="FZ49" s="8">
        <v>1.2857142857142856</v>
      </c>
      <c r="GA49" s="8">
        <v>1.2857142857142856</v>
      </c>
      <c r="GB49" s="8">
        <v>1.2857142857142856</v>
      </c>
      <c r="GC49" s="8">
        <v>1.2857142857142856</v>
      </c>
      <c r="GD49" s="8">
        <v>1.2857142857142856</v>
      </c>
      <c r="GE49" s="8">
        <v>1.2857142857142856</v>
      </c>
      <c r="GF49" s="8">
        <v>1.2857142857142856</v>
      </c>
      <c r="GG49" s="8">
        <v>1.2857142857142856</v>
      </c>
      <c r="GH49" s="8">
        <v>1.2857142857142856</v>
      </c>
      <c r="GI49" s="8">
        <v>1.2857142857142856</v>
      </c>
      <c r="GJ49" s="8">
        <v>1.2857142857142856</v>
      </c>
      <c r="GK49" s="8">
        <v>1.2857142857142856</v>
      </c>
      <c r="GL49" s="8">
        <v>1.2857142857142856</v>
      </c>
      <c r="GM49" s="8">
        <v>1.2857142857142856</v>
      </c>
      <c r="GN49" s="8">
        <v>1.2857142857142856</v>
      </c>
      <c r="GO49" s="8">
        <v>1.2857142857142856</v>
      </c>
      <c r="GP49" s="8">
        <v>1.2857142857142856</v>
      </c>
      <c r="GQ49" s="8">
        <v>1.2857142857142856</v>
      </c>
      <c r="GR49" s="8">
        <v>1.2857142857142856</v>
      </c>
      <c r="GS49" s="8">
        <v>1.2857142857142856</v>
      </c>
      <c r="GT49" s="8">
        <v>1.2857142857142856</v>
      </c>
      <c r="GU49" s="8">
        <v>1.2857142857142856</v>
      </c>
      <c r="GV49" s="8">
        <v>1.2857142857142856</v>
      </c>
      <c r="GW49" s="8">
        <v>1.2857142857142856</v>
      </c>
      <c r="GX49" s="8">
        <v>1.2857142857142856</v>
      </c>
      <c r="GY49" s="8">
        <v>1.2857142857142856</v>
      </c>
      <c r="GZ49" s="8">
        <v>1.2857142857142856</v>
      </c>
      <c r="HA49" s="8">
        <v>1.2857142857142856</v>
      </c>
      <c r="HB49" s="8">
        <v>1.2857142857142856</v>
      </c>
      <c r="HC49" s="8">
        <v>1.2857142857142856</v>
      </c>
      <c r="HD49" s="8">
        <v>1.2857142857142856</v>
      </c>
      <c r="HE49" s="8">
        <v>1.2857142857142856</v>
      </c>
      <c r="HF49" s="8">
        <v>1.2857142857142856</v>
      </c>
      <c r="HG49" s="8">
        <v>1.2857142857142856</v>
      </c>
      <c r="HH49" s="8">
        <v>1.2857142857142856</v>
      </c>
      <c r="HI49" s="8">
        <v>1.2857142857142856</v>
      </c>
      <c r="HJ49" s="8">
        <v>1.2857142857142856</v>
      </c>
      <c r="HK49" s="8">
        <v>1.2857142857142856</v>
      </c>
      <c r="HL49" s="8">
        <v>1.2857142857142856</v>
      </c>
      <c r="HM49" s="8">
        <v>1.2857142857142856</v>
      </c>
      <c r="HN49" s="8">
        <v>1.2857142857142856</v>
      </c>
      <c r="HO49" s="8">
        <v>1.2857142857142856</v>
      </c>
      <c r="HP49" s="8">
        <v>1.2857142857142856</v>
      </c>
      <c r="HQ49" s="8">
        <v>1.2857142857142856</v>
      </c>
      <c r="HR49" s="8">
        <v>1.2857142857142856</v>
      </c>
      <c r="HS49" s="8">
        <v>1.2857142857142856</v>
      </c>
      <c r="HT49" s="8">
        <v>1.2857142857142856</v>
      </c>
      <c r="HU49" s="8">
        <v>1.2857142857142856</v>
      </c>
      <c r="HV49" s="8">
        <v>1.2857142857142856</v>
      </c>
      <c r="HW49" s="8">
        <v>1.2857142857142856</v>
      </c>
      <c r="HX49" s="8">
        <v>1.2857142857142856</v>
      </c>
      <c r="HY49" s="8">
        <v>1.2857142857142856</v>
      </c>
      <c r="HZ49" s="8">
        <v>1.2857142857142856</v>
      </c>
      <c r="IA49" s="8">
        <v>1.2857142857142856</v>
      </c>
      <c r="IB49" s="8">
        <v>1.2857142857142856</v>
      </c>
      <c r="IC49" s="8">
        <v>1.2857142857142856</v>
      </c>
      <c r="ID49" s="8">
        <v>1.2857142857142856</v>
      </c>
      <c r="IE49" s="8">
        <v>1.2857142857142856</v>
      </c>
      <c r="IF49" s="8">
        <v>1.2857142857142856</v>
      </c>
      <c r="IG49" s="8">
        <v>1.2857142857142856</v>
      </c>
      <c r="IH49" s="8">
        <v>1.2857142857142856</v>
      </c>
      <c r="II49" s="8">
        <v>1.2857142857142856</v>
      </c>
      <c r="IJ49" s="8">
        <v>1.2857142857142856</v>
      </c>
      <c r="IK49" s="8">
        <v>1.2857142857142856</v>
      </c>
      <c r="IL49" s="8">
        <v>1.2857142857142856</v>
      </c>
      <c r="IM49" s="8">
        <v>1.2857142857142856</v>
      </c>
      <c r="IN49" s="8">
        <v>1.2857142857142856</v>
      </c>
      <c r="IO49" s="8">
        <v>1.2857142857142856</v>
      </c>
      <c r="IP49" s="8">
        <v>1.2857142857142856</v>
      </c>
      <c r="IQ49" s="8">
        <v>1.2857142857142856</v>
      </c>
      <c r="IR49" s="8">
        <v>1.2857142857142856</v>
      </c>
      <c r="IS49" s="8">
        <v>1.2857142857142856</v>
      </c>
      <c r="IT49" s="8">
        <v>1.2857142857142856</v>
      </c>
      <c r="IU49" s="8">
        <v>1.2857142857142856</v>
      </c>
      <c r="IV49" s="8">
        <v>1.2857142857142856</v>
      </c>
      <c r="IW49" s="8">
        <v>1.2857142857142856</v>
      </c>
      <c r="IX49" s="8">
        <v>1.2857142857142856</v>
      </c>
      <c r="IY49" s="8">
        <v>1.2857142857142856</v>
      </c>
      <c r="IZ49" s="8">
        <v>1.2857142857142856</v>
      </c>
      <c r="JA49" s="8">
        <v>1.2857142857142856</v>
      </c>
      <c r="JB49" s="8">
        <v>1.2857142857142856</v>
      </c>
      <c r="JC49" s="8">
        <v>1.2857142857142856</v>
      </c>
      <c r="JD49" s="8">
        <v>1.2857142857142856</v>
      </c>
      <c r="JE49" s="8">
        <v>1.2857142857142856</v>
      </c>
      <c r="JF49" s="8">
        <v>1.2857142857142856</v>
      </c>
      <c r="JG49" s="8">
        <v>1.2857142857142856</v>
      </c>
      <c r="JH49" s="8">
        <v>1.2857142857142856</v>
      </c>
      <c r="JI49" s="8">
        <v>1.2857142857142856</v>
      </c>
      <c r="JJ49" s="8">
        <v>1.2857142857142856</v>
      </c>
      <c r="JK49" s="8">
        <v>1.2857142857142856</v>
      </c>
      <c r="JL49" s="8">
        <v>1.2857142857142856</v>
      </c>
      <c r="JM49" s="8">
        <v>1.2857142857142856</v>
      </c>
      <c r="JN49" s="8">
        <v>1.2857142857142856</v>
      </c>
      <c r="JO49" s="8">
        <v>1.2857142857142856</v>
      </c>
      <c r="JP49" s="8">
        <v>1.2857142857142856</v>
      </c>
      <c r="JQ49" s="8">
        <v>1.2857142857142856</v>
      </c>
      <c r="JR49" s="8">
        <v>1.2857142857142856</v>
      </c>
      <c r="JS49" s="8">
        <v>1.2857142857142856</v>
      </c>
      <c r="JT49" s="8">
        <v>1.2857142857142856</v>
      </c>
      <c r="JU49" s="8">
        <v>1.2857142857142856</v>
      </c>
      <c r="JV49" s="8">
        <v>1.2857142857142856</v>
      </c>
      <c r="JW49" s="8">
        <v>1.2857142857142856</v>
      </c>
      <c r="JX49" s="8">
        <v>1.2857142857142856</v>
      </c>
      <c r="JY49" s="8">
        <v>1.2857142857142856</v>
      </c>
      <c r="JZ49" s="8">
        <v>1.2857142857142856</v>
      </c>
      <c r="KA49" s="8">
        <v>1.2857142857142856</v>
      </c>
      <c r="KB49" s="8">
        <v>1.2857142857142856</v>
      </c>
      <c r="KC49" s="8">
        <v>1.2857142857142856</v>
      </c>
      <c r="KD49" s="8">
        <v>1.2857142857142856</v>
      </c>
      <c r="KE49" s="8">
        <v>1.2857142857142856</v>
      </c>
      <c r="KF49" s="8">
        <v>1.2857142857142856</v>
      </c>
      <c r="KG49" s="8">
        <v>1.2857142857142856</v>
      </c>
      <c r="KH49" s="8">
        <v>1.2857142857142856</v>
      </c>
      <c r="KI49" s="8">
        <v>1.2857142857142856</v>
      </c>
      <c r="KJ49" s="8">
        <v>1.2857142857142856</v>
      </c>
      <c r="KK49" s="8">
        <v>1.2857142857142856</v>
      </c>
      <c r="KL49" s="8">
        <v>1.2857142857142856</v>
      </c>
      <c r="KM49" s="8">
        <v>1.2857142857142856</v>
      </c>
      <c r="KN49" s="8">
        <v>1.2857142857142856</v>
      </c>
      <c r="KO49" s="8">
        <v>1.2857142857142856</v>
      </c>
      <c r="KP49" s="8">
        <v>1.2857142857142856</v>
      </c>
      <c r="KQ49" s="8">
        <v>1.2857142857142856</v>
      </c>
      <c r="KR49" s="8">
        <v>1.2857142857142856</v>
      </c>
      <c r="KS49" s="8">
        <v>1.2857142857142856</v>
      </c>
      <c r="KT49" s="8">
        <v>1.2857142857142856</v>
      </c>
      <c r="KU49" s="8">
        <v>1.2857142857142856</v>
      </c>
      <c r="KV49" s="8">
        <v>1.2857142857142856</v>
      </c>
      <c r="KW49" s="8">
        <v>1.2857142857142856</v>
      </c>
      <c r="KX49" s="8">
        <v>1.2857142857142856</v>
      </c>
      <c r="KY49" s="8">
        <v>1.2857142857142856</v>
      </c>
      <c r="KZ49" s="8">
        <v>1.2857142857142856</v>
      </c>
      <c r="LA49" s="8">
        <v>1.2857142857142856</v>
      </c>
      <c r="LB49" s="8">
        <v>1.2857142857142856</v>
      </c>
      <c r="LC49" s="8">
        <v>1.2857142857142856</v>
      </c>
      <c r="LD49" s="8">
        <v>1.2857142857142856</v>
      </c>
      <c r="LE49" s="8">
        <v>1.2857142857142856</v>
      </c>
      <c r="LF49" s="8">
        <v>1.2857142857142856</v>
      </c>
      <c r="LG49" s="8">
        <v>1.2857142857142856</v>
      </c>
      <c r="LH49" s="8">
        <v>1.2857142857142856</v>
      </c>
      <c r="LI49" s="8">
        <v>1.2857142857142856</v>
      </c>
      <c r="LJ49" s="8">
        <v>1.2857142857142856</v>
      </c>
      <c r="LK49" s="8">
        <v>1.2857142857142856</v>
      </c>
      <c r="LL49" s="8">
        <v>1.2857142857142856</v>
      </c>
      <c r="LM49" s="8">
        <v>1.2857142857142856</v>
      </c>
      <c r="LN49" s="8">
        <v>1.2857142857142856</v>
      </c>
      <c r="LO49" s="8">
        <v>1.2857142857142856</v>
      </c>
      <c r="LP49" s="8">
        <v>1.2857142857142856</v>
      </c>
      <c r="LQ49" s="8">
        <v>1.2857142857142856</v>
      </c>
      <c r="LR49" s="8">
        <v>1.2857142857142856</v>
      </c>
      <c r="LS49" s="8">
        <v>1.2857142857142856</v>
      </c>
      <c r="LT49" s="8">
        <v>1.2857142857142856</v>
      </c>
      <c r="LU49" s="8">
        <v>1.2857142857142856</v>
      </c>
      <c r="LV49" s="8">
        <v>1.2857142857142856</v>
      </c>
      <c r="LW49" s="8">
        <v>1.2857142857142856</v>
      </c>
      <c r="LX49" s="8">
        <v>1.2857142857142856</v>
      </c>
      <c r="LY49" s="8">
        <v>1.2857142857142856</v>
      </c>
      <c r="LZ49" s="8">
        <v>1.2857142857142856</v>
      </c>
      <c r="MA49" s="8">
        <v>1.2857142857142856</v>
      </c>
      <c r="MB49" s="8">
        <v>1.2857142857142856</v>
      </c>
      <c r="MC49" s="8">
        <v>1.2857142857142856</v>
      </c>
      <c r="MD49" s="8">
        <v>1.2857142857142856</v>
      </c>
      <c r="ME49" s="8">
        <v>1.2857142857142856</v>
      </c>
      <c r="MF49" s="8">
        <v>1.2857142857142856</v>
      </c>
      <c r="MG49" s="8">
        <v>1.2857142857142856</v>
      </c>
      <c r="MH49" s="8">
        <v>1.2857142857142856</v>
      </c>
      <c r="MI49" s="8">
        <v>1.2857142857142856</v>
      </c>
      <c r="MJ49" s="8">
        <v>1.2857142857142856</v>
      </c>
      <c r="MK49" s="8">
        <v>1.2857142857142856</v>
      </c>
      <c r="ML49" s="8">
        <v>1.2857142857142856</v>
      </c>
      <c r="MM49" s="8">
        <v>1.2857142857142856</v>
      </c>
      <c r="MN49" s="8">
        <v>1.2857142857142856</v>
      </c>
      <c r="MO49" s="8">
        <v>1.2857142857142856</v>
      </c>
      <c r="MP49" s="8">
        <v>1.2857142857142856</v>
      </c>
      <c r="MQ49" s="8">
        <v>1.2857142857142856</v>
      </c>
      <c r="MR49" s="8">
        <v>1.2857142857142856</v>
      </c>
      <c r="MS49" s="8">
        <v>1.2857142857142856</v>
      </c>
      <c r="MT49" s="8">
        <v>1.2857142857142856</v>
      </c>
      <c r="MU49" s="8">
        <v>1.2857142857142856</v>
      </c>
      <c r="MV49" s="8">
        <v>1.2857142857142856</v>
      </c>
      <c r="MW49" s="8">
        <v>1.2857142857142856</v>
      </c>
      <c r="MX49" s="8">
        <v>1.2857142857142856</v>
      </c>
      <c r="MY49" s="9" t="s">
        <v>63</v>
      </c>
    </row>
    <row r="50" spans="1:363" x14ac:dyDescent="0.25">
      <c r="A50" s="300"/>
      <c r="B50" s="33" t="s">
        <v>72</v>
      </c>
      <c r="C50" s="8">
        <v>964</v>
      </c>
      <c r="D50" s="8">
        <v>964</v>
      </c>
      <c r="E50" s="8">
        <v>964</v>
      </c>
      <c r="F50" s="8">
        <v>964</v>
      </c>
      <c r="G50" s="8">
        <v>964</v>
      </c>
      <c r="H50" s="8">
        <v>964</v>
      </c>
      <c r="I50" s="8">
        <v>964</v>
      </c>
      <c r="J50" s="8">
        <v>964</v>
      </c>
      <c r="K50" s="8">
        <v>964</v>
      </c>
      <c r="L50" s="8">
        <v>964</v>
      </c>
      <c r="M50" s="8">
        <v>964</v>
      </c>
      <c r="N50" s="8">
        <v>964</v>
      </c>
      <c r="O50" s="8">
        <v>964</v>
      </c>
      <c r="P50" s="8">
        <v>964</v>
      </c>
      <c r="Q50" s="8">
        <v>964</v>
      </c>
      <c r="R50" s="8">
        <v>964</v>
      </c>
      <c r="S50" s="8">
        <v>964</v>
      </c>
      <c r="T50" s="8">
        <v>964</v>
      </c>
      <c r="U50" s="8">
        <v>964</v>
      </c>
      <c r="V50" s="8">
        <v>964</v>
      </c>
      <c r="W50" s="8">
        <v>964</v>
      </c>
      <c r="X50" s="8">
        <v>964</v>
      </c>
      <c r="Y50" s="8">
        <v>964</v>
      </c>
      <c r="Z50" s="8">
        <v>964</v>
      </c>
      <c r="AA50" s="8">
        <v>964</v>
      </c>
      <c r="AB50" s="8">
        <v>964</v>
      </c>
      <c r="AC50" s="8">
        <v>964</v>
      </c>
      <c r="AD50" s="8">
        <v>964</v>
      </c>
      <c r="AE50" s="8">
        <v>964</v>
      </c>
      <c r="AF50" s="8">
        <v>941</v>
      </c>
      <c r="AG50" s="8">
        <v>941</v>
      </c>
      <c r="AH50" s="8">
        <v>941</v>
      </c>
      <c r="AI50" s="8">
        <v>941</v>
      </c>
      <c r="AJ50" s="8">
        <v>941</v>
      </c>
      <c r="AK50" s="8">
        <v>941</v>
      </c>
      <c r="AL50" s="8">
        <v>941</v>
      </c>
      <c r="AM50" s="8">
        <v>941</v>
      </c>
      <c r="AN50" s="8">
        <v>941</v>
      </c>
      <c r="AO50" s="8">
        <v>941</v>
      </c>
      <c r="AP50" s="8">
        <v>941</v>
      </c>
      <c r="AQ50" s="8">
        <v>941</v>
      </c>
      <c r="AR50" s="8">
        <v>883</v>
      </c>
      <c r="AS50" s="8">
        <v>883</v>
      </c>
      <c r="AT50" s="8">
        <v>883</v>
      </c>
      <c r="AU50" s="8">
        <v>883</v>
      </c>
      <c r="AV50" s="8">
        <v>883</v>
      </c>
      <c r="AW50" s="8">
        <v>883</v>
      </c>
      <c r="AX50" s="8">
        <v>883</v>
      </c>
      <c r="AY50" s="8">
        <v>883</v>
      </c>
      <c r="AZ50" s="8">
        <v>883</v>
      </c>
      <c r="BA50" s="8">
        <v>883</v>
      </c>
      <c r="BB50" s="8">
        <v>883</v>
      </c>
      <c r="BC50" s="8">
        <v>883</v>
      </c>
      <c r="BD50" s="8">
        <f>+AR50</f>
        <v>883</v>
      </c>
      <c r="BE50" s="8">
        <f t="shared" ref="BE50:DP50" si="979">+AS50</f>
        <v>883</v>
      </c>
      <c r="BF50" s="8">
        <f t="shared" si="979"/>
        <v>883</v>
      </c>
      <c r="BG50" s="8">
        <f t="shared" si="979"/>
        <v>883</v>
      </c>
      <c r="BH50" s="8">
        <f t="shared" si="979"/>
        <v>883</v>
      </c>
      <c r="BI50" s="8">
        <f t="shared" si="979"/>
        <v>883</v>
      </c>
      <c r="BJ50" s="8">
        <f t="shared" si="979"/>
        <v>883</v>
      </c>
      <c r="BK50" s="8">
        <f t="shared" si="979"/>
        <v>883</v>
      </c>
      <c r="BL50" s="8">
        <f t="shared" si="979"/>
        <v>883</v>
      </c>
      <c r="BM50" s="8">
        <f t="shared" si="979"/>
        <v>883</v>
      </c>
      <c r="BN50" s="8">
        <f t="shared" si="979"/>
        <v>883</v>
      </c>
      <c r="BO50" s="8">
        <f t="shared" si="979"/>
        <v>883</v>
      </c>
      <c r="BP50" s="8">
        <f t="shared" si="979"/>
        <v>883</v>
      </c>
      <c r="BQ50" s="8">
        <f t="shared" si="979"/>
        <v>883</v>
      </c>
      <c r="BR50" s="8">
        <f t="shared" si="979"/>
        <v>883</v>
      </c>
      <c r="BS50" s="8">
        <f t="shared" si="979"/>
        <v>883</v>
      </c>
      <c r="BT50" s="8">
        <f t="shared" si="979"/>
        <v>883</v>
      </c>
      <c r="BU50" s="8">
        <f t="shared" si="979"/>
        <v>883</v>
      </c>
      <c r="BV50" s="8">
        <f t="shared" si="979"/>
        <v>883</v>
      </c>
      <c r="BW50" s="8">
        <f t="shared" si="979"/>
        <v>883</v>
      </c>
      <c r="BX50" s="8">
        <f t="shared" si="979"/>
        <v>883</v>
      </c>
      <c r="BY50" s="8">
        <f t="shared" si="979"/>
        <v>883</v>
      </c>
      <c r="BZ50" s="8">
        <f t="shared" si="979"/>
        <v>883</v>
      </c>
      <c r="CA50" s="8">
        <f t="shared" si="979"/>
        <v>883</v>
      </c>
      <c r="CB50" s="8">
        <f t="shared" si="979"/>
        <v>883</v>
      </c>
      <c r="CC50" s="8">
        <f t="shared" si="979"/>
        <v>883</v>
      </c>
      <c r="CD50" s="8">
        <f t="shared" si="979"/>
        <v>883</v>
      </c>
      <c r="CE50" s="8">
        <f t="shared" si="979"/>
        <v>883</v>
      </c>
      <c r="CF50" s="8">
        <f t="shared" si="979"/>
        <v>883</v>
      </c>
      <c r="CG50" s="8">
        <f t="shared" si="979"/>
        <v>883</v>
      </c>
      <c r="CH50" s="8">
        <f t="shared" si="979"/>
        <v>883</v>
      </c>
      <c r="CI50" s="8">
        <f t="shared" si="979"/>
        <v>883</v>
      </c>
      <c r="CJ50" s="8">
        <f t="shared" si="979"/>
        <v>883</v>
      </c>
      <c r="CK50" s="8">
        <f t="shared" si="979"/>
        <v>883</v>
      </c>
      <c r="CL50" s="8">
        <f t="shared" si="979"/>
        <v>883</v>
      </c>
      <c r="CM50" s="8">
        <f t="shared" si="979"/>
        <v>883</v>
      </c>
      <c r="CN50" s="8">
        <f t="shared" si="979"/>
        <v>883</v>
      </c>
      <c r="CO50" s="8">
        <f t="shared" si="979"/>
        <v>883</v>
      </c>
      <c r="CP50" s="8">
        <f t="shared" si="979"/>
        <v>883</v>
      </c>
      <c r="CQ50" s="8">
        <f t="shared" si="979"/>
        <v>883</v>
      </c>
      <c r="CR50" s="8">
        <f t="shared" si="979"/>
        <v>883</v>
      </c>
      <c r="CS50" s="8">
        <f t="shared" si="979"/>
        <v>883</v>
      </c>
      <c r="CT50" s="8">
        <f t="shared" si="979"/>
        <v>883</v>
      </c>
      <c r="CU50" s="8">
        <f t="shared" si="979"/>
        <v>883</v>
      </c>
      <c r="CV50" s="8">
        <f t="shared" si="979"/>
        <v>883</v>
      </c>
      <c r="CW50" s="8">
        <f t="shared" si="979"/>
        <v>883</v>
      </c>
      <c r="CX50" s="8">
        <f t="shared" si="979"/>
        <v>883</v>
      </c>
      <c r="CY50" s="8">
        <f t="shared" si="979"/>
        <v>883</v>
      </c>
      <c r="CZ50" s="8">
        <f t="shared" si="979"/>
        <v>883</v>
      </c>
      <c r="DA50" s="8">
        <f t="shared" si="979"/>
        <v>883</v>
      </c>
      <c r="DB50" s="8">
        <f t="shared" si="979"/>
        <v>883</v>
      </c>
      <c r="DC50" s="8">
        <f t="shared" si="979"/>
        <v>883</v>
      </c>
      <c r="DD50" s="8">
        <f t="shared" si="979"/>
        <v>883</v>
      </c>
      <c r="DE50" s="8">
        <f t="shared" si="979"/>
        <v>883</v>
      </c>
      <c r="DF50" s="8">
        <f t="shared" si="979"/>
        <v>883</v>
      </c>
      <c r="DG50" s="8">
        <f t="shared" si="979"/>
        <v>883</v>
      </c>
      <c r="DH50" s="8">
        <f t="shared" si="979"/>
        <v>883</v>
      </c>
      <c r="DI50" s="8">
        <f t="shared" si="979"/>
        <v>883</v>
      </c>
      <c r="DJ50" s="8">
        <f t="shared" si="979"/>
        <v>883</v>
      </c>
      <c r="DK50" s="8">
        <f t="shared" si="979"/>
        <v>883</v>
      </c>
      <c r="DL50" s="8">
        <f t="shared" si="979"/>
        <v>883</v>
      </c>
      <c r="DM50" s="8">
        <f t="shared" si="979"/>
        <v>883</v>
      </c>
      <c r="DN50" s="8">
        <f t="shared" si="979"/>
        <v>883</v>
      </c>
      <c r="DO50" s="8">
        <f t="shared" si="979"/>
        <v>883</v>
      </c>
      <c r="DP50" s="8">
        <f t="shared" si="979"/>
        <v>883</v>
      </c>
      <c r="DQ50" s="8">
        <f t="shared" ref="DQ50:GB50" si="980">+DE50</f>
        <v>883</v>
      </c>
      <c r="DR50" s="8">
        <f t="shared" si="980"/>
        <v>883</v>
      </c>
      <c r="DS50" s="8">
        <f t="shared" si="980"/>
        <v>883</v>
      </c>
      <c r="DT50" s="8">
        <f t="shared" si="980"/>
        <v>883</v>
      </c>
      <c r="DU50" s="8">
        <f t="shared" si="980"/>
        <v>883</v>
      </c>
      <c r="DV50" s="8">
        <f t="shared" si="980"/>
        <v>883</v>
      </c>
      <c r="DW50" s="8">
        <f t="shared" si="980"/>
        <v>883</v>
      </c>
      <c r="DX50" s="8">
        <f t="shared" si="980"/>
        <v>883</v>
      </c>
      <c r="DY50" s="8">
        <f t="shared" si="980"/>
        <v>883</v>
      </c>
      <c r="DZ50" s="8">
        <f t="shared" si="980"/>
        <v>883</v>
      </c>
      <c r="EA50" s="8">
        <f t="shared" si="980"/>
        <v>883</v>
      </c>
      <c r="EB50" s="8">
        <f t="shared" si="980"/>
        <v>883</v>
      </c>
      <c r="EC50" s="8">
        <f t="shared" si="980"/>
        <v>883</v>
      </c>
      <c r="ED50" s="8">
        <f t="shared" si="980"/>
        <v>883</v>
      </c>
      <c r="EE50" s="8">
        <f t="shared" si="980"/>
        <v>883</v>
      </c>
      <c r="EF50" s="8">
        <f t="shared" si="980"/>
        <v>883</v>
      </c>
      <c r="EG50" s="8">
        <f t="shared" si="980"/>
        <v>883</v>
      </c>
      <c r="EH50" s="8">
        <f t="shared" si="980"/>
        <v>883</v>
      </c>
      <c r="EI50" s="8">
        <f t="shared" si="980"/>
        <v>883</v>
      </c>
      <c r="EJ50" s="8">
        <f t="shared" si="980"/>
        <v>883</v>
      </c>
      <c r="EK50" s="8">
        <f t="shared" si="980"/>
        <v>883</v>
      </c>
      <c r="EL50" s="8">
        <f t="shared" si="980"/>
        <v>883</v>
      </c>
      <c r="EM50" s="8">
        <f t="shared" si="980"/>
        <v>883</v>
      </c>
      <c r="EN50" s="8">
        <f t="shared" si="980"/>
        <v>883</v>
      </c>
      <c r="EO50" s="8">
        <f t="shared" si="980"/>
        <v>883</v>
      </c>
      <c r="EP50" s="8">
        <f t="shared" si="980"/>
        <v>883</v>
      </c>
      <c r="EQ50" s="8">
        <f t="shared" si="980"/>
        <v>883</v>
      </c>
      <c r="ER50" s="8">
        <f t="shared" si="980"/>
        <v>883</v>
      </c>
      <c r="ES50" s="8">
        <f t="shared" si="980"/>
        <v>883</v>
      </c>
      <c r="ET50" s="8">
        <f t="shared" si="980"/>
        <v>883</v>
      </c>
      <c r="EU50" s="8">
        <f t="shared" si="980"/>
        <v>883</v>
      </c>
      <c r="EV50" s="8">
        <f t="shared" si="980"/>
        <v>883</v>
      </c>
      <c r="EW50" s="8">
        <f t="shared" si="980"/>
        <v>883</v>
      </c>
      <c r="EX50" s="8">
        <f t="shared" si="980"/>
        <v>883</v>
      </c>
      <c r="EY50" s="8">
        <f t="shared" si="980"/>
        <v>883</v>
      </c>
      <c r="EZ50" s="8">
        <f t="shared" si="980"/>
        <v>883</v>
      </c>
      <c r="FA50" s="8">
        <f t="shared" si="980"/>
        <v>883</v>
      </c>
      <c r="FB50" s="8">
        <f t="shared" si="980"/>
        <v>883</v>
      </c>
      <c r="FC50" s="8">
        <f t="shared" si="980"/>
        <v>883</v>
      </c>
      <c r="FD50" s="8">
        <f t="shared" si="980"/>
        <v>883</v>
      </c>
      <c r="FE50" s="8">
        <f t="shared" si="980"/>
        <v>883</v>
      </c>
      <c r="FF50" s="8">
        <f t="shared" si="980"/>
        <v>883</v>
      </c>
      <c r="FG50" s="8">
        <f t="shared" si="980"/>
        <v>883</v>
      </c>
      <c r="FH50" s="8">
        <f t="shared" si="980"/>
        <v>883</v>
      </c>
      <c r="FI50" s="8">
        <f t="shared" si="980"/>
        <v>883</v>
      </c>
      <c r="FJ50" s="8">
        <f t="shared" si="980"/>
        <v>883</v>
      </c>
      <c r="FK50" s="8">
        <f t="shared" si="980"/>
        <v>883</v>
      </c>
      <c r="FL50" s="8">
        <f t="shared" si="980"/>
        <v>883</v>
      </c>
      <c r="FM50" s="8">
        <f t="shared" si="980"/>
        <v>883</v>
      </c>
      <c r="FN50" s="8">
        <f t="shared" si="980"/>
        <v>883</v>
      </c>
      <c r="FO50" s="8">
        <f t="shared" si="980"/>
        <v>883</v>
      </c>
      <c r="FP50" s="8">
        <f t="shared" si="980"/>
        <v>883</v>
      </c>
      <c r="FQ50" s="8">
        <f t="shared" si="980"/>
        <v>883</v>
      </c>
      <c r="FR50" s="8">
        <f t="shared" si="980"/>
        <v>883</v>
      </c>
      <c r="FS50" s="8">
        <f t="shared" si="980"/>
        <v>883</v>
      </c>
      <c r="FT50" s="8">
        <f t="shared" si="980"/>
        <v>883</v>
      </c>
      <c r="FU50" s="8">
        <f t="shared" si="980"/>
        <v>883</v>
      </c>
      <c r="FV50" s="8">
        <f t="shared" si="980"/>
        <v>883</v>
      </c>
      <c r="FW50" s="8">
        <f t="shared" si="980"/>
        <v>883</v>
      </c>
      <c r="FX50" s="8">
        <f t="shared" si="980"/>
        <v>883</v>
      </c>
      <c r="FY50" s="8">
        <f t="shared" si="980"/>
        <v>883</v>
      </c>
      <c r="FZ50" s="8">
        <f t="shared" si="980"/>
        <v>883</v>
      </c>
      <c r="GA50" s="8">
        <f t="shared" si="980"/>
        <v>883</v>
      </c>
      <c r="GB50" s="8">
        <f t="shared" si="980"/>
        <v>883</v>
      </c>
      <c r="GC50" s="8">
        <f t="shared" ref="GC50:IN50" si="981">+FQ50</f>
        <v>883</v>
      </c>
      <c r="GD50" s="8">
        <f t="shared" si="981"/>
        <v>883</v>
      </c>
      <c r="GE50" s="8">
        <f t="shared" si="981"/>
        <v>883</v>
      </c>
      <c r="GF50" s="8">
        <f t="shared" si="981"/>
        <v>883</v>
      </c>
      <c r="GG50" s="8">
        <f t="shared" si="981"/>
        <v>883</v>
      </c>
      <c r="GH50" s="8">
        <f t="shared" si="981"/>
        <v>883</v>
      </c>
      <c r="GI50" s="8">
        <f t="shared" si="981"/>
        <v>883</v>
      </c>
      <c r="GJ50" s="8">
        <f t="shared" si="981"/>
        <v>883</v>
      </c>
      <c r="GK50" s="8">
        <f t="shared" si="981"/>
        <v>883</v>
      </c>
      <c r="GL50" s="8">
        <f t="shared" si="981"/>
        <v>883</v>
      </c>
      <c r="GM50" s="8">
        <f t="shared" si="981"/>
        <v>883</v>
      </c>
      <c r="GN50" s="8">
        <f t="shared" si="981"/>
        <v>883</v>
      </c>
      <c r="GO50" s="8">
        <f t="shared" si="981"/>
        <v>883</v>
      </c>
      <c r="GP50" s="8">
        <f t="shared" si="981"/>
        <v>883</v>
      </c>
      <c r="GQ50" s="8">
        <f t="shared" si="981"/>
        <v>883</v>
      </c>
      <c r="GR50" s="8">
        <f t="shared" si="981"/>
        <v>883</v>
      </c>
      <c r="GS50" s="8">
        <f t="shared" si="981"/>
        <v>883</v>
      </c>
      <c r="GT50" s="8">
        <f t="shared" si="981"/>
        <v>883</v>
      </c>
      <c r="GU50" s="8">
        <f t="shared" si="981"/>
        <v>883</v>
      </c>
      <c r="GV50" s="8">
        <f t="shared" si="981"/>
        <v>883</v>
      </c>
      <c r="GW50" s="8">
        <f t="shared" si="981"/>
        <v>883</v>
      </c>
      <c r="GX50" s="8">
        <f t="shared" si="981"/>
        <v>883</v>
      </c>
      <c r="GY50" s="8">
        <f t="shared" si="981"/>
        <v>883</v>
      </c>
      <c r="GZ50" s="8">
        <f t="shared" si="981"/>
        <v>883</v>
      </c>
      <c r="HA50" s="8">
        <f t="shared" si="981"/>
        <v>883</v>
      </c>
      <c r="HB50" s="8">
        <f t="shared" si="981"/>
        <v>883</v>
      </c>
      <c r="HC50" s="8">
        <f t="shared" si="981"/>
        <v>883</v>
      </c>
      <c r="HD50" s="8">
        <f t="shared" si="981"/>
        <v>883</v>
      </c>
      <c r="HE50" s="8">
        <f t="shared" si="981"/>
        <v>883</v>
      </c>
      <c r="HF50" s="8">
        <f t="shared" si="981"/>
        <v>883</v>
      </c>
      <c r="HG50" s="8">
        <f t="shared" si="981"/>
        <v>883</v>
      </c>
      <c r="HH50" s="8">
        <f t="shared" si="981"/>
        <v>883</v>
      </c>
      <c r="HI50" s="8">
        <f t="shared" si="981"/>
        <v>883</v>
      </c>
      <c r="HJ50" s="8">
        <f t="shared" si="981"/>
        <v>883</v>
      </c>
      <c r="HK50" s="8">
        <f t="shared" si="981"/>
        <v>883</v>
      </c>
      <c r="HL50" s="8">
        <f t="shared" si="981"/>
        <v>883</v>
      </c>
      <c r="HM50" s="8">
        <f t="shared" si="981"/>
        <v>883</v>
      </c>
      <c r="HN50" s="8">
        <f t="shared" si="981"/>
        <v>883</v>
      </c>
      <c r="HO50" s="8">
        <f t="shared" si="981"/>
        <v>883</v>
      </c>
      <c r="HP50" s="8">
        <f t="shared" si="981"/>
        <v>883</v>
      </c>
      <c r="HQ50" s="8">
        <f t="shared" si="981"/>
        <v>883</v>
      </c>
      <c r="HR50" s="8">
        <f t="shared" si="981"/>
        <v>883</v>
      </c>
      <c r="HS50" s="8">
        <f t="shared" si="981"/>
        <v>883</v>
      </c>
      <c r="HT50" s="8">
        <f t="shared" si="981"/>
        <v>883</v>
      </c>
      <c r="HU50" s="8">
        <f t="shared" si="981"/>
        <v>883</v>
      </c>
      <c r="HV50" s="8">
        <f t="shared" si="981"/>
        <v>883</v>
      </c>
      <c r="HW50" s="8">
        <f t="shared" si="981"/>
        <v>883</v>
      </c>
      <c r="HX50" s="8">
        <f t="shared" si="981"/>
        <v>883</v>
      </c>
      <c r="HY50" s="8">
        <f t="shared" si="981"/>
        <v>883</v>
      </c>
      <c r="HZ50" s="8">
        <f t="shared" si="981"/>
        <v>883</v>
      </c>
      <c r="IA50" s="8">
        <f t="shared" si="981"/>
        <v>883</v>
      </c>
      <c r="IB50" s="8">
        <f t="shared" si="981"/>
        <v>883</v>
      </c>
      <c r="IC50" s="8">
        <f t="shared" si="981"/>
        <v>883</v>
      </c>
      <c r="ID50" s="8">
        <f t="shared" si="981"/>
        <v>883</v>
      </c>
      <c r="IE50" s="8">
        <f t="shared" si="981"/>
        <v>883</v>
      </c>
      <c r="IF50" s="8">
        <f t="shared" si="981"/>
        <v>883</v>
      </c>
      <c r="IG50" s="8">
        <f t="shared" si="981"/>
        <v>883</v>
      </c>
      <c r="IH50" s="8">
        <f t="shared" si="981"/>
        <v>883</v>
      </c>
      <c r="II50" s="8">
        <f t="shared" si="981"/>
        <v>883</v>
      </c>
      <c r="IJ50" s="8">
        <f t="shared" si="981"/>
        <v>883</v>
      </c>
      <c r="IK50" s="8">
        <f t="shared" si="981"/>
        <v>883</v>
      </c>
      <c r="IL50" s="8">
        <f t="shared" si="981"/>
        <v>883</v>
      </c>
      <c r="IM50" s="8">
        <f t="shared" si="981"/>
        <v>883</v>
      </c>
      <c r="IN50" s="8">
        <f t="shared" si="981"/>
        <v>883</v>
      </c>
      <c r="IO50" s="8">
        <f t="shared" ref="IO50:KZ50" si="982">+IC50</f>
        <v>883</v>
      </c>
      <c r="IP50" s="8">
        <f t="shared" si="982"/>
        <v>883</v>
      </c>
      <c r="IQ50" s="8">
        <f t="shared" si="982"/>
        <v>883</v>
      </c>
      <c r="IR50" s="8">
        <f t="shared" si="982"/>
        <v>883</v>
      </c>
      <c r="IS50" s="8">
        <f t="shared" si="982"/>
        <v>883</v>
      </c>
      <c r="IT50" s="8">
        <f t="shared" si="982"/>
        <v>883</v>
      </c>
      <c r="IU50" s="8">
        <f t="shared" si="982"/>
        <v>883</v>
      </c>
      <c r="IV50" s="8">
        <f t="shared" si="982"/>
        <v>883</v>
      </c>
      <c r="IW50" s="8">
        <f t="shared" si="982"/>
        <v>883</v>
      </c>
      <c r="IX50" s="8">
        <f t="shared" si="982"/>
        <v>883</v>
      </c>
      <c r="IY50" s="8">
        <f t="shared" si="982"/>
        <v>883</v>
      </c>
      <c r="IZ50" s="8">
        <f t="shared" si="982"/>
        <v>883</v>
      </c>
      <c r="JA50" s="8">
        <f t="shared" si="982"/>
        <v>883</v>
      </c>
      <c r="JB50" s="8">
        <f t="shared" si="982"/>
        <v>883</v>
      </c>
      <c r="JC50" s="8">
        <f t="shared" si="982"/>
        <v>883</v>
      </c>
      <c r="JD50" s="8">
        <f t="shared" si="982"/>
        <v>883</v>
      </c>
      <c r="JE50" s="8">
        <f t="shared" si="982"/>
        <v>883</v>
      </c>
      <c r="JF50" s="8">
        <f t="shared" si="982"/>
        <v>883</v>
      </c>
      <c r="JG50" s="8">
        <f t="shared" si="982"/>
        <v>883</v>
      </c>
      <c r="JH50" s="8">
        <f t="shared" si="982"/>
        <v>883</v>
      </c>
      <c r="JI50" s="8">
        <f t="shared" si="982"/>
        <v>883</v>
      </c>
      <c r="JJ50" s="8">
        <f t="shared" si="982"/>
        <v>883</v>
      </c>
      <c r="JK50" s="8">
        <f t="shared" si="982"/>
        <v>883</v>
      </c>
      <c r="JL50" s="8">
        <f t="shared" si="982"/>
        <v>883</v>
      </c>
      <c r="JM50" s="8">
        <f t="shared" si="982"/>
        <v>883</v>
      </c>
      <c r="JN50" s="8">
        <f t="shared" si="982"/>
        <v>883</v>
      </c>
      <c r="JO50" s="8">
        <f t="shared" si="982"/>
        <v>883</v>
      </c>
      <c r="JP50" s="8">
        <f t="shared" si="982"/>
        <v>883</v>
      </c>
      <c r="JQ50" s="8">
        <f t="shared" si="982"/>
        <v>883</v>
      </c>
      <c r="JR50" s="8">
        <f t="shared" si="982"/>
        <v>883</v>
      </c>
      <c r="JS50" s="8">
        <f t="shared" si="982"/>
        <v>883</v>
      </c>
      <c r="JT50" s="8">
        <f t="shared" si="982"/>
        <v>883</v>
      </c>
      <c r="JU50" s="8">
        <f t="shared" si="982"/>
        <v>883</v>
      </c>
      <c r="JV50" s="8">
        <f t="shared" si="982"/>
        <v>883</v>
      </c>
      <c r="JW50" s="8">
        <f t="shared" si="982"/>
        <v>883</v>
      </c>
      <c r="JX50" s="8">
        <f t="shared" si="982"/>
        <v>883</v>
      </c>
      <c r="JY50" s="8">
        <f t="shared" si="982"/>
        <v>883</v>
      </c>
      <c r="JZ50" s="8">
        <f t="shared" si="982"/>
        <v>883</v>
      </c>
      <c r="KA50" s="8">
        <f t="shared" si="982"/>
        <v>883</v>
      </c>
      <c r="KB50" s="8">
        <f t="shared" si="982"/>
        <v>883</v>
      </c>
      <c r="KC50" s="8">
        <f t="shared" si="982"/>
        <v>883</v>
      </c>
      <c r="KD50" s="8">
        <f t="shared" si="982"/>
        <v>883</v>
      </c>
      <c r="KE50" s="8">
        <f t="shared" si="982"/>
        <v>883</v>
      </c>
      <c r="KF50" s="8">
        <f t="shared" si="982"/>
        <v>883</v>
      </c>
      <c r="KG50" s="8">
        <f t="shared" si="982"/>
        <v>883</v>
      </c>
      <c r="KH50" s="8">
        <f t="shared" si="982"/>
        <v>883</v>
      </c>
      <c r="KI50" s="8">
        <f t="shared" si="982"/>
        <v>883</v>
      </c>
      <c r="KJ50" s="8">
        <f t="shared" si="982"/>
        <v>883</v>
      </c>
      <c r="KK50" s="8">
        <f t="shared" si="982"/>
        <v>883</v>
      </c>
      <c r="KL50" s="8">
        <f t="shared" si="982"/>
        <v>883</v>
      </c>
      <c r="KM50" s="8">
        <f t="shared" si="982"/>
        <v>883</v>
      </c>
      <c r="KN50" s="8">
        <f t="shared" si="982"/>
        <v>883</v>
      </c>
      <c r="KO50" s="8">
        <f t="shared" si="982"/>
        <v>883</v>
      </c>
      <c r="KP50" s="8">
        <f t="shared" si="982"/>
        <v>883</v>
      </c>
      <c r="KQ50" s="8">
        <f t="shared" si="982"/>
        <v>883</v>
      </c>
      <c r="KR50" s="8">
        <f t="shared" si="982"/>
        <v>883</v>
      </c>
      <c r="KS50" s="8">
        <f t="shared" si="982"/>
        <v>883</v>
      </c>
      <c r="KT50" s="8">
        <f t="shared" si="982"/>
        <v>883</v>
      </c>
      <c r="KU50" s="8">
        <f t="shared" si="982"/>
        <v>883</v>
      </c>
      <c r="KV50" s="8">
        <f t="shared" si="982"/>
        <v>883</v>
      </c>
      <c r="KW50" s="8">
        <f t="shared" si="982"/>
        <v>883</v>
      </c>
      <c r="KX50" s="8">
        <f t="shared" si="982"/>
        <v>883</v>
      </c>
      <c r="KY50" s="8">
        <f t="shared" si="982"/>
        <v>883</v>
      </c>
      <c r="KZ50" s="8">
        <f t="shared" si="982"/>
        <v>883</v>
      </c>
      <c r="LA50" s="8">
        <f t="shared" ref="LA50:MX50" si="983">+KO50</f>
        <v>883</v>
      </c>
      <c r="LB50" s="8">
        <f t="shared" si="983"/>
        <v>883</v>
      </c>
      <c r="LC50" s="8">
        <f t="shared" si="983"/>
        <v>883</v>
      </c>
      <c r="LD50" s="8">
        <f t="shared" si="983"/>
        <v>883</v>
      </c>
      <c r="LE50" s="8">
        <f t="shared" si="983"/>
        <v>883</v>
      </c>
      <c r="LF50" s="8">
        <f t="shared" si="983"/>
        <v>883</v>
      </c>
      <c r="LG50" s="8">
        <f t="shared" si="983"/>
        <v>883</v>
      </c>
      <c r="LH50" s="8">
        <f t="shared" si="983"/>
        <v>883</v>
      </c>
      <c r="LI50" s="8">
        <f t="shared" si="983"/>
        <v>883</v>
      </c>
      <c r="LJ50" s="8">
        <f t="shared" si="983"/>
        <v>883</v>
      </c>
      <c r="LK50" s="8">
        <f t="shared" si="983"/>
        <v>883</v>
      </c>
      <c r="LL50" s="8">
        <f t="shared" si="983"/>
        <v>883</v>
      </c>
      <c r="LM50" s="8">
        <f t="shared" si="983"/>
        <v>883</v>
      </c>
      <c r="LN50" s="8">
        <f t="shared" si="983"/>
        <v>883</v>
      </c>
      <c r="LO50" s="8">
        <f t="shared" si="983"/>
        <v>883</v>
      </c>
      <c r="LP50" s="8">
        <f t="shared" si="983"/>
        <v>883</v>
      </c>
      <c r="LQ50" s="8">
        <f t="shared" si="983"/>
        <v>883</v>
      </c>
      <c r="LR50" s="8">
        <f t="shared" si="983"/>
        <v>883</v>
      </c>
      <c r="LS50" s="8">
        <f t="shared" si="983"/>
        <v>883</v>
      </c>
      <c r="LT50" s="8">
        <f t="shared" si="983"/>
        <v>883</v>
      </c>
      <c r="LU50" s="8">
        <f t="shared" si="983"/>
        <v>883</v>
      </c>
      <c r="LV50" s="8">
        <f t="shared" si="983"/>
        <v>883</v>
      </c>
      <c r="LW50" s="8">
        <f t="shared" si="983"/>
        <v>883</v>
      </c>
      <c r="LX50" s="8">
        <f t="shared" si="983"/>
        <v>883</v>
      </c>
      <c r="LY50" s="8">
        <f t="shared" si="983"/>
        <v>883</v>
      </c>
      <c r="LZ50" s="8">
        <f t="shared" si="983"/>
        <v>883</v>
      </c>
      <c r="MA50" s="8">
        <f t="shared" si="983"/>
        <v>883</v>
      </c>
      <c r="MB50" s="8">
        <f t="shared" si="983"/>
        <v>883</v>
      </c>
      <c r="MC50" s="8">
        <f t="shared" si="983"/>
        <v>883</v>
      </c>
      <c r="MD50" s="8">
        <f t="shared" si="983"/>
        <v>883</v>
      </c>
      <c r="ME50" s="8">
        <f t="shared" si="983"/>
        <v>883</v>
      </c>
      <c r="MF50" s="8">
        <f t="shared" si="983"/>
        <v>883</v>
      </c>
      <c r="MG50" s="8">
        <f t="shared" si="983"/>
        <v>883</v>
      </c>
      <c r="MH50" s="8">
        <f t="shared" si="983"/>
        <v>883</v>
      </c>
      <c r="MI50" s="8">
        <f t="shared" si="983"/>
        <v>883</v>
      </c>
      <c r="MJ50" s="8">
        <f t="shared" si="983"/>
        <v>883</v>
      </c>
      <c r="MK50" s="8">
        <f t="shared" si="983"/>
        <v>883</v>
      </c>
      <c r="ML50" s="8">
        <f t="shared" si="983"/>
        <v>883</v>
      </c>
      <c r="MM50" s="8">
        <f t="shared" si="983"/>
        <v>883</v>
      </c>
      <c r="MN50" s="8">
        <f t="shared" si="983"/>
        <v>883</v>
      </c>
      <c r="MO50" s="8">
        <f t="shared" si="983"/>
        <v>883</v>
      </c>
      <c r="MP50" s="8">
        <f t="shared" si="983"/>
        <v>883</v>
      </c>
      <c r="MQ50" s="8">
        <f t="shared" si="983"/>
        <v>883</v>
      </c>
      <c r="MR50" s="8">
        <f t="shared" si="983"/>
        <v>883</v>
      </c>
      <c r="MS50" s="8">
        <f t="shared" si="983"/>
        <v>883</v>
      </c>
      <c r="MT50" s="8">
        <f t="shared" si="983"/>
        <v>883</v>
      </c>
      <c r="MU50" s="8">
        <f t="shared" si="983"/>
        <v>883</v>
      </c>
      <c r="MV50" s="8">
        <f t="shared" si="983"/>
        <v>883</v>
      </c>
      <c r="MW50" s="8">
        <f t="shared" si="983"/>
        <v>883</v>
      </c>
      <c r="MX50" s="8">
        <f t="shared" si="983"/>
        <v>883</v>
      </c>
      <c r="MY50" s="9" t="s">
        <v>63</v>
      </c>
    </row>
    <row r="51" spans="1:363" x14ac:dyDescent="0.25">
      <c r="A51" s="300"/>
      <c r="B51" s="21" t="s">
        <v>57</v>
      </c>
      <c r="C51" s="8">
        <v>20.5</v>
      </c>
      <c r="D51" s="8">
        <v>20.5</v>
      </c>
      <c r="E51" s="8">
        <v>20.5</v>
      </c>
      <c r="F51" s="8">
        <v>20.5</v>
      </c>
      <c r="G51" s="8">
        <v>20.5</v>
      </c>
      <c r="H51" s="8">
        <v>20.5</v>
      </c>
      <c r="I51" s="8">
        <v>20.5</v>
      </c>
      <c r="J51" s="8">
        <v>20.5</v>
      </c>
      <c r="K51" s="8">
        <v>20.5</v>
      </c>
      <c r="L51" s="8">
        <v>20.5</v>
      </c>
      <c r="M51" s="8">
        <v>20.5</v>
      </c>
      <c r="N51" s="8">
        <v>20.5</v>
      </c>
      <c r="O51" s="8">
        <v>20.5</v>
      </c>
      <c r="P51" s="8">
        <v>20.5</v>
      </c>
      <c r="Q51" s="8">
        <v>20.5</v>
      </c>
      <c r="R51" s="8">
        <v>20.5</v>
      </c>
      <c r="S51" s="8">
        <v>20.5</v>
      </c>
      <c r="T51" s="8">
        <v>20.5</v>
      </c>
      <c r="U51" s="8">
        <v>20.5</v>
      </c>
      <c r="V51" s="8">
        <v>20.5</v>
      </c>
      <c r="W51" s="8">
        <v>20.5</v>
      </c>
      <c r="X51" s="8">
        <v>20.5</v>
      </c>
      <c r="Y51" s="8">
        <v>20.5</v>
      </c>
      <c r="Z51" s="8">
        <v>20.5</v>
      </c>
      <c r="AA51" s="8">
        <v>20.5</v>
      </c>
      <c r="AB51" s="8">
        <v>20.5</v>
      </c>
      <c r="AC51" s="8">
        <v>20.5</v>
      </c>
      <c r="AD51" s="8">
        <v>20.5</v>
      </c>
      <c r="AE51" s="8">
        <v>20.5</v>
      </c>
      <c r="AF51" s="8">
        <v>20.5</v>
      </c>
      <c r="AG51" s="8">
        <v>20.5</v>
      </c>
      <c r="AH51" s="8">
        <v>20.5</v>
      </c>
      <c r="AI51" s="8">
        <v>20.5</v>
      </c>
      <c r="AJ51" s="8">
        <v>20.5</v>
      </c>
      <c r="AK51" s="8">
        <v>20.5</v>
      </c>
      <c r="AL51" s="8">
        <v>20.5</v>
      </c>
      <c r="AM51" s="8">
        <v>20.5</v>
      </c>
      <c r="AN51" s="8">
        <v>20.5</v>
      </c>
      <c r="AO51" s="8">
        <v>20.5</v>
      </c>
      <c r="AP51" s="8">
        <v>20.5</v>
      </c>
      <c r="AQ51" s="8">
        <v>20.5</v>
      </c>
      <c r="AR51" s="8">
        <v>20.5</v>
      </c>
      <c r="AS51" s="8">
        <v>20.5</v>
      </c>
      <c r="AT51" s="8">
        <v>20.5</v>
      </c>
      <c r="AU51" s="8">
        <v>20.5</v>
      </c>
      <c r="AV51" s="8">
        <v>20.5</v>
      </c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  <c r="IW51" s="8"/>
      <c r="IX51" s="8"/>
      <c r="IY51" s="8"/>
      <c r="IZ51" s="8"/>
      <c r="JA51" s="8"/>
      <c r="JB51" s="8"/>
      <c r="JC51" s="8"/>
      <c r="JD51" s="8"/>
      <c r="JE51" s="8"/>
      <c r="JF51" s="8"/>
      <c r="JG51" s="8"/>
      <c r="JH51" s="8"/>
      <c r="JI51" s="8"/>
      <c r="JJ51" s="8"/>
      <c r="JK51" s="8"/>
      <c r="JL51" s="8"/>
      <c r="JM51" s="8"/>
      <c r="JN51" s="8"/>
      <c r="JO51" s="8"/>
      <c r="JP51" s="8"/>
      <c r="JQ51" s="8"/>
      <c r="JR51" s="8"/>
      <c r="JS51" s="8"/>
      <c r="JT51" s="8"/>
      <c r="JU51" s="8"/>
      <c r="JV51" s="8"/>
      <c r="JW51" s="8"/>
      <c r="JX51" s="8"/>
      <c r="JY51" s="8"/>
      <c r="JZ51" s="8"/>
      <c r="KA51" s="8"/>
      <c r="KB51" s="8"/>
      <c r="KC51" s="8"/>
      <c r="KD51" s="8"/>
      <c r="KE51" s="8"/>
      <c r="KF51" s="8"/>
      <c r="KG51" s="8"/>
      <c r="KH51" s="8"/>
      <c r="KI51" s="8"/>
      <c r="KJ51" s="8"/>
      <c r="KK51" s="8"/>
      <c r="KL51" s="8"/>
      <c r="KM51" s="8"/>
      <c r="KN51" s="8"/>
      <c r="KO51" s="8"/>
      <c r="KP51" s="8"/>
      <c r="KQ51" s="8"/>
      <c r="KR51" s="8"/>
      <c r="KS51" s="8"/>
      <c r="KT51" s="8"/>
      <c r="KU51" s="8"/>
      <c r="KV51" s="8"/>
      <c r="KW51" s="8"/>
      <c r="KX51" s="8"/>
      <c r="KY51" s="8"/>
      <c r="KZ51" s="8"/>
      <c r="LA51" s="8"/>
      <c r="LB51" s="8"/>
      <c r="LC51" s="8"/>
      <c r="LD51" s="8"/>
      <c r="LE51" s="8"/>
      <c r="LF51" s="8"/>
      <c r="LG51" s="8"/>
      <c r="LH51" s="8"/>
      <c r="LI51" s="8"/>
      <c r="LJ51" s="8"/>
      <c r="LK51" s="8"/>
      <c r="LL51" s="8"/>
      <c r="LM51" s="8"/>
      <c r="LN51" s="8"/>
      <c r="LO51" s="8"/>
      <c r="LP51" s="8"/>
      <c r="LQ51" s="8"/>
      <c r="LR51" s="8"/>
      <c r="LS51" s="8"/>
      <c r="LT51" s="8"/>
      <c r="LU51" s="8"/>
      <c r="LV51" s="8"/>
      <c r="LW51" s="8"/>
      <c r="LX51" s="8"/>
      <c r="LY51" s="8"/>
      <c r="LZ51" s="8"/>
      <c r="MA51" s="8"/>
      <c r="MB51" s="8"/>
      <c r="MC51" s="8"/>
      <c r="MD51" s="8"/>
      <c r="ME51" s="8"/>
      <c r="MF51" s="8"/>
      <c r="MG51" s="8"/>
      <c r="MH51" s="8"/>
      <c r="MI51" s="8"/>
      <c r="MJ51" s="8"/>
      <c r="MK51" s="8"/>
      <c r="ML51" s="8"/>
      <c r="MM51" s="8"/>
      <c r="MN51" s="8"/>
      <c r="MO51" s="8"/>
      <c r="MP51" s="8"/>
      <c r="MQ51" s="8"/>
      <c r="MR51" s="8"/>
      <c r="MS51" s="8"/>
      <c r="MT51" s="8"/>
      <c r="MU51" s="8"/>
      <c r="MV51" s="8"/>
      <c r="MW51" s="8"/>
      <c r="MX51" s="8"/>
      <c r="MY51" s="9" t="s">
        <v>63</v>
      </c>
    </row>
    <row r="52" spans="1:363" x14ac:dyDescent="0.25">
      <c r="A52" s="300"/>
      <c r="B52" s="21" t="s">
        <v>59</v>
      </c>
      <c r="C52" s="8">
        <v>0.6</v>
      </c>
      <c r="D52" s="8">
        <v>0.6</v>
      </c>
      <c r="E52" s="8">
        <v>0.6</v>
      </c>
      <c r="F52" s="8">
        <v>0.6</v>
      </c>
      <c r="G52" s="8">
        <v>0.6</v>
      </c>
      <c r="H52" s="8">
        <v>0.52</v>
      </c>
      <c r="I52" s="8">
        <v>0.52</v>
      </c>
      <c r="J52" s="8">
        <v>0.52</v>
      </c>
      <c r="K52" s="8">
        <v>0.52</v>
      </c>
      <c r="L52" s="8">
        <v>0.52</v>
      </c>
      <c r="M52" s="8">
        <v>0.52</v>
      </c>
      <c r="N52" s="8">
        <v>0.52</v>
      </c>
      <c r="O52" s="8">
        <v>0.52</v>
      </c>
      <c r="P52" s="8">
        <v>0.52</v>
      </c>
      <c r="Q52" s="8">
        <v>0.52</v>
      </c>
      <c r="R52" s="8">
        <v>0.52</v>
      </c>
      <c r="S52" s="8">
        <v>0.52</v>
      </c>
      <c r="T52" s="8">
        <v>0.52</v>
      </c>
      <c r="U52" s="8">
        <v>0.52</v>
      </c>
      <c r="V52" s="8">
        <v>0.52</v>
      </c>
      <c r="W52" s="8">
        <v>0.52</v>
      </c>
      <c r="X52" s="8">
        <v>0.52</v>
      </c>
      <c r="Y52" s="8">
        <v>0.52</v>
      </c>
      <c r="Z52" s="8">
        <v>0.52</v>
      </c>
      <c r="AA52" s="8">
        <v>0.52</v>
      </c>
      <c r="AB52" s="8">
        <v>0.52</v>
      </c>
      <c r="AC52" s="8">
        <v>0.52</v>
      </c>
      <c r="AD52" s="8">
        <v>0.52</v>
      </c>
      <c r="AE52" s="8">
        <v>0.52</v>
      </c>
      <c r="AF52" s="8">
        <v>0.52</v>
      </c>
      <c r="AG52" s="8">
        <v>0.52</v>
      </c>
      <c r="AH52" s="8">
        <v>0.52</v>
      </c>
      <c r="AI52" s="8">
        <v>0.52</v>
      </c>
      <c r="AJ52" s="8">
        <v>0.52</v>
      </c>
      <c r="AK52" s="8">
        <v>0.52</v>
      </c>
      <c r="AL52" s="8">
        <v>0.52</v>
      </c>
      <c r="AM52" s="8">
        <v>0.52</v>
      </c>
      <c r="AN52" s="8">
        <v>0.52</v>
      </c>
      <c r="AO52" s="8">
        <v>0.52</v>
      </c>
      <c r="AP52" s="8">
        <v>0.52</v>
      </c>
      <c r="AQ52" s="8">
        <v>0.52</v>
      </c>
      <c r="AR52" s="8">
        <v>0.52</v>
      </c>
      <c r="AS52" s="8">
        <v>0.52</v>
      </c>
      <c r="AT52" s="8">
        <v>0.52</v>
      </c>
      <c r="AU52" s="8">
        <v>0.52</v>
      </c>
      <c r="AV52" s="8">
        <v>0.52</v>
      </c>
      <c r="AW52" s="8">
        <v>0.52</v>
      </c>
      <c r="AX52" s="8">
        <v>0.52</v>
      </c>
      <c r="AY52" s="8">
        <v>0.52</v>
      </c>
      <c r="AZ52" s="8">
        <v>0.52</v>
      </c>
      <c r="BA52" s="8">
        <v>0.52</v>
      </c>
      <c r="BB52" s="8">
        <v>0.52</v>
      </c>
      <c r="BC52" s="8">
        <v>0.52</v>
      </c>
      <c r="BD52" s="8">
        <v>0.52</v>
      </c>
      <c r="BE52" s="8">
        <v>0.52</v>
      </c>
      <c r="BF52" s="8">
        <v>0.52</v>
      </c>
      <c r="BG52" s="8">
        <v>0.52</v>
      </c>
      <c r="BH52" s="8">
        <v>0.52</v>
      </c>
      <c r="BI52" s="8">
        <v>0.52</v>
      </c>
      <c r="BJ52" s="8">
        <v>0.52</v>
      </c>
      <c r="BK52" s="8">
        <v>0.52</v>
      </c>
      <c r="BL52" s="8">
        <v>0.52</v>
      </c>
      <c r="BM52" s="8">
        <v>0.52</v>
      </c>
      <c r="BN52" s="8">
        <v>0.52</v>
      </c>
      <c r="BO52" s="8">
        <v>0.52</v>
      </c>
      <c r="BP52" s="8">
        <v>0.52</v>
      </c>
      <c r="BQ52" s="8">
        <v>0.52</v>
      </c>
      <c r="BR52" s="8">
        <v>0.52</v>
      </c>
      <c r="BS52" s="8">
        <v>0.52</v>
      </c>
      <c r="BT52" s="8">
        <v>0.52</v>
      </c>
      <c r="BU52" s="8">
        <v>0.52</v>
      </c>
      <c r="BV52" s="8">
        <v>0.52</v>
      </c>
      <c r="BW52" s="8">
        <v>0.52</v>
      </c>
      <c r="BX52" s="8">
        <v>0.52</v>
      </c>
      <c r="BY52" s="8">
        <v>0.52</v>
      </c>
      <c r="BZ52" s="8">
        <v>0.52</v>
      </c>
      <c r="CA52" s="8">
        <v>0.52</v>
      </c>
      <c r="CB52" s="8">
        <v>0.52</v>
      </c>
      <c r="CC52" s="8">
        <v>0.52</v>
      </c>
      <c r="CD52" s="8">
        <v>0.52</v>
      </c>
      <c r="CE52" s="8">
        <v>0.52</v>
      </c>
      <c r="CF52" s="8">
        <v>0.52</v>
      </c>
      <c r="CG52" s="8">
        <v>0.52</v>
      </c>
      <c r="CH52" s="8">
        <v>0.52</v>
      </c>
      <c r="CI52" s="8">
        <v>0.52</v>
      </c>
      <c r="CJ52" s="8">
        <v>0.52</v>
      </c>
      <c r="CK52" s="8">
        <v>0.52</v>
      </c>
      <c r="CL52" s="8">
        <v>0.52</v>
      </c>
      <c r="CM52" s="8">
        <v>0.52</v>
      </c>
      <c r="CN52" s="8">
        <v>0.52</v>
      </c>
      <c r="CO52" s="8">
        <v>0.52</v>
      </c>
      <c r="CP52" s="8">
        <v>0.52</v>
      </c>
      <c r="CQ52" s="8">
        <v>0.52</v>
      </c>
      <c r="CR52" s="8">
        <v>0.52</v>
      </c>
      <c r="CS52" s="8">
        <v>0.52</v>
      </c>
      <c r="CT52" s="8">
        <v>0.52</v>
      </c>
      <c r="CU52" s="8">
        <v>0.52</v>
      </c>
      <c r="CV52" s="8">
        <v>0.52</v>
      </c>
      <c r="CW52" s="8">
        <v>0.52</v>
      </c>
      <c r="CX52" s="8">
        <v>0.52</v>
      </c>
      <c r="CY52" s="8">
        <v>0.52</v>
      </c>
      <c r="CZ52" s="8">
        <v>0.32</v>
      </c>
      <c r="DA52" s="8">
        <v>0.32</v>
      </c>
      <c r="DB52" s="8">
        <v>0.32</v>
      </c>
      <c r="DC52" s="8">
        <v>0.32</v>
      </c>
      <c r="DD52" s="8">
        <v>0.32</v>
      </c>
      <c r="DE52" s="8">
        <v>0.32</v>
      </c>
      <c r="DF52" s="8">
        <v>0.32</v>
      </c>
      <c r="DG52" s="8">
        <v>0.32</v>
      </c>
      <c r="DH52" s="8">
        <v>0.32</v>
      </c>
      <c r="DI52" s="8">
        <v>0.32</v>
      </c>
      <c r="DJ52" s="8">
        <v>0.32</v>
      </c>
      <c r="DK52" s="8">
        <v>0.32</v>
      </c>
      <c r="DL52" s="8">
        <v>0.32</v>
      </c>
      <c r="DM52" s="8">
        <v>0.32</v>
      </c>
      <c r="DN52" s="8">
        <v>0.32</v>
      </c>
      <c r="DO52" s="8">
        <v>0.32</v>
      </c>
      <c r="DP52" s="8">
        <v>0.32</v>
      </c>
      <c r="DQ52" s="8">
        <v>0.32</v>
      </c>
      <c r="DR52" s="8">
        <v>0.32</v>
      </c>
      <c r="DS52" s="8">
        <v>0.32</v>
      </c>
      <c r="DT52" s="8">
        <v>0.32</v>
      </c>
      <c r="DU52" s="8">
        <v>0.32</v>
      </c>
      <c r="DV52" s="8">
        <v>0.32</v>
      </c>
      <c r="DW52" s="8">
        <v>0.32</v>
      </c>
      <c r="DX52" s="8">
        <v>0.32</v>
      </c>
      <c r="DY52" s="8">
        <v>0.32</v>
      </c>
      <c r="DZ52" s="8">
        <v>0.32</v>
      </c>
      <c r="EA52" s="8">
        <v>0.32</v>
      </c>
      <c r="EB52" s="8">
        <v>0.32</v>
      </c>
      <c r="EC52" s="8">
        <v>0.32</v>
      </c>
      <c r="ED52" s="8">
        <v>0.32</v>
      </c>
      <c r="EE52" s="8">
        <v>0.32</v>
      </c>
      <c r="EF52" s="8">
        <v>0.32</v>
      </c>
      <c r="EG52" s="8">
        <v>0.32</v>
      </c>
      <c r="EH52" s="8">
        <v>0.32</v>
      </c>
      <c r="EI52" s="8">
        <v>0.32</v>
      </c>
      <c r="EJ52" s="8">
        <v>0.32</v>
      </c>
      <c r="EK52" s="8">
        <v>0.32</v>
      </c>
      <c r="EL52" s="8">
        <v>0.32</v>
      </c>
      <c r="EM52" s="8">
        <v>0.32</v>
      </c>
      <c r="EN52" s="8">
        <v>0.32</v>
      </c>
      <c r="EO52" s="8">
        <v>0.32</v>
      </c>
      <c r="EP52" s="8">
        <v>0.32</v>
      </c>
      <c r="EQ52" s="8">
        <v>0.32</v>
      </c>
      <c r="ER52" s="8">
        <v>0.32</v>
      </c>
      <c r="ES52" s="8">
        <v>0.32</v>
      </c>
      <c r="ET52" s="8">
        <v>0.32</v>
      </c>
      <c r="EU52" s="8">
        <v>0.32</v>
      </c>
      <c r="EV52" s="8">
        <v>0.32</v>
      </c>
      <c r="EW52" s="8">
        <v>0.32</v>
      </c>
      <c r="EX52" s="8">
        <v>0.32</v>
      </c>
      <c r="EY52" s="8">
        <v>0.32</v>
      </c>
      <c r="EZ52" s="8">
        <v>0.32</v>
      </c>
      <c r="FA52" s="8">
        <v>0.32</v>
      </c>
      <c r="FB52" s="8">
        <v>0.32</v>
      </c>
      <c r="FC52" s="8">
        <v>0.32</v>
      </c>
      <c r="FD52" s="8">
        <v>0.32</v>
      </c>
      <c r="FE52" s="8">
        <v>0.32</v>
      </c>
      <c r="FF52" s="8">
        <v>0.32</v>
      </c>
      <c r="FG52" s="8">
        <v>0.32</v>
      </c>
      <c r="FH52" s="8">
        <v>0.32</v>
      </c>
      <c r="FI52" s="8">
        <v>0.32</v>
      </c>
      <c r="FJ52" s="8">
        <v>0.32</v>
      </c>
      <c r="FK52" s="8">
        <v>0.32</v>
      </c>
      <c r="FL52" s="8">
        <v>0.32</v>
      </c>
      <c r="FM52" s="8">
        <v>0.32</v>
      </c>
      <c r="FN52" s="8">
        <v>0.32</v>
      </c>
      <c r="FO52" s="8"/>
      <c r="FP52" s="8"/>
      <c r="FQ52" s="8"/>
      <c r="FR52" s="8"/>
      <c r="FS52" s="8"/>
      <c r="FT52" s="8"/>
      <c r="FU52" s="8"/>
      <c r="FV52" s="8"/>
      <c r="FW52" s="8"/>
      <c r="FX52" s="8"/>
      <c r="FY52" s="8"/>
      <c r="FZ52" s="8"/>
      <c r="GA52" s="8"/>
      <c r="GB52" s="8"/>
      <c r="GC52" s="8"/>
      <c r="GD52" s="8"/>
      <c r="GE52" s="8"/>
      <c r="GF52" s="8"/>
      <c r="GG52" s="8"/>
      <c r="GH52" s="8"/>
      <c r="GI52" s="8"/>
      <c r="GJ52" s="8"/>
      <c r="GK52" s="8"/>
      <c r="GL52" s="8"/>
      <c r="GM52" s="8"/>
      <c r="GN52" s="8"/>
      <c r="GO52" s="8"/>
      <c r="GP52" s="8"/>
      <c r="GQ52" s="8"/>
      <c r="GR52" s="8"/>
      <c r="GS52" s="8"/>
      <c r="GT52" s="8"/>
      <c r="GU52" s="8"/>
      <c r="GV52" s="8"/>
      <c r="GW52" s="8"/>
      <c r="GX52" s="8"/>
      <c r="GY52" s="8"/>
      <c r="GZ52" s="8"/>
      <c r="HA52" s="8"/>
      <c r="HB52" s="8"/>
      <c r="HC52" s="8"/>
      <c r="HD52" s="8"/>
      <c r="HE52" s="8"/>
      <c r="HF52" s="8"/>
      <c r="HG52" s="8"/>
      <c r="HH52" s="8"/>
      <c r="HI52" s="8"/>
      <c r="HJ52" s="8"/>
      <c r="HK52" s="8"/>
      <c r="HL52" s="8"/>
      <c r="HM52" s="8"/>
      <c r="HN52" s="8"/>
      <c r="HO52" s="8"/>
      <c r="HP52" s="8"/>
      <c r="HQ52" s="8"/>
      <c r="HR52" s="8"/>
      <c r="HS52" s="8"/>
      <c r="HT52" s="8"/>
      <c r="HU52" s="8"/>
      <c r="HV52" s="8"/>
      <c r="HW52" s="8"/>
      <c r="HX52" s="8"/>
      <c r="HY52" s="8"/>
      <c r="HZ52" s="8"/>
      <c r="IA52" s="8"/>
      <c r="IB52" s="8"/>
      <c r="IC52" s="8"/>
      <c r="ID52" s="8"/>
      <c r="IE52" s="8"/>
      <c r="IF52" s="8"/>
      <c r="IG52" s="8"/>
      <c r="IH52" s="8"/>
      <c r="II52" s="8"/>
      <c r="IJ52" s="8"/>
      <c r="IK52" s="8"/>
      <c r="IL52" s="8"/>
      <c r="IM52" s="8"/>
      <c r="IN52" s="8"/>
      <c r="IO52" s="8"/>
      <c r="IP52" s="8"/>
      <c r="IQ52" s="8"/>
      <c r="IR52" s="8"/>
      <c r="IS52" s="8"/>
      <c r="IT52" s="8"/>
      <c r="IU52" s="8"/>
      <c r="IV52" s="8"/>
      <c r="IW52" s="8"/>
      <c r="IX52" s="8"/>
      <c r="IY52" s="8"/>
      <c r="IZ52" s="8"/>
      <c r="JA52" s="8"/>
      <c r="JB52" s="8"/>
      <c r="JC52" s="8"/>
      <c r="JD52" s="8"/>
      <c r="JE52" s="8"/>
      <c r="JF52" s="8"/>
      <c r="JG52" s="8"/>
      <c r="JH52" s="8"/>
      <c r="JI52" s="8"/>
      <c r="JJ52" s="8"/>
      <c r="JK52" s="8"/>
      <c r="JL52" s="8"/>
      <c r="JM52" s="8"/>
      <c r="JN52" s="8"/>
      <c r="JO52" s="8"/>
      <c r="JP52" s="8"/>
      <c r="JQ52" s="8"/>
      <c r="JR52" s="8"/>
      <c r="JS52" s="8"/>
      <c r="JT52" s="8"/>
      <c r="JU52" s="8"/>
      <c r="JV52" s="8"/>
      <c r="JW52" s="8"/>
      <c r="JX52" s="8"/>
      <c r="JY52" s="8"/>
      <c r="JZ52" s="8"/>
      <c r="KA52" s="8"/>
      <c r="KB52" s="8"/>
      <c r="KC52" s="8"/>
      <c r="KD52" s="8"/>
      <c r="KE52" s="8"/>
      <c r="KF52" s="8"/>
      <c r="KG52" s="8"/>
      <c r="KH52" s="8"/>
      <c r="KI52" s="8"/>
      <c r="KJ52" s="8"/>
      <c r="KK52" s="8"/>
      <c r="KL52" s="8"/>
      <c r="KM52" s="8"/>
      <c r="KN52" s="8"/>
      <c r="KO52" s="8"/>
      <c r="KP52" s="8"/>
      <c r="KQ52" s="8"/>
      <c r="KR52" s="8"/>
      <c r="KS52" s="8"/>
      <c r="KT52" s="8"/>
      <c r="KU52" s="8"/>
      <c r="KV52" s="8"/>
      <c r="KW52" s="8"/>
      <c r="KX52" s="8"/>
      <c r="KY52" s="8"/>
      <c r="KZ52" s="8"/>
      <c r="LA52" s="8"/>
      <c r="LB52" s="8"/>
      <c r="LC52" s="8"/>
      <c r="LD52" s="8"/>
      <c r="LE52" s="8"/>
      <c r="LF52" s="8"/>
      <c r="LG52" s="8"/>
      <c r="LH52" s="8"/>
      <c r="LI52" s="8"/>
      <c r="LJ52" s="8"/>
      <c r="LK52" s="8"/>
      <c r="LL52" s="8"/>
      <c r="LM52" s="8"/>
      <c r="LN52" s="8"/>
      <c r="LO52" s="8"/>
      <c r="LP52" s="8"/>
      <c r="LQ52" s="8"/>
      <c r="LR52" s="8"/>
      <c r="LS52" s="8"/>
      <c r="LT52" s="8"/>
      <c r="LU52" s="8"/>
      <c r="LV52" s="8"/>
      <c r="LW52" s="8"/>
      <c r="LX52" s="8"/>
      <c r="LY52" s="8"/>
      <c r="LZ52" s="8"/>
      <c r="MA52" s="8"/>
      <c r="MB52" s="8"/>
      <c r="MC52" s="8"/>
      <c r="MD52" s="8"/>
      <c r="ME52" s="8"/>
      <c r="MF52" s="8"/>
      <c r="MG52" s="8"/>
      <c r="MH52" s="8"/>
      <c r="MI52" s="8"/>
      <c r="MJ52" s="8"/>
      <c r="MK52" s="8"/>
      <c r="ML52" s="8"/>
      <c r="MM52" s="8"/>
      <c r="MN52" s="8"/>
      <c r="MO52" s="8"/>
      <c r="MP52" s="8"/>
      <c r="MQ52" s="8"/>
      <c r="MR52" s="8"/>
      <c r="MS52" s="8"/>
      <c r="MT52" s="8"/>
      <c r="MU52" s="8"/>
      <c r="MV52" s="8"/>
      <c r="MW52" s="8"/>
      <c r="MX52" s="8"/>
      <c r="MY52" s="9" t="s">
        <v>63</v>
      </c>
    </row>
    <row r="53" spans="1:363" x14ac:dyDescent="0.25">
      <c r="A53" s="300"/>
      <c r="B53" s="22" t="s">
        <v>145</v>
      </c>
      <c r="C53" s="8">
        <v>1.2220000000000002</v>
      </c>
      <c r="D53" s="8">
        <v>1.2220000000000002</v>
      </c>
      <c r="E53" s="8">
        <v>1.2220000000000002</v>
      </c>
      <c r="F53" s="8">
        <v>1.2220000000000002</v>
      </c>
      <c r="G53" s="8">
        <v>1.2220000000000002</v>
      </c>
      <c r="H53" s="8">
        <v>1.2220000000000002</v>
      </c>
      <c r="I53" s="8">
        <v>1.2220000000000002</v>
      </c>
      <c r="J53" s="8">
        <v>1.2220000000000002</v>
      </c>
      <c r="K53" s="8">
        <v>1.2220000000000002</v>
      </c>
      <c r="L53" s="8">
        <v>1.2220000000000002</v>
      </c>
      <c r="M53" s="8">
        <v>1.2220000000000002</v>
      </c>
      <c r="N53" s="8">
        <v>1.2220000000000002</v>
      </c>
      <c r="O53" s="8">
        <v>1.2220000000000002</v>
      </c>
      <c r="P53" s="8">
        <v>1.2220000000000002</v>
      </c>
      <c r="Q53" s="8">
        <v>1.2220000000000002</v>
      </c>
      <c r="R53" s="8">
        <v>1.2220000000000002</v>
      </c>
      <c r="S53" s="8">
        <v>1.2220000000000002</v>
      </c>
      <c r="T53" s="8">
        <v>1.2220000000000002</v>
      </c>
      <c r="U53" s="8">
        <v>1.2220000000000002</v>
      </c>
      <c r="V53" s="8">
        <v>1.2220000000000002</v>
      </c>
      <c r="W53" s="8">
        <v>1.2220000000000002</v>
      </c>
      <c r="X53" s="8">
        <v>1.2220000000000002</v>
      </c>
      <c r="Y53" s="8">
        <v>1.2220000000000002</v>
      </c>
      <c r="Z53" s="8">
        <v>1.2220000000000002</v>
      </c>
      <c r="AA53" s="8">
        <v>1.2220000000000002</v>
      </c>
      <c r="AB53" s="8">
        <v>1.2220000000000002</v>
      </c>
      <c r="AC53" s="8">
        <v>1.2220000000000002</v>
      </c>
      <c r="AD53" s="8">
        <v>1.2220000000000002</v>
      </c>
      <c r="AE53" s="8">
        <v>1.2220000000000002</v>
      </c>
      <c r="AF53" s="8">
        <v>1.2220000000000002</v>
      </c>
      <c r="AG53" s="8">
        <v>1.2220000000000002</v>
      </c>
      <c r="AH53" s="8">
        <v>1.2220000000000002</v>
      </c>
      <c r="AI53" s="8">
        <v>1.2220000000000002</v>
      </c>
      <c r="AJ53" s="8">
        <v>1.2220000000000002</v>
      </c>
      <c r="AK53" s="8">
        <v>1.2220000000000002</v>
      </c>
      <c r="AL53" s="8">
        <v>1.2220000000000002</v>
      </c>
      <c r="AM53" s="8">
        <v>1.2220000000000002</v>
      </c>
      <c r="AN53" s="8">
        <v>1.2220000000000002</v>
      </c>
      <c r="AO53" s="8">
        <v>1.2220000000000002</v>
      </c>
      <c r="AP53" s="8">
        <v>1.2220000000000002</v>
      </c>
      <c r="AQ53" s="8">
        <v>1.2220000000000002</v>
      </c>
      <c r="AR53" s="8">
        <v>1.2220000000000002</v>
      </c>
      <c r="AS53" s="8">
        <v>1.2220000000000002</v>
      </c>
      <c r="AT53" s="8">
        <v>1.2220000000000002</v>
      </c>
      <c r="AU53" s="8">
        <v>1.2220000000000002</v>
      </c>
      <c r="AV53" s="8">
        <v>1.2220000000000002</v>
      </c>
      <c r="AW53" s="8">
        <v>1.2220000000000002</v>
      </c>
      <c r="AX53" s="8">
        <v>1.2220000000000002</v>
      </c>
      <c r="AY53" s="8">
        <v>1.2220000000000002</v>
      </c>
      <c r="AZ53" s="8">
        <v>1.2220000000000002</v>
      </c>
      <c r="BA53" s="8">
        <v>1.2220000000000002</v>
      </c>
      <c r="BB53" s="8">
        <v>1.2220000000000002</v>
      </c>
      <c r="BC53" s="8">
        <v>1.2220000000000002</v>
      </c>
      <c r="BD53" s="8">
        <v>1.2220000000000002</v>
      </c>
      <c r="BE53" s="8">
        <v>1.2220000000000002</v>
      </c>
      <c r="BF53" s="8">
        <v>1.2220000000000002</v>
      </c>
      <c r="BG53" s="8">
        <v>1.2220000000000002</v>
      </c>
      <c r="BH53" s="8">
        <v>1.2220000000000002</v>
      </c>
      <c r="BI53" s="8">
        <v>1.2220000000000002</v>
      </c>
      <c r="BJ53" s="8">
        <v>1.2220000000000002</v>
      </c>
      <c r="BK53" s="8">
        <v>1.2220000000000002</v>
      </c>
      <c r="BL53" s="8">
        <v>1.2220000000000002</v>
      </c>
      <c r="BM53" s="8">
        <v>1.2220000000000002</v>
      </c>
      <c r="BN53" s="8">
        <v>1.2220000000000002</v>
      </c>
      <c r="BO53" s="8">
        <v>1.2220000000000002</v>
      </c>
      <c r="BP53" s="8">
        <v>1.2220000000000002</v>
      </c>
      <c r="BQ53" s="8">
        <v>1.2220000000000002</v>
      </c>
      <c r="BR53" s="8">
        <v>1.2220000000000002</v>
      </c>
      <c r="BS53" s="8">
        <v>1.2220000000000002</v>
      </c>
      <c r="BT53" s="8">
        <v>1.2220000000000002</v>
      </c>
      <c r="BU53" s="8">
        <v>1.2220000000000002</v>
      </c>
      <c r="BV53" s="8">
        <v>1.2220000000000002</v>
      </c>
      <c r="BW53" s="8">
        <v>1.2220000000000002</v>
      </c>
      <c r="BX53" s="8">
        <v>1.2220000000000002</v>
      </c>
      <c r="BY53" s="8">
        <v>1.2220000000000002</v>
      </c>
      <c r="BZ53" s="8">
        <v>1.2220000000000002</v>
      </c>
      <c r="CA53" s="8">
        <v>1.2220000000000002</v>
      </c>
      <c r="CB53" s="8">
        <v>1.2220000000000002</v>
      </c>
      <c r="CC53" s="8">
        <v>1.2220000000000002</v>
      </c>
      <c r="CD53" s="8">
        <v>1.2220000000000002</v>
      </c>
      <c r="CE53" s="8">
        <v>1.2220000000000002</v>
      </c>
      <c r="CF53" s="8">
        <v>1.2220000000000002</v>
      </c>
      <c r="CG53" s="8">
        <v>1.2220000000000002</v>
      </c>
      <c r="CH53" s="8">
        <v>1.2220000000000002</v>
      </c>
      <c r="CI53" s="8">
        <v>1.2220000000000002</v>
      </c>
      <c r="CJ53" s="8">
        <v>1.2220000000000002</v>
      </c>
      <c r="CK53" s="8">
        <v>1.2220000000000002</v>
      </c>
      <c r="CL53" s="8">
        <v>1.2220000000000002</v>
      </c>
      <c r="CM53" s="8">
        <v>1.2220000000000002</v>
      </c>
      <c r="CN53" s="8">
        <v>1.2220000000000002</v>
      </c>
      <c r="CO53" s="8">
        <v>1.2220000000000002</v>
      </c>
      <c r="CP53" s="8">
        <v>1.2220000000000002</v>
      </c>
      <c r="CQ53" s="8">
        <v>1.2220000000000002</v>
      </c>
      <c r="CR53" s="8">
        <v>1.2220000000000002</v>
      </c>
      <c r="CS53" s="8">
        <v>1.2220000000000002</v>
      </c>
      <c r="CT53" s="8">
        <v>1.2220000000000002</v>
      </c>
      <c r="CU53" s="8">
        <v>1.2220000000000002</v>
      </c>
      <c r="CV53" s="8">
        <v>1.2220000000000002</v>
      </c>
      <c r="CW53" s="8">
        <v>1.2220000000000002</v>
      </c>
      <c r="CX53" s="8">
        <v>1.2220000000000002</v>
      </c>
      <c r="CY53" s="8">
        <v>1.2220000000000002</v>
      </c>
      <c r="CZ53" s="8">
        <v>1.2220000000000002</v>
      </c>
      <c r="DA53" s="8">
        <v>1.2220000000000002</v>
      </c>
      <c r="DB53" s="8">
        <v>1.2220000000000002</v>
      </c>
      <c r="DC53" s="8">
        <v>1.2220000000000002</v>
      </c>
      <c r="DD53" s="8">
        <v>1.2220000000000002</v>
      </c>
      <c r="DE53" s="8">
        <v>1.2220000000000002</v>
      </c>
      <c r="DF53" s="8">
        <v>1.2220000000000002</v>
      </c>
      <c r="DG53" s="8">
        <v>1.2220000000000002</v>
      </c>
      <c r="DH53" s="8">
        <v>1.2220000000000002</v>
      </c>
      <c r="DI53" s="8">
        <v>1.2220000000000002</v>
      </c>
      <c r="DJ53" s="8">
        <v>1.2220000000000002</v>
      </c>
      <c r="DK53" s="8">
        <v>1.2220000000000002</v>
      </c>
      <c r="DL53" s="8">
        <v>0.53200000000000003</v>
      </c>
      <c r="DM53" s="8">
        <v>0.27200000000000002</v>
      </c>
      <c r="DN53" s="8">
        <v>0.27200000000000002</v>
      </c>
      <c r="DO53" s="8">
        <v>0.27200000000000002</v>
      </c>
      <c r="DP53" s="8">
        <v>0.27200000000000002</v>
      </c>
      <c r="DQ53" s="8">
        <v>0</v>
      </c>
      <c r="DR53" s="8">
        <v>0</v>
      </c>
      <c r="DS53" s="8">
        <v>0</v>
      </c>
      <c r="DT53" s="8">
        <v>0</v>
      </c>
      <c r="DU53" s="8">
        <v>0</v>
      </c>
      <c r="DV53" s="8">
        <v>0</v>
      </c>
      <c r="DW53" s="8">
        <v>0</v>
      </c>
      <c r="DX53" s="8">
        <v>0</v>
      </c>
      <c r="DY53" s="8">
        <v>0</v>
      </c>
      <c r="DZ53" s="8">
        <v>0</v>
      </c>
      <c r="EA53" s="8">
        <v>0</v>
      </c>
      <c r="EB53" s="8">
        <v>0</v>
      </c>
      <c r="EC53" s="8">
        <v>0</v>
      </c>
      <c r="ED53" s="8">
        <v>0</v>
      </c>
      <c r="EE53" s="8">
        <v>0</v>
      </c>
      <c r="EF53" s="8">
        <v>0</v>
      </c>
      <c r="EG53" s="8">
        <v>0</v>
      </c>
      <c r="EH53" s="8">
        <v>0</v>
      </c>
      <c r="EI53" s="8">
        <v>0</v>
      </c>
      <c r="EJ53" s="8">
        <v>0</v>
      </c>
      <c r="EK53" s="8">
        <v>0</v>
      </c>
      <c r="EL53" s="8">
        <v>0</v>
      </c>
      <c r="EM53" s="8">
        <v>0</v>
      </c>
      <c r="EN53" s="8">
        <v>0</v>
      </c>
      <c r="EO53" s="8">
        <v>0</v>
      </c>
      <c r="EP53" s="8">
        <v>0</v>
      </c>
      <c r="EQ53" s="8">
        <v>0</v>
      </c>
      <c r="ER53" s="8">
        <v>0</v>
      </c>
      <c r="ES53" s="8">
        <v>0</v>
      </c>
      <c r="ET53" s="8">
        <v>0</v>
      </c>
      <c r="EU53" s="8">
        <v>0</v>
      </c>
      <c r="EV53" s="8">
        <v>0</v>
      </c>
      <c r="EW53" s="8">
        <v>0</v>
      </c>
      <c r="EX53" s="8">
        <v>0</v>
      </c>
      <c r="EY53" s="8">
        <v>0</v>
      </c>
      <c r="EZ53" s="8">
        <v>0</v>
      </c>
      <c r="FA53" s="8">
        <v>0</v>
      </c>
      <c r="FB53" s="8">
        <v>0</v>
      </c>
      <c r="FC53" s="8">
        <v>0</v>
      </c>
      <c r="FD53" s="8">
        <v>0</v>
      </c>
      <c r="FE53" s="8">
        <v>0</v>
      </c>
      <c r="FF53" s="8">
        <v>0</v>
      </c>
      <c r="FG53" s="8">
        <v>0</v>
      </c>
      <c r="FH53" s="8">
        <v>0</v>
      </c>
      <c r="FI53" s="8">
        <v>0</v>
      </c>
      <c r="FJ53" s="8">
        <v>0</v>
      </c>
      <c r="FK53" s="8">
        <v>0</v>
      </c>
      <c r="FL53" s="8">
        <v>0</v>
      </c>
      <c r="FM53" s="8">
        <v>0</v>
      </c>
      <c r="FN53" s="8">
        <v>0</v>
      </c>
      <c r="FO53" s="8">
        <v>0</v>
      </c>
      <c r="FP53" s="8">
        <v>0</v>
      </c>
      <c r="FQ53" s="8">
        <v>0</v>
      </c>
      <c r="FR53" s="8">
        <v>0</v>
      </c>
      <c r="FS53" s="8">
        <v>0</v>
      </c>
      <c r="FT53" s="8">
        <v>0</v>
      </c>
      <c r="FU53" s="8">
        <v>0</v>
      </c>
      <c r="FV53" s="8">
        <v>0</v>
      </c>
      <c r="FW53" s="8">
        <v>0</v>
      </c>
      <c r="FX53" s="8">
        <v>0</v>
      </c>
      <c r="FY53" s="8">
        <v>0</v>
      </c>
      <c r="FZ53" s="8">
        <v>0</v>
      </c>
      <c r="GA53" s="8">
        <v>0</v>
      </c>
      <c r="GB53" s="8">
        <v>0</v>
      </c>
      <c r="GC53" s="8">
        <v>0</v>
      </c>
      <c r="GD53" s="8">
        <v>0</v>
      </c>
      <c r="GE53" s="8">
        <v>0</v>
      </c>
      <c r="GF53" s="8">
        <v>0</v>
      </c>
      <c r="GG53" s="8">
        <v>0</v>
      </c>
      <c r="GH53" s="8">
        <v>0</v>
      </c>
      <c r="GI53" s="8">
        <v>0</v>
      </c>
      <c r="GJ53" s="8">
        <v>0</v>
      </c>
      <c r="GK53" s="8">
        <v>0</v>
      </c>
      <c r="GL53" s="8">
        <v>0</v>
      </c>
      <c r="GM53" s="8">
        <v>0</v>
      </c>
      <c r="GN53" s="8">
        <v>0</v>
      </c>
      <c r="GO53" s="8">
        <v>0</v>
      </c>
      <c r="GP53" s="8">
        <v>0</v>
      </c>
      <c r="GQ53" s="8">
        <v>0</v>
      </c>
      <c r="GR53" s="8">
        <v>0</v>
      </c>
      <c r="GS53" s="8">
        <v>0</v>
      </c>
      <c r="GT53" s="8">
        <v>0</v>
      </c>
      <c r="GU53" s="8">
        <v>0</v>
      </c>
      <c r="GV53" s="8">
        <v>0</v>
      </c>
      <c r="GW53" s="8">
        <v>0</v>
      </c>
      <c r="GX53" s="8">
        <v>0</v>
      </c>
      <c r="GY53" s="8">
        <v>0</v>
      </c>
      <c r="GZ53" s="8">
        <v>0</v>
      </c>
      <c r="HA53" s="8">
        <v>0</v>
      </c>
      <c r="HB53" s="8">
        <v>0</v>
      </c>
      <c r="HC53" s="8">
        <v>0</v>
      </c>
      <c r="HD53" s="8">
        <v>0</v>
      </c>
      <c r="HE53" s="8">
        <v>0</v>
      </c>
      <c r="HF53" s="8">
        <v>0</v>
      </c>
      <c r="HG53" s="8">
        <v>0</v>
      </c>
      <c r="HH53" s="8">
        <v>0</v>
      </c>
      <c r="HI53" s="8">
        <v>0</v>
      </c>
      <c r="HJ53" s="8">
        <v>0</v>
      </c>
      <c r="HK53" s="8">
        <v>0</v>
      </c>
      <c r="HL53" s="8">
        <v>0</v>
      </c>
      <c r="HM53" s="8">
        <v>0</v>
      </c>
      <c r="HN53" s="8">
        <v>0</v>
      </c>
      <c r="HO53" s="8">
        <v>0</v>
      </c>
      <c r="HP53" s="8">
        <v>0</v>
      </c>
      <c r="HQ53" s="8">
        <v>0</v>
      </c>
      <c r="HR53" s="8">
        <v>0</v>
      </c>
      <c r="HS53" s="8">
        <v>0</v>
      </c>
      <c r="HT53" s="8">
        <v>0</v>
      </c>
      <c r="HU53" s="8">
        <v>0</v>
      </c>
      <c r="HV53" s="8">
        <v>0</v>
      </c>
      <c r="HW53" s="8">
        <v>0</v>
      </c>
      <c r="HX53" s="8">
        <v>0</v>
      </c>
      <c r="HY53" s="8">
        <v>0</v>
      </c>
      <c r="HZ53" s="8">
        <v>0</v>
      </c>
      <c r="IA53" s="8">
        <v>0</v>
      </c>
      <c r="IB53" s="8">
        <v>0</v>
      </c>
      <c r="IC53" s="8">
        <v>0</v>
      </c>
      <c r="ID53" s="8">
        <v>0</v>
      </c>
      <c r="IE53" s="8">
        <v>0</v>
      </c>
      <c r="IF53" s="8">
        <v>0</v>
      </c>
      <c r="IG53" s="8">
        <v>0</v>
      </c>
      <c r="IH53" s="8">
        <v>0</v>
      </c>
      <c r="II53" s="8">
        <v>0</v>
      </c>
      <c r="IJ53" s="8">
        <v>0</v>
      </c>
      <c r="IK53" s="8">
        <v>0</v>
      </c>
      <c r="IL53" s="8">
        <v>0</v>
      </c>
      <c r="IM53" s="8">
        <v>0</v>
      </c>
      <c r="IN53" s="8">
        <v>0</v>
      </c>
      <c r="IO53" s="8">
        <v>0</v>
      </c>
      <c r="IP53" s="8">
        <v>0</v>
      </c>
      <c r="IQ53" s="8">
        <v>0</v>
      </c>
      <c r="IR53" s="8">
        <v>0</v>
      </c>
      <c r="IS53" s="8">
        <v>0</v>
      </c>
      <c r="IT53" s="8">
        <v>0</v>
      </c>
      <c r="IU53" s="8">
        <v>0</v>
      </c>
      <c r="IV53" s="8">
        <v>0</v>
      </c>
      <c r="IW53" s="8">
        <v>0</v>
      </c>
      <c r="IX53" s="8">
        <v>0</v>
      </c>
      <c r="IY53" s="8">
        <v>0</v>
      </c>
      <c r="IZ53" s="8">
        <v>0</v>
      </c>
      <c r="JA53" s="8">
        <v>0</v>
      </c>
      <c r="JB53" s="8">
        <v>0</v>
      </c>
      <c r="JC53" s="8">
        <v>0</v>
      </c>
      <c r="JD53" s="8">
        <v>0</v>
      </c>
      <c r="JE53" s="8">
        <v>0</v>
      </c>
      <c r="JF53" s="8">
        <v>0</v>
      </c>
      <c r="JG53" s="8">
        <v>0</v>
      </c>
      <c r="JH53" s="8">
        <v>0</v>
      </c>
      <c r="JI53" s="8">
        <v>0</v>
      </c>
      <c r="JJ53" s="8">
        <v>0</v>
      </c>
      <c r="JK53" s="8">
        <v>0</v>
      </c>
      <c r="JL53" s="8">
        <v>0</v>
      </c>
      <c r="JM53" s="8">
        <v>0</v>
      </c>
      <c r="JN53" s="8">
        <v>0</v>
      </c>
      <c r="JO53" s="8">
        <v>0</v>
      </c>
      <c r="JP53" s="8">
        <v>0</v>
      </c>
      <c r="JQ53" s="8">
        <v>0</v>
      </c>
      <c r="JR53" s="8">
        <v>0</v>
      </c>
      <c r="JS53" s="8">
        <v>0</v>
      </c>
      <c r="JT53" s="8">
        <v>0</v>
      </c>
      <c r="JU53" s="8">
        <v>0</v>
      </c>
      <c r="JV53" s="8">
        <v>0</v>
      </c>
      <c r="JW53" s="8">
        <v>0</v>
      </c>
      <c r="JX53" s="8">
        <v>0</v>
      </c>
      <c r="JY53" s="8">
        <v>0</v>
      </c>
      <c r="JZ53" s="8">
        <v>0</v>
      </c>
      <c r="KA53" s="8">
        <v>0</v>
      </c>
      <c r="KB53" s="8">
        <v>0</v>
      </c>
      <c r="KC53" s="8">
        <v>0</v>
      </c>
      <c r="KD53" s="8">
        <v>0</v>
      </c>
      <c r="KE53" s="8">
        <v>0</v>
      </c>
      <c r="KF53" s="8">
        <v>0</v>
      </c>
      <c r="KG53" s="8">
        <v>0</v>
      </c>
      <c r="KH53" s="8">
        <v>0</v>
      </c>
      <c r="KI53" s="8">
        <v>0</v>
      </c>
      <c r="KJ53" s="8">
        <v>0</v>
      </c>
      <c r="KK53" s="8">
        <v>0</v>
      </c>
      <c r="KL53" s="8">
        <v>0</v>
      </c>
      <c r="KM53" s="8">
        <v>0</v>
      </c>
      <c r="KN53" s="8">
        <v>0</v>
      </c>
      <c r="KO53" s="8">
        <v>0</v>
      </c>
      <c r="KP53" s="8">
        <v>0</v>
      </c>
      <c r="KQ53" s="8">
        <v>0</v>
      </c>
      <c r="KR53" s="8">
        <v>0</v>
      </c>
      <c r="KS53" s="8">
        <v>0</v>
      </c>
      <c r="KT53" s="8">
        <v>0</v>
      </c>
      <c r="KU53" s="8">
        <v>0</v>
      </c>
      <c r="KV53" s="8">
        <v>0</v>
      </c>
      <c r="KW53" s="8">
        <v>0</v>
      </c>
      <c r="KX53" s="8">
        <v>0</v>
      </c>
      <c r="KY53" s="8">
        <v>0</v>
      </c>
      <c r="KZ53" s="8">
        <v>0</v>
      </c>
      <c r="LA53" s="8">
        <v>0</v>
      </c>
      <c r="LB53" s="8">
        <v>0</v>
      </c>
      <c r="LC53" s="8">
        <v>0</v>
      </c>
      <c r="LD53" s="8">
        <v>0</v>
      </c>
      <c r="LE53" s="8">
        <v>0</v>
      </c>
      <c r="LF53" s="8">
        <v>0</v>
      </c>
      <c r="LG53" s="8">
        <v>0</v>
      </c>
      <c r="LH53" s="8">
        <v>0</v>
      </c>
      <c r="LI53" s="8">
        <v>0</v>
      </c>
      <c r="LJ53" s="8">
        <v>0</v>
      </c>
      <c r="LK53" s="8">
        <v>0</v>
      </c>
      <c r="LL53" s="8">
        <v>0</v>
      </c>
      <c r="LM53" s="8">
        <v>0</v>
      </c>
      <c r="LN53" s="8">
        <v>0</v>
      </c>
      <c r="LO53" s="8">
        <v>0</v>
      </c>
      <c r="LP53" s="8">
        <v>0</v>
      </c>
      <c r="LQ53" s="8">
        <v>0</v>
      </c>
      <c r="LR53" s="8">
        <v>0</v>
      </c>
      <c r="LS53" s="8">
        <v>0</v>
      </c>
      <c r="LT53" s="8">
        <v>0</v>
      </c>
      <c r="LU53" s="8">
        <v>0</v>
      </c>
      <c r="LV53" s="8">
        <v>0</v>
      </c>
      <c r="LW53" s="8">
        <v>0</v>
      </c>
      <c r="LX53" s="8">
        <v>0</v>
      </c>
      <c r="LY53" s="8">
        <v>0</v>
      </c>
      <c r="LZ53" s="8">
        <v>0</v>
      </c>
      <c r="MA53" s="8">
        <v>0</v>
      </c>
      <c r="MB53" s="8">
        <v>0</v>
      </c>
      <c r="MC53" s="8">
        <v>0</v>
      </c>
      <c r="MD53" s="8">
        <v>0</v>
      </c>
      <c r="ME53" s="8">
        <v>0</v>
      </c>
      <c r="MF53" s="8">
        <v>0</v>
      </c>
      <c r="MG53" s="8">
        <v>0</v>
      </c>
      <c r="MH53" s="8">
        <v>0</v>
      </c>
      <c r="MI53" s="8">
        <v>0</v>
      </c>
      <c r="MJ53" s="8">
        <v>0</v>
      </c>
      <c r="MK53" s="8">
        <v>0</v>
      </c>
      <c r="ML53" s="8">
        <v>0</v>
      </c>
      <c r="MM53" s="8">
        <v>0</v>
      </c>
      <c r="MN53" s="8">
        <v>0</v>
      </c>
      <c r="MO53" s="8">
        <v>0</v>
      </c>
      <c r="MP53" s="8">
        <v>0</v>
      </c>
      <c r="MQ53" s="8">
        <v>0</v>
      </c>
      <c r="MR53" s="8">
        <v>0</v>
      </c>
      <c r="MS53" s="8">
        <v>0</v>
      </c>
      <c r="MT53" s="8">
        <v>0</v>
      </c>
      <c r="MU53" s="8">
        <v>0</v>
      </c>
      <c r="MV53" s="8">
        <v>0</v>
      </c>
      <c r="MW53" s="8">
        <v>0</v>
      </c>
      <c r="MX53" s="8">
        <v>0</v>
      </c>
      <c r="MY53" s="9" t="s">
        <v>63</v>
      </c>
    </row>
    <row r="54" spans="1:363" x14ac:dyDescent="0.25">
      <c r="A54" s="301"/>
      <c r="B54" s="21" t="s">
        <v>49</v>
      </c>
      <c r="C54" s="8">
        <v>354</v>
      </c>
      <c r="D54" s="8">
        <v>354</v>
      </c>
      <c r="E54" s="8">
        <v>354</v>
      </c>
      <c r="F54" s="8">
        <v>354</v>
      </c>
      <c r="G54" s="8">
        <v>354</v>
      </c>
      <c r="H54" s="8">
        <v>354</v>
      </c>
      <c r="I54" s="8">
        <v>354</v>
      </c>
      <c r="J54" s="8">
        <v>354</v>
      </c>
      <c r="K54" s="8">
        <v>354</v>
      </c>
      <c r="L54" s="8">
        <v>354</v>
      </c>
      <c r="M54" s="8">
        <v>354</v>
      </c>
      <c r="N54" s="8">
        <v>354</v>
      </c>
      <c r="O54" s="8">
        <v>354</v>
      </c>
      <c r="P54" s="8">
        <v>354</v>
      </c>
      <c r="Q54" s="8">
        <v>354</v>
      </c>
      <c r="R54" s="8">
        <v>354</v>
      </c>
      <c r="S54" s="8">
        <v>354</v>
      </c>
      <c r="T54" s="8">
        <v>354</v>
      </c>
      <c r="U54" s="8">
        <v>354</v>
      </c>
      <c r="V54" s="8">
        <v>354</v>
      </c>
      <c r="W54" s="8">
        <v>354</v>
      </c>
      <c r="X54" s="8">
        <v>354</v>
      </c>
      <c r="Y54" s="8">
        <v>354</v>
      </c>
      <c r="Z54" s="8">
        <v>354</v>
      </c>
      <c r="AA54" s="8">
        <v>354</v>
      </c>
      <c r="AB54" s="8">
        <v>354</v>
      </c>
      <c r="AC54" s="8">
        <v>354</v>
      </c>
      <c r="AD54" s="8">
        <v>354</v>
      </c>
      <c r="AE54" s="8">
        <v>354</v>
      </c>
      <c r="AF54" s="8">
        <v>354</v>
      </c>
      <c r="AG54" s="8">
        <v>354</v>
      </c>
      <c r="AH54" s="8">
        <v>354</v>
      </c>
      <c r="AI54" s="8">
        <v>354</v>
      </c>
      <c r="AJ54" s="8">
        <v>354</v>
      </c>
      <c r="AK54" s="8">
        <v>354</v>
      </c>
      <c r="AL54" s="8">
        <v>354</v>
      </c>
      <c r="AM54" s="8">
        <v>354</v>
      </c>
      <c r="AN54" s="8">
        <v>354</v>
      </c>
      <c r="AO54" s="8">
        <v>354</v>
      </c>
      <c r="AP54" s="8">
        <v>354</v>
      </c>
      <c r="AQ54" s="8">
        <v>354</v>
      </c>
      <c r="AR54" s="8">
        <v>354</v>
      </c>
      <c r="AS54" s="8">
        <v>354</v>
      </c>
      <c r="AT54" s="8">
        <v>354</v>
      </c>
      <c r="AU54" s="8">
        <v>354</v>
      </c>
      <c r="AV54" s="8">
        <v>354</v>
      </c>
      <c r="AW54" s="8">
        <v>354</v>
      </c>
      <c r="AX54" s="8">
        <v>354</v>
      </c>
      <c r="AY54" s="8">
        <v>354</v>
      </c>
      <c r="AZ54" s="8">
        <v>354</v>
      </c>
      <c r="BA54" s="8">
        <v>354</v>
      </c>
      <c r="BB54" s="8">
        <v>354</v>
      </c>
      <c r="BC54" s="8">
        <v>354</v>
      </c>
      <c r="BD54" s="8">
        <v>354</v>
      </c>
      <c r="BE54" s="8">
        <v>354</v>
      </c>
      <c r="BF54" s="8">
        <v>354</v>
      </c>
      <c r="BG54" s="8">
        <v>354</v>
      </c>
      <c r="BH54" s="8">
        <v>354</v>
      </c>
      <c r="BI54" s="8">
        <v>354</v>
      </c>
      <c r="BJ54" s="8">
        <v>354</v>
      </c>
      <c r="BK54" s="8">
        <v>354</v>
      </c>
      <c r="BL54" s="8">
        <v>354</v>
      </c>
      <c r="BM54" s="8">
        <v>354</v>
      </c>
      <c r="BN54" s="8">
        <v>354</v>
      </c>
      <c r="BO54" s="8">
        <v>354</v>
      </c>
      <c r="BP54" s="8">
        <v>354</v>
      </c>
      <c r="BQ54" s="8">
        <v>354</v>
      </c>
      <c r="BR54" s="8">
        <v>354</v>
      </c>
      <c r="BS54" s="8">
        <v>354</v>
      </c>
      <c r="BT54" s="8">
        <v>354</v>
      </c>
      <c r="BU54" s="8">
        <v>354</v>
      </c>
      <c r="BV54" s="8">
        <v>354</v>
      </c>
      <c r="BW54" s="8">
        <v>354</v>
      </c>
      <c r="BX54" s="8">
        <v>354</v>
      </c>
      <c r="BY54" s="8">
        <v>354</v>
      </c>
      <c r="BZ54" s="8">
        <v>354</v>
      </c>
      <c r="CA54" s="8">
        <v>354</v>
      </c>
      <c r="CB54" s="8">
        <v>354</v>
      </c>
      <c r="CC54" s="8">
        <v>354</v>
      </c>
      <c r="CD54" s="8">
        <v>354</v>
      </c>
      <c r="CE54" s="8">
        <v>354</v>
      </c>
      <c r="CF54" s="8">
        <v>354</v>
      </c>
      <c r="CG54" s="8">
        <v>354</v>
      </c>
      <c r="CH54" s="8">
        <v>354</v>
      </c>
      <c r="CI54" s="8">
        <v>354</v>
      </c>
      <c r="CJ54" s="8">
        <v>354</v>
      </c>
      <c r="CK54" s="8">
        <v>354</v>
      </c>
      <c r="CL54" s="8">
        <v>354</v>
      </c>
      <c r="CM54" s="8">
        <v>354</v>
      </c>
      <c r="CN54" s="8">
        <v>354</v>
      </c>
      <c r="CO54" s="8">
        <v>354</v>
      </c>
      <c r="CP54" s="8">
        <v>354</v>
      </c>
      <c r="CQ54" s="8">
        <v>354</v>
      </c>
      <c r="CR54" s="8">
        <v>354</v>
      </c>
      <c r="CS54" s="8">
        <v>354</v>
      </c>
      <c r="CT54" s="8">
        <v>354</v>
      </c>
      <c r="CU54" s="8">
        <v>354</v>
      </c>
      <c r="CV54" s="8">
        <v>354</v>
      </c>
      <c r="CW54" s="8">
        <v>354</v>
      </c>
      <c r="CX54" s="8">
        <v>354</v>
      </c>
      <c r="CY54" s="8">
        <v>354</v>
      </c>
      <c r="CZ54" s="8">
        <v>354</v>
      </c>
      <c r="DA54" s="8">
        <v>354</v>
      </c>
      <c r="DB54" s="8">
        <v>354</v>
      </c>
      <c r="DC54" s="8">
        <v>354</v>
      </c>
      <c r="DD54" s="8">
        <v>354</v>
      </c>
      <c r="DE54" s="8">
        <v>354</v>
      </c>
      <c r="DF54" s="8">
        <v>354</v>
      </c>
      <c r="DG54" s="8">
        <v>354</v>
      </c>
      <c r="DH54" s="8">
        <v>354</v>
      </c>
      <c r="DI54" s="8">
        <v>354</v>
      </c>
      <c r="DJ54" s="8">
        <v>354</v>
      </c>
      <c r="DK54" s="8">
        <v>354</v>
      </c>
      <c r="DL54" s="8">
        <v>354</v>
      </c>
      <c r="DM54" s="8">
        <v>354</v>
      </c>
      <c r="DN54" s="8">
        <v>354</v>
      </c>
      <c r="DO54" s="8">
        <v>354</v>
      </c>
      <c r="DP54" s="8">
        <v>354</v>
      </c>
      <c r="DQ54" s="8">
        <v>354</v>
      </c>
      <c r="DR54" s="8">
        <v>354</v>
      </c>
      <c r="DS54" s="8">
        <v>354</v>
      </c>
      <c r="DT54" s="8">
        <v>354</v>
      </c>
      <c r="DU54" s="8">
        <v>354</v>
      </c>
      <c r="DV54" s="8">
        <v>354</v>
      </c>
      <c r="DW54" s="8">
        <v>354</v>
      </c>
      <c r="DX54" s="8">
        <v>354</v>
      </c>
      <c r="DY54" s="8">
        <v>354</v>
      </c>
      <c r="DZ54" s="8">
        <v>354</v>
      </c>
      <c r="EA54" s="8">
        <v>354</v>
      </c>
      <c r="EB54" s="8">
        <v>354</v>
      </c>
      <c r="EC54" s="8">
        <v>354</v>
      </c>
      <c r="ED54" s="8">
        <v>354</v>
      </c>
      <c r="EE54" s="8">
        <v>354</v>
      </c>
      <c r="EF54" s="8">
        <v>354</v>
      </c>
      <c r="EG54" s="8">
        <v>354</v>
      </c>
      <c r="EH54" s="8">
        <v>354</v>
      </c>
      <c r="EI54" s="8">
        <v>354</v>
      </c>
      <c r="EJ54" s="8">
        <v>354</v>
      </c>
      <c r="EK54" s="8">
        <v>354</v>
      </c>
      <c r="EL54" s="8">
        <v>354</v>
      </c>
      <c r="EM54" s="8">
        <v>354</v>
      </c>
      <c r="EN54" s="8">
        <v>354</v>
      </c>
      <c r="EO54" s="8">
        <v>354</v>
      </c>
      <c r="EP54" s="8">
        <v>354</v>
      </c>
      <c r="EQ54" s="8">
        <v>354</v>
      </c>
      <c r="ER54" s="8">
        <v>354</v>
      </c>
      <c r="ES54" s="8">
        <v>354</v>
      </c>
      <c r="ET54" s="8">
        <v>354</v>
      </c>
      <c r="EU54" s="8">
        <v>354</v>
      </c>
      <c r="EV54" s="8">
        <v>354</v>
      </c>
      <c r="EW54" s="8">
        <v>354</v>
      </c>
      <c r="EX54" s="8">
        <v>354</v>
      </c>
      <c r="EY54" s="8">
        <v>354</v>
      </c>
      <c r="EZ54" s="8">
        <v>354</v>
      </c>
      <c r="FA54" s="8">
        <v>354</v>
      </c>
      <c r="FB54" s="8">
        <v>354</v>
      </c>
      <c r="FC54" s="8">
        <v>354</v>
      </c>
      <c r="FD54" s="8">
        <v>354</v>
      </c>
      <c r="FE54" s="8">
        <v>354</v>
      </c>
      <c r="FF54" s="8">
        <v>354</v>
      </c>
      <c r="FG54" s="8">
        <v>354</v>
      </c>
      <c r="FH54" s="8">
        <v>354</v>
      </c>
      <c r="FI54" s="8">
        <v>354</v>
      </c>
      <c r="FJ54" s="8">
        <v>354</v>
      </c>
      <c r="FK54" s="8">
        <v>354</v>
      </c>
      <c r="FL54" s="8">
        <v>354</v>
      </c>
      <c r="FM54" s="8">
        <v>354</v>
      </c>
      <c r="FN54" s="8">
        <v>354</v>
      </c>
      <c r="FO54" s="8">
        <v>354</v>
      </c>
      <c r="FP54" s="8">
        <v>354</v>
      </c>
      <c r="FQ54" s="8">
        <v>354</v>
      </c>
      <c r="FR54" s="8">
        <v>354</v>
      </c>
      <c r="FS54" s="8">
        <v>354</v>
      </c>
      <c r="FT54" s="8">
        <v>354</v>
      </c>
      <c r="FU54" s="8">
        <v>354</v>
      </c>
      <c r="FV54" s="8">
        <v>354</v>
      </c>
      <c r="FW54" s="8">
        <v>354</v>
      </c>
      <c r="FX54" s="8">
        <v>354</v>
      </c>
      <c r="FY54" s="8">
        <v>354</v>
      </c>
      <c r="FZ54" s="8">
        <v>354</v>
      </c>
      <c r="GA54" s="8">
        <v>354</v>
      </c>
      <c r="GB54" s="8">
        <v>354</v>
      </c>
      <c r="GC54" s="8">
        <v>354</v>
      </c>
      <c r="GD54" s="8">
        <v>354</v>
      </c>
      <c r="GE54" s="8">
        <v>354</v>
      </c>
      <c r="GF54" s="8">
        <v>354</v>
      </c>
      <c r="GG54" s="8">
        <v>354</v>
      </c>
      <c r="GH54" s="8">
        <v>354</v>
      </c>
      <c r="GI54" s="8">
        <v>354</v>
      </c>
      <c r="GJ54" s="8">
        <v>354</v>
      </c>
      <c r="GK54" s="8">
        <v>354</v>
      </c>
      <c r="GL54" s="8">
        <v>354</v>
      </c>
      <c r="GM54" s="8">
        <v>354</v>
      </c>
      <c r="GN54" s="8">
        <v>354</v>
      </c>
      <c r="GO54" s="8">
        <v>354</v>
      </c>
      <c r="GP54" s="8">
        <v>354</v>
      </c>
      <c r="GQ54" s="8">
        <v>354</v>
      </c>
      <c r="GR54" s="8">
        <v>354</v>
      </c>
      <c r="GS54" s="8">
        <v>354</v>
      </c>
      <c r="GT54" s="8">
        <v>354</v>
      </c>
      <c r="GU54" s="8">
        <v>354</v>
      </c>
      <c r="GV54" s="8">
        <v>354</v>
      </c>
      <c r="GW54" s="8">
        <v>354</v>
      </c>
      <c r="GX54" s="8">
        <v>354</v>
      </c>
      <c r="GY54" s="8">
        <v>354</v>
      </c>
      <c r="GZ54" s="8">
        <v>354</v>
      </c>
      <c r="HA54" s="8">
        <v>354</v>
      </c>
      <c r="HB54" s="8">
        <v>354</v>
      </c>
      <c r="HC54" s="8">
        <v>354</v>
      </c>
      <c r="HD54" s="8">
        <v>354</v>
      </c>
      <c r="HE54" s="8">
        <v>354</v>
      </c>
      <c r="HF54" s="8">
        <v>354</v>
      </c>
      <c r="HG54" s="8">
        <v>354</v>
      </c>
      <c r="HH54" s="8">
        <v>354</v>
      </c>
      <c r="HI54" s="8">
        <v>354</v>
      </c>
      <c r="HJ54" s="8">
        <v>354</v>
      </c>
      <c r="HK54" s="8">
        <v>354</v>
      </c>
      <c r="HL54" s="8">
        <v>354</v>
      </c>
      <c r="HM54" s="8">
        <v>354</v>
      </c>
      <c r="HN54" s="8">
        <v>354</v>
      </c>
      <c r="HO54" s="8">
        <v>354</v>
      </c>
      <c r="HP54" s="8">
        <v>354</v>
      </c>
      <c r="HQ54" s="8">
        <v>354</v>
      </c>
      <c r="HR54" s="8">
        <v>354</v>
      </c>
      <c r="HS54" s="8">
        <v>354</v>
      </c>
      <c r="HT54" s="8">
        <v>354</v>
      </c>
      <c r="HU54" s="8">
        <v>354</v>
      </c>
      <c r="HV54" s="8">
        <v>354</v>
      </c>
      <c r="HW54" s="8">
        <v>354</v>
      </c>
      <c r="HX54" s="8">
        <v>354</v>
      </c>
      <c r="HY54" s="8">
        <v>354</v>
      </c>
      <c r="HZ54" s="8">
        <v>354</v>
      </c>
      <c r="IA54" s="8">
        <v>354</v>
      </c>
      <c r="IB54" s="8">
        <v>354</v>
      </c>
      <c r="IC54" s="8">
        <v>354</v>
      </c>
      <c r="ID54" s="8">
        <v>354</v>
      </c>
      <c r="IE54" s="8">
        <v>354</v>
      </c>
      <c r="IF54" s="8">
        <v>354</v>
      </c>
      <c r="IG54" s="8">
        <v>354</v>
      </c>
      <c r="IH54" s="8">
        <v>354</v>
      </c>
      <c r="II54" s="8">
        <v>354</v>
      </c>
      <c r="IJ54" s="8">
        <v>354</v>
      </c>
      <c r="IK54" s="8">
        <v>354</v>
      </c>
      <c r="IL54" s="8">
        <v>354</v>
      </c>
      <c r="IM54" s="8">
        <v>354</v>
      </c>
      <c r="IN54" s="8">
        <v>354</v>
      </c>
      <c r="IO54" s="8">
        <v>354</v>
      </c>
      <c r="IP54" s="8">
        <v>354</v>
      </c>
      <c r="IQ54" s="8">
        <v>354</v>
      </c>
      <c r="IR54" s="8">
        <v>354</v>
      </c>
      <c r="IS54" s="8">
        <v>354</v>
      </c>
      <c r="IT54" s="8">
        <v>354</v>
      </c>
      <c r="IU54" s="8">
        <v>354</v>
      </c>
      <c r="IV54" s="8">
        <v>354</v>
      </c>
      <c r="IW54" s="8">
        <v>354</v>
      </c>
      <c r="IX54" s="8">
        <v>354</v>
      </c>
      <c r="IY54" s="8">
        <v>354</v>
      </c>
      <c r="IZ54" s="8">
        <v>354</v>
      </c>
      <c r="JA54" s="8">
        <v>354</v>
      </c>
      <c r="JB54" s="8">
        <v>354</v>
      </c>
      <c r="JC54" s="8">
        <v>354</v>
      </c>
      <c r="JD54" s="8">
        <v>354</v>
      </c>
      <c r="JE54" s="8">
        <v>354</v>
      </c>
      <c r="JF54" s="8">
        <v>354</v>
      </c>
      <c r="JG54" s="8">
        <v>354</v>
      </c>
      <c r="JH54" s="8">
        <v>354</v>
      </c>
      <c r="JI54" s="8">
        <v>354</v>
      </c>
      <c r="JJ54" s="8">
        <v>354</v>
      </c>
      <c r="JK54" s="8">
        <v>354</v>
      </c>
      <c r="JL54" s="8">
        <v>354</v>
      </c>
      <c r="JM54" s="8">
        <v>354</v>
      </c>
      <c r="JN54" s="8">
        <v>354</v>
      </c>
      <c r="JO54" s="8">
        <v>354</v>
      </c>
      <c r="JP54" s="8">
        <v>354</v>
      </c>
      <c r="JQ54" s="8">
        <v>354</v>
      </c>
      <c r="JR54" s="8">
        <v>354</v>
      </c>
      <c r="JS54" s="8">
        <v>354</v>
      </c>
      <c r="JT54" s="8">
        <v>354</v>
      </c>
      <c r="JU54" s="8">
        <v>354</v>
      </c>
      <c r="JV54" s="8">
        <v>354</v>
      </c>
      <c r="JW54" s="8">
        <v>354</v>
      </c>
      <c r="JX54" s="8">
        <v>354</v>
      </c>
      <c r="JY54" s="8">
        <v>354</v>
      </c>
      <c r="JZ54" s="8">
        <v>354</v>
      </c>
      <c r="KA54" s="8">
        <v>354</v>
      </c>
      <c r="KB54" s="8">
        <v>354</v>
      </c>
      <c r="KC54" s="8">
        <v>354</v>
      </c>
      <c r="KD54" s="8">
        <v>354</v>
      </c>
      <c r="KE54" s="8">
        <v>354</v>
      </c>
      <c r="KF54" s="8">
        <v>354</v>
      </c>
      <c r="KG54" s="8">
        <v>354</v>
      </c>
      <c r="KH54" s="8">
        <v>354</v>
      </c>
      <c r="KI54" s="8">
        <v>354</v>
      </c>
      <c r="KJ54" s="8">
        <v>354</v>
      </c>
      <c r="KK54" s="8">
        <v>354</v>
      </c>
      <c r="KL54" s="8">
        <v>354</v>
      </c>
      <c r="KM54" s="8">
        <v>354</v>
      </c>
      <c r="KN54" s="8">
        <v>354</v>
      </c>
      <c r="KO54" s="8">
        <v>354</v>
      </c>
      <c r="KP54" s="8">
        <v>354</v>
      </c>
      <c r="KQ54" s="8">
        <v>354</v>
      </c>
      <c r="KR54" s="8">
        <v>354</v>
      </c>
      <c r="KS54" s="8">
        <v>354</v>
      </c>
      <c r="KT54" s="8">
        <v>354</v>
      </c>
      <c r="KU54" s="8">
        <v>354</v>
      </c>
      <c r="KV54" s="8">
        <v>354</v>
      </c>
      <c r="KW54" s="8">
        <v>354</v>
      </c>
      <c r="KX54" s="8">
        <v>354</v>
      </c>
      <c r="KY54" s="8">
        <v>354</v>
      </c>
      <c r="KZ54" s="8">
        <v>354</v>
      </c>
      <c r="LA54" s="8">
        <v>354</v>
      </c>
      <c r="LB54" s="8">
        <v>354</v>
      </c>
      <c r="LC54" s="8">
        <v>354</v>
      </c>
      <c r="LD54" s="8">
        <v>354</v>
      </c>
      <c r="LE54" s="8">
        <v>354</v>
      </c>
      <c r="LF54" s="8">
        <v>354</v>
      </c>
      <c r="LG54" s="8">
        <v>354</v>
      </c>
      <c r="LH54" s="8">
        <v>354</v>
      </c>
      <c r="LI54" s="8">
        <v>354</v>
      </c>
      <c r="LJ54" s="8">
        <v>354</v>
      </c>
      <c r="LK54" s="8">
        <v>354</v>
      </c>
      <c r="LL54" s="8">
        <v>354</v>
      </c>
      <c r="LM54" s="8">
        <v>354</v>
      </c>
      <c r="LN54" s="8">
        <v>354</v>
      </c>
      <c r="LO54" s="8">
        <v>354</v>
      </c>
      <c r="LP54" s="8">
        <v>354</v>
      </c>
      <c r="LQ54" s="8">
        <v>354</v>
      </c>
      <c r="LR54" s="8">
        <v>354</v>
      </c>
      <c r="LS54" s="8">
        <v>354</v>
      </c>
      <c r="LT54" s="8">
        <v>354</v>
      </c>
      <c r="LU54" s="8">
        <v>354</v>
      </c>
      <c r="LV54" s="8">
        <v>354</v>
      </c>
      <c r="LW54" s="8">
        <v>354</v>
      </c>
      <c r="LX54" s="8">
        <v>354</v>
      </c>
      <c r="LY54" s="8">
        <v>354</v>
      </c>
      <c r="LZ54" s="8">
        <v>354</v>
      </c>
      <c r="MA54" s="8">
        <v>354</v>
      </c>
      <c r="MB54" s="8">
        <v>354</v>
      </c>
      <c r="MC54" s="8">
        <v>354</v>
      </c>
      <c r="MD54" s="8">
        <v>354</v>
      </c>
      <c r="ME54" s="8">
        <v>354</v>
      </c>
      <c r="MF54" s="8">
        <v>354</v>
      </c>
      <c r="MG54" s="8">
        <v>354</v>
      </c>
      <c r="MH54" s="8">
        <v>354</v>
      </c>
      <c r="MI54" s="8">
        <v>354</v>
      </c>
      <c r="MJ54" s="8">
        <v>354</v>
      </c>
      <c r="MK54" s="8">
        <v>354</v>
      </c>
      <c r="ML54" s="8">
        <v>354</v>
      </c>
      <c r="MM54" s="8">
        <v>354</v>
      </c>
      <c r="MN54" s="8">
        <v>354</v>
      </c>
      <c r="MO54" s="8">
        <v>354</v>
      </c>
      <c r="MP54" s="8">
        <v>354</v>
      </c>
      <c r="MQ54" s="8">
        <v>354</v>
      </c>
      <c r="MR54" s="8">
        <v>354</v>
      </c>
      <c r="MS54" s="8">
        <v>354</v>
      </c>
      <c r="MT54" s="8">
        <v>354</v>
      </c>
      <c r="MU54" s="8">
        <v>354</v>
      </c>
      <c r="MV54" s="8">
        <v>354</v>
      </c>
      <c r="MW54" s="8">
        <v>354</v>
      </c>
      <c r="MX54" s="8">
        <v>354</v>
      </c>
      <c r="MY54" s="9" t="s">
        <v>63</v>
      </c>
    </row>
    <row r="55" spans="1:363" x14ac:dyDescent="0.25">
      <c r="A55" s="26"/>
      <c r="MY55" s="9" t="s">
        <v>63</v>
      </c>
    </row>
    <row r="56" spans="1:363" x14ac:dyDescent="0.25">
      <c r="MY56" s="9" t="s">
        <v>63</v>
      </c>
    </row>
    <row r="57" spans="1:363" x14ac:dyDescent="0.25">
      <c r="A57" s="9"/>
      <c r="B57" s="135" t="s">
        <v>264</v>
      </c>
      <c r="C57" s="70" t="s">
        <v>267</v>
      </c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2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1"/>
      <c r="BG57" s="31"/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  <c r="CJ57" s="31"/>
      <c r="CK57" s="31"/>
      <c r="CL57" s="31"/>
      <c r="CM57" s="31"/>
      <c r="CN57" s="31"/>
      <c r="CO57" s="31"/>
      <c r="CP57" s="31"/>
      <c r="CQ57" s="31"/>
      <c r="CR57" s="31"/>
      <c r="CS57" s="31"/>
      <c r="CT57" s="31"/>
      <c r="CU57" s="31"/>
      <c r="CV57" s="31"/>
      <c r="CW57" s="31"/>
      <c r="CX57" s="31"/>
      <c r="CY57" s="31"/>
      <c r="CZ57" s="31"/>
      <c r="DA57" s="31"/>
      <c r="DB57" s="31"/>
      <c r="DC57" s="31"/>
      <c r="DD57" s="31"/>
      <c r="DE57" s="31"/>
      <c r="DF57" s="31"/>
      <c r="DG57" s="31"/>
      <c r="DH57" s="31"/>
      <c r="DI57" s="31"/>
      <c r="DJ57" s="31"/>
      <c r="DK57" s="31"/>
      <c r="DL57" s="31"/>
      <c r="DM57" s="31"/>
      <c r="DN57" s="31"/>
      <c r="DO57" s="31"/>
      <c r="DP57" s="31"/>
      <c r="DQ57" s="31"/>
      <c r="DR57" s="31"/>
      <c r="DS57" s="31"/>
      <c r="DT57" s="31"/>
      <c r="DU57" s="31"/>
      <c r="DV57" s="31"/>
      <c r="DW57" s="31"/>
      <c r="DX57" s="31"/>
      <c r="DY57" s="31"/>
      <c r="DZ57" s="31"/>
      <c r="EA57" s="31"/>
      <c r="EB57" s="31"/>
      <c r="EC57" s="31"/>
      <c r="ED57" s="31"/>
      <c r="EE57" s="31"/>
      <c r="EF57" s="31"/>
      <c r="EG57" s="31"/>
      <c r="EH57" s="31"/>
      <c r="EI57" s="31"/>
      <c r="EJ57" s="31"/>
      <c r="EK57" s="31"/>
      <c r="EL57" s="31"/>
      <c r="EM57" s="31"/>
      <c r="EN57" s="31"/>
      <c r="EO57" s="31"/>
      <c r="EP57" s="31"/>
      <c r="EQ57" s="31"/>
      <c r="ER57" s="31"/>
      <c r="ES57" s="31"/>
      <c r="ET57" s="31"/>
      <c r="EU57" s="31"/>
      <c r="EV57" s="31"/>
      <c r="EW57" s="31"/>
      <c r="EX57" s="31"/>
      <c r="EY57" s="31"/>
      <c r="EZ57" s="31"/>
      <c r="FA57" s="31"/>
      <c r="FB57" s="31"/>
      <c r="FC57" s="31"/>
      <c r="FD57" s="31"/>
      <c r="FE57" s="31"/>
      <c r="FF57" s="31"/>
      <c r="FG57" s="31"/>
      <c r="FH57" s="31"/>
      <c r="FI57" s="31"/>
      <c r="FJ57" s="31"/>
      <c r="FK57" s="31"/>
      <c r="FL57" s="31"/>
      <c r="FM57" s="31"/>
      <c r="FN57" s="31"/>
      <c r="FO57" s="31"/>
      <c r="FP57" s="31"/>
      <c r="FQ57" s="31"/>
      <c r="FR57" s="31"/>
      <c r="FS57" s="31"/>
      <c r="FT57" s="31"/>
      <c r="FU57" s="31"/>
      <c r="FV57" s="31"/>
      <c r="FW57" s="31"/>
      <c r="FX57" s="31"/>
      <c r="FY57" s="31"/>
      <c r="FZ57" s="31"/>
      <c r="GA57" s="31"/>
      <c r="GB57" s="31"/>
      <c r="GC57" s="31"/>
      <c r="GD57" s="31"/>
      <c r="GE57" s="31"/>
      <c r="GF57" s="31"/>
      <c r="GG57" s="31"/>
      <c r="GH57" s="31"/>
      <c r="GI57" s="31"/>
      <c r="GJ57" s="31"/>
      <c r="GK57" s="31"/>
      <c r="GL57" s="31"/>
      <c r="GM57" s="31"/>
      <c r="GN57" s="31"/>
      <c r="GO57" s="31"/>
      <c r="GP57" s="31"/>
      <c r="GQ57" s="31"/>
      <c r="GR57" s="31"/>
      <c r="GS57" s="31"/>
      <c r="GT57" s="31"/>
      <c r="GU57" s="31"/>
      <c r="GV57" s="31"/>
      <c r="GW57" s="31"/>
      <c r="GX57" s="31"/>
      <c r="GY57" s="31"/>
      <c r="GZ57" s="31"/>
      <c r="HA57" s="31"/>
      <c r="HB57" s="31"/>
      <c r="HC57" s="31"/>
      <c r="HD57" s="31"/>
      <c r="HE57" s="31"/>
      <c r="HF57" s="31"/>
      <c r="HG57" s="31"/>
      <c r="HH57" s="31"/>
      <c r="HI57" s="31"/>
      <c r="HJ57" s="31"/>
      <c r="HK57" s="31"/>
      <c r="HL57" s="31"/>
      <c r="HM57" s="31"/>
      <c r="HN57" s="31"/>
      <c r="HO57" s="31"/>
      <c r="HP57" s="31"/>
      <c r="HQ57" s="31"/>
      <c r="HR57" s="31"/>
      <c r="HS57" s="31"/>
      <c r="HT57" s="31"/>
      <c r="HU57" s="31"/>
      <c r="HV57" s="31"/>
      <c r="HW57" s="31"/>
      <c r="HX57" s="31"/>
      <c r="HY57" s="31"/>
      <c r="HZ57" s="31"/>
      <c r="IA57" s="31"/>
      <c r="IB57" s="31"/>
      <c r="IC57" s="31"/>
      <c r="ID57" s="31"/>
      <c r="IE57" s="31"/>
      <c r="IF57" s="31"/>
      <c r="IG57" s="31"/>
      <c r="IH57" s="31"/>
      <c r="II57" s="31"/>
      <c r="IJ57" s="31"/>
      <c r="IK57" s="31"/>
      <c r="IL57" s="31"/>
      <c r="IM57" s="31"/>
      <c r="IN57" s="31"/>
      <c r="IO57" s="31"/>
      <c r="IP57" s="31"/>
      <c r="IQ57" s="31"/>
      <c r="IR57" s="31"/>
      <c r="IS57" s="31"/>
      <c r="IT57" s="31"/>
      <c r="IU57" s="31"/>
      <c r="IV57" s="31"/>
      <c r="IW57" s="31"/>
      <c r="IX57" s="31"/>
      <c r="IY57" s="31"/>
      <c r="IZ57" s="31"/>
      <c r="JA57" s="31"/>
      <c r="JB57" s="31"/>
      <c r="JC57" s="31"/>
      <c r="JD57" s="31"/>
      <c r="JE57" s="31"/>
      <c r="JF57" s="31"/>
      <c r="JG57" s="31"/>
      <c r="JH57" s="31"/>
      <c r="JI57" s="31"/>
      <c r="JJ57" s="31"/>
      <c r="JK57" s="31"/>
      <c r="JL57" s="31"/>
      <c r="JM57" s="31"/>
      <c r="JN57" s="31"/>
      <c r="JO57" s="31"/>
      <c r="JP57" s="31"/>
      <c r="JQ57" s="31"/>
      <c r="JR57" s="31"/>
      <c r="JS57" s="31"/>
      <c r="JT57" s="31"/>
      <c r="JU57" s="31"/>
      <c r="JV57" s="31"/>
      <c r="JW57" s="31"/>
      <c r="JX57" s="31"/>
      <c r="JY57" s="31"/>
      <c r="JZ57" s="31"/>
      <c r="KA57" s="31"/>
      <c r="KB57" s="31"/>
      <c r="KC57" s="31"/>
      <c r="KD57" s="31"/>
      <c r="KE57" s="31"/>
      <c r="KF57" s="31"/>
      <c r="KG57" s="31"/>
      <c r="KH57" s="31"/>
      <c r="KI57" s="31"/>
      <c r="KJ57" s="31"/>
      <c r="KK57" s="31"/>
      <c r="KL57" s="31"/>
      <c r="KM57" s="31"/>
      <c r="KN57" s="31"/>
      <c r="KO57" s="31"/>
      <c r="KP57" s="31"/>
      <c r="KQ57" s="31"/>
      <c r="KR57" s="31"/>
      <c r="KS57" s="31"/>
      <c r="KT57" s="31"/>
      <c r="KU57" s="31"/>
      <c r="KV57" s="31"/>
      <c r="KW57" s="31"/>
      <c r="KX57" s="31"/>
      <c r="KY57" s="31"/>
      <c r="KZ57" s="31"/>
      <c r="LA57" s="31"/>
      <c r="LB57" s="31"/>
      <c r="LC57" s="31"/>
      <c r="LD57" s="31"/>
      <c r="LE57" s="31"/>
      <c r="LF57" s="31"/>
      <c r="LG57" s="31"/>
      <c r="LH57" s="31"/>
      <c r="LI57" s="31"/>
      <c r="LJ57" s="31"/>
      <c r="LK57" s="31"/>
      <c r="LL57" s="31"/>
      <c r="LM57" s="31"/>
      <c r="LN57" s="31"/>
      <c r="LO57" s="31"/>
      <c r="LP57" s="31"/>
      <c r="LQ57" s="31"/>
      <c r="LR57" s="31"/>
      <c r="LS57" s="31"/>
      <c r="LT57" s="31"/>
      <c r="LU57" s="31"/>
      <c r="LV57" s="31"/>
      <c r="LW57" s="31"/>
      <c r="LX57" s="31"/>
      <c r="LY57" s="31"/>
      <c r="LZ57" s="31"/>
      <c r="MA57" s="31"/>
      <c r="MB57" s="31"/>
      <c r="MC57" s="31"/>
      <c r="MD57" s="31"/>
      <c r="ME57" s="31"/>
      <c r="MF57" s="31"/>
      <c r="MG57" s="31"/>
      <c r="MH57" s="31"/>
      <c r="MI57" s="31"/>
      <c r="MJ57" s="31"/>
      <c r="MK57" s="31"/>
      <c r="ML57" s="31"/>
      <c r="MM57" s="31"/>
      <c r="MN57" s="31"/>
      <c r="MO57" s="31"/>
      <c r="MP57" s="31"/>
      <c r="MQ57" s="31"/>
      <c r="MR57" s="31"/>
      <c r="MS57" s="31"/>
      <c r="MT57" s="31"/>
      <c r="MU57" s="31"/>
      <c r="MV57" s="31"/>
      <c r="MW57" s="31"/>
      <c r="MX57" s="31"/>
      <c r="MY57" s="9" t="s">
        <v>63</v>
      </c>
    </row>
    <row r="58" spans="1:363" ht="15" customHeight="1" x14ac:dyDescent="0.25">
      <c r="A58" s="299" t="s">
        <v>82</v>
      </c>
      <c r="B58" s="21" t="s">
        <v>53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8"/>
      <c r="FJ58" s="8"/>
      <c r="FK58" s="8"/>
      <c r="FL58" s="8"/>
      <c r="FM58" s="8"/>
      <c r="FN58" s="8"/>
      <c r="FO58" s="8"/>
      <c r="FP58" s="8"/>
      <c r="FQ58" s="8"/>
      <c r="FR58" s="8"/>
      <c r="FS58" s="8"/>
      <c r="FT58" s="8"/>
      <c r="FU58" s="8"/>
      <c r="FV58" s="8"/>
      <c r="FW58" s="8"/>
      <c r="FX58" s="8"/>
      <c r="FY58" s="8"/>
      <c r="FZ58" s="8"/>
      <c r="GA58" s="8"/>
      <c r="GB58" s="8"/>
      <c r="GC58" s="8"/>
      <c r="GD58" s="8"/>
      <c r="GE58" s="8"/>
      <c r="GF58" s="8"/>
      <c r="GG58" s="8"/>
      <c r="GH58" s="8"/>
      <c r="GI58" s="8"/>
      <c r="GJ58" s="8"/>
      <c r="GK58" s="8"/>
      <c r="GL58" s="8"/>
      <c r="GM58" s="8"/>
      <c r="GN58" s="8"/>
      <c r="GO58" s="8"/>
      <c r="GP58" s="8"/>
      <c r="GQ58" s="8"/>
      <c r="GR58" s="8"/>
      <c r="GS58" s="8"/>
      <c r="GT58" s="8"/>
      <c r="GU58" s="8"/>
      <c r="GV58" s="8"/>
      <c r="GW58" s="8"/>
      <c r="GX58" s="8"/>
      <c r="GY58" s="8"/>
      <c r="GZ58" s="8"/>
      <c r="HA58" s="8"/>
      <c r="HB58" s="8"/>
      <c r="HC58" s="8"/>
      <c r="HD58" s="8"/>
      <c r="HE58" s="8"/>
      <c r="HF58" s="8"/>
      <c r="HG58" s="8"/>
      <c r="HH58" s="8"/>
      <c r="HI58" s="8"/>
      <c r="HJ58" s="8"/>
      <c r="HK58" s="8"/>
      <c r="HL58" s="8"/>
      <c r="HM58" s="8"/>
      <c r="HN58" s="8"/>
      <c r="HO58" s="8"/>
      <c r="HP58" s="8"/>
      <c r="HQ58" s="8"/>
      <c r="HR58" s="8"/>
      <c r="HS58" s="8"/>
      <c r="HT58" s="8"/>
      <c r="HU58" s="8"/>
      <c r="HV58" s="8"/>
      <c r="HW58" s="8"/>
      <c r="HX58" s="8"/>
      <c r="HY58" s="8"/>
      <c r="HZ58" s="8"/>
      <c r="IA58" s="8"/>
      <c r="IB58" s="8"/>
      <c r="IC58" s="8"/>
      <c r="ID58" s="8"/>
      <c r="IE58" s="8"/>
      <c r="IF58" s="8"/>
      <c r="IG58" s="8"/>
      <c r="IH58" s="8"/>
      <c r="II58" s="8"/>
      <c r="IJ58" s="8"/>
      <c r="IK58" s="8"/>
      <c r="IL58" s="8"/>
      <c r="IM58" s="8"/>
      <c r="IN58" s="8"/>
      <c r="IO58" s="8"/>
      <c r="IP58" s="8"/>
      <c r="IQ58" s="8"/>
      <c r="IR58" s="8"/>
      <c r="IS58" s="8"/>
      <c r="IT58" s="8"/>
      <c r="IU58" s="8"/>
      <c r="IV58" s="8"/>
      <c r="IW58" s="8"/>
      <c r="IX58" s="8"/>
      <c r="IY58" s="8"/>
      <c r="IZ58" s="8"/>
      <c r="JA58" s="8"/>
      <c r="JB58" s="8"/>
      <c r="JC58" s="8"/>
      <c r="JD58" s="8"/>
      <c r="JE58" s="8"/>
      <c r="JF58" s="8"/>
      <c r="JG58" s="8"/>
      <c r="JH58" s="8"/>
      <c r="JI58" s="8"/>
      <c r="JJ58" s="8"/>
      <c r="JK58" s="8"/>
      <c r="JL58" s="8"/>
      <c r="JM58" s="8"/>
      <c r="JN58" s="8"/>
      <c r="JO58" s="8"/>
      <c r="JP58" s="8"/>
      <c r="JQ58" s="8"/>
      <c r="JR58" s="8"/>
      <c r="JS58" s="8"/>
      <c r="JT58" s="8"/>
      <c r="JU58" s="8"/>
      <c r="JV58" s="8"/>
      <c r="JW58" s="8"/>
      <c r="JX58" s="8"/>
      <c r="JY58" s="8"/>
      <c r="JZ58" s="8"/>
      <c r="KA58" s="8"/>
      <c r="KB58" s="8"/>
      <c r="KC58" s="8"/>
      <c r="KD58" s="8"/>
      <c r="KE58" s="8"/>
      <c r="KF58" s="8"/>
      <c r="KG58" s="8"/>
      <c r="KH58" s="8"/>
      <c r="KI58" s="8"/>
      <c r="KJ58" s="8"/>
      <c r="KK58" s="8"/>
      <c r="KL58" s="8"/>
      <c r="KM58" s="8"/>
      <c r="KN58" s="8"/>
      <c r="KO58" s="8"/>
      <c r="KP58" s="8"/>
      <c r="KQ58" s="8"/>
      <c r="KR58" s="8"/>
      <c r="KS58" s="8"/>
      <c r="KT58" s="8"/>
      <c r="KU58" s="8"/>
      <c r="KV58" s="8"/>
      <c r="KW58" s="8"/>
      <c r="KX58" s="8"/>
      <c r="KY58" s="8"/>
      <c r="KZ58" s="8"/>
      <c r="LA58" s="8"/>
      <c r="LB58" s="8"/>
      <c r="LC58" s="8"/>
      <c r="LD58" s="8"/>
      <c r="LE58" s="8"/>
      <c r="LF58" s="8"/>
      <c r="LG58" s="8"/>
      <c r="LH58" s="8"/>
      <c r="LI58" s="8"/>
      <c r="LJ58" s="8"/>
      <c r="LK58" s="8"/>
      <c r="LL58" s="8"/>
      <c r="LM58" s="8"/>
      <c r="LN58" s="8"/>
      <c r="LO58" s="8"/>
      <c r="LP58" s="8"/>
      <c r="LQ58" s="8"/>
      <c r="LR58" s="8"/>
      <c r="LS58" s="8"/>
      <c r="LT58" s="8"/>
      <c r="LU58" s="8"/>
      <c r="LV58" s="8"/>
      <c r="LW58" s="8"/>
      <c r="LX58" s="8"/>
      <c r="LY58" s="8"/>
      <c r="LZ58" s="8"/>
      <c r="MA58" s="8"/>
      <c r="MB58" s="8"/>
      <c r="MC58" s="8"/>
      <c r="MD58" s="8"/>
      <c r="ME58" s="8"/>
      <c r="MF58" s="8"/>
      <c r="MG58" s="8"/>
      <c r="MH58" s="8"/>
      <c r="MI58" s="8"/>
      <c r="MJ58" s="8"/>
      <c r="MK58" s="8"/>
      <c r="ML58" s="8"/>
      <c r="MM58" s="8"/>
      <c r="MN58" s="8"/>
      <c r="MO58" s="8"/>
      <c r="MP58" s="8"/>
      <c r="MQ58" s="8"/>
      <c r="MR58" s="8"/>
      <c r="MS58" s="8"/>
      <c r="MT58" s="8"/>
      <c r="MU58" s="8"/>
      <c r="MV58" s="8"/>
      <c r="MW58" s="8"/>
      <c r="MX58" s="8"/>
      <c r="MY58" s="9" t="s">
        <v>63</v>
      </c>
    </row>
    <row r="59" spans="1:363" x14ac:dyDescent="0.25">
      <c r="A59" s="300"/>
      <c r="B59" s="21" t="s">
        <v>44</v>
      </c>
      <c r="C59" s="8"/>
      <c r="D59" s="8"/>
      <c r="E59" s="8"/>
      <c r="F59" s="8"/>
      <c r="G59" s="8"/>
      <c r="H59" s="8" t="s">
        <v>62</v>
      </c>
      <c r="I59" s="8" t="s">
        <v>62</v>
      </c>
      <c r="J59" s="8" t="s">
        <v>62</v>
      </c>
      <c r="K59" s="8" t="s">
        <v>62</v>
      </c>
      <c r="L59" s="8" t="s">
        <v>62</v>
      </c>
      <c r="M59" s="8" t="s">
        <v>62</v>
      </c>
      <c r="N59" s="8" t="s">
        <v>62</v>
      </c>
      <c r="O59" s="8" t="s">
        <v>62</v>
      </c>
      <c r="P59" s="8" t="s">
        <v>62</v>
      </c>
      <c r="Q59" s="8" t="s">
        <v>62</v>
      </c>
      <c r="R59" s="8" t="s">
        <v>62</v>
      </c>
      <c r="S59" s="8" t="s">
        <v>62</v>
      </c>
      <c r="T59" s="8" t="s">
        <v>62</v>
      </c>
      <c r="U59" s="8" t="s">
        <v>62</v>
      </c>
      <c r="V59" s="8" t="s">
        <v>62</v>
      </c>
      <c r="W59" s="8" t="s">
        <v>62</v>
      </c>
      <c r="X59" s="8" t="s">
        <v>62</v>
      </c>
      <c r="Y59" s="8" t="s">
        <v>62</v>
      </c>
      <c r="Z59" s="8" t="s">
        <v>62</v>
      </c>
      <c r="AA59" s="8" t="s">
        <v>62</v>
      </c>
      <c r="AB59" s="8" t="s">
        <v>62</v>
      </c>
      <c r="AC59" s="8" t="s">
        <v>62</v>
      </c>
      <c r="AD59" s="8" t="s">
        <v>62</v>
      </c>
      <c r="AE59" s="8" t="s">
        <v>62</v>
      </c>
      <c r="AF59" s="8" t="s">
        <v>62</v>
      </c>
      <c r="AG59" s="8" t="s">
        <v>62</v>
      </c>
      <c r="AH59" s="8" t="s">
        <v>62</v>
      </c>
      <c r="AI59" s="8" t="s">
        <v>62</v>
      </c>
      <c r="AJ59" s="8" t="s">
        <v>62</v>
      </c>
      <c r="AK59" s="8" t="s">
        <v>62</v>
      </c>
      <c r="AL59" s="8" t="s">
        <v>62</v>
      </c>
      <c r="AM59" s="8" t="s">
        <v>62</v>
      </c>
      <c r="AN59" s="8" t="s">
        <v>62</v>
      </c>
      <c r="AO59" s="8" t="s">
        <v>62</v>
      </c>
      <c r="AP59" s="8" t="s">
        <v>62</v>
      </c>
      <c r="AQ59" s="8" t="s">
        <v>62</v>
      </c>
      <c r="AR59" s="8" t="s">
        <v>62</v>
      </c>
      <c r="AS59" s="8" t="s">
        <v>62</v>
      </c>
      <c r="AT59" s="8" t="s">
        <v>62</v>
      </c>
      <c r="AU59" s="8" t="s">
        <v>62</v>
      </c>
      <c r="AV59" s="8" t="s">
        <v>62</v>
      </c>
      <c r="AW59" s="8" t="s">
        <v>62</v>
      </c>
      <c r="AX59" s="8" t="s">
        <v>62</v>
      </c>
      <c r="AY59" s="8" t="s">
        <v>62</v>
      </c>
      <c r="AZ59" s="8" t="s">
        <v>62</v>
      </c>
      <c r="BA59" s="8" t="s">
        <v>62</v>
      </c>
      <c r="BB59" s="8" t="s">
        <v>62</v>
      </c>
      <c r="BC59" s="8" t="s">
        <v>62</v>
      </c>
      <c r="BD59" s="8" t="s">
        <v>62</v>
      </c>
      <c r="BE59" s="8" t="s">
        <v>62</v>
      </c>
      <c r="BF59" s="8" t="s">
        <v>62</v>
      </c>
      <c r="BG59" s="8" t="s">
        <v>62</v>
      </c>
      <c r="BH59" s="8" t="s">
        <v>62</v>
      </c>
      <c r="BI59" s="8" t="s">
        <v>62</v>
      </c>
      <c r="BJ59" s="8" t="s">
        <v>62</v>
      </c>
      <c r="BK59" s="8" t="s">
        <v>62</v>
      </c>
      <c r="BL59" s="8" t="s">
        <v>62</v>
      </c>
      <c r="BM59" s="8" t="s">
        <v>62</v>
      </c>
      <c r="BN59" s="8" t="s">
        <v>62</v>
      </c>
      <c r="BO59" s="8" t="s">
        <v>62</v>
      </c>
      <c r="BP59" s="8" t="s">
        <v>62</v>
      </c>
      <c r="BQ59" s="8" t="s">
        <v>62</v>
      </c>
      <c r="BR59" s="8" t="s">
        <v>62</v>
      </c>
      <c r="BS59" s="8" t="s">
        <v>62</v>
      </c>
      <c r="BT59" s="8" t="s">
        <v>62</v>
      </c>
      <c r="BU59" s="8" t="s">
        <v>62</v>
      </c>
      <c r="BV59" s="8" t="s">
        <v>62</v>
      </c>
      <c r="BW59" s="8" t="s">
        <v>62</v>
      </c>
      <c r="BX59" s="8" t="s">
        <v>62</v>
      </c>
      <c r="BY59" s="8" t="s">
        <v>62</v>
      </c>
      <c r="BZ59" s="8" t="s">
        <v>62</v>
      </c>
      <c r="CA59" s="8" t="s">
        <v>62</v>
      </c>
      <c r="CB59" s="8" t="s">
        <v>62</v>
      </c>
      <c r="CC59" s="8" t="s">
        <v>62</v>
      </c>
      <c r="CD59" s="8" t="s">
        <v>62</v>
      </c>
      <c r="CE59" s="8" t="s">
        <v>62</v>
      </c>
      <c r="CF59" s="8" t="s">
        <v>62</v>
      </c>
      <c r="CG59" s="8" t="s">
        <v>62</v>
      </c>
      <c r="CH59" s="8" t="s">
        <v>62</v>
      </c>
      <c r="CI59" s="8" t="s">
        <v>62</v>
      </c>
      <c r="CJ59" s="8" t="s">
        <v>62</v>
      </c>
      <c r="CK59" s="8" t="s">
        <v>62</v>
      </c>
      <c r="CL59" s="8" t="s">
        <v>62</v>
      </c>
      <c r="CM59" s="8" t="s">
        <v>62</v>
      </c>
      <c r="CN59" s="8" t="s">
        <v>62</v>
      </c>
      <c r="CO59" s="8" t="s">
        <v>62</v>
      </c>
      <c r="CP59" s="8" t="s">
        <v>62</v>
      </c>
      <c r="CQ59" s="8" t="s">
        <v>62</v>
      </c>
      <c r="CR59" s="8" t="s">
        <v>62</v>
      </c>
      <c r="CS59" s="8" t="s">
        <v>62</v>
      </c>
      <c r="CT59" s="8" t="s">
        <v>62</v>
      </c>
      <c r="CU59" s="8" t="s">
        <v>62</v>
      </c>
      <c r="CV59" s="8" t="s">
        <v>62</v>
      </c>
      <c r="CW59" s="8" t="s">
        <v>62</v>
      </c>
      <c r="CX59" s="8" t="s">
        <v>62</v>
      </c>
      <c r="CY59" s="8" t="s">
        <v>62</v>
      </c>
      <c r="CZ59" s="8" t="s">
        <v>62</v>
      </c>
      <c r="DA59" s="8" t="s">
        <v>62</v>
      </c>
      <c r="DB59" s="8" t="s">
        <v>62</v>
      </c>
      <c r="DC59" s="8" t="s">
        <v>62</v>
      </c>
      <c r="DD59" s="8" t="s">
        <v>62</v>
      </c>
      <c r="DE59" s="8" t="s">
        <v>62</v>
      </c>
      <c r="DF59" s="8" t="s">
        <v>62</v>
      </c>
      <c r="DG59" s="8" t="s">
        <v>62</v>
      </c>
      <c r="DH59" s="8" t="s">
        <v>62</v>
      </c>
      <c r="DI59" s="8" t="s">
        <v>62</v>
      </c>
      <c r="DJ59" s="8" t="s">
        <v>62</v>
      </c>
      <c r="DK59" s="8" t="s">
        <v>62</v>
      </c>
      <c r="DL59" s="8" t="s">
        <v>62</v>
      </c>
      <c r="DM59" s="8" t="s">
        <v>62</v>
      </c>
      <c r="DN59" s="8" t="s">
        <v>62</v>
      </c>
      <c r="DO59" s="8" t="s">
        <v>62</v>
      </c>
      <c r="DP59" s="8" t="s">
        <v>62</v>
      </c>
      <c r="DQ59" s="8" t="s">
        <v>62</v>
      </c>
      <c r="DR59" s="8" t="s">
        <v>62</v>
      </c>
      <c r="DS59" s="8" t="s">
        <v>62</v>
      </c>
      <c r="DT59" s="8" t="s">
        <v>62</v>
      </c>
      <c r="DU59" s="8" t="s">
        <v>62</v>
      </c>
      <c r="DV59" s="8" t="s">
        <v>62</v>
      </c>
      <c r="DW59" s="8" t="s">
        <v>62</v>
      </c>
      <c r="DX59" s="8" t="s">
        <v>62</v>
      </c>
      <c r="DY59" s="8" t="s">
        <v>62</v>
      </c>
      <c r="DZ59" s="8" t="s">
        <v>62</v>
      </c>
      <c r="EA59" s="8" t="s">
        <v>62</v>
      </c>
      <c r="EB59" s="8" t="s">
        <v>62</v>
      </c>
      <c r="EC59" s="8" t="s">
        <v>62</v>
      </c>
      <c r="ED59" s="8" t="s">
        <v>62</v>
      </c>
      <c r="EE59" s="8" t="s">
        <v>62</v>
      </c>
      <c r="EF59" s="8" t="s">
        <v>62</v>
      </c>
      <c r="EG59" s="8" t="s">
        <v>62</v>
      </c>
      <c r="EH59" s="8" t="s">
        <v>62</v>
      </c>
      <c r="EI59" s="8" t="s">
        <v>62</v>
      </c>
      <c r="EJ59" s="8" t="s">
        <v>62</v>
      </c>
      <c r="EK59" s="8" t="s">
        <v>62</v>
      </c>
      <c r="EL59" s="8" t="s">
        <v>62</v>
      </c>
      <c r="EM59" s="8" t="s">
        <v>62</v>
      </c>
      <c r="EN59" s="8" t="s">
        <v>62</v>
      </c>
      <c r="EO59" s="8" t="s">
        <v>62</v>
      </c>
      <c r="EP59" s="8" t="s">
        <v>62</v>
      </c>
      <c r="EQ59" s="8" t="s">
        <v>62</v>
      </c>
      <c r="ER59" s="8" t="s">
        <v>62</v>
      </c>
      <c r="ES59" s="8" t="s">
        <v>62</v>
      </c>
      <c r="ET59" s="8" t="s">
        <v>62</v>
      </c>
      <c r="EU59" s="8" t="s">
        <v>62</v>
      </c>
      <c r="EV59" s="8" t="s">
        <v>62</v>
      </c>
      <c r="EW59" s="8" t="s">
        <v>62</v>
      </c>
      <c r="EX59" s="8" t="s">
        <v>62</v>
      </c>
      <c r="EY59" s="8" t="s">
        <v>62</v>
      </c>
      <c r="EZ59" s="8" t="s">
        <v>62</v>
      </c>
      <c r="FA59" s="8" t="s">
        <v>62</v>
      </c>
      <c r="FB59" s="8" t="s">
        <v>62</v>
      </c>
      <c r="FC59" s="8" t="s">
        <v>62</v>
      </c>
      <c r="FD59" s="8" t="s">
        <v>62</v>
      </c>
      <c r="FE59" s="8" t="s">
        <v>62</v>
      </c>
      <c r="FF59" s="8" t="s">
        <v>62</v>
      </c>
      <c r="FG59" s="8" t="s">
        <v>62</v>
      </c>
      <c r="FH59" s="8" t="s">
        <v>62</v>
      </c>
      <c r="FI59" s="8" t="s">
        <v>62</v>
      </c>
      <c r="FJ59" s="8" t="s">
        <v>62</v>
      </c>
      <c r="FK59" s="8" t="s">
        <v>62</v>
      </c>
      <c r="FL59" s="8" t="s">
        <v>62</v>
      </c>
      <c r="FM59" s="8" t="s">
        <v>62</v>
      </c>
      <c r="FN59" s="8" t="s">
        <v>62</v>
      </c>
      <c r="FO59" s="8" t="s">
        <v>62</v>
      </c>
      <c r="FP59" s="8" t="s">
        <v>62</v>
      </c>
      <c r="FQ59" s="8" t="s">
        <v>62</v>
      </c>
      <c r="FR59" s="8" t="s">
        <v>62</v>
      </c>
      <c r="FS59" s="8" t="s">
        <v>62</v>
      </c>
      <c r="FT59" s="8" t="s">
        <v>62</v>
      </c>
      <c r="FU59" s="8" t="s">
        <v>62</v>
      </c>
      <c r="FV59" s="8" t="s">
        <v>62</v>
      </c>
      <c r="FW59" s="8" t="s">
        <v>62</v>
      </c>
      <c r="FX59" s="8" t="s">
        <v>62</v>
      </c>
      <c r="FY59" s="8" t="s">
        <v>62</v>
      </c>
      <c r="FZ59" s="8" t="s">
        <v>62</v>
      </c>
      <c r="GA59" s="8" t="s">
        <v>62</v>
      </c>
      <c r="GB59" s="8" t="s">
        <v>62</v>
      </c>
      <c r="GC59" s="8" t="s">
        <v>62</v>
      </c>
      <c r="GD59" s="8" t="s">
        <v>62</v>
      </c>
      <c r="GE59" s="8" t="s">
        <v>62</v>
      </c>
      <c r="GF59" s="8" t="s">
        <v>62</v>
      </c>
      <c r="GG59" s="8" t="s">
        <v>62</v>
      </c>
      <c r="GH59" s="8" t="s">
        <v>62</v>
      </c>
      <c r="GI59" s="8" t="s">
        <v>62</v>
      </c>
      <c r="GJ59" s="8" t="s">
        <v>62</v>
      </c>
      <c r="GK59" s="8" t="s">
        <v>62</v>
      </c>
      <c r="GL59" s="8" t="s">
        <v>62</v>
      </c>
      <c r="GM59" s="8" t="s">
        <v>62</v>
      </c>
      <c r="GN59" s="8" t="s">
        <v>62</v>
      </c>
      <c r="GO59" s="8" t="s">
        <v>62</v>
      </c>
      <c r="GP59" s="8" t="s">
        <v>62</v>
      </c>
      <c r="GQ59" s="8" t="s">
        <v>62</v>
      </c>
      <c r="GR59" s="8" t="s">
        <v>62</v>
      </c>
      <c r="GS59" s="8" t="s">
        <v>62</v>
      </c>
      <c r="GT59" s="8" t="s">
        <v>62</v>
      </c>
      <c r="GU59" s="8" t="s">
        <v>62</v>
      </c>
      <c r="GV59" s="8" t="s">
        <v>62</v>
      </c>
      <c r="GW59" s="8" t="s">
        <v>62</v>
      </c>
      <c r="GX59" s="8" t="s">
        <v>62</v>
      </c>
      <c r="GY59" s="8" t="s">
        <v>62</v>
      </c>
      <c r="GZ59" s="8" t="s">
        <v>62</v>
      </c>
      <c r="HA59" s="8" t="s">
        <v>62</v>
      </c>
      <c r="HB59" s="8" t="s">
        <v>62</v>
      </c>
      <c r="HC59" s="8" t="s">
        <v>62</v>
      </c>
      <c r="HD59" s="8" t="s">
        <v>62</v>
      </c>
      <c r="HE59" s="8" t="s">
        <v>62</v>
      </c>
      <c r="HF59" s="8" t="s">
        <v>62</v>
      </c>
      <c r="HG59" s="8" t="s">
        <v>62</v>
      </c>
      <c r="HH59" s="8" t="s">
        <v>62</v>
      </c>
      <c r="HI59" s="8" t="s">
        <v>62</v>
      </c>
      <c r="HJ59" s="8" t="s">
        <v>62</v>
      </c>
      <c r="HK59" s="8" t="s">
        <v>62</v>
      </c>
      <c r="HL59" s="8" t="s">
        <v>62</v>
      </c>
      <c r="HM59" s="8" t="s">
        <v>62</v>
      </c>
      <c r="HN59" s="8" t="s">
        <v>62</v>
      </c>
      <c r="HO59" s="8" t="s">
        <v>62</v>
      </c>
      <c r="HP59" s="8" t="s">
        <v>62</v>
      </c>
      <c r="HQ59" s="8" t="s">
        <v>62</v>
      </c>
      <c r="HR59" s="8" t="s">
        <v>62</v>
      </c>
      <c r="HS59" s="8" t="s">
        <v>62</v>
      </c>
      <c r="HT59" s="8" t="s">
        <v>62</v>
      </c>
      <c r="HU59" s="8" t="s">
        <v>62</v>
      </c>
      <c r="HV59" s="8" t="s">
        <v>62</v>
      </c>
      <c r="HW59" s="8" t="s">
        <v>62</v>
      </c>
      <c r="HX59" s="8" t="s">
        <v>62</v>
      </c>
      <c r="HY59" s="8" t="s">
        <v>62</v>
      </c>
      <c r="HZ59" s="8" t="s">
        <v>62</v>
      </c>
      <c r="IA59" s="8" t="s">
        <v>62</v>
      </c>
      <c r="IB59" s="8" t="s">
        <v>62</v>
      </c>
      <c r="IC59" s="8" t="s">
        <v>62</v>
      </c>
      <c r="ID59" s="8" t="s">
        <v>62</v>
      </c>
      <c r="IE59" s="8" t="s">
        <v>62</v>
      </c>
      <c r="IF59" s="8" t="s">
        <v>62</v>
      </c>
      <c r="IG59" s="8" t="s">
        <v>62</v>
      </c>
      <c r="IH59" s="8" t="s">
        <v>62</v>
      </c>
      <c r="II59" s="8" t="s">
        <v>62</v>
      </c>
      <c r="IJ59" s="8" t="s">
        <v>62</v>
      </c>
      <c r="IK59" s="8" t="s">
        <v>62</v>
      </c>
      <c r="IL59" s="8" t="s">
        <v>62</v>
      </c>
      <c r="IM59" s="8" t="s">
        <v>62</v>
      </c>
      <c r="IN59" s="8" t="s">
        <v>62</v>
      </c>
      <c r="IO59" s="8" t="s">
        <v>62</v>
      </c>
      <c r="IP59" s="8" t="s">
        <v>62</v>
      </c>
      <c r="IQ59" s="8" t="s">
        <v>62</v>
      </c>
      <c r="IR59" s="8" t="s">
        <v>62</v>
      </c>
      <c r="IS59" s="8" t="s">
        <v>62</v>
      </c>
      <c r="IT59" s="8" t="s">
        <v>62</v>
      </c>
      <c r="IU59" s="8" t="s">
        <v>62</v>
      </c>
      <c r="IV59" s="8" t="s">
        <v>62</v>
      </c>
      <c r="IW59" s="8" t="s">
        <v>62</v>
      </c>
      <c r="IX59" s="8" t="s">
        <v>62</v>
      </c>
      <c r="IY59" s="8" t="s">
        <v>62</v>
      </c>
      <c r="IZ59" s="8" t="s">
        <v>62</v>
      </c>
      <c r="JA59" s="8" t="s">
        <v>62</v>
      </c>
      <c r="JB59" s="8" t="s">
        <v>62</v>
      </c>
      <c r="JC59" s="8" t="s">
        <v>62</v>
      </c>
      <c r="JD59" s="8" t="s">
        <v>62</v>
      </c>
      <c r="JE59" s="8" t="s">
        <v>62</v>
      </c>
      <c r="JF59" s="8" t="s">
        <v>62</v>
      </c>
      <c r="JG59" s="8" t="s">
        <v>62</v>
      </c>
      <c r="JH59" s="8" t="s">
        <v>62</v>
      </c>
      <c r="JI59" s="8" t="s">
        <v>62</v>
      </c>
      <c r="JJ59" s="8" t="s">
        <v>62</v>
      </c>
      <c r="JK59" s="8" t="s">
        <v>62</v>
      </c>
      <c r="JL59" s="8" t="s">
        <v>62</v>
      </c>
      <c r="JM59" s="8" t="s">
        <v>62</v>
      </c>
      <c r="JN59" s="8" t="s">
        <v>62</v>
      </c>
      <c r="JO59" s="8" t="s">
        <v>62</v>
      </c>
      <c r="JP59" s="8" t="s">
        <v>62</v>
      </c>
      <c r="JQ59" s="8" t="s">
        <v>62</v>
      </c>
      <c r="JR59" s="8" t="s">
        <v>62</v>
      </c>
      <c r="JS59" s="8" t="s">
        <v>62</v>
      </c>
      <c r="JT59" s="8" t="s">
        <v>62</v>
      </c>
      <c r="JU59" s="8" t="s">
        <v>62</v>
      </c>
      <c r="JV59" s="8" t="s">
        <v>62</v>
      </c>
      <c r="JW59" s="8" t="s">
        <v>62</v>
      </c>
      <c r="JX59" s="8" t="s">
        <v>62</v>
      </c>
      <c r="JY59" s="8" t="s">
        <v>62</v>
      </c>
      <c r="JZ59" s="8" t="s">
        <v>62</v>
      </c>
      <c r="KA59" s="8" t="s">
        <v>62</v>
      </c>
      <c r="KB59" s="8" t="s">
        <v>62</v>
      </c>
      <c r="KC59" s="8" t="s">
        <v>62</v>
      </c>
      <c r="KD59" s="8" t="s">
        <v>62</v>
      </c>
      <c r="KE59" s="8" t="s">
        <v>62</v>
      </c>
      <c r="KF59" s="8" t="s">
        <v>62</v>
      </c>
      <c r="KG59" s="8" t="s">
        <v>62</v>
      </c>
      <c r="KH59" s="8" t="s">
        <v>62</v>
      </c>
      <c r="KI59" s="8" t="s">
        <v>62</v>
      </c>
      <c r="KJ59" s="8" t="s">
        <v>62</v>
      </c>
      <c r="KK59" s="8" t="s">
        <v>62</v>
      </c>
      <c r="KL59" s="8" t="s">
        <v>62</v>
      </c>
      <c r="KM59" s="8" t="s">
        <v>62</v>
      </c>
      <c r="KN59" s="8" t="s">
        <v>62</v>
      </c>
      <c r="KO59" s="8" t="s">
        <v>62</v>
      </c>
      <c r="KP59" s="8" t="s">
        <v>62</v>
      </c>
      <c r="KQ59" s="8" t="s">
        <v>62</v>
      </c>
      <c r="KR59" s="8" t="s">
        <v>62</v>
      </c>
      <c r="KS59" s="8" t="s">
        <v>62</v>
      </c>
      <c r="KT59" s="8" t="s">
        <v>62</v>
      </c>
      <c r="KU59" s="8" t="s">
        <v>62</v>
      </c>
      <c r="KV59" s="8" t="s">
        <v>62</v>
      </c>
      <c r="KW59" s="8" t="s">
        <v>62</v>
      </c>
      <c r="KX59" s="8" t="s">
        <v>62</v>
      </c>
      <c r="KY59" s="8" t="s">
        <v>62</v>
      </c>
      <c r="KZ59" s="8" t="s">
        <v>62</v>
      </c>
      <c r="LA59" s="8" t="s">
        <v>62</v>
      </c>
      <c r="LB59" s="8" t="s">
        <v>62</v>
      </c>
      <c r="LC59" s="8" t="s">
        <v>62</v>
      </c>
      <c r="LD59" s="8" t="s">
        <v>62</v>
      </c>
      <c r="LE59" s="8" t="s">
        <v>62</v>
      </c>
      <c r="LF59" s="8" t="s">
        <v>62</v>
      </c>
      <c r="LG59" s="8" t="s">
        <v>62</v>
      </c>
      <c r="LH59" s="8" t="s">
        <v>62</v>
      </c>
      <c r="LI59" s="8" t="s">
        <v>62</v>
      </c>
      <c r="LJ59" s="8" t="s">
        <v>62</v>
      </c>
      <c r="LK59" s="8" t="s">
        <v>62</v>
      </c>
      <c r="LL59" s="8" t="s">
        <v>62</v>
      </c>
      <c r="LM59" s="8" t="s">
        <v>62</v>
      </c>
      <c r="LN59" s="8" t="s">
        <v>62</v>
      </c>
      <c r="LO59" s="8" t="s">
        <v>62</v>
      </c>
      <c r="LP59" s="8" t="s">
        <v>62</v>
      </c>
      <c r="LQ59" s="8" t="s">
        <v>62</v>
      </c>
      <c r="LR59" s="8" t="s">
        <v>62</v>
      </c>
      <c r="LS59" s="8" t="s">
        <v>62</v>
      </c>
      <c r="LT59" s="8" t="s">
        <v>62</v>
      </c>
      <c r="LU59" s="8" t="s">
        <v>62</v>
      </c>
      <c r="LV59" s="8" t="s">
        <v>62</v>
      </c>
      <c r="LW59" s="8" t="s">
        <v>62</v>
      </c>
      <c r="LX59" s="8" t="s">
        <v>62</v>
      </c>
      <c r="LY59" s="8" t="s">
        <v>62</v>
      </c>
      <c r="LZ59" s="8" t="s">
        <v>62</v>
      </c>
      <c r="MA59" s="8" t="s">
        <v>62</v>
      </c>
      <c r="MB59" s="8" t="s">
        <v>62</v>
      </c>
      <c r="MC59" s="8" t="s">
        <v>62</v>
      </c>
      <c r="MD59" s="8" t="s">
        <v>62</v>
      </c>
      <c r="ME59" s="8" t="s">
        <v>62</v>
      </c>
      <c r="MF59" s="8" t="s">
        <v>62</v>
      </c>
      <c r="MG59" s="8" t="s">
        <v>62</v>
      </c>
      <c r="MH59" s="8" t="s">
        <v>62</v>
      </c>
      <c r="MI59" s="8" t="s">
        <v>62</v>
      </c>
      <c r="MJ59" s="8" t="s">
        <v>62</v>
      </c>
      <c r="MK59" s="8" t="s">
        <v>62</v>
      </c>
      <c r="ML59" s="8" t="s">
        <v>62</v>
      </c>
      <c r="MM59" s="8" t="s">
        <v>62</v>
      </c>
      <c r="MN59" s="8" t="s">
        <v>62</v>
      </c>
      <c r="MO59" s="8" t="s">
        <v>62</v>
      </c>
      <c r="MP59" s="8" t="s">
        <v>62</v>
      </c>
      <c r="MQ59" s="8" t="s">
        <v>62</v>
      </c>
      <c r="MR59" s="8" t="s">
        <v>62</v>
      </c>
      <c r="MS59" s="8" t="s">
        <v>62</v>
      </c>
      <c r="MT59" s="8" t="s">
        <v>62</v>
      </c>
      <c r="MU59" s="8" t="s">
        <v>62</v>
      </c>
      <c r="MV59" s="8" t="s">
        <v>62</v>
      </c>
      <c r="MW59" s="8" t="s">
        <v>62</v>
      </c>
      <c r="MX59" s="8" t="s">
        <v>62</v>
      </c>
      <c r="MY59" s="9" t="s">
        <v>63</v>
      </c>
    </row>
    <row r="60" spans="1:363" x14ac:dyDescent="0.25">
      <c r="A60" s="300"/>
      <c r="B60" s="22" t="s">
        <v>54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8"/>
      <c r="FJ60" s="8"/>
      <c r="FK60" s="8"/>
      <c r="FL60" s="8"/>
      <c r="FM60" s="8"/>
      <c r="FN60" s="8"/>
      <c r="FO60" s="8"/>
      <c r="FP60" s="8"/>
      <c r="FQ60" s="8"/>
      <c r="FR60" s="8"/>
      <c r="FS60" s="8"/>
      <c r="FT60" s="8"/>
      <c r="FU60" s="8"/>
      <c r="FV60" s="8"/>
      <c r="FW60" s="8"/>
      <c r="FX60" s="8"/>
      <c r="FY60" s="8"/>
      <c r="FZ60" s="8"/>
      <c r="GA60" s="8"/>
      <c r="GB60" s="8"/>
      <c r="GC60" s="8"/>
      <c r="GD60" s="8"/>
      <c r="GE60" s="8"/>
      <c r="GF60" s="8"/>
      <c r="GG60" s="8"/>
      <c r="GH60" s="8"/>
      <c r="GI60" s="8"/>
      <c r="GJ60" s="8"/>
      <c r="GK60" s="8"/>
      <c r="GL60" s="8"/>
      <c r="GM60" s="8"/>
      <c r="GN60" s="8"/>
      <c r="GO60" s="8"/>
      <c r="GP60" s="8"/>
      <c r="GQ60" s="8"/>
      <c r="GR60" s="8"/>
      <c r="GS60" s="8"/>
      <c r="GT60" s="8"/>
      <c r="GU60" s="8"/>
      <c r="GV60" s="8"/>
      <c r="GW60" s="8"/>
      <c r="GX60" s="8"/>
      <c r="GY60" s="8"/>
      <c r="GZ60" s="8"/>
      <c r="HA60" s="8"/>
      <c r="HB60" s="8"/>
      <c r="HC60" s="8"/>
      <c r="HD60" s="8"/>
      <c r="HE60" s="8"/>
      <c r="HF60" s="8"/>
      <c r="HG60" s="8"/>
      <c r="HH60" s="8"/>
      <c r="HI60" s="8"/>
      <c r="HJ60" s="8"/>
      <c r="HK60" s="8"/>
      <c r="HL60" s="8"/>
      <c r="HM60" s="8"/>
      <c r="HN60" s="8"/>
      <c r="HO60" s="8"/>
      <c r="HP60" s="8"/>
      <c r="HQ60" s="8"/>
      <c r="HR60" s="8"/>
      <c r="HS60" s="8"/>
      <c r="HT60" s="8"/>
      <c r="HU60" s="8"/>
      <c r="HV60" s="8"/>
      <c r="HW60" s="8"/>
      <c r="HX60" s="8"/>
      <c r="HY60" s="8"/>
      <c r="HZ60" s="8"/>
      <c r="IA60" s="8"/>
      <c r="IB60" s="8"/>
      <c r="IC60" s="8"/>
      <c r="ID60" s="8"/>
      <c r="IE60" s="8"/>
      <c r="IF60" s="8"/>
      <c r="IG60" s="8"/>
      <c r="IH60" s="8"/>
      <c r="II60" s="8"/>
      <c r="IJ60" s="8"/>
      <c r="IK60" s="8"/>
      <c r="IL60" s="8"/>
      <c r="IM60" s="8"/>
      <c r="IN60" s="8"/>
      <c r="IO60" s="8"/>
      <c r="IP60" s="8"/>
      <c r="IQ60" s="8"/>
      <c r="IR60" s="8"/>
      <c r="IS60" s="8"/>
      <c r="IT60" s="8"/>
      <c r="IU60" s="8"/>
      <c r="IV60" s="8"/>
      <c r="IW60" s="8"/>
      <c r="IX60" s="8"/>
      <c r="IY60" s="8"/>
      <c r="IZ60" s="8"/>
      <c r="JA60" s="8"/>
      <c r="JB60" s="8"/>
      <c r="JC60" s="8"/>
      <c r="JD60" s="8"/>
      <c r="JE60" s="8"/>
      <c r="JF60" s="8"/>
      <c r="JG60" s="8"/>
      <c r="JH60" s="8"/>
      <c r="JI60" s="8"/>
      <c r="JJ60" s="8"/>
      <c r="JK60" s="8"/>
      <c r="JL60" s="8"/>
      <c r="JM60" s="8"/>
      <c r="JN60" s="8"/>
      <c r="JO60" s="8"/>
      <c r="JP60" s="8"/>
      <c r="JQ60" s="8"/>
      <c r="JR60" s="8"/>
      <c r="JS60" s="8"/>
      <c r="JT60" s="8"/>
      <c r="JU60" s="8"/>
      <c r="JV60" s="8"/>
      <c r="JW60" s="8"/>
      <c r="JX60" s="8"/>
      <c r="JY60" s="8"/>
      <c r="JZ60" s="8"/>
      <c r="KA60" s="8"/>
      <c r="KB60" s="8"/>
      <c r="KC60" s="8"/>
      <c r="KD60" s="8"/>
      <c r="KE60" s="8"/>
      <c r="KF60" s="8"/>
      <c r="KG60" s="8"/>
      <c r="KH60" s="8"/>
      <c r="KI60" s="8"/>
      <c r="KJ60" s="8"/>
      <c r="KK60" s="8"/>
      <c r="KL60" s="8"/>
      <c r="KM60" s="8"/>
      <c r="KN60" s="8"/>
      <c r="KO60" s="8"/>
      <c r="KP60" s="8"/>
      <c r="KQ60" s="8"/>
      <c r="KR60" s="8"/>
      <c r="KS60" s="8"/>
      <c r="KT60" s="8"/>
      <c r="KU60" s="8"/>
      <c r="KV60" s="8"/>
      <c r="KW60" s="8"/>
      <c r="KX60" s="8"/>
      <c r="KY60" s="8"/>
      <c r="KZ60" s="8"/>
      <c r="LA60" s="8"/>
      <c r="LB60" s="8"/>
      <c r="LC60" s="8"/>
      <c r="LD60" s="8"/>
      <c r="LE60" s="8"/>
      <c r="LF60" s="8"/>
      <c r="LG60" s="8"/>
      <c r="LH60" s="8"/>
      <c r="LI60" s="8"/>
      <c r="LJ60" s="8"/>
      <c r="LK60" s="8"/>
      <c r="LL60" s="8"/>
      <c r="LM60" s="8"/>
      <c r="LN60" s="8"/>
      <c r="LO60" s="8"/>
      <c r="LP60" s="8"/>
      <c r="LQ60" s="8"/>
      <c r="LR60" s="8"/>
      <c r="LS60" s="8"/>
      <c r="LT60" s="8"/>
      <c r="LU60" s="8"/>
      <c r="LV60" s="8"/>
      <c r="LW60" s="8"/>
      <c r="LX60" s="8"/>
      <c r="LY60" s="8"/>
      <c r="LZ60" s="8"/>
      <c r="MA60" s="8"/>
      <c r="MB60" s="8"/>
      <c r="MC60" s="8"/>
      <c r="MD60" s="8"/>
      <c r="ME60" s="8"/>
      <c r="MF60" s="8"/>
      <c r="MG60" s="8"/>
      <c r="MH60" s="8"/>
      <c r="MI60" s="8"/>
      <c r="MJ60" s="8"/>
      <c r="MK60" s="8"/>
      <c r="ML60" s="8"/>
      <c r="MM60" s="8"/>
      <c r="MN60" s="8"/>
      <c r="MO60" s="8"/>
      <c r="MP60" s="8"/>
      <c r="MQ60" s="8"/>
      <c r="MR60" s="8"/>
      <c r="MS60" s="8"/>
      <c r="MT60" s="8"/>
      <c r="MU60" s="8"/>
      <c r="MV60" s="8"/>
      <c r="MW60" s="8"/>
      <c r="MX60" s="8"/>
      <c r="MY60" s="9" t="s">
        <v>63</v>
      </c>
    </row>
    <row r="61" spans="1:363" x14ac:dyDescent="0.25">
      <c r="A61" s="300"/>
      <c r="B61" s="22" t="s">
        <v>55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  <c r="IV61" s="8"/>
      <c r="IW61" s="8"/>
      <c r="IX61" s="8"/>
      <c r="IY61" s="8"/>
      <c r="IZ61" s="8"/>
      <c r="JA61" s="8"/>
      <c r="JB61" s="8"/>
      <c r="JC61" s="8"/>
      <c r="JD61" s="8"/>
      <c r="JE61" s="8"/>
      <c r="JF61" s="8"/>
      <c r="JG61" s="8"/>
      <c r="JH61" s="8"/>
      <c r="JI61" s="8"/>
      <c r="JJ61" s="8"/>
      <c r="JK61" s="8"/>
      <c r="JL61" s="8"/>
      <c r="JM61" s="8"/>
      <c r="JN61" s="8"/>
      <c r="JO61" s="8"/>
      <c r="JP61" s="8"/>
      <c r="JQ61" s="8"/>
      <c r="JR61" s="8"/>
      <c r="JS61" s="8"/>
      <c r="JT61" s="8"/>
      <c r="JU61" s="8"/>
      <c r="JV61" s="8"/>
      <c r="JW61" s="8"/>
      <c r="JX61" s="8"/>
      <c r="JY61" s="8"/>
      <c r="JZ61" s="8"/>
      <c r="KA61" s="8"/>
      <c r="KB61" s="8"/>
      <c r="KC61" s="8"/>
      <c r="KD61" s="8"/>
      <c r="KE61" s="8"/>
      <c r="KF61" s="8"/>
      <c r="KG61" s="8"/>
      <c r="KH61" s="8"/>
      <c r="KI61" s="8"/>
      <c r="KJ61" s="8"/>
      <c r="KK61" s="8"/>
      <c r="KL61" s="8"/>
      <c r="KM61" s="8"/>
      <c r="KN61" s="8"/>
      <c r="KO61" s="8"/>
      <c r="KP61" s="8"/>
      <c r="KQ61" s="8"/>
      <c r="KR61" s="8"/>
      <c r="KS61" s="8"/>
      <c r="KT61" s="8"/>
      <c r="KU61" s="8"/>
      <c r="KV61" s="8"/>
      <c r="KW61" s="8"/>
      <c r="KX61" s="8"/>
      <c r="KY61" s="8"/>
      <c r="KZ61" s="8"/>
      <c r="LA61" s="8"/>
      <c r="LB61" s="8"/>
      <c r="LC61" s="8"/>
      <c r="LD61" s="8"/>
      <c r="LE61" s="8"/>
      <c r="LF61" s="8"/>
      <c r="LG61" s="8"/>
      <c r="LH61" s="8"/>
      <c r="LI61" s="8"/>
      <c r="LJ61" s="8"/>
      <c r="LK61" s="8"/>
      <c r="LL61" s="8"/>
      <c r="LM61" s="8"/>
      <c r="LN61" s="8"/>
      <c r="LO61" s="8"/>
      <c r="LP61" s="8"/>
      <c r="LQ61" s="8"/>
      <c r="LR61" s="8"/>
      <c r="LS61" s="8"/>
      <c r="LT61" s="8"/>
      <c r="LU61" s="8"/>
      <c r="LV61" s="8"/>
      <c r="LW61" s="8"/>
      <c r="LX61" s="8"/>
      <c r="LY61" s="8"/>
      <c r="LZ61" s="8"/>
      <c r="MA61" s="8"/>
      <c r="MB61" s="8"/>
      <c r="MC61" s="8"/>
      <c r="MD61" s="8"/>
      <c r="ME61" s="8"/>
      <c r="MF61" s="8"/>
      <c r="MG61" s="8"/>
      <c r="MH61" s="8"/>
      <c r="MI61" s="8"/>
      <c r="MJ61" s="8"/>
      <c r="MK61" s="8"/>
      <c r="ML61" s="8"/>
      <c r="MM61" s="8"/>
      <c r="MN61" s="8"/>
      <c r="MO61" s="8"/>
      <c r="MP61" s="8"/>
      <c r="MQ61" s="8"/>
      <c r="MR61" s="8"/>
      <c r="MS61" s="8"/>
      <c r="MT61" s="8"/>
      <c r="MU61" s="8"/>
      <c r="MV61" s="8"/>
      <c r="MW61" s="8"/>
      <c r="MX61" s="8"/>
      <c r="MY61" s="9" t="s">
        <v>63</v>
      </c>
    </row>
    <row r="62" spans="1:363" x14ac:dyDescent="0.25">
      <c r="A62" s="300"/>
      <c r="B62" s="33" t="s">
        <v>72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  <c r="IW62" s="8"/>
      <c r="IX62" s="8"/>
      <c r="IY62" s="8"/>
      <c r="IZ62" s="8"/>
      <c r="JA62" s="8"/>
      <c r="JB62" s="8"/>
      <c r="JC62" s="8"/>
      <c r="JD62" s="8"/>
      <c r="JE62" s="8"/>
      <c r="JF62" s="8"/>
      <c r="JG62" s="8"/>
      <c r="JH62" s="8"/>
      <c r="JI62" s="8"/>
      <c r="JJ62" s="8"/>
      <c r="JK62" s="8"/>
      <c r="JL62" s="8"/>
      <c r="JM62" s="8"/>
      <c r="JN62" s="8"/>
      <c r="JO62" s="8"/>
      <c r="JP62" s="8"/>
      <c r="JQ62" s="8"/>
      <c r="JR62" s="8"/>
      <c r="JS62" s="8"/>
      <c r="JT62" s="8"/>
      <c r="JU62" s="8"/>
      <c r="JV62" s="8"/>
      <c r="JW62" s="8"/>
      <c r="JX62" s="8"/>
      <c r="JY62" s="8"/>
      <c r="JZ62" s="8"/>
      <c r="KA62" s="8"/>
      <c r="KB62" s="8"/>
      <c r="KC62" s="8"/>
      <c r="KD62" s="8"/>
      <c r="KE62" s="8"/>
      <c r="KF62" s="8"/>
      <c r="KG62" s="8"/>
      <c r="KH62" s="8"/>
      <c r="KI62" s="8"/>
      <c r="KJ62" s="8"/>
      <c r="KK62" s="8"/>
      <c r="KL62" s="8"/>
      <c r="KM62" s="8"/>
      <c r="KN62" s="8"/>
      <c r="KO62" s="8"/>
      <c r="KP62" s="8"/>
      <c r="KQ62" s="8"/>
      <c r="KR62" s="8"/>
      <c r="KS62" s="8"/>
      <c r="KT62" s="8"/>
      <c r="KU62" s="8"/>
      <c r="KV62" s="8"/>
      <c r="KW62" s="8"/>
      <c r="KX62" s="8"/>
      <c r="KY62" s="8"/>
      <c r="KZ62" s="8"/>
      <c r="LA62" s="8"/>
      <c r="LB62" s="8"/>
      <c r="LC62" s="8"/>
      <c r="LD62" s="8"/>
      <c r="LE62" s="8"/>
      <c r="LF62" s="8"/>
      <c r="LG62" s="8"/>
      <c r="LH62" s="8"/>
      <c r="LI62" s="8"/>
      <c r="LJ62" s="8"/>
      <c r="LK62" s="8"/>
      <c r="LL62" s="8"/>
      <c r="LM62" s="8"/>
      <c r="LN62" s="8"/>
      <c r="LO62" s="8"/>
      <c r="LP62" s="8"/>
      <c r="LQ62" s="8"/>
      <c r="LR62" s="8"/>
      <c r="LS62" s="8"/>
      <c r="LT62" s="8"/>
      <c r="LU62" s="8"/>
      <c r="LV62" s="8"/>
      <c r="LW62" s="8"/>
      <c r="LX62" s="8"/>
      <c r="LY62" s="8"/>
      <c r="LZ62" s="8"/>
      <c r="MA62" s="8"/>
      <c r="MB62" s="8"/>
      <c r="MC62" s="8"/>
      <c r="MD62" s="8"/>
      <c r="ME62" s="8"/>
      <c r="MF62" s="8"/>
      <c r="MG62" s="8"/>
      <c r="MH62" s="8"/>
      <c r="MI62" s="8"/>
      <c r="MJ62" s="8"/>
      <c r="MK62" s="8"/>
      <c r="ML62" s="8"/>
      <c r="MM62" s="8"/>
      <c r="MN62" s="8"/>
      <c r="MO62" s="8"/>
      <c r="MP62" s="8"/>
      <c r="MQ62" s="8"/>
      <c r="MR62" s="8"/>
      <c r="MS62" s="8"/>
      <c r="MT62" s="8"/>
      <c r="MU62" s="8"/>
      <c r="MV62" s="8"/>
      <c r="MW62" s="8"/>
      <c r="MX62" s="8"/>
      <c r="MY62" s="9" t="s">
        <v>63</v>
      </c>
    </row>
    <row r="63" spans="1:363" x14ac:dyDescent="0.25">
      <c r="A63" s="300"/>
      <c r="B63" s="21" t="s">
        <v>57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8"/>
      <c r="FJ63" s="8"/>
      <c r="FK63" s="8"/>
      <c r="FL63" s="8"/>
      <c r="FM63" s="8"/>
      <c r="FN63" s="8"/>
      <c r="FO63" s="8"/>
      <c r="FP63" s="8"/>
      <c r="FQ63" s="8"/>
      <c r="FR63" s="8"/>
      <c r="FS63" s="8"/>
      <c r="FT63" s="8"/>
      <c r="FU63" s="8"/>
      <c r="FV63" s="8"/>
      <c r="FW63" s="8"/>
      <c r="FX63" s="8"/>
      <c r="FY63" s="8"/>
      <c r="FZ63" s="8"/>
      <c r="GA63" s="8"/>
      <c r="GB63" s="8"/>
      <c r="GC63" s="8"/>
      <c r="GD63" s="8"/>
      <c r="GE63" s="8"/>
      <c r="GF63" s="8"/>
      <c r="GG63" s="8"/>
      <c r="GH63" s="8"/>
      <c r="GI63" s="8"/>
      <c r="GJ63" s="8"/>
      <c r="GK63" s="8"/>
      <c r="GL63" s="8"/>
      <c r="GM63" s="8"/>
      <c r="GN63" s="8"/>
      <c r="GO63" s="8"/>
      <c r="GP63" s="8"/>
      <c r="GQ63" s="8"/>
      <c r="GR63" s="8"/>
      <c r="GS63" s="8"/>
      <c r="GT63" s="8"/>
      <c r="GU63" s="8"/>
      <c r="GV63" s="8"/>
      <c r="GW63" s="8"/>
      <c r="GX63" s="8"/>
      <c r="GY63" s="8"/>
      <c r="GZ63" s="8"/>
      <c r="HA63" s="8"/>
      <c r="HB63" s="8"/>
      <c r="HC63" s="8"/>
      <c r="HD63" s="8"/>
      <c r="HE63" s="8"/>
      <c r="HF63" s="8"/>
      <c r="HG63" s="8"/>
      <c r="HH63" s="8"/>
      <c r="HI63" s="8"/>
      <c r="HJ63" s="8"/>
      <c r="HK63" s="8"/>
      <c r="HL63" s="8"/>
      <c r="HM63" s="8"/>
      <c r="HN63" s="8"/>
      <c r="HO63" s="8"/>
      <c r="HP63" s="8"/>
      <c r="HQ63" s="8"/>
      <c r="HR63" s="8"/>
      <c r="HS63" s="8"/>
      <c r="HT63" s="8"/>
      <c r="HU63" s="8"/>
      <c r="HV63" s="8"/>
      <c r="HW63" s="8"/>
      <c r="HX63" s="8"/>
      <c r="HY63" s="8"/>
      <c r="HZ63" s="8"/>
      <c r="IA63" s="8"/>
      <c r="IB63" s="8"/>
      <c r="IC63" s="8"/>
      <c r="ID63" s="8"/>
      <c r="IE63" s="8"/>
      <c r="IF63" s="8"/>
      <c r="IG63" s="8"/>
      <c r="IH63" s="8"/>
      <c r="II63" s="8"/>
      <c r="IJ63" s="8"/>
      <c r="IK63" s="8"/>
      <c r="IL63" s="8"/>
      <c r="IM63" s="8"/>
      <c r="IN63" s="8"/>
      <c r="IO63" s="8"/>
      <c r="IP63" s="8"/>
      <c r="IQ63" s="8"/>
      <c r="IR63" s="8"/>
      <c r="IS63" s="8"/>
      <c r="IT63" s="8"/>
      <c r="IU63" s="8"/>
      <c r="IV63" s="8"/>
      <c r="IW63" s="8"/>
      <c r="IX63" s="8"/>
      <c r="IY63" s="8"/>
      <c r="IZ63" s="8"/>
      <c r="JA63" s="8"/>
      <c r="JB63" s="8"/>
      <c r="JC63" s="8"/>
      <c r="JD63" s="8"/>
      <c r="JE63" s="8"/>
      <c r="JF63" s="8"/>
      <c r="JG63" s="8"/>
      <c r="JH63" s="8"/>
      <c r="JI63" s="8"/>
      <c r="JJ63" s="8"/>
      <c r="JK63" s="8"/>
      <c r="JL63" s="8"/>
      <c r="JM63" s="8"/>
      <c r="JN63" s="8"/>
      <c r="JO63" s="8"/>
      <c r="JP63" s="8"/>
      <c r="JQ63" s="8"/>
      <c r="JR63" s="8"/>
      <c r="JS63" s="8"/>
      <c r="JT63" s="8"/>
      <c r="JU63" s="8"/>
      <c r="JV63" s="8"/>
      <c r="JW63" s="8"/>
      <c r="JX63" s="8"/>
      <c r="JY63" s="8"/>
      <c r="JZ63" s="8"/>
      <c r="KA63" s="8"/>
      <c r="KB63" s="8"/>
      <c r="KC63" s="8"/>
      <c r="KD63" s="8"/>
      <c r="KE63" s="8"/>
      <c r="KF63" s="8"/>
      <c r="KG63" s="8"/>
      <c r="KH63" s="8"/>
      <c r="KI63" s="8"/>
      <c r="KJ63" s="8"/>
      <c r="KK63" s="8"/>
      <c r="KL63" s="8"/>
      <c r="KM63" s="8"/>
      <c r="KN63" s="8"/>
      <c r="KO63" s="8"/>
      <c r="KP63" s="8"/>
      <c r="KQ63" s="8"/>
      <c r="KR63" s="8"/>
      <c r="KS63" s="8"/>
      <c r="KT63" s="8"/>
      <c r="KU63" s="8"/>
      <c r="KV63" s="8"/>
      <c r="KW63" s="8"/>
      <c r="KX63" s="8"/>
      <c r="KY63" s="8"/>
      <c r="KZ63" s="8"/>
      <c r="LA63" s="8"/>
      <c r="LB63" s="8"/>
      <c r="LC63" s="8"/>
      <c r="LD63" s="8"/>
      <c r="LE63" s="8"/>
      <c r="LF63" s="8"/>
      <c r="LG63" s="8"/>
      <c r="LH63" s="8"/>
      <c r="LI63" s="8"/>
      <c r="LJ63" s="8"/>
      <c r="LK63" s="8"/>
      <c r="LL63" s="8"/>
      <c r="LM63" s="8"/>
      <c r="LN63" s="8"/>
      <c r="LO63" s="8"/>
      <c r="LP63" s="8"/>
      <c r="LQ63" s="8"/>
      <c r="LR63" s="8"/>
      <c r="LS63" s="8"/>
      <c r="LT63" s="8"/>
      <c r="LU63" s="8"/>
      <c r="LV63" s="8"/>
      <c r="LW63" s="8"/>
      <c r="LX63" s="8"/>
      <c r="LY63" s="8"/>
      <c r="LZ63" s="8"/>
      <c r="MA63" s="8"/>
      <c r="MB63" s="8"/>
      <c r="MC63" s="8"/>
      <c r="MD63" s="8"/>
      <c r="ME63" s="8"/>
      <c r="MF63" s="8"/>
      <c r="MG63" s="8"/>
      <c r="MH63" s="8"/>
      <c r="MI63" s="8"/>
      <c r="MJ63" s="8"/>
      <c r="MK63" s="8"/>
      <c r="ML63" s="8"/>
      <c r="MM63" s="8"/>
      <c r="MN63" s="8"/>
      <c r="MO63" s="8"/>
      <c r="MP63" s="8"/>
      <c r="MQ63" s="8"/>
      <c r="MR63" s="8"/>
      <c r="MS63" s="8"/>
      <c r="MT63" s="8"/>
      <c r="MU63" s="8"/>
      <c r="MV63" s="8"/>
      <c r="MW63" s="8"/>
      <c r="MX63" s="8"/>
      <c r="MY63" s="9" t="s">
        <v>63</v>
      </c>
    </row>
    <row r="64" spans="1:363" x14ac:dyDescent="0.25">
      <c r="A64" s="300"/>
      <c r="B64" s="21" t="s">
        <v>59</v>
      </c>
      <c r="C64" s="8"/>
      <c r="D64" s="8"/>
      <c r="E64" s="8"/>
      <c r="F64" s="8"/>
      <c r="G64" s="8"/>
      <c r="H64" s="8" t="s">
        <v>62</v>
      </c>
      <c r="I64" s="8" t="s">
        <v>62</v>
      </c>
      <c r="J64" s="8" t="s">
        <v>62</v>
      </c>
      <c r="K64" s="8" t="s">
        <v>62</v>
      </c>
      <c r="L64" s="8" t="s">
        <v>62</v>
      </c>
      <c r="M64" s="8" t="s">
        <v>62</v>
      </c>
      <c r="N64" s="8" t="s">
        <v>62</v>
      </c>
      <c r="O64" s="8" t="s">
        <v>62</v>
      </c>
      <c r="P64" s="8" t="s">
        <v>62</v>
      </c>
      <c r="Q64" s="8" t="s">
        <v>62</v>
      </c>
      <c r="R64" s="8" t="s">
        <v>62</v>
      </c>
      <c r="S64" s="8" t="s">
        <v>62</v>
      </c>
      <c r="T64" s="8" t="s">
        <v>62</v>
      </c>
      <c r="U64" s="8" t="s">
        <v>62</v>
      </c>
      <c r="V64" s="8" t="s">
        <v>62</v>
      </c>
      <c r="W64" s="8" t="s">
        <v>62</v>
      </c>
      <c r="X64" s="8" t="s">
        <v>62</v>
      </c>
      <c r="Y64" s="8" t="s">
        <v>62</v>
      </c>
      <c r="Z64" s="8" t="s">
        <v>62</v>
      </c>
      <c r="AA64" s="8" t="s">
        <v>62</v>
      </c>
      <c r="AB64" s="8" t="s">
        <v>62</v>
      </c>
      <c r="AC64" s="8" t="s">
        <v>62</v>
      </c>
      <c r="AD64" s="8" t="s">
        <v>62</v>
      </c>
      <c r="AE64" s="8" t="s">
        <v>62</v>
      </c>
      <c r="AF64" s="8" t="s">
        <v>62</v>
      </c>
      <c r="AG64" s="8" t="s">
        <v>62</v>
      </c>
      <c r="AH64" s="8" t="s">
        <v>62</v>
      </c>
      <c r="AI64" s="8" t="s">
        <v>62</v>
      </c>
      <c r="AJ64" s="8" t="s">
        <v>62</v>
      </c>
      <c r="AK64" s="8" t="s">
        <v>62</v>
      </c>
      <c r="AL64" s="8" t="s">
        <v>62</v>
      </c>
      <c r="AM64" s="8" t="s">
        <v>62</v>
      </c>
      <c r="AN64" s="8" t="s">
        <v>62</v>
      </c>
      <c r="AO64" s="8" t="s">
        <v>62</v>
      </c>
      <c r="AP64" s="8" t="s">
        <v>62</v>
      </c>
      <c r="AQ64" s="8" t="s">
        <v>62</v>
      </c>
      <c r="AR64" s="8" t="s">
        <v>62</v>
      </c>
      <c r="AS64" s="8" t="s">
        <v>62</v>
      </c>
      <c r="AT64" s="8" t="s">
        <v>62</v>
      </c>
      <c r="AU64" s="8" t="s">
        <v>62</v>
      </c>
      <c r="AV64" s="8" t="s">
        <v>62</v>
      </c>
      <c r="AW64" s="8" t="s">
        <v>62</v>
      </c>
      <c r="AX64" s="8" t="s">
        <v>62</v>
      </c>
      <c r="AY64" s="8" t="s">
        <v>62</v>
      </c>
      <c r="AZ64" s="8" t="s">
        <v>62</v>
      </c>
      <c r="BA64" s="8" t="s">
        <v>62</v>
      </c>
      <c r="BB64" s="8" t="s">
        <v>62</v>
      </c>
      <c r="BC64" s="8" t="s">
        <v>62</v>
      </c>
      <c r="BD64" s="8" t="s">
        <v>62</v>
      </c>
      <c r="BE64" s="8" t="s">
        <v>62</v>
      </c>
      <c r="BF64" s="8" t="s">
        <v>62</v>
      </c>
      <c r="BG64" s="8" t="s">
        <v>62</v>
      </c>
      <c r="BH64" s="8" t="s">
        <v>62</v>
      </c>
      <c r="BI64" s="8" t="s">
        <v>62</v>
      </c>
      <c r="BJ64" s="8" t="s">
        <v>62</v>
      </c>
      <c r="BK64" s="8" t="s">
        <v>62</v>
      </c>
      <c r="BL64" s="8" t="s">
        <v>62</v>
      </c>
      <c r="BM64" s="8" t="s">
        <v>62</v>
      </c>
      <c r="BN64" s="8" t="s">
        <v>62</v>
      </c>
      <c r="BO64" s="8" t="s">
        <v>62</v>
      </c>
      <c r="BP64" s="8" t="s">
        <v>62</v>
      </c>
      <c r="BQ64" s="8" t="s">
        <v>62</v>
      </c>
      <c r="BR64" s="8" t="s">
        <v>62</v>
      </c>
      <c r="BS64" s="8" t="s">
        <v>62</v>
      </c>
      <c r="BT64" s="8" t="s">
        <v>62</v>
      </c>
      <c r="BU64" s="8" t="s">
        <v>62</v>
      </c>
      <c r="BV64" s="8" t="s">
        <v>62</v>
      </c>
      <c r="BW64" s="8" t="s">
        <v>62</v>
      </c>
      <c r="BX64" s="8" t="s">
        <v>62</v>
      </c>
      <c r="BY64" s="8" t="s">
        <v>62</v>
      </c>
      <c r="BZ64" s="8" t="s">
        <v>62</v>
      </c>
      <c r="CA64" s="8" t="s">
        <v>62</v>
      </c>
      <c r="CB64" s="8" t="s">
        <v>62</v>
      </c>
      <c r="CC64" s="8" t="s">
        <v>62</v>
      </c>
      <c r="CD64" s="8" t="s">
        <v>62</v>
      </c>
      <c r="CE64" s="8" t="s">
        <v>62</v>
      </c>
      <c r="CF64" s="8" t="s">
        <v>62</v>
      </c>
      <c r="CG64" s="8" t="s">
        <v>62</v>
      </c>
      <c r="CH64" s="8" t="s">
        <v>62</v>
      </c>
      <c r="CI64" s="8" t="s">
        <v>62</v>
      </c>
      <c r="CJ64" s="8" t="s">
        <v>62</v>
      </c>
      <c r="CK64" s="8" t="s">
        <v>62</v>
      </c>
      <c r="CL64" s="8" t="s">
        <v>62</v>
      </c>
      <c r="CM64" s="8" t="s">
        <v>62</v>
      </c>
      <c r="CN64" s="8" t="s">
        <v>62</v>
      </c>
      <c r="CO64" s="8" t="s">
        <v>62</v>
      </c>
      <c r="CP64" s="8" t="s">
        <v>62</v>
      </c>
      <c r="CQ64" s="8" t="s">
        <v>62</v>
      </c>
      <c r="CR64" s="8" t="s">
        <v>62</v>
      </c>
      <c r="CS64" s="8" t="s">
        <v>62</v>
      </c>
      <c r="CT64" s="8" t="s">
        <v>62</v>
      </c>
      <c r="CU64" s="8" t="s">
        <v>62</v>
      </c>
      <c r="CV64" s="8" t="s">
        <v>62</v>
      </c>
      <c r="CW64" s="8" t="s">
        <v>62</v>
      </c>
      <c r="CX64" s="8" t="s">
        <v>62</v>
      </c>
      <c r="CY64" s="8" t="s">
        <v>62</v>
      </c>
      <c r="CZ64" s="8" t="s">
        <v>62</v>
      </c>
      <c r="DA64" s="8" t="s">
        <v>62</v>
      </c>
      <c r="DB64" s="8" t="s">
        <v>62</v>
      </c>
      <c r="DC64" s="8" t="s">
        <v>62</v>
      </c>
      <c r="DD64" s="8" t="s">
        <v>62</v>
      </c>
      <c r="DE64" s="8" t="s">
        <v>62</v>
      </c>
      <c r="DF64" s="8" t="s">
        <v>62</v>
      </c>
      <c r="DG64" s="8" t="s">
        <v>62</v>
      </c>
      <c r="DH64" s="8" t="s">
        <v>62</v>
      </c>
      <c r="DI64" s="8" t="s">
        <v>62</v>
      </c>
      <c r="DJ64" s="8" t="s">
        <v>62</v>
      </c>
      <c r="DK64" s="8" t="s">
        <v>62</v>
      </c>
      <c r="DL64" s="8" t="s">
        <v>62</v>
      </c>
      <c r="DM64" s="8" t="s">
        <v>62</v>
      </c>
      <c r="DN64" s="8" t="s">
        <v>62</v>
      </c>
      <c r="DO64" s="8" t="s">
        <v>62</v>
      </c>
      <c r="DP64" s="8" t="s">
        <v>62</v>
      </c>
      <c r="DQ64" s="8" t="s">
        <v>62</v>
      </c>
      <c r="DR64" s="8" t="s">
        <v>62</v>
      </c>
      <c r="DS64" s="8" t="s">
        <v>62</v>
      </c>
      <c r="DT64" s="8" t="s">
        <v>62</v>
      </c>
      <c r="DU64" s="8" t="s">
        <v>62</v>
      </c>
      <c r="DV64" s="8" t="s">
        <v>62</v>
      </c>
      <c r="DW64" s="8" t="s">
        <v>62</v>
      </c>
      <c r="DX64" s="8" t="s">
        <v>62</v>
      </c>
      <c r="DY64" s="8" t="s">
        <v>62</v>
      </c>
      <c r="DZ64" s="8" t="s">
        <v>62</v>
      </c>
      <c r="EA64" s="8" t="s">
        <v>62</v>
      </c>
      <c r="EB64" s="8" t="s">
        <v>62</v>
      </c>
      <c r="EC64" s="8" t="s">
        <v>62</v>
      </c>
      <c r="ED64" s="8" t="s">
        <v>62</v>
      </c>
      <c r="EE64" s="8" t="s">
        <v>62</v>
      </c>
      <c r="EF64" s="8" t="s">
        <v>62</v>
      </c>
      <c r="EG64" s="8" t="s">
        <v>62</v>
      </c>
      <c r="EH64" s="8" t="s">
        <v>62</v>
      </c>
      <c r="EI64" s="8" t="s">
        <v>62</v>
      </c>
      <c r="EJ64" s="8" t="s">
        <v>62</v>
      </c>
      <c r="EK64" s="8" t="s">
        <v>62</v>
      </c>
      <c r="EL64" s="8" t="s">
        <v>62</v>
      </c>
      <c r="EM64" s="8" t="s">
        <v>62</v>
      </c>
      <c r="EN64" s="8" t="s">
        <v>62</v>
      </c>
      <c r="EO64" s="8" t="s">
        <v>62</v>
      </c>
      <c r="EP64" s="8" t="s">
        <v>62</v>
      </c>
      <c r="EQ64" s="8" t="s">
        <v>62</v>
      </c>
      <c r="ER64" s="8" t="s">
        <v>62</v>
      </c>
      <c r="ES64" s="8" t="s">
        <v>62</v>
      </c>
      <c r="ET64" s="8" t="s">
        <v>62</v>
      </c>
      <c r="EU64" s="8" t="s">
        <v>62</v>
      </c>
      <c r="EV64" s="8" t="s">
        <v>62</v>
      </c>
      <c r="EW64" s="8" t="s">
        <v>62</v>
      </c>
      <c r="EX64" s="8" t="s">
        <v>62</v>
      </c>
      <c r="EY64" s="8" t="s">
        <v>62</v>
      </c>
      <c r="EZ64" s="8" t="s">
        <v>62</v>
      </c>
      <c r="FA64" s="8" t="s">
        <v>62</v>
      </c>
      <c r="FB64" s="8" t="s">
        <v>62</v>
      </c>
      <c r="FC64" s="8" t="s">
        <v>62</v>
      </c>
      <c r="FD64" s="8" t="s">
        <v>62</v>
      </c>
      <c r="FE64" s="8" t="s">
        <v>62</v>
      </c>
      <c r="FF64" s="8" t="s">
        <v>62</v>
      </c>
      <c r="FG64" s="8" t="s">
        <v>62</v>
      </c>
      <c r="FH64" s="8" t="s">
        <v>62</v>
      </c>
      <c r="FI64" s="8" t="s">
        <v>62</v>
      </c>
      <c r="FJ64" s="8" t="s">
        <v>62</v>
      </c>
      <c r="FK64" s="8" t="s">
        <v>62</v>
      </c>
      <c r="FL64" s="8" t="s">
        <v>62</v>
      </c>
      <c r="FM64" s="8" t="s">
        <v>62</v>
      </c>
      <c r="FN64" s="8" t="s">
        <v>62</v>
      </c>
      <c r="FO64" s="8" t="s">
        <v>62</v>
      </c>
      <c r="FP64" s="8" t="s">
        <v>62</v>
      </c>
      <c r="FQ64" s="8" t="s">
        <v>62</v>
      </c>
      <c r="FR64" s="8" t="s">
        <v>62</v>
      </c>
      <c r="FS64" s="8" t="s">
        <v>62</v>
      </c>
      <c r="FT64" s="8" t="s">
        <v>62</v>
      </c>
      <c r="FU64" s="8" t="s">
        <v>62</v>
      </c>
      <c r="FV64" s="8" t="s">
        <v>62</v>
      </c>
      <c r="FW64" s="8" t="s">
        <v>62</v>
      </c>
      <c r="FX64" s="8" t="s">
        <v>62</v>
      </c>
      <c r="FY64" s="8" t="s">
        <v>62</v>
      </c>
      <c r="FZ64" s="8" t="s">
        <v>62</v>
      </c>
      <c r="GA64" s="8" t="s">
        <v>62</v>
      </c>
      <c r="GB64" s="8" t="s">
        <v>62</v>
      </c>
      <c r="GC64" s="8" t="s">
        <v>62</v>
      </c>
      <c r="GD64" s="8" t="s">
        <v>62</v>
      </c>
      <c r="GE64" s="8" t="s">
        <v>62</v>
      </c>
      <c r="GF64" s="8" t="s">
        <v>62</v>
      </c>
      <c r="GG64" s="8" t="s">
        <v>62</v>
      </c>
      <c r="GH64" s="8" t="s">
        <v>62</v>
      </c>
      <c r="GI64" s="8" t="s">
        <v>62</v>
      </c>
      <c r="GJ64" s="8" t="s">
        <v>62</v>
      </c>
      <c r="GK64" s="8" t="s">
        <v>62</v>
      </c>
      <c r="GL64" s="8" t="s">
        <v>62</v>
      </c>
      <c r="GM64" s="8" t="s">
        <v>62</v>
      </c>
      <c r="GN64" s="8" t="s">
        <v>62</v>
      </c>
      <c r="GO64" s="8" t="s">
        <v>62</v>
      </c>
      <c r="GP64" s="8" t="s">
        <v>62</v>
      </c>
      <c r="GQ64" s="8" t="s">
        <v>62</v>
      </c>
      <c r="GR64" s="8" t="s">
        <v>62</v>
      </c>
      <c r="GS64" s="8" t="s">
        <v>62</v>
      </c>
      <c r="GT64" s="8" t="s">
        <v>62</v>
      </c>
      <c r="GU64" s="8" t="s">
        <v>62</v>
      </c>
      <c r="GV64" s="8" t="s">
        <v>62</v>
      </c>
      <c r="GW64" s="8" t="s">
        <v>62</v>
      </c>
      <c r="GX64" s="8" t="s">
        <v>62</v>
      </c>
      <c r="GY64" s="8" t="s">
        <v>62</v>
      </c>
      <c r="GZ64" s="8" t="s">
        <v>62</v>
      </c>
      <c r="HA64" s="8" t="s">
        <v>62</v>
      </c>
      <c r="HB64" s="8" t="s">
        <v>62</v>
      </c>
      <c r="HC64" s="8" t="s">
        <v>62</v>
      </c>
      <c r="HD64" s="8" t="s">
        <v>62</v>
      </c>
      <c r="HE64" s="8" t="s">
        <v>62</v>
      </c>
      <c r="HF64" s="8" t="s">
        <v>62</v>
      </c>
      <c r="HG64" s="8" t="s">
        <v>62</v>
      </c>
      <c r="HH64" s="8" t="s">
        <v>62</v>
      </c>
      <c r="HI64" s="8" t="s">
        <v>62</v>
      </c>
      <c r="HJ64" s="8" t="s">
        <v>62</v>
      </c>
      <c r="HK64" s="8" t="s">
        <v>62</v>
      </c>
      <c r="HL64" s="8" t="s">
        <v>62</v>
      </c>
      <c r="HM64" s="8" t="s">
        <v>62</v>
      </c>
      <c r="HN64" s="8" t="s">
        <v>62</v>
      </c>
      <c r="HO64" s="8" t="s">
        <v>62</v>
      </c>
      <c r="HP64" s="8" t="s">
        <v>62</v>
      </c>
      <c r="HQ64" s="8" t="s">
        <v>62</v>
      </c>
      <c r="HR64" s="8" t="s">
        <v>62</v>
      </c>
      <c r="HS64" s="8" t="s">
        <v>62</v>
      </c>
      <c r="HT64" s="8" t="s">
        <v>62</v>
      </c>
      <c r="HU64" s="8" t="s">
        <v>62</v>
      </c>
      <c r="HV64" s="8" t="s">
        <v>62</v>
      </c>
      <c r="HW64" s="8" t="s">
        <v>62</v>
      </c>
      <c r="HX64" s="8" t="s">
        <v>62</v>
      </c>
      <c r="HY64" s="8" t="s">
        <v>62</v>
      </c>
      <c r="HZ64" s="8" t="s">
        <v>62</v>
      </c>
      <c r="IA64" s="8" t="s">
        <v>62</v>
      </c>
      <c r="IB64" s="8" t="s">
        <v>62</v>
      </c>
      <c r="IC64" s="8" t="s">
        <v>62</v>
      </c>
      <c r="ID64" s="8" t="s">
        <v>62</v>
      </c>
      <c r="IE64" s="8" t="s">
        <v>62</v>
      </c>
      <c r="IF64" s="8" t="s">
        <v>62</v>
      </c>
      <c r="IG64" s="8" t="s">
        <v>62</v>
      </c>
      <c r="IH64" s="8" t="s">
        <v>62</v>
      </c>
      <c r="II64" s="8" t="s">
        <v>62</v>
      </c>
      <c r="IJ64" s="8" t="s">
        <v>62</v>
      </c>
      <c r="IK64" s="8" t="s">
        <v>62</v>
      </c>
      <c r="IL64" s="8" t="s">
        <v>62</v>
      </c>
      <c r="IM64" s="8" t="s">
        <v>62</v>
      </c>
      <c r="IN64" s="8" t="s">
        <v>62</v>
      </c>
      <c r="IO64" s="8" t="s">
        <v>62</v>
      </c>
      <c r="IP64" s="8" t="s">
        <v>62</v>
      </c>
      <c r="IQ64" s="8" t="s">
        <v>62</v>
      </c>
      <c r="IR64" s="8" t="s">
        <v>62</v>
      </c>
      <c r="IS64" s="8" t="s">
        <v>62</v>
      </c>
      <c r="IT64" s="8" t="s">
        <v>62</v>
      </c>
      <c r="IU64" s="8" t="s">
        <v>62</v>
      </c>
      <c r="IV64" s="8" t="s">
        <v>62</v>
      </c>
      <c r="IW64" s="8" t="s">
        <v>62</v>
      </c>
      <c r="IX64" s="8" t="s">
        <v>62</v>
      </c>
      <c r="IY64" s="8" t="s">
        <v>62</v>
      </c>
      <c r="IZ64" s="8" t="s">
        <v>62</v>
      </c>
      <c r="JA64" s="8" t="s">
        <v>62</v>
      </c>
      <c r="JB64" s="8" t="s">
        <v>62</v>
      </c>
      <c r="JC64" s="8" t="s">
        <v>62</v>
      </c>
      <c r="JD64" s="8" t="s">
        <v>62</v>
      </c>
      <c r="JE64" s="8" t="s">
        <v>62</v>
      </c>
      <c r="JF64" s="8" t="s">
        <v>62</v>
      </c>
      <c r="JG64" s="8" t="s">
        <v>62</v>
      </c>
      <c r="JH64" s="8" t="s">
        <v>62</v>
      </c>
      <c r="JI64" s="8" t="s">
        <v>62</v>
      </c>
      <c r="JJ64" s="8" t="s">
        <v>62</v>
      </c>
      <c r="JK64" s="8" t="s">
        <v>62</v>
      </c>
      <c r="JL64" s="8" t="s">
        <v>62</v>
      </c>
      <c r="JM64" s="8" t="s">
        <v>62</v>
      </c>
      <c r="JN64" s="8" t="s">
        <v>62</v>
      </c>
      <c r="JO64" s="8" t="s">
        <v>62</v>
      </c>
      <c r="JP64" s="8" t="s">
        <v>62</v>
      </c>
      <c r="JQ64" s="8" t="s">
        <v>62</v>
      </c>
      <c r="JR64" s="8" t="s">
        <v>62</v>
      </c>
      <c r="JS64" s="8" t="s">
        <v>62</v>
      </c>
      <c r="JT64" s="8" t="s">
        <v>62</v>
      </c>
      <c r="JU64" s="8" t="s">
        <v>62</v>
      </c>
      <c r="JV64" s="8" t="s">
        <v>62</v>
      </c>
      <c r="JW64" s="8" t="s">
        <v>62</v>
      </c>
      <c r="JX64" s="8" t="s">
        <v>62</v>
      </c>
      <c r="JY64" s="8" t="s">
        <v>62</v>
      </c>
      <c r="JZ64" s="8" t="s">
        <v>62</v>
      </c>
      <c r="KA64" s="8" t="s">
        <v>62</v>
      </c>
      <c r="KB64" s="8" t="s">
        <v>62</v>
      </c>
      <c r="KC64" s="8" t="s">
        <v>62</v>
      </c>
      <c r="KD64" s="8" t="s">
        <v>62</v>
      </c>
      <c r="KE64" s="8" t="s">
        <v>62</v>
      </c>
      <c r="KF64" s="8" t="s">
        <v>62</v>
      </c>
      <c r="KG64" s="8" t="s">
        <v>62</v>
      </c>
      <c r="KH64" s="8" t="s">
        <v>62</v>
      </c>
      <c r="KI64" s="8" t="s">
        <v>62</v>
      </c>
      <c r="KJ64" s="8" t="s">
        <v>62</v>
      </c>
      <c r="KK64" s="8" t="s">
        <v>62</v>
      </c>
      <c r="KL64" s="8" t="s">
        <v>62</v>
      </c>
      <c r="KM64" s="8" t="s">
        <v>62</v>
      </c>
      <c r="KN64" s="8" t="s">
        <v>62</v>
      </c>
      <c r="KO64" s="8" t="s">
        <v>62</v>
      </c>
      <c r="KP64" s="8" t="s">
        <v>62</v>
      </c>
      <c r="KQ64" s="8" t="s">
        <v>62</v>
      </c>
      <c r="KR64" s="8" t="s">
        <v>62</v>
      </c>
      <c r="KS64" s="8" t="s">
        <v>62</v>
      </c>
      <c r="KT64" s="8" t="s">
        <v>62</v>
      </c>
      <c r="KU64" s="8" t="s">
        <v>62</v>
      </c>
      <c r="KV64" s="8" t="s">
        <v>62</v>
      </c>
      <c r="KW64" s="8" t="s">
        <v>62</v>
      </c>
      <c r="KX64" s="8" t="s">
        <v>62</v>
      </c>
      <c r="KY64" s="8" t="s">
        <v>62</v>
      </c>
      <c r="KZ64" s="8" t="s">
        <v>62</v>
      </c>
      <c r="LA64" s="8" t="s">
        <v>62</v>
      </c>
      <c r="LB64" s="8" t="s">
        <v>62</v>
      </c>
      <c r="LC64" s="8" t="s">
        <v>62</v>
      </c>
      <c r="LD64" s="8" t="s">
        <v>62</v>
      </c>
      <c r="LE64" s="8" t="s">
        <v>62</v>
      </c>
      <c r="LF64" s="8" t="s">
        <v>62</v>
      </c>
      <c r="LG64" s="8" t="s">
        <v>62</v>
      </c>
      <c r="LH64" s="8" t="s">
        <v>62</v>
      </c>
      <c r="LI64" s="8" t="s">
        <v>62</v>
      </c>
      <c r="LJ64" s="8" t="s">
        <v>62</v>
      </c>
      <c r="LK64" s="8" t="s">
        <v>62</v>
      </c>
      <c r="LL64" s="8" t="s">
        <v>62</v>
      </c>
      <c r="LM64" s="8" t="s">
        <v>62</v>
      </c>
      <c r="LN64" s="8" t="s">
        <v>62</v>
      </c>
      <c r="LO64" s="8" t="s">
        <v>62</v>
      </c>
      <c r="LP64" s="8" t="s">
        <v>62</v>
      </c>
      <c r="LQ64" s="8" t="s">
        <v>62</v>
      </c>
      <c r="LR64" s="8" t="s">
        <v>62</v>
      </c>
      <c r="LS64" s="8" t="s">
        <v>62</v>
      </c>
      <c r="LT64" s="8" t="s">
        <v>62</v>
      </c>
      <c r="LU64" s="8" t="s">
        <v>62</v>
      </c>
      <c r="LV64" s="8" t="s">
        <v>62</v>
      </c>
      <c r="LW64" s="8" t="s">
        <v>62</v>
      </c>
      <c r="LX64" s="8" t="s">
        <v>62</v>
      </c>
      <c r="LY64" s="8" t="s">
        <v>62</v>
      </c>
      <c r="LZ64" s="8" t="s">
        <v>62</v>
      </c>
      <c r="MA64" s="8" t="s">
        <v>62</v>
      </c>
      <c r="MB64" s="8" t="s">
        <v>62</v>
      </c>
      <c r="MC64" s="8" t="s">
        <v>62</v>
      </c>
      <c r="MD64" s="8" t="s">
        <v>62</v>
      </c>
      <c r="ME64" s="8" t="s">
        <v>62</v>
      </c>
      <c r="MF64" s="8" t="s">
        <v>62</v>
      </c>
      <c r="MG64" s="8" t="s">
        <v>62</v>
      </c>
      <c r="MH64" s="8" t="s">
        <v>62</v>
      </c>
      <c r="MI64" s="8" t="s">
        <v>62</v>
      </c>
      <c r="MJ64" s="8" t="s">
        <v>62</v>
      </c>
      <c r="MK64" s="8" t="s">
        <v>62</v>
      </c>
      <c r="ML64" s="8" t="s">
        <v>62</v>
      </c>
      <c r="MM64" s="8" t="s">
        <v>62</v>
      </c>
      <c r="MN64" s="8" t="s">
        <v>62</v>
      </c>
      <c r="MO64" s="8" t="s">
        <v>62</v>
      </c>
      <c r="MP64" s="8" t="s">
        <v>62</v>
      </c>
      <c r="MQ64" s="8" t="s">
        <v>62</v>
      </c>
      <c r="MR64" s="8" t="s">
        <v>62</v>
      </c>
      <c r="MS64" s="8" t="s">
        <v>62</v>
      </c>
      <c r="MT64" s="8" t="s">
        <v>62</v>
      </c>
      <c r="MU64" s="8" t="s">
        <v>62</v>
      </c>
      <c r="MV64" s="8" t="s">
        <v>62</v>
      </c>
      <c r="MW64" s="8" t="s">
        <v>62</v>
      </c>
      <c r="MX64" s="8" t="s">
        <v>62</v>
      </c>
      <c r="MY64" s="9" t="s">
        <v>63</v>
      </c>
    </row>
    <row r="65" spans="1:363" x14ac:dyDescent="0.25">
      <c r="A65" s="300"/>
      <c r="B65" s="22" t="s">
        <v>145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  <c r="EU65" s="8"/>
      <c r="EV65" s="8"/>
      <c r="EW65" s="8"/>
      <c r="EX65" s="8"/>
      <c r="EY65" s="8"/>
      <c r="EZ65" s="8"/>
      <c r="FA65" s="8"/>
      <c r="FB65" s="8"/>
      <c r="FC65" s="8"/>
      <c r="FD65" s="8"/>
      <c r="FE65" s="8"/>
      <c r="FF65" s="8"/>
      <c r="FG65" s="8"/>
      <c r="FH65" s="8"/>
      <c r="FI65" s="8"/>
      <c r="FJ65" s="8"/>
      <c r="FK65" s="8"/>
      <c r="FL65" s="8"/>
      <c r="FM65" s="8"/>
      <c r="FN65" s="8"/>
      <c r="FO65" s="8"/>
      <c r="FP65" s="8"/>
      <c r="FQ65" s="8"/>
      <c r="FR65" s="8"/>
      <c r="FS65" s="8"/>
      <c r="FT65" s="8"/>
      <c r="FU65" s="8"/>
      <c r="FV65" s="8"/>
      <c r="FW65" s="8"/>
      <c r="FX65" s="8"/>
      <c r="FY65" s="8"/>
      <c r="FZ65" s="8"/>
      <c r="GA65" s="8"/>
      <c r="GB65" s="8"/>
      <c r="GC65" s="8"/>
      <c r="GD65" s="8"/>
      <c r="GE65" s="8"/>
      <c r="GF65" s="8"/>
      <c r="GG65" s="8"/>
      <c r="GH65" s="8"/>
      <c r="GI65" s="8"/>
      <c r="GJ65" s="8"/>
      <c r="GK65" s="8"/>
      <c r="GL65" s="8"/>
      <c r="GM65" s="8"/>
      <c r="GN65" s="8"/>
      <c r="GO65" s="8"/>
      <c r="GP65" s="8"/>
      <c r="GQ65" s="8"/>
      <c r="GR65" s="8"/>
      <c r="GS65" s="8"/>
      <c r="GT65" s="8"/>
      <c r="GU65" s="8"/>
      <c r="GV65" s="8"/>
      <c r="GW65" s="8"/>
      <c r="GX65" s="8"/>
      <c r="GY65" s="8"/>
      <c r="GZ65" s="8"/>
      <c r="HA65" s="8"/>
      <c r="HB65" s="8"/>
      <c r="HC65" s="8"/>
      <c r="HD65" s="8"/>
      <c r="HE65" s="8"/>
      <c r="HF65" s="8"/>
      <c r="HG65" s="8"/>
      <c r="HH65" s="8"/>
      <c r="HI65" s="8"/>
      <c r="HJ65" s="8"/>
      <c r="HK65" s="8"/>
      <c r="HL65" s="8"/>
      <c r="HM65" s="8"/>
      <c r="HN65" s="8"/>
      <c r="HO65" s="8"/>
      <c r="HP65" s="8"/>
      <c r="HQ65" s="8"/>
      <c r="HR65" s="8"/>
      <c r="HS65" s="8"/>
      <c r="HT65" s="8"/>
      <c r="HU65" s="8"/>
      <c r="HV65" s="8"/>
      <c r="HW65" s="8"/>
      <c r="HX65" s="8"/>
      <c r="HY65" s="8"/>
      <c r="HZ65" s="8"/>
      <c r="IA65" s="8"/>
      <c r="IB65" s="8"/>
      <c r="IC65" s="8"/>
      <c r="ID65" s="8"/>
      <c r="IE65" s="8"/>
      <c r="IF65" s="8"/>
      <c r="IG65" s="8"/>
      <c r="IH65" s="8"/>
      <c r="II65" s="8"/>
      <c r="IJ65" s="8"/>
      <c r="IK65" s="8"/>
      <c r="IL65" s="8"/>
      <c r="IM65" s="8"/>
      <c r="IN65" s="8"/>
      <c r="IO65" s="8"/>
      <c r="IP65" s="8"/>
      <c r="IQ65" s="8"/>
      <c r="IR65" s="8"/>
      <c r="IS65" s="8"/>
      <c r="IT65" s="8"/>
      <c r="IU65" s="8"/>
      <c r="IV65" s="8"/>
      <c r="IW65" s="8"/>
      <c r="IX65" s="8"/>
      <c r="IY65" s="8"/>
      <c r="IZ65" s="8"/>
      <c r="JA65" s="8"/>
      <c r="JB65" s="8"/>
      <c r="JC65" s="8"/>
      <c r="JD65" s="8"/>
      <c r="JE65" s="8"/>
      <c r="JF65" s="8"/>
      <c r="JG65" s="8"/>
      <c r="JH65" s="8"/>
      <c r="JI65" s="8"/>
      <c r="JJ65" s="8"/>
      <c r="JK65" s="8"/>
      <c r="JL65" s="8"/>
      <c r="JM65" s="8"/>
      <c r="JN65" s="8"/>
      <c r="JO65" s="8"/>
      <c r="JP65" s="8"/>
      <c r="JQ65" s="8"/>
      <c r="JR65" s="8"/>
      <c r="JS65" s="8"/>
      <c r="JT65" s="8"/>
      <c r="JU65" s="8"/>
      <c r="JV65" s="8"/>
      <c r="JW65" s="8"/>
      <c r="JX65" s="8"/>
      <c r="JY65" s="8"/>
      <c r="JZ65" s="8"/>
      <c r="KA65" s="8"/>
      <c r="KB65" s="8"/>
      <c r="KC65" s="8"/>
      <c r="KD65" s="8"/>
      <c r="KE65" s="8"/>
      <c r="KF65" s="8"/>
      <c r="KG65" s="8"/>
      <c r="KH65" s="8"/>
      <c r="KI65" s="8"/>
      <c r="KJ65" s="8"/>
      <c r="KK65" s="8"/>
      <c r="KL65" s="8"/>
      <c r="KM65" s="8"/>
      <c r="KN65" s="8"/>
      <c r="KO65" s="8"/>
      <c r="KP65" s="8"/>
      <c r="KQ65" s="8"/>
      <c r="KR65" s="8"/>
      <c r="KS65" s="8"/>
      <c r="KT65" s="8"/>
      <c r="KU65" s="8"/>
      <c r="KV65" s="8"/>
      <c r="KW65" s="8"/>
      <c r="KX65" s="8"/>
      <c r="KY65" s="8"/>
      <c r="KZ65" s="8"/>
      <c r="LA65" s="8"/>
      <c r="LB65" s="8"/>
      <c r="LC65" s="8"/>
      <c r="LD65" s="8"/>
      <c r="LE65" s="8"/>
      <c r="LF65" s="8"/>
      <c r="LG65" s="8"/>
      <c r="LH65" s="8"/>
      <c r="LI65" s="8"/>
      <c r="LJ65" s="8"/>
      <c r="LK65" s="8"/>
      <c r="LL65" s="8"/>
      <c r="LM65" s="8"/>
      <c r="LN65" s="8"/>
      <c r="LO65" s="8"/>
      <c r="LP65" s="8"/>
      <c r="LQ65" s="8"/>
      <c r="LR65" s="8"/>
      <c r="LS65" s="8"/>
      <c r="LT65" s="8"/>
      <c r="LU65" s="8"/>
      <c r="LV65" s="8"/>
      <c r="LW65" s="8"/>
      <c r="LX65" s="8"/>
      <c r="LY65" s="8"/>
      <c r="LZ65" s="8"/>
      <c r="MA65" s="8"/>
      <c r="MB65" s="8"/>
      <c r="MC65" s="8"/>
      <c r="MD65" s="8"/>
      <c r="ME65" s="8"/>
      <c r="MF65" s="8"/>
      <c r="MG65" s="8"/>
      <c r="MH65" s="8"/>
      <c r="MI65" s="8"/>
      <c r="MJ65" s="8"/>
      <c r="MK65" s="8"/>
      <c r="ML65" s="8"/>
      <c r="MM65" s="8"/>
      <c r="MN65" s="8"/>
      <c r="MO65" s="8"/>
      <c r="MP65" s="8"/>
      <c r="MQ65" s="8"/>
      <c r="MR65" s="8"/>
      <c r="MS65" s="8"/>
      <c r="MT65" s="8"/>
      <c r="MU65" s="8"/>
      <c r="MV65" s="8"/>
      <c r="MW65" s="8"/>
      <c r="MX65" s="8"/>
      <c r="MY65" s="9" t="s">
        <v>63</v>
      </c>
    </row>
    <row r="66" spans="1:363" x14ac:dyDescent="0.25">
      <c r="A66" s="301"/>
      <c r="B66" s="21" t="s">
        <v>49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 t="s">
        <v>62</v>
      </c>
      <c r="U66" s="8" t="s">
        <v>62</v>
      </c>
      <c r="V66" s="8" t="s">
        <v>62</v>
      </c>
      <c r="W66" s="8" t="s">
        <v>62</v>
      </c>
      <c r="X66" s="8" t="s">
        <v>62</v>
      </c>
      <c r="Y66" s="8" t="s">
        <v>62</v>
      </c>
      <c r="Z66" s="8" t="s">
        <v>62</v>
      </c>
      <c r="AA66" s="8" t="s">
        <v>62</v>
      </c>
      <c r="AB66" s="8" t="s">
        <v>62</v>
      </c>
      <c r="AC66" s="8" t="s">
        <v>62</v>
      </c>
      <c r="AD66" s="8" t="s">
        <v>62</v>
      </c>
      <c r="AE66" s="8" t="s">
        <v>62</v>
      </c>
      <c r="AF66" s="8" t="s">
        <v>62</v>
      </c>
      <c r="AG66" s="8" t="s">
        <v>62</v>
      </c>
      <c r="AH66" s="8" t="s">
        <v>62</v>
      </c>
      <c r="AI66" s="8" t="s">
        <v>62</v>
      </c>
      <c r="AJ66" s="8" t="s">
        <v>62</v>
      </c>
      <c r="AK66" s="8" t="s">
        <v>62</v>
      </c>
      <c r="AL66" s="8" t="s">
        <v>62</v>
      </c>
      <c r="AM66" s="8" t="s">
        <v>62</v>
      </c>
      <c r="AN66" s="8" t="s">
        <v>62</v>
      </c>
      <c r="AO66" s="8" t="s">
        <v>62</v>
      </c>
      <c r="AP66" s="8" t="s">
        <v>62</v>
      </c>
      <c r="AQ66" s="8" t="s">
        <v>62</v>
      </c>
      <c r="AR66" s="8" t="s">
        <v>62</v>
      </c>
      <c r="AS66" s="8" t="s">
        <v>62</v>
      </c>
      <c r="AT66" s="8" t="s">
        <v>62</v>
      </c>
      <c r="AU66" s="8" t="s">
        <v>62</v>
      </c>
      <c r="AV66" s="8" t="s">
        <v>62</v>
      </c>
      <c r="AW66" s="8" t="s">
        <v>62</v>
      </c>
      <c r="AX66" s="8" t="s">
        <v>62</v>
      </c>
      <c r="AY66" s="8" t="s">
        <v>62</v>
      </c>
      <c r="AZ66" s="8" t="s">
        <v>62</v>
      </c>
      <c r="BA66" s="8" t="s">
        <v>62</v>
      </c>
      <c r="BB66" s="8" t="s">
        <v>62</v>
      </c>
      <c r="BC66" s="8" t="s">
        <v>62</v>
      </c>
      <c r="BD66" s="8" t="s">
        <v>62</v>
      </c>
      <c r="BE66" s="8" t="s">
        <v>62</v>
      </c>
      <c r="BF66" s="8" t="s">
        <v>62</v>
      </c>
      <c r="BG66" s="8" t="s">
        <v>62</v>
      </c>
      <c r="BH66" s="8" t="s">
        <v>62</v>
      </c>
      <c r="BI66" s="8" t="s">
        <v>62</v>
      </c>
      <c r="BJ66" s="8" t="s">
        <v>62</v>
      </c>
      <c r="BK66" s="8" t="s">
        <v>62</v>
      </c>
      <c r="BL66" s="8" t="s">
        <v>62</v>
      </c>
      <c r="BM66" s="8" t="s">
        <v>62</v>
      </c>
      <c r="BN66" s="8" t="s">
        <v>62</v>
      </c>
      <c r="BO66" s="8" t="s">
        <v>62</v>
      </c>
      <c r="BP66" s="8" t="s">
        <v>62</v>
      </c>
      <c r="BQ66" s="8" t="s">
        <v>62</v>
      </c>
      <c r="BR66" s="8" t="s">
        <v>62</v>
      </c>
      <c r="BS66" s="8" t="s">
        <v>62</v>
      </c>
      <c r="BT66" s="8" t="s">
        <v>62</v>
      </c>
      <c r="BU66" s="8" t="s">
        <v>62</v>
      </c>
      <c r="BV66" s="8" t="s">
        <v>62</v>
      </c>
      <c r="BW66" s="8" t="s">
        <v>62</v>
      </c>
      <c r="BX66" s="8" t="s">
        <v>62</v>
      </c>
      <c r="BY66" s="8" t="s">
        <v>62</v>
      </c>
      <c r="BZ66" s="8" t="s">
        <v>62</v>
      </c>
      <c r="CA66" s="8" t="s">
        <v>62</v>
      </c>
      <c r="CB66" s="8" t="s">
        <v>62</v>
      </c>
      <c r="CC66" s="8" t="s">
        <v>62</v>
      </c>
      <c r="CD66" s="8" t="s">
        <v>62</v>
      </c>
      <c r="CE66" s="8" t="s">
        <v>62</v>
      </c>
      <c r="CF66" s="8" t="s">
        <v>62</v>
      </c>
      <c r="CG66" s="8" t="s">
        <v>62</v>
      </c>
      <c r="CH66" s="8" t="s">
        <v>62</v>
      </c>
      <c r="CI66" s="8" t="s">
        <v>62</v>
      </c>
      <c r="CJ66" s="8" t="s">
        <v>62</v>
      </c>
      <c r="CK66" s="8" t="s">
        <v>62</v>
      </c>
      <c r="CL66" s="8" t="s">
        <v>62</v>
      </c>
      <c r="CM66" s="8" t="s">
        <v>62</v>
      </c>
      <c r="CN66" s="8" t="s">
        <v>62</v>
      </c>
      <c r="CO66" s="8" t="s">
        <v>62</v>
      </c>
      <c r="CP66" s="8" t="s">
        <v>62</v>
      </c>
      <c r="CQ66" s="8" t="s">
        <v>62</v>
      </c>
      <c r="CR66" s="8" t="s">
        <v>62</v>
      </c>
      <c r="CS66" s="8" t="s">
        <v>62</v>
      </c>
      <c r="CT66" s="8" t="s">
        <v>62</v>
      </c>
      <c r="CU66" s="8" t="s">
        <v>62</v>
      </c>
      <c r="CV66" s="8" t="s">
        <v>62</v>
      </c>
      <c r="CW66" s="8" t="s">
        <v>62</v>
      </c>
      <c r="CX66" s="8" t="s">
        <v>62</v>
      </c>
      <c r="CY66" s="8" t="s">
        <v>62</v>
      </c>
      <c r="CZ66" s="8" t="s">
        <v>62</v>
      </c>
      <c r="DA66" s="8" t="s">
        <v>62</v>
      </c>
      <c r="DB66" s="8" t="s">
        <v>62</v>
      </c>
      <c r="DC66" s="8" t="s">
        <v>62</v>
      </c>
      <c r="DD66" s="8" t="s">
        <v>62</v>
      </c>
      <c r="DE66" s="8" t="s">
        <v>62</v>
      </c>
      <c r="DF66" s="8" t="s">
        <v>62</v>
      </c>
      <c r="DG66" s="8" t="s">
        <v>62</v>
      </c>
      <c r="DH66" s="8" t="s">
        <v>62</v>
      </c>
      <c r="DI66" s="8" t="s">
        <v>62</v>
      </c>
      <c r="DJ66" s="8" t="s">
        <v>62</v>
      </c>
      <c r="DK66" s="8" t="s">
        <v>62</v>
      </c>
      <c r="DL66" s="8" t="s">
        <v>62</v>
      </c>
      <c r="DM66" s="8" t="s">
        <v>62</v>
      </c>
      <c r="DN66" s="8" t="s">
        <v>62</v>
      </c>
      <c r="DO66" s="8" t="s">
        <v>62</v>
      </c>
      <c r="DP66" s="8" t="s">
        <v>62</v>
      </c>
      <c r="DQ66" s="8" t="s">
        <v>62</v>
      </c>
      <c r="DR66" s="8" t="s">
        <v>62</v>
      </c>
      <c r="DS66" s="8" t="s">
        <v>62</v>
      </c>
      <c r="DT66" s="8" t="s">
        <v>62</v>
      </c>
      <c r="DU66" s="8" t="s">
        <v>62</v>
      </c>
      <c r="DV66" s="8" t="s">
        <v>62</v>
      </c>
      <c r="DW66" s="8" t="s">
        <v>62</v>
      </c>
      <c r="DX66" s="8" t="s">
        <v>62</v>
      </c>
      <c r="DY66" s="8" t="s">
        <v>62</v>
      </c>
      <c r="DZ66" s="8" t="s">
        <v>62</v>
      </c>
      <c r="EA66" s="8" t="s">
        <v>62</v>
      </c>
      <c r="EB66" s="8" t="s">
        <v>62</v>
      </c>
      <c r="EC66" s="8" t="s">
        <v>62</v>
      </c>
      <c r="ED66" s="8" t="s">
        <v>62</v>
      </c>
      <c r="EE66" s="8" t="s">
        <v>62</v>
      </c>
      <c r="EF66" s="8" t="s">
        <v>62</v>
      </c>
      <c r="EG66" s="8" t="s">
        <v>62</v>
      </c>
      <c r="EH66" s="8" t="s">
        <v>62</v>
      </c>
      <c r="EI66" s="8" t="s">
        <v>62</v>
      </c>
      <c r="EJ66" s="8" t="s">
        <v>62</v>
      </c>
      <c r="EK66" s="8" t="s">
        <v>62</v>
      </c>
      <c r="EL66" s="8" t="s">
        <v>62</v>
      </c>
      <c r="EM66" s="8" t="s">
        <v>62</v>
      </c>
      <c r="EN66" s="8" t="s">
        <v>62</v>
      </c>
      <c r="EO66" s="8" t="s">
        <v>62</v>
      </c>
      <c r="EP66" s="8" t="s">
        <v>62</v>
      </c>
      <c r="EQ66" s="8" t="s">
        <v>62</v>
      </c>
      <c r="ER66" s="8" t="s">
        <v>62</v>
      </c>
      <c r="ES66" s="8" t="s">
        <v>62</v>
      </c>
      <c r="ET66" s="8" t="s">
        <v>62</v>
      </c>
      <c r="EU66" s="8" t="s">
        <v>62</v>
      </c>
      <c r="EV66" s="8" t="s">
        <v>62</v>
      </c>
      <c r="EW66" s="8" t="s">
        <v>62</v>
      </c>
      <c r="EX66" s="8" t="s">
        <v>62</v>
      </c>
      <c r="EY66" s="8" t="s">
        <v>62</v>
      </c>
      <c r="EZ66" s="8" t="s">
        <v>62</v>
      </c>
      <c r="FA66" s="8" t="s">
        <v>62</v>
      </c>
      <c r="FB66" s="8" t="s">
        <v>62</v>
      </c>
      <c r="FC66" s="8" t="s">
        <v>62</v>
      </c>
      <c r="FD66" s="8" t="s">
        <v>62</v>
      </c>
      <c r="FE66" s="8" t="s">
        <v>62</v>
      </c>
      <c r="FF66" s="8" t="s">
        <v>62</v>
      </c>
      <c r="FG66" s="8" t="s">
        <v>62</v>
      </c>
      <c r="FH66" s="8" t="s">
        <v>62</v>
      </c>
      <c r="FI66" s="8" t="s">
        <v>62</v>
      </c>
      <c r="FJ66" s="8" t="s">
        <v>62</v>
      </c>
      <c r="FK66" s="8" t="s">
        <v>62</v>
      </c>
      <c r="FL66" s="8" t="s">
        <v>62</v>
      </c>
      <c r="FM66" s="8" t="s">
        <v>62</v>
      </c>
      <c r="FN66" s="8" t="s">
        <v>62</v>
      </c>
      <c r="FO66" s="8" t="s">
        <v>62</v>
      </c>
      <c r="FP66" s="8" t="s">
        <v>62</v>
      </c>
      <c r="FQ66" s="8" t="s">
        <v>62</v>
      </c>
      <c r="FR66" s="8" t="s">
        <v>62</v>
      </c>
      <c r="FS66" s="8" t="s">
        <v>62</v>
      </c>
      <c r="FT66" s="8" t="s">
        <v>62</v>
      </c>
      <c r="FU66" s="8" t="s">
        <v>62</v>
      </c>
      <c r="FV66" s="8" t="s">
        <v>62</v>
      </c>
      <c r="FW66" s="8" t="s">
        <v>62</v>
      </c>
      <c r="FX66" s="8" t="s">
        <v>62</v>
      </c>
      <c r="FY66" s="8" t="s">
        <v>62</v>
      </c>
      <c r="FZ66" s="8" t="s">
        <v>62</v>
      </c>
      <c r="GA66" s="8" t="s">
        <v>62</v>
      </c>
      <c r="GB66" s="8" t="s">
        <v>62</v>
      </c>
      <c r="GC66" s="8" t="s">
        <v>62</v>
      </c>
      <c r="GD66" s="8" t="s">
        <v>62</v>
      </c>
      <c r="GE66" s="8" t="s">
        <v>62</v>
      </c>
      <c r="GF66" s="8" t="s">
        <v>62</v>
      </c>
      <c r="GG66" s="8" t="s">
        <v>62</v>
      </c>
      <c r="GH66" s="8" t="s">
        <v>62</v>
      </c>
      <c r="GI66" s="8" t="s">
        <v>62</v>
      </c>
      <c r="GJ66" s="8" t="s">
        <v>62</v>
      </c>
      <c r="GK66" s="8" t="s">
        <v>62</v>
      </c>
      <c r="GL66" s="8" t="s">
        <v>62</v>
      </c>
      <c r="GM66" s="8" t="s">
        <v>62</v>
      </c>
      <c r="GN66" s="8" t="s">
        <v>62</v>
      </c>
      <c r="GO66" s="8" t="s">
        <v>62</v>
      </c>
      <c r="GP66" s="8" t="s">
        <v>62</v>
      </c>
      <c r="GQ66" s="8" t="s">
        <v>62</v>
      </c>
      <c r="GR66" s="8" t="s">
        <v>62</v>
      </c>
      <c r="GS66" s="8" t="s">
        <v>62</v>
      </c>
      <c r="GT66" s="8" t="s">
        <v>62</v>
      </c>
      <c r="GU66" s="8" t="s">
        <v>62</v>
      </c>
      <c r="GV66" s="8" t="s">
        <v>62</v>
      </c>
      <c r="GW66" s="8" t="s">
        <v>62</v>
      </c>
      <c r="GX66" s="8" t="s">
        <v>62</v>
      </c>
      <c r="GY66" s="8" t="s">
        <v>62</v>
      </c>
      <c r="GZ66" s="8" t="s">
        <v>62</v>
      </c>
      <c r="HA66" s="8" t="s">
        <v>62</v>
      </c>
      <c r="HB66" s="8" t="s">
        <v>62</v>
      </c>
      <c r="HC66" s="8" t="s">
        <v>62</v>
      </c>
      <c r="HD66" s="8" t="s">
        <v>62</v>
      </c>
      <c r="HE66" s="8" t="s">
        <v>62</v>
      </c>
      <c r="HF66" s="8" t="s">
        <v>62</v>
      </c>
      <c r="HG66" s="8" t="s">
        <v>62</v>
      </c>
      <c r="HH66" s="8" t="s">
        <v>62</v>
      </c>
      <c r="HI66" s="8" t="s">
        <v>62</v>
      </c>
      <c r="HJ66" s="8" t="s">
        <v>62</v>
      </c>
      <c r="HK66" s="8" t="s">
        <v>62</v>
      </c>
      <c r="HL66" s="8" t="s">
        <v>62</v>
      </c>
      <c r="HM66" s="8" t="s">
        <v>62</v>
      </c>
      <c r="HN66" s="8" t="s">
        <v>62</v>
      </c>
      <c r="HO66" s="8" t="s">
        <v>62</v>
      </c>
      <c r="HP66" s="8" t="s">
        <v>62</v>
      </c>
      <c r="HQ66" s="8" t="s">
        <v>62</v>
      </c>
      <c r="HR66" s="8" t="s">
        <v>62</v>
      </c>
      <c r="HS66" s="8" t="s">
        <v>62</v>
      </c>
      <c r="HT66" s="8" t="s">
        <v>62</v>
      </c>
      <c r="HU66" s="8" t="s">
        <v>62</v>
      </c>
      <c r="HV66" s="8" t="s">
        <v>62</v>
      </c>
      <c r="HW66" s="8" t="s">
        <v>62</v>
      </c>
      <c r="HX66" s="8" t="s">
        <v>62</v>
      </c>
      <c r="HY66" s="8" t="s">
        <v>62</v>
      </c>
      <c r="HZ66" s="8" t="s">
        <v>62</v>
      </c>
      <c r="IA66" s="8" t="s">
        <v>62</v>
      </c>
      <c r="IB66" s="8" t="s">
        <v>62</v>
      </c>
      <c r="IC66" s="8" t="s">
        <v>62</v>
      </c>
      <c r="ID66" s="8" t="s">
        <v>62</v>
      </c>
      <c r="IE66" s="8" t="s">
        <v>62</v>
      </c>
      <c r="IF66" s="8" t="s">
        <v>62</v>
      </c>
      <c r="IG66" s="8" t="s">
        <v>62</v>
      </c>
      <c r="IH66" s="8" t="s">
        <v>62</v>
      </c>
      <c r="II66" s="8" t="s">
        <v>62</v>
      </c>
      <c r="IJ66" s="8" t="s">
        <v>62</v>
      </c>
      <c r="IK66" s="8" t="s">
        <v>62</v>
      </c>
      <c r="IL66" s="8" t="s">
        <v>62</v>
      </c>
      <c r="IM66" s="8" t="s">
        <v>62</v>
      </c>
      <c r="IN66" s="8" t="s">
        <v>62</v>
      </c>
      <c r="IO66" s="8" t="s">
        <v>62</v>
      </c>
      <c r="IP66" s="8" t="s">
        <v>62</v>
      </c>
      <c r="IQ66" s="8" t="s">
        <v>62</v>
      </c>
      <c r="IR66" s="8" t="s">
        <v>62</v>
      </c>
      <c r="IS66" s="8" t="s">
        <v>62</v>
      </c>
      <c r="IT66" s="8" t="s">
        <v>62</v>
      </c>
      <c r="IU66" s="8" t="s">
        <v>62</v>
      </c>
      <c r="IV66" s="8" t="s">
        <v>62</v>
      </c>
      <c r="IW66" s="8" t="s">
        <v>62</v>
      </c>
      <c r="IX66" s="8" t="s">
        <v>62</v>
      </c>
      <c r="IY66" s="8" t="s">
        <v>62</v>
      </c>
      <c r="IZ66" s="8" t="s">
        <v>62</v>
      </c>
      <c r="JA66" s="8" t="s">
        <v>62</v>
      </c>
      <c r="JB66" s="8" t="s">
        <v>62</v>
      </c>
      <c r="JC66" s="8" t="s">
        <v>62</v>
      </c>
      <c r="JD66" s="8" t="s">
        <v>62</v>
      </c>
      <c r="JE66" s="8" t="s">
        <v>62</v>
      </c>
      <c r="JF66" s="8" t="s">
        <v>62</v>
      </c>
      <c r="JG66" s="8" t="s">
        <v>62</v>
      </c>
      <c r="JH66" s="8" t="s">
        <v>62</v>
      </c>
      <c r="JI66" s="8" t="s">
        <v>62</v>
      </c>
      <c r="JJ66" s="8" t="s">
        <v>62</v>
      </c>
      <c r="JK66" s="8" t="s">
        <v>62</v>
      </c>
      <c r="JL66" s="8" t="s">
        <v>62</v>
      </c>
      <c r="JM66" s="8" t="s">
        <v>62</v>
      </c>
      <c r="JN66" s="8" t="s">
        <v>62</v>
      </c>
      <c r="JO66" s="8" t="s">
        <v>62</v>
      </c>
      <c r="JP66" s="8" t="s">
        <v>62</v>
      </c>
      <c r="JQ66" s="8" t="s">
        <v>62</v>
      </c>
      <c r="JR66" s="8" t="s">
        <v>62</v>
      </c>
      <c r="JS66" s="8" t="s">
        <v>62</v>
      </c>
      <c r="JT66" s="8" t="s">
        <v>62</v>
      </c>
      <c r="JU66" s="8" t="s">
        <v>62</v>
      </c>
      <c r="JV66" s="8" t="s">
        <v>62</v>
      </c>
      <c r="JW66" s="8" t="s">
        <v>62</v>
      </c>
      <c r="JX66" s="8" t="s">
        <v>62</v>
      </c>
      <c r="JY66" s="8" t="s">
        <v>62</v>
      </c>
      <c r="JZ66" s="8" t="s">
        <v>62</v>
      </c>
      <c r="KA66" s="8" t="s">
        <v>62</v>
      </c>
      <c r="KB66" s="8" t="s">
        <v>62</v>
      </c>
      <c r="KC66" s="8" t="s">
        <v>62</v>
      </c>
      <c r="KD66" s="8" t="s">
        <v>62</v>
      </c>
      <c r="KE66" s="8" t="s">
        <v>62</v>
      </c>
      <c r="KF66" s="8" t="s">
        <v>62</v>
      </c>
      <c r="KG66" s="8" t="s">
        <v>62</v>
      </c>
      <c r="KH66" s="8" t="s">
        <v>62</v>
      </c>
      <c r="KI66" s="8" t="s">
        <v>62</v>
      </c>
      <c r="KJ66" s="8" t="s">
        <v>62</v>
      </c>
      <c r="KK66" s="8" t="s">
        <v>62</v>
      </c>
      <c r="KL66" s="8" t="s">
        <v>62</v>
      </c>
      <c r="KM66" s="8" t="s">
        <v>62</v>
      </c>
      <c r="KN66" s="8" t="s">
        <v>62</v>
      </c>
      <c r="KO66" s="8" t="s">
        <v>62</v>
      </c>
      <c r="KP66" s="8" t="s">
        <v>62</v>
      </c>
      <c r="KQ66" s="8" t="s">
        <v>62</v>
      </c>
      <c r="KR66" s="8" t="s">
        <v>62</v>
      </c>
      <c r="KS66" s="8" t="s">
        <v>62</v>
      </c>
      <c r="KT66" s="8" t="s">
        <v>62</v>
      </c>
      <c r="KU66" s="8" t="s">
        <v>62</v>
      </c>
      <c r="KV66" s="8" t="s">
        <v>62</v>
      </c>
      <c r="KW66" s="8" t="s">
        <v>62</v>
      </c>
      <c r="KX66" s="8" t="s">
        <v>62</v>
      </c>
      <c r="KY66" s="8" t="s">
        <v>62</v>
      </c>
      <c r="KZ66" s="8" t="s">
        <v>62</v>
      </c>
      <c r="LA66" s="8" t="s">
        <v>62</v>
      </c>
      <c r="LB66" s="8" t="s">
        <v>62</v>
      </c>
      <c r="LC66" s="8" t="s">
        <v>62</v>
      </c>
      <c r="LD66" s="8" t="s">
        <v>62</v>
      </c>
      <c r="LE66" s="8" t="s">
        <v>62</v>
      </c>
      <c r="LF66" s="8" t="s">
        <v>62</v>
      </c>
      <c r="LG66" s="8" t="s">
        <v>62</v>
      </c>
      <c r="LH66" s="8" t="s">
        <v>62</v>
      </c>
      <c r="LI66" s="8" t="s">
        <v>62</v>
      </c>
      <c r="LJ66" s="8" t="s">
        <v>62</v>
      </c>
      <c r="LK66" s="8" t="s">
        <v>62</v>
      </c>
      <c r="LL66" s="8" t="s">
        <v>62</v>
      </c>
      <c r="LM66" s="8" t="s">
        <v>62</v>
      </c>
      <c r="LN66" s="8" t="s">
        <v>62</v>
      </c>
      <c r="LO66" s="8" t="s">
        <v>62</v>
      </c>
      <c r="LP66" s="8" t="s">
        <v>62</v>
      </c>
      <c r="LQ66" s="8" t="s">
        <v>62</v>
      </c>
      <c r="LR66" s="8" t="s">
        <v>62</v>
      </c>
      <c r="LS66" s="8" t="s">
        <v>62</v>
      </c>
      <c r="LT66" s="8" t="s">
        <v>62</v>
      </c>
      <c r="LU66" s="8" t="s">
        <v>62</v>
      </c>
      <c r="LV66" s="8" t="s">
        <v>62</v>
      </c>
      <c r="LW66" s="8" t="s">
        <v>62</v>
      </c>
      <c r="LX66" s="8" t="s">
        <v>62</v>
      </c>
      <c r="LY66" s="8" t="s">
        <v>62</v>
      </c>
      <c r="LZ66" s="8" t="s">
        <v>62</v>
      </c>
      <c r="MA66" s="8" t="s">
        <v>62</v>
      </c>
      <c r="MB66" s="8" t="s">
        <v>62</v>
      </c>
      <c r="MC66" s="8" t="s">
        <v>62</v>
      </c>
      <c r="MD66" s="8" t="s">
        <v>62</v>
      </c>
      <c r="ME66" s="8" t="s">
        <v>62</v>
      </c>
      <c r="MF66" s="8" t="s">
        <v>62</v>
      </c>
      <c r="MG66" s="8" t="s">
        <v>62</v>
      </c>
      <c r="MH66" s="8" t="s">
        <v>62</v>
      </c>
      <c r="MI66" s="8" t="s">
        <v>62</v>
      </c>
      <c r="MJ66" s="8" t="s">
        <v>62</v>
      </c>
      <c r="MK66" s="8" t="s">
        <v>62</v>
      </c>
      <c r="ML66" s="8" t="s">
        <v>62</v>
      </c>
      <c r="MM66" s="8" t="s">
        <v>62</v>
      </c>
      <c r="MN66" s="8" t="s">
        <v>62</v>
      </c>
      <c r="MO66" s="8" t="s">
        <v>62</v>
      </c>
      <c r="MP66" s="8" t="s">
        <v>62</v>
      </c>
      <c r="MQ66" s="8" t="s">
        <v>62</v>
      </c>
      <c r="MR66" s="8" t="s">
        <v>62</v>
      </c>
      <c r="MS66" s="8" t="s">
        <v>62</v>
      </c>
      <c r="MT66" s="8" t="s">
        <v>62</v>
      </c>
      <c r="MU66" s="8" t="s">
        <v>62</v>
      </c>
      <c r="MV66" s="8" t="s">
        <v>62</v>
      </c>
      <c r="MW66" s="8" t="s">
        <v>62</v>
      </c>
      <c r="MX66" s="8" t="s">
        <v>62</v>
      </c>
      <c r="MY66" s="9" t="s">
        <v>63</v>
      </c>
    </row>
    <row r="67" spans="1:363" x14ac:dyDescent="0.25">
      <c r="MY67" s="9" t="s">
        <v>63</v>
      </c>
    </row>
    <row r="68" spans="1:363" x14ac:dyDescent="0.25">
      <c r="MY68" s="9" t="s">
        <v>63</v>
      </c>
    </row>
    <row r="69" spans="1:363" x14ac:dyDescent="0.25">
      <c r="MY69" s="9" t="s">
        <v>63</v>
      </c>
    </row>
  </sheetData>
  <sortState xmlns:xlrd2="http://schemas.microsoft.com/office/spreadsheetml/2017/richdata2" ref="B46:MY54">
    <sortCondition ref="B46:B54"/>
  </sortState>
  <mergeCells count="5">
    <mergeCell ref="A6:A15"/>
    <mergeCell ref="A19:A29"/>
    <mergeCell ref="A33:A42"/>
    <mergeCell ref="A46:A54"/>
    <mergeCell ref="A58:A66"/>
  </mergeCell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6E056-C6F5-4B5A-AF0C-4EF53147D99D}">
  <sheetPr codeName="Sheet7">
    <tabColor rgb="FF00B050"/>
  </sheetPr>
  <dimension ref="A1:OH55"/>
  <sheetViews>
    <sheetView tabSelected="1" zoomScale="120" zoomScaleNormal="120" workbookViewId="0">
      <pane xSplit="4" ySplit="4" topLeftCell="AC20" activePane="bottomRight" state="frozen"/>
      <selection pane="topRight" activeCell="E1" sqref="E1"/>
      <selection pane="bottomLeft" activeCell="A5" sqref="A5"/>
      <selection pane="bottomRight" activeCell="AA31" sqref="AA31:AL31"/>
    </sheetView>
  </sheetViews>
  <sheetFormatPr defaultRowHeight="15" outlineLevelCol="1" x14ac:dyDescent="0.25"/>
  <cols>
    <col min="1" max="1" width="5.28515625" customWidth="1"/>
    <col min="2" max="2" width="16" bestFit="1" customWidth="1"/>
    <col min="3" max="3" width="25.140625" style="9" customWidth="1"/>
    <col min="4" max="4" width="28.85546875" style="17" customWidth="1" outlineLevel="1"/>
    <col min="5" max="5" width="10.5703125" customWidth="1" outlineLevel="1"/>
    <col min="6" max="364" width="11.140625" customWidth="1" outlineLevel="1"/>
    <col min="365" max="365" width="2" customWidth="1" outlineLevel="1"/>
    <col min="366" max="366" width="21.7109375" style="17" bestFit="1" customWidth="1"/>
  </cols>
  <sheetData>
    <row r="1" spans="1:398" x14ac:dyDescent="0.25">
      <c r="E1" s="123"/>
    </row>
    <row r="2" spans="1:398" x14ac:dyDescent="0.25">
      <c r="B2" s="3" t="s">
        <v>74</v>
      </c>
      <c r="D2" s="17" t="s">
        <v>253</v>
      </c>
      <c r="E2" s="36">
        <v>43983</v>
      </c>
      <c r="F2" s="36">
        <v>43983</v>
      </c>
      <c r="G2" s="36">
        <v>43983</v>
      </c>
      <c r="H2" s="36">
        <v>43983</v>
      </c>
      <c r="I2" s="36">
        <v>43983</v>
      </c>
      <c r="J2" s="36">
        <v>44348</v>
      </c>
      <c r="K2" s="36">
        <v>44348</v>
      </c>
      <c r="L2" s="36">
        <v>44348</v>
      </c>
      <c r="M2" s="36">
        <v>44348</v>
      </c>
      <c r="N2" s="36">
        <v>44348</v>
      </c>
      <c r="O2" s="36">
        <v>44348</v>
      </c>
      <c r="P2" s="36">
        <v>44348</v>
      </c>
      <c r="Q2" s="36">
        <v>44348</v>
      </c>
      <c r="R2" s="36">
        <v>44348</v>
      </c>
      <c r="S2" s="36">
        <v>44348</v>
      </c>
      <c r="T2" s="36">
        <v>44348</v>
      </c>
      <c r="U2" s="36">
        <v>44348</v>
      </c>
      <c r="V2" s="36">
        <f>+EOMONTH(J2,11)+1</f>
        <v>44713</v>
      </c>
      <c r="W2" s="36">
        <f t="shared" ref="W2:CH2" si="0">+EOMONTH(K2,11)+1</f>
        <v>44713</v>
      </c>
      <c r="X2" s="36">
        <f t="shared" si="0"/>
        <v>44713</v>
      </c>
      <c r="Y2" s="36">
        <f t="shared" si="0"/>
        <v>44713</v>
      </c>
      <c r="Z2" s="36">
        <f t="shared" si="0"/>
        <v>44713</v>
      </c>
      <c r="AA2" s="36">
        <f t="shared" si="0"/>
        <v>44713</v>
      </c>
      <c r="AB2" s="36">
        <f t="shared" si="0"/>
        <v>44713</v>
      </c>
      <c r="AC2" s="36">
        <f t="shared" si="0"/>
        <v>44713</v>
      </c>
      <c r="AD2" s="36">
        <f t="shared" si="0"/>
        <v>44713</v>
      </c>
      <c r="AE2" s="36">
        <f t="shared" si="0"/>
        <v>44713</v>
      </c>
      <c r="AF2" s="36">
        <f t="shared" si="0"/>
        <v>44713</v>
      </c>
      <c r="AG2" s="36">
        <f t="shared" si="0"/>
        <v>44713</v>
      </c>
      <c r="AH2" s="36">
        <f t="shared" si="0"/>
        <v>45078</v>
      </c>
      <c r="AI2" s="36">
        <f t="shared" si="0"/>
        <v>45078</v>
      </c>
      <c r="AJ2" s="36">
        <f t="shared" si="0"/>
        <v>45078</v>
      </c>
      <c r="AK2" s="36">
        <f t="shared" si="0"/>
        <v>45078</v>
      </c>
      <c r="AL2" s="36">
        <f t="shared" si="0"/>
        <v>45078</v>
      </c>
      <c r="AM2" s="36">
        <f t="shared" si="0"/>
        <v>45078</v>
      </c>
      <c r="AN2" s="36">
        <f t="shared" si="0"/>
        <v>45078</v>
      </c>
      <c r="AO2" s="36">
        <f t="shared" si="0"/>
        <v>45078</v>
      </c>
      <c r="AP2" s="36">
        <f t="shared" si="0"/>
        <v>45078</v>
      </c>
      <c r="AQ2" s="36">
        <f t="shared" si="0"/>
        <v>45078</v>
      </c>
      <c r="AR2" s="36">
        <f t="shared" si="0"/>
        <v>45078</v>
      </c>
      <c r="AS2" s="36">
        <f t="shared" si="0"/>
        <v>45078</v>
      </c>
      <c r="AT2" s="36">
        <f t="shared" si="0"/>
        <v>45444</v>
      </c>
      <c r="AU2" s="36">
        <f t="shared" si="0"/>
        <v>45444</v>
      </c>
      <c r="AV2" s="36">
        <f t="shared" si="0"/>
        <v>45444</v>
      </c>
      <c r="AW2" s="36">
        <f t="shared" si="0"/>
        <v>45444</v>
      </c>
      <c r="AX2" s="36">
        <f t="shared" si="0"/>
        <v>45444</v>
      </c>
      <c r="AY2" s="36">
        <f t="shared" si="0"/>
        <v>45444</v>
      </c>
      <c r="AZ2" s="36">
        <f t="shared" si="0"/>
        <v>45444</v>
      </c>
      <c r="BA2" s="36">
        <f t="shared" si="0"/>
        <v>45444</v>
      </c>
      <c r="BB2" s="36">
        <f t="shared" si="0"/>
        <v>45444</v>
      </c>
      <c r="BC2" s="36">
        <f t="shared" si="0"/>
        <v>45444</v>
      </c>
      <c r="BD2" s="36">
        <f t="shared" si="0"/>
        <v>45444</v>
      </c>
      <c r="BE2" s="36">
        <f t="shared" si="0"/>
        <v>45444</v>
      </c>
      <c r="BF2" s="36">
        <f t="shared" si="0"/>
        <v>45809</v>
      </c>
      <c r="BG2" s="36">
        <f t="shared" si="0"/>
        <v>45809</v>
      </c>
      <c r="BH2" s="36">
        <f t="shared" si="0"/>
        <v>45809</v>
      </c>
      <c r="BI2" s="36">
        <f t="shared" si="0"/>
        <v>45809</v>
      </c>
      <c r="BJ2" s="36">
        <f t="shared" si="0"/>
        <v>45809</v>
      </c>
      <c r="BK2" s="36">
        <f t="shared" si="0"/>
        <v>45809</v>
      </c>
      <c r="BL2" s="36">
        <f t="shared" si="0"/>
        <v>45809</v>
      </c>
      <c r="BM2" s="36">
        <f t="shared" si="0"/>
        <v>45809</v>
      </c>
      <c r="BN2" s="36">
        <f t="shared" si="0"/>
        <v>45809</v>
      </c>
      <c r="BO2" s="36">
        <f t="shared" si="0"/>
        <v>45809</v>
      </c>
      <c r="BP2" s="36">
        <f t="shared" si="0"/>
        <v>45809</v>
      </c>
      <c r="BQ2" s="36">
        <f t="shared" si="0"/>
        <v>45809</v>
      </c>
      <c r="BR2" s="36">
        <f t="shared" si="0"/>
        <v>46174</v>
      </c>
      <c r="BS2" s="36">
        <f t="shared" si="0"/>
        <v>46174</v>
      </c>
      <c r="BT2" s="36">
        <f t="shared" si="0"/>
        <v>46174</v>
      </c>
      <c r="BU2" s="36">
        <f t="shared" si="0"/>
        <v>46174</v>
      </c>
      <c r="BV2" s="36">
        <f t="shared" si="0"/>
        <v>46174</v>
      </c>
      <c r="BW2" s="36">
        <f t="shared" si="0"/>
        <v>46174</v>
      </c>
      <c r="BX2" s="36">
        <f t="shared" si="0"/>
        <v>46174</v>
      </c>
      <c r="BY2" s="36">
        <f t="shared" si="0"/>
        <v>46174</v>
      </c>
      <c r="BZ2" s="36">
        <f t="shared" si="0"/>
        <v>46174</v>
      </c>
      <c r="CA2" s="36">
        <f t="shared" si="0"/>
        <v>46174</v>
      </c>
      <c r="CB2" s="36">
        <f t="shared" si="0"/>
        <v>46174</v>
      </c>
      <c r="CC2" s="36">
        <f t="shared" si="0"/>
        <v>46174</v>
      </c>
      <c r="CD2" s="36">
        <f t="shared" si="0"/>
        <v>46539</v>
      </c>
      <c r="CE2" s="36">
        <f t="shared" si="0"/>
        <v>46539</v>
      </c>
      <c r="CF2" s="36">
        <f t="shared" si="0"/>
        <v>46539</v>
      </c>
      <c r="CG2" s="36">
        <f t="shared" si="0"/>
        <v>46539</v>
      </c>
      <c r="CH2" s="36">
        <f t="shared" si="0"/>
        <v>46539</v>
      </c>
      <c r="CI2" s="36">
        <f t="shared" ref="CI2:ET2" si="1">+EOMONTH(BW2,11)+1</f>
        <v>46539</v>
      </c>
      <c r="CJ2" s="36">
        <f t="shared" si="1"/>
        <v>46539</v>
      </c>
      <c r="CK2" s="36">
        <f t="shared" si="1"/>
        <v>46539</v>
      </c>
      <c r="CL2" s="36">
        <f t="shared" si="1"/>
        <v>46539</v>
      </c>
      <c r="CM2" s="36">
        <f t="shared" si="1"/>
        <v>46539</v>
      </c>
      <c r="CN2" s="36">
        <f t="shared" si="1"/>
        <v>46539</v>
      </c>
      <c r="CO2" s="36">
        <f t="shared" si="1"/>
        <v>46539</v>
      </c>
      <c r="CP2" s="36">
        <f t="shared" si="1"/>
        <v>46905</v>
      </c>
      <c r="CQ2" s="36">
        <f t="shared" si="1"/>
        <v>46905</v>
      </c>
      <c r="CR2" s="36">
        <f t="shared" si="1"/>
        <v>46905</v>
      </c>
      <c r="CS2" s="36">
        <f t="shared" si="1"/>
        <v>46905</v>
      </c>
      <c r="CT2" s="36">
        <f t="shared" si="1"/>
        <v>46905</v>
      </c>
      <c r="CU2" s="36">
        <f t="shared" si="1"/>
        <v>46905</v>
      </c>
      <c r="CV2" s="36">
        <f t="shared" si="1"/>
        <v>46905</v>
      </c>
      <c r="CW2" s="36">
        <f t="shared" si="1"/>
        <v>46905</v>
      </c>
      <c r="CX2" s="36">
        <f t="shared" si="1"/>
        <v>46905</v>
      </c>
      <c r="CY2" s="36">
        <f t="shared" si="1"/>
        <v>46905</v>
      </c>
      <c r="CZ2" s="36">
        <f t="shared" si="1"/>
        <v>46905</v>
      </c>
      <c r="DA2" s="36">
        <f t="shared" si="1"/>
        <v>46905</v>
      </c>
      <c r="DB2" s="36">
        <f t="shared" si="1"/>
        <v>47270</v>
      </c>
      <c r="DC2" s="36">
        <f t="shared" si="1"/>
        <v>47270</v>
      </c>
      <c r="DD2" s="36">
        <f t="shared" si="1"/>
        <v>47270</v>
      </c>
      <c r="DE2" s="36">
        <f t="shared" si="1"/>
        <v>47270</v>
      </c>
      <c r="DF2" s="36">
        <f t="shared" si="1"/>
        <v>47270</v>
      </c>
      <c r="DG2" s="36">
        <f t="shared" si="1"/>
        <v>47270</v>
      </c>
      <c r="DH2" s="36">
        <f t="shared" si="1"/>
        <v>47270</v>
      </c>
      <c r="DI2" s="36">
        <f t="shared" si="1"/>
        <v>47270</v>
      </c>
      <c r="DJ2" s="36">
        <f t="shared" si="1"/>
        <v>47270</v>
      </c>
      <c r="DK2" s="36">
        <f t="shared" si="1"/>
        <v>47270</v>
      </c>
      <c r="DL2" s="36">
        <f t="shared" si="1"/>
        <v>47270</v>
      </c>
      <c r="DM2" s="36">
        <f t="shared" si="1"/>
        <v>47270</v>
      </c>
      <c r="DN2" s="36">
        <f t="shared" si="1"/>
        <v>47635</v>
      </c>
      <c r="DO2" s="36">
        <f t="shared" si="1"/>
        <v>47635</v>
      </c>
      <c r="DP2" s="36">
        <f t="shared" si="1"/>
        <v>47635</v>
      </c>
      <c r="DQ2" s="36">
        <f t="shared" si="1"/>
        <v>47635</v>
      </c>
      <c r="DR2" s="36">
        <f t="shared" si="1"/>
        <v>47635</v>
      </c>
      <c r="DS2" s="36">
        <f t="shared" si="1"/>
        <v>47635</v>
      </c>
      <c r="DT2" s="36">
        <f t="shared" si="1"/>
        <v>47635</v>
      </c>
      <c r="DU2" s="36">
        <f t="shared" si="1"/>
        <v>47635</v>
      </c>
      <c r="DV2" s="36">
        <f t="shared" si="1"/>
        <v>47635</v>
      </c>
      <c r="DW2" s="36">
        <f t="shared" si="1"/>
        <v>47635</v>
      </c>
      <c r="DX2" s="36">
        <f t="shared" si="1"/>
        <v>47635</v>
      </c>
      <c r="DY2" s="36">
        <f t="shared" si="1"/>
        <v>47635</v>
      </c>
      <c r="DZ2" s="36">
        <f t="shared" si="1"/>
        <v>48000</v>
      </c>
      <c r="EA2" s="36">
        <f t="shared" si="1"/>
        <v>48000</v>
      </c>
      <c r="EB2" s="36">
        <f t="shared" si="1"/>
        <v>48000</v>
      </c>
      <c r="EC2" s="36">
        <f t="shared" si="1"/>
        <v>48000</v>
      </c>
      <c r="ED2" s="36">
        <f t="shared" si="1"/>
        <v>48000</v>
      </c>
      <c r="EE2" s="36">
        <f t="shared" si="1"/>
        <v>48000</v>
      </c>
      <c r="EF2" s="36">
        <f t="shared" si="1"/>
        <v>48000</v>
      </c>
      <c r="EG2" s="36">
        <f t="shared" si="1"/>
        <v>48000</v>
      </c>
      <c r="EH2" s="36">
        <f t="shared" si="1"/>
        <v>48000</v>
      </c>
      <c r="EI2" s="36">
        <f t="shared" si="1"/>
        <v>48000</v>
      </c>
      <c r="EJ2" s="36">
        <f t="shared" si="1"/>
        <v>48000</v>
      </c>
      <c r="EK2" s="36">
        <f t="shared" si="1"/>
        <v>48000</v>
      </c>
      <c r="EL2" s="36">
        <f t="shared" si="1"/>
        <v>48366</v>
      </c>
      <c r="EM2" s="36">
        <f t="shared" si="1"/>
        <v>48366</v>
      </c>
      <c r="EN2" s="36">
        <f t="shared" si="1"/>
        <v>48366</v>
      </c>
      <c r="EO2" s="36">
        <f t="shared" si="1"/>
        <v>48366</v>
      </c>
      <c r="EP2" s="36">
        <f t="shared" si="1"/>
        <v>48366</v>
      </c>
      <c r="EQ2" s="36">
        <f t="shared" si="1"/>
        <v>48366</v>
      </c>
      <c r="ER2" s="36">
        <f t="shared" si="1"/>
        <v>48366</v>
      </c>
      <c r="ES2" s="36">
        <f t="shared" si="1"/>
        <v>48366</v>
      </c>
      <c r="ET2" s="36">
        <f t="shared" si="1"/>
        <v>48366</v>
      </c>
      <c r="EU2" s="36">
        <f t="shared" ref="EU2:HF2" si="2">+EOMONTH(EI2,11)+1</f>
        <v>48366</v>
      </c>
      <c r="EV2" s="36">
        <f t="shared" si="2"/>
        <v>48366</v>
      </c>
      <c r="EW2" s="36">
        <f t="shared" si="2"/>
        <v>48366</v>
      </c>
      <c r="EX2" s="36">
        <f t="shared" si="2"/>
        <v>48731</v>
      </c>
      <c r="EY2" s="36">
        <f t="shared" si="2"/>
        <v>48731</v>
      </c>
      <c r="EZ2" s="36">
        <f t="shared" si="2"/>
        <v>48731</v>
      </c>
      <c r="FA2" s="36">
        <f t="shared" si="2"/>
        <v>48731</v>
      </c>
      <c r="FB2" s="36">
        <f t="shared" si="2"/>
        <v>48731</v>
      </c>
      <c r="FC2" s="36">
        <f t="shared" si="2"/>
        <v>48731</v>
      </c>
      <c r="FD2" s="36">
        <f t="shared" si="2"/>
        <v>48731</v>
      </c>
      <c r="FE2" s="36">
        <f t="shared" si="2"/>
        <v>48731</v>
      </c>
      <c r="FF2" s="36">
        <f t="shared" si="2"/>
        <v>48731</v>
      </c>
      <c r="FG2" s="36">
        <f t="shared" si="2"/>
        <v>48731</v>
      </c>
      <c r="FH2" s="36">
        <f t="shared" si="2"/>
        <v>48731</v>
      </c>
      <c r="FI2" s="36">
        <f t="shared" si="2"/>
        <v>48731</v>
      </c>
      <c r="FJ2" s="36">
        <f t="shared" si="2"/>
        <v>49096</v>
      </c>
      <c r="FK2" s="36">
        <f t="shared" si="2"/>
        <v>49096</v>
      </c>
      <c r="FL2" s="36">
        <f t="shared" si="2"/>
        <v>49096</v>
      </c>
      <c r="FM2" s="36">
        <f t="shared" si="2"/>
        <v>49096</v>
      </c>
      <c r="FN2" s="36">
        <f t="shared" si="2"/>
        <v>49096</v>
      </c>
      <c r="FO2" s="36">
        <f t="shared" si="2"/>
        <v>49096</v>
      </c>
      <c r="FP2" s="36">
        <f t="shared" si="2"/>
        <v>49096</v>
      </c>
      <c r="FQ2" s="36">
        <f t="shared" si="2"/>
        <v>49096</v>
      </c>
      <c r="FR2" s="36">
        <f t="shared" si="2"/>
        <v>49096</v>
      </c>
      <c r="FS2" s="36">
        <f t="shared" si="2"/>
        <v>49096</v>
      </c>
      <c r="FT2" s="36">
        <f t="shared" si="2"/>
        <v>49096</v>
      </c>
      <c r="FU2" s="36">
        <f t="shared" si="2"/>
        <v>49096</v>
      </c>
      <c r="FV2" s="36">
        <f t="shared" si="2"/>
        <v>49461</v>
      </c>
      <c r="FW2" s="36">
        <f t="shared" si="2"/>
        <v>49461</v>
      </c>
      <c r="FX2" s="36">
        <f t="shared" si="2"/>
        <v>49461</v>
      </c>
      <c r="FY2" s="36">
        <f t="shared" si="2"/>
        <v>49461</v>
      </c>
      <c r="FZ2" s="36">
        <f t="shared" si="2"/>
        <v>49461</v>
      </c>
      <c r="GA2" s="36">
        <f t="shared" si="2"/>
        <v>49461</v>
      </c>
      <c r="GB2" s="36">
        <f t="shared" si="2"/>
        <v>49461</v>
      </c>
      <c r="GC2" s="36">
        <f t="shared" si="2"/>
        <v>49461</v>
      </c>
      <c r="GD2" s="36">
        <f t="shared" si="2"/>
        <v>49461</v>
      </c>
      <c r="GE2" s="36">
        <f t="shared" si="2"/>
        <v>49461</v>
      </c>
      <c r="GF2" s="36">
        <f t="shared" si="2"/>
        <v>49461</v>
      </c>
      <c r="GG2" s="36">
        <f t="shared" si="2"/>
        <v>49461</v>
      </c>
      <c r="GH2" s="36">
        <f t="shared" si="2"/>
        <v>49827</v>
      </c>
      <c r="GI2" s="36">
        <f t="shared" si="2"/>
        <v>49827</v>
      </c>
      <c r="GJ2" s="36">
        <f t="shared" si="2"/>
        <v>49827</v>
      </c>
      <c r="GK2" s="36">
        <f t="shared" si="2"/>
        <v>49827</v>
      </c>
      <c r="GL2" s="36">
        <f t="shared" si="2"/>
        <v>49827</v>
      </c>
      <c r="GM2" s="36">
        <f t="shared" si="2"/>
        <v>49827</v>
      </c>
      <c r="GN2" s="36">
        <f t="shared" si="2"/>
        <v>49827</v>
      </c>
      <c r="GO2" s="36">
        <f t="shared" si="2"/>
        <v>49827</v>
      </c>
      <c r="GP2" s="36">
        <f t="shared" si="2"/>
        <v>49827</v>
      </c>
      <c r="GQ2" s="36">
        <f t="shared" si="2"/>
        <v>49827</v>
      </c>
      <c r="GR2" s="36">
        <f t="shared" si="2"/>
        <v>49827</v>
      </c>
      <c r="GS2" s="36">
        <f t="shared" si="2"/>
        <v>49827</v>
      </c>
      <c r="GT2" s="36">
        <f t="shared" si="2"/>
        <v>50192</v>
      </c>
      <c r="GU2" s="36">
        <f t="shared" si="2"/>
        <v>50192</v>
      </c>
      <c r="GV2" s="36">
        <f t="shared" si="2"/>
        <v>50192</v>
      </c>
      <c r="GW2" s="36">
        <f t="shared" si="2"/>
        <v>50192</v>
      </c>
      <c r="GX2" s="36">
        <f t="shared" si="2"/>
        <v>50192</v>
      </c>
      <c r="GY2" s="36">
        <f t="shared" si="2"/>
        <v>50192</v>
      </c>
      <c r="GZ2" s="36">
        <f t="shared" si="2"/>
        <v>50192</v>
      </c>
      <c r="HA2" s="36">
        <f t="shared" si="2"/>
        <v>50192</v>
      </c>
      <c r="HB2" s="36">
        <f t="shared" si="2"/>
        <v>50192</v>
      </c>
      <c r="HC2" s="36">
        <f t="shared" si="2"/>
        <v>50192</v>
      </c>
      <c r="HD2" s="36">
        <f t="shared" si="2"/>
        <v>50192</v>
      </c>
      <c r="HE2" s="36">
        <f t="shared" si="2"/>
        <v>50192</v>
      </c>
      <c r="HF2" s="36">
        <f t="shared" si="2"/>
        <v>50557</v>
      </c>
      <c r="HG2" s="36">
        <f t="shared" ref="HG2:JR2" si="3">+EOMONTH(GU2,11)+1</f>
        <v>50557</v>
      </c>
      <c r="HH2" s="36">
        <f t="shared" si="3"/>
        <v>50557</v>
      </c>
      <c r="HI2" s="36">
        <f t="shared" si="3"/>
        <v>50557</v>
      </c>
      <c r="HJ2" s="36">
        <f t="shared" si="3"/>
        <v>50557</v>
      </c>
      <c r="HK2" s="36">
        <f t="shared" si="3"/>
        <v>50557</v>
      </c>
      <c r="HL2" s="36">
        <f t="shared" si="3"/>
        <v>50557</v>
      </c>
      <c r="HM2" s="36">
        <f t="shared" si="3"/>
        <v>50557</v>
      </c>
      <c r="HN2" s="36">
        <f t="shared" si="3"/>
        <v>50557</v>
      </c>
      <c r="HO2" s="36">
        <f t="shared" si="3"/>
        <v>50557</v>
      </c>
      <c r="HP2" s="36">
        <f t="shared" si="3"/>
        <v>50557</v>
      </c>
      <c r="HQ2" s="36">
        <f t="shared" si="3"/>
        <v>50557</v>
      </c>
      <c r="HR2" s="36">
        <f t="shared" si="3"/>
        <v>50922</v>
      </c>
      <c r="HS2" s="36">
        <f t="shared" si="3"/>
        <v>50922</v>
      </c>
      <c r="HT2" s="36">
        <f t="shared" si="3"/>
        <v>50922</v>
      </c>
      <c r="HU2" s="36">
        <f t="shared" si="3"/>
        <v>50922</v>
      </c>
      <c r="HV2" s="36">
        <f t="shared" si="3"/>
        <v>50922</v>
      </c>
      <c r="HW2" s="36">
        <f t="shared" si="3"/>
        <v>50922</v>
      </c>
      <c r="HX2" s="36">
        <f t="shared" si="3"/>
        <v>50922</v>
      </c>
      <c r="HY2" s="36">
        <f t="shared" si="3"/>
        <v>50922</v>
      </c>
      <c r="HZ2" s="36">
        <f t="shared" si="3"/>
        <v>50922</v>
      </c>
      <c r="IA2" s="36">
        <f t="shared" si="3"/>
        <v>50922</v>
      </c>
      <c r="IB2" s="36">
        <f t="shared" si="3"/>
        <v>50922</v>
      </c>
      <c r="IC2" s="36">
        <f t="shared" si="3"/>
        <v>50922</v>
      </c>
      <c r="ID2" s="36">
        <f t="shared" si="3"/>
        <v>51288</v>
      </c>
      <c r="IE2" s="36">
        <f t="shared" si="3"/>
        <v>51288</v>
      </c>
      <c r="IF2" s="36">
        <f t="shared" si="3"/>
        <v>51288</v>
      </c>
      <c r="IG2" s="36">
        <f t="shared" si="3"/>
        <v>51288</v>
      </c>
      <c r="IH2" s="36">
        <f t="shared" si="3"/>
        <v>51288</v>
      </c>
      <c r="II2" s="36">
        <f t="shared" si="3"/>
        <v>51288</v>
      </c>
      <c r="IJ2" s="36">
        <f t="shared" si="3"/>
        <v>51288</v>
      </c>
      <c r="IK2" s="36">
        <f t="shared" si="3"/>
        <v>51288</v>
      </c>
      <c r="IL2" s="36">
        <f t="shared" si="3"/>
        <v>51288</v>
      </c>
      <c r="IM2" s="36">
        <f t="shared" si="3"/>
        <v>51288</v>
      </c>
      <c r="IN2" s="36">
        <f t="shared" si="3"/>
        <v>51288</v>
      </c>
      <c r="IO2" s="36">
        <f t="shared" si="3"/>
        <v>51288</v>
      </c>
      <c r="IP2" s="36">
        <f t="shared" si="3"/>
        <v>51653</v>
      </c>
      <c r="IQ2" s="36">
        <f t="shared" si="3"/>
        <v>51653</v>
      </c>
      <c r="IR2" s="36">
        <f t="shared" si="3"/>
        <v>51653</v>
      </c>
      <c r="IS2" s="36">
        <f t="shared" si="3"/>
        <v>51653</v>
      </c>
      <c r="IT2" s="36">
        <f t="shared" si="3"/>
        <v>51653</v>
      </c>
      <c r="IU2" s="36">
        <f t="shared" si="3"/>
        <v>51653</v>
      </c>
      <c r="IV2" s="36">
        <f t="shared" si="3"/>
        <v>51653</v>
      </c>
      <c r="IW2" s="36">
        <f t="shared" si="3"/>
        <v>51653</v>
      </c>
      <c r="IX2" s="36">
        <f t="shared" si="3"/>
        <v>51653</v>
      </c>
      <c r="IY2" s="36">
        <f t="shared" si="3"/>
        <v>51653</v>
      </c>
      <c r="IZ2" s="36">
        <f t="shared" si="3"/>
        <v>51653</v>
      </c>
      <c r="JA2" s="36">
        <f t="shared" si="3"/>
        <v>51653</v>
      </c>
      <c r="JB2" s="36">
        <f t="shared" si="3"/>
        <v>52018</v>
      </c>
      <c r="JC2" s="36">
        <f t="shared" si="3"/>
        <v>52018</v>
      </c>
      <c r="JD2" s="36">
        <f t="shared" si="3"/>
        <v>52018</v>
      </c>
      <c r="JE2" s="36">
        <f t="shared" si="3"/>
        <v>52018</v>
      </c>
      <c r="JF2" s="36">
        <f t="shared" si="3"/>
        <v>52018</v>
      </c>
      <c r="JG2" s="36">
        <f t="shared" si="3"/>
        <v>52018</v>
      </c>
      <c r="JH2" s="36">
        <f t="shared" si="3"/>
        <v>52018</v>
      </c>
      <c r="JI2" s="36">
        <f t="shared" si="3"/>
        <v>52018</v>
      </c>
      <c r="JJ2" s="36">
        <f t="shared" si="3"/>
        <v>52018</v>
      </c>
      <c r="JK2" s="36">
        <f t="shared" si="3"/>
        <v>52018</v>
      </c>
      <c r="JL2" s="36">
        <f t="shared" si="3"/>
        <v>52018</v>
      </c>
      <c r="JM2" s="36">
        <f t="shared" si="3"/>
        <v>52018</v>
      </c>
      <c r="JN2" s="36">
        <f t="shared" si="3"/>
        <v>52383</v>
      </c>
      <c r="JO2" s="36">
        <f t="shared" si="3"/>
        <v>52383</v>
      </c>
      <c r="JP2" s="36">
        <f t="shared" si="3"/>
        <v>52383</v>
      </c>
      <c r="JQ2" s="36">
        <f t="shared" si="3"/>
        <v>52383</v>
      </c>
      <c r="JR2" s="36">
        <f t="shared" si="3"/>
        <v>52383</v>
      </c>
      <c r="JS2" s="36">
        <f t="shared" ref="JS2:MD2" si="4">+EOMONTH(JG2,11)+1</f>
        <v>52383</v>
      </c>
      <c r="JT2" s="36">
        <f t="shared" si="4"/>
        <v>52383</v>
      </c>
      <c r="JU2" s="36">
        <f t="shared" si="4"/>
        <v>52383</v>
      </c>
      <c r="JV2" s="36">
        <f t="shared" si="4"/>
        <v>52383</v>
      </c>
      <c r="JW2" s="36">
        <f t="shared" si="4"/>
        <v>52383</v>
      </c>
      <c r="JX2" s="36">
        <f t="shared" si="4"/>
        <v>52383</v>
      </c>
      <c r="JY2" s="36">
        <f t="shared" si="4"/>
        <v>52383</v>
      </c>
      <c r="JZ2" s="36">
        <f t="shared" si="4"/>
        <v>52749</v>
      </c>
      <c r="KA2" s="36">
        <f t="shared" si="4"/>
        <v>52749</v>
      </c>
      <c r="KB2" s="36">
        <f t="shared" si="4"/>
        <v>52749</v>
      </c>
      <c r="KC2" s="36">
        <f t="shared" si="4"/>
        <v>52749</v>
      </c>
      <c r="KD2" s="36">
        <f t="shared" si="4"/>
        <v>52749</v>
      </c>
      <c r="KE2" s="36">
        <f t="shared" si="4"/>
        <v>52749</v>
      </c>
      <c r="KF2" s="36">
        <f t="shared" si="4"/>
        <v>52749</v>
      </c>
      <c r="KG2" s="36">
        <f t="shared" si="4"/>
        <v>52749</v>
      </c>
      <c r="KH2" s="36">
        <f t="shared" si="4"/>
        <v>52749</v>
      </c>
      <c r="KI2" s="36">
        <f t="shared" si="4"/>
        <v>52749</v>
      </c>
      <c r="KJ2" s="36">
        <f t="shared" si="4"/>
        <v>52749</v>
      </c>
      <c r="KK2" s="36">
        <f t="shared" si="4"/>
        <v>52749</v>
      </c>
      <c r="KL2" s="36">
        <f t="shared" si="4"/>
        <v>53114</v>
      </c>
      <c r="KM2" s="36">
        <f t="shared" si="4"/>
        <v>53114</v>
      </c>
      <c r="KN2" s="36">
        <f t="shared" si="4"/>
        <v>53114</v>
      </c>
      <c r="KO2" s="36">
        <f t="shared" si="4"/>
        <v>53114</v>
      </c>
      <c r="KP2" s="36">
        <f t="shared" si="4"/>
        <v>53114</v>
      </c>
      <c r="KQ2" s="36">
        <f t="shared" si="4"/>
        <v>53114</v>
      </c>
      <c r="KR2" s="36">
        <f t="shared" si="4"/>
        <v>53114</v>
      </c>
      <c r="KS2" s="36">
        <f t="shared" si="4"/>
        <v>53114</v>
      </c>
      <c r="KT2" s="36">
        <f t="shared" si="4"/>
        <v>53114</v>
      </c>
      <c r="KU2" s="36">
        <f t="shared" si="4"/>
        <v>53114</v>
      </c>
      <c r="KV2" s="36">
        <f t="shared" si="4"/>
        <v>53114</v>
      </c>
      <c r="KW2" s="36">
        <f t="shared" si="4"/>
        <v>53114</v>
      </c>
      <c r="KX2" s="36">
        <f t="shared" si="4"/>
        <v>53479</v>
      </c>
      <c r="KY2" s="36">
        <f t="shared" si="4"/>
        <v>53479</v>
      </c>
      <c r="KZ2" s="36">
        <f t="shared" si="4"/>
        <v>53479</v>
      </c>
      <c r="LA2" s="36">
        <f t="shared" si="4"/>
        <v>53479</v>
      </c>
      <c r="LB2" s="36">
        <f t="shared" si="4"/>
        <v>53479</v>
      </c>
      <c r="LC2" s="36">
        <f t="shared" si="4"/>
        <v>53479</v>
      </c>
      <c r="LD2" s="36">
        <f t="shared" si="4"/>
        <v>53479</v>
      </c>
      <c r="LE2" s="36">
        <f t="shared" si="4"/>
        <v>53479</v>
      </c>
      <c r="LF2" s="36">
        <f t="shared" si="4"/>
        <v>53479</v>
      </c>
      <c r="LG2" s="36">
        <f t="shared" si="4"/>
        <v>53479</v>
      </c>
      <c r="LH2" s="36">
        <f t="shared" si="4"/>
        <v>53479</v>
      </c>
      <c r="LI2" s="36">
        <f t="shared" si="4"/>
        <v>53479</v>
      </c>
      <c r="LJ2" s="36">
        <f t="shared" si="4"/>
        <v>53844</v>
      </c>
      <c r="LK2" s="36">
        <f t="shared" si="4"/>
        <v>53844</v>
      </c>
      <c r="LL2" s="36">
        <f t="shared" si="4"/>
        <v>53844</v>
      </c>
      <c r="LM2" s="36">
        <f t="shared" si="4"/>
        <v>53844</v>
      </c>
      <c r="LN2" s="36">
        <f t="shared" si="4"/>
        <v>53844</v>
      </c>
      <c r="LO2" s="36">
        <f t="shared" si="4"/>
        <v>53844</v>
      </c>
      <c r="LP2" s="36">
        <f t="shared" si="4"/>
        <v>53844</v>
      </c>
      <c r="LQ2" s="36">
        <f t="shared" si="4"/>
        <v>53844</v>
      </c>
      <c r="LR2" s="36">
        <f t="shared" si="4"/>
        <v>53844</v>
      </c>
      <c r="LS2" s="36">
        <f t="shared" si="4"/>
        <v>53844</v>
      </c>
      <c r="LT2" s="36">
        <f t="shared" si="4"/>
        <v>53844</v>
      </c>
      <c r="LU2" s="36">
        <f t="shared" si="4"/>
        <v>53844</v>
      </c>
      <c r="LV2" s="36">
        <f t="shared" si="4"/>
        <v>54210</v>
      </c>
      <c r="LW2" s="36">
        <f t="shared" si="4"/>
        <v>54210</v>
      </c>
      <c r="LX2" s="36">
        <f t="shared" si="4"/>
        <v>54210</v>
      </c>
      <c r="LY2" s="36">
        <f t="shared" si="4"/>
        <v>54210</v>
      </c>
      <c r="LZ2" s="36">
        <f t="shared" si="4"/>
        <v>54210</v>
      </c>
      <c r="MA2" s="36">
        <f t="shared" si="4"/>
        <v>54210</v>
      </c>
      <c r="MB2" s="36">
        <f t="shared" si="4"/>
        <v>54210</v>
      </c>
      <c r="MC2" s="36">
        <f t="shared" si="4"/>
        <v>54210</v>
      </c>
      <c r="MD2" s="36">
        <f t="shared" si="4"/>
        <v>54210</v>
      </c>
      <c r="ME2" s="36">
        <f t="shared" ref="ME2:MZ2" si="5">+EOMONTH(LS2,11)+1</f>
        <v>54210</v>
      </c>
      <c r="MF2" s="36">
        <f t="shared" si="5"/>
        <v>54210</v>
      </c>
      <c r="MG2" s="36">
        <f t="shared" si="5"/>
        <v>54210</v>
      </c>
      <c r="MH2" s="36">
        <f t="shared" si="5"/>
        <v>54575</v>
      </c>
      <c r="MI2" s="36">
        <f t="shared" si="5"/>
        <v>54575</v>
      </c>
      <c r="MJ2" s="36">
        <f t="shared" si="5"/>
        <v>54575</v>
      </c>
      <c r="MK2" s="36">
        <f t="shared" si="5"/>
        <v>54575</v>
      </c>
      <c r="ML2" s="36">
        <f t="shared" si="5"/>
        <v>54575</v>
      </c>
      <c r="MM2" s="36">
        <f t="shared" si="5"/>
        <v>54575</v>
      </c>
      <c r="MN2" s="36">
        <f t="shared" si="5"/>
        <v>54575</v>
      </c>
      <c r="MO2" s="36">
        <f t="shared" si="5"/>
        <v>54575</v>
      </c>
      <c r="MP2" s="36">
        <f t="shared" si="5"/>
        <v>54575</v>
      </c>
      <c r="MQ2" s="36">
        <f t="shared" si="5"/>
        <v>54575</v>
      </c>
      <c r="MR2" s="36">
        <f t="shared" si="5"/>
        <v>54575</v>
      </c>
      <c r="MS2" s="36">
        <f t="shared" si="5"/>
        <v>54575</v>
      </c>
      <c r="MT2" s="36">
        <f t="shared" si="5"/>
        <v>54940</v>
      </c>
      <c r="MU2" s="36">
        <f t="shared" si="5"/>
        <v>54940</v>
      </c>
      <c r="MV2" s="36">
        <f t="shared" si="5"/>
        <v>54940</v>
      </c>
      <c r="MW2" s="36">
        <f t="shared" si="5"/>
        <v>54940</v>
      </c>
      <c r="MX2" s="36">
        <f t="shared" si="5"/>
        <v>54940</v>
      </c>
      <c r="MY2" s="36">
        <f t="shared" si="5"/>
        <v>54940</v>
      </c>
      <c r="MZ2" s="36">
        <f t="shared" si="5"/>
        <v>54940</v>
      </c>
    </row>
    <row r="3" spans="1:398" s="5" customFormat="1" x14ac:dyDescent="0.25">
      <c r="B3" s="78" t="str">
        <f>+Gap_Table!B3</f>
        <v>WEC</v>
      </c>
      <c r="C3" s="9"/>
      <c r="D3" s="17" t="s">
        <v>251</v>
      </c>
      <c r="E3" s="142">
        <v>2021</v>
      </c>
      <c r="F3" s="142">
        <v>2021</v>
      </c>
      <c r="G3" s="142">
        <v>2021</v>
      </c>
      <c r="H3" s="142">
        <v>2021</v>
      </c>
      <c r="I3" s="142">
        <v>2021</v>
      </c>
      <c r="J3" s="142">
        <v>2021</v>
      </c>
      <c r="K3" s="142">
        <v>2021</v>
      </c>
      <c r="L3" s="142">
        <v>2021</v>
      </c>
      <c r="M3" s="142">
        <v>2021</v>
      </c>
      <c r="N3" s="142">
        <v>2021</v>
      </c>
      <c r="O3" s="142">
        <v>2021</v>
      </c>
      <c r="P3" s="142">
        <v>2021</v>
      </c>
      <c r="Q3" s="142">
        <v>2022</v>
      </c>
      <c r="R3" s="142">
        <v>2022</v>
      </c>
      <c r="S3" s="142">
        <v>2022</v>
      </c>
      <c r="T3" s="142">
        <v>2022</v>
      </c>
      <c r="U3" s="142">
        <v>2022</v>
      </c>
      <c r="V3" s="142">
        <v>2022</v>
      </c>
      <c r="W3" s="142">
        <v>2022</v>
      </c>
      <c r="X3" s="142">
        <v>2022</v>
      </c>
      <c r="Y3" s="142">
        <v>2022</v>
      </c>
      <c r="Z3" s="142">
        <v>2022</v>
      </c>
      <c r="AA3" s="142">
        <v>2022</v>
      </c>
      <c r="AB3" s="142">
        <v>2022</v>
      </c>
      <c r="AC3" s="142">
        <v>2023</v>
      </c>
      <c r="AD3" s="142">
        <v>2023</v>
      </c>
      <c r="AE3" s="142">
        <v>2023</v>
      </c>
      <c r="AF3" s="142">
        <v>2023</v>
      </c>
      <c r="AG3" s="142">
        <v>2023</v>
      </c>
      <c r="AH3" s="142">
        <v>2023</v>
      </c>
      <c r="AI3" s="142">
        <v>2023</v>
      </c>
      <c r="AJ3" s="142">
        <v>2023</v>
      </c>
      <c r="AK3" s="142">
        <v>2023</v>
      </c>
      <c r="AL3" s="142">
        <v>2023</v>
      </c>
      <c r="AM3" s="142">
        <v>2023</v>
      </c>
      <c r="AN3" s="142">
        <v>2023</v>
      </c>
      <c r="AO3" s="142">
        <v>2024</v>
      </c>
      <c r="AP3" s="142">
        <v>2024</v>
      </c>
      <c r="AQ3" s="142">
        <v>2024</v>
      </c>
      <c r="AR3" s="142">
        <v>2024</v>
      </c>
      <c r="AS3" s="142">
        <v>2024</v>
      </c>
      <c r="AT3" s="142">
        <v>2024</v>
      </c>
      <c r="AU3" s="142">
        <v>2024</v>
      </c>
      <c r="AV3" s="142">
        <v>2024</v>
      </c>
      <c r="AW3" s="142">
        <v>2024</v>
      </c>
      <c r="AX3" s="142">
        <v>2024</v>
      </c>
      <c r="AY3" s="142">
        <v>2024</v>
      </c>
      <c r="AZ3" s="142">
        <v>2024</v>
      </c>
      <c r="BA3" s="142">
        <v>2025</v>
      </c>
      <c r="BB3" s="142">
        <v>2025</v>
      </c>
      <c r="BC3" s="142">
        <v>2025</v>
      </c>
      <c r="BD3" s="142">
        <v>2025</v>
      </c>
      <c r="BE3" s="142">
        <v>2025</v>
      </c>
      <c r="BF3" s="142">
        <v>2025</v>
      </c>
      <c r="BG3" s="142">
        <v>2025</v>
      </c>
      <c r="BH3" s="142">
        <v>2025</v>
      </c>
      <c r="BI3" s="142">
        <v>2025</v>
      </c>
      <c r="BJ3" s="142">
        <v>2025</v>
      </c>
      <c r="BK3" s="142">
        <v>2025</v>
      </c>
      <c r="BL3" s="142">
        <v>2025</v>
      </c>
      <c r="BM3" s="142">
        <v>2026</v>
      </c>
      <c r="BN3" s="142">
        <v>2026</v>
      </c>
      <c r="BO3" s="142">
        <v>2026</v>
      </c>
      <c r="BP3" s="142">
        <v>2026</v>
      </c>
      <c r="BQ3" s="142">
        <v>2026</v>
      </c>
      <c r="BR3" s="142">
        <v>2026</v>
      </c>
      <c r="BS3" s="142">
        <v>2026</v>
      </c>
      <c r="BT3" s="142">
        <v>2026</v>
      </c>
      <c r="BU3" s="142">
        <v>2026</v>
      </c>
      <c r="BV3" s="142">
        <v>2026</v>
      </c>
      <c r="BW3" s="142">
        <v>2026</v>
      </c>
      <c r="BX3" s="142">
        <v>2026</v>
      </c>
      <c r="BY3" s="142">
        <v>2027</v>
      </c>
      <c r="BZ3" s="142">
        <v>2027</v>
      </c>
      <c r="CA3" s="142">
        <v>2027</v>
      </c>
      <c r="CB3" s="142">
        <v>2027</v>
      </c>
      <c r="CC3" s="142">
        <v>2027</v>
      </c>
      <c r="CD3" s="142">
        <v>2027</v>
      </c>
      <c r="CE3" s="142">
        <v>2027</v>
      </c>
      <c r="CF3" s="142">
        <v>2027</v>
      </c>
      <c r="CG3" s="142">
        <v>2027</v>
      </c>
      <c r="CH3" s="142">
        <v>2027</v>
      </c>
      <c r="CI3" s="142">
        <v>2027</v>
      </c>
      <c r="CJ3" s="142">
        <v>2027</v>
      </c>
      <c r="CK3" s="142">
        <v>2028</v>
      </c>
      <c r="CL3" s="142">
        <v>2028</v>
      </c>
      <c r="CM3" s="142">
        <v>2028</v>
      </c>
      <c r="CN3" s="142">
        <v>2028</v>
      </c>
      <c r="CO3" s="142">
        <v>2028</v>
      </c>
      <c r="CP3" s="142">
        <v>2028</v>
      </c>
      <c r="CQ3" s="142">
        <v>2028</v>
      </c>
      <c r="CR3" s="142">
        <v>2028</v>
      </c>
      <c r="CS3" s="142">
        <v>2028</v>
      </c>
      <c r="CT3" s="142">
        <v>2028</v>
      </c>
      <c r="CU3" s="142">
        <v>2028</v>
      </c>
      <c r="CV3" s="142">
        <v>2028</v>
      </c>
      <c r="CW3" s="142">
        <v>2029</v>
      </c>
      <c r="CX3" s="142">
        <v>2029</v>
      </c>
      <c r="CY3" s="142">
        <v>2029</v>
      </c>
      <c r="CZ3" s="142">
        <v>2029</v>
      </c>
      <c r="DA3" s="142">
        <v>2029</v>
      </c>
      <c r="DB3" s="142">
        <v>2029</v>
      </c>
      <c r="DC3" s="142">
        <v>2029</v>
      </c>
      <c r="DD3" s="142">
        <v>2029</v>
      </c>
      <c r="DE3" s="142">
        <v>2029</v>
      </c>
      <c r="DF3" s="142">
        <v>2029</v>
      </c>
      <c r="DG3" s="142">
        <v>2029</v>
      </c>
      <c r="DH3" s="142">
        <v>2029</v>
      </c>
      <c r="DI3" s="142">
        <v>2030</v>
      </c>
      <c r="DJ3" s="142">
        <v>2030</v>
      </c>
      <c r="DK3" s="142">
        <v>2030</v>
      </c>
      <c r="DL3" s="142">
        <v>2030</v>
      </c>
      <c r="DM3" s="142">
        <v>2030</v>
      </c>
      <c r="DN3" s="142">
        <v>2030</v>
      </c>
      <c r="DO3" s="142">
        <v>2030</v>
      </c>
      <c r="DP3" s="142">
        <v>2030</v>
      </c>
      <c r="DQ3" s="142">
        <v>2030</v>
      </c>
      <c r="DR3" s="142">
        <v>2030</v>
      </c>
      <c r="DS3" s="142">
        <v>2030</v>
      </c>
      <c r="DT3" s="142">
        <v>2030</v>
      </c>
      <c r="DU3" s="142">
        <v>2031</v>
      </c>
      <c r="DV3" s="142">
        <v>2031</v>
      </c>
      <c r="DW3" s="142">
        <v>2031</v>
      </c>
      <c r="DX3" s="142">
        <v>2031</v>
      </c>
      <c r="DY3" s="142">
        <v>2031</v>
      </c>
      <c r="DZ3" s="142">
        <v>2031</v>
      </c>
      <c r="EA3" s="142">
        <v>2031</v>
      </c>
      <c r="EB3" s="142">
        <v>2031</v>
      </c>
      <c r="EC3" s="142">
        <v>2031</v>
      </c>
      <c r="ED3" s="142">
        <v>2031</v>
      </c>
      <c r="EE3" s="142">
        <v>2031</v>
      </c>
      <c r="EF3" s="142">
        <v>2031</v>
      </c>
      <c r="EG3" s="142">
        <v>2032</v>
      </c>
      <c r="EH3" s="142">
        <v>2032</v>
      </c>
      <c r="EI3" s="142">
        <v>2032</v>
      </c>
      <c r="EJ3" s="142">
        <v>2032</v>
      </c>
      <c r="EK3" s="142">
        <v>2032</v>
      </c>
      <c r="EL3" s="142">
        <v>2032</v>
      </c>
      <c r="EM3" s="142">
        <v>2032</v>
      </c>
      <c r="EN3" s="142">
        <v>2032</v>
      </c>
      <c r="EO3" s="142">
        <v>2032</v>
      </c>
      <c r="EP3" s="142">
        <v>2032</v>
      </c>
      <c r="EQ3" s="142">
        <v>2032</v>
      </c>
      <c r="ER3" s="142">
        <v>2032</v>
      </c>
      <c r="ES3" s="142">
        <v>2033</v>
      </c>
      <c r="ET3" s="142">
        <v>2033</v>
      </c>
      <c r="EU3" s="142">
        <v>2033</v>
      </c>
      <c r="EV3" s="142">
        <v>2033</v>
      </c>
      <c r="EW3" s="142">
        <v>2033</v>
      </c>
      <c r="EX3" s="142">
        <v>2033</v>
      </c>
      <c r="EY3" s="142">
        <v>2033</v>
      </c>
      <c r="EZ3" s="142">
        <v>2033</v>
      </c>
      <c r="FA3" s="142">
        <v>2033</v>
      </c>
      <c r="FB3" s="142">
        <v>2033</v>
      </c>
      <c r="FC3" s="142">
        <v>2033</v>
      </c>
      <c r="FD3" s="142">
        <v>2033</v>
      </c>
      <c r="FE3" s="142">
        <v>2034</v>
      </c>
      <c r="FF3" s="142">
        <v>2034</v>
      </c>
      <c r="FG3" s="142">
        <v>2034</v>
      </c>
      <c r="FH3" s="142">
        <v>2034</v>
      </c>
      <c r="FI3" s="142">
        <v>2034</v>
      </c>
      <c r="FJ3" s="142">
        <v>2034</v>
      </c>
      <c r="FK3" s="142">
        <v>2034</v>
      </c>
      <c r="FL3" s="142">
        <v>2034</v>
      </c>
      <c r="FM3" s="142">
        <v>2034</v>
      </c>
      <c r="FN3" s="142">
        <v>2034</v>
      </c>
      <c r="FO3" s="142">
        <v>2034</v>
      </c>
      <c r="FP3" s="142">
        <v>2034</v>
      </c>
      <c r="FQ3" s="142">
        <v>2035</v>
      </c>
      <c r="FR3" s="142">
        <v>2035</v>
      </c>
      <c r="FS3" s="142">
        <v>2035</v>
      </c>
      <c r="FT3" s="142">
        <v>2035</v>
      </c>
      <c r="FU3" s="142">
        <v>2035</v>
      </c>
      <c r="FV3" s="142">
        <v>2035</v>
      </c>
      <c r="FW3" s="142">
        <v>2035</v>
      </c>
      <c r="FX3" s="142">
        <v>2035</v>
      </c>
      <c r="FY3" s="142">
        <v>2035</v>
      </c>
      <c r="FZ3" s="142">
        <v>2035</v>
      </c>
      <c r="GA3" s="142">
        <v>2035</v>
      </c>
      <c r="GB3" s="142">
        <v>2035</v>
      </c>
      <c r="GC3" s="142">
        <v>2036</v>
      </c>
      <c r="GD3" s="142">
        <v>2036</v>
      </c>
      <c r="GE3" s="142">
        <v>2036</v>
      </c>
      <c r="GF3" s="142">
        <v>2036</v>
      </c>
      <c r="GG3" s="142">
        <v>2036</v>
      </c>
      <c r="GH3" s="142">
        <v>2036</v>
      </c>
      <c r="GI3" s="142">
        <v>2036</v>
      </c>
      <c r="GJ3" s="142">
        <v>2036</v>
      </c>
      <c r="GK3" s="142">
        <v>2036</v>
      </c>
      <c r="GL3" s="142">
        <v>2036</v>
      </c>
      <c r="GM3" s="142">
        <v>2036</v>
      </c>
      <c r="GN3" s="142">
        <v>2036</v>
      </c>
      <c r="GO3" s="142">
        <v>2037</v>
      </c>
      <c r="GP3" s="142">
        <v>2037</v>
      </c>
      <c r="GQ3" s="142">
        <v>2037</v>
      </c>
      <c r="GR3" s="142">
        <v>2037</v>
      </c>
      <c r="GS3" s="142">
        <v>2037</v>
      </c>
      <c r="GT3" s="142">
        <v>2037</v>
      </c>
      <c r="GU3" s="142">
        <v>2037</v>
      </c>
      <c r="GV3" s="142">
        <v>2037</v>
      </c>
      <c r="GW3" s="142">
        <v>2037</v>
      </c>
      <c r="GX3" s="142">
        <v>2037</v>
      </c>
      <c r="GY3" s="142">
        <v>2037</v>
      </c>
      <c r="GZ3" s="142">
        <v>2037</v>
      </c>
      <c r="HA3" s="142">
        <v>2038</v>
      </c>
      <c r="HB3" s="142">
        <v>2038</v>
      </c>
      <c r="HC3" s="142">
        <v>2038</v>
      </c>
      <c r="HD3" s="142">
        <v>2038</v>
      </c>
      <c r="HE3" s="142">
        <v>2038</v>
      </c>
      <c r="HF3" s="142">
        <v>2038</v>
      </c>
      <c r="HG3" s="142">
        <v>2038</v>
      </c>
      <c r="HH3" s="142">
        <v>2038</v>
      </c>
      <c r="HI3" s="142">
        <v>2038</v>
      </c>
      <c r="HJ3" s="142">
        <v>2038</v>
      </c>
      <c r="HK3" s="142">
        <v>2038</v>
      </c>
      <c r="HL3" s="142">
        <v>2038</v>
      </c>
      <c r="HM3" s="142">
        <v>2039</v>
      </c>
      <c r="HN3" s="142">
        <v>2039</v>
      </c>
      <c r="HO3" s="142">
        <v>2039</v>
      </c>
      <c r="HP3" s="142">
        <v>2039</v>
      </c>
      <c r="HQ3" s="142">
        <v>2039</v>
      </c>
      <c r="HR3" s="142">
        <v>2039</v>
      </c>
      <c r="HS3" s="142">
        <v>2039</v>
      </c>
      <c r="HT3" s="142">
        <v>2039</v>
      </c>
      <c r="HU3" s="142">
        <v>2039</v>
      </c>
      <c r="HV3" s="142">
        <v>2039</v>
      </c>
      <c r="HW3" s="142">
        <v>2039</v>
      </c>
      <c r="HX3" s="142">
        <v>2039</v>
      </c>
      <c r="HY3" s="142">
        <v>2040</v>
      </c>
      <c r="HZ3" s="142">
        <v>2040</v>
      </c>
      <c r="IA3" s="142">
        <v>2040</v>
      </c>
      <c r="IB3" s="142">
        <v>2040</v>
      </c>
      <c r="IC3" s="142">
        <v>2040</v>
      </c>
      <c r="ID3" s="142">
        <v>2040</v>
      </c>
      <c r="IE3" s="142">
        <v>2040</v>
      </c>
      <c r="IF3" s="142">
        <v>2040</v>
      </c>
      <c r="IG3" s="142">
        <v>2040</v>
      </c>
      <c r="IH3" s="142">
        <v>2040</v>
      </c>
      <c r="II3" s="142">
        <v>2040</v>
      </c>
      <c r="IJ3" s="142">
        <v>2040</v>
      </c>
      <c r="IK3" s="142">
        <v>2041</v>
      </c>
      <c r="IL3" s="142">
        <v>2041</v>
      </c>
      <c r="IM3" s="142">
        <v>2041</v>
      </c>
      <c r="IN3" s="142">
        <v>2041</v>
      </c>
      <c r="IO3" s="142">
        <v>2041</v>
      </c>
      <c r="IP3" s="142">
        <v>2041</v>
      </c>
      <c r="IQ3" s="142">
        <v>2041</v>
      </c>
      <c r="IR3" s="142">
        <v>2041</v>
      </c>
      <c r="IS3" s="142">
        <v>2041</v>
      </c>
      <c r="IT3" s="142">
        <v>2041</v>
      </c>
      <c r="IU3" s="142">
        <v>2041</v>
      </c>
      <c r="IV3" s="142">
        <v>2041</v>
      </c>
      <c r="IW3" s="142">
        <v>2042</v>
      </c>
      <c r="IX3" s="142">
        <v>2042</v>
      </c>
      <c r="IY3" s="142">
        <v>2042</v>
      </c>
      <c r="IZ3" s="142">
        <v>2042</v>
      </c>
      <c r="JA3" s="142">
        <v>2042</v>
      </c>
      <c r="JB3" s="142">
        <v>2042</v>
      </c>
      <c r="JC3" s="142">
        <v>2042</v>
      </c>
      <c r="JD3" s="142">
        <v>2042</v>
      </c>
      <c r="JE3" s="142">
        <v>2042</v>
      </c>
      <c r="JF3" s="142">
        <v>2042</v>
      </c>
      <c r="JG3" s="142">
        <v>2042</v>
      </c>
      <c r="JH3" s="142">
        <v>2042</v>
      </c>
      <c r="JI3" s="142">
        <v>2043</v>
      </c>
      <c r="JJ3" s="142">
        <v>2043</v>
      </c>
      <c r="JK3" s="142">
        <v>2043</v>
      </c>
      <c r="JL3" s="142">
        <v>2043</v>
      </c>
      <c r="JM3" s="142">
        <v>2043</v>
      </c>
      <c r="JN3" s="142">
        <v>2043</v>
      </c>
      <c r="JO3" s="142">
        <v>2043</v>
      </c>
      <c r="JP3" s="142">
        <v>2043</v>
      </c>
      <c r="JQ3" s="142">
        <v>2043</v>
      </c>
      <c r="JR3" s="142">
        <v>2043</v>
      </c>
      <c r="JS3" s="142">
        <v>2043</v>
      </c>
      <c r="JT3" s="142">
        <v>2043</v>
      </c>
      <c r="JU3" s="142">
        <v>2044</v>
      </c>
      <c r="JV3" s="142">
        <v>2044</v>
      </c>
      <c r="JW3" s="142">
        <v>2044</v>
      </c>
      <c r="JX3" s="142">
        <v>2044</v>
      </c>
      <c r="JY3" s="142">
        <v>2044</v>
      </c>
      <c r="JZ3" s="142">
        <v>2044</v>
      </c>
      <c r="KA3" s="142">
        <v>2044</v>
      </c>
      <c r="KB3" s="142">
        <v>2044</v>
      </c>
      <c r="KC3" s="142">
        <v>2044</v>
      </c>
      <c r="KD3" s="142">
        <v>2044</v>
      </c>
      <c r="KE3" s="142">
        <v>2044</v>
      </c>
      <c r="KF3" s="142">
        <v>2044</v>
      </c>
      <c r="KG3" s="142">
        <v>2045</v>
      </c>
      <c r="KH3" s="142">
        <v>2045</v>
      </c>
      <c r="KI3" s="142">
        <v>2045</v>
      </c>
      <c r="KJ3" s="142">
        <v>2045</v>
      </c>
      <c r="KK3" s="142">
        <v>2045</v>
      </c>
      <c r="KL3" s="142">
        <v>2045</v>
      </c>
      <c r="KM3" s="142">
        <v>2045</v>
      </c>
      <c r="KN3" s="142">
        <v>2045</v>
      </c>
      <c r="KO3" s="142">
        <v>2045</v>
      </c>
      <c r="KP3" s="142">
        <v>2045</v>
      </c>
      <c r="KQ3" s="142">
        <v>2045</v>
      </c>
      <c r="KR3" s="142">
        <v>2045</v>
      </c>
      <c r="KS3" s="142">
        <v>2046</v>
      </c>
      <c r="KT3" s="142">
        <v>2046</v>
      </c>
      <c r="KU3" s="142">
        <v>2046</v>
      </c>
      <c r="KV3" s="142">
        <v>2046</v>
      </c>
      <c r="KW3" s="142">
        <v>2046</v>
      </c>
      <c r="KX3" s="142">
        <v>2046</v>
      </c>
      <c r="KY3" s="142">
        <v>2046</v>
      </c>
      <c r="KZ3" s="142">
        <v>2046</v>
      </c>
      <c r="LA3" s="142">
        <v>2046</v>
      </c>
      <c r="LB3" s="142">
        <v>2046</v>
      </c>
      <c r="LC3" s="142">
        <v>2046</v>
      </c>
      <c r="LD3" s="142">
        <v>2046</v>
      </c>
      <c r="LE3" s="142">
        <v>2047</v>
      </c>
      <c r="LF3" s="142">
        <v>2047</v>
      </c>
      <c r="LG3" s="142">
        <v>2047</v>
      </c>
      <c r="LH3" s="142">
        <v>2047</v>
      </c>
      <c r="LI3" s="142">
        <v>2047</v>
      </c>
      <c r="LJ3" s="142">
        <v>2047</v>
      </c>
      <c r="LK3" s="142">
        <v>2047</v>
      </c>
      <c r="LL3" s="142">
        <v>2047</v>
      </c>
      <c r="LM3" s="142">
        <v>2047</v>
      </c>
      <c r="LN3" s="142">
        <v>2047</v>
      </c>
      <c r="LO3" s="142">
        <v>2047</v>
      </c>
      <c r="LP3" s="142">
        <v>2047</v>
      </c>
      <c r="LQ3" s="142">
        <v>2048</v>
      </c>
      <c r="LR3" s="142">
        <v>2048</v>
      </c>
      <c r="LS3" s="142">
        <v>2048</v>
      </c>
      <c r="LT3" s="142">
        <v>2048</v>
      </c>
      <c r="LU3" s="142">
        <v>2048</v>
      </c>
      <c r="LV3" s="142">
        <v>2048</v>
      </c>
      <c r="LW3" s="142">
        <v>2048</v>
      </c>
      <c r="LX3" s="142">
        <v>2048</v>
      </c>
      <c r="LY3" s="142">
        <v>2048</v>
      </c>
      <c r="LZ3" s="142">
        <v>2048</v>
      </c>
      <c r="MA3" s="142">
        <v>2048</v>
      </c>
      <c r="MB3" s="142">
        <v>2048</v>
      </c>
      <c r="MC3" s="142">
        <v>2049</v>
      </c>
      <c r="MD3" s="142">
        <v>2049</v>
      </c>
      <c r="ME3" s="142">
        <v>2049</v>
      </c>
      <c r="MF3" s="142">
        <v>2049</v>
      </c>
      <c r="MG3" s="142">
        <v>2049</v>
      </c>
      <c r="MH3" s="142">
        <v>2049</v>
      </c>
      <c r="MI3" s="142">
        <v>2049</v>
      </c>
      <c r="MJ3" s="142">
        <v>2049</v>
      </c>
      <c r="MK3" s="142">
        <v>2049</v>
      </c>
      <c r="ML3" s="142">
        <v>2049</v>
      </c>
      <c r="MM3" s="142">
        <v>2049</v>
      </c>
      <c r="MN3" s="142">
        <v>2049</v>
      </c>
      <c r="MO3" s="142">
        <v>2050</v>
      </c>
      <c r="MP3" s="142">
        <v>2050</v>
      </c>
      <c r="MQ3" s="142">
        <v>2050</v>
      </c>
      <c r="MR3" s="142">
        <v>2050</v>
      </c>
      <c r="MS3" s="142">
        <v>2050</v>
      </c>
      <c r="MT3" s="142">
        <v>2050</v>
      </c>
      <c r="MU3" s="142">
        <v>2050</v>
      </c>
      <c r="MV3" s="142">
        <v>2050</v>
      </c>
      <c r="MW3" s="142">
        <v>2050</v>
      </c>
      <c r="MX3" s="142">
        <v>2050</v>
      </c>
      <c r="MY3" s="142">
        <v>2050</v>
      </c>
      <c r="MZ3" s="142">
        <v>2050</v>
      </c>
      <c r="NA3" s="9"/>
      <c r="NB3" s="19"/>
      <c r="NC3" s="7">
        <v>2021</v>
      </c>
      <c r="ND3" s="7">
        <f t="shared" ref="ND3:NV3" si="6">1+NC3</f>
        <v>2022</v>
      </c>
      <c r="NE3" s="7">
        <f t="shared" si="6"/>
        <v>2023</v>
      </c>
      <c r="NF3" s="7">
        <f t="shared" si="6"/>
        <v>2024</v>
      </c>
      <c r="NG3" s="7">
        <f t="shared" si="6"/>
        <v>2025</v>
      </c>
      <c r="NH3" s="7">
        <f t="shared" si="6"/>
        <v>2026</v>
      </c>
      <c r="NI3" s="7">
        <f t="shared" si="6"/>
        <v>2027</v>
      </c>
      <c r="NJ3" s="7">
        <f t="shared" si="6"/>
        <v>2028</v>
      </c>
      <c r="NK3" s="7">
        <f t="shared" si="6"/>
        <v>2029</v>
      </c>
      <c r="NL3" s="7">
        <f t="shared" si="6"/>
        <v>2030</v>
      </c>
      <c r="NM3" s="7">
        <f t="shared" si="6"/>
        <v>2031</v>
      </c>
      <c r="NN3" s="7">
        <f t="shared" si="6"/>
        <v>2032</v>
      </c>
      <c r="NO3" s="7">
        <f t="shared" si="6"/>
        <v>2033</v>
      </c>
      <c r="NP3" s="7">
        <f t="shared" si="6"/>
        <v>2034</v>
      </c>
      <c r="NQ3" s="7">
        <f t="shared" si="6"/>
        <v>2035</v>
      </c>
      <c r="NR3" s="7">
        <f t="shared" si="6"/>
        <v>2036</v>
      </c>
      <c r="NS3" s="7">
        <f t="shared" si="6"/>
        <v>2037</v>
      </c>
      <c r="NT3" s="7">
        <f t="shared" si="6"/>
        <v>2038</v>
      </c>
      <c r="NU3" s="7">
        <f t="shared" si="6"/>
        <v>2039</v>
      </c>
      <c r="NV3" s="7">
        <f t="shared" si="6"/>
        <v>2040</v>
      </c>
      <c r="NW3" s="90">
        <f t="shared" ref="NW3" si="7">1+NV3</f>
        <v>2041</v>
      </c>
      <c r="NX3" s="90">
        <f t="shared" ref="NX3" si="8">1+NW3</f>
        <v>2042</v>
      </c>
      <c r="NY3" s="90">
        <f t="shared" ref="NY3" si="9">1+NX3</f>
        <v>2043</v>
      </c>
      <c r="NZ3" s="90">
        <f t="shared" ref="NZ3" si="10">1+NY3</f>
        <v>2044</v>
      </c>
      <c r="OA3" s="90">
        <f t="shared" ref="OA3" si="11">1+NZ3</f>
        <v>2045</v>
      </c>
      <c r="OB3" s="90">
        <f t="shared" ref="OB3" si="12">1+OA3</f>
        <v>2046</v>
      </c>
      <c r="OC3" s="90">
        <f t="shared" ref="OC3" si="13">1+OB3</f>
        <v>2047</v>
      </c>
      <c r="OD3" s="90">
        <f t="shared" ref="OD3" si="14">1+OC3</f>
        <v>2048</v>
      </c>
      <c r="OE3" s="90">
        <f t="shared" ref="OE3" si="15">1+OD3</f>
        <v>2049</v>
      </c>
      <c r="OF3" s="90">
        <f t="shared" ref="OF3" si="16">1+OE3</f>
        <v>2050</v>
      </c>
    </row>
    <row r="4" spans="1:398" s="5" customFormat="1" x14ac:dyDescent="0.25">
      <c r="C4" s="9"/>
      <c r="D4" s="17" t="s">
        <v>252</v>
      </c>
      <c r="E4" s="36">
        <v>44197</v>
      </c>
      <c r="F4" s="36">
        <f t="shared" ref="F4:BF4" si="17">+EOMONTH(E4,0)+1</f>
        <v>44228</v>
      </c>
      <c r="G4" s="36">
        <f t="shared" si="17"/>
        <v>44256</v>
      </c>
      <c r="H4" s="36">
        <f t="shared" si="17"/>
        <v>44287</v>
      </c>
      <c r="I4" s="36">
        <f t="shared" si="17"/>
        <v>44317</v>
      </c>
      <c r="J4" s="36">
        <f t="shared" si="17"/>
        <v>44348</v>
      </c>
      <c r="K4" s="36">
        <f t="shared" si="17"/>
        <v>44378</v>
      </c>
      <c r="L4" s="36">
        <f t="shared" si="17"/>
        <v>44409</v>
      </c>
      <c r="M4" s="36">
        <f t="shared" si="17"/>
        <v>44440</v>
      </c>
      <c r="N4" s="36">
        <f t="shared" si="17"/>
        <v>44470</v>
      </c>
      <c r="O4" s="36">
        <f t="shared" si="17"/>
        <v>44501</v>
      </c>
      <c r="P4" s="36">
        <f t="shared" si="17"/>
        <v>44531</v>
      </c>
      <c r="Q4" s="36">
        <f t="shared" si="17"/>
        <v>44562</v>
      </c>
      <c r="R4" s="36">
        <f t="shared" si="17"/>
        <v>44593</v>
      </c>
      <c r="S4" s="36">
        <f t="shared" si="17"/>
        <v>44621</v>
      </c>
      <c r="T4" s="36">
        <f t="shared" si="17"/>
        <v>44652</v>
      </c>
      <c r="U4" s="36">
        <f t="shared" si="17"/>
        <v>44682</v>
      </c>
      <c r="V4" s="36">
        <f t="shared" si="17"/>
        <v>44713</v>
      </c>
      <c r="W4" s="36">
        <f t="shared" si="17"/>
        <v>44743</v>
      </c>
      <c r="X4" s="36">
        <f t="shared" si="17"/>
        <v>44774</v>
      </c>
      <c r="Y4" s="36">
        <f t="shared" si="17"/>
        <v>44805</v>
      </c>
      <c r="Z4" s="36">
        <f t="shared" si="17"/>
        <v>44835</v>
      </c>
      <c r="AA4" s="288">
        <f t="shared" si="17"/>
        <v>44866</v>
      </c>
      <c r="AB4" s="36">
        <f t="shared" si="17"/>
        <v>44896</v>
      </c>
      <c r="AC4" s="36">
        <f t="shared" si="17"/>
        <v>44927</v>
      </c>
      <c r="AD4" s="36">
        <f t="shared" si="17"/>
        <v>44958</v>
      </c>
      <c r="AE4" s="36">
        <f t="shared" si="17"/>
        <v>44986</v>
      </c>
      <c r="AF4" s="36">
        <f t="shared" si="17"/>
        <v>45017</v>
      </c>
      <c r="AG4" s="36">
        <f t="shared" si="17"/>
        <v>45047</v>
      </c>
      <c r="AH4" s="36">
        <f t="shared" si="17"/>
        <v>45078</v>
      </c>
      <c r="AI4" s="36">
        <f t="shared" si="17"/>
        <v>45108</v>
      </c>
      <c r="AJ4" s="36">
        <f t="shared" si="17"/>
        <v>45139</v>
      </c>
      <c r="AK4" s="36">
        <f t="shared" si="17"/>
        <v>45170</v>
      </c>
      <c r="AL4" s="36">
        <f t="shared" si="17"/>
        <v>45200</v>
      </c>
      <c r="AM4" s="36">
        <f t="shared" si="17"/>
        <v>45231</v>
      </c>
      <c r="AN4" s="36">
        <f t="shared" si="17"/>
        <v>45261</v>
      </c>
      <c r="AO4" s="36">
        <f t="shared" si="17"/>
        <v>45292</v>
      </c>
      <c r="AP4" s="36">
        <f t="shared" si="17"/>
        <v>45323</v>
      </c>
      <c r="AQ4" s="36">
        <f t="shared" si="17"/>
        <v>45352</v>
      </c>
      <c r="AR4" s="36">
        <f t="shared" si="17"/>
        <v>45383</v>
      </c>
      <c r="AS4" s="36">
        <f t="shared" si="17"/>
        <v>45413</v>
      </c>
      <c r="AT4" s="36">
        <f t="shared" si="17"/>
        <v>45444</v>
      </c>
      <c r="AU4" s="36">
        <f t="shared" si="17"/>
        <v>45474</v>
      </c>
      <c r="AV4" s="36">
        <f t="shared" si="17"/>
        <v>45505</v>
      </c>
      <c r="AW4" s="36">
        <f t="shared" si="17"/>
        <v>45536</v>
      </c>
      <c r="AX4" s="36">
        <f t="shared" si="17"/>
        <v>45566</v>
      </c>
      <c r="AY4" s="36">
        <f t="shared" si="17"/>
        <v>45597</v>
      </c>
      <c r="AZ4" s="36">
        <f t="shared" si="17"/>
        <v>45627</v>
      </c>
      <c r="BA4" s="36">
        <f t="shared" si="17"/>
        <v>45658</v>
      </c>
      <c r="BB4" s="36">
        <f t="shared" si="17"/>
        <v>45689</v>
      </c>
      <c r="BC4" s="36">
        <f t="shared" si="17"/>
        <v>45717</v>
      </c>
      <c r="BD4" s="36">
        <f t="shared" si="17"/>
        <v>45748</v>
      </c>
      <c r="BE4" s="36">
        <f t="shared" si="17"/>
        <v>45778</v>
      </c>
      <c r="BF4" s="36">
        <f t="shared" si="17"/>
        <v>45809</v>
      </c>
      <c r="BG4" s="36">
        <f t="shared" ref="BG4:DR4" si="18">+EOMONTH(BF4,0)+1</f>
        <v>45839</v>
      </c>
      <c r="BH4" s="36">
        <f t="shared" si="18"/>
        <v>45870</v>
      </c>
      <c r="BI4" s="36">
        <f t="shared" si="18"/>
        <v>45901</v>
      </c>
      <c r="BJ4" s="36">
        <f t="shared" si="18"/>
        <v>45931</v>
      </c>
      <c r="BK4" s="36">
        <f t="shared" si="18"/>
        <v>45962</v>
      </c>
      <c r="BL4" s="36">
        <f t="shared" si="18"/>
        <v>45992</v>
      </c>
      <c r="BM4" s="36">
        <f t="shared" si="18"/>
        <v>46023</v>
      </c>
      <c r="BN4" s="36">
        <f t="shared" si="18"/>
        <v>46054</v>
      </c>
      <c r="BO4" s="36">
        <f t="shared" si="18"/>
        <v>46082</v>
      </c>
      <c r="BP4" s="36">
        <f t="shared" si="18"/>
        <v>46113</v>
      </c>
      <c r="BQ4" s="36">
        <f t="shared" si="18"/>
        <v>46143</v>
      </c>
      <c r="BR4" s="36">
        <f t="shared" si="18"/>
        <v>46174</v>
      </c>
      <c r="BS4" s="36">
        <f t="shared" si="18"/>
        <v>46204</v>
      </c>
      <c r="BT4" s="36">
        <f t="shared" si="18"/>
        <v>46235</v>
      </c>
      <c r="BU4" s="36">
        <f t="shared" si="18"/>
        <v>46266</v>
      </c>
      <c r="BV4" s="36">
        <f t="shared" si="18"/>
        <v>46296</v>
      </c>
      <c r="BW4" s="36">
        <f t="shared" si="18"/>
        <v>46327</v>
      </c>
      <c r="BX4" s="36">
        <f t="shared" si="18"/>
        <v>46357</v>
      </c>
      <c r="BY4" s="36">
        <f t="shared" si="18"/>
        <v>46388</v>
      </c>
      <c r="BZ4" s="36">
        <f t="shared" si="18"/>
        <v>46419</v>
      </c>
      <c r="CA4" s="36">
        <f t="shared" si="18"/>
        <v>46447</v>
      </c>
      <c r="CB4" s="36">
        <f t="shared" si="18"/>
        <v>46478</v>
      </c>
      <c r="CC4" s="36">
        <f t="shared" si="18"/>
        <v>46508</v>
      </c>
      <c r="CD4" s="36">
        <f t="shared" si="18"/>
        <v>46539</v>
      </c>
      <c r="CE4" s="36">
        <f t="shared" si="18"/>
        <v>46569</v>
      </c>
      <c r="CF4" s="36">
        <f t="shared" si="18"/>
        <v>46600</v>
      </c>
      <c r="CG4" s="36">
        <f t="shared" si="18"/>
        <v>46631</v>
      </c>
      <c r="CH4" s="36">
        <f t="shared" si="18"/>
        <v>46661</v>
      </c>
      <c r="CI4" s="36">
        <f t="shared" si="18"/>
        <v>46692</v>
      </c>
      <c r="CJ4" s="36">
        <f t="shared" si="18"/>
        <v>46722</v>
      </c>
      <c r="CK4" s="36">
        <f t="shared" si="18"/>
        <v>46753</v>
      </c>
      <c r="CL4" s="36">
        <f t="shared" si="18"/>
        <v>46784</v>
      </c>
      <c r="CM4" s="36">
        <f t="shared" si="18"/>
        <v>46813</v>
      </c>
      <c r="CN4" s="36">
        <f t="shared" si="18"/>
        <v>46844</v>
      </c>
      <c r="CO4" s="36">
        <f t="shared" si="18"/>
        <v>46874</v>
      </c>
      <c r="CP4" s="36">
        <f t="shared" si="18"/>
        <v>46905</v>
      </c>
      <c r="CQ4" s="36">
        <f t="shared" si="18"/>
        <v>46935</v>
      </c>
      <c r="CR4" s="36">
        <f t="shared" si="18"/>
        <v>46966</v>
      </c>
      <c r="CS4" s="36">
        <f t="shared" si="18"/>
        <v>46997</v>
      </c>
      <c r="CT4" s="36">
        <f t="shared" si="18"/>
        <v>47027</v>
      </c>
      <c r="CU4" s="36">
        <f t="shared" si="18"/>
        <v>47058</v>
      </c>
      <c r="CV4" s="36">
        <f t="shared" si="18"/>
        <v>47088</v>
      </c>
      <c r="CW4" s="36">
        <f t="shared" si="18"/>
        <v>47119</v>
      </c>
      <c r="CX4" s="36">
        <f t="shared" si="18"/>
        <v>47150</v>
      </c>
      <c r="CY4" s="36">
        <f t="shared" si="18"/>
        <v>47178</v>
      </c>
      <c r="CZ4" s="36">
        <f t="shared" si="18"/>
        <v>47209</v>
      </c>
      <c r="DA4" s="36">
        <f t="shared" si="18"/>
        <v>47239</v>
      </c>
      <c r="DB4" s="36">
        <f t="shared" si="18"/>
        <v>47270</v>
      </c>
      <c r="DC4" s="36">
        <f t="shared" si="18"/>
        <v>47300</v>
      </c>
      <c r="DD4" s="36">
        <f t="shared" si="18"/>
        <v>47331</v>
      </c>
      <c r="DE4" s="36">
        <f t="shared" si="18"/>
        <v>47362</v>
      </c>
      <c r="DF4" s="36">
        <f t="shared" si="18"/>
        <v>47392</v>
      </c>
      <c r="DG4" s="36">
        <f t="shared" si="18"/>
        <v>47423</v>
      </c>
      <c r="DH4" s="36">
        <f t="shared" si="18"/>
        <v>47453</v>
      </c>
      <c r="DI4" s="36">
        <f t="shared" si="18"/>
        <v>47484</v>
      </c>
      <c r="DJ4" s="36">
        <f t="shared" si="18"/>
        <v>47515</v>
      </c>
      <c r="DK4" s="36">
        <f t="shared" si="18"/>
        <v>47543</v>
      </c>
      <c r="DL4" s="36">
        <f t="shared" si="18"/>
        <v>47574</v>
      </c>
      <c r="DM4" s="36">
        <f t="shared" si="18"/>
        <v>47604</v>
      </c>
      <c r="DN4" s="36">
        <f t="shared" si="18"/>
        <v>47635</v>
      </c>
      <c r="DO4" s="36">
        <f t="shared" si="18"/>
        <v>47665</v>
      </c>
      <c r="DP4" s="36">
        <f t="shared" si="18"/>
        <v>47696</v>
      </c>
      <c r="DQ4" s="36">
        <f t="shared" si="18"/>
        <v>47727</v>
      </c>
      <c r="DR4" s="36">
        <f t="shared" si="18"/>
        <v>47757</v>
      </c>
      <c r="DS4" s="36">
        <f t="shared" ref="DS4:GD4" si="19">+EOMONTH(DR4,0)+1</f>
        <v>47788</v>
      </c>
      <c r="DT4" s="36">
        <f t="shared" si="19"/>
        <v>47818</v>
      </c>
      <c r="DU4" s="36">
        <f t="shared" si="19"/>
        <v>47849</v>
      </c>
      <c r="DV4" s="36">
        <f t="shared" si="19"/>
        <v>47880</v>
      </c>
      <c r="DW4" s="36">
        <f t="shared" si="19"/>
        <v>47908</v>
      </c>
      <c r="DX4" s="36">
        <f t="shared" si="19"/>
        <v>47939</v>
      </c>
      <c r="DY4" s="36">
        <f t="shared" si="19"/>
        <v>47969</v>
      </c>
      <c r="DZ4" s="36">
        <f t="shared" si="19"/>
        <v>48000</v>
      </c>
      <c r="EA4" s="36">
        <f t="shared" si="19"/>
        <v>48030</v>
      </c>
      <c r="EB4" s="36">
        <f t="shared" si="19"/>
        <v>48061</v>
      </c>
      <c r="EC4" s="36">
        <f t="shared" si="19"/>
        <v>48092</v>
      </c>
      <c r="ED4" s="36">
        <f t="shared" si="19"/>
        <v>48122</v>
      </c>
      <c r="EE4" s="36">
        <f t="shared" si="19"/>
        <v>48153</v>
      </c>
      <c r="EF4" s="36">
        <f t="shared" si="19"/>
        <v>48183</v>
      </c>
      <c r="EG4" s="36">
        <f t="shared" si="19"/>
        <v>48214</v>
      </c>
      <c r="EH4" s="36">
        <f t="shared" si="19"/>
        <v>48245</v>
      </c>
      <c r="EI4" s="36">
        <f t="shared" si="19"/>
        <v>48274</v>
      </c>
      <c r="EJ4" s="36">
        <f t="shared" si="19"/>
        <v>48305</v>
      </c>
      <c r="EK4" s="36">
        <f t="shared" si="19"/>
        <v>48335</v>
      </c>
      <c r="EL4" s="36">
        <f t="shared" si="19"/>
        <v>48366</v>
      </c>
      <c r="EM4" s="36">
        <f t="shared" si="19"/>
        <v>48396</v>
      </c>
      <c r="EN4" s="36">
        <f t="shared" si="19"/>
        <v>48427</v>
      </c>
      <c r="EO4" s="36">
        <f t="shared" si="19"/>
        <v>48458</v>
      </c>
      <c r="EP4" s="36">
        <f t="shared" si="19"/>
        <v>48488</v>
      </c>
      <c r="EQ4" s="36">
        <f t="shared" si="19"/>
        <v>48519</v>
      </c>
      <c r="ER4" s="36">
        <f t="shared" si="19"/>
        <v>48549</v>
      </c>
      <c r="ES4" s="36">
        <f t="shared" si="19"/>
        <v>48580</v>
      </c>
      <c r="ET4" s="36">
        <f t="shared" si="19"/>
        <v>48611</v>
      </c>
      <c r="EU4" s="36">
        <f t="shared" si="19"/>
        <v>48639</v>
      </c>
      <c r="EV4" s="36">
        <f t="shared" si="19"/>
        <v>48670</v>
      </c>
      <c r="EW4" s="36">
        <f t="shared" si="19"/>
        <v>48700</v>
      </c>
      <c r="EX4" s="36">
        <f t="shared" si="19"/>
        <v>48731</v>
      </c>
      <c r="EY4" s="36">
        <f t="shared" si="19"/>
        <v>48761</v>
      </c>
      <c r="EZ4" s="36">
        <f t="shared" si="19"/>
        <v>48792</v>
      </c>
      <c r="FA4" s="36">
        <f t="shared" si="19"/>
        <v>48823</v>
      </c>
      <c r="FB4" s="36">
        <f t="shared" si="19"/>
        <v>48853</v>
      </c>
      <c r="FC4" s="36">
        <f t="shared" si="19"/>
        <v>48884</v>
      </c>
      <c r="FD4" s="36">
        <f t="shared" si="19"/>
        <v>48914</v>
      </c>
      <c r="FE4" s="36">
        <f t="shared" si="19"/>
        <v>48945</v>
      </c>
      <c r="FF4" s="36">
        <f t="shared" si="19"/>
        <v>48976</v>
      </c>
      <c r="FG4" s="36">
        <f t="shared" si="19"/>
        <v>49004</v>
      </c>
      <c r="FH4" s="36">
        <f t="shared" si="19"/>
        <v>49035</v>
      </c>
      <c r="FI4" s="36">
        <f t="shared" si="19"/>
        <v>49065</v>
      </c>
      <c r="FJ4" s="36">
        <f t="shared" si="19"/>
        <v>49096</v>
      </c>
      <c r="FK4" s="36">
        <f t="shared" si="19"/>
        <v>49126</v>
      </c>
      <c r="FL4" s="36">
        <f t="shared" si="19"/>
        <v>49157</v>
      </c>
      <c r="FM4" s="36">
        <f t="shared" si="19"/>
        <v>49188</v>
      </c>
      <c r="FN4" s="36">
        <f t="shared" si="19"/>
        <v>49218</v>
      </c>
      <c r="FO4" s="36">
        <f t="shared" si="19"/>
        <v>49249</v>
      </c>
      <c r="FP4" s="36">
        <f t="shared" si="19"/>
        <v>49279</v>
      </c>
      <c r="FQ4" s="36">
        <f t="shared" si="19"/>
        <v>49310</v>
      </c>
      <c r="FR4" s="36">
        <f t="shared" si="19"/>
        <v>49341</v>
      </c>
      <c r="FS4" s="36">
        <f t="shared" si="19"/>
        <v>49369</v>
      </c>
      <c r="FT4" s="36">
        <f t="shared" si="19"/>
        <v>49400</v>
      </c>
      <c r="FU4" s="36">
        <f t="shared" si="19"/>
        <v>49430</v>
      </c>
      <c r="FV4" s="36">
        <f t="shared" si="19"/>
        <v>49461</v>
      </c>
      <c r="FW4" s="36">
        <f t="shared" si="19"/>
        <v>49491</v>
      </c>
      <c r="FX4" s="36">
        <f t="shared" si="19"/>
        <v>49522</v>
      </c>
      <c r="FY4" s="36">
        <f t="shared" si="19"/>
        <v>49553</v>
      </c>
      <c r="FZ4" s="36">
        <f t="shared" si="19"/>
        <v>49583</v>
      </c>
      <c r="GA4" s="36">
        <f t="shared" si="19"/>
        <v>49614</v>
      </c>
      <c r="GB4" s="36">
        <f t="shared" si="19"/>
        <v>49644</v>
      </c>
      <c r="GC4" s="36">
        <f t="shared" si="19"/>
        <v>49675</v>
      </c>
      <c r="GD4" s="36">
        <f t="shared" si="19"/>
        <v>49706</v>
      </c>
      <c r="GE4" s="36">
        <f t="shared" ref="GE4:IJ4" si="20">+EOMONTH(GD4,0)+1</f>
        <v>49735</v>
      </c>
      <c r="GF4" s="36">
        <f t="shared" si="20"/>
        <v>49766</v>
      </c>
      <c r="GG4" s="36">
        <f t="shared" si="20"/>
        <v>49796</v>
      </c>
      <c r="GH4" s="36">
        <f t="shared" si="20"/>
        <v>49827</v>
      </c>
      <c r="GI4" s="36">
        <f t="shared" si="20"/>
        <v>49857</v>
      </c>
      <c r="GJ4" s="36">
        <f t="shared" si="20"/>
        <v>49888</v>
      </c>
      <c r="GK4" s="36">
        <f t="shared" si="20"/>
        <v>49919</v>
      </c>
      <c r="GL4" s="36">
        <f t="shared" si="20"/>
        <v>49949</v>
      </c>
      <c r="GM4" s="36">
        <f t="shared" si="20"/>
        <v>49980</v>
      </c>
      <c r="GN4" s="36">
        <f t="shared" si="20"/>
        <v>50010</v>
      </c>
      <c r="GO4" s="36">
        <f t="shared" si="20"/>
        <v>50041</v>
      </c>
      <c r="GP4" s="36">
        <f t="shared" si="20"/>
        <v>50072</v>
      </c>
      <c r="GQ4" s="36">
        <f t="shared" si="20"/>
        <v>50100</v>
      </c>
      <c r="GR4" s="36">
        <f t="shared" si="20"/>
        <v>50131</v>
      </c>
      <c r="GS4" s="36">
        <f t="shared" si="20"/>
        <v>50161</v>
      </c>
      <c r="GT4" s="36">
        <f t="shared" si="20"/>
        <v>50192</v>
      </c>
      <c r="GU4" s="36">
        <f t="shared" si="20"/>
        <v>50222</v>
      </c>
      <c r="GV4" s="36">
        <f t="shared" si="20"/>
        <v>50253</v>
      </c>
      <c r="GW4" s="36">
        <f t="shared" si="20"/>
        <v>50284</v>
      </c>
      <c r="GX4" s="36">
        <f t="shared" si="20"/>
        <v>50314</v>
      </c>
      <c r="GY4" s="36">
        <f t="shared" si="20"/>
        <v>50345</v>
      </c>
      <c r="GZ4" s="36">
        <f t="shared" si="20"/>
        <v>50375</v>
      </c>
      <c r="HA4" s="36">
        <f t="shared" si="20"/>
        <v>50406</v>
      </c>
      <c r="HB4" s="36">
        <f t="shared" si="20"/>
        <v>50437</v>
      </c>
      <c r="HC4" s="36">
        <f t="shared" si="20"/>
        <v>50465</v>
      </c>
      <c r="HD4" s="36">
        <f t="shared" si="20"/>
        <v>50496</v>
      </c>
      <c r="HE4" s="36">
        <f t="shared" si="20"/>
        <v>50526</v>
      </c>
      <c r="HF4" s="36">
        <f t="shared" si="20"/>
        <v>50557</v>
      </c>
      <c r="HG4" s="36">
        <f t="shared" si="20"/>
        <v>50587</v>
      </c>
      <c r="HH4" s="36">
        <f t="shared" si="20"/>
        <v>50618</v>
      </c>
      <c r="HI4" s="36">
        <f t="shared" si="20"/>
        <v>50649</v>
      </c>
      <c r="HJ4" s="36">
        <f t="shared" si="20"/>
        <v>50679</v>
      </c>
      <c r="HK4" s="36">
        <f t="shared" si="20"/>
        <v>50710</v>
      </c>
      <c r="HL4" s="36">
        <f t="shared" si="20"/>
        <v>50740</v>
      </c>
      <c r="HM4" s="36">
        <f t="shared" si="20"/>
        <v>50771</v>
      </c>
      <c r="HN4" s="36">
        <f t="shared" si="20"/>
        <v>50802</v>
      </c>
      <c r="HO4" s="36">
        <f t="shared" si="20"/>
        <v>50830</v>
      </c>
      <c r="HP4" s="36">
        <f t="shared" si="20"/>
        <v>50861</v>
      </c>
      <c r="HQ4" s="36">
        <f t="shared" si="20"/>
        <v>50891</v>
      </c>
      <c r="HR4" s="36">
        <f t="shared" si="20"/>
        <v>50922</v>
      </c>
      <c r="HS4" s="36">
        <f t="shared" si="20"/>
        <v>50952</v>
      </c>
      <c r="HT4" s="36">
        <f t="shared" si="20"/>
        <v>50983</v>
      </c>
      <c r="HU4" s="36">
        <f t="shared" si="20"/>
        <v>51014</v>
      </c>
      <c r="HV4" s="36">
        <f t="shared" si="20"/>
        <v>51044</v>
      </c>
      <c r="HW4" s="36">
        <f t="shared" si="20"/>
        <v>51075</v>
      </c>
      <c r="HX4" s="36">
        <f t="shared" si="20"/>
        <v>51105</v>
      </c>
      <c r="HY4" s="36">
        <f t="shared" si="20"/>
        <v>51136</v>
      </c>
      <c r="HZ4" s="36">
        <f t="shared" si="20"/>
        <v>51167</v>
      </c>
      <c r="IA4" s="36">
        <f t="shared" si="20"/>
        <v>51196</v>
      </c>
      <c r="IB4" s="36">
        <f t="shared" si="20"/>
        <v>51227</v>
      </c>
      <c r="IC4" s="36">
        <f t="shared" si="20"/>
        <v>51257</v>
      </c>
      <c r="ID4" s="36">
        <f t="shared" si="20"/>
        <v>51288</v>
      </c>
      <c r="IE4" s="36">
        <f t="shared" si="20"/>
        <v>51318</v>
      </c>
      <c r="IF4" s="36">
        <f t="shared" si="20"/>
        <v>51349</v>
      </c>
      <c r="IG4" s="36">
        <f t="shared" si="20"/>
        <v>51380</v>
      </c>
      <c r="IH4" s="36">
        <f t="shared" si="20"/>
        <v>51410</v>
      </c>
      <c r="II4" s="36">
        <f t="shared" si="20"/>
        <v>51441</v>
      </c>
      <c r="IJ4" s="36">
        <f t="shared" si="20"/>
        <v>51471</v>
      </c>
      <c r="IK4" s="36">
        <f t="shared" ref="IK4" si="21">+EOMONTH(IJ4,0)+1</f>
        <v>51502</v>
      </c>
      <c r="IL4" s="36">
        <f t="shared" ref="IL4" si="22">+EOMONTH(IK4,0)+1</f>
        <v>51533</v>
      </c>
      <c r="IM4" s="36">
        <f t="shared" ref="IM4" si="23">+EOMONTH(IL4,0)+1</f>
        <v>51561</v>
      </c>
      <c r="IN4" s="36">
        <f t="shared" ref="IN4" si="24">+EOMONTH(IM4,0)+1</f>
        <v>51592</v>
      </c>
      <c r="IO4" s="36">
        <f t="shared" ref="IO4" si="25">+EOMONTH(IN4,0)+1</f>
        <v>51622</v>
      </c>
      <c r="IP4" s="36">
        <f t="shared" ref="IP4" si="26">+EOMONTH(IO4,0)+1</f>
        <v>51653</v>
      </c>
      <c r="IQ4" s="36">
        <f t="shared" ref="IQ4" si="27">+EOMONTH(IP4,0)+1</f>
        <v>51683</v>
      </c>
      <c r="IR4" s="36">
        <f t="shared" ref="IR4" si="28">+EOMONTH(IQ4,0)+1</f>
        <v>51714</v>
      </c>
      <c r="IS4" s="36">
        <f t="shared" ref="IS4" si="29">+EOMONTH(IR4,0)+1</f>
        <v>51745</v>
      </c>
      <c r="IT4" s="36">
        <f t="shared" ref="IT4" si="30">+EOMONTH(IS4,0)+1</f>
        <v>51775</v>
      </c>
      <c r="IU4" s="36">
        <f t="shared" ref="IU4" si="31">+EOMONTH(IT4,0)+1</f>
        <v>51806</v>
      </c>
      <c r="IV4" s="36">
        <f t="shared" ref="IV4" si="32">+EOMONTH(IU4,0)+1</f>
        <v>51836</v>
      </c>
      <c r="IW4" s="36">
        <f t="shared" ref="IW4" si="33">+EOMONTH(IV4,0)+1</f>
        <v>51867</v>
      </c>
      <c r="IX4" s="36">
        <f t="shared" ref="IX4" si="34">+EOMONTH(IW4,0)+1</f>
        <v>51898</v>
      </c>
      <c r="IY4" s="36">
        <f t="shared" ref="IY4" si="35">+EOMONTH(IX4,0)+1</f>
        <v>51926</v>
      </c>
      <c r="IZ4" s="36">
        <f t="shared" ref="IZ4" si="36">+EOMONTH(IY4,0)+1</f>
        <v>51957</v>
      </c>
      <c r="JA4" s="36">
        <f t="shared" ref="JA4" si="37">+EOMONTH(IZ4,0)+1</f>
        <v>51987</v>
      </c>
      <c r="JB4" s="36">
        <f t="shared" ref="JB4" si="38">+EOMONTH(JA4,0)+1</f>
        <v>52018</v>
      </c>
      <c r="JC4" s="36">
        <f t="shared" ref="JC4" si="39">+EOMONTH(JB4,0)+1</f>
        <v>52048</v>
      </c>
      <c r="JD4" s="36">
        <f t="shared" ref="JD4" si="40">+EOMONTH(JC4,0)+1</f>
        <v>52079</v>
      </c>
      <c r="JE4" s="36">
        <f t="shared" ref="JE4" si="41">+EOMONTH(JD4,0)+1</f>
        <v>52110</v>
      </c>
      <c r="JF4" s="36">
        <f t="shared" ref="JF4" si="42">+EOMONTH(JE4,0)+1</f>
        <v>52140</v>
      </c>
      <c r="JG4" s="36">
        <f t="shared" ref="JG4" si="43">+EOMONTH(JF4,0)+1</f>
        <v>52171</v>
      </c>
      <c r="JH4" s="36">
        <f t="shared" ref="JH4" si="44">+EOMONTH(JG4,0)+1</f>
        <v>52201</v>
      </c>
      <c r="JI4" s="36">
        <f t="shared" ref="JI4" si="45">+EOMONTH(JH4,0)+1</f>
        <v>52232</v>
      </c>
      <c r="JJ4" s="36">
        <f t="shared" ref="JJ4" si="46">+EOMONTH(JI4,0)+1</f>
        <v>52263</v>
      </c>
      <c r="JK4" s="36">
        <f t="shared" ref="JK4" si="47">+EOMONTH(JJ4,0)+1</f>
        <v>52291</v>
      </c>
      <c r="JL4" s="36">
        <f t="shared" ref="JL4" si="48">+EOMONTH(JK4,0)+1</f>
        <v>52322</v>
      </c>
      <c r="JM4" s="36">
        <f t="shared" ref="JM4" si="49">+EOMONTH(JL4,0)+1</f>
        <v>52352</v>
      </c>
      <c r="JN4" s="36">
        <f t="shared" ref="JN4" si="50">+EOMONTH(JM4,0)+1</f>
        <v>52383</v>
      </c>
      <c r="JO4" s="36">
        <f t="shared" ref="JO4" si="51">+EOMONTH(JN4,0)+1</f>
        <v>52413</v>
      </c>
      <c r="JP4" s="36">
        <f t="shared" ref="JP4" si="52">+EOMONTH(JO4,0)+1</f>
        <v>52444</v>
      </c>
      <c r="JQ4" s="36">
        <f t="shared" ref="JQ4" si="53">+EOMONTH(JP4,0)+1</f>
        <v>52475</v>
      </c>
      <c r="JR4" s="36">
        <f t="shared" ref="JR4" si="54">+EOMONTH(JQ4,0)+1</f>
        <v>52505</v>
      </c>
      <c r="JS4" s="36">
        <f t="shared" ref="JS4" si="55">+EOMONTH(JR4,0)+1</f>
        <v>52536</v>
      </c>
      <c r="JT4" s="36">
        <f t="shared" ref="JT4" si="56">+EOMONTH(JS4,0)+1</f>
        <v>52566</v>
      </c>
      <c r="JU4" s="36">
        <f t="shared" ref="JU4" si="57">+EOMONTH(JT4,0)+1</f>
        <v>52597</v>
      </c>
      <c r="JV4" s="36">
        <f t="shared" ref="JV4" si="58">+EOMONTH(JU4,0)+1</f>
        <v>52628</v>
      </c>
      <c r="JW4" s="36">
        <f t="shared" ref="JW4" si="59">+EOMONTH(JV4,0)+1</f>
        <v>52657</v>
      </c>
      <c r="JX4" s="36">
        <f t="shared" ref="JX4" si="60">+EOMONTH(JW4,0)+1</f>
        <v>52688</v>
      </c>
      <c r="JY4" s="36">
        <f t="shared" ref="JY4" si="61">+EOMONTH(JX4,0)+1</f>
        <v>52718</v>
      </c>
      <c r="JZ4" s="36">
        <f t="shared" ref="JZ4" si="62">+EOMONTH(JY4,0)+1</f>
        <v>52749</v>
      </c>
      <c r="KA4" s="36">
        <f t="shared" ref="KA4" si="63">+EOMONTH(JZ4,0)+1</f>
        <v>52779</v>
      </c>
      <c r="KB4" s="36">
        <f t="shared" ref="KB4" si="64">+EOMONTH(KA4,0)+1</f>
        <v>52810</v>
      </c>
      <c r="KC4" s="36">
        <f t="shared" ref="KC4" si="65">+EOMONTH(KB4,0)+1</f>
        <v>52841</v>
      </c>
      <c r="KD4" s="36">
        <f t="shared" ref="KD4" si="66">+EOMONTH(KC4,0)+1</f>
        <v>52871</v>
      </c>
      <c r="KE4" s="36">
        <f t="shared" ref="KE4" si="67">+EOMONTH(KD4,0)+1</f>
        <v>52902</v>
      </c>
      <c r="KF4" s="36">
        <f t="shared" ref="KF4" si="68">+EOMONTH(KE4,0)+1</f>
        <v>52932</v>
      </c>
      <c r="KG4" s="36">
        <f t="shared" ref="KG4" si="69">+EOMONTH(KF4,0)+1</f>
        <v>52963</v>
      </c>
      <c r="KH4" s="36">
        <f t="shared" ref="KH4" si="70">+EOMONTH(KG4,0)+1</f>
        <v>52994</v>
      </c>
      <c r="KI4" s="36">
        <f t="shared" ref="KI4" si="71">+EOMONTH(KH4,0)+1</f>
        <v>53022</v>
      </c>
      <c r="KJ4" s="36">
        <f t="shared" ref="KJ4" si="72">+EOMONTH(KI4,0)+1</f>
        <v>53053</v>
      </c>
      <c r="KK4" s="36">
        <f t="shared" ref="KK4" si="73">+EOMONTH(KJ4,0)+1</f>
        <v>53083</v>
      </c>
      <c r="KL4" s="36">
        <f t="shared" ref="KL4" si="74">+EOMONTH(KK4,0)+1</f>
        <v>53114</v>
      </c>
      <c r="KM4" s="36">
        <f t="shared" ref="KM4" si="75">+EOMONTH(KL4,0)+1</f>
        <v>53144</v>
      </c>
      <c r="KN4" s="36">
        <f t="shared" ref="KN4" si="76">+EOMONTH(KM4,0)+1</f>
        <v>53175</v>
      </c>
      <c r="KO4" s="36">
        <f t="shared" ref="KO4" si="77">+EOMONTH(KN4,0)+1</f>
        <v>53206</v>
      </c>
      <c r="KP4" s="36">
        <f t="shared" ref="KP4" si="78">+EOMONTH(KO4,0)+1</f>
        <v>53236</v>
      </c>
      <c r="KQ4" s="36">
        <f t="shared" ref="KQ4" si="79">+EOMONTH(KP4,0)+1</f>
        <v>53267</v>
      </c>
      <c r="KR4" s="36">
        <f t="shared" ref="KR4" si="80">+EOMONTH(KQ4,0)+1</f>
        <v>53297</v>
      </c>
      <c r="KS4" s="36">
        <f t="shared" ref="KS4" si="81">+EOMONTH(KR4,0)+1</f>
        <v>53328</v>
      </c>
      <c r="KT4" s="36">
        <f t="shared" ref="KT4" si="82">+EOMONTH(KS4,0)+1</f>
        <v>53359</v>
      </c>
      <c r="KU4" s="36">
        <f t="shared" ref="KU4" si="83">+EOMONTH(KT4,0)+1</f>
        <v>53387</v>
      </c>
      <c r="KV4" s="36">
        <f t="shared" ref="KV4" si="84">+EOMONTH(KU4,0)+1</f>
        <v>53418</v>
      </c>
      <c r="KW4" s="36">
        <f t="shared" ref="KW4" si="85">+EOMONTH(KV4,0)+1</f>
        <v>53448</v>
      </c>
      <c r="KX4" s="36">
        <f t="shared" ref="KX4" si="86">+EOMONTH(KW4,0)+1</f>
        <v>53479</v>
      </c>
      <c r="KY4" s="36">
        <f t="shared" ref="KY4" si="87">+EOMONTH(KX4,0)+1</f>
        <v>53509</v>
      </c>
      <c r="KZ4" s="36">
        <f t="shared" ref="KZ4" si="88">+EOMONTH(KY4,0)+1</f>
        <v>53540</v>
      </c>
      <c r="LA4" s="36">
        <f t="shared" ref="LA4" si="89">+EOMONTH(KZ4,0)+1</f>
        <v>53571</v>
      </c>
      <c r="LB4" s="36">
        <f t="shared" ref="LB4" si="90">+EOMONTH(LA4,0)+1</f>
        <v>53601</v>
      </c>
      <c r="LC4" s="36">
        <f t="shared" ref="LC4" si="91">+EOMONTH(LB4,0)+1</f>
        <v>53632</v>
      </c>
      <c r="LD4" s="36">
        <f t="shared" ref="LD4" si="92">+EOMONTH(LC4,0)+1</f>
        <v>53662</v>
      </c>
      <c r="LE4" s="36">
        <f t="shared" ref="LE4" si="93">+EOMONTH(LD4,0)+1</f>
        <v>53693</v>
      </c>
      <c r="LF4" s="36">
        <f t="shared" ref="LF4" si="94">+EOMONTH(LE4,0)+1</f>
        <v>53724</v>
      </c>
      <c r="LG4" s="36">
        <f t="shared" ref="LG4" si="95">+EOMONTH(LF4,0)+1</f>
        <v>53752</v>
      </c>
      <c r="LH4" s="36">
        <f t="shared" ref="LH4" si="96">+EOMONTH(LG4,0)+1</f>
        <v>53783</v>
      </c>
      <c r="LI4" s="36">
        <f t="shared" ref="LI4" si="97">+EOMONTH(LH4,0)+1</f>
        <v>53813</v>
      </c>
      <c r="LJ4" s="36">
        <f t="shared" ref="LJ4" si="98">+EOMONTH(LI4,0)+1</f>
        <v>53844</v>
      </c>
      <c r="LK4" s="36">
        <f t="shared" ref="LK4" si="99">+EOMONTH(LJ4,0)+1</f>
        <v>53874</v>
      </c>
      <c r="LL4" s="36">
        <f t="shared" ref="LL4" si="100">+EOMONTH(LK4,0)+1</f>
        <v>53905</v>
      </c>
      <c r="LM4" s="36">
        <f t="shared" ref="LM4" si="101">+EOMONTH(LL4,0)+1</f>
        <v>53936</v>
      </c>
      <c r="LN4" s="36">
        <f t="shared" ref="LN4" si="102">+EOMONTH(LM4,0)+1</f>
        <v>53966</v>
      </c>
      <c r="LO4" s="36">
        <f t="shared" ref="LO4" si="103">+EOMONTH(LN4,0)+1</f>
        <v>53997</v>
      </c>
      <c r="LP4" s="36">
        <f t="shared" ref="LP4" si="104">+EOMONTH(LO4,0)+1</f>
        <v>54027</v>
      </c>
      <c r="LQ4" s="36">
        <f t="shared" ref="LQ4" si="105">+EOMONTH(LP4,0)+1</f>
        <v>54058</v>
      </c>
      <c r="LR4" s="36">
        <f t="shared" ref="LR4" si="106">+EOMONTH(LQ4,0)+1</f>
        <v>54089</v>
      </c>
      <c r="LS4" s="36">
        <f t="shared" ref="LS4" si="107">+EOMONTH(LR4,0)+1</f>
        <v>54118</v>
      </c>
      <c r="LT4" s="36">
        <f t="shared" ref="LT4" si="108">+EOMONTH(LS4,0)+1</f>
        <v>54149</v>
      </c>
      <c r="LU4" s="36">
        <f t="shared" ref="LU4" si="109">+EOMONTH(LT4,0)+1</f>
        <v>54179</v>
      </c>
      <c r="LV4" s="36">
        <f t="shared" ref="LV4" si="110">+EOMONTH(LU4,0)+1</f>
        <v>54210</v>
      </c>
      <c r="LW4" s="36">
        <f t="shared" ref="LW4" si="111">+EOMONTH(LV4,0)+1</f>
        <v>54240</v>
      </c>
      <c r="LX4" s="36">
        <f t="shared" ref="LX4" si="112">+EOMONTH(LW4,0)+1</f>
        <v>54271</v>
      </c>
      <c r="LY4" s="36">
        <f t="shared" ref="LY4" si="113">+EOMONTH(LX4,0)+1</f>
        <v>54302</v>
      </c>
      <c r="LZ4" s="36">
        <f t="shared" ref="LZ4" si="114">+EOMONTH(LY4,0)+1</f>
        <v>54332</v>
      </c>
      <c r="MA4" s="36">
        <f t="shared" ref="MA4" si="115">+EOMONTH(LZ4,0)+1</f>
        <v>54363</v>
      </c>
      <c r="MB4" s="36">
        <f t="shared" ref="MB4" si="116">+EOMONTH(MA4,0)+1</f>
        <v>54393</v>
      </c>
      <c r="MC4" s="36">
        <f t="shared" ref="MC4" si="117">+EOMONTH(MB4,0)+1</f>
        <v>54424</v>
      </c>
      <c r="MD4" s="36">
        <f t="shared" ref="MD4" si="118">+EOMONTH(MC4,0)+1</f>
        <v>54455</v>
      </c>
      <c r="ME4" s="36">
        <f t="shared" ref="ME4" si="119">+EOMONTH(MD4,0)+1</f>
        <v>54483</v>
      </c>
      <c r="MF4" s="36">
        <f t="shared" ref="MF4" si="120">+EOMONTH(ME4,0)+1</f>
        <v>54514</v>
      </c>
      <c r="MG4" s="36">
        <f t="shared" ref="MG4" si="121">+EOMONTH(MF4,0)+1</f>
        <v>54544</v>
      </c>
      <c r="MH4" s="36">
        <f t="shared" ref="MH4" si="122">+EOMONTH(MG4,0)+1</f>
        <v>54575</v>
      </c>
      <c r="MI4" s="36">
        <f t="shared" ref="MI4" si="123">+EOMONTH(MH4,0)+1</f>
        <v>54605</v>
      </c>
      <c r="MJ4" s="36">
        <f t="shared" ref="MJ4" si="124">+EOMONTH(MI4,0)+1</f>
        <v>54636</v>
      </c>
      <c r="MK4" s="36">
        <f t="shared" ref="MK4" si="125">+EOMONTH(MJ4,0)+1</f>
        <v>54667</v>
      </c>
      <c r="ML4" s="36">
        <f t="shared" ref="ML4" si="126">+EOMONTH(MK4,0)+1</f>
        <v>54697</v>
      </c>
      <c r="MM4" s="36">
        <f t="shared" ref="MM4" si="127">+EOMONTH(ML4,0)+1</f>
        <v>54728</v>
      </c>
      <c r="MN4" s="36">
        <f t="shared" ref="MN4" si="128">+EOMONTH(MM4,0)+1</f>
        <v>54758</v>
      </c>
      <c r="MO4" s="36">
        <f t="shared" ref="MO4" si="129">+EOMONTH(MN4,0)+1</f>
        <v>54789</v>
      </c>
      <c r="MP4" s="36">
        <f t="shared" ref="MP4" si="130">+EOMONTH(MO4,0)+1</f>
        <v>54820</v>
      </c>
      <c r="MQ4" s="36">
        <f t="shared" ref="MQ4" si="131">+EOMONTH(MP4,0)+1</f>
        <v>54848</v>
      </c>
      <c r="MR4" s="36">
        <f t="shared" ref="MR4" si="132">+EOMONTH(MQ4,0)+1</f>
        <v>54879</v>
      </c>
      <c r="MS4" s="36">
        <f t="shared" ref="MS4" si="133">+EOMONTH(MR4,0)+1</f>
        <v>54909</v>
      </c>
      <c r="MT4" s="36">
        <f t="shared" ref="MT4" si="134">+EOMONTH(MS4,0)+1</f>
        <v>54940</v>
      </c>
      <c r="MU4" s="36">
        <f t="shared" ref="MU4" si="135">+EOMONTH(MT4,0)+1</f>
        <v>54970</v>
      </c>
      <c r="MV4" s="36">
        <f t="shared" ref="MV4" si="136">+EOMONTH(MU4,0)+1</f>
        <v>55001</v>
      </c>
      <c r="MW4" s="36">
        <f t="shared" ref="MW4" si="137">+EOMONTH(MV4,0)+1</f>
        <v>55032</v>
      </c>
      <c r="MX4" s="36">
        <f t="shared" ref="MX4" si="138">+EOMONTH(MW4,0)+1</f>
        <v>55062</v>
      </c>
      <c r="MY4" s="36">
        <f t="shared" ref="MY4" si="139">+EOMONTH(MX4,0)+1</f>
        <v>55093</v>
      </c>
      <c r="MZ4" s="36">
        <f t="shared" ref="MZ4" si="140">+EOMONTH(MY4,0)+1</f>
        <v>55123</v>
      </c>
      <c r="NA4" s="9"/>
      <c r="NB4" s="19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90"/>
      <c r="NX4" s="90"/>
      <c r="NY4" s="90"/>
      <c r="NZ4" s="90"/>
      <c r="OA4" s="90"/>
      <c r="OB4" s="90"/>
      <c r="OC4" s="90"/>
      <c r="OD4" s="90"/>
      <c r="OE4" s="90"/>
      <c r="OF4" s="90"/>
    </row>
    <row r="5" spans="1:398" s="5" customFormat="1" x14ac:dyDescent="0.25">
      <c r="C5" s="9"/>
      <c r="D5" s="17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288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  <c r="DM5" s="36"/>
      <c r="DN5" s="36"/>
      <c r="DO5" s="36"/>
      <c r="DP5" s="36"/>
      <c r="DQ5" s="36"/>
      <c r="DR5" s="36"/>
      <c r="DS5" s="36"/>
      <c r="DT5" s="36"/>
      <c r="DU5" s="36"/>
      <c r="DV5" s="36"/>
      <c r="DW5" s="36"/>
      <c r="DX5" s="36"/>
      <c r="DY5" s="36"/>
      <c r="DZ5" s="36"/>
      <c r="EA5" s="36"/>
      <c r="EB5" s="36"/>
      <c r="EC5" s="36"/>
      <c r="ED5" s="36"/>
      <c r="EE5" s="36"/>
      <c r="EF5" s="36"/>
      <c r="EG5" s="36"/>
      <c r="EH5" s="36"/>
      <c r="EI5" s="36"/>
      <c r="EJ5" s="36"/>
      <c r="EK5" s="36"/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6"/>
      <c r="EW5" s="36"/>
      <c r="EX5" s="36"/>
      <c r="EY5" s="36"/>
      <c r="EZ5" s="36"/>
      <c r="FA5" s="36"/>
      <c r="FB5" s="36"/>
      <c r="FC5" s="36"/>
      <c r="FD5" s="36"/>
      <c r="FE5" s="36"/>
      <c r="FF5" s="36"/>
      <c r="FG5" s="36"/>
      <c r="FH5" s="36"/>
      <c r="FI5" s="36"/>
      <c r="FJ5" s="36"/>
      <c r="FK5" s="36"/>
      <c r="FL5" s="36"/>
      <c r="FM5" s="36"/>
      <c r="FN5" s="36"/>
      <c r="FO5" s="36"/>
      <c r="FP5" s="36"/>
      <c r="FQ5" s="36"/>
      <c r="FR5" s="36"/>
      <c r="FS5" s="36"/>
      <c r="FT5" s="36"/>
      <c r="FU5" s="36"/>
      <c r="FV5" s="36"/>
      <c r="FW5" s="36"/>
      <c r="FX5" s="36"/>
      <c r="FY5" s="36"/>
      <c r="FZ5" s="36"/>
      <c r="GA5" s="36"/>
      <c r="GB5" s="36"/>
      <c r="GC5" s="36"/>
      <c r="GD5" s="36"/>
      <c r="GE5" s="36"/>
      <c r="GF5" s="36"/>
      <c r="GG5" s="36"/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6"/>
      <c r="GS5" s="36"/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6"/>
      <c r="HE5" s="36"/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6"/>
      <c r="HQ5" s="36"/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6"/>
      <c r="IC5" s="36"/>
      <c r="ID5" s="36"/>
      <c r="IE5" s="36"/>
      <c r="IF5" s="36"/>
      <c r="IG5" s="36"/>
      <c r="IH5" s="36"/>
      <c r="II5" s="36"/>
      <c r="IJ5" s="36"/>
      <c r="IK5" s="36"/>
      <c r="IL5" s="36"/>
      <c r="IM5" s="36"/>
      <c r="IN5" s="36"/>
      <c r="IO5" s="36"/>
      <c r="IP5" s="36"/>
      <c r="IQ5" s="36"/>
      <c r="IR5" s="36"/>
      <c r="IS5" s="36"/>
      <c r="IT5" s="36"/>
      <c r="IU5" s="36"/>
      <c r="IV5" s="36"/>
      <c r="IW5" s="36"/>
      <c r="IX5" s="36"/>
      <c r="IY5" s="36"/>
      <c r="IZ5" s="36"/>
      <c r="JA5" s="36"/>
      <c r="JB5" s="36"/>
      <c r="JC5" s="36"/>
      <c r="JD5" s="36"/>
      <c r="JE5" s="36"/>
      <c r="JF5" s="36"/>
      <c r="JG5" s="36"/>
      <c r="JH5" s="36"/>
      <c r="JI5" s="36"/>
      <c r="JJ5" s="36"/>
      <c r="JK5" s="36"/>
      <c r="JL5" s="36"/>
      <c r="JM5" s="36"/>
      <c r="JN5" s="36"/>
      <c r="JO5" s="36"/>
      <c r="JP5" s="36"/>
      <c r="JQ5" s="36"/>
      <c r="JR5" s="36"/>
      <c r="JS5" s="36"/>
      <c r="JT5" s="36"/>
      <c r="JU5" s="36"/>
      <c r="JV5" s="36"/>
      <c r="JW5" s="36"/>
      <c r="JX5" s="36"/>
      <c r="JY5" s="36"/>
      <c r="JZ5" s="36"/>
      <c r="KA5" s="36"/>
      <c r="KB5" s="36"/>
      <c r="KC5" s="36"/>
      <c r="KD5" s="36"/>
      <c r="KE5" s="36"/>
      <c r="KF5" s="36"/>
      <c r="KG5" s="36"/>
      <c r="KH5" s="36"/>
      <c r="KI5" s="36"/>
      <c r="KJ5" s="36"/>
      <c r="KK5" s="36"/>
      <c r="KL5" s="36"/>
      <c r="KM5" s="36"/>
      <c r="KN5" s="36"/>
      <c r="KO5" s="36"/>
      <c r="KP5" s="36"/>
      <c r="KQ5" s="36"/>
      <c r="KR5" s="36"/>
      <c r="KS5" s="36"/>
      <c r="KT5" s="36"/>
      <c r="KU5" s="36"/>
      <c r="KV5" s="36"/>
      <c r="KW5" s="36"/>
      <c r="KX5" s="36"/>
      <c r="KY5" s="36"/>
      <c r="KZ5" s="36"/>
      <c r="LA5" s="36"/>
      <c r="LB5" s="36"/>
      <c r="LC5" s="36"/>
      <c r="LD5" s="36"/>
      <c r="LE5" s="36"/>
      <c r="LF5" s="36"/>
      <c r="LG5" s="36"/>
      <c r="LH5" s="36"/>
      <c r="LI5" s="36"/>
      <c r="LJ5" s="36"/>
      <c r="LK5" s="36"/>
      <c r="LL5" s="36"/>
      <c r="LM5" s="36"/>
      <c r="LN5" s="36"/>
      <c r="LO5" s="36"/>
      <c r="LP5" s="36"/>
      <c r="LQ5" s="36"/>
      <c r="LR5" s="36"/>
      <c r="LS5" s="36"/>
      <c r="LT5" s="36"/>
      <c r="LU5" s="36"/>
      <c r="LV5" s="36"/>
      <c r="LW5" s="36"/>
      <c r="LX5" s="36"/>
      <c r="LY5" s="36"/>
      <c r="LZ5" s="36"/>
      <c r="MA5" s="36"/>
      <c r="MB5" s="36"/>
      <c r="MC5" s="36"/>
      <c r="MD5" s="36"/>
      <c r="ME5" s="36"/>
      <c r="MF5" s="36"/>
      <c r="MG5" s="36"/>
      <c r="MH5" s="36"/>
      <c r="MI5" s="36"/>
      <c r="MJ5" s="36"/>
      <c r="MK5" s="36"/>
      <c r="ML5" s="36"/>
      <c r="MM5" s="36"/>
      <c r="MN5" s="36"/>
      <c r="MO5" s="36"/>
      <c r="MP5" s="36"/>
      <c r="MQ5" s="36"/>
      <c r="MR5" s="36"/>
      <c r="MS5" s="36"/>
      <c r="MT5" s="36"/>
      <c r="MU5" s="36"/>
      <c r="MV5" s="36"/>
      <c r="MW5" s="36"/>
      <c r="MX5" s="36"/>
      <c r="MY5" s="36"/>
      <c r="MZ5" s="36"/>
      <c r="NA5" s="9"/>
      <c r="NB5" s="19"/>
      <c r="NC5" s="90"/>
      <c r="ND5" s="90"/>
      <c r="NE5" s="90"/>
      <c r="NF5" s="90"/>
      <c r="NG5" s="90"/>
      <c r="NH5" s="90"/>
      <c r="NI5" s="90"/>
      <c r="NJ5" s="90"/>
      <c r="NK5" s="90"/>
      <c r="NL5" s="90"/>
      <c r="NM5" s="90"/>
      <c r="NN5" s="90"/>
      <c r="NO5" s="90"/>
      <c r="NP5" s="90"/>
      <c r="NQ5" s="90"/>
      <c r="NR5" s="90"/>
      <c r="NS5" s="90"/>
      <c r="NT5" s="90"/>
      <c r="NU5" s="90"/>
      <c r="NV5" s="90"/>
      <c r="NW5" s="90"/>
      <c r="NX5" s="90"/>
      <c r="NY5" s="90"/>
      <c r="NZ5" s="90"/>
      <c r="OA5" s="90"/>
      <c r="OB5" s="90"/>
      <c r="OC5" s="90"/>
      <c r="OD5" s="90"/>
      <c r="OE5" s="90"/>
      <c r="OF5" s="90"/>
    </row>
    <row r="6" spans="1:398" ht="15" customHeight="1" x14ac:dyDescent="0.25">
      <c r="A6" s="5"/>
      <c r="B6" s="37" t="s">
        <v>82</v>
      </c>
      <c r="C6" s="7" t="s">
        <v>84</v>
      </c>
      <c r="D6" s="19" t="s">
        <v>201</v>
      </c>
      <c r="E6" s="6">
        <f>SUMIFS(CP_Forecast!$E$5:$E$38,CP_Forecast!$C$5:$C$38,"&lt;=" &amp; E$4,CP_Forecast!$D$5:$D$38,"&gt;=" &amp; E$4)</f>
        <v>8343.8829999999998</v>
      </c>
      <c r="F6" s="6">
        <f>SUMIFS(CP_Forecast!$E$5:$E$38,CP_Forecast!$C$5:$C$38,"&lt;=" &amp; F$4,CP_Forecast!$D$5:$D$38,"&gt;=" &amp; F$4)</f>
        <v>8343.8829999999998</v>
      </c>
      <c r="G6" s="6">
        <f>SUMIFS(CP_Forecast!$E$5:$E$38,CP_Forecast!$C$5:$C$38,"&lt;=" &amp; G$4,CP_Forecast!$D$5:$D$38,"&gt;=" &amp; G$4)</f>
        <v>8343.8829999999998</v>
      </c>
      <c r="H6" s="6">
        <f>SUMIFS(CP_Forecast!$E$5:$E$38,CP_Forecast!$C$5:$C$38,"&lt;=" &amp; H$4,CP_Forecast!$D$5:$D$38,"&gt;=" &amp; H$4)</f>
        <v>8343.8829999999998</v>
      </c>
      <c r="I6" s="6">
        <f>SUMIFS(CP_Forecast!$E$5:$E$38,CP_Forecast!$C$5:$C$38,"&lt;=" &amp; I$4,CP_Forecast!$D$5:$D$38,"&gt;=" &amp; I$4)</f>
        <v>8343.8829999999998</v>
      </c>
      <c r="J6" s="6">
        <f>SUMIFS(CP_Forecast!$E$5:$E$38,CP_Forecast!$C$5:$C$38,"&lt;=" &amp; J$4,CP_Forecast!$D$5:$D$38,"&gt;=" &amp; J$4)</f>
        <v>8067.2640000000001</v>
      </c>
      <c r="K6" s="6">
        <f>SUMIFS(CP_Forecast!$E$5:$E$38,CP_Forecast!$C$5:$C$38,"&lt;=" &amp; K$4,CP_Forecast!$D$5:$D$38,"&gt;=" &amp; K$4)</f>
        <v>8067.2640000000001</v>
      </c>
      <c r="L6" s="6">
        <f>SUMIFS(CP_Forecast!$E$5:$E$38,CP_Forecast!$C$5:$C$38,"&lt;=" &amp; L$4,CP_Forecast!$D$5:$D$38,"&gt;=" &amp; L$4)</f>
        <v>8067.2640000000001</v>
      </c>
      <c r="M6" s="6">
        <f>SUMIFS(CP_Forecast!$E$5:$E$38,CP_Forecast!$C$5:$C$38,"&lt;=" &amp; M$4,CP_Forecast!$D$5:$D$38,"&gt;=" &amp; M$4)</f>
        <v>8067.2640000000001</v>
      </c>
      <c r="N6" s="6">
        <f>SUMIFS(CP_Forecast!$E$5:$E$38,CP_Forecast!$C$5:$C$38,"&lt;=" &amp; N$4,CP_Forecast!$D$5:$D$38,"&gt;=" &amp; N$4)</f>
        <v>8067.2640000000001</v>
      </c>
      <c r="O6" s="6">
        <f>SUMIFS(CP_Forecast!$E$5:$E$38,CP_Forecast!$C$5:$C$38,"&lt;=" &amp; O$4,CP_Forecast!$D$5:$D$38,"&gt;=" &amp; O$4)</f>
        <v>8067.2640000000001</v>
      </c>
      <c r="P6" s="6">
        <f>SUMIFS(CP_Forecast!$E$5:$E$38,CP_Forecast!$C$5:$C$38,"&lt;=" &amp; P$4,CP_Forecast!$D$5:$D$38,"&gt;=" &amp; P$4)</f>
        <v>8067.2640000000001</v>
      </c>
      <c r="Q6" s="6">
        <f>SUMIFS(CP_Forecast!$E$5:$E$38,CP_Forecast!$C$5:$C$38,"&lt;=" &amp; Q$4,CP_Forecast!$D$5:$D$38,"&gt;=" &amp; Q$4)</f>
        <v>8067.2640000000001</v>
      </c>
      <c r="R6" s="6">
        <f>SUMIFS(CP_Forecast!$E$5:$E$38,CP_Forecast!$C$5:$C$38,"&lt;=" &amp; R$4,CP_Forecast!$D$5:$D$38,"&gt;=" &amp; R$4)</f>
        <v>8067.2640000000001</v>
      </c>
      <c r="S6" s="6">
        <f>SUMIFS(CP_Forecast!$E$5:$E$38,CP_Forecast!$C$5:$C$38,"&lt;=" &amp; S$4,CP_Forecast!$D$5:$D$38,"&gt;=" &amp; S$4)</f>
        <v>8067.2640000000001</v>
      </c>
      <c r="T6" s="6">
        <f>SUMIFS(CP_Forecast!$E$5:$E$38,CP_Forecast!$C$5:$C$38,"&lt;=" &amp; T$4,CP_Forecast!$D$5:$D$38,"&gt;=" &amp; T$4)</f>
        <v>8067.2640000000001</v>
      </c>
      <c r="U6" s="6">
        <f>SUMIFS(CP_Forecast!$E$5:$E$38,CP_Forecast!$C$5:$C$38,"&lt;=" &amp; U$4,CP_Forecast!$D$5:$D$38,"&gt;=" &amp; U$4)</f>
        <v>8067.2640000000001</v>
      </c>
      <c r="V6" s="6">
        <f>SUMIFS(CP_Forecast!$E$5:$E$38,CP_Forecast!$C$5:$C$38,"&lt;=" &amp; V$4,CP_Forecast!$D$5:$D$38,"&gt;=" &amp; V$4)</f>
        <v>7267.5460000000003</v>
      </c>
      <c r="W6" s="6">
        <f>SUMIFS(CP_Forecast!$E$5:$E$38,CP_Forecast!$C$5:$C$38,"&lt;=" &amp; W$4,CP_Forecast!$D$5:$D$38,"&gt;=" &amp; W$4)</f>
        <v>7267.5460000000003</v>
      </c>
      <c r="X6" s="6">
        <f>SUMIFS(CP_Forecast!$E$5:$E$38,CP_Forecast!$C$5:$C$38,"&lt;=" &amp; X$4,CP_Forecast!$D$5:$D$38,"&gt;=" &amp; X$4)</f>
        <v>7267.5460000000003</v>
      </c>
      <c r="Y6" s="6">
        <f>SUMIFS(CP_Forecast!$E$5:$E$38,CP_Forecast!$C$5:$C$38,"&lt;=" &amp; Y$4,CP_Forecast!$D$5:$D$38,"&gt;=" &amp; Y$4)</f>
        <v>7267.5460000000003</v>
      </c>
      <c r="Z6" s="6">
        <f>SUMIFS(CP_Forecast!$E$5:$E$38,CP_Forecast!$C$5:$C$38,"&lt;=" &amp; Z$4,CP_Forecast!$D$5:$D$38,"&gt;=" &amp; Z$4)</f>
        <v>7267.5460000000003</v>
      </c>
      <c r="AA6" s="82">
        <f>SUMIFS(CP_Forecast!$E$5:$E$38,CP_Forecast!$C$5:$C$38,"&lt;=" &amp; AA$4,CP_Forecast!$D$5:$D$38,"&gt;=" &amp; AA$4)</f>
        <v>7267.5460000000003</v>
      </c>
      <c r="AB6" s="6">
        <f>SUMIFS(CP_Forecast!$E$5:$E$38,CP_Forecast!$C$5:$C$38,"&lt;=" &amp; AB$4,CP_Forecast!$D$5:$D$38,"&gt;=" &amp; AB$4)</f>
        <v>7267.5460000000003</v>
      </c>
      <c r="AC6" s="6">
        <f>SUMIFS(CP_Forecast!$E$5:$E$38,CP_Forecast!$C$5:$C$38,"&lt;=" &amp; AC$4,CP_Forecast!$D$5:$D$38,"&gt;=" &amp; AC$4)</f>
        <v>7267.5460000000003</v>
      </c>
      <c r="AD6" s="6">
        <f>SUMIFS(CP_Forecast!$E$5:$E$38,CP_Forecast!$C$5:$C$38,"&lt;=" &amp; AD$4,CP_Forecast!$D$5:$D$38,"&gt;=" &amp; AD$4)</f>
        <v>7267.5460000000003</v>
      </c>
      <c r="AE6" s="6">
        <f>SUMIFS(CP_Forecast!$E$5:$E$38,CP_Forecast!$C$5:$C$38,"&lt;=" &amp; AE$4,CP_Forecast!$D$5:$D$38,"&gt;=" &amp; AE$4)</f>
        <v>7267.5460000000003</v>
      </c>
      <c r="AF6" s="6">
        <f>SUMIFS(CP_Forecast!$E$5:$E$38,CP_Forecast!$C$5:$C$38,"&lt;=" &amp; AF$4,CP_Forecast!$D$5:$D$38,"&gt;=" &amp; AF$4)</f>
        <v>7267.5460000000003</v>
      </c>
      <c r="AG6" s="6">
        <f>SUMIFS(CP_Forecast!$E$5:$E$38,CP_Forecast!$C$5:$C$38,"&lt;=" &amp; AG$4,CP_Forecast!$D$5:$D$38,"&gt;=" &amp; AG$4)</f>
        <v>7267.5460000000003</v>
      </c>
      <c r="AH6" s="6">
        <f>SUMIFS(CP_Forecast!$E$5:$E$38,CP_Forecast!$C$5:$C$38,"&lt;=" &amp; AH$4,CP_Forecast!$D$5:$D$38,"&gt;=" &amp; AH$4)</f>
        <v>7636.4859999999999</v>
      </c>
      <c r="AI6" s="6">
        <f>SUMIFS(CP_Forecast!$E$5:$E$38,CP_Forecast!$C$5:$C$38,"&lt;=" &amp; AI$4,CP_Forecast!$D$5:$D$38,"&gt;=" &amp; AI$4)</f>
        <v>7636.4859999999999</v>
      </c>
      <c r="AJ6" s="6">
        <f>SUMIFS(CP_Forecast!$E$5:$E$38,CP_Forecast!$C$5:$C$38,"&lt;=" &amp; AJ$4,CP_Forecast!$D$5:$D$38,"&gt;=" &amp; AJ$4)</f>
        <v>7636.4859999999999</v>
      </c>
      <c r="AK6" s="6">
        <f>SUMIFS(CP_Forecast!$E$5:$E$38,CP_Forecast!$C$5:$C$38,"&lt;=" &amp; AK$4,CP_Forecast!$D$5:$D$38,"&gt;=" &amp; AK$4)</f>
        <v>7636.4859999999999</v>
      </c>
      <c r="AL6" s="6">
        <f>SUMIFS(CP_Forecast!$E$5:$E$38,CP_Forecast!$C$5:$C$38,"&lt;=" &amp; AL$4,CP_Forecast!$D$5:$D$38,"&gt;=" &amp; AL$4)</f>
        <v>7636.4859999999999</v>
      </c>
      <c r="AM6" s="6">
        <f>SUMIFS(CP_Forecast!$E$5:$E$38,CP_Forecast!$C$5:$C$38,"&lt;=" &amp; AM$4,CP_Forecast!$D$5:$D$38,"&gt;=" &amp; AM$4)</f>
        <v>7636.4859999999999</v>
      </c>
      <c r="AN6" s="6">
        <f>SUMIFS(CP_Forecast!$E$5:$E$38,CP_Forecast!$C$5:$C$38,"&lt;=" &amp; AN$4,CP_Forecast!$D$5:$D$38,"&gt;=" &amp; AN$4)</f>
        <v>7636.4859999999999</v>
      </c>
      <c r="AO6" s="6">
        <f>SUMIFS(CP_Forecast!$E$5:$E$38,CP_Forecast!$C$5:$C$38,"&lt;=" &amp; AO$4,CP_Forecast!$D$5:$D$38,"&gt;=" &amp; AO$4)</f>
        <v>7636.4859999999999</v>
      </c>
      <c r="AP6" s="6">
        <f>SUMIFS(CP_Forecast!$E$5:$E$38,CP_Forecast!$C$5:$C$38,"&lt;=" &amp; AP$4,CP_Forecast!$D$5:$D$38,"&gt;=" &amp; AP$4)</f>
        <v>7636.4859999999999</v>
      </c>
      <c r="AQ6" s="6">
        <f>SUMIFS(CP_Forecast!$E$5:$E$38,CP_Forecast!$C$5:$C$38,"&lt;=" &amp; AQ$4,CP_Forecast!$D$5:$D$38,"&gt;=" &amp; AQ$4)</f>
        <v>7636.4859999999999</v>
      </c>
      <c r="AR6" s="6">
        <f>SUMIFS(CP_Forecast!$E$5:$E$38,CP_Forecast!$C$5:$C$38,"&lt;=" &amp; AR$4,CP_Forecast!$D$5:$D$38,"&gt;=" &amp; AR$4)</f>
        <v>7636.4859999999999</v>
      </c>
      <c r="AS6" s="6">
        <f>SUMIFS(CP_Forecast!$E$5:$E$38,CP_Forecast!$C$5:$C$38,"&lt;=" &amp; AS$4,CP_Forecast!$D$5:$D$38,"&gt;=" &amp; AS$4)</f>
        <v>7636.4859999999999</v>
      </c>
      <c r="AT6" s="6">
        <f>SUMIFS(CP_Forecast!$E$5:$E$38,CP_Forecast!$C$5:$C$38,"&lt;=" &amp; AT$4,CP_Forecast!$D$5:$D$38,"&gt;=" &amp; AT$4)</f>
        <v>8547.58</v>
      </c>
      <c r="AU6" s="6">
        <f>SUMIFS(CP_Forecast!$E$5:$E$38,CP_Forecast!$C$5:$C$38,"&lt;=" &amp; AU$4,CP_Forecast!$D$5:$D$38,"&gt;=" &amp; AU$4)</f>
        <v>8547.58</v>
      </c>
      <c r="AV6" s="6">
        <f>SUMIFS(CP_Forecast!$E$5:$E$38,CP_Forecast!$C$5:$C$38,"&lt;=" &amp; AV$4,CP_Forecast!$D$5:$D$38,"&gt;=" &amp; AV$4)</f>
        <v>8547.58</v>
      </c>
      <c r="AW6" s="6">
        <f>SUMIFS(CP_Forecast!$E$5:$E$38,CP_Forecast!$C$5:$C$38,"&lt;=" &amp; AW$4,CP_Forecast!$D$5:$D$38,"&gt;=" &amp; AW$4)</f>
        <v>8547.58</v>
      </c>
      <c r="AX6" s="6">
        <f>SUMIFS(CP_Forecast!$E$5:$E$38,CP_Forecast!$C$5:$C$38,"&lt;=" &amp; AX$4,CP_Forecast!$D$5:$D$38,"&gt;=" &amp; AX$4)</f>
        <v>8547.58</v>
      </c>
      <c r="AY6" s="6">
        <f>SUMIFS(CP_Forecast!$E$5:$E$38,CP_Forecast!$C$5:$C$38,"&lt;=" &amp; AY$4,CP_Forecast!$D$5:$D$38,"&gt;=" &amp; AY$4)</f>
        <v>8547.58</v>
      </c>
      <c r="AZ6" s="6">
        <f>SUMIFS(CP_Forecast!$E$5:$E$38,CP_Forecast!$C$5:$C$38,"&lt;=" &amp; AZ$4,CP_Forecast!$D$5:$D$38,"&gt;=" &amp; AZ$4)</f>
        <v>8547.58</v>
      </c>
      <c r="BA6" s="6">
        <f>SUMIFS(CP_Forecast!$E$5:$E$38,CP_Forecast!$C$5:$C$38,"&lt;=" &amp; BA$4,CP_Forecast!$D$5:$D$38,"&gt;=" &amp; BA$4)</f>
        <v>8547.58</v>
      </c>
      <c r="BB6" s="6">
        <f>SUMIFS(CP_Forecast!$E$5:$E$38,CP_Forecast!$C$5:$C$38,"&lt;=" &amp; BB$4,CP_Forecast!$D$5:$D$38,"&gt;=" &amp; BB$4)</f>
        <v>8547.58</v>
      </c>
      <c r="BC6" s="6">
        <f>SUMIFS(CP_Forecast!$E$5:$E$38,CP_Forecast!$C$5:$C$38,"&lt;=" &amp; BC$4,CP_Forecast!$D$5:$D$38,"&gt;=" &amp; BC$4)</f>
        <v>8547.58</v>
      </c>
      <c r="BD6" s="6">
        <f>SUMIFS(CP_Forecast!$E$5:$E$38,CP_Forecast!$C$5:$C$38,"&lt;=" &amp; BD$4,CP_Forecast!$D$5:$D$38,"&gt;=" &amp; BD$4)</f>
        <v>8547.58</v>
      </c>
      <c r="BE6" s="6">
        <f>SUMIFS(CP_Forecast!$E$5:$E$38,CP_Forecast!$C$5:$C$38,"&lt;=" &amp; BE$4,CP_Forecast!$D$5:$D$38,"&gt;=" &amp; BE$4)</f>
        <v>8547.58</v>
      </c>
      <c r="BF6" s="6">
        <f>SUMIFS(CP_Forecast!$E$5:$E$38,CP_Forecast!$C$5:$C$38,"&lt;=" &amp; BF$4,CP_Forecast!$D$5:$D$38,"&gt;=" &amp; BF$4)</f>
        <v>8332.5</v>
      </c>
      <c r="BG6" s="6">
        <f>SUMIFS(CP_Forecast!$E$5:$E$38,CP_Forecast!$C$5:$C$38,"&lt;=" &amp; BG$4,CP_Forecast!$D$5:$D$38,"&gt;=" &amp; BG$4)</f>
        <v>8332.5</v>
      </c>
      <c r="BH6" s="6">
        <f>SUMIFS(CP_Forecast!$E$5:$E$38,CP_Forecast!$C$5:$C$38,"&lt;=" &amp; BH$4,CP_Forecast!$D$5:$D$38,"&gt;=" &amp; BH$4)</f>
        <v>8332.5</v>
      </c>
      <c r="BI6" s="6">
        <f>SUMIFS(CP_Forecast!$E$5:$E$38,CP_Forecast!$C$5:$C$38,"&lt;=" &amp; BI$4,CP_Forecast!$D$5:$D$38,"&gt;=" &amp; BI$4)</f>
        <v>8332.5</v>
      </c>
      <c r="BJ6" s="6">
        <f>SUMIFS(CP_Forecast!$E$5:$E$38,CP_Forecast!$C$5:$C$38,"&lt;=" &amp; BJ$4,CP_Forecast!$D$5:$D$38,"&gt;=" &amp; BJ$4)</f>
        <v>8332.5</v>
      </c>
      <c r="BK6" s="6">
        <f>SUMIFS(CP_Forecast!$E$5:$E$38,CP_Forecast!$C$5:$C$38,"&lt;=" &amp; BK$4,CP_Forecast!$D$5:$D$38,"&gt;=" &amp; BK$4)</f>
        <v>8332.5</v>
      </c>
      <c r="BL6" s="6">
        <f>SUMIFS(CP_Forecast!$E$5:$E$38,CP_Forecast!$C$5:$C$38,"&lt;=" &amp; BL$4,CP_Forecast!$D$5:$D$38,"&gt;=" &amp; BL$4)</f>
        <v>8332.5</v>
      </c>
      <c r="BM6" s="6">
        <f>SUMIFS(CP_Forecast!$E$5:$E$38,CP_Forecast!$C$5:$C$38,"&lt;=" &amp; BM$4,CP_Forecast!$D$5:$D$38,"&gt;=" &amp; BM$4)</f>
        <v>8332.5</v>
      </c>
      <c r="BN6" s="6">
        <f>SUMIFS(CP_Forecast!$E$5:$E$38,CP_Forecast!$C$5:$C$38,"&lt;=" &amp; BN$4,CP_Forecast!$D$5:$D$38,"&gt;=" &amp; BN$4)</f>
        <v>8332.5</v>
      </c>
      <c r="BO6" s="6">
        <f>SUMIFS(CP_Forecast!$E$5:$E$38,CP_Forecast!$C$5:$C$38,"&lt;=" &amp; BO$4,CP_Forecast!$D$5:$D$38,"&gt;=" &amp; BO$4)</f>
        <v>8332.5</v>
      </c>
      <c r="BP6" s="6">
        <f>SUMIFS(CP_Forecast!$E$5:$E$38,CP_Forecast!$C$5:$C$38,"&lt;=" &amp; BP$4,CP_Forecast!$D$5:$D$38,"&gt;=" &amp; BP$4)</f>
        <v>8332.5</v>
      </c>
      <c r="BQ6" s="6">
        <f>SUMIFS(CP_Forecast!$E$5:$E$38,CP_Forecast!$C$5:$C$38,"&lt;=" &amp; BQ$4,CP_Forecast!$D$5:$D$38,"&gt;=" &amp; BQ$4)</f>
        <v>8332.5</v>
      </c>
      <c r="BR6" s="6">
        <f>SUMIFS(CP_Forecast!$E$5:$E$38,CP_Forecast!$C$5:$C$38,"&lt;=" &amp; BR$4,CP_Forecast!$D$5:$D$38,"&gt;=" &amp; BR$4)</f>
        <v>8049.9779520000011</v>
      </c>
      <c r="BS6" s="6">
        <f>SUMIFS(CP_Forecast!$E$5:$E$38,CP_Forecast!$C$5:$C$38,"&lt;=" &amp; BS$4,CP_Forecast!$D$5:$D$38,"&gt;=" &amp; BS$4)</f>
        <v>8049.9779520000011</v>
      </c>
      <c r="BT6" s="6">
        <f>SUMIFS(CP_Forecast!$E$5:$E$38,CP_Forecast!$C$5:$C$38,"&lt;=" &amp; BT$4,CP_Forecast!$D$5:$D$38,"&gt;=" &amp; BT$4)</f>
        <v>8049.9779520000011</v>
      </c>
      <c r="BU6" s="6">
        <f>SUMIFS(CP_Forecast!$E$5:$E$38,CP_Forecast!$C$5:$C$38,"&lt;=" &amp; BU$4,CP_Forecast!$D$5:$D$38,"&gt;=" &amp; BU$4)</f>
        <v>8049.9779520000011</v>
      </c>
      <c r="BV6" s="6">
        <f>SUMIFS(CP_Forecast!$E$5:$E$38,CP_Forecast!$C$5:$C$38,"&lt;=" &amp; BV$4,CP_Forecast!$D$5:$D$38,"&gt;=" &amp; BV$4)</f>
        <v>8049.9779520000011</v>
      </c>
      <c r="BW6" s="6">
        <f>SUMIFS(CP_Forecast!$E$5:$E$38,CP_Forecast!$C$5:$C$38,"&lt;=" &amp; BW$4,CP_Forecast!$D$5:$D$38,"&gt;=" &amp; BW$4)</f>
        <v>8049.9779520000011</v>
      </c>
      <c r="BX6" s="6">
        <f>SUMIFS(CP_Forecast!$E$5:$E$38,CP_Forecast!$C$5:$C$38,"&lt;=" &amp; BX$4,CP_Forecast!$D$5:$D$38,"&gt;=" &amp; BX$4)</f>
        <v>8049.9779520000011</v>
      </c>
      <c r="BY6" s="6">
        <f>SUMIFS(CP_Forecast!$E$5:$E$38,CP_Forecast!$C$5:$C$38,"&lt;=" &amp; BY$4,CP_Forecast!$D$5:$D$38,"&gt;=" &amp; BY$4)</f>
        <v>8049.9779520000011</v>
      </c>
      <c r="BZ6" s="6">
        <f>SUMIFS(CP_Forecast!$E$5:$E$38,CP_Forecast!$C$5:$C$38,"&lt;=" &amp; BZ$4,CP_Forecast!$D$5:$D$38,"&gt;=" &amp; BZ$4)</f>
        <v>8049.9779520000011</v>
      </c>
      <c r="CA6" s="6">
        <f>SUMIFS(CP_Forecast!$E$5:$E$38,CP_Forecast!$C$5:$C$38,"&lt;=" &amp; CA$4,CP_Forecast!$D$5:$D$38,"&gt;=" &amp; CA$4)</f>
        <v>8049.9779520000011</v>
      </c>
      <c r="CB6" s="6">
        <f>SUMIFS(CP_Forecast!$E$5:$E$38,CP_Forecast!$C$5:$C$38,"&lt;=" &amp; CB$4,CP_Forecast!$D$5:$D$38,"&gt;=" &amp; CB$4)</f>
        <v>8049.9779520000011</v>
      </c>
      <c r="CC6" s="6">
        <f>SUMIFS(CP_Forecast!$E$5:$E$38,CP_Forecast!$C$5:$C$38,"&lt;=" &amp; CC$4,CP_Forecast!$D$5:$D$38,"&gt;=" &amp; CC$4)</f>
        <v>8049.9779520000011</v>
      </c>
      <c r="CD6" s="6">
        <f>SUMIFS(CP_Forecast!$E$5:$E$38,CP_Forecast!$C$5:$C$38,"&lt;=" &amp; CD$4,CP_Forecast!$D$5:$D$38,"&gt;=" &amp; CD$4)</f>
        <v>8046.4861703040006</v>
      </c>
      <c r="CE6" s="6">
        <f>SUMIFS(CP_Forecast!$E$5:$E$38,CP_Forecast!$C$5:$C$38,"&lt;=" &amp; CE$4,CP_Forecast!$D$5:$D$38,"&gt;=" &amp; CE$4)</f>
        <v>8046.4861703040006</v>
      </c>
      <c r="CF6" s="6">
        <f>SUMIFS(CP_Forecast!$E$5:$E$38,CP_Forecast!$C$5:$C$38,"&lt;=" &amp; CF$4,CP_Forecast!$D$5:$D$38,"&gt;=" &amp; CF$4)</f>
        <v>8046.4861703040006</v>
      </c>
      <c r="CG6" s="6">
        <f>SUMIFS(CP_Forecast!$E$5:$E$38,CP_Forecast!$C$5:$C$38,"&lt;=" &amp; CG$4,CP_Forecast!$D$5:$D$38,"&gt;=" &amp; CG$4)</f>
        <v>8046.4861703040006</v>
      </c>
      <c r="CH6" s="6">
        <f>SUMIFS(CP_Forecast!$E$5:$E$38,CP_Forecast!$C$5:$C$38,"&lt;=" &amp; CH$4,CP_Forecast!$D$5:$D$38,"&gt;=" &amp; CH$4)</f>
        <v>8046.4861703040006</v>
      </c>
      <c r="CI6" s="6">
        <f>SUMIFS(CP_Forecast!$E$5:$E$38,CP_Forecast!$C$5:$C$38,"&lt;=" &amp; CI$4,CP_Forecast!$D$5:$D$38,"&gt;=" &amp; CI$4)</f>
        <v>8046.4861703040006</v>
      </c>
      <c r="CJ6" s="6">
        <f>SUMIFS(CP_Forecast!$E$5:$E$38,CP_Forecast!$C$5:$C$38,"&lt;=" &amp; CJ$4,CP_Forecast!$D$5:$D$38,"&gt;=" &amp; CJ$4)</f>
        <v>8046.4861703040006</v>
      </c>
      <c r="CK6" s="6">
        <f>SUMIFS(CP_Forecast!$E$5:$E$38,CP_Forecast!$C$5:$C$38,"&lt;=" &amp; CK$4,CP_Forecast!$D$5:$D$38,"&gt;=" &amp; CK$4)</f>
        <v>8046.4861703040006</v>
      </c>
      <c r="CL6" s="6">
        <f>SUMIFS(CP_Forecast!$E$5:$E$38,CP_Forecast!$C$5:$C$38,"&lt;=" &amp; CL$4,CP_Forecast!$D$5:$D$38,"&gt;=" &amp; CL$4)</f>
        <v>8046.4861703040006</v>
      </c>
      <c r="CM6" s="6">
        <f>SUMIFS(CP_Forecast!$E$5:$E$38,CP_Forecast!$C$5:$C$38,"&lt;=" &amp; CM$4,CP_Forecast!$D$5:$D$38,"&gt;=" &amp; CM$4)</f>
        <v>8046.4861703040006</v>
      </c>
      <c r="CN6" s="6">
        <f>SUMIFS(CP_Forecast!$E$5:$E$38,CP_Forecast!$C$5:$C$38,"&lt;=" &amp; CN$4,CP_Forecast!$D$5:$D$38,"&gt;=" &amp; CN$4)</f>
        <v>8046.4861703040006</v>
      </c>
      <c r="CO6" s="6">
        <f>SUMIFS(CP_Forecast!$E$5:$E$38,CP_Forecast!$C$5:$C$38,"&lt;=" &amp; CO$4,CP_Forecast!$D$5:$D$38,"&gt;=" &amp; CO$4)</f>
        <v>8046.4861703040006</v>
      </c>
      <c r="CP6" s="6">
        <f>SUMIFS(CP_Forecast!$E$5:$E$38,CP_Forecast!$C$5:$C$38,"&lt;=" &amp; CP$4,CP_Forecast!$D$5:$D$38,"&gt;=" &amp; CP$4)</f>
        <v>8203.8320847054074</v>
      </c>
      <c r="CQ6" s="6">
        <f>SUMIFS(CP_Forecast!$E$5:$E$38,CP_Forecast!$C$5:$C$38,"&lt;=" &amp; CQ$4,CP_Forecast!$D$5:$D$38,"&gt;=" &amp; CQ$4)</f>
        <v>8203.8320847054074</v>
      </c>
      <c r="CR6" s="6">
        <f>SUMIFS(CP_Forecast!$E$5:$E$38,CP_Forecast!$C$5:$C$38,"&lt;=" &amp; CR$4,CP_Forecast!$D$5:$D$38,"&gt;=" &amp; CR$4)</f>
        <v>8203.8320847054074</v>
      </c>
      <c r="CS6" s="6">
        <f>SUMIFS(CP_Forecast!$E$5:$E$38,CP_Forecast!$C$5:$C$38,"&lt;=" &amp; CS$4,CP_Forecast!$D$5:$D$38,"&gt;=" &amp; CS$4)</f>
        <v>8203.8320847054074</v>
      </c>
      <c r="CT6" s="6">
        <f>SUMIFS(CP_Forecast!$E$5:$E$38,CP_Forecast!$C$5:$C$38,"&lt;=" &amp; CT$4,CP_Forecast!$D$5:$D$38,"&gt;=" &amp; CT$4)</f>
        <v>8203.8320847054074</v>
      </c>
      <c r="CU6" s="6">
        <f>SUMIFS(CP_Forecast!$E$5:$E$38,CP_Forecast!$C$5:$C$38,"&lt;=" &amp; CU$4,CP_Forecast!$D$5:$D$38,"&gt;=" &amp; CU$4)</f>
        <v>8203.8320847054074</v>
      </c>
      <c r="CV6" s="6">
        <f>SUMIFS(CP_Forecast!$E$5:$E$38,CP_Forecast!$C$5:$C$38,"&lt;=" &amp; CV$4,CP_Forecast!$D$5:$D$38,"&gt;=" &amp; CV$4)</f>
        <v>8203.8320847054074</v>
      </c>
      <c r="CW6" s="6">
        <f>SUMIFS(CP_Forecast!$E$5:$E$38,CP_Forecast!$C$5:$C$38,"&lt;=" &amp; CW$4,CP_Forecast!$D$5:$D$38,"&gt;=" &amp; CW$4)</f>
        <v>8203.8320847054074</v>
      </c>
      <c r="CX6" s="6">
        <f>SUMIFS(CP_Forecast!$E$5:$E$38,CP_Forecast!$C$5:$C$38,"&lt;=" &amp; CX$4,CP_Forecast!$D$5:$D$38,"&gt;=" &amp; CX$4)</f>
        <v>8203.8320847054074</v>
      </c>
      <c r="CY6" s="6">
        <f>SUMIFS(CP_Forecast!$E$5:$E$38,CP_Forecast!$C$5:$C$38,"&lt;=" &amp; CY$4,CP_Forecast!$D$5:$D$38,"&gt;=" &amp; CY$4)</f>
        <v>8203.8320847054074</v>
      </c>
      <c r="CZ6" s="6">
        <f>SUMIFS(CP_Forecast!$E$5:$E$38,CP_Forecast!$C$5:$C$38,"&lt;=" &amp; CZ$4,CP_Forecast!$D$5:$D$38,"&gt;=" &amp; CZ$4)</f>
        <v>8203.8320847054074</v>
      </c>
      <c r="DA6" s="6">
        <f>SUMIFS(CP_Forecast!$E$5:$E$38,CP_Forecast!$C$5:$C$38,"&lt;=" &amp; DA$4,CP_Forecast!$D$5:$D$38,"&gt;=" &amp; DA$4)</f>
        <v>8203.8320847054074</v>
      </c>
      <c r="DB6" s="6">
        <f>SUMIFS(CP_Forecast!$E$5:$E$38,CP_Forecast!$C$5:$C$38,"&lt;=" &amp; DB$4,CP_Forecast!$D$5:$D$38,"&gt;=" &amp; DB$4)</f>
        <v>8318.4359938159014</v>
      </c>
      <c r="DC6" s="6">
        <f>SUMIFS(CP_Forecast!$E$5:$E$38,CP_Forecast!$C$5:$C$38,"&lt;=" &amp; DC$4,CP_Forecast!$D$5:$D$38,"&gt;=" &amp; DC$4)</f>
        <v>8318.4359938159014</v>
      </c>
      <c r="DD6" s="6">
        <f>SUMIFS(CP_Forecast!$E$5:$E$38,CP_Forecast!$C$5:$C$38,"&lt;=" &amp; DD$4,CP_Forecast!$D$5:$D$38,"&gt;=" &amp; DD$4)</f>
        <v>8318.4359938159014</v>
      </c>
      <c r="DE6" s="6">
        <f>SUMIFS(CP_Forecast!$E$5:$E$38,CP_Forecast!$C$5:$C$38,"&lt;=" &amp; DE$4,CP_Forecast!$D$5:$D$38,"&gt;=" &amp; DE$4)</f>
        <v>8318.4359938159014</v>
      </c>
      <c r="DF6" s="6">
        <f>SUMIFS(CP_Forecast!$E$5:$E$38,CP_Forecast!$C$5:$C$38,"&lt;=" &amp; DF$4,CP_Forecast!$D$5:$D$38,"&gt;=" &amp; DF$4)</f>
        <v>8318.4359938159014</v>
      </c>
      <c r="DG6" s="6">
        <f>SUMIFS(CP_Forecast!$E$5:$E$38,CP_Forecast!$C$5:$C$38,"&lt;=" &amp; DG$4,CP_Forecast!$D$5:$D$38,"&gt;=" &amp; DG$4)</f>
        <v>8318.4359938159014</v>
      </c>
      <c r="DH6" s="6">
        <f>SUMIFS(CP_Forecast!$E$5:$E$38,CP_Forecast!$C$5:$C$38,"&lt;=" &amp; DH$4,CP_Forecast!$D$5:$D$38,"&gt;=" &amp; DH$4)</f>
        <v>8318.4359938159014</v>
      </c>
      <c r="DI6" s="6">
        <f>SUMIFS(CP_Forecast!$E$5:$E$38,CP_Forecast!$C$5:$C$38,"&lt;=" &amp; DI$4,CP_Forecast!$D$5:$D$38,"&gt;=" &amp; DI$4)</f>
        <v>8318.4359938159014</v>
      </c>
      <c r="DJ6" s="6">
        <f>SUMIFS(CP_Forecast!$E$5:$E$38,CP_Forecast!$C$5:$C$38,"&lt;=" &amp; DJ$4,CP_Forecast!$D$5:$D$38,"&gt;=" &amp; DJ$4)</f>
        <v>8318.4359938159014</v>
      </c>
      <c r="DK6" s="6">
        <f>SUMIFS(CP_Forecast!$E$5:$E$38,CP_Forecast!$C$5:$C$38,"&lt;=" &amp; DK$4,CP_Forecast!$D$5:$D$38,"&gt;=" &amp; DK$4)</f>
        <v>8318.4359938159014</v>
      </c>
      <c r="DL6" s="6">
        <f>SUMIFS(CP_Forecast!$E$5:$E$38,CP_Forecast!$C$5:$C$38,"&lt;=" &amp; DL$4,CP_Forecast!$D$5:$D$38,"&gt;=" &amp; DL$4)</f>
        <v>8318.4359938159014</v>
      </c>
      <c r="DM6" s="6">
        <f>SUMIFS(CP_Forecast!$E$5:$E$38,CP_Forecast!$C$5:$C$38,"&lt;=" &amp; DM$4,CP_Forecast!$D$5:$D$38,"&gt;=" &amp; DM$4)</f>
        <v>8318.4359938159014</v>
      </c>
      <c r="DN6" s="6">
        <f>SUMIFS(CP_Forecast!$E$5:$E$38,CP_Forecast!$C$5:$C$38,"&lt;=" &amp; DN$4,CP_Forecast!$D$5:$D$38,"&gt;=" &amp; DN$4)</f>
        <v>8272.1489045667131</v>
      </c>
      <c r="DO6" s="6">
        <f>SUMIFS(CP_Forecast!$E$5:$E$38,CP_Forecast!$C$5:$C$38,"&lt;=" &amp; DO$4,CP_Forecast!$D$5:$D$38,"&gt;=" &amp; DO$4)</f>
        <v>8272.1489045667131</v>
      </c>
      <c r="DP6" s="6">
        <f>SUMIFS(CP_Forecast!$E$5:$E$38,CP_Forecast!$C$5:$C$38,"&lt;=" &amp; DP$4,CP_Forecast!$D$5:$D$38,"&gt;=" &amp; DP$4)</f>
        <v>8272.1489045667131</v>
      </c>
      <c r="DQ6" s="6">
        <f>SUMIFS(CP_Forecast!$E$5:$E$38,CP_Forecast!$C$5:$C$38,"&lt;=" &amp; DQ$4,CP_Forecast!$D$5:$D$38,"&gt;=" &amp; DQ$4)</f>
        <v>8272.1489045667131</v>
      </c>
      <c r="DR6" s="6">
        <f>SUMIFS(CP_Forecast!$E$5:$E$38,CP_Forecast!$C$5:$C$38,"&lt;=" &amp; DR$4,CP_Forecast!$D$5:$D$38,"&gt;=" &amp; DR$4)</f>
        <v>8272.1489045667131</v>
      </c>
      <c r="DS6" s="6">
        <f>SUMIFS(CP_Forecast!$E$5:$E$38,CP_Forecast!$C$5:$C$38,"&lt;=" &amp; DS$4,CP_Forecast!$D$5:$D$38,"&gt;=" &amp; DS$4)</f>
        <v>8272.1489045667131</v>
      </c>
      <c r="DT6" s="6">
        <f>SUMIFS(CP_Forecast!$E$5:$E$38,CP_Forecast!$C$5:$C$38,"&lt;=" &amp; DT$4,CP_Forecast!$D$5:$D$38,"&gt;=" &amp; DT$4)</f>
        <v>8272.1489045667131</v>
      </c>
      <c r="DU6" s="6">
        <f>SUMIFS(CP_Forecast!$E$5:$E$38,CP_Forecast!$C$5:$C$38,"&lt;=" &amp; DU$4,CP_Forecast!$D$5:$D$38,"&gt;=" &amp; DU$4)</f>
        <v>8272.1489045667131</v>
      </c>
      <c r="DV6" s="6">
        <f>SUMIFS(CP_Forecast!$E$5:$E$38,CP_Forecast!$C$5:$C$38,"&lt;=" &amp; DV$4,CP_Forecast!$D$5:$D$38,"&gt;=" &amp; DV$4)</f>
        <v>8272.1489045667131</v>
      </c>
      <c r="DW6" s="6">
        <f>SUMIFS(CP_Forecast!$E$5:$E$38,CP_Forecast!$C$5:$C$38,"&lt;=" &amp; DW$4,CP_Forecast!$D$5:$D$38,"&gt;=" &amp; DW$4)</f>
        <v>8272.1489045667131</v>
      </c>
      <c r="DX6" s="6">
        <f>SUMIFS(CP_Forecast!$E$5:$E$38,CP_Forecast!$C$5:$C$38,"&lt;=" &amp; DX$4,CP_Forecast!$D$5:$D$38,"&gt;=" &amp; DX$4)</f>
        <v>8272.1489045667131</v>
      </c>
      <c r="DY6" s="6">
        <f>SUMIFS(CP_Forecast!$E$5:$E$38,CP_Forecast!$C$5:$C$38,"&lt;=" &amp; DY$4,CP_Forecast!$D$5:$D$38,"&gt;=" &amp; DY$4)</f>
        <v>8272.1489045667131</v>
      </c>
      <c r="DZ6" s="6">
        <f>SUMIFS(CP_Forecast!$E$5:$E$38,CP_Forecast!$C$5:$C$38,"&lt;=" &amp; DZ$4,CP_Forecast!$D$5:$D$38,"&gt;=" &amp; DZ$4)</f>
        <v>8259.9579832891886</v>
      </c>
      <c r="EA6" s="6">
        <f>SUMIFS(CP_Forecast!$E$5:$E$38,CP_Forecast!$C$5:$C$38,"&lt;=" &amp; EA$4,CP_Forecast!$D$5:$D$38,"&gt;=" &amp; EA$4)</f>
        <v>8259.9579832891886</v>
      </c>
      <c r="EB6" s="6">
        <f>SUMIFS(CP_Forecast!$E$5:$E$38,CP_Forecast!$C$5:$C$38,"&lt;=" &amp; EB$4,CP_Forecast!$D$5:$D$38,"&gt;=" &amp; EB$4)</f>
        <v>8259.9579832891886</v>
      </c>
      <c r="EC6" s="6">
        <f>SUMIFS(CP_Forecast!$E$5:$E$38,CP_Forecast!$C$5:$C$38,"&lt;=" &amp; EC$4,CP_Forecast!$D$5:$D$38,"&gt;=" &amp; EC$4)</f>
        <v>8259.9579832891886</v>
      </c>
      <c r="ED6" s="6">
        <f>SUMIFS(CP_Forecast!$E$5:$E$38,CP_Forecast!$C$5:$C$38,"&lt;=" &amp; ED$4,CP_Forecast!$D$5:$D$38,"&gt;=" &amp; ED$4)</f>
        <v>8259.9579832891886</v>
      </c>
      <c r="EE6" s="6">
        <f>SUMIFS(CP_Forecast!$E$5:$E$38,CP_Forecast!$C$5:$C$38,"&lt;=" &amp; EE$4,CP_Forecast!$D$5:$D$38,"&gt;=" &amp; EE$4)</f>
        <v>8259.9579832891886</v>
      </c>
      <c r="EF6" s="6">
        <f>SUMIFS(CP_Forecast!$E$5:$E$38,CP_Forecast!$C$5:$C$38,"&lt;=" &amp; EF$4,CP_Forecast!$D$5:$D$38,"&gt;=" &amp; EF$4)</f>
        <v>8259.9579832891886</v>
      </c>
      <c r="EG6" s="6">
        <f>SUMIFS(CP_Forecast!$E$5:$E$38,CP_Forecast!$C$5:$C$38,"&lt;=" &amp; EG$4,CP_Forecast!$D$5:$D$38,"&gt;=" &amp; EG$4)</f>
        <v>8259.9579832891886</v>
      </c>
      <c r="EH6" s="6">
        <f>SUMIFS(CP_Forecast!$E$5:$E$38,CP_Forecast!$C$5:$C$38,"&lt;=" &amp; EH$4,CP_Forecast!$D$5:$D$38,"&gt;=" &amp; EH$4)</f>
        <v>8259.9579832891886</v>
      </c>
      <c r="EI6" s="6">
        <f>SUMIFS(CP_Forecast!$E$5:$E$38,CP_Forecast!$C$5:$C$38,"&lt;=" &amp; EI$4,CP_Forecast!$D$5:$D$38,"&gt;=" &amp; EI$4)</f>
        <v>8259.9579832891886</v>
      </c>
      <c r="EJ6" s="6">
        <f>SUMIFS(CP_Forecast!$E$5:$E$38,CP_Forecast!$C$5:$C$38,"&lt;=" &amp; EJ$4,CP_Forecast!$D$5:$D$38,"&gt;=" &amp; EJ$4)</f>
        <v>8259.9579832891886</v>
      </c>
      <c r="EK6" s="6">
        <f>SUMIFS(CP_Forecast!$E$5:$E$38,CP_Forecast!$C$5:$C$38,"&lt;=" &amp; EK$4,CP_Forecast!$D$5:$D$38,"&gt;=" &amp; EK$4)</f>
        <v>8259.9579832891886</v>
      </c>
      <c r="EL6" s="6">
        <f>SUMIFS(CP_Forecast!$E$5:$E$38,CP_Forecast!$C$5:$C$38,"&lt;=" &amp; EL$4,CP_Forecast!$D$5:$D$38,"&gt;=" &amp; EL$4)</f>
        <v>8302.3739496096059</v>
      </c>
      <c r="EM6" s="6">
        <f>SUMIFS(CP_Forecast!$E$5:$E$38,CP_Forecast!$C$5:$C$38,"&lt;=" &amp; EM$4,CP_Forecast!$D$5:$D$38,"&gt;=" &amp; EM$4)</f>
        <v>8302.3739496096059</v>
      </c>
      <c r="EN6" s="6">
        <f>SUMIFS(CP_Forecast!$E$5:$E$38,CP_Forecast!$C$5:$C$38,"&lt;=" &amp; EN$4,CP_Forecast!$D$5:$D$38,"&gt;=" &amp; EN$4)</f>
        <v>8302.3739496096059</v>
      </c>
      <c r="EO6" s="6">
        <f>SUMIFS(CP_Forecast!$E$5:$E$38,CP_Forecast!$C$5:$C$38,"&lt;=" &amp; EO$4,CP_Forecast!$D$5:$D$38,"&gt;=" &amp; EO$4)</f>
        <v>8302.3739496096059</v>
      </c>
      <c r="EP6" s="6">
        <f>SUMIFS(CP_Forecast!$E$5:$E$38,CP_Forecast!$C$5:$C$38,"&lt;=" &amp; EP$4,CP_Forecast!$D$5:$D$38,"&gt;=" &amp; EP$4)</f>
        <v>8302.3739496096059</v>
      </c>
      <c r="EQ6" s="6">
        <f>SUMIFS(CP_Forecast!$E$5:$E$38,CP_Forecast!$C$5:$C$38,"&lt;=" &amp; EQ$4,CP_Forecast!$D$5:$D$38,"&gt;=" &amp; EQ$4)</f>
        <v>8302.3739496096059</v>
      </c>
      <c r="ER6" s="6">
        <f>SUMIFS(CP_Forecast!$E$5:$E$38,CP_Forecast!$C$5:$C$38,"&lt;=" &amp; ER$4,CP_Forecast!$D$5:$D$38,"&gt;=" &amp; ER$4)</f>
        <v>8302.3739496096059</v>
      </c>
      <c r="ES6" s="6">
        <f>SUMIFS(CP_Forecast!$E$5:$E$38,CP_Forecast!$C$5:$C$38,"&lt;=" &amp; ES$4,CP_Forecast!$D$5:$D$38,"&gt;=" &amp; ES$4)</f>
        <v>8302.3739496096059</v>
      </c>
      <c r="ET6" s="6">
        <f>SUMIFS(CP_Forecast!$E$5:$E$38,CP_Forecast!$C$5:$C$38,"&lt;=" &amp; ET$4,CP_Forecast!$D$5:$D$38,"&gt;=" &amp; ET$4)</f>
        <v>8302.3739496096059</v>
      </c>
      <c r="EU6" s="6">
        <f>SUMIFS(CP_Forecast!$E$5:$E$38,CP_Forecast!$C$5:$C$38,"&lt;=" &amp; EU$4,CP_Forecast!$D$5:$D$38,"&gt;=" &amp; EU$4)</f>
        <v>8302.3739496096059</v>
      </c>
      <c r="EV6" s="6">
        <f>SUMIFS(CP_Forecast!$E$5:$E$38,CP_Forecast!$C$5:$C$38,"&lt;=" &amp; EV$4,CP_Forecast!$D$5:$D$38,"&gt;=" &amp; EV$4)</f>
        <v>8302.3739496096059</v>
      </c>
      <c r="EW6" s="6">
        <f>SUMIFS(CP_Forecast!$E$5:$E$38,CP_Forecast!$C$5:$C$38,"&lt;=" &amp; EW$4,CP_Forecast!$D$5:$D$38,"&gt;=" &amp; EW$4)</f>
        <v>8302.3739496096059</v>
      </c>
      <c r="EX6" s="6">
        <f>SUMIFS(CP_Forecast!$E$5:$E$38,CP_Forecast!$C$5:$C$38,"&lt;=" &amp; EX$4,CP_Forecast!$D$5:$D$38,"&gt;=" &amp; EX$4)</f>
        <v>8354.0632810293355</v>
      </c>
      <c r="EY6" s="6">
        <f>SUMIFS(CP_Forecast!$E$5:$E$38,CP_Forecast!$C$5:$C$38,"&lt;=" &amp; EY$4,CP_Forecast!$D$5:$D$38,"&gt;=" &amp; EY$4)</f>
        <v>8354.0632810293355</v>
      </c>
      <c r="EZ6" s="6">
        <f>SUMIFS(CP_Forecast!$E$5:$E$38,CP_Forecast!$C$5:$C$38,"&lt;=" &amp; EZ$4,CP_Forecast!$D$5:$D$38,"&gt;=" &amp; EZ$4)</f>
        <v>8354.0632810293355</v>
      </c>
      <c r="FA6" s="6">
        <f>SUMIFS(CP_Forecast!$E$5:$E$38,CP_Forecast!$C$5:$C$38,"&lt;=" &amp; FA$4,CP_Forecast!$D$5:$D$38,"&gt;=" &amp; FA$4)</f>
        <v>8354.0632810293355</v>
      </c>
      <c r="FB6" s="6">
        <f>SUMIFS(CP_Forecast!$E$5:$E$38,CP_Forecast!$C$5:$C$38,"&lt;=" &amp; FB$4,CP_Forecast!$D$5:$D$38,"&gt;=" &amp; FB$4)</f>
        <v>8354.0632810293355</v>
      </c>
      <c r="FC6" s="6">
        <f>SUMIFS(CP_Forecast!$E$5:$E$38,CP_Forecast!$C$5:$C$38,"&lt;=" &amp; FC$4,CP_Forecast!$D$5:$D$38,"&gt;=" &amp; FC$4)</f>
        <v>8354.0632810293355</v>
      </c>
      <c r="FD6" s="6">
        <f>SUMIFS(CP_Forecast!$E$5:$E$38,CP_Forecast!$C$5:$C$38,"&lt;=" &amp; FD$4,CP_Forecast!$D$5:$D$38,"&gt;=" &amp; FD$4)</f>
        <v>8354.0632810293355</v>
      </c>
      <c r="FE6" s="6">
        <f>SUMIFS(CP_Forecast!$E$5:$E$38,CP_Forecast!$C$5:$C$38,"&lt;=" &amp; FE$4,CP_Forecast!$D$5:$D$38,"&gt;=" &amp; FE$4)</f>
        <v>8354.0632810293355</v>
      </c>
      <c r="FF6" s="6">
        <f>SUMIFS(CP_Forecast!$E$5:$E$38,CP_Forecast!$C$5:$C$38,"&lt;=" &amp; FF$4,CP_Forecast!$D$5:$D$38,"&gt;=" &amp; FF$4)</f>
        <v>8354.0632810293355</v>
      </c>
      <c r="FG6" s="6">
        <f>SUMIFS(CP_Forecast!$E$5:$E$38,CP_Forecast!$C$5:$C$38,"&lt;=" &amp; FG$4,CP_Forecast!$D$5:$D$38,"&gt;=" &amp; FG$4)</f>
        <v>8354.0632810293355</v>
      </c>
      <c r="FH6" s="6">
        <f>SUMIFS(CP_Forecast!$E$5:$E$38,CP_Forecast!$C$5:$C$38,"&lt;=" &amp; FH$4,CP_Forecast!$D$5:$D$38,"&gt;=" &amp; FH$4)</f>
        <v>8354.0632810293355</v>
      </c>
      <c r="FI6" s="6">
        <f>SUMIFS(CP_Forecast!$E$5:$E$38,CP_Forecast!$C$5:$C$38,"&lt;=" &amp; FI$4,CP_Forecast!$D$5:$D$38,"&gt;=" &amp; FI$4)</f>
        <v>8354.0632810293355</v>
      </c>
      <c r="FJ6" s="6">
        <f>SUMIFS(CP_Forecast!$E$5:$E$38,CP_Forecast!$C$5:$C$38,"&lt;=" &amp; FJ$4,CP_Forecast!$D$5:$D$38,"&gt;=" &amp; FJ$4)</f>
        <v>8384.4099826867714</v>
      </c>
      <c r="FK6" s="6">
        <f>SUMIFS(CP_Forecast!$E$5:$E$38,CP_Forecast!$C$5:$C$38,"&lt;=" &amp; FK$4,CP_Forecast!$D$5:$D$38,"&gt;=" &amp; FK$4)</f>
        <v>8384.4099826867714</v>
      </c>
      <c r="FL6" s="6">
        <f>SUMIFS(CP_Forecast!$E$5:$E$38,CP_Forecast!$C$5:$C$38,"&lt;=" &amp; FL$4,CP_Forecast!$D$5:$D$38,"&gt;=" &amp; FL$4)</f>
        <v>8384.4099826867714</v>
      </c>
      <c r="FM6" s="6">
        <f>SUMIFS(CP_Forecast!$E$5:$E$38,CP_Forecast!$C$5:$C$38,"&lt;=" &amp; FM$4,CP_Forecast!$D$5:$D$38,"&gt;=" &amp; FM$4)</f>
        <v>8384.4099826867714</v>
      </c>
      <c r="FN6" s="6">
        <f>SUMIFS(CP_Forecast!$E$5:$E$38,CP_Forecast!$C$5:$C$38,"&lt;=" &amp; FN$4,CP_Forecast!$D$5:$D$38,"&gt;=" &amp; FN$4)</f>
        <v>8384.4099826867714</v>
      </c>
      <c r="FO6" s="6">
        <f>SUMIFS(CP_Forecast!$E$5:$E$38,CP_Forecast!$C$5:$C$38,"&lt;=" &amp; FO$4,CP_Forecast!$D$5:$D$38,"&gt;=" &amp; FO$4)</f>
        <v>8384.4099826867714</v>
      </c>
      <c r="FP6" s="6">
        <f>SUMIFS(CP_Forecast!$E$5:$E$38,CP_Forecast!$C$5:$C$38,"&lt;=" &amp; FP$4,CP_Forecast!$D$5:$D$38,"&gt;=" &amp; FP$4)</f>
        <v>8384.4099826867714</v>
      </c>
      <c r="FQ6" s="6">
        <f>SUMIFS(CP_Forecast!$E$5:$E$38,CP_Forecast!$C$5:$C$38,"&lt;=" &amp; FQ$4,CP_Forecast!$D$5:$D$38,"&gt;=" &amp; FQ$4)</f>
        <v>8384.4099826867714</v>
      </c>
      <c r="FR6" s="6">
        <f>SUMIFS(CP_Forecast!$E$5:$E$38,CP_Forecast!$C$5:$C$38,"&lt;=" &amp; FR$4,CP_Forecast!$D$5:$D$38,"&gt;=" &amp; FR$4)</f>
        <v>8384.4099826867714</v>
      </c>
      <c r="FS6" s="6">
        <f>SUMIFS(CP_Forecast!$E$5:$E$38,CP_Forecast!$C$5:$C$38,"&lt;=" &amp; FS$4,CP_Forecast!$D$5:$D$38,"&gt;=" &amp; FS$4)</f>
        <v>8384.4099826867714</v>
      </c>
      <c r="FT6" s="6">
        <f>SUMIFS(CP_Forecast!$E$5:$E$38,CP_Forecast!$C$5:$C$38,"&lt;=" &amp; FT$4,CP_Forecast!$D$5:$D$38,"&gt;=" &amp; FT$4)</f>
        <v>8384.4099826867714</v>
      </c>
      <c r="FU6" s="6">
        <f>SUMIFS(CP_Forecast!$E$5:$E$38,CP_Forecast!$C$5:$C$38,"&lt;=" &amp; FU$4,CP_Forecast!$D$5:$D$38,"&gt;=" &amp; FU$4)</f>
        <v>8384.4099826867714</v>
      </c>
      <c r="FV6" s="6">
        <f>SUMIFS(CP_Forecast!$E$5:$E$38,CP_Forecast!$C$5:$C$38,"&lt;=" &amp; FV$4,CP_Forecast!$D$5:$D$38,"&gt;=" &amp; FV$4)</f>
        <v>8397.7367284386874</v>
      </c>
      <c r="FW6" s="6">
        <f>SUMIFS(CP_Forecast!$E$5:$E$38,CP_Forecast!$C$5:$C$38,"&lt;=" &amp; FW$4,CP_Forecast!$D$5:$D$38,"&gt;=" &amp; FW$4)</f>
        <v>8397.7367284386874</v>
      </c>
      <c r="FX6" s="6">
        <f>SUMIFS(CP_Forecast!$E$5:$E$38,CP_Forecast!$C$5:$C$38,"&lt;=" &amp; FX$4,CP_Forecast!$D$5:$D$38,"&gt;=" &amp; FX$4)</f>
        <v>8397.7367284386874</v>
      </c>
      <c r="FY6" s="6">
        <f>SUMIFS(CP_Forecast!$E$5:$E$38,CP_Forecast!$C$5:$C$38,"&lt;=" &amp; FY$4,CP_Forecast!$D$5:$D$38,"&gt;=" &amp; FY$4)</f>
        <v>8397.7367284386874</v>
      </c>
      <c r="FZ6" s="6">
        <f>SUMIFS(CP_Forecast!$E$5:$E$38,CP_Forecast!$C$5:$C$38,"&lt;=" &amp; FZ$4,CP_Forecast!$D$5:$D$38,"&gt;=" &amp; FZ$4)</f>
        <v>8397.7367284386874</v>
      </c>
      <c r="GA6" s="6">
        <f>SUMIFS(CP_Forecast!$E$5:$E$38,CP_Forecast!$C$5:$C$38,"&lt;=" &amp; GA$4,CP_Forecast!$D$5:$D$38,"&gt;=" &amp; GA$4)</f>
        <v>8397.7367284386874</v>
      </c>
      <c r="GB6" s="6">
        <f>SUMIFS(CP_Forecast!$E$5:$E$38,CP_Forecast!$C$5:$C$38,"&lt;=" &amp; GB$4,CP_Forecast!$D$5:$D$38,"&gt;=" &amp; GB$4)</f>
        <v>8397.7367284386874</v>
      </c>
      <c r="GC6" s="6">
        <f>SUMIFS(CP_Forecast!$E$5:$E$38,CP_Forecast!$C$5:$C$38,"&lt;=" &amp; GC$4,CP_Forecast!$D$5:$D$38,"&gt;=" &amp; GC$4)</f>
        <v>8397.7367284386874</v>
      </c>
      <c r="GD6" s="6">
        <f>SUMIFS(CP_Forecast!$E$5:$E$38,CP_Forecast!$C$5:$C$38,"&lt;=" &amp; GD$4,CP_Forecast!$D$5:$D$38,"&gt;=" &amp; GD$4)</f>
        <v>8397.7367284386874</v>
      </c>
      <c r="GE6" s="6">
        <f>SUMIFS(CP_Forecast!$E$5:$E$38,CP_Forecast!$C$5:$C$38,"&lt;=" &amp; GE$4,CP_Forecast!$D$5:$D$38,"&gt;=" &amp; GE$4)</f>
        <v>8397.7367284386874</v>
      </c>
      <c r="GF6" s="6">
        <f>SUMIFS(CP_Forecast!$E$5:$E$38,CP_Forecast!$C$5:$C$38,"&lt;=" &amp; GF$4,CP_Forecast!$D$5:$D$38,"&gt;=" &amp; GF$4)</f>
        <v>8397.7367284386874</v>
      </c>
      <c r="GG6" s="6">
        <f>SUMIFS(CP_Forecast!$E$5:$E$38,CP_Forecast!$C$5:$C$38,"&lt;=" &amp; GG$4,CP_Forecast!$D$5:$D$38,"&gt;=" &amp; GG$4)</f>
        <v>8397.7367284386874</v>
      </c>
      <c r="GH6" s="6">
        <f>SUMIFS(CP_Forecast!$E$5:$E$38,CP_Forecast!$C$5:$C$38,"&lt;=" &amp; GH$4,CP_Forecast!$D$5:$D$38,"&gt;=" &amp; GH$4)</f>
        <v>8423.1054688608237</v>
      </c>
      <c r="GI6" s="6">
        <f>SUMIFS(CP_Forecast!$E$5:$E$38,CP_Forecast!$C$5:$C$38,"&lt;=" &amp; GI$4,CP_Forecast!$D$5:$D$38,"&gt;=" &amp; GI$4)</f>
        <v>8423.1054688608237</v>
      </c>
      <c r="GJ6" s="6">
        <f>SUMIFS(CP_Forecast!$E$5:$E$38,CP_Forecast!$C$5:$C$38,"&lt;=" &amp; GJ$4,CP_Forecast!$D$5:$D$38,"&gt;=" &amp; GJ$4)</f>
        <v>8423.1054688608237</v>
      </c>
      <c r="GK6" s="6">
        <f>SUMIFS(CP_Forecast!$E$5:$E$38,CP_Forecast!$C$5:$C$38,"&lt;=" &amp; GK$4,CP_Forecast!$D$5:$D$38,"&gt;=" &amp; GK$4)</f>
        <v>8423.1054688608237</v>
      </c>
      <c r="GL6" s="6">
        <f>SUMIFS(CP_Forecast!$E$5:$E$38,CP_Forecast!$C$5:$C$38,"&lt;=" &amp; GL$4,CP_Forecast!$D$5:$D$38,"&gt;=" &amp; GL$4)</f>
        <v>8423.1054688608237</v>
      </c>
      <c r="GM6" s="6">
        <f>SUMIFS(CP_Forecast!$E$5:$E$38,CP_Forecast!$C$5:$C$38,"&lt;=" &amp; GM$4,CP_Forecast!$D$5:$D$38,"&gt;=" &amp; GM$4)</f>
        <v>8423.1054688608237</v>
      </c>
      <c r="GN6" s="6">
        <f>SUMIFS(CP_Forecast!$E$5:$E$38,CP_Forecast!$C$5:$C$38,"&lt;=" &amp; GN$4,CP_Forecast!$D$5:$D$38,"&gt;=" &amp; GN$4)</f>
        <v>8423.1054688608237</v>
      </c>
      <c r="GO6" s="6">
        <f>SUMIFS(CP_Forecast!$E$5:$E$38,CP_Forecast!$C$5:$C$38,"&lt;=" &amp; GO$4,CP_Forecast!$D$5:$D$38,"&gt;=" &amp; GO$4)</f>
        <v>8423.1054688608237</v>
      </c>
      <c r="GP6" s="6">
        <f>SUMIFS(CP_Forecast!$E$5:$E$38,CP_Forecast!$C$5:$C$38,"&lt;=" &amp; GP$4,CP_Forecast!$D$5:$D$38,"&gt;=" &amp; GP$4)</f>
        <v>8423.1054688608237</v>
      </c>
      <c r="GQ6" s="6">
        <f>SUMIFS(CP_Forecast!$E$5:$E$38,CP_Forecast!$C$5:$C$38,"&lt;=" &amp; GQ$4,CP_Forecast!$D$5:$D$38,"&gt;=" &amp; GQ$4)</f>
        <v>8423.1054688608237</v>
      </c>
      <c r="GR6" s="6">
        <f>SUMIFS(CP_Forecast!$E$5:$E$38,CP_Forecast!$C$5:$C$38,"&lt;=" &amp; GR$4,CP_Forecast!$D$5:$D$38,"&gt;=" &amp; GR$4)</f>
        <v>8423.1054688608237</v>
      </c>
      <c r="GS6" s="6">
        <f>SUMIFS(CP_Forecast!$E$5:$E$38,CP_Forecast!$C$5:$C$38,"&lt;=" &amp; GS$4,CP_Forecast!$D$5:$D$38,"&gt;=" &amp; GS$4)</f>
        <v>8423.1054688608237</v>
      </c>
      <c r="GT6" s="6">
        <f>SUMIFS(CP_Forecast!$E$5:$E$38,CP_Forecast!$C$5:$C$38,"&lt;=" &amp; GT$4,CP_Forecast!$D$5:$D$38,"&gt;=" &amp; GT$4)</f>
        <v>8456.0612609462969</v>
      </c>
      <c r="GU6" s="6">
        <f>SUMIFS(CP_Forecast!$E$5:$E$38,CP_Forecast!$C$5:$C$38,"&lt;=" &amp; GU$4,CP_Forecast!$D$5:$D$38,"&gt;=" &amp; GU$4)</f>
        <v>8456.0612609462969</v>
      </c>
      <c r="GV6" s="6">
        <f>SUMIFS(CP_Forecast!$E$5:$E$38,CP_Forecast!$C$5:$C$38,"&lt;=" &amp; GV$4,CP_Forecast!$D$5:$D$38,"&gt;=" &amp; GV$4)</f>
        <v>8456.0612609462969</v>
      </c>
      <c r="GW6" s="6">
        <f>SUMIFS(CP_Forecast!$E$5:$E$38,CP_Forecast!$C$5:$C$38,"&lt;=" &amp; GW$4,CP_Forecast!$D$5:$D$38,"&gt;=" &amp; GW$4)</f>
        <v>8456.0612609462969</v>
      </c>
      <c r="GX6" s="6">
        <f>SUMIFS(CP_Forecast!$E$5:$E$38,CP_Forecast!$C$5:$C$38,"&lt;=" &amp; GX$4,CP_Forecast!$D$5:$D$38,"&gt;=" &amp; GX$4)</f>
        <v>8456.0612609462969</v>
      </c>
      <c r="GY6" s="6">
        <f>SUMIFS(CP_Forecast!$E$5:$E$38,CP_Forecast!$C$5:$C$38,"&lt;=" &amp; GY$4,CP_Forecast!$D$5:$D$38,"&gt;=" &amp; GY$4)</f>
        <v>8456.0612609462969</v>
      </c>
      <c r="GZ6" s="6">
        <f>SUMIFS(CP_Forecast!$E$5:$E$38,CP_Forecast!$C$5:$C$38,"&lt;=" &amp; GZ$4,CP_Forecast!$D$5:$D$38,"&gt;=" &amp; GZ$4)</f>
        <v>8456.0612609462969</v>
      </c>
      <c r="HA6" s="6">
        <f>SUMIFS(CP_Forecast!$E$5:$E$38,CP_Forecast!$C$5:$C$38,"&lt;=" &amp; HA$4,CP_Forecast!$D$5:$D$38,"&gt;=" &amp; HA$4)</f>
        <v>8456.0612609462969</v>
      </c>
      <c r="HB6" s="6">
        <f>SUMIFS(CP_Forecast!$E$5:$E$38,CP_Forecast!$C$5:$C$38,"&lt;=" &amp; HB$4,CP_Forecast!$D$5:$D$38,"&gt;=" &amp; HB$4)</f>
        <v>8456.0612609462969</v>
      </c>
      <c r="HC6" s="6">
        <f>SUMIFS(CP_Forecast!$E$5:$E$38,CP_Forecast!$C$5:$C$38,"&lt;=" &amp; HC$4,CP_Forecast!$D$5:$D$38,"&gt;=" &amp; HC$4)</f>
        <v>8456.0612609462969</v>
      </c>
      <c r="HD6" s="6">
        <f>SUMIFS(CP_Forecast!$E$5:$E$38,CP_Forecast!$C$5:$C$38,"&lt;=" &amp; HD$4,CP_Forecast!$D$5:$D$38,"&gt;=" &amp; HD$4)</f>
        <v>8456.0612609462969</v>
      </c>
      <c r="HE6" s="6">
        <f>SUMIFS(CP_Forecast!$E$5:$E$38,CP_Forecast!$C$5:$C$38,"&lt;=" &amp; HE$4,CP_Forecast!$D$5:$D$38,"&gt;=" &amp; HE$4)</f>
        <v>8456.0612609462969</v>
      </c>
      <c r="HF6" s="6">
        <f>SUMIFS(CP_Forecast!$E$5:$E$38,CP_Forecast!$C$5:$C$38,"&lt;=" &amp; HF$4,CP_Forecast!$D$5:$D$38,"&gt;=" &amp; HF$4)</f>
        <v>8487.1060978363075</v>
      </c>
      <c r="HG6" s="6">
        <f>SUMIFS(CP_Forecast!$E$5:$E$38,CP_Forecast!$C$5:$C$38,"&lt;=" &amp; HG$4,CP_Forecast!$D$5:$D$38,"&gt;=" &amp; HG$4)</f>
        <v>8487.1060978363075</v>
      </c>
      <c r="HH6" s="6">
        <f>SUMIFS(CP_Forecast!$E$5:$E$38,CP_Forecast!$C$5:$C$38,"&lt;=" &amp; HH$4,CP_Forecast!$D$5:$D$38,"&gt;=" &amp; HH$4)</f>
        <v>8487.1060978363075</v>
      </c>
      <c r="HI6" s="6">
        <f>SUMIFS(CP_Forecast!$E$5:$E$38,CP_Forecast!$C$5:$C$38,"&lt;=" &amp; HI$4,CP_Forecast!$D$5:$D$38,"&gt;=" &amp; HI$4)</f>
        <v>8487.1060978363075</v>
      </c>
      <c r="HJ6" s="6">
        <f>SUMIFS(CP_Forecast!$E$5:$E$38,CP_Forecast!$C$5:$C$38,"&lt;=" &amp; HJ$4,CP_Forecast!$D$5:$D$38,"&gt;=" &amp; HJ$4)</f>
        <v>8487.1060978363075</v>
      </c>
      <c r="HK6" s="6">
        <f>SUMIFS(CP_Forecast!$E$5:$E$38,CP_Forecast!$C$5:$C$38,"&lt;=" &amp; HK$4,CP_Forecast!$D$5:$D$38,"&gt;=" &amp; HK$4)</f>
        <v>8487.1060978363075</v>
      </c>
      <c r="HL6" s="6">
        <f>SUMIFS(CP_Forecast!$E$5:$E$38,CP_Forecast!$C$5:$C$38,"&lt;=" &amp; HL$4,CP_Forecast!$D$5:$D$38,"&gt;=" &amp; HL$4)</f>
        <v>8487.1060978363075</v>
      </c>
      <c r="HM6" s="6">
        <f>SUMIFS(CP_Forecast!$E$5:$E$38,CP_Forecast!$C$5:$C$38,"&lt;=" &amp; HM$4,CP_Forecast!$D$5:$D$38,"&gt;=" &amp; HM$4)</f>
        <v>8487.1060978363075</v>
      </c>
      <c r="HN6" s="6">
        <f>SUMIFS(CP_Forecast!$E$5:$E$38,CP_Forecast!$C$5:$C$38,"&lt;=" &amp; HN$4,CP_Forecast!$D$5:$D$38,"&gt;=" &amp; HN$4)</f>
        <v>8487.1060978363075</v>
      </c>
      <c r="HO6" s="6">
        <f>SUMIFS(CP_Forecast!$E$5:$E$38,CP_Forecast!$C$5:$C$38,"&lt;=" &amp; HO$4,CP_Forecast!$D$5:$D$38,"&gt;=" &amp; HO$4)</f>
        <v>8487.1060978363075</v>
      </c>
      <c r="HP6" s="6">
        <f>SUMIFS(CP_Forecast!$E$5:$E$38,CP_Forecast!$C$5:$C$38,"&lt;=" &amp; HP$4,CP_Forecast!$D$5:$D$38,"&gt;=" &amp; HP$4)</f>
        <v>8487.1060978363075</v>
      </c>
      <c r="HQ6" s="6">
        <f>SUMIFS(CP_Forecast!$E$5:$E$38,CP_Forecast!$C$5:$C$38,"&lt;=" &amp; HQ$4,CP_Forecast!$D$5:$D$38,"&gt;=" &amp; HQ$4)</f>
        <v>8487.1060978363075</v>
      </c>
      <c r="HR6" s="6">
        <f>SUMIFS(CP_Forecast!$E$5:$E$38,CP_Forecast!$C$5:$C$38,"&lt;=" &amp; HR$4,CP_Forecast!$D$5:$D$38,"&gt;=" &amp; HR$4)</f>
        <v>8513.9807468313156</v>
      </c>
      <c r="HS6" s="6">
        <f>SUMIFS(CP_Forecast!$E$5:$E$38,CP_Forecast!$C$5:$C$38,"&lt;=" &amp; HS$4,CP_Forecast!$D$5:$D$38,"&gt;=" &amp; HS$4)</f>
        <v>8513.9807468313156</v>
      </c>
      <c r="HT6" s="6">
        <f>SUMIFS(CP_Forecast!$E$5:$E$38,CP_Forecast!$C$5:$C$38,"&lt;=" &amp; HT$4,CP_Forecast!$D$5:$D$38,"&gt;=" &amp; HT$4)</f>
        <v>8513.9807468313156</v>
      </c>
      <c r="HU6" s="6">
        <f>SUMIFS(CP_Forecast!$E$5:$E$38,CP_Forecast!$C$5:$C$38,"&lt;=" &amp; HU$4,CP_Forecast!$D$5:$D$38,"&gt;=" &amp; HU$4)</f>
        <v>8513.9807468313156</v>
      </c>
      <c r="HV6" s="6">
        <f>SUMIFS(CP_Forecast!$E$5:$E$38,CP_Forecast!$C$5:$C$38,"&lt;=" &amp; HV$4,CP_Forecast!$D$5:$D$38,"&gt;=" &amp; HV$4)</f>
        <v>8513.9807468313156</v>
      </c>
      <c r="HW6" s="6">
        <f>SUMIFS(CP_Forecast!$E$5:$E$38,CP_Forecast!$C$5:$C$38,"&lt;=" &amp; HW$4,CP_Forecast!$D$5:$D$38,"&gt;=" &amp; HW$4)</f>
        <v>8513.9807468313156</v>
      </c>
      <c r="HX6" s="6">
        <f>SUMIFS(CP_Forecast!$E$5:$E$38,CP_Forecast!$C$5:$C$38,"&lt;=" &amp; HX$4,CP_Forecast!$D$5:$D$38,"&gt;=" &amp; HX$4)</f>
        <v>8513.9807468313156</v>
      </c>
      <c r="HY6" s="6">
        <f>SUMIFS(CP_Forecast!$E$5:$E$38,CP_Forecast!$C$5:$C$38,"&lt;=" &amp; HY$4,CP_Forecast!$D$5:$D$38,"&gt;=" &amp; HY$4)</f>
        <v>8513.9807468313156</v>
      </c>
      <c r="HZ6" s="6">
        <f>SUMIFS(CP_Forecast!$E$5:$E$38,CP_Forecast!$C$5:$C$38,"&lt;=" &amp; HZ$4,CP_Forecast!$D$5:$D$38,"&gt;=" &amp; HZ$4)</f>
        <v>8513.9807468313156</v>
      </c>
      <c r="IA6" s="6">
        <f>SUMIFS(CP_Forecast!$E$5:$E$38,CP_Forecast!$C$5:$C$38,"&lt;=" &amp; IA$4,CP_Forecast!$D$5:$D$38,"&gt;=" &amp; IA$4)</f>
        <v>8513.9807468313156</v>
      </c>
      <c r="IB6" s="6">
        <f>SUMIFS(CP_Forecast!$E$5:$E$38,CP_Forecast!$C$5:$C$38,"&lt;=" &amp; IB$4,CP_Forecast!$D$5:$D$38,"&gt;=" &amp; IB$4)</f>
        <v>8513.9807468313156</v>
      </c>
      <c r="IC6" s="6">
        <f>SUMIFS(CP_Forecast!$E$5:$E$38,CP_Forecast!$C$5:$C$38,"&lt;=" &amp; IC$4,CP_Forecast!$D$5:$D$38,"&gt;=" &amp; IC$4)</f>
        <v>8513.9807468313156</v>
      </c>
      <c r="ID6" s="6">
        <f>SUMIFS(CP_Forecast!$E$5:$E$38,CP_Forecast!$C$5:$C$38,"&lt;=" &amp; ID$4,CP_Forecast!$D$5:$D$38,"&gt;=" &amp; ID$4)</f>
        <v>8540.1540411885144</v>
      </c>
      <c r="IE6" s="6">
        <f>SUMIFS(CP_Forecast!$E$5:$E$38,CP_Forecast!$C$5:$C$38,"&lt;=" &amp; IE$4,CP_Forecast!$D$5:$D$38,"&gt;=" &amp; IE$4)</f>
        <v>8540.1540411885144</v>
      </c>
      <c r="IF6" s="6">
        <f>SUMIFS(CP_Forecast!$E$5:$E$38,CP_Forecast!$C$5:$C$38,"&lt;=" &amp; IF$4,CP_Forecast!$D$5:$D$38,"&gt;=" &amp; IF$4)</f>
        <v>8540.1540411885144</v>
      </c>
      <c r="IG6" s="6">
        <f>SUMIFS(CP_Forecast!$E$5:$E$38,CP_Forecast!$C$5:$C$38,"&lt;=" &amp; IG$4,CP_Forecast!$D$5:$D$38,"&gt;=" &amp; IG$4)</f>
        <v>8540.1540411885144</v>
      </c>
      <c r="IH6" s="6">
        <f>SUMIFS(CP_Forecast!$E$5:$E$38,CP_Forecast!$C$5:$C$38,"&lt;=" &amp; IH$4,CP_Forecast!$D$5:$D$38,"&gt;=" &amp; IH$4)</f>
        <v>8540.1540411885144</v>
      </c>
      <c r="II6" s="6">
        <f>SUMIFS(CP_Forecast!$E$5:$E$38,CP_Forecast!$C$5:$C$38,"&lt;=" &amp; II$4,CP_Forecast!$D$5:$D$38,"&gt;=" &amp; II$4)</f>
        <v>8540.1540411885144</v>
      </c>
      <c r="IJ6" s="6">
        <f>SUMIFS(CP_Forecast!$E$5:$E$38,CP_Forecast!$C$5:$C$38,"&lt;=" &amp; IJ$4,CP_Forecast!$D$5:$D$38,"&gt;=" &amp; IJ$4)</f>
        <v>8540.1540411885144</v>
      </c>
      <c r="IK6" s="6">
        <f>SUMIFS(CP_Forecast!$E$5:$E$38,CP_Forecast!$C$5:$C$38,"&lt;=" &amp; IK$4,CP_Forecast!$D$5:$D$38,"&gt;=" &amp; IK$4)</f>
        <v>8540.1540411885144</v>
      </c>
      <c r="IL6" s="6">
        <f>SUMIFS(CP_Forecast!$E$5:$E$38,CP_Forecast!$C$5:$C$38,"&lt;=" &amp; IL$4,CP_Forecast!$D$5:$D$38,"&gt;=" &amp; IL$4)</f>
        <v>8540.1540411885144</v>
      </c>
      <c r="IM6" s="6">
        <f>SUMIFS(CP_Forecast!$E$5:$E$38,CP_Forecast!$C$5:$C$38,"&lt;=" &amp; IM$4,CP_Forecast!$D$5:$D$38,"&gt;=" &amp; IM$4)</f>
        <v>8540.1540411885144</v>
      </c>
      <c r="IN6" s="6">
        <f>SUMIFS(CP_Forecast!$E$5:$E$38,CP_Forecast!$C$5:$C$38,"&lt;=" &amp; IN$4,CP_Forecast!$D$5:$D$38,"&gt;=" &amp; IN$4)</f>
        <v>8540.1540411885144</v>
      </c>
      <c r="IO6" s="6">
        <f>SUMIFS(CP_Forecast!$E$5:$E$38,CP_Forecast!$C$5:$C$38,"&lt;=" &amp; IO$4,CP_Forecast!$D$5:$D$38,"&gt;=" &amp; IO$4)</f>
        <v>8540.1540411885144</v>
      </c>
      <c r="IP6" s="6">
        <f>SUMIFS(CP_Forecast!$E$5:$E$38,CP_Forecast!$C$5:$C$38,"&lt;=" &amp; IP$4,CP_Forecast!$D$5:$D$38,"&gt;=" &amp; IP$4)</f>
        <v>8568.9223383639783</v>
      </c>
      <c r="IQ6" s="6">
        <f>SUMIFS(CP_Forecast!$E$5:$E$38,CP_Forecast!$C$5:$C$38,"&lt;=" &amp; IQ$4,CP_Forecast!$D$5:$D$38,"&gt;=" &amp; IQ$4)</f>
        <v>8568.9223383639783</v>
      </c>
      <c r="IR6" s="6">
        <f>SUMIFS(CP_Forecast!$E$5:$E$38,CP_Forecast!$C$5:$C$38,"&lt;=" &amp; IR$4,CP_Forecast!$D$5:$D$38,"&gt;=" &amp; IR$4)</f>
        <v>8568.9223383639783</v>
      </c>
      <c r="IS6" s="6">
        <f>SUMIFS(CP_Forecast!$E$5:$E$38,CP_Forecast!$C$5:$C$38,"&lt;=" &amp; IS$4,CP_Forecast!$D$5:$D$38,"&gt;=" &amp; IS$4)</f>
        <v>8568.9223383639783</v>
      </c>
      <c r="IT6" s="6">
        <f>SUMIFS(CP_Forecast!$E$5:$E$38,CP_Forecast!$C$5:$C$38,"&lt;=" &amp; IT$4,CP_Forecast!$D$5:$D$38,"&gt;=" &amp; IT$4)</f>
        <v>8568.9223383639783</v>
      </c>
      <c r="IU6" s="6">
        <f>SUMIFS(CP_Forecast!$E$5:$E$38,CP_Forecast!$C$5:$C$38,"&lt;=" &amp; IU$4,CP_Forecast!$D$5:$D$38,"&gt;=" &amp; IU$4)</f>
        <v>8568.9223383639783</v>
      </c>
      <c r="IV6" s="6">
        <f>SUMIFS(CP_Forecast!$E$5:$E$38,CP_Forecast!$C$5:$C$38,"&lt;=" &amp; IV$4,CP_Forecast!$D$5:$D$38,"&gt;=" &amp; IV$4)</f>
        <v>8568.9223383639783</v>
      </c>
      <c r="IW6" s="6">
        <f>SUMIFS(CP_Forecast!$E$5:$E$38,CP_Forecast!$C$5:$C$38,"&lt;=" &amp; IW$4,CP_Forecast!$D$5:$D$38,"&gt;=" &amp; IW$4)</f>
        <v>8568.9223383639783</v>
      </c>
      <c r="IX6" s="6">
        <f>SUMIFS(CP_Forecast!$E$5:$E$38,CP_Forecast!$C$5:$C$38,"&lt;=" &amp; IX$4,CP_Forecast!$D$5:$D$38,"&gt;=" &amp; IX$4)</f>
        <v>8568.9223383639783</v>
      </c>
      <c r="IY6" s="6">
        <f>SUMIFS(CP_Forecast!$E$5:$E$38,CP_Forecast!$C$5:$C$38,"&lt;=" &amp; IY$4,CP_Forecast!$D$5:$D$38,"&gt;=" &amp; IY$4)</f>
        <v>8568.9223383639783</v>
      </c>
      <c r="IZ6" s="6">
        <f>SUMIFS(CP_Forecast!$E$5:$E$38,CP_Forecast!$C$5:$C$38,"&lt;=" &amp; IZ$4,CP_Forecast!$D$5:$D$38,"&gt;=" &amp; IZ$4)</f>
        <v>8568.9223383639783</v>
      </c>
      <c r="JA6" s="6">
        <f>SUMIFS(CP_Forecast!$E$5:$E$38,CP_Forecast!$C$5:$C$38,"&lt;=" &amp; JA$4,CP_Forecast!$D$5:$D$38,"&gt;=" &amp; JA$4)</f>
        <v>8568.9223383639783</v>
      </c>
      <c r="JB6" s="6">
        <f>SUMIFS(CP_Forecast!$E$5:$E$38,CP_Forecast!$C$5:$C$38,"&lt;=" &amp; JB$4,CP_Forecast!$D$5:$D$38,"&gt;=" &amp; JB$4)</f>
        <v>8598.3773460036155</v>
      </c>
      <c r="JC6" s="6">
        <f>SUMIFS(CP_Forecast!$E$5:$E$38,CP_Forecast!$C$5:$C$38,"&lt;=" &amp; JC$4,CP_Forecast!$D$5:$D$38,"&gt;=" &amp; JC$4)</f>
        <v>8598.3773460036155</v>
      </c>
      <c r="JD6" s="6">
        <f>SUMIFS(CP_Forecast!$E$5:$E$38,CP_Forecast!$C$5:$C$38,"&lt;=" &amp; JD$4,CP_Forecast!$D$5:$D$38,"&gt;=" &amp; JD$4)</f>
        <v>8598.3773460036155</v>
      </c>
      <c r="JE6" s="6">
        <f>SUMIFS(CP_Forecast!$E$5:$E$38,CP_Forecast!$C$5:$C$38,"&lt;=" &amp; JE$4,CP_Forecast!$D$5:$D$38,"&gt;=" &amp; JE$4)</f>
        <v>8598.3773460036155</v>
      </c>
      <c r="JF6" s="6">
        <f>SUMIFS(CP_Forecast!$E$5:$E$38,CP_Forecast!$C$5:$C$38,"&lt;=" &amp; JF$4,CP_Forecast!$D$5:$D$38,"&gt;=" &amp; JF$4)</f>
        <v>8598.3773460036155</v>
      </c>
      <c r="JG6" s="6">
        <f>SUMIFS(CP_Forecast!$E$5:$E$38,CP_Forecast!$C$5:$C$38,"&lt;=" &amp; JG$4,CP_Forecast!$D$5:$D$38,"&gt;=" &amp; JG$4)</f>
        <v>8598.3773460036155</v>
      </c>
      <c r="JH6" s="6">
        <f>SUMIFS(CP_Forecast!$E$5:$E$38,CP_Forecast!$C$5:$C$38,"&lt;=" &amp; JH$4,CP_Forecast!$D$5:$D$38,"&gt;=" &amp; JH$4)</f>
        <v>8598.3773460036155</v>
      </c>
      <c r="JI6" s="6">
        <f>SUMIFS(CP_Forecast!$E$5:$E$38,CP_Forecast!$C$5:$C$38,"&lt;=" &amp; JI$4,CP_Forecast!$D$5:$D$38,"&gt;=" &amp; JI$4)</f>
        <v>8598.3773460036155</v>
      </c>
      <c r="JJ6" s="6">
        <f>SUMIFS(CP_Forecast!$E$5:$E$38,CP_Forecast!$C$5:$C$38,"&lt;=" &amp; JJ$4,CP_Forecast!$D$5:$D$38,"&gt;=" &amp; JJ$4)</f>
        <v>8598.3773460036155</v>
      </c>
      <c r="JK6" s="6">
        <f>SUMIFS(CP_Forecast!$E$5:$E$38,CP_Forecast!$C$5:$C$38,"&lt;=" &amp; JK$4,CP_Forecast!$D$5:$D$38,"&gt;=" &amp; JK$4)</f>
        <v>8598.3773460036155</v>
      </c>
      <c r="JL6" s="6">
        <f>SUMIFS(CP_Forecast!$E$5:$E$38,CP_Forecast!$C$5:$C$38,"&lt;=" &amp; JL$4,CP_Forecast!$D$5:$D$38,"&gt;=" &amp; JL$4)</f>
        <v>8598.3773460036155</v>
      </c>
      <c r="JM6" s="6">
        <f>SUMIFS(CP_Forecast!$E$5:$E$38,CP_Forecast!$C$5:$C$38,"&lt;=" &amp; JM$4,CP_Forecast!$D$5:$D$38,"&gt;=" &amp; JM$4)</f>
        <v>8598.3773460036155</v>
      </c>
      <c r="JN6" s="6">
        <f>SUMIFS(CP_Forecast!$E$5:$E$38,CP_Forecast!$C$5:$C$38,"&lt;=" &amp; JN$4,CP_Forecast!$D$5:$D$38,"&gt;=" &amp; JN$4)</f>
        <v>8627.1251951851937</v>
      </c>
      <c r="JO6" s="6">
        <f>SUMIFS(CP_Forecast!$E$5:$E$38,CP_Forecast!$C$5:$C$38,"&lt;=" &amp; JO$4,CP_Forecast!$D$5:$D$38,"&gt;=" &amp; JO$4)</f>
        <v>8627.1251951851937</v>
      </c>
      <c r="JP6" s="6">
        <f>SUMIFS(CP_Forecast!$E$5:$E$38,CP_Forecast!$C$5:$C$38,"&lt;=" &amp; JP$4,CP_Forecast!$D$5:$D$38,"&gt;=" &amp; JP$4)</f>
        <v>8627.1251951851937</v>
      </c>
      <c r="JQ6" s="6">
        <f>SUMIFS(CP_Forecast!$E$5:$E$38,CP_Forecast!$C$5:$C$38,"&lt;=" &amp; JQ$4,CP_Forecast!$D$5:$D$38,"&gt;=" &amp; JQ$4)</f>
        <v>8627.1251951851937</v>
      </c>
      <c r="JR6" s="6">
        <f>SUMIFS(CP_Forecast!$E$5:$E$38,CP_Forecast!$C$5:$C$38,"&lt;=" &amp; JR$4,CP_Forecast!$D$5:$D$38,"&gt;=" &amp; JR$4)</f>
        <v>8627.1251951851937</v>
      </c>
      <c r="JS6" s="6">
        <f>SUMIFS(CP_Forecast!$E$5:$E$38,CP_Forecast!$C$5:$C$38,"&lt;=" &amp; JS$4,CP_Forecast!$D$5:$D$38,"&gt;=" &amp; JS$4)</f>
        <v>8627.1251951851937</v>
      </c>
      <c r="JT6" s="6">
        <f>SUMIFS(CP_Forecast!$E$5:$E$38,CP_Forecast!$C$5:$C$38,"&lt;=" &amp; JT$4,CP_Forecast!$D$5:$D$38,"&gt;=" &amp; JT$4)</f>
        <v>8627.1251951851937</v>
      </c>
      <c r="JU6" s="6">
        <f>SUMIFS(CP_Forecast!$E$5:$E$38,CP_Forecast!$C$5:$C$38,"&lt;=" &amp; JU$4,CP_Forecast!$D$5:$D$38,"&gt;=" &amp; JU$4)</f>
        <v>8627.1251951851937</v>
      </c>
      <c r="JV6" s="6">
        <f>SUMIFS(CP_Forecast!$E$5:$E$38,CP_Forecast!$C$5:$C$38,"&lt;=" &amp; JV$4,CP_Forecast!$D$5:$D$38,"&gt;=" &amp; JV$4)</f>
        <v>8627.1251951851937</v>
      </c>
      <c r="JW6" s="6">
        <f>SUMIFS(CP_Forecast!$E$5:$E$38,CP_Forecast!$C$5:$C$38,"&lt;=" &amp; JW$4,CP_Forecast!$D$5:$D$38,"&gt;=" &amp; JW$4)</f>
        <v>8627.1251951851937</v>
      </c>
      <c r="JX6" s="6">
        <f>SUMIFS(CP_Forecast!$E$5:$E$38,CP_Forecast!$C$5:$C$38,"&lt;=" &amp; JX$4,CP_Forecast!$D$5:$D$38,"&gt;=" &amp; JX$4)</f>
        <v>8627.1251951851937</v>
      </c>
      <c r="JY6" s="6">
        <f>SUMIFS(CP_Forecast!$E$5:$E$38,CP_Forecast!$C$5:$C$38,"&lt;=" &amp; JY$4,CP_Forecast!$D$5:$D$38,"&gt;=" &amp; JY$4)</f>
        <v>8627.1251951851937</v>
      </c>
      <c r="JZ6" s="6">
        <f>SUMIFS(CP_Forecast!$E$5:$E$38,CP_Forecast!$C$5:$C$38,"&lt;=" &amp; JZ$4,CP_Forecast!$D$5:$D$38,"&gt;=" &amp; JZ$4)</f>
        <v>8655.409052849669</v>
      </c>
      <c r="KA6" s="6">
        <f>SUMIFS(CP_Forecast!$E$5:$E$38,CP_Forecast!$C$5:$C$38,"&lt;=" &amp; KA$4,CP_Forecast!$D$5:$D$38,"&gt;=" &amp; KA$4)</f>
        <v>8655.409052849669</v>
      </c>
      <c r="KB6" s="6">
        <f>SUMIFS(CP_Forecast!$E$5:$E$38,CP_Forecast!$C$5:$C$38,"&lt;=" &amp; KB$4,CP_Forecast!$D$5:$D$38,"&gt;=" &amp; KB$4)</f>
        <v>8655.409052849669</v>
      </c>
      <c r="KC6" s="6">
        <f>SUMIFS(CP_Forecast!$E$5:$E$38,CP_Forecast!$C$5:$C$38,"&lt;=" &amp; KC$4,CP_Forecast!$D$5:$D$38,"&gt;=" &amp; KC$4)</f>
        <v>8655.409052849669</v>
      </c>
      <c r="KD6" s="6">
        <f>SUMIFS(CP_Forecast!$E$5:$E$38,CP_Forecast!$C$5:$C$38,"&lt;=" &amp; KD$4,CP_Forecast!$D$5:$D$38,"&gt;=" &amp; KD$4)</f>
        <v>8655.409052849669</v>
      </c>
      <c r="KE6" s="6">
        <f>SUMIFS(CP_Forecast!$E$5:$E$38,CP_Forecast!$C$5:$C$38,"&lt;=" &amp; KE$4,CP_Forecast!$D$5:$D$38,"&gt;=" &amp; KE$4)</f>
        <v>8655.409052849669</v>
      </c>
      <c r="KF6" s="6">
        <f>SUMIFS(CP_Forecast!$E$5:$E$38,CP_Forecast!$C$5:$C$38,"&lt;=" &amp; KF$4,CP_Forecast!$D$5:$D$38,"&gt;=" &amp; KF$4)</f>
        <v>8655.409052849669</v>
      </c>
      <c r="KG6" s="6">
        <f>SUMIFS(CP_Forecast!$E$5:$E$38,CP_Forecast!$C$5:$C$38,"&lt;=" &amp; KG$4,CP_Forecast!$D$5:$D$38,"&gt;=" &amp; KG$4)</f>
        <v>8655.409052849669</v>
      </c>
      <c r="KH6" s="6">
        <f>SUMIFS(CP_Forecast!$E$5:$E$38,CP_Forecast!$C$5:$C$38,"&lt;=" &amp; KH$4,CP_Forecast!$D$5:$D$38,"&gt;=" &amp; KH$4)</f>
        <v>8655.409052849669</v>
      </c>
      <c r="KI6" s="6">
        <f>SUMIFS(CP_Forecast!$E$5:$E$38,CP_Forecast!$C$5:$C$38,"&lt;=" &amp; KI$4,CP_Forecast!$D$5:$D$38,"&gt;=" &amp; KI$4)</f>
        <v>8655.409052849669</v>
      </c>
      <c r="KJ6" s="6">
        <f>SUMIFS(CP_Forecast!$E$5:$E$38,CP_Forecast!$C$5:$C$38,"&lt;=" &amp; KJ$4,CP_Forecast!$D$5:$D$38,"&gt;=" &amp; KJ$4)</f>
        <v>8655.409052849669</v>
      </c>
      <c r="KK6" s="6">
        <f>SUMIFS(CP_Forecast!$E$5:$E$38,CP_Forecast!$C$5:$C$38,"&lt;=" &amp; KK$4,CP_Forecast!$D$5:$D$38,"&gt;=" &amp; KK$4)</f>
        <v>8655.409052849669</v>
      </c>
      <c r="KL6" s="6">
        <f>SUMIFS(CP_Forecast!$E$5:$E$38,CP_Forecast!$C$5:$C$38,"&lt;=" &amp; KL$4,CP_Forecast!$D$5:$D$38,"&gt;=" &amp; KL$4)</f>
        <v>8683.9775706653763</v>
      </c>
      <c r="KM6" s="6">
        <f>SUMIFS(CP_Forecast!$E$5:$E$38,CP_Forecast!$C$5:$C$38,"&lt;=" &amp; KM$4,CP_Forecast!$D$5:$D$38,"&gt;=" &amp; KM$4)</f>
        <v>8683.9775706653763</v>
      </c>
      <c r="KN6" s="6">
        <f>SUMIFS(CP_Forecast!$E$5:$E$38,CP_Forecast!$C$5:$C$38,"&lt;=" &amp; KN$4,CP_Forecast!$D$5:$D$38,"&gt;=" &amp; KN$4)</f>
        <v>8683.9775706653763</v>
      </c>
      <c r="KO6" s="6">
        <f>SUMIFS(CP_Forecast!$E$5:$E$38,CP_Forecast!$C$5:$C$38,"&lt;=" &amp; KO$4,CP_Forecast!$D$5:$D$38,"&gt;=" &amp; KO$4)</f>
        <v>8683.9775706653763</v>
      </c>
      <c r="KP6" s="6">
        <f>SUMIFS(CP_Forecast!$E$5:$E$38,CP_Forecast!$C$5:$C$38,"&lt;=" &amp; KP$4,CP_Forecast!$D$5:$D$38,"&gt;=" &amp; KP$4)</f>
        <v>8683.9775706653763</v>
      </c>
      <c r="KQ6" s="6">
        <f>SUMIFS(CP_Forecast!$E$5:$E$38,CP_Forecast!$C$5:$C$38,"&lt;=" &amp; KQ$4,CP_Forecast!$D$5:$D$38,"&gt;=" &amp; KQ$4)</f>
        <v>8683.9775706653763</v>
      </c>
      <c r="KR6" s="6">
        <f>SUMIFS(CP_Forecast!$E$5:$E$38,CP_Forecast!$C$5:$C$38,"&lt;=" &amp; KR$4,CP_Forecast!$D$5:$D$38,"&gt;=" &amp; KR$4)</f>
        <v>8683.9775706653763</v>
      </c>
      <c r="KS6" s="6">
        <f>SUMIFS(CP_Forecast!$E$5:$E$38,CP_Forecast!$C$5:$C$38,"&lt;=" &amp; KS$4,CP_Forecast!$D$5:$D$38,"&gt;=" &amp; KS$4)</f>
        <v>8683.9775706653763</v>
      </c>
      <c r="KT6" s="6">
        <f>SUMIFS(CP_Forecast!$E$5:$E$38,CP_Forecast!$C$5:$C$38,"&lt;=" &amp; KT$4,CP_Forecast!$D$5:$D$38,"&gt;=" &amp; KT$4)</f>
        <v>8683.9775706653763</v>
      </c>
      <c r="KU6" s="6">
        <f>SUMIFS(CP_Forecast!$E$5:$E$38,CP_Forecast!$C$5:$C$38,"&lt;=" &amp; KU$4,CP_Forecast!$D$5:$D$38,"&gt;=" &amp; KU$4)</f>
        <v>8683.9775706653763</v>
      </c>
      <c r="KV6" s="6">
        <f>SUMIFS(CP_Forecast!$E$5:$E$38,CP_Forecast!$C$5:$C$38,"&lt;=" &amp; KV$4,CP_Forecast!$D$5:$D$38,"&gt;=" &amp; KV$4)</f>
        <v>8683.9775706653763</v>
      </c>
      <c r="KW6" s="6">
        <f>SUMIFS(CP_Forecast!$E$5:$E$38,CP_Forecast!$C$5:$C$38,"&lt;=" &amp; KW$4,CP_Forecast!$D$5:$D$38,"&gt;=" &amp; KW$4)</f>
        <v>8683.9775706653763</v>
      </c>
      <c r="KX6" s="6">
        <f>SUMIFS(CP_Forecast!$E$5:$E$38,CP_Forecast!$C$5:$C$38,"&lt;=" &amp; KX$4,CP_Forecast!$D$5:$D$38,"&gt;=" &amp; KX$4)</f>
        <v>8713.0299236197006</v>
      </c>
      <c r="KY6" s="6">
        <f>SUMIFS(CP_Forecast!$E$5:$E$38,CP_Forecast!$C$5:$C$38,"&lt;=" &amp; KY$4,CP_Forecast!$D$5:$D$38,"&gt;=" &amp; KY$4)</f>
        <v>8713.0299236197006</v>
      </c>
      <c r="KZ6" s="6">
        <f>SUMIFS(CP_Forecast!$E$5:$E$38,CP_Forecast!$C$5:$C$38,"&lt;=" &amp; KZ$4,CP_Forecast!$D$5:$D$38,"&gt;=" &amp; KZ$4)</f>
        <v>8713.0299236197006</v>
      </c>
      <c r="LA6" s="6">
        <f>SUMIFS(CP_Forecast!$E$5:$E$38,CP_Forecast!$C$5:$C$38,"&lt;=" &amp; LA$4,CP_Forecast!$D$5:$D$38,"&gt;=" &amp; LA$4)</f>
        <v>8713.0299236197006</v>
      </c>
      <c r="LB6" s="6">
        <f>SUMIFS(CP_Forecast!$E$5:$E$38,CP_Forecast!$C$5:$C$38,"&lt;=" &amp; LB$4,CP_Forecast!$D$5:$D$38,"&gt;=" &amp; LB$4)</f>
        <v>8713.0299236197006</v>
      </c>
      <c r="LC6" s="6">
        <f>SUMIFS(CP_Forecast!$E$5:$E$38,CP_Forecast!$C$5:$C$38,"&lt;=" &amp; LC$4,CP_Forecast!$D$5:$D$38,"&gt;=" &amp; LC$4)</f>
        <v>8713.0299236197006</v>
      </c>
      <c r="LD6" s="6">
        <f>SUMIFS(CP_Forecast!$E$5:$E$38,CP_Forecast!$C$5:$C$38,"&lt;=" &amp; LD$4,CP_Forecast!$D$5:$D$38,"&gt;=" &amp; LD$4)</f>
        <v>8713.0299236197006</v>
      </c>
      <c r="LE6" s="6">
        <f>SUMIFS(CP_Forecast!$E$5:$E$38,CP_Forecast!$C$5:$C$38,"&lt;=" &amp; LE$4,CP_Forecast!$D$5:$D$38,"&gt;=" &amp; LE$4)</f>
        <v>8713.0299236197006</v>
      </c>
      <c r="LF6" s="6">
        <f>SUMIFS(CP_Forecast!$E$5:$E$38,CP_Forecast!$C$5:$C$38,"&lt;=" &amp; LF$4,CP_Forecast!$D$5:$D$38,"&gt;=" &amp; LF$4)</f>
        <v>8713.0299236197006</v>
      </c>
      <c r="LG6" s="6">
        <f>SUMIFS(CP_Forecast!$E$5:$E$38,CP_Forecast!$C$5:$C$38,"&lt;=" &amp; LG$4,CP_Forecast!$D$5:$D$38,"&gt;=" &amp; LG$4)</f>
        <v>8713.0299236197006</v>
      </c>
      <c r="LH6" s="6">
        <f>SUMIFS(CP_Forecast!$E$5:$E$38,CP_Forecast!$C$5:$C$38,"&lt;=" &amp; LH$4,CP_Forecast!$D$5:$D$38,"&gt;=" &amp; LH$4)</f>
        <v>8713.0299236197006</v>
      </c>
      <c r="LI6" s="6">
        <f>SUMIFS(CP_Forecast!$E$5:$E$38,CP_Forecast!$C$5:$C$38,"&lt;=" &amp; LI$4,CP_Forecast!$D$5:$D$38,"&gt;=" &amp; LI$4)</f>
        <v>8713.0299236197006</v>
      </c>
      <c r="LJ6" s="6">
        <f>SUMIFS(CP_Forecast!$E$5:$E$38,CP_Forecast!$C$5:$C$38,"&lt;=" &amp; LJ$4,CP_Forecast!$D$5:$D$38,"&gt;=" &amp; LJ$4)</f>
        <v>8742.1396558413599</v>
      </c>
      <c r="LK6" s="6">
        <f>SUMIFS(CP_Forecast!$E$5:$E$38,CP_Forecast!$C$5:$C$38,"&lt;=" &amp; LK$4,CP_Forecast!$D$5:$D$38,"&gt;=" &amp; LK$4)</f>
        <v>8742.1396558413599</v>
      </c>
      <c r="LL6" s="6">
        <f>SUMIFS(CP_Forecast!$E$5:$E$38,CP_Forecast!$C$5:$C$38,"&lt;=" &amp; LL$4,CP_Forecast!$D$5:$D$38,"&gt;=" &amp; LL$4)</f>
        <v>8742.1396558413599</v>
      </c>
      <c r="LM6" s="6">
        <f>SUMIFS(CP_Forecast!$E$5:$E$38,CP_Forecast!$C$5:$C$38,"&lt;=" &amp; LM$4,CP_Forecast!$D$5:$D$38,"&gt;=" &amp; LM$4)</f>
        <v>8742.1396558413599</v>
      </c>
      <c r="LN6" s="6">
        <f>SUMIFS(CP_Forecast!$E$5:$E$38,CP_Forecast!$C$5:$C$38,"&lt;=" &amp; LN$4,CP_Forecast!$D$5:$D$38,"&gt;=" &amp; LN$4)</f>
        <v>8742.1396558413599</v>
      </c>
      <c r="LO6" s="6">
        <f>SUMIFS(CP_Forecast!$E$5:$E$38,CP_Forecast!$C$5:$C$38,"&lt;=" &amp; LO$4,CP_Forecast!$D$5:$D$38,"&gt;=" &amp; LO$4)</f>
        <v>8742.1396558413599</v>
      </c>
      <c r="LP6" s="6">
        <f>SUMIFS(CP_Forecast!$E$5:$E$38,CP_Forecast!$C$5:$C$38,"&lt;=" &amp; LP$4,CP_Forecast!$D$5:$D$38,"&gt;=" &amp; LP$4)</f>
        <v>8742.1396558413599</v>
      </c>
      <c r="LQ6" s="6">
        <f>SUMIFS(CP_Forecast!$E$5:$E$38,CP_Forecast!$C$5:$C$38,"&lt;=" &amp; LQ$4,CP_Forecast!$D$5:$D$38,"&gt;=" &amp; LQ$4)</f>
        <v>8742.1396558413599</v>
      </c>
      <c r="LR6" s="6">
        <f>SUMIFS(CP_Forecast!$E$5:$E$38,CP_Forecast!$C$5:$C$38,"&lt;=" &amp; LR$4,CP_Forecast!$D$5:$D$38,"&gt;=" &amp; LR$4)</f>
        <v>8742.1396558413599</v>
      </c>
      <c r="LS6" s="6">
        <f>SUMIFS(CP_Forecast!$E$5:$E$38,CP_Forecast!$C$5:$C$38,"&lt;=" &amp; LS$4,CP_Forecast!$D$5:$D$38,"&gt;=" &amp; LS$4)</f>
        <v>8742.1396558413599</v>
      </c>
      <c r="LT6" s="6">
        <f>SUMIFS(CP_Forecast!$E$5:$E$38,CP_Forecast!$C$5:$C$38,"&lt;=" &amp; LT$4,CP_Forecast!$D$5:$D$38,"&gt;=" &amp; LT$4)</f>
        <v>8742.1396558413599</v>
      </c>
      <c r="LU6" s="6">
        <f>SUMIFS(CP_Forecast!$E$5:$E$38,CP_Forecast!$C$5:$C$38,"&lt;=" &amp; LU$4,CP_Forecast!$D$5:$D$38,"&gt;=" &amp; LU$4)</f>
        <v>8742.1396558413599</v>
      </c>
      <c r="LV6" s="6">
        <f>SUMIFS(CP_Forecast!$E$5:$E$38,CP_Forecast!$C$5:$C$38,"&lt;=" &amp; LV$4,CP_Forecast!$D$5:$D$38,"&gt;=" &amp; LV$4)</f>
        <v>8771.1796424285822</v>
      </c>
      <c r="LW6" s="6">
        <f>SUMIFS(CP_Forecast!$E$5:$E$38,CP_Forecast!$C$5:$C$38,"&lt;=" &amp; LW$4,CP_Forecast!$D$5:$D$38,"&gt;=" &amp; LW$4)</f>
        <v>8771.1796424285822</v>
      </c>
      <c r="LX6" s="6">
        <f>SUMIFS(CP_Forecast!$E$5:$E$38,CP_Forecast!$C$5:$C$38,"&lt;=" &amp; LX$4,CP_Forecast!$D$5:$D$38,"&gt;=" &amp; LX$4)</f>
        <v>8771.1796424285822</v>
      </c>
      <c r="LY6" s="6">
        <f>SUMIFS(CP_Forecast!$E$5:$E$38,CP_Forecast!$C$5:$C$38,"&lt;=" &amp; LY$4,CP_Forecast!$D$5:$D$38,"&gt;=" &amp; LY$4)</f>
        <v>8771.1796424285822</v>
      </c>
      <c r="LZ6" s="6">
        <f>SUMIFS(CP_Forecast!$E$5:$E$38,CP_Forecast!$C$5:$C$38,"&lt;=" &amp; LZ$4,CP_Forecast!$D$5:$D$38,"&gt;=" &amp; LZ$4)</f>
        <v>8771.1796424285822</v>
      </c>
      <c r="MA6" s="6">
        <f>SUMIFS(CP_Forecast!$E$5:$E$38,CP_Forecast!$C$5:$C$38,"&lt;=" &amp; MA$4,CP_Forecast!$D$5:$D$38,"&gt;=" &amp; MA$4)</f>
        <v>8771.1796424285822</v>
      </c>
      <c r="MB6" s="6">
        <f>SUMIFS(CP_Forecast!$E$5:$E$38,CP_Forecast!$C$5:$C$38,"&lt;=" &amp; MB$4,CP_Forecast!$D$5:$D$38,"&gt;=" &amp; MB$4)</f>
        <v>8771.1796424285822</v>
      </c>
      <c r="MC6" s="6">
        <f>SUMIFS(CP_Forecast!$E$5:$E$38,CP_Forecast!$C$5:$C$38,"&lt;=" &amp; MC$4,CP_Forecast!$D$5:$D$38,"&gt;=" &amp; MC$4)</f>
        <v>8771.1796424285822</v>
      </c>
      <c r="MD6" s="6">
        <f>SUMIFS(CP_Forecast!$E$5:$E$38,CP_Forecast!$C$5:$C$38,"&lt;=" &amp; MD$4,CP_Forecast!$D$5:$D$38,"&gt;=" &amp; MD$4)</f>
        <v>8771.1796424285822</v>
      </c>
      <c r="ME6" s="6">
        <f>SUMIFS(CP_Forecast!$E$5:$E$38,CP_Forecast!$C$5:$C$38,"&lt;=" &amp; ME$4,CP_Forecast!$D$5:$D$38,"&gt;=" &amp; ME$4)</f>
        <v>8771.1796424285822</v>
      </c>
      <c r="MF6" s="6">
        <f>SUMIFS(CP_Forecast!$E$5:$E$38,CP_Forecast!$C$5:$C$38,"&lt;=" &amp; MF$4,CP_Forecast!$D$5:$D$38,"&gt;=" &amp; MF$4)</f>
        <v>8771.1796424285822</v>
      </c>
      <c r="MG6" s="6">
        <f>SUMIFS(CP_Forecast!$E$5:$E$38,CP_Forecast!$C$5:$C$38,"&lt;=" &amp; MG$4,CP_Forecast!$D$5:$D$38,"&gt;=" &amp; MG$4)</f>
        <v>8771.1796424285822</v>
      </c>
      <c r="MH6" s="6">
        <f>SUMIFS(CP_Forecast!$E$5:$E$38,CP_Forecast!$C$5:$C$38,"&lt;=" &amp; MH$4,CP_Forecast!$D$5:$D$38,"&gt;=" &amp; MH$4)</f>
        <v>8800.2786407717467</v>
      </c>
      <c r="MI6" s="6">
        <f>SUMIFS(CP_Forecast!$E$5:$E$38,CP_Forecast!$C$5:$C$38,"&lt;=" &amp; MI$4,CP_Forecast!$D$5:$D$38,"&gt;=" &amp; MI$4)</f>
        <v>8800.2786407717467</v>
      </c>
      <c r="MJ6" s="6">
        <f>SUMIFS(CP_Forecast!$E$5:$E$38,CP_Forecast!$C$5:$C$38,"&lt;=" &amp; MJ$4,CP_Forecast!$D$5:$D$38,"&gt;=" &amp; MJ$4)</f>
        <v>8800.2786407717467</v>
      </c>
      <c r="MK6" s="6">
        <f>SUMIFS(CP_Forecast!$E$5:$E$38,CP_Forecast!$C$5:$C$38,"&lt;=" &amp; MK$4,CP_Forecast!$D$5:$D$38,"&gt;=" &amp; MK$4)</f>
        <v>8800.2786407717467</v>
      </c>
      <c r="ML6" s="6">
        <f>SUMIFS(CP_Forecast!$E$5:$E$38,CP_Forecast!$C$5:$C$38,"&lt;=" &amp; ML$4,CP_Forecast!$D$5:$D$38,"&gt;=" &amp; ML$4)</f>
        <v>8800.2786407717467</v>
      </c>
      <c r="MM6" s="6">
        <f>SUMIFS(CP_Forecast!$E$5:$E$38,CP_Forecast!$C$5:$C$38,"&lt;=" &amp; MM$4,CP_Forecast!$D$5:$D$38,"&gt;=" &amp; MM$4)</f>
        <v>8800.2786407717467</v>
      </c>
      <c r="MN6" s="6">
        <f>SUMIFS(CP_Forecast!$E$5:$E$38,CP_Forecast!$C$5:$C$38,"&lt;=" &amp; MN$4,CP_Forecast!$D$5:$D$38,"&gt;=" &amp; MN$4)</f>
        <v>8800.2786407717467</v>
      </c>
      <c r="MO6" s="6">
        <f>SUMIFS(CP_Forecast!$E$5:$E$38,CP_Forecast!$C$5:$C$38,"&lt;=" &amp; MO$4,CP_Forecast!$D$5:$D$38,"&gt;=" &amp; MO$4)</f>
        <v>8800.2786407717467</v>
      </c>
      <c r="MP6" s="6">
        <f>SUMIFS(CP_Forecast!$E$5:$E$38,CP_Forecast!$C$5:$C$38,"&lt;=" &amp; MP$4,CP_Forecast!$D$5:$D$38,"&gt;=" &amp; MP$4)</f>
        <v>8800.2786407717467</v>
      </c>
      <c r="MQ6" s="6">
        <f>SUMIFS(CP_Forecast!$E$5:$E$38,CP_Forecast!$C$5:$C$38,"&lt;=" &amp; MQ$4,CP_Forecast!$D$5:$D$38,"&gt;=" &amp; MQ$4)</f>
        <v>8800.2786407717467</v>
      </c>
      <c r="MR6" s="6">
        <f>SUMIFS(CP_Forecast!$E$5:$E$38,CP_Forecast!$C$5:$C$38,"&lt;=" &amp; MR$4,CP_Forecast!$D$5:$D$38,"&gt;=" &amp; MR$4)</f>
        <v>8800.2786407717467</v>
      </c>
      <c r="MS6" s="6">
        <f>SUMIFS(CP_Forecast!$E$5:$E$38,CP_Forecast!$C$5:$C$38,"&lt;=" &amp; MS$4,CP_Forecast!$D$5:$D$38,"&gt;=" &amp; MS$4)</f>
        <v>8800.2786407717467</v>
      </c>
      <c r="MT6" s="6">
        <f>SUMIFS(CP_Forecast!$E$5:$E$38,CP_Forecast!$C$5:$C$38,"&lt;=" &amp; MT$4,CP_Forecast!$D$5:$D$38,"&gt;=" &amp; MT$4)</f>
        <v>8829.5422975320071</v>
      </c>
      <c r="MU6" s="6">
        <f>SUMIFS(CP_Forecast!$E$5:$E$38,CP_Forecast!$C$5:$C$38,"&lt;=" &amp; MU$4,CP_Forecast!$D$5:$D$38,"&gt;=" &amp; MU$4)</f>
        <v>8829.5422975320071</v>
      </c>
      <c r="MV6" s="6">
        <f>SUMIFS(CP_Forecast!$E$5:$E$38,CP_Forecast!$C$5:$C$38,"&lt;=" &amp; MV$4,CP_Forecast!$D$5:$D$38,"&gt;=" &amp; MV$4)</f>
        <v>8829.5422975320071</v>
      </c>
      <c r="MW6" s="6">
        <f>SUMIFS(CP_Forecast!$E$5:$E$38,CP_Forecast!$C$5:$C$38,"&lt;=" &amp; MW$4,CP_Forecast!$D$5:$D$38,"&gt;=" &amp; MW$4)</f>
        <v>8829.5422975320071</v>
      </c>
      <c r="MX6" s="6">
        <f>SUMIFS(CP_Forecast!$E$5:$E$38,CP_Forecast!$C$5:$C$38,"&lt;=" &amp; MX$4,CP_Forecast!$D$5:$D$38,"&gt;=" &amp; MX$4)</f>
        <v>8829.5422975320071</v>
      </c>
      <c r="MY6" s="6">
        <f>SUMIFS(CP_Forecast!$E$5:$E$38,CP_Forecast!$C$5:$C$38,"&lt;=" &amp; MY$4,CP_Forecast!$D$5:$D$38,"&gt;=" &amp; MY$4)</f>
        <v>8829.5422975320071</v>
      </c>
      <c r="MZ6" s="6">
        <f>SUMIFS(CP_Forecast!$E$5:$E$38,CP_Forecast!$C$5:$C$38,"&lt;=" &amp; MZ$4,CP_Forecast!$D$5:$D$38,"&gt;=" &amp; MZ$4)</f>
        <v>8829.5422975320071</v>
      </c>
      <c r="NA6" s="1"/>
      <c r="NB6" s="19" t="str">
        <f>+D6</f>
        <v>NNE CSO</v>
      </c>
      <c r="NC6" s="6">
        <f t="shared" ref="NC6:NL9" si="141">AVERAGEIF($E$3:$MZ$3,NC$3,$E6:$MZ6)</f>
        <v>8182.5219166666657</v>
      </c>
      <c r="ND6" s="6">
        <f t="shared" si="141"/>
        <v>7600.7618333333339</v>
      </c>
      <c r="NE6" s="6">
        <f t="shared" si="141"/>
        <v>7482.7610000000013</v>
      </c>
      <c r="NF6" s="6">
        <f t="shared" si="141"/>
        <v>8167.9575000000004</v>
      </c>
      <c r="NG6" s="6">
        <f t="shared" si="141"/>
        <v>8422.1166666666668</v>
      </c>
      <c r="NH6" s="6">
        <f t="shared" si="141"/>
        <v>8167.6954720000003</v>
      </c>
      <c r="NI6" s="6">
        <f t="shared" si="141"/>
        <v>8047.9410793440011</v>
      </c>
      <c r="NJ6" s="6">
        <f t="shared" si="141"/>
        <v>8138.2712870381556</v>
      </c>
      <c r="NK6" s="6">
        <f t="shared" si="141"/>
        <v>8270.6843650198625</v>
      </c>
      <c r="NL6" s="6">
        <f t="shared" si="141"/>
        <v>8291.4351917538752</v>
      </c>
      <c r="NM6" s="6">
        <f t="shared" ref="NM6:NV9" si="142">AVERAGEIF($E$3:$MZ$3,NM$3,$E6:$MZ6)</f>
        <v>8265.0375338214908</v>
      </c>
      <c r="NN6" s="6">
        <f t="shared" si="142"/>
        <v>8284.7006303094331</v>
      </c>
      <c r="NO6" s="6">
        <f t="shared" si="142"/>
        <v>8332.5260596044463</v>
      </c>
      <c r="NP6" s="6">
        <f t="shared" si="142"/>
        <v>8371.7655236628416</v>
      </c>
      <c r="NQ6" s="6">
        <f t="shared" si="142"/>
        <v>8392.1839177087222</v>
      </c>
      <c r="NR6" s="6">
        <f t="shared" si="142"/>
        <v>8412.535160351601</v>
      </c>
      <c r="NS6" s="6">
        <f t="shared" si="142"/>
        <v>8442.3296809106851</v>
      </c>
      <c r="NT6" s="6">
        <f t="shared" si="142"/>
        <v>8474.1707491321376</v>
      </c>
      <c r="NU6" s="6">
        <f t="shared" si="142"/>
        <v>8502.7829764167273</v>
      </c>
      <c r="NV6" s="6">
        <f t="shared" si="142"/>
        <v>8529.2485018730131</v>
      </c>
      <c r="NW6" s="6">
        <f t="shared" ref="NW6:OF9" si="143">AVERAGEIF($E$3:$MZ$3,NW$3,$E6:$MZ6)</f>
        <v>8556.9355478742018</v>
      </c>
      <c r="NX6" s="6">
        <f t="shared" si="143"/>
        <v>8586.1044261537663</v>
      </c>
      <c r="NY6" s="6">
        <f t="shared" si="143"/>
        <v>8615.1469246928682</v>
      </c>
      <c r="NZ6" s="6">
        <f t="shared" si="143"/>
        <v>8643.6241121561397</v>
      </c>
      <c r="OA6" s="6">
        <f t="shared" si="143"/>
        <v>8672.0740215754977</v>
      </c>
      <c r="OB6" s="6">
        <f t="shared" si="143"/>
        <v>8700.9247765553991</v>
      </c>
      <c r="OC6" s="6">
        <f t="shared" si="143"/>
        <v>8730.0106007490012</v>
      </c>
      <c r="OD6" s="6">
        <f t="shared" si="143"/>
        <v>8759.0796480172412</v>
      </c>
      <c r="OE6" s="6">
        <f t="shared" si="143"/>
        <v>8788.1540581287645</v>
      </c>
      <c r="OF6" s="6">
        <f t="shared" si="143"/>
        <v>8817.3491072152337</v>
      </c>
      <c r="OH6" s="58" t="str">
        <f>_xlfn.CONCAT(C6," ",D6)</f>
        <v>Capacity Market NNE CSO</v>
      </c>
    </row>
    <row r="7" spans="1:398" x14ac:dyDescent="0.25">
      <c r="A7" s="35"/>
      <c r="D7" s="19" t="s">
        <v>19</v>
      </c>
      <c r="E7" s="191">
        <f>INDEX(CP_Forecast!$H$4:$AB$38,MATCH(YEAR(Capacity_Charges!E2)-1,CP_Forecast!$J$4:$J$38,0),MATCH(Capacity_Charges!$B$3,CP_Forecast!$H$4:$AB$4,0))/INDEX(CP_Forecast!$B$4:$F$38,MATCH(Capacity_Charges!E2,CP_Forecast!$C$4:$C$38,0),4)</f>
        <v>1.4453378600826497E-3</v>
      </c>
      <c r="F7" s="191">
        <f>INDEX(CP_Forecast!$H$4:$AB$38,MATCH(YEAR(Capacity_Charges!F2)-1,CP_Forecast!$J$4:$J$38,0),MATCH(Capacity_Charges!$B$3,CP_Forecast!$H$4:$AB$4,0))/INDEX(CP_Forecast!$B$4:$F$38,MATCH(Capacity_Charges!F2,CP_Forecast!$C$4:$C$38,0),4)</f>
        <v>1.4453378600826497E-3</v>
      </c>
      <c r="G7" s="191">
        <f>INDEX(CP_Forecast!$H$4:$AB$38,MATCH(YEAR(Capacity_Charges!G2)-1,CP_Forecast!$J$4:$J$38,0),MATCH(Capacity_Charges!$B$3,CP_Forecast!$H$4:$AB$4,0))/INDEX(CP_Forecast!$B$4:$F$38,MATCH(Capacity_Charges!G2,CP_Forecast!$C$4:$C$38,0),4)</f>
        <v>1.4453378600826497E-3</v>
      </c>
      <c r="H7" s="191">
        <f>INDEX(CP_Forecast!$H$4:$AB$38,MATCH(YEAR(Capacity_Charges!H2)-1,CP_Forecast!$J$4:$J$38,0),MATCH(Capacity_Charges!$B$3,CP_Forecast!$H$4:$AB$4,0))/INDEX(CP_Forecast!$B$4:$F$38,MATCH(Capacity_Charges!H2,CP_Forecast!$C$4:$C$38,0),4)</f>
        <v>1.4453378600826497E-3</v>
      </c>
      <c r="I7" s="191">
        <f>INDEX(CP_Forecast!$H$4:$AB$38,MATCH(YEAR(Capacity_Charges!I2)-1,CP_Forecast!$J$4:$J$38,0),MATCH(Capacity_Charges!$B$3,CP_Forecast!$H$4:$AB$4,0))/INDEX(CP_Forecast!$B$4:$F$38,MATCH(Capacity_Charges!I2,CP_Forecast!$C$4:$C$38,0),4)</f>
        <v>1.4453378600826497E-3</v>
      </c>
      <c r="J7" s="191">
        <f>INDEX(CP_Forecast!$H$4:$AB$38,MATCH(YEAR(Capacity_Charges!J2)-1,CP_Forecast!$J$4:$J$38,0),MATCH(Capacity_Charges!$B$3,CP_Forecast!$H$4:$AB$4,0))/INDEX(CP_Forecast!$B$4:$F$38,MATCH(Capacity_Charges!J2,CP_Forecast!$C$4:$C$38,0),4)</f>
        <v>1.6480990333277801E-3</v>
      </c>
      <c r="K7" s="191">
        <f>INDEX(CP_Forecast!$H$4:$AB$38,MATCH(YEAR(Capacity_Charges!K2)-1,CP_Forecast!$J$4:$J$38,0),MATCH(Capacity_Charges!$B$3,CP_Forecast!$H$4:$AB$4,0))/INDEX(CP_Forecast!$B$4:$F$38,MATCH(Capacity_Charges!K2,CP_Forecast!$C$4:$C$38,0),4)</f>
        <v>1.6480990333277801E-3</v>
      </c>
      <c r="L7" s="191">
        <f>INDEX(CP_Forecast!$H$4:$AB$38,MATCH(YEAR(Capacity_Charges!L2)-1,CP_Forecast!$J$4:$J$38,0),MATCH(Capacity_Charges!$B$3,CP_Forecast!$H$4:$AB$4,0))/INDEX(CP_Forecast!$B$4:$F$38,MATCH(Capacity_Charges!L2,CP_Forecast!$C$4:$C$38,0),4)</f>
        <v>1.6480990333277801E-3</v>
      </c>
      <c r="M7" s="191">
        <f>INDEX(CP_Forecast!$H$4:$AB$38,MATCH(YEAR(Capacity_Charges!M2)-1,CP_Forecast!$J$4:$J$38,0),MATCH(Capacity_Charges!$B$3,CP_Forecast!$H$4:$AB$4,0))/INDEX(CP_Forecast!$B$4:$F$38,MATCH(Capacity_Charges!M2,CP_Forecast!$C$4:$C$38,0),4)</f>
        <v>1.6480990333277801E-3</v>
      </c>
      <c r="N7" s="191">
        <f>INDEX(CP_Forecast!$H$4:$AB$38,MATCH(YEAR(Capacity_Charges!N2)-1,CP_Forecast!$J$4:$J$38,0),MATCH(Capacity_Charges!$B$3,CP_Forecast!$H$4:$AB$4,0))/INDEX(CP_Forecast!$B$4:$F$38,MATCH(Capacity_Charges!N2,CP_Forecast!$C$4:$C$38,0),4)</f>
        <v>1.6480990333277801E-3</v>
      </c>
      <c r="O7" s="191">
        <f>INDEX(CP_Forecast!$H$4:$AB$38,MATCH(YEAR(Capacity_Charges!O2)-1,CP_Forecast!$J$4:$J$38,0),MATCH(Capacity_Charges!$B$3,CP_Forecast!$H$4:$AB$4,0))/INDEX(CP_Forecast!$B$4:$F$38,MATCH(Capacity_Charges!O2,CP_Forecast!$C$4:$C$38,0),4)</f>
        <v>1.6480990333277801E-3</v>
      </c>
      <c r="P7" s="191">
        <f>INDEX(CP_Forecast!$H$4:$AB$38,MATCH(YEAR(Capacity_Charges!P2)-1,CP_Forecast!$J$4:$J$38,0),MATCH(Capacity_Charges!$B$3,CP_Forecast!$H$4:$AB$4,0))/INDEX(CP_Forecast!$B$4:$F$38,MATCH(Capacity_Charges!P2,CP_Forecast!$C$4:$C$38,0),4)</f>
        <v>1.6480990333277801E-3</v>
      </c>
      <c r="Q7" s="209">
        <f>+INDEX(CP_Forecast!$L$4:$AB$38,MATCH(Capacity_Charges!Q2,CP_Forecast!$L$4:$L$38,0),MATCH(Capacity_Charges!$B$3,CP_Forecast!$L$4:$AB$4,0))/INDEX(CP_Forecast!$L$4:$AB$38,MATCH(Capacity_Charges!Q2,CP_Forecast!$L$4:$L$38,0),MATCH("NNE",CP_Forecast!$L$4:$AB$4,0))</f>
        <v>2.6660184584930548E-3</v>
      </c>
      <c r="R7" s="209">
        <f>+INDEX(CP_Forecast!$L$4:$AB$38,MATCH(Capacity_Charges!R2,CP_Forecast!$L$4:$L$38,0),MATCH(Capacity_Charges!$B$3,CP_Forecast!$L$4:$AB$4,0))/INDEX(CP_Forecast!$L$4:$AB$38,MATCH(Capacity_Charges!R2,CP_Forecast!$L$4:$L$38,0),MATCH("NNE",CP_Forecast!$L$4:$AB$4,0))</f>
        <v>2.6660184584930548E-3</v>
      </c>
      <c r="S7" s="209">
        <f>+INDEX(CP_Forecast!$L$4:$AB$38,MATCH(Capacity_Charges!S2,CP_Forecast!$L$4:$L$38,0),MATCH(Capacity_Charges!$B$3,CP_Forecast!$L$4:$AB$4,0))/INDEX(CP_Forecast!$L$4:$AB$38,MATCH(Capacity_Charges!S2,CP_Forecast!$L$4:$L$38,0),MATCH("NNE",CP_Forecast!$L$4:$AB$4,0))</f>
        <v>2.6660184584930548E-3</v>
      </c>
      <c r="T7" s="209">
        <f>+INDEX(CP_Forecast!$L$4:$AB$38,MATCH(Capacity_Charges!T2,CP_Forecast!$L$4:$L$38,0),MATCH(Capacity_Charges!$B$3,CP_Forecast!$L$4:$AB$4,0))/INDEX(CP_Forecast!$L$4:$AB$38,MATCH(Capacity_Charges!T2,CP_Forecast!$L$4:$L$38,0),MATCH("NNE",CP_Forecast!$L$4:$AB$4,0))</f>
        <v>2.6660184584930548E-3</v>
      </c>
      <c r="U7" s="209">
        <f>+INDEX(CP_Forecast!$L$4:$AB$38,MATCH(Capacity_Charges!U2,CP_Forecast!$L$4:$L$38,0),MATCH(Capacity_Charges!$B$3,CP_Forecast!$L$4:$AB$4,0))/INDEX(CP_Forecast!$L$4:$AB$38,MATCH(Capacity_Charges!U2,CP_Forecast!$L$4:$L$38,0),MATCH("NNE",CP_Forecast!$L$4:$AB$4,0))</f>
        <v>2.6660184584930548E-3</v>
      </c>
      <c r="V7" s="209">
        <f>+INDEX(CP_Forecast!$L$4:$AB$38,MATCH(Capacity_Charges!V2,CP_Forecast!$L$4:$L$38,0),MATCH(Capacity_Charges!$B$3,CP_Forecast!$L$4:$AB$4,0))/INDEX(CP_Forecast!$L$4:$AB$38,MATCH(Capacity_Charges!V2,CP_Forecast!$L$4:$L$38,0),MATCH("NNE",CP_Forecast!$L$4:$AB$4,0))</f>
        <v>2.3474705722045532E-3</v>
      </c>
      <c r="W7" s="209">
        <f>+INDEX(CP_Forecast!$L$4:$AB$38,MATCH(Capacity_Charges!W2,CP_Forecast!$L$4:$L$38,0),MATCH(Capacity_Charges!$B$3,CP_Forecast!$L$4:$AB$4,0))/INDEX(CP_Forecast!$L$4:$AB$38,MATCH(Capacity_Charges!W2,CP_Forecast!$L$4:$L$38,0),MATCH("NNE",CP_Forecast!$L$4:$AB$4,0))</f>
        <v>2.3474705722045532E-3</v>
      </c>
      <c r="X7" s="209">
        <f>+INDEX(CP_Forecast!$L$4:$AB$38,MATCH(Capacity_Charges!X2,CP_Forecast!$L$4:$L$38,0),MATCH(Capacity_Charges!$B$3,CP_Forecast!$L$4:$AB$4,0))/INDEX(CP_Forecast!$L$4:$AB$38,MATCH(Capacity_Charges!X2,CP_Forecast!$L$4:$L$38,0),MATCH("NNE",CP_Forecast!$L$4:$AB$4,0))</f>
        <v>2.3474705722045532E-3</v>
      </c>
      <c r="Y7" s="209">
        <f>+INDEX(CP_Forecast!$L$4:$AB$38,MATCH(Capacity_Charges!Y2,CP_Forecast!$L$4:$L$38,0),MATCH(Capacity_Charges!$B$3,CP_Forecast!$L$4:$AB$4,0))/INDEX(CP_Forecast!$L$4:$AB$38,MATCH(Capacity_Charges!Y2,CP_Forecast!$L$4:$L$38,0),MATCH("NNE",CP_Forecast!$L$4:$AB$4,0))</f>
        <v>2.3474705722045532E-3</v>
      </c>
      <c r="Z7" s="209">
        <f>+INDEX(CP_Forecast!$L$4:$AB$38,MATCH(Capacity_Charges!Z2,CP_Forecast!$L$4:$L$38,0),MATCH(Capacity_Charges!$B$3,CP_Forecast!$L$4:$AB$4,0))/INDEX(CP_Forecast!$L$4:$AB$38,MATCH(Capacity_Charges!Z2,CP_Forecast!$L$4:$L$38,0),MATCH("NNE",CP_Forecast!$L$4:$AB$4,0))</f>
        <v>2.3474705722045532E-3</v>
      </c>
      <c r="AA7" s="209">
        <f>+INDEX(CP_Forecast!$L$4:$AB$38,MATCH(Capacity_Charges!AA2,CP_Forecast!$L$4:$L$38,0),MATCH(Capacity_Charges!$B$3,CP_Forecast!$L$4:$AB$4,0))/INDEX(CP_Forecast!$L$4:$AB$38,MATCH(Capacity_Charges!AA2,CP_Forecast!$L$4:$L$38,0),MATCH("NNE",CP_Forecast!$L$4:$AB$4,0))</f>
        <v>2.3474705722045532E-3</v>
      </c>
      <c r="AB7" s="209">
        <f>+INDEX(CP_Forecast!$L$4:$AB$38,MATCH(Capacity_Charges!AB2,CP_Forecast!$L$4:$L$38,0),MATCH(Capacity_Charges!$B$3,CP_Forecast!$L$4:$AB$4,0))/INDEX(CP_Forecast!$L$4:$AB$38,MATCH(Capacity_Charges!AB2,CP_Forecast!$L$4:$L$38,0),MATCH("NNE",CP_Forecast!$L$4:$AB$4,0))</f>
        <v>2.3474705722045532E-3</v>
      </c>
      <c r="AC7" s="209">
        <f>+INDEX(CP_Forecast!$L$4:$AB$38,MATCH(Capacity_Charges!AC2,CP_Forecast!$L$4:$L$38,0),MATCH(Capacity_Charges!$B$3,CP_Forecast!$L$4:$AB$4,0))/INDEX(CP_Forecast!$L$4:$AB$38,MATCH(Capacity_Charges!AC2,CP_Forecast!$L$4:$L$38,0),MATCH("NNE",CP_Forecast!$L$4:$AB$4,0))</f>
        <v>2.3474705722045532E-3</v>
      </c>
      <c r="AD7" s="209">
        <f>+INDEX(CP_Forecast!$L$4:$AB$38,MATCH(Capacity_Charges!AD2,CP_Forecast!$L$4:$L$38,0),MATCH(Capacity_Charges!$B$3,CP_Forecast!$L$4:$AB$4,0))/INDEX(CP_Forecast!$L$4:$AB$38,MATCH(Capacity_Charges!AD2,CP_Forecast!$L$4:$L$38,0),MATCH("NNE",CP_Forecast!$L$4:$AB$4,0))</f>
        <v>2.3474705722045532E-3</v>
      </c>
      <c r="AE7" s="209">
        <f>+INDEX(CP_Forecast!$L$4:$AB$38,MATCH(Capacity_Charges!AE2,CP_Forecast!$L$4:$L$38,0),MATCH(Capacity_Charges!$B$3,CP_Forecast!$L$4:$AB$4,0))/INDEX(CP_Forecast!$L$4:$AB$38,MATCH(Capacity_Charges!AE2,CP_Forecast!$L$4:$L$38,0),MATCH("NNE",CP_Forecast!$L$4:$AB$4,0))</f>
        <v>2.3474705722045532E-3</v>
      </c>
      <c r="AF7" s="209">
        <f>+INDEX(CP_Forecast!$L$4:$AB$38,MATCH(Capacity_Charges!AF2,CP_Forecast!$L$4:$L$38,0),MATCH(Capacity_Charges!$B$3,CP_Forecast!$L$4:$AB$4,0))/INDEX(CP_Forecast!$L$4:$AB$38,MATCH(Capacity_Charges!AF2,CP_Forecast!$L$4:$L$38,0),MATCH("NNE",CP_Forecast!$L$4:$AB$4,0))</f>
        <v>2.3474705722045532E-3</v>
      </c>
      <c r="AG7" s="209">
        <f>+INDEX(CP_Forecast!$L$4:$AB$38,MATCH(Capacity_Charges!AG2,CP_Forecast!$L$4:$L$38,0),MATCH(Capacity_Charges!$B$3,CP_Forecast!$L$4:$AB$4,0))/INDEX(CP_Forecast!$L$4:$AB$38,MATCH(Capacity_Charges!AG2,CP_Forecast!$L$4:$L$38,0),MATCH("NNE",CP_Forecast!$L$4:$AB$4,0))</f>
        <v>2.3474705722045532E-3</v>
      </c>
      <c r="AH7" s="209">
        <f>+INDEX(CP_Forecast!$L$4:$AB$38,MATCH(Capacity_Charges!AH2,CP_Forecast!$L$4:$L$38,0),MATCH(Capacity_Charges!$B$3,CP_Forecast!$L$4:$AB$4,0))/INDEX(CP_Forecast!$L$4:$AB$38,MATCH(Capacity_Charges!AH2,CP_Forecast!$L$4:$L$38,0),MATCH("NNE",CP_Forecast!$L$4:$AB$4,0))</f>
        <v>2.3242282893114388E-3</v>
      </c>
      <c r="AI7" s="209">
        <f>+INDEX(CP_Forecast!$L$4:$AB$38,MATCH(Capacity_Charges!AI2,CP_Forecast!$L$4:$L$38,0),MATCH(Capacity_Charges!$B$3,CP_Forecast!$L$4:$AB$4,0))/INDEX(CP_Forecast!$L$4:$AB$38,MATCH(Capacity_Charges!AI2,CP_Forecast!$L$4:$L$38,0),MATCH("NNE",CP_Forecast!$L$4:$AB$4,0))</f>
        <v>2.3242282893114388E-3</v>
      </c>
      <c r="AJ7" s="209">
        <f>+INDEX(CP_Forecast!$L$4:$AB$38,MATCH(Capacity_Charges!AJ2,CP_Forecast!$L$4:$L$38,0),MATCH(Capacity_Charges!$B$3,CP_Forecast!$L$4:$AB$4,0))/INDEX(CP_Forecast!$L$4:$AB$38,MATCH(Capacity_Charges!AJ2,CP_Forecast!$L$4:$L$38,0),MATCH("NNE",CP_Forecast!$L$4:$AB$4,0))</f>
        <v>2.3242282893114388E-3</v>
      </c>
      <c r="AK7" s="209">
        <f>+INDEX(CP_Forecast!$L$4:$AB$38,MATCH(Capacity_Charges!AK2,CP_Forecast!$L$4:$L$38,0),MATCH(Capacity_Charges!$B$3,CP_Forecast!$L$4:$AB$4,0))/INDEX(CP_Forecast!$L$4:$AB$38,MATCH(Capacity_Charges!AK2,CP_Forecast!$L$4:$L$38,0),MATCH("NNE",CP_Forecast!$L$4:$AB$4,0))</f>
        <v>2.3242282893114388E-3</v>
      </c>
      <c r="AL7" s="209">
        <f>+INDEX(CP_Forecast!$L$4:$AB$38,MATCH(Capacity_Charges!AL2,CP_Forecast!$L$4:$L$38,0),MATCH(Capacity_Charges!$B$3,CP_Forecast!$L$4:$AB$4,0))/INDEX(CP_Forecast!$L$4:$AB$38,MATCH(Capacity_Charges!AL2,CP_Forecast!$L$4:$L$38,0),MATCH("NNE",CP_Forecast!$L$4:$AB$4,0))</f>
        <v>2.3242282893114388E-3</v>
      </c>
      <c r="AM7" s="209">
        <f>+INDEX(CP_Forecast!$L$4:$AB$38,MATCH(Capacity_Charges!AM2,CP_Forecast!$L$4:$L$38,0),MATCH(Capacity_Charges!$B$3,CP_Forecast!$L$4:$AB$4,0))/INDEX(CP_Forecast!$L$4:$AB$38,MATCH(Capacity_Charges!AM2,CP_Forecast!$L$4:$L$38,0),MATCH("NNE",CP_Forecast!$L$4:$AB$4,0))</f>
        <v>2.3242282893114388E-3</v>
      </c>
      <c r="AN7" s="209">
        <f>+INDEX(CP_Forecast!$L$4:$AB$38,MATCH(Capacity_Charges!AN2,CP_Forecast!$L$4:$L$38,0),MATCH(Capacity_Charges!$B$3,CP_Forecast!$L$4:$AB$4,0))/INDEX(CP_Forecast!$L$4:$AB$38,MATCH(Capacity_Charges!AN2,CP_Forecast!$L$4:$L$38,0),MATCH("NNE",CP_Forecast!$L$4:$AB$4,0))</f>
        <v>2.3242282893114388E-3</v>
      </c>
      <c r="AO7" s="209">
        <f>+INDEX(CP_Forecast!$L$4:$AB$38,MATCH(Capacity_Charges!AO2,CP_Forecast!$L$4:$L$38,0),MATCH(Capacity_Charges!$B$3,CP_Forecast!$L$4:$AB$4,0))/INDEX(CP_Forecast!$L$4:$AB$38,MATCH(Capacity_Charges!AO2,CP_Forecast!$L$4:$L$38,0),MATCH("NNE",CP_Forecast!$L$4:$AB$4,0))</f>
        <v>2.3242282893114388E-3</v>
      </c>
      <c r="AP7" s="209">
        <f>+INDEX(CP_Forecast!$L$4:$AB$38,MATCH(Capacity_Charges!AP2,CP_Forecast!$L$4:$L$38,0),MATCH(Capacity_Charges!$B$3,CP_Forecast!$L$4:$AB$4,0))/INDEX(CP_Forecast!$L$4:$AB$38,MATCH(Capacity_Charges!AP2,CP_Forecast!$L$4:$L$38,0),MATCH("NNE",CP_Forecast!$L$4:$AB$4,0))</f>
        <v>2.3242282893114388E-3</v>
      </c>
      <c r="AQ7" s="209">
        <f>+INDEX(CP_Forecast!$L$4:$AB$38,MATCH(Capacity_Charges!AQ2,CP_Forecast!$L$4:$L$38,0),MATCH(Capacity_Charges!$B$3,CP_Forecast!$L$4:$AB$4,0))/INDEX(CP_Forecast!$L$4:$AB$38,MATCH(Capacity_Charges!AQ2,CP_Forecast!$L$4:$L$38,0),MATCH("NNE",CP_Forecast!$L$4:$AB$4,0))</f>
        <v>2.3242282893114388E-3</v>
      </c>
      <c r="AR7" s="209">
        <f>+INDEX(CP_Forecast!$L$4:$AB$38,MATCH(Capacity_Charges!AR2,CP_Forecast!$L$4:$L$38,0),MATCH(Capacity_Charges!$B$3,CP_Forecast!$L$4:$AB$4,0))/INDEX(CP_Forecast!$L$4:$AB$38,MATCH(Capacity_Charges!AR2,CP_Forecast!$L$4:$L$38,0),MATCH("NNE",CP_Forecast!$L$4:$AB$4,0))</f>
        <v>2.3242282893114388E-3</v>
      </c>
      <c r="AS7" s="209">
        <f>+INDEX(CP_Forecast!$L$4:$AB$38,MATCH(Capacity_Charges!AS2,CP_Forecast!$L$4:$L$38,0),MATCH(Capacity_Charges!$B$3,CP_Forecast!$L$4:$AB$4,0))/INDEX(CP_Forecast!$L$4:$AB$38,MATCH(Capacity_Charges!AS2,CP_Forecast!$L$4:$L$38,0),MATCH("NNE",CP_Forecast!$L$4:$AB$4,0))</f>
        <v>2.3242282893114388E-3</v>
      </c>
      <c r="AT7" s="209">
        <f>+INDEX(CP_Forecast!$L$4:$AB$38,MATCH(Capacity_Charges!AT2,CP_Forecast!$L$4:$L$38,0),MATCH(Capacity_Charges!$B$3,CP_Forecast!$L$4:$AB$4,0))/INDEX(CP_Forecast!$L$4:$AB$38,MATCH(Capacity_Charges!AT2,CP_Forecast!$L$4:$L$38,0),MATCH("NNE",CP_Forecast!$L$4:$AB$4,0))</f>
        <v>2.3242282893114388E-3</v>
      </c>
      <c r="AU7" s="209">
        <f>+INDEX(CP_Forecast!$L$4:$AB$38,MATCH(Capacity_Charges!AU2,CP_Forecast!$L$4:$L$38,0),MATCH(Capacity_Charges!$B$3,CP_Forecast!$L$4:$AB$4,0))/INDEX(CP_Forecast!$L$4:$AB$38,MATCH(Capacity_Charges!AU2,CP_Forecast!$L$4:$L$38,0),MATCH("NNE",CP_Forecast!$L$4:$AB$4,0))</f>
        <v>2.3242282893114388E-3</v>
      </c>
      <c r="AV7" s="209">
        <f>+INDEX(CP_Forecast!$L$4:$AB$38,MATCH(Capacity_Charges!AV2,CP_Forecast!$L$4:$L$38,0),MATCH(Capacity_Charges!$B$3,CP_Forecast!$L$4:$AB$4,0))/INDEX(CP_Forecast!$L$4:$AB$38,MATCH(Capacity_Charges!AV2,CP_Forecast!$L$4:$L$38,0),MATCH("NNE",CP_Forecast!$L$4:$AB$4,0))</f>
        <v>2.3242282893114388E-3</v>
      </c>
      <c r="AW7" s="209">
        <f>+INDEX(CP_Forecast!$L$4:$AB$38,MATCH(Capacity_Charges!AW2,CP_Forecast!$L$4:$L$38,0),MATCH(Capacity_Charges!$B$3,CP_Forecast!$L$4:$AB$4,0))/INDEX(CP_Forecast!$L$4:$AB$38,MATCH(Capacity_Charges!AW2,CP_Forecast!$L$4:$L$38,0),MATCH("NNE",CP_Forecast!$L$4:$AB$4,0))</f>
        <v>2.3242282893114388E-3</v>
      </c>
      <c r="AX7" s="209">
        <f>+INDEX(CP_Forecast!$L$4:$AB$38,MATCH(Capacity_Charges!AX2,CP_Forecast!$L$4:$L$38,0),MATCH(Capacity_Charges!$B$3,CP_Forecast!$L$4:$AB$4,0))/INDEX(CP_Forecast!$L$4:$AB$38,MATCH(Capacity_Charges!AX2,CP_Forecast!$L$4:$L$38,0),MATCH("NNE",CP_Forecast!$L$4:$AB$4,0))</f>
        <v>2.3242282893114388E-3</v>
      </c>
      <c r="AY7" s="209">
        <f>+INDEX(CP_Forecast!$L$4:$AB$38,MATCH(Capacity_Charges!AY2,CP_Forecast!$L$4:$L$38,0),MATCH(Capacity_Charges!$B$3,CP_Forecast!$L$4:$AB$4,0))/INDEX(CP_Forecast!$L$4:$AB$38,MATCH(Capacity_Charges!AY2,CP_Forecast!$L$4:$L$38,0),MATCH("NNE",CP_Forecast!$L$4:$AB$4,0))</f>
        <v>2.3242282893114388E-3</v>
      </c>
      <c r="AZ7" s="209">
        <f>+INDEX(CP_Forecast!$L$4:$AB$38,MATCH(Capacity_Charges!AZ2,CP_Forecast!$L$4:$L$38,0),MATCH(Capacity_Charges!$B$3,CP_Forecast!$L$4:$AB$4,0))/INDEX(CP_Forecast!$L$4:$AB$38,MATCH(Capacity_Charges!AZ2,CP_Forecast!$L$4:$L$38,0),MATCH("NNE",CP_Forecast!$L$4:$AB$4,0))</f>
        <v>2.3242282893114388E-3</v>
      </c>
      <c r="BA7" s="209">
        <f>+INDEX(CP_Forecast!$L$4:$AB$38,MATCH(Capacity_Charges!BA2,CP_Forecast!$L$4:$L$38,0),MATCH(Capacity_Charges!$B$3,CP_Forecast!$L$4:$AB$4,0))/INDEX(CP_Forecast!$L$4:$AB$38,MATCH(Capacity_Charges!BA2,CP_Forecast!$L$4:$L$38,0),MATCH("NNE",CP_Forecast!$L$4:$AB$4,0))</f>
        <v>2.3242282893114388E-3</v>
      </c>
      <c r="BB7" s="209">
        <f>+INDEX(CP_Forecast!$L$4:$AB$38,MATCH(Capacity_Charges!BB2,CP_Forecast!$L$4:$L$38,0),MATCH(Capacity_Charges!$B$3,CP_Forecast!$L$4:$AB$4,0))/INDEX(CP_Forecast!$L$4:$AB$38,MATCH(Capacity_Charges!BB2,CP_Forecast!$L$4:$L$38,0),MATCH("NNE",CP_Forecast!$L$4:$AB$4,0))</f>
        <v>2.3242282893114388E-3</v>
      </c>
      <c r="BC7" s="209">
        <f>+INDEX(CP_Forecast!$L$4:$AB$38,MATCH(Capacity_Charges!BC2,CP_Forecast!$L$4:$L$38,0),MATCH(Capacity_Charges!$B$3,CP_Forecast!$L$4:$AB$4,0))/INDEX(CP_Forecast!$L$4:$AB$38,MATCH(Capacity_Charges!BC2,CP_Forecast!$L$4:$L$38,0),MATCH("NNE",CP_Forecast!$L$4:$AB$4,0))</f>
        <v>2.3242282893114388E-3</v>
      </c>
      <c r="BD7" s="209">
        <f>+INDEX(CP_Forecast!$L$4:$AB$38,MATCH(Capacity_Charges!BD2,CP_Forecast!$L$4:$L$38,0),MATCH(Capacity_Charges!$B$3,CP_Forecast!$L$4:$AB$4,0))/INDEX(CP_Forecast!$L$4:$AB$38,MATCH(Capacity_Charges!BD2,CP_Forecast!$L$4:$L$38,0),MATCH("NNE",CP_Forecast!$L$4:$AB$4,0))</f>
        <v>2.3242282893114388E-3</v>
      </c>
      <c r="BE7" s="209">
        <f>+INDEX(CP_Forecast!$L$4:$AB$38,MATCH(Capacity_Charges!BE2,CP_Forecast!$L$4:$L$38,0),MATCH(Capacity_Charges!$B$3,CP_Forecast!$L$4:$AB$4,0))/INDEX(CP_Forecast!$L$4:$AB$38,MATCH(Capacity_Charges!BE2,CP_Forecast!$L$4:$L$38,0),MATCH("NNE",CP_Forecast!$L$4:$AB$4,0))</f>
        <v>2.3242282893114388E-3</v>
      </c>
      <c r="BF7" s="209">
        <f>+INDEX(CP_Forecast!$L$4:$AB$38,MATCH(Capacity_Charges!BF2,CP_Forecast!$L$4:$L$38,0),MATCH(Capacity_Charges!$B$3,CP_Forecast!$L$4:$AB$4,0))/INDEX(CP_Forecast!$L$4:$AB$38,MATCH(Capacity_Charges!BF2,CP_Forecast!$L$4:$L$38,0),MATCH("NNE",CP_Forecast!$L$4:$AB$4,0))</f>
        <v>1.1031342733638944E-3</v>
      </c>
      <c r="BG7" s="209">
        <f>+INDEX(CP_Forecast!$L$4:$AB$38,MATCH(Capacity_Charges!BG2,CP_Forecast!$L$4:$L$38,0),MATCH(Capacity_Charges!$B$3,CP_Forecast!$L$4:$AB$4,0))/INDEX(CP_Forecast!$L$4:$AB$38,MATCH(Capacity_Charges!BG2,CP_Forecast!$L$4:$L$38,0),MATCH("NNE",CP_Forecast!$L$4:$AB$4,0))</f>
        <v>1.1031342733638944E-3</v>
      </c>
      <c r="BH7" s="209">
        <f>+INDEX(CP_Forecast!$L$4:$AB$38,MATCH(Capacity_Charges!BH2,CP_Forecast!$L$4:$L$38,0),MATCH(Capacity_Charges!$B$3,CP_Forecast!$L$4:$AB$4,0))/INDEX(CP_Forecast!$L$4:$AB$38,MATCH(Capacity_Charges!BH2,CP_Forecast!$L$4:$L$38,0),MATCH("NNE",CP_Forecast!$L$4:$AB$4,0))</f>
        <v>1.1031342733638944E-3</v>
      </c>
      <c r="BI7" s="209">
        <f>+INDEX(CP_Forecast!$L$4:$AB$38,MATCH(Capacity_Charges!BI2,CP_Forecast!$L$4:$L$38,0),MATCH(Capacity_Charges!$B$3,CP_Forecast!$L$4:$AB$4,0))/INDEX(CP_Forecast!$L$4:$AB$38,MATCH(Capacity_Charges!BI2,CP_Forecast!$L$4:$L$38,0),MATCH("NNE",CP_Forecast!$L$4:$AB$4,0))</f>
        <v>1.1031342733638944E-3</v>
      </c>
      <c r="BJ7" s="209">
        <f>+INDEX(CP_Forecast!$L$4:$AB$38,MATCH(Capacity_Charges!BJ2,CP_Forecast!$L$4:$L$38,0),MATCH(Capacity_Charges!$B$3,CP_Forecast!$L$4:$AB$4,0))/INDEX(CP_Forecast!$L$4:$AB$38,MATCH(Capacity_Charges!BJ2,CP_Forecast!$L$4:$L$38,0),MATCH("NNE",CP_Forecast!$L$4:$AB$4,0))</f>
        <v>1.1031342733638944E-3</v>
      </c>
      <c r="BK7" s="209">
        <f>+INDEX(CP_Forecast!$L$4:$AB$38,MATCH(Capacity_Charges!BK2,CP_Forecast!$L$4:$L$38,0),MATCH(Capacity_Charges!$B$3,CP_Forecast!$L$4:$AB$4,0))/INDEX(CP_Forecast!$L$4:$AB$38,MATCH(Capacity_Charges!BK2,CP_Forecast!$L$4:$L$38,0),MATCH("NNE",CP_Forecast!$L$4:$AB$4,0))</f>
        <v>1.1031342733638944E-3</v>
      </c>
      <c r="BL7" s="209">
        <f>+INDEX(CP_Forecast!$L$4:$AB$38,MATCH(Capacity_Charges!BL2,CP_Forecast!$L$4:$L$38,0),MATCH(Capacity_Charges!$B$3,CP_Forecast!$L$4:$AB$4,0))/INDEX(CP_Forecast!$L$4:$AB$38,MATCH(Capacity_Charges!BL2,CP_Forecast!$L$4:$L$38,0),MATCH("NNE",CP_Forecast!$L$4:$AB$4,0))</f>
        <v>1.1031342733638944E-3</v>
      </c>
      <c r="BM7" s="209">
        <f>+INDEX(CP_Forecast!$L$4:$AB$38,MATCH(Capacity_Charges!BM2,CP_Forecast!$L$4:$L$38,0),MATCH(Capacity_Charges!$B$3,CP_Forecast!$L$4:$AB$4,0))/INDEX(CP_Forecast!$L$4:$AB$38,MATCH(Capacity_Charges!BM2,CP_Forecast!$L$4:$L$38,0),MATCH("NNE",CP_Forecast!$L$4:$AB$4,0))</f>
        <v>1.1031342733638944E-3</v>
      </c>
      <c r="BN7" s="209">
        <f>+INDEX(CP_Forecast!$L$4:$AB$38,MATCH(Capacity_Charges!BN2,CP_Forecast!$L$4:$L$38,0),MATCH(Capacity_Charges!$B$3,CP_Forecast!$L$4:$AB$4,0))/INDEX(CP_Forecast!$L$4:$AB$38,MATCH(Capacity_Charges!BN2,CP_Forecast!$L$4:$L$38,0),MATCH("NNE",CP_Forecast!$L$4:$AB$4,0))</f>
        <v>1.1031342733638944E-3</v>
      </c>
      <c r="BO7" s="209">
        <f>+INDEX(CP_Forecast!$L$4:$AB$38,MATCH(Capacity_Charges!BO2,CP_Forecast!$L$4:$L$38,0),MATCH(Capacity_Charges!$B$3,CP_Forecast!$L$4:$AB$4,0))/INDEX(CP_Forecast!$L$4:$AB$38,MATCH(Capacity_Charges!BO2,CP_Forecast!$L$4:$L$38,0),MATCH("NNE",CP_Forecast!$L$4:$AB$4,0))</f>
        <v>1.1031342733638944E-3</v>
      </c>
      <c r="BP7" s="209">
        <f>+INDEX(CP_Forecast!$L$4:$AB$38,MATCH(Capacity_Charges!BP2,CP_Forecast!$L$4:$L$38,0),MATCH(Capacity_Charges!$B$3,CP_Forecast!$L$4:$AB$4,0))/INDEX(CP_Forecast!$L$4:$AB$38,MATCH(Capacity_Charges!BP2,CP_Forecast!$L$4:$L$38,0),MATCH("NNE",CP_Forecast!$L$4:$AB$4,0))</f>
        <v>1.1031342733638944E-3</v>
      </c>
      <c r="BQ7" s="209">
        <f>+INDEX(CP_Forecast!$L$4:$AB$38,MATCH(Capacity_Charges!BQ2,CP_Forecast!$L$4:$L$38,0),MATCH(Capacity_Charges!$B$3,CP_Forecast!$L$4:$AB$4,0))/INDEX(CP_Forecast!$L$4:$AB$38,MATCH(Capacity_Charges!BQ2,CP_Forecast!$L$4:$L$38,0),MATCH("NNE",CP_Forecast!$L$4:$AB$4,0))</f>
        <v>1.1031342733638944E-3</v>
      </c>
      <c r="BR7" s="209">
        <f>+INDEX(CP_Forecast!$L$4:$AB$38,MATCH(Capacity_Charges!BR2,CP_Forecast!$L$4:$L$38,0),MATCH(Capacity_Charges!$B$3,CP_Forecast!$L$4:$AB$4,0))/INDEX(CP_Forecast!$L$4:$AB$38,MATCH(Capacity_Charges!BR2,CP_Forecast!$L$4:$L$38,0),MATCH("NNE",CP_Forecast!$L$4:$AB$4,0))</f>
        <v>1.1031342733638944E-3</v>
      </c>
      <c r="BS7" s="209">
        <f>+INDEX(CP_Forecast!$L$4:$AB$38,MATCH(Capacity_Charges!BS2,CP_Forecast!$L$4:$L$38,0),MATCH(Capacity_Charges!$B$3,CP_Forecast!$L$4:$AB$4,0))/INDEX(CP_Forecast!$L$4:$AB$38,MATCH(Capacity_Charges!BS2,CP_Forecast!$L$4:$L$38,0),MATCH("NNE",CP_Forecast!$L$4:$AB$4,0))</f>
        <v>1.1031342733638944E-3</v>
      </c>
      <c r="BT7" s="209">
        <f>+INDEX(CP_Forecast!$L$4:$AB$38,MATCH(Capacity_Charges!BT2,CP_Forecast!$L$4:$L$38,0),MATCH(Capacity_Charges!$B$3,CP_Forecast!$L$4:$AB$4,0))/INDEX(CP_Forecast!$L$4:$AB$38,MATCH(Capacity_Charges!BT2,CP_Forecast!$L$4:$L$38,0),MATCH("NNE",CP_Forecast!$L$4:$AB$4,0))</f>
        <v>1.1031342733638944E-3</v>
      </c>
      <c r="BU7" s="209">
        <f>+INDEX(CP_Forecast!$L$4:$AB$38,MATCH(Capacity_Charges!BU2,CP_Forecast!$L$4:$L$38,0),MATCH(Capacity_Charges!$B$3,CP_Forecast!$L$4:$AB$4,0))/INDEX(CP_Forecast!$L$4:$AB$38,MATCH(Capacity_Charges!BU2,CP_Forecast!$L$4:$L$38,0),MATCH("NNE",CP_Forecast!$L$4:$AB$4,0))</f>
        <v>1.1031342733638944E-3</v>
      </c>
      <c r="BV7" s="209">
        <f>+INDEX(CP_Forecast!$L$4:$AB$38,MATCH(Capacity_Charges!BV2,CP_Forecast!$L$4:$L$38,0),MATCH(Capacity_Charges!$B$3,CP_Forecast!$L$4:$AB$4,0))/INDEX(CP_Forecast!$L$4:$AB$38,MATCH(Capacity_Charges!BV2,CP_Forecast!$L$4:$L$38,0),MATCH("NNE",CP_Forecast!$L$4:$AB$4,0))</f>
        <v>1.1031342733638944E-3</v>
      </c>
      <c r="BW7" s="209">
        <f>+INDEX(CP_Forecast!$L$4:$AB$38,MATCH(Capacity_Charges!BW2,CP_Forecast!$L$4:$L$38,0),MATCH(Capacity_Charges!$B$3,CP_Forecast!$L$4:$AB$4,0))/INDEX(CP_Forecast!$L$4:$AB$38,MATCH(Capacity_Charges!BW2,CP_Forecast!$L$4:$L$38,0),MATCH("NNE",CP_Forecast!$L$4:$AB$4,0))</f>
        <v>1.1031342733638944E-3</v>
      </c>
      <c r="BX7" s="209">
        <f>+INDEX(CP_Forecast!$L$4:$AB$38,MATCH(Capacity_Charges!BX2,CP_Forecast!$L$4:$L$38,0),MATCH(Capacity_Charges!$B$3,CP_Forecast!$L$4:$AB$4,0))/INDEX(CP_Forecast!$L$4:$AB$38,MATCH(Capacity_Charges!BX2,CP_Forecast!$L$4:$L$38,0),MATCH("NNE",CP_Forecast!$L$4:$AB$4,0))</f>
        <v>1.1031342733638944E-3</v>
      </c>
      <c r="BY7" s="209">
        <f>+INDEX(CP_Forecast!$L$4:$AB$38,MATCH(Capacity_Charges!BY2,CP_Forecast!$L$4:$L$38,0),MATCH(Capacity_Charges!$B$3,CP_Forecast!$L$4:$AB$4,0))/INDEX(CP_Forecast!$L$4:$AB$38,MATCH(Capacity_Charges!BY2,CP_Forecast!$L$4:$L$38,0),MATCH("NNE",CP_Forecast!$L$4:$AB$4,0))</f>
        <v>1.1031342733638944E-3</v>
      </c>
      <c r="BZ7" s="209">
        <f>+INDEX(CP_Forecast!$L$4:$AB$38,MATCH(Capacity_Charges!BZ2,CP_Forecast!$L$4:$L$38,0),MATCH(Capacity_Charges!$B$3,CP_Forecast!$L$4:$AB$4,0))/INDEX(CP_Forecast!$L$4:$AB$38,MATCH(Capacity_Charges!BZ2,CP_Forecast!$L$4:$L$38,0),MATCH("NNE",CP_Forecast!$L$4:$AB$4,0))</f>
        <v>1.1031342733638944E-3</v>
      </c>
      <c r="CA7" s="209">
        <f>+INDEX(CP_Forecast!$L$4:$AB$38,MATCH(Capacity_Charges!CA2,CP_Forecast!$L$4:$L$38,0),MATCH(Capacity_Charges!$B$3,CP_Forecast!$L$4:$AB$4,0))/INDEX(CP_Forecast!$L$4:$AB$38,MATCH(Capacity_Charges!CA2,CP_Forecast!$L$4:$L$38,0),MATCH("NNE",CP_Forecast!$L$4:$AB$4,0))</f>
        <v>1.1031342733638944E-3</v>
      </c>
      <c r="CB7" s="209">
        <f>+INDEX(CP_Forecast!$L$4:$AB$38,MATCH(Capacity_Charges!CB2,CP_Forecast!$L$4:$L$38,0),MATCH(Capacity_Charges!$B$3,CP_Forecast!$L$4:$AB$4,0))/INDEX(CP_Forecast!$L$4:$AB$38,MATCH(Capacity_Charges!CB2,CP_Forecast!$L$4:$L$38,0),MATCH("NNE",CP_Forecast!$L$4:$AB$4,0))</f>
        <v>1.1031342733638944E-3</v>
      </c>
      <c r="CC7" s="209">
        <f>+INDEX(CP_Forecast!$L$4:$AB$38,MATCH(Capacity_Charges!CC2,CP_Forecast!$L$4:$L$38,0),MATCH(Capacity_Charges!$B$3,CP_Forecast!$L$4:$AB$4,0))/INDEX(CP_Forecast!$L$4:$AB$38,MATCH(Capacity_Charges!CC2,CP_Forecast!$L$4:$L$38,0),MATCH("NNE",CP_Forecast!$L$4:$AB$4,0))</f>
        <v>1.1031342733638944E-3</v>
      </c>
      <c r="CD7" s="209">
        <f>+INDEX(CP_Forecast!$L$4:$AB$38,MATCH(Capacity_Charges!CD2,CP_Forecast!$L$4:$L$38,0),MATCH(Capacity_Charges!$B$3,CP_Forecast!$L$4:$AB$4,0))/INDEX(CP_Forecast!$L$4:$AB$38,MATCH(Capacity_Charges!CD2,CP_Forecast!$L$4:$L$38,0),MATCH("NNE",CP_Forecast!$L$4:$AB$4,0))</f>
        <v>1.1031342733638944E-3</v>
      </c>
      <c r="CE7" s="209">
        <f>+INDEX(CP_Forecast!$L$4:$AB$38,MATCH(Capacity_Charges!CE2,CP_Forecast!$L$4:$L$38,0),MATCH(Capacity_Charges!$B$3,CP_Forecast!$L$4:$AB$4,0))/INDEX(CP_Forecast!$L$4:$AB$38,MATCH(Capacity_Charges!CE2,CP_Forecast!$L$4:$L$38,0),MATCH("NNE",CP_Forecast!$L$4:$AB$4,0))</f>
        <v>1.1031342733638944E-3</v>
      </c>
      <c r="CF7" s="209">
        <f>+INDEX(CP_Forecast!$L$4:$AB$38,MATCH(Capacity_Charges!CF2,CP_Forecast!$L$4:$L$38,0),MATCH(Capacity_Charges!$B$3,CP_Forecast!$L$4:$AB$4,0))/INDEX(CP_Forecast!$L$4:$AB$38,MATCH(Capacity_Charges!CF2,CP_Forecast!$L$4:$L$38,0),MATCH("NNE",CP_Forecast!$L$4:$AB$4,0))</f>
        <v>1.1031342733638944E-3</v>
      </c>
      <c r="CG7" s="209">
        <f>+INDEX(CP_Forecast!$L$4:$AB$38,MATCH(Capacity_Charges!CG2,CP_Forecast!$L$4:$L$38,0),MATCH(Capacity_Charges!$B$3,CP_Forecast!$L$4:$AB$4,0))/INDEX(CP_Forecast!$L$4:$AB$38,MATCH(Capacity_Charges!CG2,CP_Forecast!$L$4:$L$38,0),MATCH("NNE",CP_Forecast!$L$4:$AB$4,0))</f>
        <v>1.1031342733638944E-3</v>
      </c>
      <c r="CH7" s="209">
        <f>+INDEX(CP_Forecast!$L$4:$AB$38,MATCH(Capacity_Charges!CH2,CP_Forecast!$L$4:$L$38,0),MATCH(Capacity_Charges!$B$3,CP_Forecast!$L$4:$AB$4,0))/INDEX(CP_Forecast!$L$4:$AB$38,MATCH(Capacity_Charges!CH2,CP_Forecast!$L$4:$L$38,0),MATCH("NNE",CP_Forecast!$L$4:$AB$4,0))</f>
        <v>1.1031342733638944E-3</v>
      </c>
      <c r="CI7" s="209">
        <f>+INDEX(CP_Forecast!$L$4:$AB$38,MATCH(Capacity_Charges!CI2,CP_Forecast!$L$4:$L$38,0),MATCH(Capacity_Charges!$B$3,CP_Forecast!$L$4:$AB$4,0))/INDEX(CP_Forecast!$L$4:$AB$38,MATCH(Capacity_Charges!CI2,CP_Forecast!$L$4:$L$38,0),MATCH("NNE",CP_Forecast!$L$4:$AB$4,0))</f>
        <v>1.1031342733638944E-3</v>
      </c>
      <c r="CJ7" s="209">
        <f>+INDEX(CP_Forecast!$L$4:$AB$38,MATCH(Capacity_Charges!CJ2,CP_Forecast!$L$4:$L$38,0),MATCH(Capacity_Charges!$B$3,CP_Forecast!$L$4:$AB$4,0))/INDEX(CP_Forecast!$L$4:$AB$38,MATCH(Capacity_Charges!CJ2,CP_Forecast!$L$4:$L$38,0),MATCH("NNE",CP_Forecast!$L$4:$AB$4,0))</f>
        <v>1.1031342733638944E-3</v>
      </c>
      <c r="CK7" s="209">
        <f>+INDEX(CP_Forecast!$L$4:$AB$38,MATCH(Capacity_Charges!CK2,CP_Forecast!$L$4:$L$38,0),MATCH(Capacity_Charges!$B$3,CP_Forecast!$L$4:$AB$4,0))/INDEX(CP_Forecast!$L$4:$AB$38,MATCH(Capacity_Charges!CK2,CP_Forecast!$L$4:$L$38,0),MATCH("NNE",CP_Forecast!$L$4:$AB$4,0))</f>
        <v>1.1031342733638944E-3</v>
      </c>
      <c r="CL7" s="209">
        <f>+INDEX(CP_Forecast!$L$4:$AB$38,MATCH(Capacity_Charges!CL2,CP_Forecast!$L$4:$L$38,0),MATCH(Capacity_Charges!$B$3,CP_Forecast!$L$4:$AB$4,0))/INDEX(CP_Forecast!$L$4:$AB$38,MATCH(Capacity_Charges!CL2,CP_Forecast!$L$4:$L$38,0),MATCH("NNE",CP_Forecast!$L$4:$AB$4,0))</f>
        <v>1.1031342733638944E-3</v>
      </c>
      <c r="CM7" s="209">
        <f>+INDEX(CP_Forecast!$L$4:$AB$38,MATCH(Capacity_Charges!CM2,CP_Forecast!$L$4:$L$38,0),MATCH(Capacity_Charges!$B$3,CP_Forecast!$L$4:$AB$4,0))/INDEX(CP_Forecast!$L$4:$AB$38,MATCH(Capacity_Charges!CM2,CP_Forecast!$L$4:$L$38,0),MATCH("NNE",CP_Forecast!$L$4:$AB$4,0))</f>
        <v>1.1031342733638944E-3</v>
      </c>
      <c r="CN7" s="209">
        <f>+INDEX(CP_Forecast!$L$4:$AB$38,MATCH(Capacity_Charges!CN2,CP_Forecast!$L$4:$L$38,0),MATCH(Capacity_Charges!$B$3,CP_Forecast!$L$4:$AB$4,0))/INDEX(CP_Forecast!$L$4:$AB$38,MATCH(Capacity_Charges!CN2,CP_Forecast!$L$4:$L$38,0),MATCH("NNE",CP_Forecast!$L$4:$AB$4,0))</f>
        <v>1.1031342733638944E-3</v>
      </c>
      <c r="CO7" s="209">
        <f>+INDEX(CP_Forecast!$L$4:$AB$38,MATCH(Capacity_Charges!CO2,CP_Forecast!$L$4:$L$38,0),MATCH(Capacity_Charges!$B$3,CP_Forecast!$L$4:$AB$4,0))/INDEX(CP_Forecast!$L$4:$AB$38,MATCH(Capacity_Charges!CO2,CP_Forecast!$L$4:$L$38,0),MATCH("NNE",CP_Forecast!$L$4:$AB$4,0))</f>
        <v>1.1031342733638944E-3</v>
      </c>
      <c r="CP7" s="209">
        <f>+INDEX(CP_Forecast!$L$4:$AB$38,MATCH(Capacity_Charges!CP2,CP_Forecast!$L$4:$L$38,0),MATCH(Capacity_Charges!$B$3,CP_Forecast!$L$4:$AB$4,0))/INDEX(CP_Forecast!$L$4:$AB$38,MATCH(Capacity_Charges!CP2,CP_Forecast!$L$4:$L$38,0),MATCH("NNE",CP_Forecast!$L$4:$AB$4,0))</f>
        <v>1.1031342733638944E-3</v>
      </c>
      <c r="CQ7" s="209">
        <f>+INDEX(CP_Forecast!$L$4:$AB$38,MATCH(Capacity_Charges!CQ2,CP_Forecast!$L$4:$L$38,0),MATCH(Capacity_Charges!$B$3,CP_Forecast!$L$4:$AB$4,0))/INDEX(CP_Forecast!$L$4:$AB$38,MATCH(Capacity_Charges!CQ2,CP_Forecast!$L$4:$L$38,0),MATCH("NNE",CP_Forecast!$L$4:$AB$4,0))</f>
        <v>1.1031342733638944E-3</v>
      </c>
      <c r="CR7" s="209">
        <f>+INDEX(CP_Forecast!$L$4:$AB$38,MATCH(Capacity_Charges!CR2,CP_Forecast!$L$4:$L$38,0),MATCH(Capacity_Charges!$B$3,CP_Forecast!$L$4:$AB$4,0))/INDEX(CP_Forecast!$L$4:$AB$38,MATCH(Capacity_Charges!CR2,CP_Forecast!$L$4:$L$38,0),MATCH("NNE",CP_Forecast!$L$4:$AB$4,0))</f>
        <v>1.1031342733638944E-3</v>
      </c>
      <c r="CS7" s="209">
        <f>+INDEX(CP_Forecast!$L$4:$AB$38,MATCH(Capacity_Charges!CS2,CP_Forecast!$L$4:$L$38,0),MATCH(Capacity_Charges!$B$3,CP_Forecast!$L$4:$AB$4,0))/INDEX(CP_Forecast!$L$4:$AB$38,MATCH(Capacity_Charges!CS2,CP_Forecast!$L$4:$L$38,0),MATCH("NNE",CP_Forecast!$L$4:$AB$4,0))</f>
        <v>1.1031342733638944E-3</v>
      </c>
      <c r="CT7" s="209">
        <f>+INDEX(CP_Forecast!$L$4:$AB$38,MATCH(Capacity_Charges!CT2,CP_Forecast!$L$4:$L$38,0),MATCH(Capacity_Charges!$B$3,CP_Forecast!$L$4:$AB$4,0))/INDEX(CP_Forecast!$L$4:$AB$38,MATCH(Capacity_Charges!CT2,CP_Forecast!$L$4:$L$38,0),MATCH("NNE",CP_Forecast!$L$4:$AB$4,0))</f>
        <v>1.1031342733638944E-3</v>
      </c>
      <c r="CU7" s="209">
        <f>+INDEX(CP_Forecast!$L$4:$AB$38,MATCH(Capacity_Charges!CU2,CP_Forecast!$L$4:$L$38,0),MATCH(Capacity_Charges!$B$3,CP_Forecast!$L$4:$AB$4,0))/INDEX(CP_Forecast!$L$4:$AB$38,MATCH(Capacity_Charges!CU2,CP_Forecast!$L$4:$L$38,0),MATCH("NNE",CP_Forecast!$L$4:$AB$4,0))</f>
        <v>1.1031342733638944E-3</v>
      </c>
      <c r="CV7" s="209">
        <f>+INDEX(CP_Forecast!$L$4:$AB$38,MATCH(Capacity_Charges!CV2,CP_Forecast!$L$4:$L$38,0),MATCH(Capacity_Charges!$B$3,CP_Forecast!$L$4:$AB$4,0))/INDEX(CP_Forecast!$L$4:$AB$38,MATCH(Capacity_Charges!CV2,CP_Forecast!$L$4:$L$38,0),MATCH("NNE",CP_Forecast!$L$4:$AB$4,0))</f>
        <v>1.1031342733638944E-3</v>
      </c>
      <c r="CW7" s="209">
        <f>+INDEX(CP_Forecast!$L$4:$AB$38,MATCH(Capacity_Charges!CW2,CP_Forecast!$L$4:$L$38,0),MATCH(Capacity_Charges!$B$3,CP_Forecast!$L$4:$AB$4,0))/INDEX(CP_Forecast!$L$4:$AB$38,MATCH(Capacity_Charges!CW2,CP_Forecast!$L$4:$L$38,0),MATCH("NNE",CP_Forecast!$L$4:$AB$4,0))</f>
        <v>1.1031342733638944E-3</v>
      </c>
      <c r="CX7" s="209">
        <f>+INDEX(CP_Forecast!$L$4:$AB$38,MATCH(Capacity_Charges!CX2,CP_Forecast!$L$4:$L$38,0),MATCH(Capacity_Charges!$B$3,CP_Forecast!$L$4:$AB$4,0))/INDEX(CP_Forecast!$L$4:$AB$38,MATCH(Capacity_Charges!CX2,CP_Forecast!$L$4:$L$38,0),MATCH("NNE",CP_Forecast!$L$4:$AB$4,0))</f>
        <v>1.1031342733638944E-3</v>
      </c>
      <c r="CY7" s="209">
        <f>+INDEX(CP_Forecast!$L$4:$AB$38,MATCH(Capacity_Charges!CY2,CP_Forecast!$L$4:$L$38,0),MATCH(Capacity_Charges!$B$3,CP_Forecast!$L$4:$AB$4,0))/INDEX(CP_Forecast!$L$4:$AB$38,MATCH(Capacity_Charges!CY2,CP_Forecast!$L$4:$L$38,0),MATCH("NNE",CP_Forecast!$L$4:$AB$4,0))</f>
        <v>1.1031342733638944E-3</v>
      </c>
      <c r="CZ7" s="209">
        <f>+INDEX(CP_Forecast!$L$4:$AB$38,MATCH(Capacity_Charges!CZ2,CP_Forecast!$L$4:$L$38,0),MATCH(Capacity_Charges!$B$3,CP_Forecast!$L$4:$AB$4,0))/INDEX(CP_Forecast!$L$4:$AB$38,MATCH(Capacity_Charges!CZ2,CP_Forecast!$L$4:$L$38,0),MATCH("NNE",CP_Forecast!$L$4:$AB$4,0))</f>
        <v>1.1031342733638944E-3</v>
      </c>
      <c r="DA7" s="209">
        <f>+INDEX(CP_Forecast!$L$4:$AB$38,MATCH(Capacity_Charges!DA2,CP_Forecast!$L$4:$L$38,0),MATCH(Capacity_Charges!$B$3,CP_Forecast!$L$4:$AB$4,0))/INDEX(CP_Forecast!$L$4:$AB$38,MATCH(Capacity_Charges!DA2,CP_Forecast!$L$4:$L$38,0),MATCH("NNE",CP_Forecast!$L$4:$AB$4,0))</f>
        <v>1.1031342733638944E-3</v>
      </c>
      <c r="DB7" s="209">
        <f>+INDEX(CP_Forecast!$L$4:$AB$38,MATCH(Capacity_Charges!DB2,CP_Forecast!$L$4:$L$38,0),MATCH(Capacity_Charges!$B$3,CP_Forecast!$L$4:$AB$4,0))/INDEX(CP_Forecast!$L$4:$AB$38,MATCH(Capacity_Charges!DB2,CP_Forecast!$L$4:$L$38,0),MATCH("NNE",CP_Forecast!$L$4:$AB$4,0))</f>
        <v>1.1031342733638944E-3</v>
      </c>
      <c r="DC7" s="209">
        <f>+INDEX(CP_Forecast!$L$4:$AB$38,MATCH(Capacity_Charges!DC2,CP_Forecast!$L$4:$L$38,0),MATCH(Capacity_Charges!$B$3,CP_Forecast!$L$4:$AB$4,0))/INDEX(CP_Forecast!$L$4:$AB$38,MATCH(Capacity_Charges!DC2,CP_Forecast!$L$4:$L$38,0),MATCH("NNE",CP_Forecast!$L$4:$AB$4,0))</f>
        <v>1.1031342733638944E-3</v>
      </c>
      <c r="DD7" s="209">
        <f>+INDEX(CP_Forecast!$L$4:$AB$38,MATCH(Capacity_Charges!DD2,CP_Forecast!$L$4:$L$38,0),MATCH(Capacity_Charges!$B$3,CP_Forecast!$L$4:$AB$4,0))/INDEX(CP_Forecast!$L$4:$AB$38,MATCH(Capacity_Charges!DD2,CP_Forecast!$L$4:$L$38,0),MATCH("NNE",CP_Forecast!$L$4:$AB$4,0))</f>
        <v>1.1031342733638944E-3</v>
      </c>
      <c r="DE7" s="209">
        <f>+INDEX(CP_Forecast!$L$4:$AB$38,MATCH(Capacity_Charges!DE2,CP_Forecast!$L$4:$L$38,0),MATCH(Capacity_Charges!$B$3,CP_Forecast!$L$4:$AB$4,0))/INDEX(CP_Forecast!$L$4:$AB$38,MATCH(Capacity_Charges!DE2,CP_Forecast!$L$4:$L$38,0),MATCH("NNE",CP_Forecast!$L$4:$AB$4,0))</f>
        <v>1.1031342733638944E-3</v>
      </c>
      <c r="DF7" s="209">
        <f>+INDEX(CP_Forecast!$L$4:$AB$38,MATCH(Capacity_Charges!DF2,CP_Forecast!$L$4:$L$38,0),MATCH(Capacity_Charges!$B$3,CP_Forecast!$L$4:$AB$4,0))/INDEX(CP_Forecast!$L$4:$AB$38,MATCH(Capacity_Charges!DF2,CP_Forecast!$L$4:$L$38,0),MATCH("NNE",CP_Forecast!$L$4:$AB$4,0))</f>
        <v>1.1031342733638944E-3</v>
      </c>
      <c r="DG7" s="209">
        <f>+INDEX(CP_Forecast!$L$4:$AB$38,MATCH(Capacity_Charges!DG2,CP_Forecast!$L$4:$L$38,0),MATCH(Capacity_Charges!$B$3,CP_Forecast!$L$4:$AB$4,0))/INDEX(CP_Forecast!$L$4:$AB$38,MATCH(Capacity_Charges!DG2,CP_Forecast!$L$4:$L$38,0),MATCH("NNE",CP_Forecast!$L$4:$AB$4,0))</f>
        <v>1.1031342733638944E-3</v>
      </c>
      <c r="DH7" s="209">
        <f>+INDEX(CP_Forecast!$L$4:$AB$38,MATCH(Capacity_Charges!DH2,CP_Forecast!$L$4:$L$38,0),MATCH(Capacity_Charges!$B$3,CP_Forecast!$L$4:$AB$4,0))/INDEX(CP_Forecast!$L$4:$AB$38,MATCH(Capacity_Charges!DH2,CP_Forecast!$L$4:$L$38,0),MATCH("NNE",CP_Forecast!$L$4:$AB$4,0))</f>
        <v>1.1031342733638944E-3</v>
      </c>
      <c r="DI7" s="209">
        <f>+INDEX(CP_Forecast!$L$4:$AB$38,MATCH(Capacity_Charges!DI2,CP_Forecast!$L$4:$L$38,0),MATCH(Capacity_Charges!$B$3,CP_Forecast!$L$4:$AB$4,0))/INDEX(CP_Forecast!$L$4:$AB$38,MATCH(Capacity_Charges!DI2,CP_Forecast!$L$4:$L$38,0),MATCH("NNE",CP_Forecast!$L$4:$AB$4,0))</f>
        <v>1.1031342733638944E-3</v>
      </c>
      <c r="DJ7" s="209">
        <f>+INDEX(CP_Forecast!$L$4:$AB$38,MATCH(Capacity_Charges!DJ2,CP_Forecast!$L$4:$L$38,0),MATCH(Capacity_Charges!$B$3,CP_Forecast!$L$4:$AB$4,0))/INDEX(CP_Forecast!$L$4:$AB$38,MATCH(Capacity_Charges!DJ2,CP_Forecast!$L$4:$L$38,0),MATCH("NNE",CP_Forecast!$L$4:$AB$4,0))</f>
        <v>1.1031342733638944E-3</v>
      </c>
      <c r="DK7" s="209">
        <f>+INDEX(CP_Forecast!$L$4:$AB$38,MATCH(Capacity_Charges!DK2,CP_Forecast!$L$4:$L$38,0),MATCH(Capacity_Charges!$B$3,CP_Forecast!$L$4:$AB$4,0))/INDEX(CP_Forecast!$L$4:$AB$38,MATCH(Capacity_Charges!DK2,CP_Forecast!$L$4:$L$38,0),MATCH("NNE",CP_Forecast!$L$4:$AB$4,0))</f>
        <v>1.1031342733638944E-3</v>
      </c>
      <c r="DL7" s="209">
        <f>+INDEX(CP_Forecast!$L$4:$AB$38,MATCH(Capacity_Charges!DL2,CP_Forecast!$L$4:$L$38,0),MATCH(Capacity_Charges!$B$3,CP_Forecast!$L$4:$AB$4,0))/INDEX(CP_Forecast!$L$4:$AB$38,MATCH(Capacity_Charges!DL2,CP_Forecast!$L$4:$L$38,0),MATCH("NNE",CP_Forecast!$L$4:$AB$4,0))</f>
        <v>1.1031342733638944E-3</v>
      </c>
      <c r="DM7" s="209">
        <f>+INDEX(CP_Forecast!$L$4:$AB$38,MATCH(Capacity_Charges!DM2,CP_Forecast!$L$4:$L$38,0),MATCH(Capacity_Charges!$B$3,CP_Forecast!$L$4:$AB$4,0))/INDEX(CP_Forecast!$L$4:$AB$38,MATCH(Capacity_Charges!DM2,CP_Forecast!$L$4:$L$38,0),MATCH("NNE",CP_Forecast!$L$4:$AB$4,0))</f>
        <v>1.1031342733638944E-3</v>
      </c>
      <c r="DN7" s="209">
        <f>+INDEX(CP_Forecast!$L$4:$AB$38,MATCH(Capacity_Charges!DN2,CP_Forecast!$L$4:$L$38,0),MATCH(Capacity_Charges!$B$3,CP_Forecast!$L$4:$AB$4,0))/INDEX(CP_Forecast!$L$4:$AB$38,MATCH(Capacity_Charges!DN2,CP_Forecast!$L$4:$L$38,0),MATCH("NNE",CP_Forecast!$L$4:$AB$4,0))</f>
        <v>1.1031342733638944E-3</v>
      </c>
      <c r="DO7" s="209">
        <f>+INDEX(CP_Forecast!$L$4:$AB$38,MATCH(Capacity_Charges!DO2,CP_Forecast!$L$4:$L$38,0),MATCH(Capacity_Charges!$B$3,CP_Forecast!$L$4:$AB$4,0))/INDEX(CP_Forecast!$L$4:$AB$38,MATCH(Capacity_Charges!DO2,CP_Forecast!$L$4:$L$38,0),MATCH("NNE",CP_Forecast!$L$4:$AB$4,0))</f>
        <v>1.1031342733638944E-3</v>
      </c>
      <c r="DP7" s="209">
        <f>+INDEX(CP_Forecast!$L$4:$AB$38,MATCH(Capacity_Charges!DP2,CP_Forecast!$L$4:$L$38,0),MATCH(Capacity_Charges!$B$3,CP_Forecast!$L$4:$AB$4,0))/INDEX(CP_Forecast!$L$4:$AB$38,MATCH(Capacity_Charges!DP2,CP_Forecast!$L$4:$L$38,0),MATCH("NNE",CP_Forecast!$L$4:$AB$4,0))</f>
        <v>1.1031342733638944E-3</v>
      </c>
      <c r="DQ7" s="209">
        <f>+INDEX(CP_Forecast!$L$4:$AB$38,MATCH(Capacity_Charges!DQ2,CP_Forecast!$L$4:$L$38,0),MATCH(Capacity_Charges!$B$3,CP_Forecast!$L$4:$AB$4,0))/INDEX(CP_Forecast!$L$4:$AB$38,MATCH(Capacity_Charges!DQ2,CP_Forecast!$L$4:$L$38,0),MATCH("NNE",CP_Forecast!$L$4:$AB$4,0))</f>
        <v>1.1031342733638944E-3</v>
      </c>
      <c r="DR7" s="209">
        <f>+INDEX(CP_Forecast!$L$4:$AB$38,MATCH(Capacity_Charges!DR2,CP_Forecast!$L$4:$L$38,0),MATCH(Capacity_Charges!$B$3,CP_Forecast!$L$4:$AB$4,0))/INDEX(CP_Forecast!$L$4:$AB$38,MATCH(Capacity_Charges!DR2,CP_Forecast!$L$4:$L$38,0),MATCH("NNE",CP_Forecast!$L$4:$AB$4,0))</f>
        <v>1.1031342733638944E-3</v>
      </c>
      <c r="DS7" s="209">
        <f>+INDEX(CP_Forecast!$L$4:$AB$38,MATCH(Capacity_Charges!DS2,CP_Forecast!$L$4:$L$38,0),MATCH(Capacity_Charges!$B$3,CP_Forecast!$L$4:$AB$4,0))/INDEX(CP_Forecast!$L$4:$AB$38,MATCH(Capacity_Charges!DS2,CP_Forecast!$L$4:$L$38,0),MATCH("NNE",CP_Forecast!$L$4:$AB$4,0))</f>
        <v>1.1031342733638944E-3</v>
      </c>
      <c r="DT7" s="209">
        <f>+INDEX(CP_Forecast!$L$4:$AB$38,MATCH(Capacity_Charges!DT2,CP_Forecast!$L$4:$L$38,0),MATCH(Capacity_Charges!$B$3,CP_Forecast!$L$4:$AB$4,0))/INDEX(CP_Forecast!$L$4:$AB$38,MATCH(Capacity_Charges!DT2,CP_Forecast!$L$4:$L$38,0),MATCH("NNE",CP_Forecast!$L$4:$AB$4,0))</f>
        <v>1.1031342733638944E-3</v>
      </c>
      <c r="DU7" s="209">
        <f>+INDEX(CP_Forecast!$L$4:$AB$38,MATCH(Capacity_Charges!DU2,CP_Forecast!$L$4:$L$38,0),MATCH(Capacity_Charges!$B$3,CP_Forecast!$L$4:$AB$4,0))/INDEX(CP_Forecast!$L$4:$AB$38,MATCH(Capacity_Charges!DU2,CP_Forecast!$L$4:$L$38,0),MATCH("NNE",CP_Forecast!$L$4:$AB$4,0))</f>
        <v>1.1031342733638944E-3</v>
      </c>
      <c r="DV7" s="209">
        <f>+INDEX(CP_Forecast!$L$4:$AB$38,MATCH(Capacity_Charges!DV2,CP_Forecast!$L$4:$L$38,0),MATCH(Capacity_Charges!$B$3,CP_Forecast!$L$4:$AB$4,0))/INDEX(CP_Forecast!$L$4:$AB$38,MATCH(Capacity_Charges!DV2,CP_Forecast!$L$4:$L$38,0),MATCH("NNE",CP_Forecast!$L$4:$AB$4,0))</f>
        <v>1.1031342733638944E-3</v>
      </c>
      <c r="DW7" s="209">
        <f>+INDEX(CP_Forecast!$L$4:$AB$38,MATCH(Capacity_Charges!DW2,CP_Forecast!$L$4:$L$38,0),MATCH(Capacity_Charges!$B$3,CP_Forecast!$L$4:$AB$4,0))/INDEX(CP_Forecast!$L$4:$AB$38,MATCH(Capacity_Charges!DW2,CP_Forecast!$L$4:$L$38,0),MATCH("NNE",CP_Forecast!$L$4:$AB$4,0))</f>
        <v>1.1031342733638944E-3</v>
      </c>
      <c r="DX7" s="209">
        <f>+INDEX(CP_Forecast!$L$4:$AB$38,MATCH(Capacity_Charges!DX2,CP_Forecast!$L$4:$L$38,0),MATCH(Capacity_Charges!$B$3,CP_Forecast!$L$4:$AB$4,0))/INDEX(CP_Forecast!$L$4:$AB$38,MATCH(Capacity_Charges!DX2,CP_Forecast!$L$4:$L$38,0),MATCH("NNE",CP_Forecast!$L$4:$AB$4,0))</f>
        <v>1.1031342733638944E-3</v>
      </c>
      <c r="DY7" s="209">
        <f>+INDEX(CP_Forecast!$L$4:$AB$38,MATCH(Capacity_Charges!DY2,CP_Forecast!$L$4:$L$38,0),MATCH(Capacity_Charges!$B$3,CP_Forecast!$L$4:$AB$4,0))/INDEX(CP_Forecast!$L$4:$AB$38,MATCH(Capacity_Charges!DY2,CP_Forecast!$L$4:$L$38,0),MATCH("NNE",CP_Forecast!$L$4:$AB$4,0))</f>
        <v>1.1031342733638944E-3</v>
      </c>
      <c r="DZ7" s="209">
        <f>+INDEX(CP_Forecast!$L$4:$AB$38,MATCH(Capacity_Charges!DZ2,CP_Forecast!$L$4:$L$38,0),MATCH(Capacity_Charges!$B$3,CP_Forecast!$L$4:$AB$4,0))/INDEX(CP_Forecast!$L$4:$AB$38,MATCH(Capacity_Charges!DZ2,CP_Forecast!$L$4:$L$38,0),MATCH("NNE",CP_Forecast!$L$4:$AB$4,0))</f>
        <v>1.1031342733638944E-3</v>
      </c>
      <c r="EA7" s="209">
        <f>+INDEX(CP_Forecast!$L$4:$AB$38,MATCH(Capacity_Charges!EA2,CP_Forecast!$L$4:$L$38,0),MATCH(Capacity_Charges!$B$3,CP_Forecast!$L$4:$AB$4,0))/INDEX(CP_Forecast!$L$4:$AB$38,MATCH(Capacity_Charges!EA2,CP_Forecast!$L$4:$L$38,0),MATCH("NNE",CP_Forecast!$L$4:$AB$4,0))</f>
        <v>1.1031342733638944E-3</v>
      </c>
      <c r="EB7" s="209">
        <f>+INDEX(CP_Forecast!$L$4:$AB$38,MATCH(Capacity_Charges!EB2,CP_Forecast!$L$4:$L$38,0),MATCH(Capacity_Charges!$B$3,CP_Forecast!$L$4:$AB$4,0))/INDEX(CP_Forecast!$L$4:$AB$38,MATCH(Capacity_Charges!EB2,CP_Forecast!$L$4:$L$38,0),MATCH("NNE",CP_Forecast!$L$4:$AB$4,0))</f>
        <v>1.1031342733638944E-3</v>
      </c>
      <c r="EC7" s="209">
        <f>+INDEX(CP_Forecast!$L$4:$AB$38,MATCH(Capacity_Charges!EC2,CP_Forecast!$L$4:$L$38,0),MATCH(Capacity_Charges!$B$3,CP_Forecast!$L$4:$AB$4,0))/INDEX(CP_Forecast!$L$4:$AB$38,MATCH(Capacity_Charges!EC2,CP_Forecast!$L$4:$L$38,0),MATCH("NNE",CP_Forecast!$L$4:$AB$4,0))</f>
        <v>1.1031342733638944E-3</v>
      </c>
      <c r="ED7" s="209">
        <f>+INDEX(CP_Forecast!$L$4:$AB$38,MATCH(Capacity_Charges!ED2,CP_Forecast!$L$4:$L$38,0),MATCH(Capacity_Charges!$B$3,CP_Forecast!$L$4:$AB$4,0))/INDEX(CP_Forecast!$L$4:$AB$38,MATCH(Capacity_Charges!ED2,CP_Forecast!$L$4:$L$38,0),MATCH("NNE",CP_Forecast!$L$4:$AB$4,0))</f>
        <v>1.1031342733638944E-3</v>
      </c>
      <c r="EE7" s="209">
        <f>+INDEX(CP_Forecast!$L$4:$AB$38,MATCH(Capacity_Charges!EE2,CP_Forecast!$L$4:$L$38,0),MATCH(Capacity_Charges!$B$3,CP_Forecast!$L$4:$AB$4,0))/INDEX(CP_Forecast!$L$4:$AB$38,MATCH(Capacity_Charges!EE2,CP_Forecast!$L$4:$L$38,0),MATCH("NNE",CP_Forecast!$L$4:$AB$4,0))</f>
        <v>1.1031342733638944E-3</v>
      </c>
      <c r="EF7" s="209">
        <f>+INDEX(CP_Forecast!$L$4:$AB$38,MATCH(Capacity_Charges!EF2,CP_Forecast!$L$4:$L$38,0),MATCH(Capacity_Charges!$B$3,CP_Forecast!$L$4:$AB$4,0))/INDEX(CP_Forecast!$L$4:$AB$38,MATCH(Capacity_Charges!EF2,CP_Forecast!$L$4:$L$38,0),MATCH("NNE",CP_Forecast!$L$4:$AB$4,0))</f>
        <v>1.1031342733638944E-3</v>
      </c>
      <c r="EG7" s="209">
        <f>+INDEX(CP_Forecast!$L$4:$AB$38,MATCH(Capacity_Charges!EG2,CP_Forecast!$L$4:$L$38,0),MATCH(Capacity_Charges!$B$3,CP_Forecast!$L$4:$AB$4,0))/INDEX(CP_Forecast!$L$4:$AB$38,MATCH(Capacity_Charges!EG2,CP_Forecast!$L$4:$L$38,0),MATCH("NNE",CP_Forecast!$L$4:$AB$4,0))</f>
        <v>1.1031342733638944E-3</v>
      </c>
      <c r="EH7" s="209">
        <f>+INDEX(CP_Forecast!$L$4:$AB$38,MATCH(Capacity_Charges!EH2,CP_Forecast!$L$4:$L$38,0),MATCH(Capacity_Charges!$B$3,CP_Forecast!$L$4:$AB$4,0))/INDEX(CP_Forecast!$L$4:$AB$38,MATCH(Capacity_Charges!EH2,CP_Forecast!$L$4:$L$38,0),MATCH("NNE",CP_Forecast!$L$4:$AB$4,0))</f>
        <v>1.1031342733638944E-3</v>
      </c>
      <c r="EI7" s="209">
        <f>+INDEX(CP_Forecast!$L$4:$AB$38,MATCH(Capacity_Charges!EI2,CP_Forecast!$L$4:$L$38,0),MATCH(Capacity_Charges!$B$3,CP_Forecast!$L$4:$AB$4,0))/INDEX(CP_Forecast!$L$4:$AB$38,MATCH(Capacity_Charges!EI2,CP_Forecast!$L$4:$L$38,0),MATCH("NNE",CP_Forecast!$L$4:$AB$4,0))</f>
        <v>1.1031342733638944E-3</v>
      </c>
      <c r="EJ7" s="209">
        <f>+INDEX(CP_Forecast!$L$4:$AB$38,MATCH(Capacity_Charges!EJ2,CP_Forecast!$L$4:$L$38,0),MATCH(Capacity_Charges!$B$3,CP_Forecast!$L$4:$AB$4,0))/INDEX(CP_Forecast!$L$4:$AB$38,MATCH(Capacity_Charges!EJ2,CP_Forecast!$L$4:$L$38,0),MATCH("NNE",CP_Forecast!$L$4:$AB$4,0))</f>
        <v>1.1031342733638944E-3</v>
      </c>
      <c r="EK7" s="209">
        <f>+INDEX(CP_Forecast!$L$4:$AB$38,MATCH(Capacity_Charges!EK2,CP_Forecast!$L$4:$L$38,0),MATCH(Capacity_Charges!$B$3,CP_Forecast!$L$4:$AB$4,0))/INDEX(CP_Forecast!$L$4:$AB$38,MATCH(Capacity_Charges!EK2,CP_Forecast!$L$4:$L$38,0),MATCH("NNE",CP_Forecast!$L$4:$AB$4,0))</f>
        <v>1.1031342733638944E-3</v>
      </c>
      <c r="EL7" s="209">
        <f>+INDEX(CP_Forecast!$L$4:$AB$38,MATCH(Capacity_Charges!EL2,CP_Forecast!$L$4:$L$38,0),MATCH(Capacity_Charges!$B$3,CP_Forecast!$L$4:$AB$4,0))/INDEX(CP_Forecast!$L$4:$AB$38,MATCH(Capacity_Charges!EL2,CP_Forecast!$L$4:$L$38,0),MATCH("NNE",CP_Forecast!$L$4:$AB$4,0))</f>
        <v>1.1031342733638944E-3</v>
      </c>
      <c r="EM7" s="209">
        <f>+INDEX(CP_Forecast!$L$4:$AB$38,MATCH(Capacity_Charges!EM2,CP_Forecast!$L$4:$L$38,0),MATCH(Capacity_Charges!$B$3,CP_Forecast!$L$4:$AB$4,0))/INDEX(CP_Forecast!$L$4:$AB$38,MATCH(Capacity_Charges!EM2,CP_Forecast!$L$4:$L$38,0),MATCH("NNE",CP_Forecast!$L$4:$AB$4,0))</f>
        <v>1.1031342733638944E-3</v>
      </c>
      <c r="EN7" s="209">
        <f>+INDEX(CP_Forecast!$L$4:$AB$38,MATCH(Capacity_Charges!EN2,CP_Forecast!$L$4:$L$38,0),MATCH(Capacity_Charges!$B$3,CP_Forecast!$L$4:$AB$4,0))/INDEX(CP_Forecast!$L$4:$AB$38,MATCH(Capacity_Charges!EN2,CP_Forecast!$L$4:$L$38,0),MATCH("NNE",CP_Forecast!$L$4:$AB$4,0))</f>
        <v>1.1031342733638944E-3</v>
      </c>
      <c r="EO7" s="209">
        <f>+INDEX(CP_Forecast!$L$4:$AB$38,MATCH(Capacity_Charges!EO2,CP_Forecast!$L$4:$L$38,0),MATCH(Capacity_Charges!$B$3,CP_Forecast!$L$4:$AB$4,0))/INDEX(CP_Forecast!$L$4:$AB$38,MATCH(Capacity_Charges!EO2,CP_Forecast!$L$4:$L$38,0),MATCH("NNE",CP_Forecast!$L$4:$AB$4,0))</f>
        <v>1.1031342733638944E-3</v>
      </c>
      <c r="EP7" s="209">
        <f>+INDEX(CP_Forecast!$L$4:$AB$38,MATCH(Capacity_Charges!EP2,CP_Forecast!$L$4:$L$38,0),MATCH(Capacity_Charges!$B$3,CP_Forecast!$L$4:$AB$4,0))/INDEX(CP_Forecast!$L$4:$AB$38,MATCH(Capacity_Charges!EP2,CP_Forecast!$L$4:$L$38,0),MATCH("NNE",CP_Forecast!$L$4:$AB$4,0))</f>
        <v>1.1031342733638944E-3</v>
      </c>
      <c r="EQ7" s="209">
        <f>+INDEX(CP_Forecast!$L$4:$AB$38,MATCH(Capacity_Charges!EQ2,CP_Forecast!$L$4:$L$38,0),MATCH(Capacity_Charges!$B$3,CP_Forecast!$L$4:$AB$4,0))/INDEX(CP_Forecast!$L$4:$AB$38,MATCH(Capacity_Charges!EQ2,CP_Forecast!$L$4:$L$38,0),MATCH("NNE",CP_Forecast!$L$4:$AB$4,0))</f>
        <v>1.1031342733638944E-3</v>
      </c>
      <c r="ER7" s="209">
        <f>+INDEX(CP_Forecast!$L$4:$AB$38,MATCH(Capacity_Charges!ER2,CP_Forecast!$L$4:$L$38,0),MATCH(Capacity_Charges!$B$3,CP_Forecast!$L$4:$AB$4,0))/INDEX(CP_Forecast!$L$4:$AB$38,MATCH(Capacity_Charges!ER2,CP_Forecast!$L$4:$L$38,0),MATCH("NNE",CP_Forecast!$L$4:$AB$4,0))</f>
        <v>1.1031342733638944E-3</v>
      </c>
      <c r="ES7" s="209">
        <f>+INDEX(CP_Forecast!$L$4:$AB$38,MATCH(Capacity_Charges!ES2,CP_Forecast!$L$4:$L$38,0),MATCH(Capacity_Charges!$B$3,CP_Forecast!$L$4:$AB$4,0))/INDEX(CP_Forecast!$L$4:$AB$38,MATCH(Capacity_Charges!ES2,CP_Forecast!$L$4:$L$38,0),MATCH("NNE",CP_Forecast!$L$4:$AB$4,0))</f>
        <v>1.1031342733638944E-3</v>
      </c>
      <c r="ET7" s="209">
        <f>+INDEX(CP_Forecast!$L$4:$AB$38,MATCH(Capacity_Charges!ET2,CP_Forecast!$L$4:$L$38,0),MATCH(Capacity_Charges!$B$3,CP_Forecast!$L$4:$AB$4,0))/INDEX(CP_Forecast!$L$4:$AB$38,MATCH(Capacity_Charges!ET2,CP_Forecast!$L$4:$L$38,0),MATCH("NNE",CP_Forecast!$L$4:$AB$4,0))</f>
        <v>1.1031342733638944E-3</v>
      </c>
      <c r="EU7" s="209">
        <f>+INDEX(CP_Forecast!$L$4:$AB$38,MATCH(Capacity_Charges!EU2,CP_Forecast!$L$4:$L$38,0),MATCH(Capacity_Charges!$B$3,CP_Forecast!$L$4:$AB$4,0))/INDEX(CP_Forecast!$L$4:$AB$38,MATCH(Capacity_Charges!EU2,CP_Forecast!$L$4:$L$38,0),MATCH("NNE",CP_Forecast!$L$4:$AB$4,0))</f>
        <v>1.1031342733638944E-3</v>
      </c>
      <c r="EV7" s="209">
        <f>+INDEX(CP_Forecast!$L$4:$AB$38,MATCH(Capacity_Charges!EV2,CP_Forecast!$L$4:$L$38,0),MATCH(Capacity_Charges!$B$3,CP_Forecast!$L$4:$AB$4,0))/INDEX(CP_Forecast!$L$4:$AB$38,MATCH(Capacity_Charges!EV2,CP_Forecast!$L$4:$L$38,0),MATCH("NNE",CP_Forecast!$L$4:$AB$4,0))</f>
        <v>1.1031342733638944E-3</v>
      </c>
      <c r="EW7" s="209">
        <f>+INDEX(CP_Forecast!$L$4:$AB$38,MATCH(Capacity_Charges!EW2,CP_Forecast!$L$4:$L$38,0),MATCH(Capacity_Charges!$B$3,CP_Forecast!$L$4:$AB$4,0))/INDEX(CP_Forecast!$L$4:$AB$38,MATCH(Capacity_Charges!EW2,CP_Forecast!$L$4:$L$38,0),MATCH("NNE",CP_Forecast!$L$4:$AB$4,0))</f>
        <v>1.1031342733638944E-3</v>
      </c>
      <c r="EX7" s="209">
        <f>+INDEX(CP_Forecast!$L$4:$AB$38,MATCH(Capacity_Charges!EX2,CP_Forecast!$L$4:$L$38,0),MATCH(Capacity_Charges!$B$3,CP_Forecast!$L$4:$AB$4,0))/INDEX(CP_Forecast!$L$4:$AB$38,MATCH(Capacity_Charges!EX2,CP_Forecast!$L$4:$L$38,0),MATCH("NNE",CP_Forecast!$L$4:$AB$4,0))</f>
        <v>1.1031342733638944E-3</v>
      </c>
      <c r="EY7" s="209">
        <f>+INDEX(CP_Forecast!$L$4:$AB$38,MATCH(Capacity_Charges!EY2,CP_Forecast!$L$4:$L$38,0),MATCH(Capacity_Charges!$B$3,CP_Forecast!$L$4:$AB$4,0))/INDEX(CP_Forecast!$L$4:$AB$38,MATCH(Capacity_Charges!EY2,CP_Forecast!$L$4:$L$38,0),MATCH("NNE",CP_Forecast!$L$4:$AB$4,0))</f>
        <v>1.1031342733638944E-3</v>
      </c>
      <c r="EZ7" s="209">
        <f>+INDEX(CP_Forecast!$L$4:$AB$38,MATCH(Capacity_Charges!EZ2,CP_Forecast!$L$4:$L$38,0),MATCH(Capacity_Charges!$B$3,CP_Forecast!$L$4:$AB$4,0))/INDEX(CP_Forecast!$L$4:$AB$38,MATCH(Capacity_Charges!EZ2,CP_Forecast!$L$4:$L$38,0),MATCH("NNE",CP_Forecast!$L$4:$AB$4,0))</f>
        <v>1.1031342733638944E-3</v>
      </c>
      <c r="FA7" s="209">
        <f>+INDEX(CP_Forecast!$L$4:$AB$38,MATCH(Capacity_Charges!FA2,CP_Forecast!$L$4:$L$38,0),MATCH(Capacity_Charges!$B$3,CP_Forecast!$L$4:$AB$4,0))/INDEX(CP_Forecast!$L$4:$AB$38,MATCH(Capacity_Charges!FA2,CP_Forecast!$L$4:$L$38,0),MATCH("NNE",CP_Forecast!$L$4:$AB$4,0))</f>
        <v>1.1031342733638944E-3</v>
      </c>
      <c r="FB7" s="209">
        <f>+INDEX(CP_Forecast!$L$4:$AB$38,MATCH(Capacity_Charges!FB2,CP_Forecast!$L$4:$L$38,0),MATCH(Capacity_Charges!$B$3,CP_Forecast!$L$4:$AB$4,0))/INDEX(CP_Forecast!$L$4:$AB$38,MATCH(Capacity_Charges!FB2,CP_Forecast!$L$4:$L$38,0),MATCH("NNE",CP_Forecast!$L$4:$AB$4,0))</f>
        <v>1.1031342733638944E-3</v>
      </c>
      <c r="FC7" s="209">
        <f>+INDEX(CP_Forecast!$L$4:$AB$38,MATCH(Capacity_Charges!FC2,CP_Forecast!$L$4:$L$38,0),MATCH(Capacity_Charges!$B$3,CP_Forecast!$L$4:$AB$4,0))/INDEX(CP_Forecast!$L$4:$AB$38,MATCH(Capacity_Charges!FC2,CP_Forecast!$L$4:$L$38,0),MATCH("NNE",CP_Forecast!$L$4:$AB$4,0))</f>
        <v>1.1031342733638944E-3</v>
      </c>
      <c r="FD7" s="209">
        <f>+INDEX(CP_Forecast!$L$4:$AB$38,MATCH(Capacity_Charges!FD2,CP_Forecast!$L$4:$L$38,0),MATCH(Capacity_Charges!$B$3,CP_Forecast!$L$4:$AB$4,0))/INDEX(CP_Forecast!$L$4:$AB$38,MATCH(Capacity_Charges!FD2,CP_Forecast!$L$4:$L$38,0),MATCH("NNE",CP_Forecast!$L$4:$AB$4,0))</f>
        <v>1.1031342733638944E-3</v>
      </c>
      <c r="FE7" s="209">
        <f>+INDEX(CP_Forecast!$L$4:$AB$38,MATCH(Capacity_Charges!FE2,CP_Forecast!$L$4:$L$38,0),MATCH(Capacity_Charges!$B$3,CP_Forecast!$L$4:$AB$4,0))/INDEX(CP_Forecast!$L$4:$AB$38,MATCH(Capacity_Charges!FE2,CP_Forecast!$L$4:$L$38,0),MATCH("NNE",CP_Forecast!$L$4:$AB$4,0))</f>
        <v>1.1031342733638944E-3</v>
      </c>
      <c r="FF7" s="209">
        <f>+INDEX(CP_Forecast!$L$4:$AB$38,MATCH(Capacity_Charges!FF2,CP_Forecast!$L$4:$L$38,0),MATCH(Capacity_Charges!$B$3,CP_Forecast!$L$4:$AB$4,0))/INDEX(CP_Forecast!$L$4:$AB$38,MATCH(Capacity_Charges!FF2,CP_Forecast!$L$4:$L$38,0),MATCH("NNE",CP_Forecast!$L$4:$AB$4,0))</f>
        <v>1.1031342733638944E-3</v>
      </c>
      <c r="FG7" s="209">
        <f>+INDEX(CP_Forecast!$L$4:$AB$38,MATCH(Capacity_Charges!FG2,CP_Forecast!$L$4:$L$38,0),MATCH(Capacity_Charges!$B$3,CP_Forecast!$L$4:$AB$4,0))/INDEX(CP_Forecast!$L$4:$AB$38,MATCH(Capacity_Charges!FG2,CP_Forecast!$L$4:$L$38,0),MATCH("NNE",CP_Forecast!$L$4:$AB$4,0))</f>
        <v>1.1031342733638944E-3</v>
      </c>
      <c r="FH7" s="209">
        <f>+INDEX(CP_Forecast!$L$4:$AB$38,MATCH(Capacity_Charges!FH2,CP_Forecast!$L$4:$L$38,0),MATCH(Capacity_Charges!$B$3,CP_Forecast!$L$4:$AB$4,0))/INDEX(CP_Forecast!$L$4:$AB$38,MATCH(Capacity_Charges!FH2,CP_Forecast!$L$4:$L$38,0),MATCH("NNE",CP_Forecast!$L$4:$AB$4,0))</f>
        <v>1.1031342733638944E-3</v>
      </c>
      <c r="FI7" s="209">
        <f>+INDEX(CP_Forecast!$L$4:$AB$38,MATCH(Capacity_Charges!FI2,CP_Forecast!$L$4:$L$38,0),MATCH(Capacity_Charges!$B$3,CP_Forecast!$L$4:$AB$4,0))/INDEX(CP_Forecast!$L$4:$AB$38,MATCH(Capacity_Charges!FI2,CP_Forecast!$L$4:$L$38,0),MATCH("NNE",CP_Forecast!$L$4:$AB$4,0))</f>
        <v>1.1031342733638944E-3</v>
      </c>
      <c r="FJ7" s="209">
        <f>+INDEX(CP_Forecast!$L$4:$AB$38,MATCH(Capacity_Charges!FJ2,CP_Forecast!$L$4:$L$38,0),MATCH(Capacity_Charges!$B$3,CP_Forecast!$L$4:$AB$4,0))/INDEX(CP_Forecast!$L$4:$AB$38,MATCH(Capacity_Charges!FJ2,CP_Forecast!$L$4:$L$38,0),MATCH("NNE",CP_Forecast!$L$4:$AB$4,0))</f>
        <v>1.1031342733638942E-3</v>
      </c>
      <c r="FK7" s="209">
        <f>+INDEX(CP_Forecast!$L$4:$AB$38,MATCH(Capacity_Charges!FK2,CP_Forecast!$L$4:$L$38,0),MATCH(Capacity_Charges!$B$3,CP_Forecast!$L$4:$AB$4,0))/INDEX(CP_Forecast!$L$4:$AB$38,MATCH(Capacity_Charges!FK2,CP_Forecast!$L$4:$L$38,0),MATCH("NNE",CP_Forecast!$L$4:$AB$4,0))</f>
        <v>1.1031342733638942E-3</v>
      </c>
      <c r="FL7" s="209">
        <f>+INDEX(CP_Forecast!$L$4:$AB$38,MATCH(Capacity_Charges!FL2,CP_Forecast!$L$4:$L$38,0),MATCH(Capacity_Charges!$B$3,CP_Forecast!$L$4:$AB$4,0))/INDEX(CP_Forecast!$L$4:$AB$38,MATCH(Capacity_Charges!FL2,CP_Forecast!$L$4:$L$38,0),MATCH("NNE",CP_Forecast!$L$4:$AB$4,0))</f>
        <v>1.1031342733638942E-3</v>
      </c>
      <c r="FM7" s="209">
        <f>+INDEX(CP_Forecast!$L$4:$AB$38,MATCH(Capacity_Charges!FM2,CP_Forecast!$L$4:$L$38,0),MATCH(Capacity_Charges!$B$3,CP_Forecast!$L$4:$AB$4,0))/INDEX(CP_Forecast!$L$4:$AB$38,MATCH(Capacity_Charges!FM2,CP_Forecast!$L$4:$L$38,0),MATCH("NNE",CP_Forecast!$L$4:$AB$4,0))</f>
        <v>1.1031342733638942E-3</v>
      </c>
      <c r="FN7" s="209">
        <f>+INDEX(CP_Forecast!$L$4:$AB$38,MATCH(Capacity_Charges!FN2,CP_Forecast!$L$4:$L$38,0),MATCH(Capacity_Charges!$B$3,CP_Forecast!$L$4:$AB$4,0))/INDEX(CP_Forecast!$L$4:$AB$38,MATCH(Capacity_Charges!FN2,CP_Forecast!$L$4:$L$38,0),MATCH("NNE",CP_Forecast!$L$4:$AB$4,0))</f>
        <v>1.1031342733638942E-3</v>
      </c>
      <c r="FO7" s="209">
        <f>+INDEX(CP_Forecast!$L$4:$AB$38,MATCH(Capacity_Charges!FO2,CP_Forecast!$L$4:$L$38,0),MATCH(Capacity_Charges!$B$3,CP_Forecast!$L$4:$AB$4,0))/INDEX(CP_Forecast!$L$4:$AB$38,MATCH(Capacity_Charges!FO2,CP_Forecast!$L$4:$L$38,0),MATCH("NNE",CP_Forecast!$L$4:$AB$4,0))</f>
        <v>1.1031342733638942E-3</v>
      </c>
      <c r="FP7" s="209">
        <f>+INDEX(CP_Forecast!$L$4:$AB$38,MATCH(Capacity_Charges!FP2,CP_Forecast!$L$4:$L$38,0),MATCH(Capacity_Charges!$B$3,CP_Forecast!$L$4:$AB$4,0))/INDEX(CP_Forecast!$L$4:$AB$38,MATCH(Capacity_Charges!FP2,CP_Forecast!$L$4:$L$38,0),MATCH("NNE",CP_Forecast!$L$4:$AB$4,0))</f>
        <v>1.1031342733638942E-3</v>
      </c>
      <c r="FQ7" s="209">
        <f>+INDEX(CP_Forecast!$L$4:$AB$38,MATCH(Capacity_Charges!FQ2,CP_Forecast!$L$4:$L$38,0),MATCH(Capacity_Charges!$B$3,CP_Forecast!$L$4:$AB$4,0))/INDEX(CP_Forecast!$L$4:$AB$38,MATCH(Capacity_Charges!FQ2,CP_Forecast!$L$4:$L$38,0),MATCH("NNE",CP_Forecast!$L$4:$AB$4,0))</f>
        <v>1.1031342733638942E-3</v>
      </c>
      <c r="FR7" s="209">
        <f>+INDEX(CP_Forecast!$L$4:$AB$38,MATCH(Capacity_Charges!FR2,CP_Forecast!$L$4:$L$38,0),MATCH(Capacity_Charges!$B$3,CP_Forecast!$L$4:$AB$4,0))/INDEX(CP_Forecast!$L$4:$AB$38,MATCH(Capacity_Charges!FR2,CP_Forecast!$L$4:$L$38,0),MATCH("NNE",CP_Forecast!$L$4:$AB$4,0))</f>
        <v>1.1031342733638942E-3</v>
      </c>
      <c r="FS7" s="209">
        <f>+INDEX(CP_Forecast!$L$4:$AB$38,MATCH(Capacity_Charges!FS2,CP_Forecast!$L$4:$L$38,0),MATCH(Capacity_Charges!$B$3,CP_Forecast!$L$4:$AB$4,0))/INDEX(CP_Forecast!$L$4:$AB$38,MATCH(Capacity_Charges!FS2,CP_Forecast!$L$4:$L$38,0),MATCH("NNE",CP_Forecast!$L$4:$AB$4,0))</f>
        <v>1.1031342733638942E-3</v>
      </c>
      <c r="FT7" s="209">
        <f>+INDEX(CP_Forecast!$L$4:$AB$38,MATCH(Capacity_Charges!FT2,CP_Forecast!$L$4:$L$38,0),MATCH(Capacity_Charges!$B$3,CP_Forecast!$L$4:$AB$4,0))/INDEX(CP_Forecast!$L$4:$AB$38,MATCH(Capacity_Charges!FT2,CP_Forecast!$L$4:$L$38,0),MATCH("NNE",CP_Forecast!$L$4:$AB$4,0))</f>
        <v>1.1031342733638942E-3</v>
      </c>
      <c r="FU7" s="209">
        <f>+INDEX(CP_Forecast!$L$4:$AB$38,MATCH(Capacity_Charges!FU2,CP_Forecast!$L$4:$L$38,0),MATCH(Capacity_Charges!$B$3,CP_Forecast!$L$4:$AB$4,0))/INDEX(CP_Forecast!$L$4:$AB$38,MATCH(Capacity_Charges!FU2,CP_Forecast!$L$4:$L$38,0),MATCH("NNE",CP_Forecast!$L$4:$AB$4,0))</f>
        <v>1.1031342733638942E-3</v>
      </c>
      <c r="FV7" s="209">
        <f>+INDEX(CP_Forecast!$L$4:$AB$38,MATCH(Capacity_Charges!FV2,CP_Forecast!$L$4:$L$38,0),MATCH(Capacity_Charges!$B$3,CP_Forecast!$L$4:$AB$4,0))/INDEX(CP_Forecast!$L$4:$AB$38,MATCH(Capacity_Charges!FV2,CP_Forecast!$L$4:$L$38,0),MATCH("NNE",CP_Forecast!$L$4:$AB$4,0))</f>
        <v>1.1031342733638944E-3</v>
      </c>
      <c r="FW7" s="209">
        <f>+INDEX(CP_Forecast!$L$4:$AB$38,MATCH(Capacity_Charges!FW2,CP_Forecast!$L$4:$L$38,0),MATCH(Capacity_Charges!$B$3,CP_Forecast!$L$4:$AB$4,0))/INDEX(CP_Forecast!$L$4:$AB$38,MATCH(Capacity_Charges!FW2,CP_Forecast!$L$4:$L$38,0),MATCH("NNE",CP_Forecast!$L$4:$AB$4,0))</f>
        <v>1.1031342733638944E-3</v>
      </c>
      <c r="FX7" s="209">
        <f>+INDEX(CP_Forecast!$L$4:$AB$38,MATCH(Capacity_Charges!FX2,CP_Forecast!$L$4:$L$38,0),MATCH(Capacity_Charges!$B$3,CP_Forecast!$L$4:$AB$4,0))/INDEX(CP_Forecast!$L$4:$AB$38,MATCH(Capacity_Charges!FX2,CP_Forecast!$L$4:$L$38,0),MATCH("NNE",CP_Forecast!$L$4:$AB$4,0))</f>
        <v>1.1031342733638944E-3</v>
      </c>
      <c r="FY7" s="209">
        <f>+INDEX(CP_Forecast!$L$4:$AB$38,MATCH(Capacity_Charges!FY2,CP_Forecast!$L$4:$L$38,0),MATCH(Capacity_Charges!$B$3,CP_Forecast!$L$4:$AB$4,0))/INDEX(CP_Forecast!$L$4:$AB$38,MATCH(Capacity_Charges!FY2,CP_Forecast!$L$4:$L$38,0),MATCH("NNE",CP_Forecast!$L$4:$AB$4,0))</f>
        <v>1.1031342733638944E-3</v>
      </c>
      <c r="FZ7" s="209">
        <f>+INDEX(CP_Forecast!$L$4:$AB$38,MATCH(Capacity_Charges!FZ2,CP_Forecast!$L$4:$L$38,0),MATCH(Capacity_Charges!$B$3,CP_Forecast!$L$4:$AB$4,0))/INDEX(CP_Forecast!$L$4:$AB$38,MATCH(Capacity_Charges!FZ2,CP_Forecast!$L$4:$L$38,0),MATCH("NNE",CP_Forecast!$L$4:$AB$4,0))</f>
        <v>1.1031342733638944E-3</v>
      </c>
      <c r="GA7" s="209">
        <f>+INDEX(CP_Forecast!$L$4:$AB$38,MATCH(Capacity_Charges!GA2,CP_Forecast!$L$4:$L$38,0),MATCH(Capacity_Charges!$B$3,CP_Forecast!$L$4:$AB$4,0))/INDEX(CP_Forecast!$L$4:$AB$38,MATCH(Capacity_Charges!GA2,CP_Forecast!$L$4:$L$38,0),MATCH("NNE",CP_Forecast!$L$4:$AB$4,0))</f>
        <v>1.1031342733638944E-3</v>
      </c>
      <c r="GB7" s="209">
        <f>+INDEX(CP_Forecast!$L$4:$AB$38,MATCH(Capacity_Charges!GB2,CP_Forecast!$L$4:$L$38,0),MATCH(Capacity_Charges!$B$3,CP_Forecast!$L$4:$AB$4,0))/INDEX(CP_Forecast!$L$4:$AB$38,MATCH(Capacity_Charges!GB2,CP_Forecast!$L$4:$L$38,0),MATCH("NNE",CP_Forecast!$L$4:$AB$4,0))</f>
        <v>1.1031342733638944E-3</v>
      </c>
      <c r="GC7" s="209">
        <f>+INDEX(CP_Forecast!$L$4:$AB$38,MATCH(Capacity_Charges!GC2,CP_Forecast!$L$4:$L$38,0),MATCH(Capacity_Charges!$B$3,CP_Forecast!$L$4:$AB$4,0))/INDEX(CP_Forecast!$L$4:$AB$38,MATCH(Capacity_Charges!GC2,CP_Forecast!$L$4:$L$38,0),MATCH("NNE",CP_Forecast!$L$4:$AB$4,0))</f>
        <v>1.1031342733638944E-3</v>
      </c>
      <c r="GD7" s="209">
        <f>+INDEX(CP_Forecast!$L$4:$AB$38,MATCH(Capacity_Charges!GD2,CP_Forecast!$L$4:$L$38,0),MATCH(Capacity_Charges!$B$3,CP_Forecast!$L$4:$AB$4,0))/INDEX(CP_Forecast!$L$4:$AB$38,MATCH(Capacity_Charges!GD2,CP_Forecast!$L$4:$L$38,0),MATCH("NNE",CP_Forecast!$L$4:$AB$4,0))</f>
        <v>1.1031342733638944E-3</v>
      </c>
      <c r="GE7" s="209">
        <f>+INDEX(CP_Forecast!$L$4:$AB$38,MATCH(Capacity_Charges!GE2,CP_Forecast!$L$4:$L$38,0),MATCH(Capacity_Charges!$B$3,CP_Forecast!$L$4:$AB$4,0))/INDEX(CP_Forecast!$L$4:$AB$38,MATCH(Capacity_Charges!GE2,CP_Forecast!$L$4:$L$38,0),MATCH("NNE",CP_Forecast!$L$4:$AB$4,0))</f>
        <v>1.1031342733638944E-3</v>
      </c>
      <c r="GF7" s="209">
        <f>+INDEX(CP_Forecast!$L$4:$AB$38,MATCH(Capacity_Charges!GF2,CP_Forecast!$L$4:$L$38,0),MATCH(Capacity_Charges!$B$3,CP_Forecast!$L$4:$AB$4,0))/INDEX(CP_Forecast!$L$4:$AB$38,MATCH(Capacity_Charges!GF2,CP_Forecast!$L$4:$L$38,0),MATCH("NNE",CP_Forecast!$L$4:$AB$4,0))</f>
        <v>1.1031342733638944E-3</v>
      </c>
      <c r="GG7" s="209">
        <f>+INDEX(CP_Forecast!$L$4:$AB$38,MATCH(Capacity_Charges!GG2,CP_Forecast!$L$4:$L$38,0),MATCH(Capacity_Charges!$B$3,CP_Forecast!$L$4:$AB$4,0))/INDEX(CP_Forecast!$L$4:$AB$38,MATCH(Capacity_Charges!GG2,CP_Forecast!$L$4:$L$38,0),MATCH("NNE",CP_Forecast!$L$4:$AB$4,0))</f>
        <v>1.1031342733638944E-3</v>
      </c>
      <c r="GH7" s="209">
        <f>+INDEX(CP_Forecast!$L$4:$AB$38,MATCH(Capacity_Charges!GH2,CP_Forecast!$L$4:$L$38,0),MATCH(Capacity_Charges!$B$3,CP_Forecast!$L$4:$AB$4,0))/INDEX(CP_Forecast!$L$4:$AB$38,MATCH(Capacity_Charges!GH2,CP_Forecast!$L$4:$L$38,0),MATCH("NNE",CP_Forecast!$L$4:$AB$4,0))</f>
        <v>1.1031342733638944E-3</v>
      </c>
      <c r="GI7" s="209">
        <f>+INDEX(CP_Forecast!$L$4:$AB$38,MATCH(Capacity_Charges!GI2,CP_Forecast!$L$4:$L$38,0),MATCH(Capacity_Charges!$B$3,CP_Forecast!$L$4:$AB$4,0))/INDEX(CP_Forecast!$L$4:$AB$38,MATCH(Capacity_Charges!GI2,CP_Forecast!$L$4:$L$38,0),MATCH("NNE",CP_Forecast!$L$4:$AB$4,0))</f>
        <v>1.1031342733638944E-3</v>
      </c>
      <c r="GJ7" s="209">
        <f>+INDEX(CP_Forecast!$L$4:$AB$38,MATCH(Capacity_Charges!GJ2,CP_Forecast!$L$4:$L$38,0),MATCH(Capacity_Charges!$B$3,CP_Forecast!$L$4:$AB$4,0))/INDEX(CP_Forecast!$L$4:$AB$38,MATCH(Capacity_Charges!GJ2,CP_Forecast!$L$4:$L$38,0),MATCH("NNE",CP_Forecast!$L$4:$AB$4,0))</f>
        <v>1.1031342733638944E-3</v>
      </c>
      <c r="GK7" s="209">
        <f>+INDEX(CP_Forecast!$L$4:$AB$38,MATCH(Capacity_Charges!GK2,CP_Forecast!$L$4:$L$38,0),MATCH(Capacity_Charges!$B$3,CP_Forecast!$L$4:$AB$4,0))/INDEX(CP_Forecast!$L$4:$AB$38,MATCH(Capacity_Charges!GK2,CP_Forecast!$L$4:$L$38,0),MATCH("NNE",CP_Forecast!$L$4:$AB$4,0))</f>
        <v>1.1031342733638944E-3</v>
      </c>
      <c r="GL7" s="209">
        <f>+INDEX(CP_Forecast!$L$4:$AB$38,MATCH(Capacity_Charges!GL2,CP_Forecast!$L$4:$L$38,0),MATCH(Capacity_Charges!$B$3,CP_Forecast!$L$4:$AB$4,0))/INDEX(CP_Forecast!$L$4:$AB$38,MATCH(Capacity_Charges!GL2,CP_Forecast!$L$4:$L$38,0),MATCH("NNE",CP_Forecast!$L$4:$AB$4,0))</f>
        <v>1.1031342733638944E-3</v>
      </c>
      <c r="GM7" s="209">
        <f>+INDEX(CP_Forecast!$L$4:$AB$38,MATCH(Capacity_Charges!GM2,CP_Forecast!$L$4:$L$38,0),MATCH(Capacity_Charges!$B$3,CP_Forecast!$L$4:$AB$4,0))/INDEX(CP_Forecast!$L$4:$AB$38,MATCH(Capacity_Charges!GM2,CP_Forecast!$L$4:$L$38,0),MATCH("NNE",CP_Forecast!$L$4:$AB$4,0))</f>
        <v>1.1031342733638944E-3</v>
      </c>
      <c r="GN7" s="209">
        <f>+INDEX(CP_Forecast!$L$4:$AB$38,MATCH(Capacity_Charges!GN2,CP_Forecast!$L$4:$L$38,0),MATCH(Capacity_Charges!$B$3,CP_Forecast!$L$4:$AB$4,0))/INDEX(CP_Forecast!$L$4:$AB$38,MATCH(Capacity_Charges!GN2,CP_Forecast!$L$4:$L$38,0),MATCH("NNE",CP_Forecast!$L$4:$AB$4,0))</f>
        <v>1.1031342733638944E-3</v>
      </c>
      <c r="GO7" s="209">
        <f>+INDEX(CP_Forecast!$L$4:$AB$38,MATCH(Capacity_Charges!GO2,CP_Forecast!$L$4:$L$38,0),MATCH(Capacity_Charges!$B$3,CP_Forecast!$L$4:$AB$4,0))/INDEX(CP_Forecast!$L$4:$AB$38,MATCH(Capacity_Charges!GO2,CP_Forecast!$L$4:$L$38,0),MATCH("NNE",CP_Forecast!$L$4:$AB$4,0))</f>
        <v>1.1031342733638944E-3</v>
      </c>
      <c r="GP7" s="209">
        <f>+INDEX(CP_Forecast!$L$4:$AB$38,MATCH(Capacity_Charges!GP2,CP_Forecast!$L$4:$L$38,0),MATCH(Capacity_Charges!$B$3,CP_Forecast!$L$4:$AB$4,0))/INDEX(CP_Forecast!$L$4:$AB$38,MATCH(Capacity_Charges!GP2,CP_Forecast!$L$4:$L$38,0),MATCH("NNE",CP_Forecast!$L$4:$AB$4,0))</f>
        <v>1.1031342733638944E-3</v>
      </c>
      <c r="GQ7" s="209">
        <f>+INDEX(CP_Forecast!$L$4:$AB$38,MATCH(Capacity_Charges!GQ2,CP_Forecast!$L$4:$L$38,0),MATCH(Capacity_Charges!$B$3,CP_Forecast!$L$4:$AB$4,0))/INDEX(CP_Forecast!$L$4:$AB$38,MATCH(Capacity_Charges!GQ2,CP_Forecast!$L$4:$L$38,0),MATCH("NNE",CP_Forecast!$L$4:$AB$4,0))</f>
        <v>1.1031342733638944E-3</v>
      </c>
      <c r="GR7" s="209">
        <f>+INDEX(CP_Forecast!$L$4:$AB$38,MATCH(Capacity_Charges!GR2,CP_Forecast!$L$4:$L$38,0),MATCH(Capacity_Charges!$B$3,CP_Forecast!$L$4:$AB$4,0))/INDEX(CP_Forecast!$L$4:$AB$38,MATCH(Capacity_Charges!GR2,CP_Forecast!$L$4:$L$38,0),MATCH("NNE",CP_Forecast!$L$4:$AB$4,0))</f>
        <v>1.1031342733638944E-3</v>
      </c>
      <c r="GS7" s="209">
        <f>+INDEX(CP_Forecast!$L$4:$AB$38,MATCH(Capacity_Charges!GS2,CP_Forecast!$L$4:$L$38,0),MATCH(Capacity_Charges!$B$3,CP_Forecast!$L$4:$AB$4,0))/INDEX(CP_Forecast!$L$4:$AB$38,MATCH(Capacity_Charges!GS2,CP_Forecast!$L$4:$L$38,0),MATCH("NNE",CP_Forecast!$L$4:$AB$4,0))</f>
        <v>1.1031342733638944E-3</v>
      </c>
      <c r="GT7" s="209">
        <f>+INDEX(CP_Forecast!$L$4:$AB$38,MATCH(Capacity_Charges!GT2,CP_Forecast!$L$4:$L$38,0),MATCH(Capacity_Charges!$B$3,CP_Forecast!$L$4:$AB$4,0))/INDEX(CP_Forecast!$L$4:$AB$38,MATCH(Capacity_Charges!GT2,CP_Forecast!$L$4:$L$38,0),MATCH("NNE",CP_Forecast!$L$4:$AB$4,0))</f>
        <v>1.1031342733638944E-3</v>
      </c>
      <c r="GU7" s="209">
        <f>+INDEX(CP_Forecast!$L$4:$AB$38,MATCH(Capacity_Charges!GU2,CP_Forecast!$L$4:$L$38,0),MATCH(Capacity_Charges!$B$3,CP_Forecast!$L$4:$AB$4,0))/INDEX(CP_Forecast!$L$4:$AB$38,MATCH(Capacity_Charges!GU2,CP_Forecast!$L$4:$L$38,0),MATCH("NNE",CP_Forecast!$L$4:$AB$4,0))</f>
        <v>1.1031342733638944E-3</v>
      </c>
      <c r="GV7" s="209">
        <f>+INDEX(CP_Forecast!$L$4:$AB$38,MATCH(Capacity_Charges!GV2,CP_Forecast!$L$4:$L$38,0),MATCH(Capacity_Charges!$B$3,CP_Forecast!$L$4:$AB$4,0))/INDEX(CP_Forecast!$L$4:$AB$38,MATCH(Capacity_Charges!GV2,CP_Forecast!$L$4:$L$38,0),MATCH("NNE",CP_Forecast!$L$4:$AB$4,0))</f>
        <v>1.1031342733638944E-3</v>
      </c>
      <c r="GW7" s="209">
        <f>+INDEX(CP_Forecast!$L$4:$AB$38,MATCH(Capacity_Charges!GW2,CP_Forecast!$L$4:$L$38,0),MATCH(Capacity_Charges!$B$3,CP_Forecast!$L$4:$AB$4,0))/INDEX(CP_Forecast!$L$4:$AB$38,MATCH(Capacity_Charges!GW2,CP_Forecast!$L$4:$L$38,0),MATCH("NNE",CP_Forecast!$L$4:$AB$4,0))</f>
        <v>1.1031342733638944E-3</v>
      </c>
      <c r="GX7" s="209">
        <f>+INDEX(CP_Forecast!$L$4:$AB$38,MATCH(Capacity_Charges!GX2,CP_Forecast!$L$4:$L$38,0),MATCH(Capacity_Charges!$B$3,CP_Forecast!$L$4:$AB$4,0))/INDEX(CP_Forecast!$L$4:$AB$38,MATCH(Capacity_Charges!GX2,CP_Forecast!$L$4:$L$38,0),MATCH("NNE",CP_Forecast!$L$4:$AB$4,0))</f>
        <v>1.1031342733638944E-3</v>
      </c>
      <c r="GY7" s="209">
        <f>+INDEX(CP_Forecast!$L$4:$AB$38,MATCH(Capacity_Charges!GY2,CP_Forecast!$L$4:$L$38,0),MATCH(Capacity_Charges!$B$3,CP_Forecast!$L$4:$AB$4,0))/INDEX(CP_Forecast!$L$4:$AB$38,MATCH(Capacity_Charges!GY2,CP_Forecast!$L$4:$L$38,0),MATCH("NNE",CP_Forecast!$L$4:$AB$4,0))</f>
        <v>1.1031342733638944E-3</v>
      </c>
      <c r="GZ7" s="209">
        <f>+INDEX(CP_Forecast!$L$4:$AB$38,MATCH(Capacity_Charges!GZ2,CP_Forecast!$L$4:$L$38,0),MATCH(Capacity_Charges!$B$3,CP_Forecast!$L$4:$AB$4,0))/INDEX(CP_Forecast!$L$4:$AB$38,MATCH(Capacity_Charges!GZ2,CP_Forecast!$L$4:$L$38,0),MATCH("NNE",CP_Forecast!$L$4:$AB$4,0))</f>
        <v>1.1031342733638944E-3</v>
      </c>
      <c r="HA7" s="209">
        <f>+INDEX(CP_Forecast!$L$4:$AB$38,MATCH(Capacity_Charges!HA2,CP_Forecast!$L$4:$L$38,0),MATCH(Capacity_Charges!$B$3,CP_Forecast!$L$4:$AB$4,0))/INDEX(CP_Forecast!$L$4:$AB$38,MATCH(Capacity_Charges!HA2,CP_Forecast!$L$4:$L$38,0),MATCH("NNE",CP_Forecast!$L$4:$AB$4,0))</f>
        <v>1.1031342733638944E-3</v>
      </c>
      <c r="HB7" s="209">
        <f>+INDEX(CP_Forecast!$L$4:$AB$38,MATCH(Capacity_Charges!HB2,CP_Forecast!$L$4:$L$38,0),MATCH(Capacity_Charges!$B$3,CP_Forecast!$L$4:$AB$4,0))/INDEX(CP_Forecast!$L$4:$AB$38,MATCH(Capacity_Charges!HB2,CP_Forecast!$L$4:$L$38,0),MATCH("NNE",CP_Forecast!$L$4:$AB$4,0))</f>
        <v>1.1031342733638944E-3</v>
      </c>
      <c r="HC7" s="209">
        <f>+INDEX(CP_Forecast!$L$4:$AB$38,MATCH(Capacity_Charges!HC2,CP_Forecast!$L$4:$L$38,0),MATCH(Capacity_Charges!$B$3,CP_Forecast!$L$4:$AB$4,0))/INDEX(CP_Forecast!$L$4:$AB$38,MATCH(Capacity_Charges!HC2,CP_Forecast!$L$4:$L$38,0),MATCH("NNE",CP_Forecast!$L$4:$AB$4,0))</f>
        <v>1.1031342733638944E-3</v>
      </c>
      <c r="HD7" s="209">
        <f>+INDEX(CP_Forecast!$L$4:$AB$38,MATCH(Capacity_Charges!HD2,CP_Forecast!$L$4:$L$38,0),MATCH(Capacity_Charges!$B$3,CP_Forecast!$L$4:$AB$4,0))/INDEX(CP_Forecast!$L$4:$AB$38,MATCH(Capacity_Charges!HD2,CP_Forecast!$L$4:$L$38,0),MATCH("NNE",CP_Forecast!$L$4:$AB$4,0))</f>
        <v>1.1031342733638944E-3</v>
      </c>
      <c r="HE7" s="209">
        <f>+INDEX(CP_Forecast!$L$4:$AB$38,MATCH(Capacity_Charges!HE2,CP_Forecast!$L$4:$L$38,0),MATCH(Capacity_Charges!$B$3,CP_Forecast!$L$4:$AB$4,0))/INDEX(CP_Forecast!$L$4:$AB$38,MATCH(Capacity_Charges!HE2,CP_Forecast!$L$4:$L$38,0),MATCH("NNE",CP_Forecast!$L$4:$AB$4,0))</f>
        <v>1.1031342733638944E-3</v>
      </c>
      <c r="HF7" s="209">
        <f>+INDEX(CP_Forecast!$L$4:$AB$38,MATCH(Capacity_Charges!HF2,CP_Forecast!$L$4:$L$38,0),MATCH(Capacity_Charges!$B$3,CP_Forecast!$L$4:$AB$4,0))/INDEX(CP_Forecast!$L$4:$AB$38,MATCH(Capacity_Charges!HF2,CP_Forecast!$L$4:$L$38,0),MATCH("NNE",CP_Forecast!$L$4:$AB$4,0))</f>
        <v>1.1031342733638944E-3</v>
      </c>
      <c r="HG7" s="209">
        <f>+INDEX(CP_Forecast!$L$4:$AB$38,MATCH(Capacity_Charges!HG2,CP_Forecast!$L$4:$L$38,0),MATCH(Capacity_Charges!$B$3,CP_Forecast!$L$4:$AB$4,0))/INDEX(CP_Forecast!$L$4:$AB$38,MATCH(Capacity_Charges!HG2,CP_Forecast!$L$4:$L$38,0),MATCH("NNE",CP_Forecast!$L$4:$AB$4,0))</f>
        <v>1.1031342733638944E-3</v>
      </c>
      <c r="HH7" s="209">
        <f>+INDEX(CP_Forecast!$L$4:$AB$38,MATCH(Capacity_Charges!HH2,CP_Forecast!$L$4:$L$38,0),MATCH(Capacity_Charges!$B$3,CP_Forecast!$L$4:$AB$4,0))/INDEX(CP_Forecast!$L$4:$AB$38,MATCH(Capacity_Charges!HH2,CP_Forecast!$L$4:$L$38,0),MATCH("NNE",CP_Forecast!$L$4:$AB$4,0))</f>
        <v>1.1031342733638944E-3</v>
      </c>
      <c r="HI7" s="209">
        <f>+INDEX(CP_Forecast!$L$4:$AB$38,MATCH(Capacity_Charges!HI2,CP_Forecast!$L$4:$L$38,0),MATCH(Capacity_Charges!$B$3,CP_Forecast!$L$4:$AB$4,0))/INDEX(CP_Forecast!$L$4:$AB$38,MATCH(Capacity_Charges!HI2,CP_Forecast!$L$4:$L$38,0),MATCH("NNE",CP_Forecast!$L$4:$AB$4,0))</f>
        <v>1.1031342733638944E-3</v>
      </c>
      <c r="HJ7" s="209">
        <f>+INDEX(CP_Forecast!$L$4:$AB$38,MATCH(Capacity_Charges!HJ2,CP_Forecast!$L$4:$L$38,0),MATCH(Capacity_Charges!$B$3,CP_Forecast!$L$4:$AB$4,0))/INDEX(CP_Forecast!$L$4:$AB$38,MATCH(Capacity_Charges!HJ2,CP_Forecast!$L$4:$L$38,0),MATCH("NNE",CP_Forecast!$L$4:$AB$4,0))</f>
        <v>1.1031342733638944E-3</v>
      </c>
      <c r="HK7" s="209">
        <f>+INDEX(CP_Forecast!$L$4:$AB$38,MATCH(Capacity_Charges!HK2,CP_Forecast!$L$4:$L$38,0),MATCH(Capacity_Charges!$B$3,CP_Forecast!$L$4:$AB$4,0))/INDEX(CP_Forecast!$L$4:$AB$38,MATCH(Capacity_Charges!HK2,CP_Forecast!$L$4:$L$38,0),MATCH("NNE",CP_Forecast!$L$4:$AB$4,0))</f>
        <v>1.1031342733638944E-3</v>
      </c>
      <c r="HL7" s="209">
        <f>+INDEX(CP_Forecast!$L$4:$AB$38,MATCH(Capacity_Charges!HL2,CP_Forecast!$L$4:$L$38,0),MATCH(Capacity_Charges!$B$3,CP_Forecast!$L$4:$AB$4,0))/INDEX(CP_Forecast!$L$4:$AB$38,MATCH(Capacity_Charges!HL2,CP_Forecast!$L$4:$L$38,0),MATCH("NNE",CP_Forecast!$L$4:$AB$4,0))</f>
        <v>1.1031342733638944E-3</v>
      </c>
      <c r="HM7" s="209">
        <f>+INDEX(CP_Forecast!$L$4:$AB$38,MATCH(Capacity_Charges!HM2,CP_Forecast!$L$4:$L$38,0),MATCH(Capacity_Charges!$B$3,CP_Forecast!$L$4:$AB$4,0))/INDEX(CP_Forecast!$L$4:$AB$38,MATCH(Capacity_Charges!HM2,CP_Forecast!$L$4:$L$38,0),MATCH("NNE",CP_Forecast!$L$4:$AB$4,0))</f>
        <v>1.1031342733638944E-3</v>
      </c>
      <c r="HN7" s="209">
        <f>+INDEX(CP_Forecast!$L$4:$AB$38,MATCH(Capacity_Charges!HN2,CP_Forecast!$L$4:$L$38,0),MATCH(Capacity_Charges!$B$3,CP_Forecast!$L$4:$AB$4,0))/INDEX(CP_Forecast!$L$4:$AB$38,MATCH(Capacity_Charges!HN2,CP_Forecast!$L$4:$L$38,0),MATCH("NNE",CP_Forecast!$L$4:$AB$4,0))</f>
        <v>1.1031342733638944E-3</v>
      </c>
      <c r="HO7" s="209">
        <f>+INDEX(CP_Forecast!$L$4:$AB$38,MATCH(Capacity_Charges!HO2,CP_Forecast!$L$4:$L$38,0),MATCH(Capacity_Charges!$B$3,CP_Forecast!$L$4:$AB$4,0))/INDEX(CP_Forecast!$L$4:$AB$38,MATCH(Capacity_Charges!HO2,CP_Forecast!$L$4:$L$38,0),MATCH("NNE",CP_Forecast!$L$4:$AB$4,0))</f>
        <v>1.1031342733638944E-3</v>
      </c>
      <c r="HP7" s="209">
        <f>+INDEX(CP_Forecast!$L$4:$AB$38,MATCH(Capacity_Charges!HP2,CP_Forecast!$L$4:$L$38,0),MATCH(Capacity_Charges!$B$3,CP_Forecast!$L$4:$AB$4,0))/INDEX(CP_Forecast!$L$4:$AB$38,MATCH(Capacity_Charges!HP2,CP_Forecast!$L$4:$L$38,0),MATCH("NNE",CP_Forecast!$L$4:$AB$4,0))</f>
        <v>1.1031342733638944E-3</v>
      </c>
      <c r="HQ7" s="209">
        <f>+INDEX(CP_Forecast!$L$4:$AB$38,MATCH(Capacity_Charges!HQ2,CP_Forecast!$L$4:$L$38,0),MATCH(Capacity_Charges!$B$3,CP_Forecast!$L$4:$AB$4,0))/INDEX(CP_Forecast!$L$4:$AB$38,MATCH(Capacity_Charges!HQ2,CP_Forecast!$L$4:$L$38,0),MATCH("NNE",CP_Forecast!$L$4:$AB$4,0))</f>
        <v>1.1031342733638944E-3</v>
      </c>
      <c r="HR7" s="209">
        <f>+INDEX(CP_Forecast!$L$4:$AB$38,MATCH(Capacity_Charges!HR2,CP_Forecast!$L$4:$L$38,0),MATCH(Capacity_Charges!$B$3,CP_Forecast!$L$4:$AB$4,0))/INDEX(CP_Forecast!$L$4:$AB$38,MATCH(Capacity_Charges!HR2,CP_Forecast!$L$4:$L$38,0),MATCH("NNE",CP_Forecast!$L$4:$AB$4,0))</f>
        <v>1.1031342733638944E-3</v>
      </c>
      <c r="HS7" s="209">
        <f>+INDEX(CP_Forecast!$L$4:$AB$38,MATCH(Capacity_Charges!HS2,CP_Forecast!$L$4:$L$38,0),MATCH(Capacity_Charges!$B$3,CP_Forecast!$L$4:$AB$4,0))/INDEX(CP_Forecast!$L$4:$AB$38,MATCH(Capacity_Charges!HS2,CP_Forecast!$L$4:$L$38,0),MATCH("NNE",CP_Forecast!$L$4:$AB$4,0))</f>
        <v>1.1031342733638944E-3</v>
      </c>
      <c r="HT7" s="209">
        <f>+INDEX(CP_Forecast!$L$4:$AB$38,MATCH(Capacity_Charges!HT2,CP_Forecast!$L$4:$L$38,0),MATCH(Capacity_Charges!$B$3,CP_Forecast!$L$4:$AB$4,0))/INDEX(CP_Forecast!$L$4:$AB$38,MATCH(Capacity_Charges!HT2,CP_Forecast!$L$4:$L$38,0),MATCH("NNE",CP_Forecast!$L$4:$AB$4,0))</f>
        <v>1.1031342733638944E-3</v>
      </c>
      <c r="HU7" s="209">
        <f>+INDEX(CP_Forecast!$L$4:$AB$38,MATCH(Capacity_Charges!HU2,CP_Forecast!$L$4:$L$38,0),MATCH(Capacity_Charges!$B$3,CP_Forecast!$L$4:$AB$4,0))/INDEX(CP_Forecast!$L$4:$AB$38,MATCH(Capacity_Charges!HU2,CP_Forecast!$L$4:$L$38,0),MATCH("NNE",CP_Forecast!$L$4:$AB$4,0))</f>
        <v>1.1031342733638944E-3</v>
      </c>
      <c r="HV7" s="209">
        <f>+INDEX(CP_Forecast!$L$4:$AB$38,MATCH(Capacity_Charges!HV2,CP_Forecast!$L$4:$L$38,0),MATCH(Capacity_Charges!$B$3,CP_Forecast!$L$4:$AB$4,0))/INDEX(CP_Forecast!$L$4:$AB$38,MATCH(Capacity_Charges!HV2,CP_Forecast!$L$4:$L$38,0),MATCH("NNE",CP_Forecast!$L$4:$AB$4,0))</f>
        <v>1.1031342733638944E-3</v>
      </c>
      <c r="HW7" s="209">
        <f>+INDEX(CP_Forecast!$L$4:$AB$38,MATCH(Capacity_Charges!HW2,CP_Forecast!$L$4:$L$38,0),MATCH(Capacity_Charges!$B$3,CP_Forecast!$L$4:$AB$4,0))/INDEX(CP_Forecast!$L$4:$AB$38,MATCH(Capacity_Charges!HW2,CP_Forecast!$L$4:$L$38,0),MATCH("NNE",CP_Forecast!$L$4:$AB$4,0))</f>
        <v>1.1031342733638944E-3</v>
      </c>
      <c r="HX7" s="209">
        <f>+INDEX(CP_Forecast!$L$4:$AB$38,MATCH(Capacity_Charges!HX2,CP_Forecast!$L$4:$L$38,0),MATCH(Capacity_Charges!$B$3,CP_Forecast!$L$4:$AB$4,0))/INDEX(CP_Forecast!$L$4:$AB$38,MATCH(Capacity_Charges!HX2,CP_Forecast!$L$4:$L$38,0),MATCH("NNE",CP_Forecast!$L$4:$AB$4,0))</f>
        <v>1.1031342733638944E-3</v>
      </c>
      <c r="HY7" s="209">
        <f>+INDEX(CP_Forecast!$L$4:$AB$38,MATCH(Capacity_Charges!HY2,CP_Forecast!$L$4:$L$38,0),MATCH(Capacity_Charges!$B$3,CP_Forecast!$L$4:$AB$4,0))/INDEX(CP_Forecast!$L$4:$AB$38,MATCH(Capacity_Charges!HY2,CP_Forecast!$L$4:$L$38,0),MATCH("NNE",CP_Forecast!$L$4:$AB$4,0))</f>
        <v>1.1031342733638944E-3</v>
      </c>
      <c r="HZ7" s="209">
        <f>+INDEX(CP_Forecast!$L$4:$AB$38,MATCH(Capacity_Charges!HZ2,CP_Forecast!$L$4:$L$38,0),MATCH(Capacity_Charges!$B$3,CP_Forecast!$L$4:$AB$4,0))/INDEX(CP_Forecast!$L$4:$AB$38,MATCH(Capacity_Charges!HZ2,CP_Forecast!$L$4:$L$38,0),MATCH("NNE",CP_Forecast!$L$4:$AB$4,0))</f>
        <v>1.1031342733638944E-3</v>
      </c>
      <c r="IA7" s="209">
        <f>+INDEX(CP_Forecast!$L$4:$AB$38,MATCH(Capacity_Charges!IA2,CP_Forecast!$L$4:$L$38,0),MATCH(Capacity_Charges!$B$3,CP_Forecast!$L$4:$AB$4,0))/INDEX(CP_Forecast!$L$4:$AB$38,MATCH(Capacity_Charges!IA2,CP_Forecast!$L$4:$L$38,0),MATCH("NNE",CP_Forecast!$L$4:$AB$4,0))</f>
        <v>1.1031342733638944E-3</v>
      </c>
      <c r="IB7" s="209">
        <f>+INDEX(CP_Forecast!$L$4:$AB$38,MATCH(Capacity_Charges!IB2,CP_Forecast!$L$4:$L$38,0),MATCH(Capacity_Charges!$B$3,CP_Forecast!$L$4:$AB$4,0))/INDEX(CP_Forecast!$L$4:$AB$38,MATCH(Capacity_Charges!IB2,CP_Forecast!$L$4:$L$38,0),MATCH("NNE",CP_Forecast!$L$4:$AB$4,0))</f>
        <v>1.1031342733638944E-3</v>
      </c>
      <c r="IC7" s="209">
        <f>+INDEX(CP_Forecast!$L$4:$AB$38,MATCH(Capacity_Charges!IC2,CP_Forecast!$L$4:$L$38,0),MATCH(Capacity_Charges!$B$3,CP_Forecast!$L$4:$AB$4,0))/INDEX(CP_Forecast!$L$4:$AB$38,MATCH(Capacity_Charges!IC2,CP_Forecast!$L$4:$L$38,0),MATCH("NNE",CP_Forecast!$L$4:$AB$4,0))</f>
        <v>1.1031342733638944E-3</v>
      </c>
      <c r="ID7" s="209">
        <f>+INDEX(CP_Forecast!$L$4:$AB$38,MATCH(Capacity_Charges!ID2,CP_Forecast!$L$4:$L$38,0),MATCH(Capacity_Charges!$B$3,CP_Forecast!$L$4:$AB$4,0))/INDEX(CP_Forecast!$L$4:$AB$38,MATCH(Capacity_Charges!ID2,CP_Forecast!$L$4:$L$38,0),MATCH("NNE",CP_Forecast!$L$4:$AB$4,0))</f>
        <v>1.1031342733638944E-3</v>
      </c>
      <c r="IE7" s="209">
        <f>+INDEX(CP_Forecast!$L$4:$AB$38,MATCH(Capacity_Charges!IE2,CP_Forecast!$L$4:$L$38,0),MATCH(Capacity_Charges!$B$3,CP_Forecast!$L$4:$AB$4,0))/INDEX(CP_Forecast!$L$4:$AB$38,MATCH(Capacity_Charges!IE2,CP_Forecast!$L$4:$L$38,0),MATCH("NNE",CP_Forecast!$L$4:$AB$4,0))</f>
        <v>1.1031342733638944E-3</v>
      </c>
      <c r="IF7" s="209">
        <f>+INDEX(CP_Forecast!$L$4:$AB$38,MATCH(Capacity_Charges!IF2,CP_Forecast!$L$4:$L$38,0),MATCH(Capacity_Charges!$B$3,CP_Forecast!$L$4:$AB$4,0))/INDEX(CP_Forecast!$L$4:$AB$38,MATCH(Capacity_Charges!IF2,CP_Forecast!$L$4:$L$38,0),MATCH("NNE",CP_Forecast!$L$4:$AB$4,0))</f>
        <v>1.1031342733638944E-3</v>
      </c>
      <c r="IG7" s="209">
        <f>+INDEX(CP_Forecast!$L$4:$AB$38,MATCH(Capacity_Charges!IG2,CP_Forecast!$L$4:$L$38,0),MATCH(Capacity_Charges!$B$3,CP_Forecast!$L$4:$AB$4,0))/INDEX(CP_Forecast!$L$4:$AB$38,MATCH(Capacity_Charges!IG2,CP_Forecast!$L$4:$L$38,0),MATCH("NNE",CP_Forecast!$L$4:$AB$4,0))</f>
        <v>1.1031342733638944E-3</v>
      </c>
      <c r="IH7" s="209">
        <f>+INDEX(CP_Forecast!$L$4:$AB$38,MATCH(Capacity_Charges!IH2,CP_Forecast!$L$4:$L$38,0),MATCH(Capacity_Charges!$B$3,CP_Forecast!$L$4:$AB$4,0))/INDEX(CP_Forecast!$L$4:$AB$38,MATCH(Capacity_Charges!IH2,CP_Forecast!$L$4:$L$38,0),MATCH("NNE",CP_Forecast!$L$4:$AB$4,0))</f>
        <v>1.1031342733638944E-3</v>
      </c>
      <c r="II7" s="209">
        <f>+INDEX(CP_Forecast!$L$4:$AB$38,MATCH(Capacity_Charges!II2,CP_Forecast!$L$4:$L$38,0),MATCH(Capacity_Charges!$B$3,CP_Forecast!$L$4:$AB$4,0))/INDEX(CP_Forecast!$L$4:$AB$38,MATCH(Capacity_Charges!II2,CP_Forecast!$L$4:$L$38,0),MATCH("NNE",CP_Forecast!$L$4:$AB$4,0))</f>
        <v>1.1031342733638944E-3</v>
      </c>
      <c r="IJ7" s="209">
        <f>+INDEX(CP_Forecast!$L$4:$AB$38,MATCH(Capacity_Charges!IJ2,CP_Forecast!$L$4:$L$38,0),MATCH(Capacity_Charges!$B$3,CP_Forecast!$L$4:$AB$4,0))/INDEX(CP_Forecast!$L$4:$AB$38,MATCH(Capacity_Charges!IJ2,CP_Forecast!$L$4:$L$38,0),MATCH("NNE",CP_Forecast!$L$4:$AB$4,0))</f>
        <v>1.1031342733638944E-3</v>
      </c>
      <c r="IK7" s="209">
        <f>+INDEX(CP_Forecast!$L$4:$AB$38,MATCH(Capacity_Charges!IK2,CP_Forecast!$L$4:$L$38,0),MATCH(Capacity_Charges!$B$3,CP_Forecast!$L$4:$AB$4,0))/INDEX(CP_Forecast!$L$4:$AB$38,MATCH(Capacity_Charges!IK2,CP_Forecast!$L$4:$L$38,0),MATCH("NNE",CP_Forecast!$L$4:$AB$4,0))</f>
        <v>1.1031342733638944E-3</v>
      </c>
      <c r="IL7" s="209">
        <f>+INDEX(CP_Forecast!$L$4:$AB$38,MATCH(Capacity_Charges!IL2,CP_Forecast!$L$4:$L$38,0),MATCH(Capacity_Charges!$B$3,CP_Forecast!$L$4:$AB$4,0))/INDEX(CP_Forecast!$L$4:$AB$38,MATCH(Capacity_Charges!IL2,CP_Forecast!$L$4:$L$38,0),MATCH("NNE",CP_Forecast!$L$4:$AB$4,0))</f>
        <v>1.1031342733638944E-3</v>
      </c>
      <c r="IM7" s="209">
        <f>+INDEX(CP_Forecast!$L$4:$AB$38,MATCH(Capacity_Charges!IM2,CP_Forecast!$L$4:$L$38,0),MATCH(Capacity_Charges!$B$3,CP_Forecast!$L$4:$AB$4,0))/INDEX(CP_Forecast!$L$4:$AB$38,MATCH(Capacity_Charges!IM2,CP_Forecast!$L$4:$L$38,0),MATCH("NNE",CP_Forecast!$L$4:$AB$4,0))</f>
        <v>1.1031342733638944E-3</v>
      </c>
      <c r="IN7" s="209">
        <f>+INDEX(CP_Forecast!$L$4:$AB$38,MATCH(Capacity_Charges!IN2,CP_Forecast!$L$4:$L$38,0),MATCH(Capacity_Charges!$B$3,CP_Forecast!$L$4:$AB$4,0))/INDEX(CP_Forecast!$L$4:$AB$38,MATCH(Capacity_Charges!IN2,CP_Forecast!$L$4:$L$38,0),MATCH("NNE",CP_Forecast!$L$4:$AB$4,0))</f>
        <v>1.1031342733638944E-3</v>
      </c>
      <c r="IO7" s="209">
        <f>+INDEX(CP_Forecast!$L$4:$AB$38,MATCH(Capacity_Charges!IO2,CP_Forecast!$L$4:$L$38,0),MATCH(Capacity_Charges!$B$3,CP_Forecast!$L$4:$AB$4,0))/INDEX(CP_Forecast!$L$4:$AB$38,MATCH(Capacity_Charges!IO2,CP_Forecast!$L$4:$L$38,0),MATCH("NNE",CP_Forecast!$L$4:$AB$4,0))</f>
        <v>1.1031342733638944E-3</v>
      </c>
      <c r="IP7" s="209">
        <f>+INDEX(CP_Forecast!$L$4:$AB$38,MATCH(Capacity_Charges!IP2,CP_Forecast!$L$4:$L$38,0),MATCH(Capacity_Charges!$B$3,CP_Forecast!$L$4:$AB$4,0))/INDEX(CP_Forecast!$L$4:$AB$38,MATCH(Capacity_Charges!IP2,CP_Forecast!$L$4:$L$38,0),MATCH("NNE",CP_Forecast!$L$4:$AB$4,0))</f>
        <v>1.1031342733638942E-3</v>
      </c>
      <c r="IQ7" s="209">
        <f>+INDEX(CP_Forecast!$L$4:$AB$38,MATCH(Capacity_Charges!IQ2,CP_Forecast!$L$4:$L$38,0),MATCH(Capacity_Charges!$B$3,CP_Forecast!$L$4:$AB$4,0))/INDEX(CP_Forecast!$L$4:$AB$38,MATCH(Capacity_Charges!IQ2,CP_Forecast!$L$4:$L$38,0),MATCH("NNE",CP_Forecast!$L$4:$AB$4,0))</f>
        <v>1.1031342733638942E-3</v>
      </c>
      <c r="IR7" s="209">
        <f>+INDEX(CP_Forecast!$L$4:$AB$38,MATCH(Capacity_Charges!IR2,CP_Forecast!$L$4:$L$38,0),MATCH(Capacity_Charges!$B$3,CP_Forecast!$L$4:$AB$4,0))/INDEX(CP_Forecast!$L$4:$AB$38,MATCH(Capacity_Charges!IR2,CP_Forecast!$L$4:$L$38,0),MATCH("NNE",CP_Forecast!$L$4:$AB$4,0))</f>
        <v>1.1031342733638942E-3</v>
      </c>
      <c r="IS7" s="209">
        <f>+INDEX(CP_Forecast!$L$4:$AB$38,MATCH(Capacity_Charges!IS2,CP_Forecast!$L$4:$L$38,0),MATCH(Capacity_Charges!$B$3,CP_Forecast!$L$4:$AB$4,0))/INDEX(CP_Forecast!$L$4:$AB$38,MATCH(Capacity_Charges!IS2,CP_Forecast!$L$4:$L$38,0),MATCH("NNE",CP_Forecast!$L$4:$AB$4,0))</f>
        <v>1.1031342733638942E-3</v>
      </c>
      <c r="IT7" s="209">
        <f>+INDEX(CP_Forecast!$L$4:$AB$38,MATCH(Capacity_Charges!IT2,CP_Forecast!$L$4:$L$38,0),MATCH(Capacity_Charges!$B$3,CP_Forecast!$L$4:$AB$4,0))/INDEX(CP_Forecast!$L$4:$AB$38,MATCH(Capacity_Charges!IT2,CP_Forecast!$L$4:$L$38,0),MATCH("NNE",CP_Forecast!$L$4:$AB$4,0))</f>
        <v>1.1031342733638942E-3</v>
      </c>
      <c r="IU7" s="209">
        <f>+INDEX(CP_Forecast!$L$4:$AB$38,MATCH(Capacity_Charges!IU2,CP_Forecast!$L$4:$L$38,0),MATCH(Capacity_Charges!$B$3,CP_Forecast!$L$4:$AB$4,0))/INDEX(CP_Forecast!$L$4:$AB$38,MATCH(Capacity_Charges!IU2,CP_Forecast!$L$4:$L$38,0),MATCH("NNE",CP_Forecast!$L$4:$AB$4,0))</f>
        <v>1.1031342733638942E-3</v>
      </c>
      <c r="IV7" s="209">
        <f>+INDEX(CP_Forecast!$L$4:$AB$38,MATCH(Capacity_Charges!IV2,CP_Forecast!$L$4:$L$38,0),MATCH(Capacity_Charges!$B$3,CP_Forecast!$L$4:$AB$4,0))/INDEX(CP_Forecast!$L$4:$AB$38,MATCH(Capacity_Charges!IV2,CP_Forecast!$L$4:$L$38,0),MATCH("NNE",CP_Forecast!$L$4:$AB$4,0))</f>
        <v>1.1031342733638942E-3</v>
      </c>
      <c r="IW7" s="209">
        <f>+INDEX(CP_Forecast!$L$4:$AB$38,MATCH(Capacity_Charges!IW2,CP_Forecast!$L$4:$L$38,0),MATCH(Capacity_Charges!$B$3,CP_Forecast!$L$4:$AB$4,0))/INDEX(CP_Forecast!$L$4:$AB$38,MATCH(Capacity_Charges!IW2,CP_Forecast!$L$4:$L$38,0),MATCH("NNE",CP_Forecast!$L$4:$AB$4,0))</f>
        <v>1.1031342733638942E-3</v>
      </c>
      <c r="IX7" s="209">
        <f>+INDEX(CP_Forecast!$L$4:$AB$38,MATCH(Capacity_Charges!IX2,CP_Forecast!$L$4:$L$38,0),MATCH(Capacity_Charges!$B$3,CP_Forecast!$L$4:$AB$4,0))/INDEX(CP_Forecast!$L$4:$AB$38,MATCH(Capacity_Charges!IX2,CP_Forecast!$L$4:$L$38,0),MATCH("NNE",CP_Forecast!$L$4:$AB$4,0))</f>
        <v>1.1031342733638942E-3</v>
      </c>
      <c r="IY7" s="209">
        <f>+INDEX(CP_Forecast!$L$4:$AB$38,MATCH(Capacity_Charges!IY2,CP_Forecast!$L$4:$L$38,0),MATCH(Capacity_Charges!$B$3,CP_Forecast!$L$4:$AB$4,0))/INDEX(CP_Forecast!$L$4:$AB$38,MATCH(Capacity_Charges!IY2,CP_Forecast!$L$4:$L$38,0),MATCH("NNE",CP_Forecast!$L$4:$AB$4,0))</f>
        <v>1.1031342733638942E-3</v>
      </c>
      <c r="IZ7" s="209">
        <f>+INDEX(CP_Forecast!$L$4:$AB$38,MATCH(Capacity_Charges!IZ2,CP_Forecast!$L$4:$L$38,0),MATCH(Capacity_Charges!$B$3,CP_Forecast!$L$4:$AB$4,0))/INDEX(CP_Forecast!$L$4:$AB$38,MATCH(Capacity_Charges!IZ2,CP_Forecast!$L$4:$L$38,0),MATCH("NNE",CP_Forecast!$L$4:$AB$4,0))</f>
        <v>1.1031342733638942E-3</v>
      </c>
      <c r="JA7" s="209">
        <f>+INDEX(CP_Forecast!$L$4:$AB$38,MATCH(Capacity_Charges!JA2,CP_Forecast!$L$4:$L$38,0),MATCH(Capacity_Charges!$B$3,CP_Forecast!$L$4:$AB$4,0))/INDEX(CP_Forecast!$L$4:$AB$38,MATCH(Capacity_Charges!JA2,CP_Forecast!$L$4:$L$38,0),MATCH("NNE",CP_Forecast!$L$4:$AB$4,0))</f>
        <v>1.1031342733638942E-3</v>
      </c>
      <c r="JB7" s="209">
        <f>+INDEX(CP_Forecast!$L$4:$AB$38,MATCH(Capacity_Charges!JB2,CP_Forecast!$L$4:$L$38,0),MATCH(Capacity_Charges!$B$3,CP_Forecast!$L$4:$AB$4,0))/INDEX(CP_Forecast!$L$4:$AB$38,MATCH(Capacity_Charges!JB2,CP_Forecast!$L$4:$L$38,0),MATCH("NNE",CP_Forecast!$L$4:$AB$4,0))</f>
        <v>1.1031342733638944E-3</v>
      </c>
      <c r="JC7" s="209">
        <f>+INDEX(CP_Forecast!$L$4:$AB$38,MATCH(Capacity_Charges!JC2,CP_Forecast!$L$4:$L$38,0),MATCH(Capacity_Charges!$B$3,CP_Forecast!$L$4:$AB$4,0))/INDEX(CP_Forecast!$L$4:$AB$38,MATCH(Capacity_Charges!JC2,CP_Forecast!$L$4:$L$38,0),MATCH("NNE",CP_Forecast!$L$4:$AB$4,0))</f>
        <v>1.1031342733638944E-3</v>
      </c>
      <c r="JD7" s="209">
        <f>+INDEX(CP_Forecast!$L$4:$AB$38,MATCH(Capacity_Charges!JD2,CP_Forecast!$L$4:$L$38,0),MATCH(Capacity_Charges!$B$3,CP_Forecast!$L$4:$AB$4,0))/INDEX(CP_Forecast!$L$4:$AB$38,MATCH(Capacity_Charges!JD2,CP_Forecast!$L$4:$L$38,0),MATCH("NNE",CP_Forecast!$L$4:$AB$4,0))</f>
        <v>1.1031342733638944E-3</v>
      </c>
      <c r="JE7" s="209">
        <f>+INDEX(CP_Forecast!$L$4:$AB$38,MATCH(Capacity_Charges!JE2,CP_Forecast!$L$4:$L$38,0),MATCH(Capacity_Charges!$B$3,CP_Forecast!$L$4:$AB$4,0))/INDEX(CP_Forecast!$L$4:$AB$38,MATCH(Capacity_Charges!JE2,CP_Forecast!$L$4:$L$38,0),MATCH("NNE",CP_Forecast!$L$4:$AB$4,0))</f>
        <v>1.1031342733638944E-3</v>
      </c>
      <c r="JF7" s="209">
        <f>+INDEX(CP_Forecast!$L$4:$AB$38,MATCH(Capacity_Charges!JF2,CP_Forecast!$L$4:$L$38,0),MATCH(Capacity_Charges!$B$3,CP_Forecast!$L$4:$AB$4,0))/INDEX(CP_Forecast!$L$4:$AB$38,MATCH(Capacity_Charges!JF2,CP_Forecast!$L$4:$L$38,0),MATCH("NNE",CP_Forecast!$L$4:$AB$4,0))</f>
        <v>1.1031342733638944E-3</v>
      </c>
      <c r="JG7" s="209">
        <f>+INDEX(CP_Forecast!$L$4:$AB$38,MATCH(Capacity_Charges!JG2,CP_Forecast!$L$4:$L$38,0),MATCH(Capacity_Charges!$B$3,CP_Forecast!$L$4:$AB$4,0))/INDEX(CP_Forecast!$L$4:$AB$38,MATCH(Capacity_Charges!JG2,CP_Forecast!$L$4:$L$38,0),MATCH("NNE",CP_Forecast!$L$4:$AB$4,0))</f>
        <v>1.1031342733638944E-3</v>
      </c>
      <c r="JH7" s="209">
        <f>+INDEX(CP_Forecast!$L$4:$AB$38,MATCH(Capacity_Charges!JH2,CP_Forecast!$L$4:$L$38,0),MATCH(Capacity_Charges!$B$3,CP_Forecast!$L$4:$AB$4,0))/INDEX(CP_Forecast!$L$4:$AB$38,MATCH(Capacity_Charges!JH2,CP_Forecast!$L$4:$L$38,0),MATCH("NNE",CP_Forecast!$L$4:$AB$4,0))</f>
        <v>1.1031342733638944E-3</v>
      </c>
      <c r="JI7" s="209">
        <f>+INDEX(CP_Forecast!$L$4:$AB$38,MATCH(Capacity_Charges!JI2,CP_Forecast!$L$4:$L$38,0),MATCH(Capacity_Charges!$B$3,CP_Forecast!$L$4:$AB$4,0))/INDEX(CP_Forecast!$L$4:$AB$38,MATCH(Capacity_Charges!JI2,CP_Forecast!$L$4:$L$38,0),MATCH("NNE",CP_Forecast!$L$4:$AB$4,0))</f>
        <v>1.1031342733638944E-3</v>
      </c>
      <c r="JJ7" s="209">
        <f>+INDEX(CP_Forecast!$L$4:$AB$38,MATCH(Capacity_Charges!JJ2,CP_Forecast!$L$4:$L$38,0),MATCH(Capacity_Charges!$B$3,CP_Forecast!$L$4:$AB$4,0))/INDEX(CP_Forecast!$L$4:$AB$38,MATCH(Capacity_Charges!JJ2,CP_Forecast!$L$4:$L$38,0),MATCH("NNE",CP_Forecast!$L$4:$AB$4,0))</f>
        <v>1.1031342733638944E-3</v>
      </c>
      <c r="JK7" s="209">
        <f>+INDEX(CP_Forecast!$L$4:$AB$38,MATCH(Capacity_Charges!JK2,CP_Forecast!$L$4:$L$38,0),MATCH(Capacity_Charges!$B$3,CP_Forecast!$L$4:$AB$4,0))/INDEX(CP_Forecast!$L$4:$AB$38,MATCH(Capacity_Charges!JK2,CP_Forecast!$L$4:$L$38,0),MATCH("NNE",CP_Forecast!$L$4:$AB$4,0))</f>
        <v>1.1031342733638944E-3</v>
      </c>
      <c r="JL7" s="209">
        <f>+INDEX(CP_Forecast!$L$4:$AB$38,MATCH(Capacity_Charges!JL2,CP_Forecast!$L$4:$L$38,0),MATCH(Capacity_Charges!$B$3,CP_Forecast!$L$4:$AB$4,0))/INDEX(CP_Forecast!$L$4:$AB$38,MATCH(Capacity_Charges!JL2,CP_Forecast!$L$4:$L$38,0),MATCH("NNE",CP_Forecast!$L$4:$AB$4,0))</f>
        <v>1.1031342733638944E-3</v>
      </c>
      <c r="JM7" s="209">
        <f>+INDEX(CP_Forecast!$L$4:$AB$38,MATCH(Capacity_Charges!JM2,CP_Forecast!$L$4:$L$38,0),MATCH(Capacity_Charges!$B$3,CP_Forecast!$L$4:$AB$4,0))/INDEX(CP_Forecast!$L$4:$AB$38,MATCH(Capacity_Charges!JM2,CP_Forecast!$L$4:$L$38,0),MATCH("NNE",CP_Forecast!$L$4:$AB$4,0))</f>
        <v>1.1031342733638944E-3</v>
      </c>
      <c r="JN7" s="209">
        <f>+INDEX(CP_Forecast!$L$4:$AB$38,MATCH(Capacity_Charges!JN2,CP_Forecast!$L$4:$L$38,0),MATCH(Capacity_Charges!$B$3,CP_Forecast!$L$4:$AB$4,0))/INDEX(CP_Forecast!$L$4:$AB$38,MATCH(Capacity_Charges!JN2,CP_Forecast!$L$4:$L$38,0),MATCH("NNE",CP_Forecast!$L$4:$AB$4,0))</f>
        <v>1.1031342733638942E-3</v>
      </c>
      <c r="JO7" s="209">
        <f>+INDEX(CP_Forecast!$L$4:$AB$38,MATCH(Capacity_Charges!JO2,CP_Forecast!$L$4:$L$38,0),MATCH(Capacity_Charges!$B$3,CP_Forecast!$L$4:$AB$4,0))/INDEX(CP_Forecast!$L$4:$AB$38,MATCH(Capacity_Charges!JO2,CP_Forecast!$L$4:$L$38,0),MATCH("NNE",CP_Forecast!$L$4:$AB$4,0))</f>
        <v>1.1031342733638942E-3</v>
      </c>
      <c r="JP7" s="209">
        <f>+INDEX(CP_Forecast!$L$4:$AB$38,MATCH(Capacity_Charges!JP2,CP_Forecast!$L$4:$L$38,0),MATCH(Capacity_Charges!$B$3,CP_Forecast!$L$4:$AB$4,0))/INDEX(CP_Forecast!$L$4:$AB$38,MATCH(Capacity_Charges!JP2,CP_Forecast!$L$4:$L$38,0),MATCH("NNE",CP_Forecast!$L$4:$AB$4,0))</f>
        <v>1.1031342733638942E-3</v>
      </c>
      <c r="JQ7" s="209">
        <f>+INDEX(CP_Forecast!$L$4:$AB$38,MATCH(Capacity_Charges!JQ2,CP_Forecast!$L$4:$L$38,0),MATCH(Capacity_Charges!$B$3,CP_Forecast!$L$4:$AB$4,0))/INDEX(CP_Forecast!$L$4:$AB$38,MATCH(Capacity_Charges!JQ2,CP_Forecast!$L$4:$L$38,0),MATCH("NNE",CP_Forecast!$L$4:$AB$4,0))</f>
        <v>1.1031342733638942E-3</v>
      </c>
      <c r="JR7" s="209">
        <f>+INDEX(CP_Forecast!$L$4:$AB$38,MATCH(Capacity_Charges!JR2,CP_Forecast!$L$4:$L$38,0),MATCH(Capacity_Charges!$B$3,CP_Forecast!$L$4:$AB$4,0))/INDEX(CP_Forecast!$L$4:$AB$38,MATCH(Capacity_Charges!JR2,CP_Forecast!$L$4:$L$38,0),MATCH("NNE",CP_Forecast!$L$4:$AB$4,0))</f>
        <v>1.1031342733638942E-3</v>
      </c>
      <c r="JS7" s="209">
        <f>+INDEX(CP_Forecast!$L$4:$AB$38,MATCH(Capacity_Charges!JS2,CP_Forecast!$L$4:$L$38,0),MATCH(Capacity_Charges!$B$3,CP_Forecast!$L$4:$AB$4,0))/INDEX(CP_Forecast!$L$4:$AB$38,MATCH(Capacity_Charges!JS2,CP_Forecast!$L$4:$L$38,0),MATCH("NNE",CP_Forecast!$L$4:$AB$4,0))</f>
        <v>1.1031342733638942E-3</v>
      </c>
      <c r="JT7" s="209">
        <f>+INDEX(CP_Forecast!$L$4:$AB$38,MATCH(Capacity_Charges!JT2,CP_Forecast!$L$4:$L$38,0),MATCH(Capacity_Charges!$B$3,CP_Forecast!$L$4:$AB$4,0))/INDEX(CP_Forecast!$L$4:$AB$38,MATCH(Capacity_Charges!JT2,CP_Forecast!$L$4:$L$38,0),MATCH("NNE",CP_Forecast!$L$4:$AB$4,0))</f>
        <v>1.1031342733638942E-3</v>
      </c>
      <c r="JU7" s="209">
        <f>+INDEX(CP_Forecast!$L$4:$AB$38,MATCH(Capacity_Charges!JU2,CP_Forecast!$L$4:$L$38,0),MATCH(Capacity_Charges!$B$3,CP_Forecast!$L$4:$AB$4,0))/INDEX(CP_Forecast!$L$4:$AB$38,MATCH(Capacity_Charges!JU2,CP_Forecast!$L$4:$L$38,0),MATCH("NNE",CP_Forecast!$L$4:$AB$4,0))</f>
        <v>1.1031342733638942E-3</v>
      </c>
      <c r="JV7" s="209">
        <f>+INDEX(CP_Forecast!$L$4:$AB$38,MATCH(Capacity_Charges!JV2,CP_Forecast!$L$4:$L$38,0),MATCH(Capacity_Charges!$B$3,CP_Forecast!$L$4:$AB$4,0))/INDEX(CP_Forecast!$L$4:$AB$38,MATCH(Capacity_Charges!JV2,CP_Forecast!$L$4:$L$38,0),MATCH("NNE",CP_Forecast!$L$4:$AB$4,0))</f>
        <v>1.1031342733638942E-3</v>
      </c>
      <c r="JW7" s="209">
        <f>+INDEX(CP_Forecast!$L$4:$AB$38,MATCH(Capacity_Charges!JW2,CP_Forecast!$L$4:$L$38,0),MATCH(Capacity_Charges!$B$3,CP_Forecast!$L$4:$AB$4,0))/INDEX(CP_Forecast!$L$4:$AB$38,MATCH(Capacity_Charges!JW2,CP_Forecast!$L$4:$L$38,0),MATCH("NNE",CP_Forecast!$L$4:$AB$4,0))</f>
        <v>1.1031342733638942E-3</v>
      </c>
      <c r="JX7" s="209">
        <f>+INDEX(CP_Forecast!$L$4:$AB$38,MATCH(Capacity_Charges!JX2,CP_Forecast!$L$4:$L$38,0),MATCH(Capacity_Charges!$B$3,CP_Forecast!$L$4:$AB$4,0))/INDEX(CP_Forecast!$L$4:$AB$38,MATCH(Capacity_Charges!JX2,CP_Forecast!$L$4:$L$38,0),MATCH("NNE",CP_Forecast!$L$4:$AB$4,0))</f>
        <v>1.1031342733638942E-3</v>
      </c>
      <c r="JY7" s="209">
        <f>+INDEX(CP_Forecast!$L$4:$AB$38,MATCH(Capacity_Charges!JY2,CP_Forecast!$L$4:$L$38,0),MATCH(Capacity_Charges!$B$3,CP_Forecast!$L$4:$AB$4,0))/INDEX(CP_Forecast!$L$4:$AB$38,MATCH(Capacity_Charges!JY2,CP_Forecast!$L$4:$L$38,0),MATCH("NNE",CP_Forecast!$L$4:$AB$4,0))</f>
        <v>1.1031342733638942E-3</v>
      </c>
      <c r="JZ7" s="209">
        <f>+INDEX(CP_Forecast!$L$4:$AB$38,MATCH(Capacity_Charges!JZ2,CP_Forecast!$L$4:$L$38,0),MATCH(Capacity_Charges!$B$3,CP_Forecast!$L$4:$AB$4,0))/INDEX(CP_Forecast!$L$4:$AB$38,MATCH(Capacity_Charges!JZ2,CP_Forecast!$L$4:$L$38,0),MATCH("NNE",CP_Forecast!$L$4:$AB$4,0))</f>
        <v>1.1031342733638942E-3</v>
      </c>
      <c r="KA7" s="209">
        <f>+INDEX(CP_Forecast!$L$4:$AB$38,MATCH(Capacity_Charges!KA2,CP_Forecast!$L$4:$L$38,0),MATCH(Capacity_Charges!$B$3,CP_Forecast!$L$4:$AB$4,0))/INDEX(CP_Forecast!$L$4:$AB$38,MATCH(Capacity_Charges!KA2,CP_Forecast!$L$4:$L$38,0),MATCH("NNE",CP_Forecast!$L$4:$AB$4,0))</f>
        <v>1.1031342733638942E-3</v>
      </c>
      <c r="KB7" s="209">
        <f>+INDEX(CP_Forecast!$L$4:$AB$38,MATCH(Capacity_Charges!KB2,CP_Forecast!$L$4:$L$38,0),MATCH(Capacity_Charges!$B$3,CP_Forecast!$L$4:$AB$4,0))/INDEX(CP_Forecast!$L$4:$AB$38,MATCH(Capacity_Charges!KB2,CP_Forecast!$L$4:$L$38,0),MATCH("NNE",CP_Forecast!$L$4:$AB$4,0))</f>
        <v>1.1031342733638942E-3</v>
      </c>
      <c r="KC7" s="209">
        <f>+INDEX(CP_Forecast!$L$4:$AB$38,MATCH(Capacity_Charges!KC2,CP_Forecast!$L$4:$L$38,0),MATCH(Capacity_Charges!$B$3,CP_Forecast!$L$4:$AB$4,0))/INDEX(CP_Forecast!$L$4:$AB$38,MATCH(Capacity_Charges!KC2,CP_Forecast!$L$4:$L$38,0),MATCH("NNE",CP_Forecast!$L$4:$AB$4,0))</f>
        <v>1.1031342733638942E-3</v>
      </c>
      <c r="KD7" s="209">
        <f>+INDEX(CP_Forecast!$L$4:$AB$38,MATCH(Capacity_Charges!KD2,CP_Forecast!$L$4:$L$38,0),MATCH(Capacity_Charges!$B$3,CP_Forecast!$L$4:$AB$4,0))/INDEX(CP_Forecast!$L$4:$AB$38,MATCH(Capacity_Charges!KD2,CP_Forecast!$L$4:$L$38,0),MATCH("NNE",CP_Forecast!$L$4:$AB$4,0))</f>
        <v>1.1031342733638942E-3</v>
      </c>
      <c r="KE7" s="209">
        <f>+INDEX(CP_Forecast!$L$4:$AB$38,MATCH(Capacity_Charges!KE2,CP_Forecast!$L$4:$L$38,0),MATCH(Capacity_Charges!$B$3,CP_Forecast!$L$4:$AB$4,0))/INDEX(CP_Forecast!$L$4:$AB$38,MATCH(Capacity_Charges!KE2,CP_Forecast!$L$4:$L$38,0),MATCH("NNE",CP_Forecast!$L$4:$AB$4,0))</f>
        <v>1.1031342733638942E-3</v>
      </c>
      <c r="KF7" s="209">
        <f>+INDEX(CP_Forecast!$L$4:$AB$38,MATCH(Capacity_Charges!KF2,CP_Forecast!$L$4:$L$38,0),MATCH(Capacity_Charges!$B$3,CP_Forecast!$L$4:$AB$4,0))/INDEX(CP_Forecast!$L$4:$AB$38,MATCH(Capacity_Charges!KF2,CP_Forecast!$L$4:$L$38,0),MATCH("NNE",CP_Forecast!$L$4:$AB$4,0))</f>
        <v>1.1031342733638942E-3</v>
      </c>
      <c r="KG7" s="209">
        <f>+INDEX(CP_Forecast!$L$4:$AB$38,MATCH(Capacity_Charges!KG2,CP_Forecast!$L$4:$L$38,0),MATCH(Capacity_Charges!$B$3,CP_Forecast!$L$4:$AB$4,0))/INDEX(CP_Forecast!$L$4:$AB$38,MATCH(Capacity_Charges!KG2,CP_Forecast!$L$4:$L$38,0),MATCH("NNE",CP_Forecast!$L$4:$AB$4,0))</f>
        <v>1.1031342733638942E-3</v>
      </c>
      <c r="KH7" s="209">
        <f>+INDEX(CP_Forecast!$L$4:$AB$38,MATCH(Capacity_Charges!KH2,CP_Forecast!$L$4:$L$38,0),MATCH(Capacity_Charges!$B$3,CP_Forecast!$L$4:$AB$4,0))/INDEX(CP_Forecast!$L$4:$AB$38,MATCH(Capacity_Charges!KH2,CP_Forecast!$L$4:$L$38,0),MATCH("NNE",CP_Forecast!$L$4:$AB$4,0))</f>
        <v>1.1031342733638942E-3</v>
      </c>
      <c r="KI7" s="209">
        <f>+INDEX(CP_Forecast!$L$4:$AB$38,MATCH(Capacity_Charges!KI2,CP_Forecast!$L$4:$L$38,0),MATCH(Capacity_Charges!$B$3,CP_Forecast!$L$4:$AB$4,0))/INDEX(CP_Forecast!$L$4:$AB$38,MATCH(Capacity_Charges!KI2,CP_Forecast!$L$4:$L$38,0),MATCH("NNE",CP_Forecast!$L$4:$AB$4,0))</f>
        <v>1.1031342733638942E-3</v>
      </c>
      <c r="KJ7" s="209">
        <f>+INDEX(CP_Forecast!$L$4:$AB$38,MATCH(Capacity_Charges!KJ2,CP_Forecast!$L$4:$L$38,0),MATCH(Capacity_Charges!$B$3,CP_Forecast!$L$4:$AB$4,0))/INDEX(CP_Forecast!$L$4:$AB$38,MATCH(Capacity_Charges!KJ2,CP_Forecast!$L$4:$L$38,0),MATCH("NNE",CP_Forecast!$L$4:$AB$4,0))</f>
        <v>1.1031342733638942E-3</v>
      </c>
      <c r="KK7" s="209">
        <f>+INDEX(CP_Forecast!$L$4:$AB$38,MATCH(Capacity_Charges!KK2,CP_Forecast!$L$4:$L$38,0),MATCH(Capacity_Charges!$B$3,CP_Forecast!$L$4:$AB$4,0))/INDEX(CP_Forecast!$L$4:$AB$38,MATCH(Capacity_Charges!KK2,CP_Forecast!$L$4:$L$38,0),MATCH("NNE",CP_Forecast!$L$4:$AB$4,0))</f>
        <v>1.1031342733638942E-3</v>
      </c>
      <c r="KL7" s="209">
        <f>+INDEX(CP_Forecast!$L$4:$AB$38,MATCH(Capacity_Charges!KL2,CP_Forecast!$L$4:$L$38,0),MATCH(Capacity_Charges!$B$3,CP_Forecast!$L$4:$AB$4,0))/INDEX(CP_Forecast!$L$4:$AB$38,MATCH(Capacity_Charges!KL2,CP_Forecast!$L$4:$L$38,0),MATCH("NNE",CP_Forecast!$L$4:$AB$4,0))</f>
        <v>1.1031342733638942E-3</v>
      </c>
      <c r="KM7" s="209">
        <f>+INDEX(CP_Forecast!$L$4:$AB$38,MATCH(Capacity_Charges!KM2,CP_Forecast!$L$4:$L$38,0),MATCH(Capacity_Charges!$B$3,CP_Forecast!$L$4:$AB$4,0))/INDEX(CP_Forecast!$L$4:$AB$38,MATCH(Capacity_Charges!KM2,CP_Forecast!$L$4:$L$38,0),MATCH("NNE",CP_Forecast!$L$4:$AB$4,0))</f>
        <v>1.1031342733638942E-3</v>
      </c>
      <c r="KN7" s="209">
        <f>+INDEX(CP_Forecast!$L$4:$AB$38,MATCH(Capacity_Charges!KN2,CP_Forecast!$L$4:$L$38,0),MATCH(Capacity_Charges!$B$3,CP_Forecast!$L$4:$AB$4,0))/INDEX(CP_Forecast!$L$4:$AB$38,MATCH(Capacity_Charges!KN2,CP_Forecast!$L$4:$L$38,0),MATCH("NNE",CP_Forecast!$L$4:$AB$4,0))</f>
        <v>1.1031342733638942E-3</v>
      </c>
      <c r="KO7" s="209">
        <f>+INDEX(CP_Forecast!$L$4:$AB$38,MATCH(Capacity_Charges!KO2,CP_Forecast!$L$4:$L$38,0),MATCH(Capacity_Charges!$B$3,CP_Forecast!$L$4:$AB$4,0))/INDEX(CP_Forecast!$L$4:$AB$38,MATCH(Capacity_Charges!KO2,CP_Forecast!$L$4:$L$38,0),MATCH("NNE",CP_Forecast!$L$4:$AB$4,0))</f>
        <v>1.1031342733638942E-3</v>
      </c>
      <c r="KP7" s="209">
        <f>+INDEX(CP_Forecast!$L$4:$AB$38,MATCH(Capacity_Charges!KP2,CP_Forecast!$L$4:$L$38,0),MATCH(Capacity_Charges!$B$3,CP_Forecast!$L$4:$AB$4,0))/INDEX(CP_Forecast!$L$4:$AB$38,MATCH(Capacity_Charges!KP2,CP_Forecast!$L$4:$L$38,0),MATCH("NNE",CP_Forecast!$L$4:$AB$4,0))</f>
        <v>1.1031342733638942E-3</v>
      </c>
      <c r="KQ7" s="209">
        <f>+INDEX(CP_Forecast!$L$4:$AB$38,MATCH(Capacity_Charges!KQ2,CP_Forecast!$L$4:$L$38,0),MATCH(Capacity_Charges!$B$3,CP_Forecast!$L$4:$AB$4,0))/INDEX(CP_Forecast!$L$4:$AB$38,MATCH(Capacity_Charges!KQ2,CP_Forecast!$L$4:$L$38,0),MATCH("NNE",CP_Forecast!$L$4:$AB$4,0))</f>
        <v>1.1031342733638942E-3</v>
      </c>
      <c r="KR7" s="209">
        <f>+INDEX(CP_Forecast!$L$4:$AB$38,MATCH(Capacity_Charges!KR2,CP_Forecast!$L$4:$L$38,0),MATCH(Capacity_Charges!$B$3,CP_Forecast!$L$4:$AB$4,0))/INDEX(CP_Forecast!$L$4:$AB$38,MATCH(Capacity_Charges!KR2,CP_Forecast!$L$4:$L$38,0),MATCH("NNE",CP_Forecast!$L$4:$AB$4,0))</f>
        <v>1.1031342733638942E-3</v>
      </c>
      <c r="KS7" s="209">
        <f>+INDEX(CP_Forecast!$L$4:$AB$38,MATCH(Capacity_Charges!KS2,CP_Forecast!$L$4:$L$38,0),MATCH(Capacity_Charges!$B$3,CP_Forecast!$L$4:$AB$4,0))/INDEX(CP_Forecast!$L$4:$AB$38,MATCH(Capacity_Charges!KS2,CP_Forecast!$L$4:$L$38,0),MATCH("NNE",CP_Forecast!$L$4:$AB$4,0))</f>
        <v>1.1031342733638942E-3</v>
      </c>
      <c r="KT7" s="209">
        <f>+INDEX(CP_Forecast!$L$4:$AB$38,MATCH(Capacity_Charges!KT2,CP_Forecast!$L$4:$L$38,0),MATCH(Capacity_Charges!$B$3,CP_Forecast!$L$4:$AB$4,0))/INDEX(CP_Forecast!$L$4:$AB$38,MATCH(Capacity_Charges!KT2,CP_Forecast!$L$4:$L$38,0),MATCH("NNE",CP_Forecast!$L$4:$AB$4,0))</f>
        <v>1.1031342733638942E-3</v>
      </c>
      <c r="KU7" s="209">
        <f>+INDEX(CP_Forecast!$L$4:$AB$38,MATCH(Capacity_Charges!KU2,CP_Forecast!$L$4:$L$38,0),MATCH(Capacity_Charges!$B$3,CP_Forecast!$L$4:$AB$4,0))/INDEX(CP_Forecast!$L$4:$AB$38,MATCH(Capacity_Charges!KU2,CP_Forecast!$L$4:$L$38,0),MATCH("NNE",CP_Forecast!$L$4:$AB$4,0))</f>
        <v>1.1031342733638942E-3</v>
      </c>
      <c r="KV7" s="209">
        <f>+INDEX(CP_Forecast!$L$4:$AB$38,MATCH(Capacity_Charges!KV2,CP_Forecast!$L$4:$L$38,0),MATCH(Capacity_Charges!$B$3,CP_Forecast!$L$4:$AB$4,0))/INDEX(CP_Forecast!$L$4:$AB$38,MATCH(Capacity_Charges!KV2,CP_Forecast!$L$4:$L$38,0),MATCH("NNE",CP_Forecast!$L$4:$AB$4,0))</f>
        <v>1.1031342733638942E-3</v>
      </c>
      <c r="KW7" s="209">
        <f>+INDEX(CP_Forecast!$L$4:$AB$38,MATCH(Capacity_Charges!KW2,CP_Forecast!$L$4:$L$38,0),MATCH(Capacity_Charges!$B$3,CP_Forecast!$L$4:$AB$4,0))/INDEX(CP_Forecast!$L$4:$AB$38,MATCH(Capacity_Charges!KW2,CP_Forecast!$L$4:$L$38,0),MATCH("NNE",CP_Forecast!$L$4:$AB$4,0))</f>
        <v>1.1031342733638942E-3</v>
      </c>
      <c r="KX7" s="209">
        <f>+INDEX(CP_Forecast!$L$4:$AB$38,MATCH(Capacity_Charges!KX2,CP_Forecast!$L$4:$L$38,0),MATCH(Capacity_Charges!$B$3,CP_Forecast!$L$4:$AB$4,0))/INDEX(CP_Forecast!$L$4:$AB$38,MATCH(Capacity_Charges!KX2,CP_Forecast!$L$4:$L$38,0),MATCH("NNE",CP_Forecast!$L$4:$AB$4,0))</f>
        <v>1.1031342733638942E-3</v>
      </c>
      <c r="KY7" s="209">
        <f>+INDEX(CP_Forecast!$L$4:$AB$38,MATCH(Capacity_Charges!KY2,CP_Forecast!$L$4:$L$38,0),MATCH(Capacity_Charges!$B$3,CP_Forecast!$L$4:$AB$4,0))/INDEX(CP_Forecast!$L$4:$AB$38,MATCH(Capacity_Charges!KY2,CP_Forecast!$L$4:$L$38,0),MATCH("NNE",CP_Forecast!$L$4:$AB$4,0))</f>
        <v>1.1031342733638942E-3</v>
      </c>
      <c r="KZ7" s="209">
        <f>+INDEX(CP_Forecast!$L$4:$AB$38,MATCH(Capacity_Charges!KZ2,CP_Forecast!$L$4:$L$38,0),MATCH(Capacity_Charges!$B$3,CP_Forecast!$L$4:$AB$4,0))/INDEX(CP_Forecast!$L$4:$AB$38,MATCH(Capacity_Charges!KZ2,CP_Forecast!$L$4:$L$38,0),MATCH("NNE",CP_Forecast!$L$4:$AB$4,0))</f>
        <v>1.1031342733638942E-3</v>
      </c>
      <c r="LA7" s="209">
        <f>+INDEX(CP_Forecast!$L$4:$AB$38,MATCH(Capacity_Charges!LA2,CP_Forecast!$L$4:$L$38,0),MATCH(Capacity_Charges!$B$3,CP_Forecast!$L$4:$AB$4,0))/INDEX(CP_Forecast!$L$4:$AB$38,MATCH(Capacity_Charges!LA2,CP_Forecast!$L$4:$L$38,0),MATCH("NNE",CP_Forecast!$L$4:$AB$4,0))</f>
        <v>1.1031342733638942E-3</v>
      </c>
      <c r="LB7" s="209">
        <f>+INDEX(CP_Forecast!$L$4:$AB$38,MATCH(Capacity_Charges!LB2,CP_Forecast!$L$4:$L$38,0),MATCH(Capacity_Charges!$B$3,CP_Forecast!$L$4:$AB$4,0))/INDEX(CP_Forecast!$L$4:$AB$38,MATCH(Capacity_Charges!LB2,CP_Forecast!$L$4:$L$38,0),MATCH("NNE",CP_Forecast!$L$4:$AB$4,0))</f>
        <v>1.1031342733638942E-3</v>
      </c>
      <c r="LC7" s="209">
        <f>+INDEX(CP_Forecast!$L$4:$AB$38,MATCH(Capacity_Charges!LC2,CP_Forecast!$L$4:$L$38,0),MATCH(Capacity_Charges!$B$3,CP_Forecast!$L$4:$AB$4,0))/INDEX(CP_Forecast!$L$4:$AB$38,MATCH(Capacity_Charges!LC2,CP_Forecast!$L$4:$L$38,0),MATCH("NNE",CP_Forecast!$L$4:$AB$4,0))</f>
        <v>1.1031342733638942E-3</v>
      </c>
      <c r="LD7" s="209">
        <f>+INDEX(CP_Forecast!$L$4:$AB$38,MATCH(Capacity_Charges!LD2,CP_Forecast!$L$4:$L$38,0),MATCH(Capacity_Charges!$B$3,CP_Forecast!$L$4:$AB$4,0))/INDEX(CP_Forecast!$L$4:$AB$38,MATCH(Capacity_Charges!LD2,CP_Forecast!$L$4:$L$38,0),MATCH("NNE",CP_Forecast!$L$4:$AB$4,0))</f>
        <v>1.1031342733638942E-3</v>
      </c>
      <c r="LE7" s="209">
        <f>+INDEX(CP_Forecast!$L$4:$AB$38,MATCH(Capacity_Charges!LE2,CP_Forecast!$L$4:$L$38,0),MATCH(Capacity_Charges!$B$3,CP_Forecast!$L$4:$AB$4,0))/INDEX(CP_Forecast!$L$4:$AB$38,MATCH(Capacity_Charges!LE2,CP_Forecast!$L$4:$L$38,0),MATCH("NNE",CP_Forecast!$L$4:$AB$4,0))</f>
        <v>1.1031342733638942E-3</v>
      </c>
      <c r="LF7" s="209">
        <f>+INDEX(CP_Forecast!$L$4:$AB$38,MATCH(Capacity_Charges!LF2,CP_Forecast!$L$4:$L$38,0),MATCH(Capacity_Charges!$B$3,CP_Forecast!$L$4:$AB$4,0))/INDEX(CP_Forecast!$L$4:$AB$38,MATCH(Capacity_Charges!LF2,CP_Forecast!$L$4:$L$38,0),MATCH("NNE",CP_Forecast!$L$4:$AB$4,0))</f>
        <v>1.1031342733638942E-3</v>
      </c>
      <c r="LG7" s="209">
        <f>+INDEX(CP_Forecast!$L$4:$AB$38,MATCH(Capacity_Charges!LG2,CP_Forecast!$L$4:$L$38,0),MATCH(Capacity_Charges!$B$3,CP_Forecast!$L$4:$AB$4,0))/INDEX(CP_Forecast!$L$4:$AB$38,MATCH(Capacity_Charges!LG2,CP_Forecast!$L$4:$L$38,0),MATCH("NNE",CP_Forecast!$L$4:$AB$4,0))</f>
        <v>1.1031342733638942E-3</v>
      </c>
      <c r="LH7" s="209">
        <f>+INDEX(CP_Forecast!$L$4:$AB$38,MATCH(Capacity_Charges!LH2,CP_Forecast!$L$4:$L$38,0),MATCH(Capacity_Charges!$B$3,CP_Forecast!$L$4:$AB$4,0))/INDEX(CP_Forecast!$L$4:$AB$38,MATCH(Capacity_Charges!LH2,CP_Forecast!$L$4:$L$38,0),MATCH("NNE",CP_Forecast!$L$4:$AB$4,0))</f>
        <v>1.1031342733638942E-3</v>
      </c>
      <c r="LI7" s="209">
        <f>+INDEX(CP_Forecast!$L$4:$AB$38,MATCH(Capacity_Charges!LI2,CP_Forecast!$L$4:$L$38,0),MATCH(Capacity_Charges!$B$3,CP_Forecast!$L$4:$AB$4,0))/INDEX(CP_Forecast!$L$4:$AB$38,MATCH(Capacity_Charges!LI2,CP_Forecast!$L$4:$L$38,0),MATCH("NNE",CP_Forecast!$L$4:$AB$4,0))</f>
        <v>1.1031342733638942E-3</v>
      </c>
      <c r="LJ7" s="209">
        <f>+INDEX(CP_Forecast!$L$4:$AB$38,MATCH(Capacity_Charges!LJ2,CP_Forecast!$L$4:$L$38,0),MATCH(Capacity_Charges!$B$3,CP_Forecast!$L$4:$AB$4,0))/INDEX(CP_Forecast!$L$4:$AB$38,MATCH(Capacity_Charges!LJ2,CP_Forecast!$L$4:$L$38,0),MATCH("NNE",CP_Forecast!$L$4:$AB$4,0))</f>
        <v>1.1031342733638942E-3</v>
      </c>
      <c r="LK7" s="209">
        <f>+INDEX(CP_Forecast!$L$4:$AB$38,MATCH(Capacity_Charges!LK2,CP_Forecast!$L$4:$L$38,0),MATCH(Capacity_Charges!$B$3,CP_Forecast!$L$4:$AB$4,0))/INDEX(CP_Forecast!$L$4:$AB$38,MATCH(Capacity_Charges!LK2,CP_Forecast!$L$4:$L$38,0),MATCH("NNE",CP_Forecast!$L$4:$AB$4,0))</f>
        <v>1.1031342733638942E-3</v>
      </c>
      <c r="LL7" s="209">
        <f>+INDEX(CP_Forecast!$L$4:$AB$38,MATCH(Capacity_Charges!LL2,CP_Forecast!$L$4:$L$38,0),MATCH(Capacity_Charges!$B$3,CP_Forecast!$L$4:$AB$4,0))/INDEX(CP_Forecast!$L$4:$AB$38,MATCH(Capacity_Charges!LL2,CP_Forecast!$L$4:$L$38,0),MATCH("NNE",CP_Forecast!$L$4:$AB$4,0))</f>
        <v>1.1031342733638942E-3</v>
      </c>
      <c r="LM7" s="209">
        <f>+INDEX(CP_Forecast!$L$4:$AB$38,MATCH(Capacity_Charges!LM2,CP_Forecast!$L$4:$L$38,0),MATCH(Capacity_Charges!$B$3,CP_Forecast!$L$4:$AB$4,0))/INDEX(CP_Forecast!$L$4:$AB$38,MATCH(Capacity_Charges!LM2,CP_Forecast!$L$4:$L$38,0),MATCH("NNE",CP_Forecast!$L$4:$AB$4,0))</f>
        <v>1.1031342733638942E-3</v>
      </c>
      <c r="LN7" s="209">
        <f>+INDEX(CP_Forecast!$L$4:$AB$38,MATCH(Capacity_Charges!LN2,CP_Forecast!$L$4:$L$38,0),MATCH(Capacity_Charges!$B$3,CP_Forecast!$L$4:$AB$4,0))/INDEX(CP_Forecast!$L$4:$AB$38,MATCH(Capacity_Charges!LN2,CP_Forecast!$L$4:$L$38,0),MATCH("NNE",CP_Forecast!$L$4:$AB$4,0))</f>
        <v>1.1031342733638942E-3</v>
      </c>
      <c r="LO7" s="209">
        <f>+INDEX(CP_Forecast!$L$4:$AB$38,MATCH(Capacity_Charges!LO2,CP_Forecast!$L$4:$L$38,0),MATCH(Capacity_Charges!$B$3,CP_Forecast!$L$4:$AB$4,0))/INDEX(CP_Forecast!$L$4:$AB$38,MATCH(Capacity_Charges!LO2,CP_Forecast!$L$4:$L$38,0),MATCH("NNE",CP_Forecast!$L$4:$AB$4,0))</f>
        <v>1.1031342733638942E-3</v>
      </c>
      <c r="LP7" s="209">
        <f>+INDEX(CP_Forecast!$L$4:$AB$38,MATCH(Capacity_Charges!LP2,CP_Forecast!$L$4:$L$38,0),MATCH(Capacity_Charges!$B$3,CP_Forecast!$L$4:$AB$4,0))/INDEX(CP_Forecast!$L$4:$AB$38,MATCH(Capacity_Charges!LP2,CP_Forecast!$L$4:$L$38,0),MATCH("NNE",CP_Forecast!$L$4:$AB$4,0))</f>
        <v>1.1031342733638942E-3</v>
      </c>
      <c r="LQ7" s="209">
        <f>+INDEX(CP_Forecast!$L$4:$AB$38,MATCH(Capacity_Charges!LQ2,CP_Forecast!$L$4:$L$38,0),MATCH(Capacity_Charges!$B$3,CP_Forecast!$L$4:$AB$4,0))/INDEX(CP_Forecast!$L$4:$AB$38,MATCH(Capacity_Charges!LQ2,CP_Forecast!$L$4:$L$38,0),MATCH("NNE",CP_Forecast!$L$4:$AB$4,0))</f>
        <v>1.1031342733638942E-3</v>
      </c>
      <c r="LR7" s="209">
        <f>+INDEX(CP_Forecast!$L$4:$AB$38,MATCH(Capacity_Charges!LR2,CP_Forecast!$L$4:$L$38,0),MATCH(Capacity_Charges!$B$3,CP_Forecast!$L$4:$AB$4,0))/INDEX(CP_Forecast!$L$4:$AB$38,MATCH(Capacity_Charges!LR2,CP_Forecast!$L$4:$L$38,0),MATCH("NNE",CP_Forecast!$L$4:$AB$4,0))</f>
        <v>1.1031342733638942E-3</v>
      </c>
      <c r="LS7" s="209">
        <f>+INDEX(CP_Forecast!$L$4:$AB$38,MATCH(Capacity_Charges!LS2,CP_Forecast!$L$4:$L$38,0),MATCH(Capacity_Charges!$B$3,CP_Forecast!$L$4:$AB$4,0))/INDEX(CP_Forecast!$L$4:$AB$38,MATCH(Capacity_Charges!LS2,CP_Forecast!$L$4:$L$38,0),MATCH("NNE",CP_Forecast!$L$4:$AB$4,0))</f>
        <v>1.1031342733638942E-3</v>
      </c>
      <c r="LT7" s="209">
        <f>+INDEX(CP_Forecast!$L$4:$AB$38,MATCH(Capacity_Charges!LT2,CP_Forecast!$L$4:$L$38,0),MATCH(Capacity_Charges!$B$3,CP_Forecast!$L$4:$AB$4,0))/INDEX(CP_Forecast!$L$4:$AB$38,MATCH(Capacity_Charges!LT2,CP_Forecast!$L$4:$L$38,0),MATCH("NNE",CP_Forecast!$L$4:$AB$4,0))</f>
        <v>1.1031342733638942E-3</v>
      </c>
      <c r="LU7" s="209">
        <f>+INDEX(CP_Forecast!$L$4:$AB$38,MATCH(Capacity_Charges!LU2,CP_Forecast!$L$4:$L$38,0),MATCH(Capacity_Charges!$B$3,CP_Forecast!$L$4:$AB$4,0))/INDEX(CP_Forecast!$L$4:$AB$38,MATCH(Capacity_Charges!LU2,CP_Forecast!$L$4:$L$38,0),MATCH("NNE",CP_Forecast!$L$4:$AB$4,0))</f>
        <v>1.1031342733638942E-3</v>
      </c>
      <c r="LV7" s="209">
        <f>+INDEX(CP_Forecast!$L$4:$AB$38,MATCH(Capacity_Charges!LV2,CP_Forecast!$L$4:$L$38,0),MATCH(Capacity_Charges!$B$3,CP_Forecast!$L$4:$AB$4,0))/INDEX(CP_Forecast!$L$4:$AB$38,MATCH(Capacity_Charges!LV2,CP_Forecast!$L$4:$L$38,0),MATCH("NNE",CP_Forecast!$L$4:$AB$4,0))</f>
        <v>1.1031342733638944E-3</v>
      </c>
      <c r="LW7" s="209">
        <f>+INDEX(CP_Forecast!$L$4:$AB$38,MATCH(Capacity_Charges!LW2,CP_Forecast!$L$4:$L$38,0),MATCH(Capacity_Charges!$B$3,CP_Forecast!$L$4:$AB$4,0))/INDEX(CP_Forecast!$L$4:$AB$38,MATCH(Capacity_Charges!LW2,CP_Forecast!$L$4:$L$38,0),MATCH("NNE",CP_Forecast!$L$4:$AB$4,0))</f>
        <v>1.1031342733638944E-3</v>
      </c>
      <c r="LX7" s="209">
        <f>+INDEX(CP_Forecast!$L$4:$AB$38,MATCH(Capacity_Charges!LX2,CP_Forecast!$L$4:$L$38,0),MATCH(Capacity_Charges!$B$3,CP_Forecast!$L$4:$AB$4,0))/INDEX(CP_Forecast!$L$4:$AB$38,MATCH(Capacity_Charges!LX2,CP_Forecast!$L$4:$L$38,0),MATCH("NNE",CP_Forecast!$L$4:$AB$4,0))</f>
        <v>1.1031342733638944E-3</v>
      </c>
      <c r="LY7" s="209">
        <f>+INDEX(CP_Forecast!$L$4:$AB$38,MATCH(Capacity_Charges!LY2,CP_Forecast!$L$4:$L$38,0),MATCH(Capacity_Charges!$B$3,CP_Forecast!$L$4:$AB$4,0))/INDEX(CP_Forecast!$L$4:$AB$38,MATCH(Capacity_Charges!LY2,CP_Forecast!$L$4:$L$38,0),MATCH("NNE",CP_Forecast!$L$4:$AB$4,0))</f>
        <v>1.1031342733638944E-3</v>
      </c>
      <c r="LZ7" s="209">
        <f>+INDEX(CP_Forecast!$L$4:$AB$38,MATCH(Capacity_Charges!LZ2,CP_Forecast!$L$4:$L$38,0),MATCH(Capacity_Charges!$B$3,CP_Forecast!$L$4:$AB$4,0))/INDEX(CP_Forecast!$L$4:$AB$38,MATCH(Capacity_Charges!LZ2,CP_Forecast!$L$4:$L$38,0),MATCH("NNE",CP_Forecast!$L$4:$AB$4,0))</f>
        <v>1.1031342733638944E-3</v>
      </c>
      <c r="MA7" s="209">
        <f>+INDEX(CP_Forecast!$L$4:$AB$38,MATCH(Capacity_Charges!MA2,CP_Forecast!$L$4:$L$38,0),MATCH(Capacity_Charges!$B$3,CP_Forecast!$L$4:$AB$4,0))/INDEX(CP_Forecast!$L$4:$AB$38,MATCH(Capacity_Charges!MA2,CP_Forecast!$L$4:$L$38,0),MATCH("NNE",CP_Forecast!$L$4:$AB$4,0))</f>
        <v>1.1031342733638944E-3</v>
      </c>
      <c r="MB7" s="209">
        <f>+INDEX(CP_Forecast!$L$4:$AB$38,MATCH(Capacity_Charges!MB2,CP_Forecast!$L$4:$L$38,0),MATCH(Capacity_Charges!$B$3,CP_Forecast!$L$4:$AB$4,0))/INDEX(CP_Forecast!$L$4:$AB$38,MATCH(Capacity_Charges!MB2,CP_Forecast!$L$4:$L$38,0),MATCH("NNE",CP_Forecast!$L$4:$AB$4,0))</f>
        <v>1.1031342733638944E-3</v>
      </c>
      <c r="MC7" s="209">
        <f>+INDEX(CP_Forecast!$L$4:$AB$38,MATCH(Capacity_Charges!MC2,CP_Forecast!$L$4:$L$38,0),MATCH(Capacity_Charges!$B$3,CP_Forecast!$L$4:$AB$4,0))/INDEX(CP_Forecast!$L$4:$AB$38,MATCH(Capacity_Charges!MC2,CP_Forecast!$L$4:$L$38,0),MATCH("NNE",CP_Forecast!$L$4:$AB$4,0))</f>
        <v>1.1031342733638944E-3</v>
      </c>
      <c r="MD7" s="209">
        <f>+INDEX(CP_Forecast!$L$4:$AB$38,MATCH(Capacity_Charges!MD2,CP_Forecast!$L$4:$L$38,0),MATCH(Capacity_Charges!$B$3,CP_Forecast!$L$4:$AB$4,0))/INDEX(CP_Forecast!$L$4:$AB$38,MATCH(Capacity_Charges!MD2,CP_Forecast!$L$4:$L$38,0),MATCH("NNE",CP_Forecast!$L$4:$AB$4,0))</f>
        <v>1.1031342733638944E-3</v>
      </c>
      <c r="ME7" s="209">
        <f>+INDEX(CP_Forecast!$L$4:$AB$38,MATCH(Capacity_Charges!ME2,CP_Forecast!$L$4:$L$38,0),MATCH(Capacity_Charges!$B$3,CP_Forecast!$L$4:$AB$4,0))/INDEX(CP_Forecast!$L$4:$AB$38,MATCH(Capacity_Charges!ME2,CP_Forecast!$L$4:$L$38,0),MATCH("NNE",CP_Forecast!$L$4:$AB$4,0))</f>
        <v>1.1031342733638944E-3</v>
      </c>
      <c r="MF7" s="209">
        <f>+INDEX(CP_Forecast!$L$4:$AB$38,MATCH(Capacity_Charges!MF2,CP_Forecast!$L$4:$L$38,0),MATCH(Capacity_Charges!$B$3,CP_Forecast!$L$4:$AB$4,0))/INDEX(CP_Forecast!$L$4:$AB$38,MATCH(Capacity_Charges!MF2,CP_Forecast!$L$4:$L$38,0),MATCH("NNE",CP_Forecast!$L$4:$AB$4,0))</f>
        <v>1.1031342733638944E-3</v>
      </c>
      <c r="MG7" s="209">
        <f>+INDEX(CP_Forecast!$L$4:$AB$38,MATCH(Capacity_Charges!MG2,CP_Forecast!$L$4:$L$38,0),MATCH(Capacity_Charges!$B$3,CP_Forecast!$L$4:$AB$4,0))/INDEX(CP_Forecast!$L$4:$AB$38,MATCH(Capacity_Charges!MG2,CP_Forecast!$L$4:$L$38,0),MATCH("NNE",CP_Forecast!$L$4:$AB$4,0))</f>
        <v>1.1031342733638944E-3</v>
      </c>
      <c r="MH7" s="209">
        <f>+INDEX(CP_Forecast!$L$4:$AB$38,MATCH(Capacity_Charges!MH2,CP_Forecast!$L$4:$L$38,0),MATCH(Capacity_Charges!$B$3,CP_Forecast!$L$4:$AB$4,0))/INDEX(CP_Forecast!$L$4:$AB$38,MATCH(Capacity_Charges!MH2,CP_Forecast!$L$4:$L$38,0),MATCH("NNE",CP_Forecast!$L$4:$AB$4,0))</f>
        <v>1.1031342733638942E-3</v>
      </c>
      <c r="MI7" s="209">
        <f>+INDEX(CP_Forecast!$L$4:$AB$38,MATCH(Capacity_Charges!MI2,CP_Forecast!$L$4:$L$38,0),MATCH(Capacity_Charges!$B$3,CP_Forecast!$L$4:$AB$4,0))/INDEX(CP_Forecast!$L$4:$AB$38,MATCH(Capacity_Charges!MI2,CP_Forecast!$L$4:$L$38,0),MATCH("NNE",CP_Forecast!$L$4:$AB$4,0))</f>
        <v>1.1031342733638942E-3</v>
      </c>
      <c r="MJ7" s="209">
        <f>+INDEX(CP_Forecast!$L$4:$AB$38,MATCH(Capacity_Charges!MJ2,CP_Forecast!$L$4:$L$38,0),MATCH(Capacity_Charges!$B$3,CP_Forecast!$L$4:$AB$4,0))/INDEX(CP_Forecast!$L$4:$AB$38,MATCH(Capacity_Charges!MJ2,CP_Forecast!$L$4:$L$38,0),MATCH("NNE",CP_Forecast!$L$4:$AB$4,0))</f>
        <v>1.1031342733638942E-3</v>
      </c>
      <c r="MK7" s="209">
        <f>+INDEX(CP_Forecast!$L$4:$AB$38,MATCH(Capacity_Charges!MK2,CP_Forecast!$L$4:$L$38,0),MATCH(Capacity_Charges!$B$3,CP_Forecast!$L$4:$AB$4,0))/INDEX(CP_Forecast!$L$4:$AB$38,MATCH(Capacity_Charges!MK2,CP_Forecast!$L$4:$L$38,0),MATCH("NNE",CP_Forecast!$L$4:$AB$4,0))</f>
        <v>1.1031342733638942E-3</v>
      </c>
      <c r="ML7" s="209">
        <f>+INDEX(CP_Forecast!$L$4:$AB$38,MATCH(Capacity_Charges!ML2,CP_Forecast!$L$4:$L$38,0),MATCH(Capacity_Charges!$B$3,CP_Forecast!$L$4:$AB$4,0))/INDEX(CP_Forecast!$L$4:$AB$38,MATCH(Capacity_Charges!ML2,CP_Forecast!$L$4:$L$38,0),MATCH("NNE",CP_Forecast!$L$4:$AB$4,0))</f>
        <v>1.1031342733638942E-3</v>
      </c>
      <c r="MM7" s="209">
        <f>+INDEX(CP_Forecast!$L$4:$AB$38,MATCH(Capacity_Charges!MM2,CP_Forecast!$L$4:$L$38,0),MATCH(Capacity_Charges!$B$3,CP_Forecast!$L$4:$AB$4,0))/INDEX(CP_Forecast!$L$4:$AB$38,MATCH(Capacity_Charges!MM2,CP_Forecast!$L$4:$L$38,0),MATCH("NNE",CP_Forecast!$L$4:$AB$4,0))</f>
        <v>1.1031342733638942E-3</v>
      </c>
      <c r="MN7" s="209">
        <f>+INDEX(CP_Forecast!$L$4:$AB$38,MATCH(Capacity_Charges!MN2,CP_Forecast!$L$4:$L$38,0),MATCH(Capacity_Charges!$B$3,CP_Forecast!$L$4:$AB$4,0))/INDEX(CP_Forecast!$L$4:$AB$38,MATCH(Capacity_Charges!MN2,CP_Forecast!$L$4:$L$38,0),MATCH("NNE",CP_Forecast!$L$4:$AB$4,0))</f>
        <v>1.1031342733638942E-3</v>
      </c>
      <c r="MO7" s="209">
        <f>+INDEX(CP_Forecast!$L$4:$AB$38,MATCH(Capacity_Charges!MO2,CP_Forecast!$L$4:$L$38,0),MATCH(Capacity_Charges!$B$3,CP_Forecast!$L$4:$AB$4,0))/INDEX(CP_Forecast!$L$4:$AB$38,MATCH(Capacity_Charges!MO2,CP_Forecast!$L$4:$L$38,0),MATCH("NNE",CP_Forecast!$L$4:$AB$4,0))</f>
        <v>1.1031342733638942E-3</v>
      </c>
      <c r="MP7" s="209">
        <f>+INDEX(CP_Forecast!$L$4:$AB$38,MATCH(Capacity_Charges!MP2,CP_Forecast!$L$4:$L$38,0),MATCH(Capacity_Charges!$B$3,CP_Forecast!$L$4:$AB$4,0))/INDEX(CP_Forecast!$L$4:$AB$38,MATCH(Capacity_Charges!MP2,CP_Forecast!$L$4:$L$38,0),MATCH("NNE",CP_Forecast!$L$4:$AB$4,0))</f>
        <v>1.1031342733638942E-3</v>
      </c>
      <c r="MQ7" s="209">
        <f>+INDEX(CP_Forecast!$L$4:$AB$38,MATCH(Capacity_Charges!MQ2,CP_Forecast!$L$4:$L$38,0),MATCH(Capacity_Charges!$B$3,CP_Forecast!$L$4:$AB$4,0))/INDEX(CP_Forecast!$L$4:$AB$38,MATCH(Capacity_Charges!MQ2,CP_Forecast!$L$4:$L$38,0),MATCH("NNE",CP_Forecast!$L$4:$AB$4,0))</f>
        <v>1.1031342733638942E-3</v>
      </c>
      <c r="MR7" s="209">
        <f>+INDEX(CP_Forecast!$L$4:$AB$38,MATCH(Capacity_Charges!MR2,CP_Forecast!$L$4:$L$38,0),MATCH(Capacity_Charges!$B$3,CP_Forecast!$L$4:$AB$4,0))/INDEX(CP_Forecast!$L$4:$AB$38,MATCH(Capacity_Charges!MR2,CP_Forecast!$L$4:$L$38,0),MATCH("NNE",CP_Forecast!$L$4:$AB$4,0))</f>
        <v>1.1031342733638942E-3</v>
      </c>
      <c r="MS7" s="209">
        <f>+INDEX(CP_Forecast!$L$4:$AB$38,MATCH(Capacity_Charges!MS2,CP_Forecast!$L$4:$L$38,0),MATCH(Capacity_Charges!$B$3,CP_Forecast!$L$4:$AB$4,0))/INDEX(CP_Forecast!$L$4:$AB$38,MATCH(Capacity_Charges!MS2,CP_Forecast!$L$4:$L$38,0),MATCH("NNE",CP_Forecast!$L$4:$AB$4,0))</f>
        <v>1.1031342733638942E-3</v>
      </c>
      <c r="MT7" s="209">
        <f>+INDEX(CP_Forecast!$L$4:$AB$38,MATCH(Capacity_Charges!MT2,CP_Forecast!$L$4:$L$38,0),MATCH(Capacity_Charges!$B$3,CP_Forecast!$L$4:$AB$4,0))/INDEX(CP_Forecast!$L$4:$AB$38,MATCH(Capacity_Charges!MT2,CP_Forecast!$L$4:$L$38,0),MATCH("NNE",CP_Forecast!$L$4:$AB$4,0))</f>
        <v>1.1031342733638942E-3</v>
      </c>
      <c r="MU7" s="209">
        <f>+INDEX(CP_Forecast!$L$4:$AB$38,MATCH(Capacity_Charges!MU2,CP_Forecast!$L$4:$L$38,0),MATCH(Capacity_Charges!$B$3,CP_Forecast!$L$4:$AB$4,0))/INDEX(CP_Forecast!$L$4:$AB$38,MATCH(Capacity_Charges!MU2,CP_Forecast!$L$4:$L$38,0),MATCH("NNE",CP_Forecast!$L$4:$AB$4,0))</f>
        <v>1.1031342733638942E-3</v>
      </c>
      <c r="MV7" s="209">
        <f>+INDEX(CP_Forecast!$L$4:$AB$38,MATCH(Capacity_Charges!MV2,CP_Forecast!$L$4:$L$38,0),MATCH(Capacity_Charges!$B$3,CP_Forecast!$L$4:$AB$4,0))/INDEX(CP_Forecast!$L$4:$AB$38,MATCH(Capacity_Charges!MV2,CP_Forecast!$L$4:$L$38,0),MATCH("NNE",CP_Forecast!$L$4:$AB$4,0))</f>
        <v>1.1031342733638942E-3</v>
      </c>
      <c r="MW7" s="209">
        <f>+INDEX(CP_Forecast!$L$4:$AB$38,MATCH(Capacity_Charges!MW2,CP_Forecast!$L$4:$L$38,0),MATCH(Capacity_Charges!$B$3,CP_Forecast!$L$4:$AB$4,0))/INDEX(CP_Forecast!$L$4:$AB$38,MATCH(Capacity_Charges!MW2,CP_Forecast!$L$4:$L$38,0),MATCH("NNE",CP_Forecast!$L$4:$AB$4,0))</f>
        <v>1.1031342733638942E-3</v>
      </c>
      <c r="MX7" s="209">
        <f>+INDEX(CP_Forecast!$L$4:$AB$38,MATCH(Capacity_Charges!MX2,CP_Forecast!$L$4:$L$38,0),MATCH(Capacity_Charges!$B$3,CP_Forecast!$L$4:$AB$4,0))/INDEX(CP_Forecast!$L$4:$AB$38,MATCH(Capacity_Charges!MX2,CP_Forecast!$L$4:$L$38,0),MATCH("NNE",CP_Forecast!$L$4:$AB$4,0))</f>
        <v>1.1031342733638942E-3</v>
      </c>
      <c r="MY7" s="209">
        <f>+INDEX(CP_Forecast!$L$4:$AB$38,MATCH(Capacity_Charges!MY2,CP_Forecast!$L$4:$L$38,0),MATCH(Capacity_Charges!$B$3,CP_Forecast!$L$4:$AB$4,0))/INDEX(CP_Forecast!$L$4:$AB$38,MATCH(Capacity_Charges!MY2,CP_Forecast!$L$4:$L$38,0),MATCH("NNE",CP_Forecast!$L$4:$AB$4,0))</f>
        <v>1.1031342733638942E-3</v>
      </c>
      <c r="MZ7" s="209">
        <f>+INDEX(CP_Forecast!$L$4:$AB$38,MATCH(Capacity_Charges!MZ2,CP_Forecast!$L$4:$L$38,0),MATCH(Capacity_Charges!$B$3,CP_Forecast!$L$4:$AB$4,0))/INDEX(CP_Forecast!$L$4:$AB$38,MATCH(Capacity_Charges!MZ2,CP_Forecast!$L$4:$L$38,0),MATCH("NNE",CP_Forecast!$L$4:$AB$4,0))</f>
        <v>1.1031342733638942E-3</v>
      </c>
      <c r="NA7" s="1"/>
      <c r="NB7" s="19" t="str">
        <f>+D7</f>
        <v>Peak Load Ratio Share</v>
      </c>
      <c r="NC7" s="10">
        <f t="shared" si="141"/>
        <v>1.5636152111423093E-3</v>
      </c>
      <c r="ND7" s="10">
        <f t="shared" si="141"/>
        <v>2.4801988581580948E-3</v>
      </c>
      <c r="NE7" s="10">
        <f t="shared" si="141"/>
        <v>2.3339125738502369E-3</v>
      </c>
      <c r="NF7" s="10">
        <f t="shared" si="141"/>
        <v>2.3242282893114392E-3</v>
      </c>
      <c r="NG7" s="10">
        <f t="shared" si="141"/>
        <v>1.6119234466753709E-3</v>
      </c>
      <c r="NH7" s="10">
        <f t="shared" si="141"/>
        <v>1.1031342733638944E-3</v>
      </c>
      <c r="NI7" s="10">
        <f t="shared" si="141"/>
        <v>1.1031342733638944E-3</v>
      </c>
      <c r="NJ7" s="10">
        <f t="shared" si="141"/>
        <v>1.1031342733638944E-3</v>
      </c>
      <c r="NK7" s="10">
        <f t="shared" si="141"/>
        <v>1.1031342733638944E-3</v>
      </c>
      <c r="NL7" s="10">
        <f t="shared" si="141"/>
        <v>1.1031342733638944E-3</v>
      </c>
      <c r="NM7" s="10">
        <f t="shared" si="142"/>
        <v>1.1031342733638944E-3</v>
      </c>
      <c r="NN7" s="10">
        <f t="shared" si="142"/>
        <v>1.1031342733638944E-3</v>
      </c>
      <c r="NO7" s="10">
        <f t="shared" si="142"/>
        <v>1.1031342733638944E-3</v>
      </c>
      <c r="NP7" s="10">
        <f t="shared" si="142"/>
        <v>1.1031342733638944E-3</v>
      </c>
      <c r="NQ7" s="10">
        <f t="shared" si="142"/>
        <v>1.1031342733638944E-3</v>
      </c>
      <c r="NR7" s="10">
        <f t="shared" si="142"/>
        <v>1.1031342733638944E-3</v>
      </c>
      <c r="NS7" s="10">
        <f t="shared" si="142"/>
        <v>1.1031342733638944E-3</v>
      </c>
      <c r="NT7" s="10">
        <f t="shared" si="142"/>
        <v>1.1031342733638944E-3</v>
      </c>
      <c r="NU7" s="10">
        <f t="shared" si="142"/>
        <v>1.1031342733638944E-3</v>
      </c>
      <c r="NV7" s="10">
        <f t="shared" si="142"/>
        <v>1.1031342733638944E-3</v>
      </c>
      <c r="NW7" s="10">
        <f t="shared" si="143"/>
        <v>1.1031342733638944E-3</v>
      </c>
      <c r="NX7" s="10">
        <f t="shared" si="143"/>
        <v>1.1031342733638944E-3</v>
      </c>
      <c r="NY7" s="10">
        <f t="shared" si="143"/>
        <v>1.1031342733638944E-3</v>
      </c>
      <c r="NZ7" s="10">
        <f t="shared" si="143"/>
        <v>1.1031342733638942E-3</v>
      </c>
      <c r="OA7" s="10">
        <f t="shared" si="143"/>
        <v>1.1031342733638942E-3</v>
      </c>
      <c r="OB7" s="10">
        <f t="shared" si="143"/>
        <v>1.1031342733638942E-3</v>
      </c>
      <c r="OC7" s="10">
        <f t="shared" si="143"/>
        <v>1.1031342733638942E-3</v>
      </c>
      <c r="OD7" s="10">
        <f t="shared" si="143"/>
        <v>1.1031342733638944E-3</v>
      </c>
      <c r="OE7" s="10">
        <f t="shared" si="143"/>
        <v>1.1031342733638944E-3</v>
      </c>
      <c r="OF7" s="10">
        <f t="shared" si="143"/>
        <v>1.1031342733638942E-3</v>
      </c>
      <c r="OH7" s="58" t="str">
        <f>_xlfn.CONCAT(C6," ",D7)</f>
        <v>Capacity Market Peak Load Ratio Share</v>
      </c>
    </row>
    <row r="8" spans="1:398" x14ac:dyDescent="0.25">
      <c r="A8" s="35"/>
      <c r="D8" s="19" t="s">
        <v>122</v>
      </c>
      <c r="E8" s="14">
        <f>+E6*E7*[1]SenSit_Dashboard!$F$17</f>
        <v>12.05973</v>
      </c>
      <c r="F8" s="14">
        <f>+F6*F7*[1]SenSit_Dashboard!$F$17</f>
        <v>12.05973</v>
      </c>
      <c r="G8" s="14">
        <f>+G6*G7*[1]SenSit_Dashboard!$F$17</f>
        <v>12.05973</v>
      </c>
      <c r="H8" s="14">
        <f>+H6*H7*[1]SenSit_Dashboard!$F$17</f>
        <v>12.05973</v>
      </c>
      <c r="I8" s="14">
        <f>+I6*I7*[1]SenSit_Dashboard!$F$17</f>
        <v>12.05973</v>
      </c>
      <c r="J8" s="14">
        <f>+J6*J7*[1]SenSit_Dashboard!$F$17</f>
        <v>13.29565</v>
      </c>
      <c r="K8" s="14">
        <f>+K6*K7*[1]SenSit_Dashboard!$F$17</f>
        <v>13.29565</v>
      </c>
      <c r="L8" s="14">
        <f>+L6*L7*[1]SenSit_Dashboard!$F$17</f>
        <v>13.29565</v>
      </c>
      <c r="M8" s="14">
        <f>+M6*M7*[1]SenSit_Dashboard!$F$17</f>
        <v>13.29565</v>
      </c>
      <c r="N8" s="14">
        <f>+N6*N7*[1]SenSit_Dashboard!$F$17</f>
        <v>13.29565</v>
      </c>
      <c r="O8" s="14">
        <f>+O6*O7*[1]SenSit_Dashboard!$F$17</f>
        <v>13.29565</v>
      </c>
      <c r="P8" s="14">
        <f>+P6*P7*[1]SenSit_Dashboard!$F$17</f>
        <v>13.29565</v>
      </c>
      <c r="Q8" s="14">
        <f>+Q6*Q7*[1]SenSit_Dashboard!$F$17</f>
        <v>21.507474733536515</v>
      </c>
      <c r="R8" s="14">
        <f>+R6*R7*[1]SenSit_Dashboard!$F$17</f>
        <v>21.507474733536515</v>
      </c>
      <c r="S8" s="14">
        <f>+S6*S7*[1]SenSit_Dashboard!$F$17</f>
        <v>21.507474733536515</v>
      </c>
      <c r="T8" s="14">
        <f>+T6*T7*[1]SenSit_Dashboard!$F$17</f>
        <v>21.507474733536515</v>
      </c>
      <c r="U8" s="14">
        <f>+U6*U7*[1]SenSit_Dashboard!$F$17</f>
        <v>21.507474733536515</v>
      </c>
      <c r="V8" s="14">
        <f>+V6*V7*[1]SenSit_Dashboard!$F$17</f>
        <v>17.060350367142913</v>
      </c>
      <c r="W8" s="14">
        <f>+W6*W7*[1]SenSit_Dashboard!$F$17</f>
        <v>17.060350367142913</v>
      </c>
      <c r="X8" s="14">
        <f>+X6*X7*[1]SenSit_Dashboard!$F$17</f>
        <v>17.060350367142913</v>
      </c>
      <c r="Y8" s="14">
        <f>+Y6*Y7*[1]SenSit_Dashboard!$F$17</f>
        <v>17.060350367142913</v>
      </c>
      <c r="Z8" s="14">
        <f>+Z6*Z7*[1]SenSit_Dashboard!$F$17</f>
        <v>17.060350367142913</v>
      </c>
      <c r="AA8" s="62">
        <f>+AA6*AA7*[1]SenSit_Dashboard!$F$17</f>
        <v>17.060350367142913</v>
      </c>
      <c r="AB8" s="14">
        <f>+AB6*AB7*[1]SenSit_Dashboard!$F$17</f>
        <v>17.060350367142913</v>
      </c>
      <c r="AC8" s="14">
        <f>+AC6*AC7*[1]SenSit_Dashboard!$F$17</f>
        <v>17.060350367142913</v>
      </c>
      <c r="AD8" s="14">
        <f>+AD6*AD7*[1]SenSit_Dashboard!$F$17</f>
        <v>17.060350367142913</v>
      </c>
      <c r="AE8" s="14">
        <f>+AE6*AE7*[1]SenSit_Dashboard!$F$17</f>
        <v>17.060350367142913</v>
      </c>
      <c r="AF8" s="14">
        <f>+AF6*AF7*[1]SenSit_Dashboard!$F$17</f>
        <v>17.060350367142913</v>
      </c>
      <c r="AG8" s="14">
        <f>+AG6*AG7*[1]SenSit_Dashboard!$F$17</f>
        <v>17.060350367142913</v>
      </c>
      <c r="AH8" s="14">
        <f>+AH6*AH7*[1]SenSit_Dashboard!$F$17</f>
        <v>17.748936792130753</v>
      </c>
      <c r="AI8" s="14">
        <f>+AI6*AI7*[1]SenSit_Dashboard!$F$17</f>
        <v>17.748936792130753</v>
      </c>
      <c r="AJ8" s="14">
        <f>+AJ6*AJ7*[1]SenSit_Dashboard!$F$17</f>
        <v>17.748936792130753</v>
      </c>
      <c r="AK8" s="14">
        <f>+AK6*AK7*[1]SenSit_Dashboard!$F$17</f>
        <v>17.748936792130753</v>
      </c>
      <c r="AL8" s="14">
        <f>+AL6*AL7*[1]SenSit_Dashboard!$F$17</f>
        <v>17.748936792130753</v>
      </c>
      <c r="AM8" s="14">
        <f>+AM6*AM7*[1]SenSit_Dashboard!$F$17</f>
        <v>17.748936792130753</v>
      </c>
      <c r="AN8" s="14">
        <f>+AN6*AN7*[1]SenSit_Dashboard!$F$17</f>
        <v>17.748936792130753</v>
      </c>
      <c r="AO8" s="14">
        <f>+AO6*AO7*[1]SenSit_Dashboard!$F$17</f>
        <v>17.748936792130753</v>
      </c>
      <c r="AP8" s="14">
        <f>+AP6*AP7*[1]SenSit_Dashboard!$F$17</f>
        <v>17.748936792130753</v>
      </c>
      <c r="AQ8" s="14">
        <f>+AQ6*AQ7*[1]SenSit_Dashboard!$F$17</f>
        <v>17.748936792130753</v>
      </c>
      <c r="AR8" s="14">
        <f>+AR6*AR7*[1]SenSit_Dashboard!$F$17</f>
        <v>17.748936792130753</v>
      </c>
      <c r="AS8" s="14">
        <f>+AS6*AS7*[1]SenSit_Dashboard!$F$17</f>
        <v>17.748936792130753</v>
      </c>
      <c r="AT8" s="14">
        <f>+AT6*AT7*[1]SenSit_Dashboard!$F$17</f>
        <v>19.866527241152667</v>
      </c>
      <c r="AU8" s="14">
        <f>+AU6*AU7*[1]SenSit_Dashboard!$F$17</f>
        <v>19.866527241152667</v>
      </c>
      <c r="AV8" s="14">
        <f>+AV6*AV7*[1]SenSit_Dashboard!$F$17</f>
        <v>19.866527241152667</v>
      </c>
      <c r="AW8" s="14">
        <f>+AW6*AW7*[1]SenSit_Dashboard!$F$17</f>
        <v>19.866527241152667</v>
      </c>
      <c r="AX8" s="14">
        <f>+AX6*AX7*[1]SenSit_Dashboard!$F$17</f>
        <v>19.866527241152667</v>
      </c>
      <c r="AY8" s="14">
        <f>+AY6*AY7*[1]SenSit_Dashboard!$F$17</f>
        <v>19.866527241152667</v>
      </c>
      <c r="AZ8" s="14">
        <f>+AZ6*AZ7*[1]SenSit_Dashboard!$F$17</f>
        <v>19.866527241152667</v>
      </c>
      <c r="BA8" s="14">
        <f>+BA6*BA7*[1]SenSit_Dashboard!$F$17</f>
        <v>19.866527241152667</v>
      </c>
      <c r="BB8" s="14">
        <f>+BB6*BB7*[1]SenSit_Dashboard!$F$17</f>
        <v>19.866527241152667</v>
      </c>
      <c r="BC8" s="14">
        <f>+BC6*BC7*[1]SenSit_Dashboard!$F$17</f>
        <v>19.866527241152667</v>
      </c>
      <c r="BD8" s="14">
        <f>+BD6*BD7*[1]SenSit_Dashboard!$F$17</f>
        <v>19.866527241152667</v>
      </c>
      <c r="BE8" s="14">
        <f>+BE6*BE7*[1]SenSit_Dashboard!$F$17</f>
        <v>19.866527241152667</v>
      </c>
      <c r="BF8" s="14">
        <f>+BF6*BF7*[1]SenSit_Dashboard!$F$17</f>
        <v>9.1918663328046506</v>
      </c>
      <c r="BG8" s="14">
        <f>+BG6*BG7*[1]SenSit_Dashboard!$F$17</f>
        <v>9.1918663328046506</v>
      </c>
      <c r="BH8" s="14">
        <f>+BH6*BH7*[1]SenSit_Dashboard!$F$17</f>
        <v>9.1918663328046506</v>
      </c>
      <c r="BI8" s="14">
        <f>+BI6*BI7*[1]SenSit_Dashboard!$F$17</f>
        <v>9.1918663328046506</v>
      </c>
      <c r="BJ8" s="14">
        <f>+BJ6*BJ7*[1]SenSit_Dashboard!$F$17</f>
        <v>9.1918663328046506</v>
      </c>
      <c r="BK8" s="14">
        <f>+BK6*BK7*[1]SenSit_Dashboard!$F$17</f>
        <v>9.1918663328046506</v>
      </c>
      <c r="BL8" s="14">
        <f>+BL6*BL7*[1]SenSit_Dashboard!$F$17</f>
        <v>9.1918663328046506</v>
      </c>
      <c r="BM8" s="14">
        <f>+BM6*BM7*[1]SenSit_Dashboard!$F$17</f>
        <v>9.1918663328046506</v>
      </c>
      <c r="BN8" s="14">
        <f>+BN6*BN7*[1]SenSit_Dashboard!$F$17</f>
        <v>9.1918663328046506</v>
      </c>
      <c r="BO8" s="14">
        <f>+BO6*BO7*[1]SenSit_Dashboard!$F$17</f>
        <v>9.1918663328046506</v>
      </c>
      <c r="BP8" s="14">
        <f>+BP6*BP7*[1]SenSit_Dashboard!$F$17</f>
        <v>9.1918663328046506</v>
      </c>
      <c r="BQ8" s="14">
        <f>+BQ6*BQ7*[1]SenSit_Dashboard!$F$17</f>
        <v>9.1918663328046506</v>
      </c>
      <c r="BR8" s="14">
        <f>+BR6*BR7*[1]SenSit_Dashboard!$F$17</f>
        <v>8.8802065786748923</v>
      </c>
      <c r="BS8" s="14">
        <f>+BS6*BS7*[1]SenSit_Dashboard!$F$17</f>
        <v>8.8802065786748923</v>
      </c>
      <c r="BT8" s="14">
        <f>+BT6*BT7*[1]SenSit_Dashboard!$F$17</f>
        <v>8.8802065786748923</v>
      </c>
      <c r="BU8" s="14">
        <f>+BU6*BU7*[1]SenSit_Dashboard!$F$17</f>
        <v>8.8802065786748923</v>
      </c>
      <c r="BV8" s="14">
        <f>+BV6*BV7*[1]SenSit_Dashboard!$F$17</f>
        <v>8.8802065786748923</v>
      </c>
      <c r="BW8" s="14">
        <f>+BW6*BW7*[1]SenSit_Dashboard!$F$17</f>
        <v>8.8802065786748923</v>
      </c>
      <c r="BX8" s="14">
        <f>+BX6*BX7*[1]SenSit_Dashboard!$F$17</f>
        <v>8.8802065786748923</v>
      </c>
      <c r="BY8" s="14">
        <f>+BY6*BY7*[1]SenSit_Dashboard!$F$17</f>
        <v>8.8802065786748923</v>
      </c>
      <c r="BZ8" s="14">
        <f>+BZ6*BZ7*[1]SenSit_Dashboard!$F$17</f>
        <v>8.8802065786748923</v>
      </c>
      <c r="CA8" s="14">
        <f>+CA6*CA7*[1]SenSit_Dashboard!$F$17</f>
        <v>8.8802065786748923</v>
      </c>
      <c r="CB8" s="14">
        <f>+CB6*CB7*[1]SenSit_Dashboard!$F$17</f>
        <v>8.8802065786748923</v>
      </c>
      <c r="CC8" s="14">
        <f>+CC6*CC7*[1]SenSit_Dashboard!$F$17</f>
        <v>8.8802065786748923</v>
      </c>
      <c r="CD8" s="14">
        <f>+CD6*CD7*[1]SenSit_Dashboard!$F$17</f>
        <v>8.8763546746109299</v>
      </c>
      <c r="CE8" s="14">
        <f>+CE6*CE7*[1]SenSit_Dashboard!$F$17</f>
        <v>8.8763546746109299</v>
      </c>
      <c r="CF8" s="14">
        <f>+CF6*CF7*[1]SenSit_Dashboard!$F$17</f>
        <v>8.8763546746109299</v>
      </c>
      <c r="CG8" s="14">
        <f>+CG6*CG7*[1]SenSit_Dashboard!$F$17</f>
        <v>8.8763546746109299</v>
      </c>
      <c r="CH8" s="14">
        <f>+CH6*CH7*[1]SenSit_Dashboard!$F$17</f>
        <v>8.8763546746109299</v>
      </c>
      <c r="CI8" s="14">
        <f>+CI6*CI7*[1]SenSit_Dashboard!$F$17</f>
        <v>8.8763546746109299</v>
      </c>
      <c r="CJ8" s="14">
        <f>+CJ6*CJ7*[1]SenSit_Dashboard!$F$17</f>
        <v>8.8763546746109299</v>
      </c>
      <c r="CK8" s="14">
        <f>+CK6*CK7*[1]SenSit_Dashboard!$F$17</f>
        <v>8.8763546746109299</v>
      </c>
      <c r="CL8" s="14">
        <f>+CL6*CL7*[1]SenSit_Dashboard!$F$17</f>
        <v>8.8763546746109299</v>
      </c>
      <c r="CM8" s="14">
        <f>+CM6*CM7*[1]SenSit_Dashboard!$F$17</f>
        <v>8.8763546746109299</v>
      </c>
      <c r="CN8" s="14">
        <f>+CN6*CN7*[1]SenSit_Dashboard!$F$17</f>
        <v>8.8763546746109299</v>
      </c>
      <c r="CO8" s="14">
        <f>+CO6*CO7*[1]SenSit_Dashboard!$F$17</f>
        <v>8.8763546746109299</v>
      </c>
      <c r="CP8" s="14">
        <f>+CP6*CP7*[1]SenSit_Dashboard!$F$17</f>
        <v>9.0499283455609021</v>
      </c>
      <c r="CQ8" s="14">
        <f>+CQ6*CQ7*[1]SenSit_Dashboard!$F$17</f>
        <v>9.0499283455609021</v>
      </c>
      <c r="CR8" s="14">
        <f>+CR6*CR7*[1]SenSit_Dashboard!$F$17</f>
        <v>9.0499283455609021</v>
      </c>
      <c r="CS8" s="14">
        <f>+CS6*CS7*[1]SenSit_Dashboard!$F$17</f>
        <v>9.0499283455609021</v>
      </c>
      <c r="CT8" s="14">
        <f>+CT6*CT7*[1]SenSit_Dashboard!$F$17</f>
        <v>9.0499283455609021</v>
      </c>
      <c r="CU8" s="14">
        <f>+CU6*CU7*[1]SenSit_Dashboard!$F$17</f>
        <v>9.0499283455609021</v>
      </c>
      <c r="CV8" s="14">
        <f>+CV6*CV7*[1]SenSit_Dashboard!$F$17</f>
        <v>9.0499283455609021</v>
      </c>
      <c r="CW8" s="14">
        <f>+CW6*CW7*[1]SenSit_Dashboard!$F$17</f>
        <v>9.0499283455609021</v>
      </c>
      <c r="CX8" s="14">
        <f>+CX6*CX7*[1]SenSit_Dashboard!$F$17</f>
        <v>9.0499283455609021</v>
      </c>
      <c r="CY8" s="14">
        <f>+CY6*CY7*[1]SenSit_Dashboard!$F$17</f>
        <v>9.0499283455609021</v>
      </c>
      <c r="CZ8" s="14">
        <f>+CZ6*CZ7*[1]SenSit_Dashboard!$F$17</f>
        <v>9.0499283455609021</v>
      </c>
      <c r="DA8" s="14">
        <f>+DA6*DA7*[1]SenSit_Dashboard!$F$17</f>
        <v>9.0499283455609021</v>
      </c>
      <c r="DB8" s="14">
        <f>+DB6*DB7*[1]SenSit_Dashboard!$F$17</f>
        <v>9.17635184556217</v>
      </c>
      <c r="DC8" s="14">
        <f>+DC6*DC7*[1]SenSit_Dashboard!$F$17</f>
        <v>9.17635184556217</v>
      </c>
      <c r="DD8" s="14">
        <f>+DD6*DD7*[1]SenSit_Dashboard!$F$17</f>
        <v>9.17635184556217</v>
      </c>
      <c r="DE8" s="14">
        <f>+DE6*DE7*[1]SenSit_Dashboard!$F$17</f>
        <v>9.17635184556217</v>
      </c>
      <c r="DF8" s="14">
        <f>+DF6*DF7*[1]SenSit_Dashboard!$F$17</f>
        <v>9.17635184556217</v>
      </c>
      <c r="DG8" s="14">
        <f>+DG6*DG7*[1]SenSit_Dashboard!$F$17</f>
        <v>9.17635184556217</v>
      </c>
      <c r="DH8" s="14">
        <f>+DH6*DH7*[1]SenSit_Dashboard!$F$17</f>
        <v>9.17635184556217</v>
      </c>
      <c r="DI8" s="14">
        <f>+DI6*DI7*[1]SenSit_Dashboard!$F$17</f>
        <v>9.17635184556217</v>
      </c>
      <c r="DJ8" s="14">
        <f>+DJ6*DJ7*[1]SenSit_Dashboard!$F$17</f>
        <v>9.17635184556217</v>
      </c>
      <c r="DK8" s="14">
        <f>+DK6*DK7*[1]SenSit_Dashboard!$F$17</f>
        <v>9.17635184556217</v>
      </c>
      <c r="DL8" s="14">
        <f>+DL6*DL7*[1]SenSit_Dashboard!$F$17</f>
        <v>9.17635184556217</v>
      </c>
      <c r="DM8" s="14">
        <f>+DM6*DM7*[1]SenSit_Dashboard!$F$17</f>
        <v>9.17635184556217</v>
      </c>
      <c r="DN8" s="14">
        <f>+DN6*DN7*[1]SenSit_Dashboard!$F$17</f>
        <v>9.1252909709971366</v>
      </c>
      <c r="DO8" s="14">
        <f>+DO6*DO7*[1]SenSit_Dashboard!$F$17</f>
        <v>9.1252909709971366</v>
      </c>
      <c r="DP8" s="14">
        <f>+DP6*DP7*[1]SenSit_Dashboard!$F$17</f>
        <v>9.1252909709971366</v>
      </c>
      <c r="DQ8" s="14">
        <f>+DQ6*DQ7*[1]SenSit_Dashboard!$F$17</f>
        <v>9.1252909709971366</v>
      </c>
      <c r="DR8" s="14">
        <f>+DR6*DR7*[1]SenSit_Dashboard!$F$17</f>
        <v>9.1252909709971366</v>
      </c>
      <c r="DS8" s="14">
        <f>+DS6*DS7*[1]SenSit_Dashboard!$F$17</f>
        <v>9.1252909709971366</v>
      </c>
      <c r="DT8" s="14">
        <f>+DT6*DT7*[1]SenSit_Dashboard!$F$17</f>
        <v>9.1252909709971366</v>
      </c>
      <c r="DU8" s="14">
        <f>+DU6*DU7*[1]SenSit_Dashboard!$F$17</f>
        <v>9.1252909709971366</v>
      </c>
      <c r="DV8" s="14">
        <f>+DV6*DV7*[1]SenSit_Dashboard!$F$17</f>
        <v>9.1252909709971366</v>
      </c>
      <c r="DW8" s="14">
        <f>+DW6*DW7*[1]SenSit_Dashboard!$F$17</f>
        <v>9.1252909709971366</v>
      </c>
      <c r="DX8" s="14">
        <f>+DX6*DX7*[1]SenSit_Dashboard!$F$17</f>
        <v>9.1252909709971366</v>
      </c>
      <c r="DY8" s="14">
        <f>+DY6*DY7*[1]SenSit_Dashboard!$F$17</f>
        <v>9.1252909709971366</v>
      </c>
      <c r="DZ8" s="14">
        <f>+DZ6*DZ7*[1]SenSit_Dashboard!$F$17</f>
        <v>9.1118427479120179</v>
      </c>
      <c r="EA8" s="14">
        <f>+EA6*EA7*[1]SenSit_Dashboard!$F$17</f>
        <v>9.1118427479120179</v>
      </c>
      <c r="EB8" s="14">
        <f>+EB6*EB7*[1]SenSit_Dashboard!$F$17</f>
        <v>9.1118427479120179</v>
      </c>
      <c r="EC8" s="14">
        <f>+EC6*EC7*[1]SenSit_Dashboard!$F$17</f>
        <v>9.1118427479120179</v>
      </c>
      <c r="ED8" s="14">
        <f>+ED6*ED7*[1]SenSit_Dashboard!$F$17</f>
        <v>9.1118427479120179</v>
      </c>
      <c r="EE8" s="14">
        <f>+EE6*EE7*[1]SenSit_Dashboard!$F$17</f>
        <v>9.1118427479120179</v>
      </c>
      <c r="EF8" s="14">
        <f>+EF6*EF7*[1]SenSit_Dashboard!$F$17</f>
        <v>9.1118427479120179</v>
      </c>
      <c r="EG8" s="14">
        <f>+EG6*EG7*[1]SenSit_Dashboard!$F$17</f>
        <v>9.1118427479120179</v>
      </c>
      <c r="EH8" s="14">
        <f>+EH6*EH7*[1]SenSit_Dashboard!$F$17</f>
        <v>9.1118427479120179</v>
      </c>
      <c r="EI8" s="14">
        <f>+EI6*EI7*[1]SenSit_Dashboard!$F$17</f>
        <v>9.1118427479120179</v>
      </c>
      <c r="EJ8" s="14">
        <f>+EJ6*EJ7*[1]SenSit_Dashboard!$F$17</f>
        <v>9.1118427479120179</v>
      </c>
      <c r="EK8" s="14">
        <f>+EK6*EK7*[1]SenSit_Dashboard!$F$17</f>
        <v>9.1118427479120179</v>
      </c>
      <c r="EL8" s="14">
        <f>+EL6*EL7*[1]SenSit_Dashboard!$F$17</f>
        <v>9.1586332540979196</v>
      </c>
      <c r="EM8" s="14">
        <f>+EM6*EM7*[1]SenSit_Dashboard!$F$17</f>
        <v>9.1586332540979196</v>
      </c>
      <c r="EN8" s="14">
        <f>+EN6*EN7*[1]SenSit_Dashboard!$F$17</f>
        <v>9.1586332540979196</v>
      </c>
      <c r="EO8" s="14">
        <f>+EO6*EO7*[1]SenSit_Dashboard!$F$17</f>
        <v>9.1586332540979196</v>
      </c>
      <c r="EP8" s="14">
        <f>+EP6*EP7*[1]SenSit_Dashboard!$F$17</f>
        <v>9.1586332540979196</v>
      </c>
      <c r="EQ8" s="14">
        <f>+EQ6*EQ7*[1]SenSit_Dashboard!$F$17</f>
        <v>9.1586332540979196</v>
      </c>
      <c r="ER8" s="14">
        <f>+ER6*ER7*[1]SenSit_Dashboard!$F$17</f>
        <v>9.1586332540979196</v>
      </c>
      <c r="ES8" s="14">
        <f>+ES6*ES7*[1]SenSit_Dashboard!$F$17</f>
        <v>9.1586332540979196</v>
      </c>
      <c r="ET8" s="14">
        <f>+ET6*ET7*[1]SenSit_Dashboard!$F$17</f>
        <v>9.1586332540979196</v>
      </c>
      <c r="EU8" s="14">
        <f>+EU6*EU7*[1]SenSit_Dashboard!$F$17</f>
        <v>9.1586332540979196</v>
      </c>
      <c r="EV8" s="14">
        <f>+EV6*EV7*[1]SenSit_Dashboard!$F$17</f>
        <v>9.1586332540979196</v>
      </c>
      <c r="EW8" s="14">
        <f>+EW6*EW7*[1]SenSit_Dashboard!$F$17</f>
        <v>9.1586332540979196</v>
      </c>
      <c r="EX8" s="14">
        <f>+EX6*EX7*[1]SenSit_Dashboard!$F$17</f>
        <v>9.2156535271542879</v>
      </c>
      <c r="EY8" s="14">
        <f>+EY6*EY7*[1]SenSit_Dashboard!$F$17</f>
        <v>9.2156535271542879</v>
      </c>
      <c r="EZ8" s="14">
        <f>+EZ6*EZ7*[1]SenSit_Dashboard!$F$17</f>
        <v>9.2156535271542879</v>
      </c>
      <c r="FA8" s="14">
        <f>+FA6*FA7*[1]SenSit_Dashboard!$F$17</f>
        <v>9.2156535271542879</v>
      </c>
      <c r="FB8" s="14">
        <f>+FB6*FB7*[1]SenSit_Dashboard!$F$17</f>
        <v>9.2156535271542879</v>
      </c>
      <c r="FC8" s="14">
        <f>+FC6*FC7*[1]SenSit_Dashboard!$F$17</f>
        <v>9.2156535271542879</v>
      </c>
      <c r="FD8" s="14">
        <f>+FD6*FD7*[1]SenSit_Dashboard!$F$17</f>
        <v>9.2156535271542879</v>
      </c>
      <c r="FE8" s="14">
        <f>+FE6*FE7*[1]SenSit_Dashboard!$F$17</f>
        <v>9.2156535271542879</v>
      </c>
      <c r="FF8" s="14">
        <f>+FF6*FF7*[1]SenSit_Dashboard!$F$17</f>
        <v>9.2156535271542879</v>
      </c>
      <c r="FG8" s="14">
        <f>+FG6*FG7*[1]SenSit_Dashboard!$F$17</f>
        <v>9.2156535271542879</v>
      </c>
      <c r="FH8" s="14">
        <f>+FH6*FH7*[1]SenSit_Dashboard!$F$17</f>
        <v>9.2156535271542879</v>
      </c>
      <c r="FI8" s="14">
        <f>+FI6*FI7*[1]SenSit_Dashboard!$F$17</f>
        <v>9.2156535271542879</v>
      </c>
      <c r="FJ8" s="14">
        <f>+FJ6*FJ7*[1]SenSit_Dashboard!$F$17</f>
        <v>9.2491300138361527</v>
      </c>
      <c r="FK8" s="14">
        <f>+FK6*FK7*[1]SenSit_Dashboard!$F$17</f>
        <v>9.2491300138361527</v>
      </c>
      <c r="FL8" s="14">
        <f>+FL6*FL7*[1]SenSit_Dashboard!$F$17</f>
        <v>9.2491300138361527</v>
      </c>
      <c r="FM8" s="14">
        <f>+FM6*FM7*[1]SenSit_Dashboard!$F$17</f>
        <v>9.2491300138361527</v>
      </c>
      <c r="FN8" s="14">
        <f>+FN6*FN7*[1]SenSit_Dashboard!$F$17</f>
        <v>9.2491300138361527</v>
      </c>
      <c r="FO8" s="14">
        <f>+FO6*FO7*[1]SenSit_Dashboard!$F$17</f>
        <v>9.2491300138361527</v>
      </c>
      <c r="FP8" s="14">
        <f>+FP6*FP7*[1]SenSit_Dashboard!$F$17</f>
        <v>9.2491300138361527</v>
      </c>
      <c r="FQ8" s="14">
        <f>+FQ6*FQ7*[1]SenSit_Dashboard!$F$17</f>
        <v>9.2491300138361527</v>
      </c>
      <c r="FR8" s="14">
        <f>+FR6*FR7*[1]SenSit_Dashboard!$F$17</f>
        <v>9.2491300138361527</v>
      </c>
      <c r="FS8" s="14">
        <f>+FS6*FS7*[1]SenSit_Dashboard!$F$17</f>
        <v>9.2491300138361527</v>
      </c>
      <c r="FT8" s="14">
        <f>+FT6*FT7*[1]SenSit_Dashboard!$F$17</f>
        <v>9.2491300138361527</v>
      </c>
      <c r="FU8" s="14">
        <f>+FU6*FU7*[1]SenSit_Dashboard!$F$17</f>
        <v>9.2491300138361527</v>
      </c>
      <c r="FV8" s="14">
        <f>+FV6*FV7*[1]SenSit_Dashboard!$F$17</f>
        <v>9.2638312038274986</v>
      </c>
      <c r="FW8" s="14">
        <f>+FW6*FW7*[1]SenSit_Dashboard!$F$17</f>
        <v>9.2638312038274986</v>
      </c>
      <c r="FX8" s="14">
        <f>+FX6*FX7*[1]SenSit_Dashboard!$F$17</f>
        <v>9.2638312038274986</v>
      </c>
      <c r="FY8" s="14">
        <f>+FY6*FY7*[1]SenSit_Dashboard!$F$17</f>
        <v>9.2638312038274986</v>
      </c>
      <c r="FZ8" s="14">
        <f>+FZ6*FZ7*[1]SenSit_Dashboard!$F$17</f>
        <v>9.2638312038274986</v>
      </c>
      <c r="GA8" s="14">
        <f>+GA6*GA7*[1]SenSit_Dashboard!$F$17</f>
        <v>9.2638312038274986</v>
      </c>
      <c r="GB8" s="14">
        <f>+GB6*GB7*[1]SenSit_Dashboard!$F$17</f>
        <v>9.2638312038274986</v>
      </c>
      <c r="GC8" s="14">
        <f>+GC6*GC7*[1]SenSit_Dashboard!$F$17</f>
        <v>9.2638312038274986</v>
      </c>
      <c r="GD8" s="14">
        <f>+GD6*GD7*[1]SenSit_Dashboard!$F$17</f>
        <v>9.2638312038274986</v>
      </c>
      <c r="GE8" s="14">
        <f>+GE6*GE7*[1]SenSit_Dashboard!$F$17</f>
        <v>9.2638312038274986</v>
      </c>
      <c r="GF8" s="14">
        <f>+GF6*GF7*[1]SenSit_Dashboard!$F$17</f>
        <v>9.2638312038274986</v>
      </c>
      <c r="GG8" s="14">
        <f>+GG6*GG7*[1]SenSit_Dashboard!$F$17</f>
        <v>9.2638312038274986</v>
      </c>
      <c r="GH8" s="14">
        <f>+GH6*GH7*[1]SenSit_Dashboard!$F$17</f>
        <v>9.2918163308592305</v>
      </c>
      <c r="GI8" s="14">
        <f>+GI6*GI7*[1]SenSit_Dashboard!$F$17</f>
        <v>9.2918163308592305</v>
      </c>
      <c r="GJ8" s="14">
        <f>+GJ6*GJ7*[1]SenSit_Dashboard!$F$17</f>
        <v>9.2918163308592305</v>
      </c>
      <c r="GK8" s="14">
        <f>+GK6*GK7*[1]SenSit_Dashboard!$F$17</f>
        <v>9.2918163308592305</v>
      </c>
      <c r="GL8" s="14">
        <f>+GL6*GL7*[1]SenSit_Dashboard!$F$17</f>
        <v>9.2918163308592305</v>
      </c>
      <c r="GM8" s="14">
        <f>+GM6*GM7*[1]SenSit_Dashboard!$F$17</f>
        <v>9.2918163308592305</v>
      </c>
      <c r="GN8" s="14">
        <f>+GN6*GN7*[1]SenSit_Dashboard!$F$17</f>
        <v>9.2918163308592305</v>
      </c>
      <c r="GO8" s="14">
        <f>+GO6*GO7*[1]SenSit_Dashboard!$F$17</f>
        <v>9.2918163308592305</v>
      </c>
      <c r="GP8" s="14">
        <f>+GP6*GP7*[1]SenSit_Dashboard!$F$17</f>
        <v>9.2918163308592305</v>
      </c>
      <c r="GQ8" s="14">
        <f>+GQ6*GQ7*[1]SenSit_Dashboard!$F$17</f>
        <v>9.2918163308592305</v>
      </c>
      <c r="GR8" s="14">
        <f>+GR6*GR7*[1]SenSit_Dashboard!$F$17</f>
        <v>9.2918163308592305</v>
      </c>
      <c r="GS8" s="14">
        <f>+GS6*GS7*[1]SenSit_Dashboard!$F$17</f>
        <v>9.2918163308592305</v>
      </c>
      <c r="GT8" s="14">
        <f>+GT6*GT7*[1]SenSit_Dashboard!$F$17</f>
        <v>9.3281709946145703</v>
      </c>
      <c r="GU8" s="14">
        <f>+GU6*GU7*[1]SenSit_Dashboard!$F$17</f>
        <v>9.3281709946145703</v>
      </c>
      <c r="GV8" s="14">
        <f>+GV6*GV7*[1]SenSit_Dashboard!$F$17</f>
        <v>9.3281709946145703</v>
      </c>
      <c r="GW8" s="14">
        <f>+GW6*GW7*[1]SenSit_Dashboard!$F$17</f>
        <v>9.3281709946145703</v>
      </c>
      <c r="GX8" s="14">
        <f>+GX6*GX7*[1]SenSit_Dashboard!$F$17</f>
        <v>9.3281709946145703</v>
      </c>
      <c r="GY8" s="14">
        <f>+GY6*GY7*[1]SenSit_Dashboard!$F$17</f>
        <v>9.3281709946145703</v>
      </c>
      <c r="GZ8" s="14">
        <f>+GZ6*GZ7*[1]SenSit_Dashboard!$F$17</f>
        <v>9.3281709946145703</v>
      </c>
      <c r="HA8" s="14">
        <f>+HA6*HA7*[1]SenSit_Dashboard!$F$17</f>
        <v>9.3281709946145703</v>
      </c>
      <c r="HB8" s="14">
        <f>+HB6*HB7*[1]SenSit_Dashboard!$F$17</f>
        <v>9.3281709946145703</v>
      </c>
      <c r="HC8" s="14">
        <f>+HC6*HC7*[1]SenSit_Dashboard!$F$17</f>
        <v>9.3281709946145703</v>
      </c>
      <c r="HD8" s="14">
        <f>+HD6*HD7*[1]SenSit_Dashboard!$F$17</f>
        <v>9.3281709946145703</v>
      </c>
      <c r="HE8" s="14">
        <f>+HE6*HE7*[1]SenSit_Dashboard!$F$17</f>
        <v>9.3281709946145703</v>
      </c>
      <c r="HF8" s="14">
        <f>+HF6*HF7*[1]SenSit_Dashboard!$F$17</f>
        <v>9.3624176181989327</v>
      </c>
      <c r="HG8" s="14">
        <f>+HG6*HG7*[1]SenSit_Dashboard!$F$17</f>
        <v>9.3624176181989327</v>
      </c>
      <c r="HH8" s="14">
        <f>+HH6*HH7*[1]SenSit_Dashboard!$F$17</f>
        <v>9.3624176181989327</v>
      </c>
      <c r="HI8" s="14">
        <f>+HI6*HI7*[1]SenSit_Dashboard!$F$17</f>
        <v>9.3624176181989327</v>
      </c>
      <c r="HJ8" s="14">
        <f>+HJ6*HJ7*[1]SenSit_Dashboard!$F$17</f>
        <v>9.3624176181989327</v>
      </c>
      <c r="HK8" s="14">
        <f>+HK6*HK7*[1]SenSit_Dashboard!$F$17</f>
        <v>9.3624176181989327</v>
      </c>
      <c r="HL8" s="14">
        <f>+HL6*HL7*[1]SenSit_Dashboard!$F$17</f>
        <v>9.3624176181989327</v>
      </c>
      <c r="HM8" s="14">
        <f>+HM6*HM7*[1]SenSit_Dashboard!$F$17</f>
        <v>9.3624176181989327</v>
      </c>
      <c r="HN8" s="14">
        <f>+HN6*HN7*[1]SenSit_Dashboard!$F$17</f>
        <v>9.3624176181989327</v>
      </c>
      <c r="HO8" s="14">
        <f>+HO6*HO7*[1]SenSit_Dashboard!$F$17</f>
        <v>9.3624176181989327</v>
      </c>
      <c r="HP8" s="14">
        <f>+HP6*HP7*[1]SenSit_Dashboard!$F$17</f>
        <v>9.3624176181989327</v>
      </c>
      <c r="HQ8" s="14">
        <f>+HQ6*HQ7*[1]SenSit_Dashboard!$F$17</f>
        <v>9.3624176181989327</v>
      </c>
      <c r="HR8" s="14">
        <f>+HR6*HR7*[1]SenSit_Dashboard!$F$17</f>
        <v>9.3920639645899513</v>
      </c>
      <c r="HS8" s="14">
        <f>+HS6*HS7*[1]SenSit_Dashboard!$F$17</f>
        <v>9.3920639645899513</v>
      </c>
      <c r="HT8" s="14">
        <f>+HT6*HT7*[1]SenSit_Dashboard!$F$17</f>
        <v>9.3920639645899513</v>
      </c>
      <c r="HU8" s="14">
        <f>+HU6*HU7*[1]SenSit_Dashboard!$F$17</f>
        <v>9.3920639645899513</v>
      </c>
      <c r="HV8" s="14">
        <f>+HV6*HV7*[1]SenSit_Dashboard!$F$17</f>
        <v>9.3920639645899513</v>
      </c>
      <c r="HW8" s="14">
        <f>+HW6*HW7*[1]SenSit_Dashboard!$F$17</f>
        <v>9.3920639645899513</v>
      </c>
      <c r="HX8" s="14">
        <f>+HX6*HX7*[1]SenSit_Dashboard!$F$17</f>
        <v>9.3920639645899513</v>
      </c>
      <c r="HY8" s="14">
        <f>+HY6*HY7*[1]SenSit_Dashboard!$F$17</f>
        <v>9.3920639645899513</v>
      </c>
      <c r="HZ8" s="14">
        <f>+HZ6*HZ7*[1]SenSit_Dashboard!$F$17</f>
        <v>9.3920639645899513</v>
      </c>
      <c r="IA8" s="14">
        <f>+IA6*IA7*[1]SenSit_Dashboard!$F$17</f>
        <v>9.3920639645899513</v>
      </c>
      <c r="IB8" s="14">
        <f>+IB6*IB7*[1]SenSit_Dashboard!$F$17</f>
        <v>9.3920639645899513</v>
      </c>
      <c r="IC8" s="14">
        <f>+IC6*IC7*[1]SenSit_Dashboard!$F$17</f>
        <v>9.3920639645899513</v>
      </c>
      <c r="ID8" s="14">
        <f>+ID6*ID7*[1]SenSit_Dashboard!$F$17</f>
        <v>9.420936622642218</v>
      </c>
      <c r="IE8" s="14">
        <f>+IE6*IE7*[1]SenSit_Dashboard!$F$17</f>
        <v>9.420936622642218</v>
      </c>
      <c r="IF8" s="14">
        <f>+IF6*IF7*[1]SenSit_Dashboard!$F$17</f>
        <v>9.420936622642218</v>
      </c>
      <c r="IG8" s="14">
        <f>+IG6*IG7*[1]SenSit_Dashboard!$F$17</f>
        <v>9.420936622642218</v>
      </c>
      <c r="IH8" s="14">
        <f>+IH6*IH7*[1]SenSit_Dashboard!$F$17</f>
        <v>9.420936622642218</v>
      </c>
      <c r="II8" s="14">
        <f>+II6*II7*[1]SenSit_Dashboard!$F$17</f>
        <v>9.420936622642218</v>
      </c>
      <c r="IJ8" s="14">
        <f>+IJ6*IJ7*[1]SenSit_Dashboard!$F$17</f>
        <v>9.420936622642218</v>
      </c>
      <c r="IK8" s="14">
        <f>+IK6*IK7*[1]SenSit_Dashboard!$F$17</f>
        <v>9.420936622642218</v>
      </c>
      <c r="IL8" s="14">
        <f>+IL6*IL7*[1]SenSit_Dashboard!$F$17</f>
        <v>9.420936622642218</v>
      </c>
      <c r="IM8" s="14">
        <f>+IM6*IM7*[1]SenSit_Dashboard!$F$17</f>
        <v>9.420936622642218</v>
      </c>
      <c r="IN8" s="14">
        <f>+IN6*IN7*[1]SenSit_Dashboard!$F$17</f>
        <v>9.420936622642218</v>
      </c>
      <c r="IO8" s="14">
        <f>+IO6*IO7*[1]SenSit_Dashboard!$F$17</f>
        <v>9.420936622642218</v>
      </c>
      <c r="IP8" s="14">
        <f>+IP6*IP7*[1]SenSit_Dashboard!$F$17</f>
        <v>9.4526719172427889</v>
      </c>
      <c r="IQ8" s="14">
        <f>+IQ6*IQ7*[1]SenSit_Dashboard!$F$17</f>
        <v>9.4526719172427889</v>
      </c>
      <c r="IR8" s="14">
        <f>+IR6*IR7*[1]SenSit_Dashboard!$F$17</f>
        <v>9.4526719172427889</v>
      </c>
      <c r="IS8" s="14">
        <f>+IS6*IS7*[1]SenSit_Dashboard!$F$17</f>
        <v>9.4526719172427889</v>
      </c>
      <c r="IT8" s="14">
        <f>+IT6*IT7*[1]SenSit_Dashboard!$F$17</f>
        <v>9.4526719172427889</v>
      </c>
      <c r="IU8" s="14">
        <f>+IU6*IU7*[1]SenSit_Dashboard!$F$17</f>
        <v>9.4526719172427889</v>
      </c>
      <c r="IV8" s="14">
        <f>+IV6*IV7*[1]SenSit_Dashboard!$F$17</f>
        <v>9.4526719172427889</v>
      </c>
      <c r="IW8" s="14">
        <f>+IW6*IW7*[1]SenSit_Dashboard!$F$17</f>
        <v>9.4526719172427889</v>
      </c>
      <c r="IX8" s="14">
        <f>+IX6*IX7*[1]SenSit_Dashboard!$F$17</f>
        <v>9.4526719172427889</v>
      </c>
      <c r="IY8" s="14">
        <f>+IY6*IY7*[1]SenSit_Dashboard!$F$17</f>
        <v>9.4526719172427889</v>
      </c>
      <c r="IZ8" s="14">
        <f>+IZ6*IZ7*[1]SenSit_Dashboard!$F$17</f>
        <v>9.4526719172427889</v>
      </c>
      <c r="JA8" s="14">
        <f>+JA6*JA7*[1]SenSit_Dashboard!$F$17</f>
        <v>9.4526719172427889</v>
      </c>
      <c r="JB8" s="14">
        <f>+JB6*JB7*[1]SenSit_Dashboard!$F$17</f>
        <v>9.4851647456922699</v>
      </c>
      <c r="JC8" s="14">
        <f>+JC6*JC7*[1]SenSit_Dashboard!$F$17</f>
        <v>9.4851647456922699</v>
      </c>
      <c r="JD8" s="14">
        <f>+JD6*JD7*[1]SenSit_Dashboard!$F$17</f>
        <v>9.4851647456922699</v>
      </c>
      <c r="JE8" s="14">
        <f>+JE6*JE7*[1]SenSit_Dashboard!$F$17</f>
        <v>9.4851647456922699</v>
      </c>
      <c r="JF8" s="14">
        <f>+JF6*JF7*[1]SenSit_Dashboard!$F$17</f>
        <v>9.4851647456922699</v>
      </c>
      <c r="JG8" s="14">
        <f>+JG6*JG7*[1]SenSit_Dashboard!$F$17</f>
        <v>9.4851647456922699</v>
      </c>
      <c r="JH8" s="14">
        <f>+JH6*JH7*[1]SenSit_Dashboard!$F$17</f>
        <v>9.4851647456922699</v>
      </c>
      <c r="JI8" s="14">
        <f>+JI6*JI7*[1]SenSit_Dashboard!$F$17</f>
        <v>9.4851647456922699</v>
      </c>
      <c r="JJ8" s="14">
        <f>+JJ6*JJ7*[1]SenSit_Dashboard!$F$17</f>
        <v>9.4851647456922699</v>
      </c>
      <c r="JK8" s="14">
        <f>+JK6*JK7*[1]SenSit_Dashboard!$F$17</f>
        <v>9.4851647456922699</v>
      </c>
      <c r="JL8" s="14">
        <f>+JL6*JL7*[1]SenSit_Dashboard!$F$17</f>
        <v>9.4851647456922699</v>
      </c>
      <c r="JM8" s="14">
        <f>+JM6*JM7*[1]SenSit_Dashboard!$F$17</f>
        <v>9.4851647456922699</v>
      </c>
      <c r="JN8" s="14">
        <f>+JN6*JN7*[1]SenSit_Dashboard!$F$17</f>
        <v>9.5168774834099619</v>
      </c>
      <c r="JO8" s="14">
        <f>+JO6*JO7*[1]SenSit_Dashboard!$F$17</f>
        <v>9.5168774834099619</v>
      </c>
      <c r="JP8" s="14">
        <f>+JP6*JP7*[1]SenSit_Dashboard!$F$17</f>
        <v>9.5168774834099619</v>
      </c>
      <c r="JQ8" s="14">
        <f>+JQ6*JQ7*[1]SenSit_Dashboard!$F$17</f>
        <v>9.5168774834099619</v>
      </c>
      <c r="JR8" s="14">
        <f>+JR6*JR7*[1]SenSit_Dashboard!$F$17</f>
        <v>9.5168774834099619</v>
      </c>
      <c r="JS8" s="14">
        <f>+JS6*JS7*[1]SenSit_Dashboard!$F$17</f>
        <v>9.5168774834099619</v>
      </c>
      <c r="JT8" s="14">
        <f>+JT6*JT7*[1]SenSit_Dashboard!$F$17</f>
        <v>9.5168774834099619</v>
      </c>
      <c r="JU8" s="14">
        <f>+JU6*JU7*[1]SenSit_Dashboard!$F$17</f>
        <v>9.5168774834099619</v>
      </c>
      <c r="JV8" s="14">
        <f>+JV6*JV7*[1]SenSit_Dashboard!$F$17</f>
        <v>9.5168774834099619</v>
      </c>
      <c r="JW8" s="14">
        <f>+JW6*JW7*[1]SenSit_Dashboard!$F$17</f>
        <v>9.5168774834099619</v>
      </c>
      <c r="JX8" s="14">
        <f>+JX6*JX7*[1]SenSit_Dashboard!$F$17</f>
        <v>9.5168774834099619</v>
      </c>
      <c r="JY8" s="14">
        <f>+JY6*JY7*[1]SenSit_Dashboard!$F$17</f>
        <v>9.5168774834099619</v>
      </c>
      <c r="JZ8" s="14">
        <f>+JZ6*JZ7*[1]SenSit_Dashboard!$F$17</f>
        <v>9.5480783761825911</v>
      </c>
      <c r="KA8" s="14">
        <f>+KA6*KA7*[1]SenSit_Dashboard!$F$17</f>
        <v>9.5480783761825911</v>
      </c>
      <c r="KB8" s="14">
        <f>+KB6*KB7*[1]SenSit_Dashboard!$F$17</f>
        <v>9.5480783761825911</v>
      </c>
      <c r="KC8" s="14">
        <f>+KC6*KC7*[1]SenSit_Dashboard!$F$17</f>
        <v>9.5480783761825911</v>
      </c>
      <c r="KD8" s="14">
        <f>+KD6*KD7*[1]SenSit_Dashboard!$F$17</f>
        <v>9.5480783761825911</v>
      </c>
      <c r="KE8" s="14">
        <f>+KE6*KE7*[1]SenSit_Dashboard!$F$17</f>
        <v>9.5480783761825911</v>
      </c>
      <c r="KF8" s="14">
        <f>+KF6*KF7*[1]SenSit_Dashboard!$F$17</f>
        <v>9.5480783761825911</v>
      </c>
      <c r="KG8" s="14">
        <f>+KG6*KG7*[1]SenSit_Dashboard!$F$17</f>
        <v>9.5480783761825911</v>
      </c>
      <c r="KH8" s="14">
        <f>+KH6*KH7*[1]SenSit_Dashboard!$F$17</f>
        <v>9.5480783761825911</v>
      </c>
      <c r="KI8" s="14">
        <f>+KI6*KI7*[1]SenSit_Dashboard!$F$17</f>
        <v>9.5480783761825911</v>
      </c>
      <c r="KJ8" s="14">
        <f>+KJ6*KJ7*[1]SenSit_Dashboard!$F$17</f>
        <v>9.5480783761825911</v>
      </c>
      <c r="KK8" s="14">
        <f>+KK6*KK7*[1]SenSit_Dashboard!$F$17</f>
        <v>9.5480783761825911</v>
      </c>
      <c r="KL8" s="14">
        <f>+KL6*KL7*[1]SenSit_Dashboard!$F$17</f>
        <v>9.5795932873243057</v>
      </c>
      <c r="KM8" s="14">
        <f>+KM6*KM7*[1]SenSit_Dashboard!$F$17</f>
        <v>9.5795932873243057</v>
      </c>
      <c r="KN8" s="14">
        <f>+KN6*KN7*[1]SenSit_Dashboard!$F$17</f>
        <v>9.5795932873243057</v>
      </c>
      <c r="KO8" s="14">
        <f>+KO6*KO7*[1]SenSit_Dashboard!$F$17</f>
        <v>9.5795932873243057</v>
      </c>
      <c r="KP8" s="14">
        <f>+KP6*KP7*[1]SenSit_Dashboard!$F$17</f>
        <v>9.5795932873243057</v>
      </c>
      <c r="KQ8" s="14">
        <f>+KQ6*KQ7*[1]SenSit_Dashboard!$F$17</f>
        <v>9.5795932873243057</v>
      </c>
      <c r="KR8" s="14">
        <f>+KR6*KR7*[1]SenSit_Dashboard!$F$17</f>
        <v>9.5795932873243057</v>
      </c>
      <c r="KS8" s="14">
        <f>+KS6*KS7*[1]SenSit_Dashboard!$F$17</f>
        <v>9.5795932873243057</v>
      </c>
      <c r="KT8" s="14">
        <f>+KT6*KT7*[1]SenSit_Dashboard!$F$17</f>
        <v>9.5795932873243057</v>
      </c>
      <c r="KU8" s="14">
        <f>+KU6*KU7*[1]SenSit_Dashboard!$F$17</f>
        <v>9.5795932873243057</v>
      </c>
      <c r="KV8" s="14">
        <f>+KV6*KV7*[1]SenSit_Dashboard!$F$17</f>
        <v>9.5795932873243057</v>
      </c>
      <c r="KW8" s="14">
        <f>+KW6*KW7*[1]SenSit_Dashboard!$F$17</f>
        <v>9.5795932873243057</v>
      </c>
      <c r="KX8" s="14">
        <f>+KX6*KX7*[1]SenSit_Dashboard!$F$17</f>
        <v>9.6116419335900858</v>
      </c>
      <c r="KY8" s="14">
        <f>+KY6*KY7*[1]SenSit_Dashboard!$F$17</f>
        <v>9.6116419335900858</v>
      </c>
      <c r="KZ8" s="14">
        <f>+KZ6*KZ7*[1]SenSit_Dashboard!$F$17</f>
        <v>9.6116419335900858</v>
      </c>
      <c r="LA8" s="14">
        <f>+LA6*LA7*[1]SenSit_Dashboard!$F$17</f>
        <v>9.6116419335900858</v>
      </c>
      <c r="LB8" s="14">
        <f>+LB6*LB7*[1]SenSit_Dashboard!$F$17</f>
        <v>9.6116419335900858</v>
      </c>
      <c r="LC8" s="14">
        <f>+LC6*LC7*[1]SenSit_Dashboard!$F$17</f>
        <v>9.6116419335900858</v>
      </c>
      <c r="LD8" s="14">
        <f>+LD6*LD7*[1]SenSit_Dashboard!$F$17</f>
        <v>9.6116419335900858</v>
      </c>
      <c r="LE8" s="14">
        <f>+LE6*LE7*[1]SenSit_Dashboard!$F$17</f>
        <v>9.6116419335900858</v>
      </c>
      <c r="LF8" s="14">
        <f>+LF6*LF7*[1]SenSit_Dashboard!$F$17</f>
        <v>9.6116419335900858</v>
      </c>
      <c r="LG8" s="14">
        <f>+LG6*LG7*[1]SenSit_Dashboard!$F$17</f>
        <v>9.6116419335900858</v>
      </c>
      <c r="LH8" s="14">
        <f>+LH6*LH7*[1]SenSit_Dashboard!$F$17</f>
        <v>9.6116419335900858</v>
      </c>
      <c r="LI8" s="14">
        <f>+LI6*LI7*[1]SenSit_Dashboard!$F$17</f>
        <v>9.6116419335900858</v>
      </c>
      <c r="LJ8" s="14">
        <f>+LJ6*LJ7*[1]SenSit_Dashboard!$F$17</f>
        <v>9.6437538768922426</v>
      </c>
      <c r="LK8" s="14">
        <f>+LK6*LK7*[1]SenSit_Dashboard!$F$17</f>
        <v>9.6437538768922426</v>
      </c>
      <c r="LL8" s="14">
        <f>+LL6*LL7*[1]SenSit_Dashboard!$F$17</f>
        <v>9.6437538768922426</v>
      </c>
      <c r="LM8" s="14">
        <f>+LM6*LM7*[1]SenSit_Dashboard!$F$17</f>
        <v>9.6437538768922426</v>
      </c>
      <c r="LN8" s="14">
        <f>+LN6*LN7*[1]SenSit_Dashboard!$F$17</f>
        <v>9.6437538768922426</v>
      </c>
      <c r="LO8" s="14">
        <f>+LO6*LO7*[1]SenSit_Dashboard!$F$17</f>
        <v>9.6437538768922426</v>
      </c>
      <c r="LP8" s="14">
        <f>+LP6*LP7*[1]SenSit_Dashboard!$F$17</f>
        <v>9.6437538768922426</v>
      </c>
      <c r="LQ8" s="14">
        <f>+LQ6*LQ7*[1]SenSit_Dashboard!$F$17</f>
        <v>9.6437538768922426</v>
      </c>
      <c r="LR8" s="14">
        <f>+LR6*LR7*[1]SenSit_Dashboard!$F$17</f>
        <v>9.6437538768922426</v>
      </c>
      <c r="LS8" s="14">
        <f>+LS6*LS7*[1]SenSit_Dashboard!$F$17</f>
        <v>9.6437538768922426</v>
      </c>
      <c r="LT8" s="14">
        <f>+LT6*LT7*[1]SenSit_Dashboard!$F$17</f>
        <v>9.6437538768922426</v>
      </c>
      <c r="LU8" s="14">
        <f>+LU6*LU7*[1]SenSit_Dashboard!$F$17</f>
        <v>9.6437538768922426</v>
      </c>
      <c r="LV8" s="14">
        <f>+LV6*LV7*[1]SenSit_Dashboard!$F$17</f>
        <v>9.675788881394638</v>
      </c>
      <c r="LW8" s="14">
        <f>+LW6*LW7*[1]SenSit_Dashboard!$F$17</f>
        <v>9.675788881394638</v>
      </c>
      <c r="LX8" s="14">
        <f>+LX6*LX7*[1]SenSit_Dashboard!$F$17</f>
        <v>9.675788881394638</v>
      </c>
      <c r="LY8" s="14">
        <f>+LY6*LY7*[1]SenSit_Dashboard!$F$17</f>
        <v>9.675788881394638</v>
      </c>
      <c r="LZ8" s="14">
        <f>+LZ6*LZ7*[1]SenSit_Dashboard!$F$17</f>
        <v>9.675788881394638</v>
      </c>
      <c r="MA8" s="14">
        <f>+MA6*MA7*[1]SenSit_Dashboard!$F$17</f>
        <v>9.675788881394638</v>
      </c>
      <c r="MB8" s="14">
        <f>+MB6*MB7*[1]SenSit_Dashboard!$F$17</f>
        <v>9.675788881394638</v>
      </c>
      <c r="MC8" s="14">
        <f>+MC6*MC7*[1]SenSit_Dashboard!$F$17</f>
        <v>9.675788881394638</v>
      </c>
      <c r="MD8" s="14">
        <f>+MD6*MD7*[1]SenSit_Dashboard!$F$17</f>
        <v>9.675788881394638</v>
      </c>
      <c r="ME8" s="14">
        <f>+ME6*ME7*[1]SenSit_Dashboard!$F$17</f>
        <v>9.675788881394638</v>
      </c>
      <c r="MF8" s="14">
        <f>+MF6*MF7*[1]SenSit_Dashboard!$F$17</f>
        <v>9.675788881394638</v>
      </c>
      <c r="MG8" s="14">
        <f>+MG6*MG7*[1]SenSit_Dashboard!$F$17</f>
        <v>9.675788881394638</v>
      </c>
      <c r="MH8" s="14">
        <f>+MH6*MH7*[1]SenSit_Dashboard!$F$17</f>
        <v>9.7078889837875391</v>
      </c>
      <c r="MI8" s="14">
        <f>+MI6*MI7*[1]SenSit_Dashboard!$F$17</f>
        <v>9.7078889837875391</v>
      </c>
      <c r="MJ8" s="14">
        <f>+MJ6*MJ7*[1]SenSit_Dashboard!$F$17</f>
        <v>9.7078889837875391</v>
      </c>
      <c r="MK8" s="14">
        <f>+MK6*MK7*[1]SenSit_Dashboard!$F$17</f>
        <v>9.7078889837875391</v>
      </c>
      <c r="ML8" s="14">
        <f>+ML6*ML7*[1]SenSit_Dashboard!$F$17</f>
        <v>9.7078889837875391</v>
      </c>
      <c r="MM8" s="14">
        <f>+MM6*MM7*[1]SenSit_Dashboard!$F$17</f>
        <v>9.7078889837875391</v>
      </c>
      <c r="MN8" s="14">
        <f>+MN6*MN7*[1]SenSit_Dashboard!$F$17</f>
        <v>9.7078889837875391</v>
      </c>
      <c r="MO8" s="14">
        <f>+MO6*MO7*[1]SenSit_Dashboard!$F$17</f>
        <v>9.7078889837875391</v>
      </c>
      <c r="MP8" s="14">
        <f>+MP6*MP7*[1]SenSit_Dashboard!$F$17</f>
        <v>9.7078889837875391</v>
      </c>
      <c r="MQ8" s="14">
        <f>+MQ6*MQ7*[1]SenSit_Dashboard!$F$17</f>
        <v>9.7078889837875391</v>
      </c>
      <c r="MR8" s="14">
        <f>+MR6*MR7*[1]SenSit_Dashboard!$F$17</f>
        <v>9.7078889837875391</v>
      </c>
      <c r="MS8" s="14">
        <f>+MS6*MS7*[1]SenSit_Dashboard!$F$17</f>
        <v>9.7078889837875391</v>
      </c>
      <c r="MT8" s="14">
        <f>+MT6*MT7*[1]SenSit_Dashboard!$F$17</f>
        <v>9.7401707265237398</v>
      </c>
      <c r="MU8" s="14">
        <f>+MU6*MU7*[1]SenSit_Dashboard!$F$17</f>
        <v>9.7401707265237398</v>
      </c>
      <c r="MV8" s="14">
        <f>+MV6*MV7*[1]SenSit_Dashboard!$F$17</f>
        <v>9.7401707265237398</v>
      </c>
      <c r="MW8" s="14">
        <f>+MW6*MW7*[1]SenSit_Dashboard!$F$17</f>
        <v>9.7401707265237398</v>
      </c>
      <c r="MX8" s="14">
        <f>+MX6*MX7*[1]SenSit_Dashboard!$F$17</f>
        <v>9.7401707265237398</v>
      </c>
      <c r="MY8" s="14">
        <f>+MY6*MY7*[1]SenSit_Dashboard!$F$17</f>
        <v>9.7401707265237398</v>
      </c>
      <c r="MZ8" s="14">
        <f>+MZ6*MZ7*[1]SenSit_Dashboard!$F$17</f>
        <v>9.7401707265237398</v>
      </c>
      <c r="NA8" s="1"/>
      <c r="NB8" s="19" t="str">
        <f>+D8</f>
        <v>Share of CSO or ICR (MW)</v>
      </c>
      <c r="NC8" s="14">
        <f t="shared" si="141"/>
        <v>12.780683333333331</v>
      </c>
      <c r="ND8" s="14">
        <f t="shared" si="141"/>
        <v>18.91331885314025</v>
      </c>
      <c r="NE8" s="14">
        <f t="shared" si="141"/>
        <v>17.462025781719156</v>
      </c>
      <c r="NF8" s="14">
        <f t="shared" si="141"/>
        <v>18.984197887393531</v>
      </c>
      <c r="NG8" s="14">
        <f t="shared" si="141"/>
        <v>13.639641711282986</v>
      </c>
      <c r="NH8" s="14">
        <f t="shared" si="141"/>
        <v>9.0100648095622891</v>
      </c>
      <c r="NI8" s="14">
        <f t="shared" si="141"/>
        <v>8.8779596346375786</v>
      </c>
      <c r="NJ8" s="14">
        <f t="shared" si="141"/>
        <v>8.9776059826650805</v>
      </c>
      <c r="NK8" s="14">
        <f t="shared" si="141"/>
        <v>9.1236753872283067</v>
      </c>
      <c r="NL8" s="14">
        <f t="shared" si="141"/>
        <v>9.1465663353992355</v>
      </c>
      <c r="NM8" s="14">
        <f t="shared" si="142"/>
        <v>9.1174461741974859</v>
      </c>
      <c r="NN8" s="14">
        <f t="shared" si="142"/>
        <v>9.1391372098537946</v>
      </c>
      <c r="NO8" s="14">
        <f t="shared" si="142"/>
        <v>9.1918950800474679</v>
      </c>
      <c r="NP8" s="14">
        <f t="shared" si="142"/>
        <v>9.235181477718708</v>
      </c>
      <c r="NQ8" s="14">
        <f t="shared" si="142"/>
        <v>9.2577057079977685</v>
      </c>
      <c r="NR8" s="14">
        <f t="shared" si="142"/>
        <v>9.2801558612626778</v>
      </c>
      <c r="NS8" s="14">
        <f t="shared" si="142"/>
        <v>9.3130232180498442</v>
      </c>
      <c r="NT8" s="14">
        <f t="shared" si="142"/>
        <v>9.3481481917054481</v>
      </c>
      <c r="NU8" s="14">
        <f t="shared" si="142"/>
        <v>9.3797113202603608</v>
      </c>
      <c r="NV8" s="14">
        <f t="shared" si="142"/>
        <v>9.4089063484537725</v>
      </c>
      <c r="NW8" s="14">
        <f t="shared" si="143"/>
        <v>9.4394488778258818</v>
      </c>
      <c r="NX8" s="14">
        <f t="shared" si="143"/>
        <v>9.4716260671716537</v>
      </c>
      <c r="NY8" s="14">
        <f t="shared" si="143"/>
        <v>9.5036638426942552</v>
      </c>
      <c r="NZ8" s="14">
        <f t="shared" si="143"/>
        <v>9.5350780041939931</v>
      </c>
      <c r="OA8" s="14">
        <f t="shared" si="143"/>
        <v>9.5664620743485891</v>
      </c>
      <c r="OB8" s="14">
        <f t="shared" si="143"/>
        <v>9.5982883309793419</v>
      </c>
      <c r="OC8" s="14">
        <f t="shared" si="143"/>
        <v>9.6303739005163465</v>
      </c>
      <c r="OD8" s="14">
        <f t="shared" si="143"/>
        <v>9.6624409628519725</v>
      </c>
      <c r="OE8" s="14">
        <f t="shared" si="143"/>
        <v>9.6945139411238319</v>
      </c>
      <c r="OF8" s="14">
        <f t="shared" si="143"/>
        <v>9.7267200003836578</v>
      </c>
      <c r="OH8" s="58" t="str">
        <f>_xlfn.CONCAT(C6," ",D8)</f>
        <v>Capacity Market Share of CSO or ICR (MW)</v>
      </c>
    </row>
    <row r="9" spans="1:398" x14ac:dyDescent="0.25">
      <c r="A9" s="35"/>
      <c r="D9" s="19" t="s">
        <v>77</v>
      </c>
      <c r="E9" s="15">
        <f>SUMIFS(CP_Forecast!$F$5:$F$38,CP_Forecast!$E$5:$E$38,E6)</f>
        <v>5.2969999999999997</v>
      </c>
      <c r="F9" s="15">
        <f>SUMIFS(CP_Forecast!$F$5:$F$38,CP_Forecast!$E$5:$E$38,F6)</f>
        <v>5.2969999999999997</v>
      </c>
      <c r="G9" s="15">
        <f>SUMIFS(CP_Forecast!$F$5:$F$38,CP_Forecast!$E$5:$E$38,G6)</f>
        <v>5.2969999999999997</v>
      </c>
      <c r="H9" s="15">
        <f>SUMIFS(CP_Forecast!$F$5:$F$38,CP_Forecast!$E$5:$E$38,H6)</f>
        <v>5.2969999999999997</v>
      </c>
      <c r="I9" s="15">
        <f>SUMIFS(CP_Forecast!$F$5:$F$38,CP_Forecast!$E$5:$E$38,I6)</f>
        <v>5.2969999999999997</v>
      </c>
      <c r="J9" s="15">
        <f>SUMIFS(CP_Forecast!$F$5:$F$38,CP_Forecast!$E$5:$E$38,J6)</f>
        <v>4.6310000000000002</v>
      </c>
      <c r="K9" s="15">
        <f>SUMIFS(CP_Forecast!$F$5:$F$38,CP_Forecast!$E$5:$E$38,K6)</f>
        <v>4.6310000000000002</v>
      </c>
      <c r="L9" s="15">
        <f>SUMIFS(CP_Forecast!$F$5:$F$38,CP_Forecast!$E$5:$E$38,L6)</f>
        <v>4.6310000000000002</v>
      </c>
      <c r="M9" s="15">
        <f>SUMIFS(CP_Forecast!$F$5:$F$38,CP_Forecast!$E$5:$E$38,M6)</f>
        <v>4.6310000000000002</v>
      </c>
      <c r="N9" s="15">
        <f>SUMIFS(CP_Forecast!$F$5:$F$38,CP_Forecast!$E$5:$E$38,N6)</f>
        <v>4.6310000000000002</v>
      </c>
      <c r="O9" s="15">
        <f>SUMIFS(CP_Forecast!$F$5:$F$38,CP_Forecast!$E$5:$E$38,O6)</f>
        <v>4.6310000000000002</v>
      </c>
      <c r="P9" s="15">
        <f>SUMIFS(CP_Forecast!$F$5:$F$38,CP_Forecast!$E$5:$E$38,P6)</f>
        <v>4.6310000000000002</v>
      </c>
      <c r="Q9" s="15">
        <f>SUMIFS(CP_Forecast!$F$5:$F$38,CP_Forecast!$E$5:$E$38,Q6)</f>
        <v>4.6310000000000002</v>
      </c>
      <c r="R9" s="15">
        <f>SUMIFS(CP_Forecast!$F$5:$F$38,CP_Forecast!$E$5:$E$38,R6)</f>
        <v>4.6310000000000002</v>
      </c>
      <c r="S9" s="15">
        <f>SUMIFS(CP_Forecast!$F$5:$F$38,CP_Forecast!$E$5:$E$38,S6)</f>
        <v>4.6310000000000002</v>
      </c>
      <c r="T9" s="15">
        <f>SUMIFS(CP_Forecast!$F$5:$F$38,CP_Forecast!$E$5:$E$38,T6)</f>
        <v>4.6310000000000002</v>
      </c>
      <c r="U9" s="15">
        <f>SUMIFS(CP_Forecast!$F$5:$F$38,CP_Forecast!$E$5:$E$38,U6)</f>
        <v>4.6310000000000002</v>
      </c>
      <c r="V9" s="15">
        <f>SUMIFS(CP_Forecast!$F$5:$F$38,CP_Forecast!$E$5:$E$38,V6)</f>
        <v>3.8</v>
      </c>
      <c r="W9" s="15">
        <f>SUMIFS(CP_Forecast!$F$5:$F$38,CP_Forecast!$E$5:$E$38,W6)</f>
        <v>3.8</v>
      </c>
      <c r="X9" s="15">
        <f>SUMIFS(CP_Forecast!$F$5:$F$38,CP_Forecast!$E$5:$E$38,X6)</f>
        <v>3.8</v>
      </c>
      <c r="Y9" s="15">
        <f>SUMIFS(CP_Forecast!$F$5:$F$38,CP_Forecast!$E$5:$E$38,Y6)</f>
        <v>3.8</v>
      </c>
      <c r="Z9" s="15">
        <f>SUMIFS(CP_Forecast!$F$5:$F$38,CP_Forecast!$E$5:$E$38,Z6)</f>
        <v>3.8</v>
      </c>
      <c r="AA9" s="83">
        <f>SUMIFS(CP_Forecast!$F$5:$F$38,CP_Forecast!$E$5:$E$38,AA6)</f>
        <v>3.8</v>
      </c>
      <c r="AB9" s="15">
        <f>SUMIFS(CP_Forecast!$F$5:$F$38,CP_Forecast!$E$5:$E$38,AB6)</f>
        <v>3.8</v>
      </c>
      <c r="AC9" s="15">
        <f>SUMIFS(CP_Forecast!$F$5:$F$38,CP_Forecast!$E$5:$E$38,AC6)</f>
        <v>3.8</v>
      </c>
      <c r="AD9" s="15">
        <f>SUMIFS(CP_Forecast!$F$5:$F$38,CP_Forecast!$E$5:$E$38,AD6)</f>
        <v>3.8</v>
      </c>
      <c r="AE9" s="15">
        <f>SUMIFS(CP_Forecast!$F$5:$F$38,CP_Forecast!$E$5:$E$38,AE6)</f>
        <v>3.8</v>
      </c>
      <c r="AF9" s="15">
        <f>SUMIFS(CP_Forecast!$F$5:$F$38,CP_Forecast!$E$5:$E$38,AF6)</f>
        <v>3.8</v>
      </c>
      <c r="AG9" s="15">
        <f>SUMIFS(CP_Forecast!$F$5:$F$38,CP_Forecast!$E$5:$E$38,AG6)</f>
        <v>3.8</v>
      </c>
      <c r="AH9" s="15">
        <f>SUMIFS(CP_Forecast!$F$5:$F$38,CP_Forecast!$E$5:$E$38,AH6)</f>
        <v>2.0009999999999999</v>
      </c>
      <c r="AI9" s="15">
        <f>SUMIFS(CP_Forecast!$F$5:$F$38,CP_Forecast!$E$5:$E$38,AI6)</f>
        <v>2.0009999999999999</v>
      </c>
      <c r="AJ9" s="15">
        <f>SUMIFS(CP_Forecast!$F$5:$F$38,CP_Forecast!$E$5:$E$38,AJ6)</f>
        <v>2.0009999999999999</v>
      </c>
      <c r="AK9" s="15">
        <f>SUMIFS(CP_Forecast!$F$5:$F$38,CP_Forecast!$E$5:$E$38,AK6)</f>
        <v>2.0009999999999999</v>
      </c>
      <c r="AL9" s="15">
        <f>SUMIFS(CP_Forecast!$F$5:$F$38,CP_Forecast!$E$5:$E$38,AL6)</f>
        <v>2.0009999999999999</v>
      </c>
      <c r="AM9" s="15">
        <f>SUMIFS(CP_Forecast!$F$5:$F$38,CP_Forecast!$E$5:$E$38,AM6)</f>
        <v>2.0009999999999999</v>
      </c>
      <c r="AN9" s="15">
        <f>SUMIFS(CP_Forecast!$F$5:$F$38,CP_Forecast!$E$5:$E$38,AN6)</f>
        <v>2.0009999999999999</v>
      </c>
      <c r="AO9" s="15">
        <f>SUMIFS(CP_Forecast!$F$5:$F$38,CP_Forecast!$E$5:$E$38,AO6)</f>
        <v>2.0009999999999999</v>
      </c>
      <c r="AP9" s="15">
        <f>SUMIFS(CP_Forecast!$F$5:$F$38,CP_Forecast!$E$5:$E$38,AP6)</f>
        <v>2.0009999999999999</v>
      </c>
      <c r="AQ9" s="15">
        <f>SUMIFS(CP_Forecast!$F$5:$F$38,CP_Forecast!$E$5:$E$38,AQ6)</f>
        <v>2.0009999999999999</v>
      </c>
      <c r="AR9" s="15">
        <f>SUMIFS(CP_Forecast!$F$5:$F$38,CP_Forecast!$E$5:$E$38,AR6)</f>
        <v>2.0009999999999999</v>
      </c>
      <c r="AS9" s="15">
        <f>SUMIFS(CP_Forecast!$F$5:$F$38,CP_Forecast!$E$5:$E$38,AS6)</f>
        <v>2.0009999999999999</v>
      </c>
      <c r="AT9" s="15">
        <f>SUMIFS(CP_Forecast!$F$5:$F$38,CP_Forecast!$E$5:$E$38,AT6)</f>
        <v>2.4769999999999999</v>
      </c>
      <c r="AU9" s="15">
        <f>SUMIFS(CP_Forecast!$F$5:$F$38,CP_Forecast!$E$5:$E$38,AU6)</f>
        <v>2.4769999999999999</v>
      </c>
      <c r="AV9" s="15">
        <f>SUMIFS(CP_Forecast!$F$5:$F$38,CP_Forecast!$E$5:$E$38,AV6)</f>
        <v>2.4769999999999999</v>
      </c>
      <c r="AW9" s="15">
        <f>SUMIFS(CP_Forecast!$F$5:$F$38,CP_Forecast!$E$5:$E$38,AW6)</f>
        <v>2.4769999999999999</v>
      </c>
      <c r="AX9" s="15">
        <f>SUMIFS(CP_Forecast!$F$5:$F$38,CP_Forecast!$E$5:$E$38,AX6)</f>
        <v>2.4769999999999999</v>
      </c>
      <c r="AY9" s="15">
        <f>SUMIFS(CP_Forecast!$F$5:$F$38,CP_Forecast!$E$5:$E$38,AY6)</f>
        <v>2.4769999999999999</v>
      </c>
      <c r="AZ9" s="15">
        <f>SUMIFS(CP_Forecast!$F$5:$F$38,CP_Forecast!$E$5:$E$38,AZ6)</f>
        <v>2.4769999999999999</v>
      </c>
      <c r="BA9" s="15">
        <f>SUMIFS(CP_Forecast!$F$5:$F$38,CP_Forecast!$E$5:$E$38,BA6)</f>
        <v>2.4769999999999999</v>
      </c>
      <c r="BB9" s="15">
        <f>SUMIFS(CP_Forecast!$F$5:$F$38,CP_Forecast!$E$5:$E$38,BB6)</f>
        <v>2.4769999999999999</v>
      </c>
      <c r="BC9" s="15">
        <f>SUMIFS(CP_Forecast!$F$5:$F$38,CP_Forecast!$E$5:$E$38,BC6)</f>
        <v>2.4769999999999999</v>
      </c>
      <c r="BD9" s="15">
        <f>SUMIFS(CP_Forecast!$F$5:$F$38,CP_Forecast!$E$5:$E$38,BD6)</f>
        <v>2.4769999999999999</v>
      </c>
      <c r="BE9" s="15">
        <f>SUMIFS(CP_Forecast!$F$5:$F$38,CP_Forecast!$E$5:$E$38,BE6)</f>
        <v>2.4769999999999999</v>
      </c>
      <c r="BF9" s="15">
        <f>SUMIFS(CP_Forecast!$F$5:$F$38,CP_Forecast!$E$5:$E$38,BF6)</f>
        <v>2.5310000000000001</v>
      </c>
      <c r="BG9" s="15">
        <f>SUMIFS(CP_Forecast!$F$5:$F$38,CP_Forecast!$E$5:$E$38,BG6)</f>
        <v>2.5310000000000001</v>
      </c>
      <c r="BH9" s="15">
        <f>SUMIFS(CP_Forecast!$F$5:$F$38,CP_Forecast!$E$5:$E$38,BH6)</f>
        <v>2.5310000000000001</v>
      </c>
      <c r="BI9" s="15">
        <f>SUMIFS(CP_Forecast!$F$5:$F$38,CP_Forecast!$E$5:$E$38,BI6)</f>
        <v>2.5310000000000001</v>
      </c>
      <c r="BJ9" s="15">
        <f>SUMIFS(CP_Forecast!$F$5:$F$38,CP_Forecast!$E$5:$E$38,BJ6)</f>
        <v>2.5310000000000001</v>
      </c>
      <c r="BK9" s="15">
        <f>SUMIFS(CP_Forecast!$F$5:$F$38,CP_Forecast!$E$5:$E$38,BK6)</f>
        <v>2.5310000000000001</v>
      </c>
      <c r="BL9" s="15">
        <f>SUMIFS(CP_Forecast!$F$5:$F$38,CP_Forecast!$E$5:$E$38,BL6)</f>
        <v>2.5310000000000001</v>
      </c>
      <c r="BM9" s="15">
        <f>SUMIFS(CP_Forecast!$F$5:$F$38,CP_Forecast!$E$5:$E$38,BM6)</f>
        <v>2.5310000000000001</v>
      </c>
      <c r="BN9" s="15">
        <f>SUMIFS(CP_Forecast!$F$5:$F$38,CP_Forecast!$E$5:$E$38,BN6)</f>
        <v>2.5310000000000001</v>
      </c>
      <c r="BO9" s="15">
        <f>SUMIFS(CP_Forecast!$F$5:$F$38,CP_Forecast!$E$5:$E$38,BO6)</f>
        <v>2.5310000000000001</v>
      </c>
      <c r="BP9" s="15">
        <f>SUMIFS(CP_Forecast!$F$5:$F$38,CP_Forecast!$E$5:$E$38,BP6)</f>
        <v>2.5310000000000001</v>
      </c>
      <c r="BQ9" s="15">
        <f>SUMIFS(CP_Forecast!$F$5:$F$38,CP_Forecast!$E$5:$E$38,BQ6)</f>
        <v>2.5310000000000001</v>
      </c>
      <c r="BR9" s="15">
        <f>SUMIFS(CP_Forecast!$F$5:$F$38,CP_Forecast!$E$5:$E$38,BR6)</f>
        <v>3.5</v>
      </c>
      <c r="BS9" s="15">
        <f>SUMIFS(CP_Forecast!$F$5:$F$38,CP_Forecast!$E$5:$E$38,BS6)</f>
        <v>3.5</v>
      </c>
      <c r="BT9" s="15">
        <f>SUMIFS(CP_Forecast!$F$5:$F$38,CP_Forecast!$E$5:$E$38,BT6)</f>
        <v>3.5</v>
      </c>
      <c r="BU9" s="15">
        <f>SUMIFS(CP_Forecast!$F$5:$F$38,CP_Forecast!$E$5:$E$38,BU6)</f>
        <v>3.5</v>
      </c>
      <c r="BV9" s="15">
        <f>SUMIFS(CP_Forecast!$F$5:$F$38,CP_Forecast!$E$5:$E$38,BV6)</f>
        <v>3.5</v>
      </c>
      <c r="BW9" s="15">
        <f>SUMIFS(CP_Forecast!$F$5:$F$38,CP_Forecast!$E$5:$E$38,BW6)</f>
        <v>3.5</v>
      </c>
      <c r="BX9" s="15">
        <f>SUMIFS(CP_Forecast!$F$5:$F$38,CP_Forecast!$E$5:$E$38,BX6)</f>
        <v>3.5</v>
      </c>
      <c r="BY9" s="15">
        <f>SUMIFS(CP_Forecast!$F$5:$F$38,CP_Forecast!$E$5:$E$38,BY6)</f>
        <v>3.5</v>
      </c>
      <c r="BZ9" s="15">
        <f>SUMIFS(CP_Forecast!$F$5:$F$38,CP_Forecast!$E$5:$E$38,BZ6)</f>
        <v>3.5</v>
      </c>
      <c r="CA9" s="15">
        <f>SUMIFS(CP_Forecast!$F$5:$F$38,CP_Forecast!$E$5:$E$38,CA6)</f>
        <v>3.5</v>
      </c>
      <c r="CB9" s="15">
        <f>SUMIFS(CP_Forecast!$F$5:$F$38,CP_Forecast!$E$5:$E$38,CB6)</f>
        <v>3.5</v>
      </c>
      <c r="CC9" s="15">
        <f>SUMIFS(CP_Forecast!$F$5:$F$38,CP_Forecast!$E$5:$E$38,CC6)</f>
        <v>3.5</v>
      </c>
      <c r="CD9" s="15">
        <f>SUMIFS(CP_Forecast!$F$5:$F$38,CP_Forecast!$E$5:$E$38,CD6)</f>
        <v>4.25</v>
      </c>
      <c r="CE9" s="15">
        <f>SUMIFS(CP_Forecast!$F$5:$F$38,CP_Forecast!$E$5:$E$38,CE6)</f>
        <v>4.25</v>
      </c>
      <c r="CF9" s="15">
        <f>SUMIFS(CP_Forecast!$F$5:$F$38,CP_Forecast!$E$5:$E$38,CF6)</f>
        <v>4.25</v>
      </c>
      <c r="CG9" s="15">
        <f>SUMIFS(CP_Forecast!$F$5:$F$38,CP_Forecast!$E$5:$E$38,CG6)</f>
        <v>4.25</v>
      </c>
      <c r="CH9" s="15">
        <f>SUMIFS(CP_Forecast!$F$5:$F$38,CP_Forecast!$E$5:$E$38,CH6)</f>
        <v>4.25</v>
      </c>
      <c r="CI9" s="15">
        <f>SUMIFS(CP_Forecast!$F$5:$F$38,CP_Forecast!$E$5:$E$38,CI6)</f>
        <v>4.25</v>
      </c>
      <c r="CJ9" s="15">
        <f>SUMIFS(CP_Forecast!$F$5:$F$38,CP_Forecast!$E$5:$E$38,CJ6)</f>
        <v>4.25</v>
      </c>
      <c r="CK9" s="15">
        <f>SUMIFS(CP_Forecast!$F$5:$F$38,CP_Forecast!$E$5:$E$38,CK6)</f>
        <v>4.25</v>
      </c>
      <c r="CL9" s="15">
        <f>SUMIFS(CP_Forecast!$F$5:$F$38,CP_Forecast!$E$5:$E$38,CL6)</f>
        <v>4.25</v>
      </c>
      <c r="CM9" s="15">
        <f>SUMIFS(CP_Forecast!$F$5:$F$38,CP_Forecast!$E$5:$E$38,CM6)</f>
        <v>4.25</v>
      </c>
      <c r="CN9" s="15">
        <f>SUMIFS(CP_Forecast!$F$5:$F$38,CP_Forecast!$E$5:$E$38,CN6)</f>
        <v>4.25</v>
      </c>
      <c r="CO9" s="15">
        <f>SUMIFS(CP_Forecast!$F$5:$F$38,CP_Forecast!$E$5:$E$38,CO6)</f>
        <v>4.25</v>
      </c>
      <c r="CP9" s="15">
        <f>SUMIFS(CP_Forecast!$F$5:$F$38,CP_Forecast!$E$5:$E$38,CP6)</f>
        <v>5</v>
      </c>
      <c r="CQ9" s="15">
        <f>SUMIFS(CP_Forecast!$F$5:$F$38,CP_Forecast!$E$5:$E$38,CQ6)</f>
        <v>5</v>
      </c>
      <c r="CR9" s="15">
        <f>SUMIFS(CP_Forecast!$F$5:$F$38,CP_Forecast!$E$5:$E$38,CR6)</f>
        <v>5</v>
      </c>
      <c r="CS9" s="15">
        <f>SUMIFS(CP_Forecast!$F$5:$F$38,CP_Forecast!$E$5:$E$38,CS6)</f>
        <v>5</v>
      </c>
      <c r="CT9" s="15">
        <f>SUMIFS(CP_Forecast!$F$5:$F$38,CP_Forecast!$E$5:$E$38,CT6)</f>
        <v>5</v>
      </c>
      <c r="CU9" s="15">
        <f>SUMIFS(CP_Forecast!$F$5:$F$38,CP_Forecast!$E$5:$E$38,CU6)</f>
        <v>5</v>
      </c>
      <c r="CV9" s="15">
        <f>SUMIFS(CP_Forecast!$F$5:$F$38,CP_Forecast!$E$5:$E$38,CV6)</f>
        <v>5</v>
      </c>
      <c r="CW9" s="15">
        <f>SUMIFS(CP_Forecast!$F$5:$F$38,CP_Forecast!$E$5:$E$38,CW6)</f>
        <v>5</v>
      </c>
      <c r="CX9" s="15">
        <f>SUMIFS(CP_Forecast!$F$5:$F$38,CP_Forecast!$E$5:$E$38,CX6)</f>
        <v>5</v>
      </c>
      <c r="CY9" s="15">
        <f>SUMIFS(CP_Forecast!$F$5:$F$38,CP_Forecast!$E$5:$E$38,CY6)</f>
        <v>5</v>
      </c>
      <c r="CZ9" s="15">
        <f>SUMIFS(CP_Forecast!$F$5:$F$38,CP_Forecast!$E$5:$E$38,CZ6)</f>
        <v>5</v>
      </c>
      <c r="DA9" s="15">
        <f>SUMIFS(CP_Forecast!$F$5:$F$38,CP_Forecast!$E$5:$E$38,DA6)</f>
        <v>5</v>
      </c>
      <c r="DB9" s="15">
        <f>SUMIFS(CP_Forecast!$F$5:$F$38,CP_Forecast!$E$5:$E$38,DB6)</f>
        <v>5.15</v>
      </c>
      <c r="DC9" s="15">
        <f>SUMIFS(CP_Forecast!$F$5:$F$38,CP_Forecast!$E$5:$E$38,DC6)</f>
        <v>5.15</v>
      </c>
      <c r="DD9" s="15">
        <f>SUMIFS(CP_Forecast!$F$5:$F$38,CP_Forecast!$E$5:$E$38,DD6)</f>
        <v>5.15</v>
      </c>
      <c r="DE9" s="15">
        <f>SUMIFS(CP_Forecast!$F$5:$F$38,CP_Forecast!$E$5:$E$38,DE6)</f>
        <v>5.15</v>
      </c>
      <c r="DF9" s="15">
        <f>SUMIFS(CP_Forecast!$F$5:$F$38,CP_Forecast!$E$5:$E$38,DF6)</f>
        <v>5.15</v>
      </c>
      <c r="DG9" s="15">
        <f>SUMIFS(CP_Forecast!$F$5:$F$38,CP_Forecast!$E$5:$E$38,DG6)</f>
        <v>5.15</v>
      </c>
      <c r="DH9" s="15">
        <f>SUMIFS(CP_Forecast!$F$5:$F$38,CP_Forecast!$E$5:$E$38,DH6)</f>
        <v>5.15</v>
      </c>
      <c r="DI9" s="15">
        <f>SUMIFS(CP_Forecast!$F$5:$F$38,CP_Forecast!$E$5:$E$38,DI6)</f>
        <v>5.15</v>
      </c>
      <c r="DJ9" s="15">
        <f>SUMIFS(CP_Forecast!$F$5:$F$38,CP_Forecast!$E$5:$E$38,DJ6)</f>
        <v>5.15</v>
      </c>
      <c r="DK9" s="15">
        <f>SUMIFS(CP_Forecast!$F$5:$F$38,CP_Forecast!$E$5:$E$38,DK6)</f>
        <v>5.15</v>
      </c>
      <c r="DL9" s="15">
        <f>SUMIFS(CP_Forecast!$F$5:$F$38,CP_Forecast!$E$5:$E$38,DL6)</f>
        <v>5.15</v>
      </c>
      <c r="DM9" s="15">
        <f>SUMIFS(CP_Forecast!$F$5:$F$38,CP_Forecast!$E$5:$E$38,DM6)</f>
        <v>5.15</v>
      </c>
      <c r="DN9" s="15">
        <f>SUMIFS(CP_Forecast!$F$5:$F$38,CP_Forecast!$E$5:$E$38,DN6)</f>
        <v>5.3045000000000009</v>
      </c>
      <c r="DO9" s="15">
        <f>SUMIFS(CP_Forecast!$F$5:$F$38,CP_Forecast!$E$5:$E$38,DO6)</f>
        <v>5.3045000000000009</v>
      </c>
      <c r="DP9" s="15">
        <f>SUMIFS(CP_Forecast!$F$5:$F$38,CP_Forecast!$E$5:$E$38,DP6)</f>
        <v>5.3045000000000009</v>
      </c>
      <c r="DQ9" s="15">
        <f>SUMIFS(CP_Forecast!$F$5:$F$38,CP_Forecast!$E$5:$E$38,DQ6)</f>
        <v>5.3045000000000009</v>
      </c>
      <c r="DR9" s="15">
        <f>SUMIFS(CP_Forecast!$F$5:$F$38,CP_Forecast!$E$5:$E$38,DR6)</f>
        <v>5.3045000000000009</v>
      </c>
      <c r="DS9" s="15">
        <f>SUMIFS(CP_Forecast!$F$5:$F$38,CP_Forecast!$E$5:$E$38,DS6)</f>
        <v>5.3045000000000009</v>
      </c>
      <c r="DT9" s="15">
        <f>SUMIFS(CP_Forecast!$F$5:$F$38,CP_Forecast!$E$5:$E$38,DT6)</f>
        <v>5.3045000000000009</v>
      </c>
      <c r="DU9" s="15">
        <f>SUMIFS(CP_Forecast!$F$5:$F$38,CP_Forecast!$E$5:$E$38,DU6)</f>
        <v>5.3045000000000009</v>
      </c>
      <c r="DV9" s="15">
        <f>SUMIFS(CP_Forecast!$F$5:$F$38,CP_Forecast!$E$5:$E$38,DV6)</f>
        <v>5.3045000000000009</v>
      </c>
      <c r="DW9" s="15">
        <f>SUMIFS(CP_Forecast!$F$5:$F$38,CP_Forecast!$E$5:$E$38,DW6)</f>
        <v>5.3045000000000009</v>
      </c>
      <c r="DX9" s="15">
        <f>SUMIFS(CP_Forecast!$F$5:$F$38,CP_Forecast!$E$5:$E$38,DX6)</f>
        <v>5.3045000000000009</v>
      </c>
      <c r="DY9" s="15">
        <f>SUMIFS(CP_Forecast!$F$5:$F$38,CP_Forecast!$E$5:$E$38,DY6)</f>
        <v>5.3045000000000009</v>
      </c>
      <c r="DZ9" s="15">
        <f>SUMIFS(CP_Forecast!$F$5:$F$38,CP_Forecast!$E$5:$E$38,DZ6)</f>
        <v>5.4636350000000009</v>
      </c>
      <c r="EA9" s="15">
        <f>SUMIFS(CP_Forecast!$F$5:$F$38,CP_Forecast!$E$5:$E$38,EA6)</f>
        <v>5.4636350000000009</v>
      </c>
      <c r="EB9" s="15">
        <f>SUMIFS(CP_Forecast!$F$5:$F$38,CP_Forecast!$E$5:$E$38,EB6)</f>
        <v>5.4636350000000009</v>
      </c>
      <c r="EC9" s="15">
        <f>SUMIFS(CP_Forecast!$F$5:$F$38,CP_Forecast!$E$5:$E$38,EC6)</f>
        <v>5.4636350000000009</v>
      </c>
      <c r="ED9" s="15">
        <f>SUMIFS(CP_Forecast!$F$5:$F$38,CP_Forecast!$E$5:$E$38,ED6)</f>
        <v>5.4636350000000009</v>
      </c>
      <c r="EE9" s="15">
        <f>SUMIFS(CP_Forecast!$F$5:$F$38,CP_Forecast!$E$5:$E$38,EE6)</f>
        <v>5.4636350000000009</v>
      </c>
      <c r="EF9" s="15">
        <f>SUMIFS(CP_Forecast!$F$5:$F$38,CP_Forecast!$E$5:$E$38,EF6)</f>
        <v>5.4636350000000009</v>
      </c>
      <c r="EG9" s="15">
        <f>SUMIFS(CP_Forecast!$F$5:$F$38,CP_Forecast!$E$5:$E$38,EG6)</f>
        <v>5.4636350000000009</v>
      </c>
      <c r="EH9" s="15">
        <f>SUMIFS(CP_Forecast!$F$5:$F$38,CP_Forecast!$E$5:$E$38,EH6)</f>
        <v>5.4636350000000009</v>
      </c>
      <c r="EI9" s="15">
        <f>SUMIFS(CP_Forecast!$F$5:$F$38,CP_Forecast!$E$5:$E$38,EI6)</f>
        <v>5.4636350000000009</v>
      </c>
      <c r="EJ9" s="15">
        <f>SUMIFS(CP_Forecast!$F$5:$F$38,CP_Forecast!$E$5:$E$38,EJ6)</f>
        <v>5.4636350000000009</v>
      </c>
      <c r="EK9" s="15">
        <f>SUMIFS(CP_Forecast!$F$5:$F$38,CP_Forecast!$E$5:$E$38,EK6)</f>
        <v>5.4636350000000009</v>
      </c>
      <c r="EL9" s="15">
        <f>SUMIFS(CP_Forecast!$F$5:$F$38,CP_Forecast!$E$5:$E$38,EL6)</f>
        <v>5.6275440500000009</v>
      </c>
      <c r="EM9" s="15">
        <f>SUMIFS(CP_Forecast!$F$5:$F$38,CP_Forecast!$E$5:$E$38,EM6)</f>
        <v>5.6275440500000009</v>
      </c>
      <c r="EN9" s="15">
        <f>SUMIFS(CP_Forecast!$F$5:$F$38,CP_Forecast!$E$5:$E$38,EN6)</f>
        <v>5.6275440500000009</v>
      </c>
      <c r="EO9" s="15">
        <f>SUMIFS(CP_Forecast!$F$5:$F$38,CP_Forecast!$E$5:$E$38,EO6)</f>
        <v>5.6275440500000009</v>
      </c>
      <c r="EP9" s="15">
        <f>SUMIFS(CP_Forecast!$F$5:$F$38,CP_Forecast!$E$5:$E$38,EP6)</f>
        <v>5.6275440500000009</v>
      </c>
      <c r="EQ9" s="15">
        <f>SUMIFS(CP_Forecast!$F$5:$F$38,CP_Forecast!$E$5:$E$38,EQ6)</f>
        <v>5.6275440500000009</v>
      </c>
      <c r="ER9" s="15">
        <f>SUMIFS(CP_Forecast!$F$5:$F$38,CP_Forecast!$E$5:$E$38,ER6)</f>
        <v>5.6275440500000009</v>
      </c>
      <c r="ES9" s="15">
        <f>SUMIFS(CP_Forecast!$F$5:$F$38,CP_Forecast!$E$5:$E$38,ES6)</f>
        <v>5.6275440500000009</v>
      </c>
      <c r="ET9" s="15">
        <f>SUMIFS(CP_Forecast!$F$5:$F$38,CP_Forecast!$E$5:$E$38,ET6)</f>
        <v>5.6275440500000009</v>
      </c>
      <c r="EU9" s="15">
        <f>SUMIFS(CP_Forecast!$F$5:$F$38,CP_Forecast!$E$5:$E$38,EU6)</f>
        <v>5.6275440500000009</v>
      </c>
      <c r="EV9" s="15">
        <f>SUMIFS(CP_Forecast!$F$5:$F$38,CP_Forecast!$E$5:$E$38,EV6)</f>
        <v>5.6275440500000009</v>
      </c>
      <c r="EW9" s="15">
        <f>SUMIFS(CP_Forecast!$F$5:$F$38,CP_Forecast!$E$5:$E$38,EW6)</f>
        <v>5.6275440500000009</v>
      </c>
      <c r="EX9" s="15">
        <f>SUMIFS(CP_Forecast!$F$5:$F$38,CP_Forecast!$E$5:$E$38,EX6)</f>
        <v>5.796370371500001</v>
      </c>
      <c r="EY9" s="15">
        <f>SUMIFS(CP_Forecast!$F$5:$F$38,CP_Forecast!$E$5:$E$38,EY6)</f>
        <v>5.796370371500001</v>
      </c>
      <c r="EZ9" s="15">
        <f>SUMIFS(CP_Forecast!$F$5:$F$38,CP_Forecast!$E$5:$E$38,EZ6)</f>
        <v>5.796370371500001</v>
      </c>
      <c r="FA9" s="15">
        <f>SUMIFS(CP_Forecast!$F$5:$F$38,CP_Forecast!$E$5:$E$38,FA6)</f>
        <v>5.796370371500001</v>
      </c>
      <c r="FB9" s="15">
        <f>SUMIFS(CP_Forecast!$F$5:$F$38,CP_Forecast!$E$5:$E$38,FB6)</f>
        <v>5.796370371500001</v>
      </c>
      <c r="FC9" s="15">
        <f>SUMIFS(CP_Forecast!$F$5:$F$38,CP_Forecast!$E$5:$E$38,FC6)</f>
        <v>5.796370371500001</v>
      </c>
      <c r="FD9" s="15">
        <f>SUMIFS(CP_Forecast!$F$5:$F$38,CP_Forecast!$E$5:$E$38,FD6)</f>
        <v>5.796370371500001</v>
      </c>
      <c r="FE9" s="15">
        <f>SUMIFS(CP_Forecast!$F$5:$F$38,CP_Forecast!$E$5:$E$38,FE6)</f>
        <v>5.796370371500001</v>
      </c>
      <c r="FF9" s="15">
        <f>SUMIFS(CP_Forecast!$F$5:$F$38,CP_Forecast!$E$5:$E$38,FF6)</f>
        <v>5.796370371500001</v>
      </c>
      <c r="FG9" s="15">
        <f>SUMIFS(CP_Forecast!$F$5:$F$38,CP_Forecast!$E$5:$E$38,FG6)</f>
        <v>5.796370371500001</v>
      </c>
      <c r="FH9" s="15">
        <f>SUMIFS(CP_Forecast!$F$5:$F$38,CP_Forecast!$E$5:$E$38,FH6)</f>
        <v>5.796370371500001</v>
      </c>
      <c r="FI9" s="15">
        <f>SUMIFS(CP_Forecast!$F$5:$F$38,CP_Forecast!$E$5:$E$38,FI6)</f>
        <v>5.796370371500001</v>
      </c>
      <c r="FJ9" s="15">
        <f>SUMIFS(CP_Forecast!$F$5:$F$38,CP_Forecast!$E$5:$E$38,FJ6)</f>
        <v>5.9702614826450011</v>
      </c>
      <c r="FK9" s="15">
        <f>SUMIFS(CP_Forecast!$F$5:$F$38,CP_Forecast!$E$5:$E$38,FK6)</f>
        <v>5.9702614826450011</v>
      </c>
      <c r="FL9" s="15">
        <f>SUMIFS(CP_Forecast!$F$5:$F$38,CP_Forecast!$E$5:$E$38,FL6)</f>
        <v>5.9702614826450011</v>
      </c>
      <c r="FM9" s="15">
        <f>SUMIFS(CP_Forecast!$F$5:$F$38,CP_Forecast!$E$5:$E$38,FM6)</f>
        <v>5.9702614826450011</v>
      </c>
      <c r="FN9" s="15">
        <f>SUMIFS(CP_Forecast!$F$5:$F$38,CP_Forecast!$E$5:$E$38,FN6)</f>
        <v>5.9702614826450011</v>
      </c>
      <c r="FO9" s="15">
        <f>SUMIFS(CP_Forecast!$F$5:$F$38,CP_Forecast!$E$5:$E$38,FO6)</f>
        <v>5.9702614826450011</v>
      </c>
      <c r="FP9" s="15">
        <f>SUMIFS(CP_Forecast!$F$5:$F$38,CP_Forecast!$E$5:$E$38,FP6)</f>
        <v>5.9702614826450011</v>
      </c>
      <c r="FQ9" s="15">
        <f>SUMIFS(CP_Forecast!$F$5:$F$38,CP_Forecast!$E$5:$E$38,FQ6)</f>
        <v>5.9702614826450011</v>
      </c>
      <c r="FR9" s="15">
        <f>SUMIFS(CP_Forecast!$F$5:$F$38,CP_Forecast!$E$5:$E$38,FR6)</f>
        <v>5.9702614826450011</v>
      </c>
      <c r="FS9" s="15">
        <f>SUMIFS(CP_Forecast!$F$5:$F$38,CP_Forecast!$E$5:$E$38,FS6)</f>
        <v>5.9702614826450011</v>
      </c>
      <c r="FT9" s="15">
        <f>SUMIFS(CP_Forecast!$F$5:$F$38,CP_Forecast!$E$5:$E$38,FT6)</f>
        <v>5.9702614826450011</v>
      </c>
      <c r="FU9" s="15">
        <f>SUMIFS(CP_Forecast!$F$5:$F$38,CP_Forecast!$E$5:$E$38,FU6)</f>
        <v>5.9702614826450011</v>
      </c>
      <c r="FV9" s="15">
        <f>SUMIFS(CP_Forecast!$F$5:$F$38,CP_Forecast!$E$5:$E$38,FV6)</f>
        <v>6.1493693271243517</v>
      </c>
      <c r="FW9" s="15">
        <f>SUMIFS(CP_Forecast!$F$5:$F$38,CP_Forecast!$E$5:$E$38,FW6)</f>
        <v>6.1493693271243517</v>
      </c>
      <c r="FX9" s="15">
        <f>SUMIFS(CP_Forecast!$F$5:$F$38,CP_Forecast!$E$5:$E$38,FX6)</f>
        <v>6.1493693271243517</v>
      </c>
      <c r="FY9" s="15">
        <f>SUMIFS(CP_Forecast!$F$5:$F$38,CP_Forecast!$E$5:$E$38,FY6)</f>
        <v>6.1493693271243517</v>
      </c>
      <c r="FZ9" s="15">
        <f>SUMIFS(CP_Forecast!$F$5:$F$38,CP_Forecast!$E$5:$E$38,FZ6)</f>
        <v>6.1493693271243517</v>
      </c>
      <c r="GA9" s="15">
        <f>SUMIFS(CP_Forecast!$F$5:$F$38,CP_Forecast!$E$5:$E$38,GA6)</f>
        <v>6.1493693271243517</v>
      </c>
      <c r="GB9" s="15">
        <f>SUMIFS(CP_Forecast!$F$5:$F$38,CP_Forecast!$E$5:$E$38,GB6)</f>
        <v>6.1493693271243517</v>
      </c>
      <c r="GC9" s="15">
        <f>SUMIFS(CP_Forecast!$F$5:$F$38,CP_Forecast!$E$5:$E$38,GC6)</f>
        <v>6.1493693271243517</v>
      </c>
      <c r="GD9" s="15">
        <f>SUMIFS(CP_Forecast!$F$5:$F$38,CP_Forecast!$E$5:$E$38,GD6)</f>
        <v>6.1493693271243517</v>
      </c>
      <c r="GE9" s="15">
        <f>SUMIFS(CP_Forecast!$F$5:$F$38,CP_Forecast!$E$5:$E$38,GE6)</f>
        <v>6.1493693271243517</v>
      </c>
      <c r="GF9" s="15">
        <f>SUMIFS(CP_Forecast!$F$5:$F$38,CP_Forecast!$E$5:$E$38,GF6)</f>
        <v>6.1493693271243517</v>
      </c>
      <c r="GG9" s="15">
        <f>SUMIFS(CP_Forecast!$F$5:$F$38,CP_Forecast!$E$5:$E$38,GG6)</f>
        <v>6.1493693271243517</v>
      </c>
      <c r="GH9" s="15">
        <f>SUMIFS(CP_Forecast!$F$5:$F$38,CP_Forecast!$E$5:$E$38,GH6)</f>
        <v>6.3338504069380823</v>
      </c>
      <c r="GI9" s="15">
        <f>SUMIFS(CP_Forecast!$F$5:$F$38,CP_Forecast!$E$5:$E$38,GI6)</f>
        <v>6.3338504069380823</v>
      </c>
      <c r="GJ9" s="15">
        <f>SUMIFS(CP_Forecast!$F$5:$F$38,CP_Forecast!$E$5:$E$38,GJ6)</f>
        <v>6.3338504069380823</v>
      </c>
      <c r="GK9" s="15">
        <f>SUMIFS(CP_Forecast!$F$5:$F$38,CP_Forecast!$E$5:$E$38,GK6)</f>
        <v>6.3338504069380823</v>
      </c>
      <c r="GL9" s="15">
        <f>SUMIFS(CP_Forecast!$F$5:$F$38,CP_Forecast!$E$5:$E$38,GL6)</f>
        <v>6.3338504069380823</v>
      </c>
      <c r="GM9" s="15">
        <f>SUMIFS(CP_Forecast!$F$5:$F$38,CP_Forecast!$E$5:$E$38,GM6)</f>
        <v>6.3338504069380823</v>
      </c>
      <c r="GN9" s="15">
        <f>SUMIFS(CP_Forecast!$F$5:$F$38,CP_Forecast!$E$5:$E$38,GN6)</f>
        <v>6.3338504069380823</v>
      </c>
      <c r="GO9" s="15">
        <f>SUMIFS(CP_Forecast!$F$5:$F$38,CP_Forecast!$E$5:$E$38,GO6)</f>
        <v>6.3338504069380823</v>
      </c>
      <c r="GP9" s="15">
        <f>SUMIFS(CP_Forecast!$F$5:$F$38,CP_Forecast!$E$5:$E$38,GP6)</f>
        <v>6.3338504069380823</v>
      </c>
      <c r="GQ9" s="15">
        <f>SUMIFS(CP_Forecast!$F$5:$F$38,CP_Forecast!$E$5:$E$38,GQ6)</f>
        <v>6.3338504069380823</v>
      </c>
      <c r="GR9" s="15">
        <f>SUMIFS(CP_Forecast!$F$5:$F$38,CP_Forecast!$E$5:$E$38,GR6)</f>
        <v>6.3338504069380823</v>
      </c>
      <c r="GS9" s="15">
        <f>SUMIFS(CP_Forecast!$F$5:$F$38,CP_Forecast!$E$5:$E$38,GS6)</f>
        <v>6.3338504069380823</v>
      </c>
      <c r="GT9" s="15">
        <f>SUMIFS(CP_Forecast!$F$5:$F$38,CP_Forecast!$E$5:$E$38,GT6)</f>
        <v>6.5238659191462247</v>
      </c>
      <c r="GU9" s="15">
        <f>SUMIFS(CP_Forecast!$F$5:$F$38,CP_Forecast!$E$5:$E$38,GU6)</f>
        <v>6.5238659191462247</v>
      </c>
      <c r="GV9" s="15">
        <f>SUMIFS(CP_Forecast!$F$5:$F$38,CP_Forecast!$E$5:$E$38,GV6)</f>
        <v>6.5238659191462247</v>
      </c>
      <c r="GW9" s="15">
        <f>SUMIFS(CP_Forecast!$F$5:$F$38,CP_Forecast!$E$5:$E$38,GW6)</f>
        <v>6.5238659191462247</v>
      </c>
      <c r="GX9" s="15">
        <f>SUMIFS(CP_Forecast!$F$5:$F$38,CP_Forecast!$E$5:$E$38,GX6)</f>
        <v>6.5238659191462247</v>
      </c>
      <c r="GY9" s="15">
        <f>SUMIFS(CP_Forecast!$F$5:$F$38,CP_Forecast!$E$5:$E$38,GY6)</f>
        <v>6.5238659191462247</v>
      </c>
      <c r="GZ9" s="15">
        <f>SUMIFS(CP_Forecast!$F$5:$F$38,CP_Forecast!$E$5:$E$38,GZ6)</f>
        <v>6.5238659191462247</v>
      </c>
      <c r="HA9" s="15">
        <f>SUMIFS(CP_Forecast!$F$5:$F$38,CP_Forecast!$E$5:$E$38,HA6)</f>
        <v>6.5238659191462247</v>
      </c>
      <c r="HB9" s="15">
        <f>SUMIFS(CP_Forecast!$F$5:$F$38,CP_Forecast!$E$5:$E$38,HB6)</f>
        <v>6.5238659191462247</v>
      </c>
      <c r="HC9" s="15">
        <f>SUMIFS(CP_Forecast!$F$5:$F$38,CP_Forecast!$E$5:$E$38,HC6)</f>
        <v>6.5238659191462247</v>
      </c>
      <c r="HD9" s="15">
        <f>SUMIFS(CP_Forecast!$F$5:$F$38,CP_Forecast!$E$5:$E$38,HD6)</f>
        <v>6.5238659191462247</v>
      </c>
      <c r="HE9" s="15">
        <f>SUMIFS(CP_Forecast!$F$5:$F$38,CP_Forecast!$E$5:$E$38,HE6)</f>
        <v>6.5238659191462247</v>
      </c>
      <c r="HF9" s="15">
        <f>SUMIFS(CP_Forecast!$F$5:$F$38,CP_Forecast!$E$5:$E$38,HF6)</f>
        <v>6.7195818967206113</v>
      </c>
      <c r="HG9" s="15">
        <f>SUMIFS(CP_Forecast!$F$5:$F$38,CP_Forecast!$E$5:$E$38,HG6)</f>
        <v>6.7195818967206113</v>
      </c>
      <c r="HH9" s="15">
        <f>SUMIFS(CP_Forecast!$F$5:$F$38,CP_Forecast!$E$5:$E$38,HH6)</f>
        <v>6.7195818967206113</v>
      </c>
      <c r="HI9" s="15">
        <f>SUMIFS(CP_Forecast!$F$5:$F$38,CP_Forecast!$E$5:$E$38,HI6)</f>
        <v>6.7195818967206113</v>
      </c>
      <c r="HJ9" s="15">
        <f>SUMIFS(CP_Forecast!$F$5:$F$38,CP_Forecast!$E$5:$E$38,HJ6)</f>
        <v>6.7195818967206113</v>
      </c>
      <c r="HK9" s="15">
        <f>SUMIFS(CP_Forecast!$F$5:$F$38,CP_Forecast!$E$5:$E$38,HK6)</f>
        <v>6.7195818967206113</v>
      </c>
      <c r="HL9" s="15">
        <f>SUMIFS(CP_Forecast!$F$5:$F$38,CP_Forecast!$E$5:$E$38,HL6)</f>
        <v>6.7195818967206113</v>
      </c>
      <c r="HM9" s="15">
        <f>SUMIFS(CP_Forecast!$F$5:$F$38,CP_Forecast!$E$5:$E$38,HM6)</f>
        <v>6.7195818967206113</v>
      </c>
      <c r="HN9" s="15">
        <f>SUMIFS(CP_Forecast!$F$5:$F$38,CP_Forecast!$E$5:$E$38,HN6)</f>
        <v>6.7195818967206113</v>
      </c>
      <c r="HO9" s="15">
        <f>SUMIFS(CP_Forecast!$F$5:$F$38,CP_Forecast!$E$5:$E$38,HO6)</f>
        <v>6.7195818967206113</v>
      </c>
      <c r="HP9" s="15">
        <f>SUMIFS(CP_Forecast!$F$5:$F$38,CP_Forecast!$E$5:$E$38,HP6)</f>
        <v>6.7195818967206113</v>
      </c>
      <c r="HQ9" s="15">
        <f>SUMIFS(CP_Forecast!$F$5:$F$38,CP_Forecast!$E$5:$E$38,HQ6)</f>
        <v>6.7195818967206113</v>
      </c>
      <c r="HR9" s="15">
        <f>SUMIFS(CP_Forecast!$F$5:$F$38,CP_Forecast!$E$5:$E$38,HR6)</f>
        <v>6.9211693536222301</v>
      </c>
      <c r="HS9" s="15">
        <f>SUMIFS(CP_Forecast!$F$5:$F$38,CP_Forecast!$E$5:$E$38,HS6)</f>
        <v>6.9211693536222301</v>
      </c>
      <c r="HT9" s="15">
        <f>SUMIFS(CP_Forecast!$F$5:$F$38,CP_Forecast!$E$5:$E$38,HT6)</f>
        <v>6.9211693536222301</v>
      </c>
      <c r="HU9" s="15">
        <f>SUMIFS(CP_Forecast!$F$5:$F$38,CP_Forecast!$E$5:$E$38,HU6)</f>
        <v>6.9211693536222301</v>
      </c>
      <c r="HV9" s="15">
        <f>SUMIFS(CP_Forecast!$F$5:$F$38,CP_Forecast!$E$5:$E$38,HV6)</f>
        <v>6.9211693536222301</v>
      </c>
      <c r="HW9" s="15">
        <f>SUMIFS(CP_Forecast!$F$5:$F$38,CP_Forecast!$E$5:$E$38,HW6)</f>
        <v>6.9211693536222301</v>
      </c>
      <c r="HX9" s="15">
        <f>SUMIFS(CP_Forecast!$F$5:$F$38,CP_Forecast!$E$5:$E$38,HX6)</f>
        <v>6.9211693536222301</v>
      </c>
      <c r="HY9" s="15">
        <f>SUMIFS(CP_Forecast!$F$5:$F$38,CP_Forecast!$E$5:$E$38,HY6)</f>
        <v>6.9211693536222301</v>
      </c>
      <c r="HZ9" s="15">
        <f>SUMIFS(CP_Forecast!$F$5:$F$38,CP_Forecast!$E$5:$E$38,HZ6)</f>
        <v>6.9211693536222301</v>
      </c>
      <c r="IA9" s="15">
        <f>SUMIFS(CP_Forecast!$F$5:$F$38,CP_Forecast!$E$5:$E$38,IA6)</f>
        <v>6.9211693536222301</v>
      </c>
      <c r="IB9" s="15">
        <f>SUMIFS(CP_Forecast!$F$5:$F$38,CP_Forecast!$E$5:$E$38,IB6)</f>
        <v>6.9211693536222301</v>
      </c>
      <c r="IC9" s="15">
        <f>SUMIFS(CP_Forecast!$F$5:$F$38,CP_Forecast!$E$5:$E$38,IC6)</f>
        <v>6.9211693536222301</v>
      </c>
      <c r="ID9" s="15">
        <f>SUMIFS(CP_Forecast!$F$5:$F$38,CP_Forecast!$E$5:$E$38,ID6)</f>
        <v>7.1288044342308972</v>
      </c>
      <c r="IE9" s="15">
        <f>SUMIFS(CP_Forecast!$F$5:$F$38,CP_Forecast!$E$5:$E$38,IE6)</f>
        <v>7.1288044342308972</v>
      </c>
      <c r="IF9" s="15">
        <f>SUMIFS(CP_Forecast!$F$5:$F$38,CP_Forecast!$E$5:$E$38,IF6)</f>
        <v>7.1288044342308972</v>
      </c>
      <c r="IG9" s="15">
        <f>SUMIFS(CP_Forecast!$F$5:$F$38,CP_Forecast!$E$5:$E$38,IG6)</f>
        <v>7.1288044342308972</v>
      </c>
      <c r="IH9" s="15">
        <f>SUMIFS(CP_Forecast!$F$5:$F$38,CP_Forecast!$E$5:$E$38,IH6)</f>
        <v>7.1288044342308972</v>
      </c>
      <c r="II9" s="15">
        <f>SUMIFS(CP_Forecast!$F$5:$F$38,CP_Forecast!$E$5:$E$38,II6)</f>
        <v>7.1288044342308972</v>
      </c>
      <c r="IJ9" s="15">
        <f>SUMIFS(CP_Forecast!$F$5:$F$38,CP_Forecast!$E$5:$E$38,IJ6)</f>
        <v>7.1288044342308972</v>
      </c>
      <c r="IK9" s="15">
        <f>SUMIFS(CP_Forecast!$F$5:$F$38,CP_Forecast!$E$5:$E$38,IK6)</f>
        <v>7.1288044342308972</v>
      </c>
      <c r="IL9" s="15">
        <f>SUMIFS(CP_Forecast!$F$5:$F$38,CP_Forecast!$E$5:$E$38,IL6)</f>
        <v>7.1288044342308972</v>
      </c>
      <c r="IM9" s="15">
        <f>SUMIFS(CP_Forecast!$F$5:$F$38,CP_Forecast!$E$5:$E$38,IM6)</f>
        <v>7.1288044342308972</v>
      </c>
      <c r="IN9" s="15">
        <f>SUMIFS(CP_Forecast!$F$5:$F$38,CP_Forecast!$E$5:$E$38,IN6)</f>
        <v>7.1288044342308972</v>
      </c>
      <c r="IO9" s="15">
        <f>SUMIFS(CP_Forecast!$F$5:$F$38,CP_Forecast!$E$5:$E$38,IO6)</f>
        <v>7.1288044342308972</v>
      </c>
      <c r="IP9" s="15">
        <f>SUMIFS(CP_Forecast!$F$5:$F$38,CP_Forecast!$E$5:$E$38,IP6)</f>
        <v>7.3426685672578245</v>
      </c>
      <c r="IQ9" s="15">
        <f>SUMIFS(CP_Forecast!$F$5:$F$38,CP_Forecast!$E$5:$E$38,IQ6)</f>
        <v>7.3426685672578245</v>
      </c>
      <c r="IR9" s="15">
        <f>SUMIFS(CP_Forecast!$F$5:$F$38,CP_Forecast!$E$5:$E$38,IR6)</f>
        <v>7.3426685672578245</v>
      </c>
      <c r="IS9" s="15">
        <f>SUMIFS(CP_Forecast!$F$5:$F$38,CP_Forecast!$E$5:$E$38,IS6)</f>
        <v>7.3426685672578245</v>
      </c>
      <c r="IT9" s="15">
        <f>SUMIFS(CP_Forecast!$F$5:$F$38,CP_Forecast!$E$5:$E$38,IT6)</f>
        <v>7.3426685672578245</v>
      </c>
      <c r="IU9" s="15">
        <f>SUMIFS(CP_Forecast!$F$5:$F$38,CP_Forecast!$E$5:$E$38,IU6)</f>
        <v>7.3426685672578245</v>
      </c>
      <c r="IV9" s="15">
        <f>SUMIFS(CP_Forecast!$F$5:$F$38,CP_Forecast!$E$5:$E$38,IV6)</f>
        <v>7.3426685672578245</v>
      </c>
      <c r="IW9" s="15">
        <f>SUMIFS(CP_Forecast!$F$5:$F$38,CP_Forecast!$E$5:$E$38,IW6)</f>
        <v>7.3426685672578245</v>
      </c>
      <c r="IX9" s="15">
        <f>SUMIFS(CP_Forecast!$F$5:$F$38,CP_Forecast!$E$5:$E$38,IX6)</f>
        <v>7.3426685672578245</v>
      </c>
      <c r="IY9" s="15">
        <f>SUMIFS(CP_Forecast!$F$5:$F$38,CP_Forecast!$E$5:$E$38,IY6)</f>
        <v>7.3426685672578245</v>
      </c>
      <c r="IZ9" s="15">
        <f>SUMIFS(CP_Forecast!$F$5:$F$38,CP_Forecast!$E$5:$E$38,IZ6)</f>
        <v>7.3426685672578245</v>
      </c>
      <c r="JA9" s="15">
        <f>SUMIFS(CP_Forecast!$F$5:$F$38,CP_Forecast!$E$5:$E$38,JA6)</f>
        <v>7.3426685672578245</v>
      </c>
      <c r="JB9" s="15">
        <f>SUMIFS(CP_Forecast!$F$5:$F$38,CP_Forecast!$E$5:$E$38,JB6)</f>
        <v>7.5629486242755597</v>
      </c>
      <c r="JC9" s="15">
        <f>SUMIFS(CP_Forecast!$F$5:$F$38,CP_Forecast!$E$5:$E$38,JC6)</f>
        <v>7.5629486242755597</v>
      </c>
      <c r="JD9" s="15">
        <f>SUMIFS(CP_Forecast!$F$5:$F$38,CP_Forecast!$E$5:$E$38,JD6)</f>
        <v>7.5629486242755597</v>
      </c>
      <c r="JE9" s="15">
        <f>SUMIFS(CP_Forecast!$F$5:$F$38,CP_Forecast!$E$5:$E$38,JE6)</f>
        <v>7.5629486242755597</v>
      </c>
      <c r="JF9" s="15">
        <f>SUMIFS(CP_Forecast!$F$5:$F$38,CP_Forecast!$E$5:$E$38,JF6)</f>
        <v>7.5629486242755597</v>
      </c>
      <c r="JG9" s="15">
        <f>SUMIFS(CP_Forecast!$F$5:$F$38,CP_Forecast!$E$5:$E$38,JG6)</f>
        <v>7.5629486242755597</v>
      </c>
      <c r="JH9" s="15">
        <f>SUMIFS(CP_Forecast!$F$5:$F$38,CP_Forecast!$E$5:$E$38,JH6)</f>
        <v>7.5629486242755597</v>
      </c>
      <c r="JI9" s="15">
        <f>SUMIFS(CP_Forecast!$F$5:$F$38,CP_Forecast!$E$5:$E$38,JI6)</f>
        <v>7.5629486242755597</v>
      </c>
      <c r="JJ9" s="15">
        <f>SUMIFS(CP_Forecast!$F$5:$F$38,CP_Forecast!$E$5:$E$38,JJ6)</f>
        <v>7.5629486242755597</v>
      </c>
      <c r="JK9" s="15">
        <f>SUMIFS(CP_Forecast!$F$5:$F$38,CP_Forecast!$E$5:$E$38,JK6)</f>
        <v>7.5629486242755597</v>
      </c>
      <c r="JL9" s="15">
        <f>SUMIFS(CP_Forecast!$F$5:$F$38,CP_Forecast!$E$5:$E$38,JL6)</f>
        <v>7.5629486242755597</v>
      </c>
      <c r="JM9" s="15">
        <f>SUMIFS(CP_Forecast!$F$5:$F$38,CP_Forecast!$E$5:$E$38,JM6)</f>
        <v>7.5629486242755597</v>
      </c>
      <c r="JN9" s="15">
        <f>SUMIFS(CP_Forecast!$F$5:$F$38,CP_Forecast!$E$5:$E$38,JN6)</f>
        <v>7.7898370830038264</v>
      </c>
      <c r="JO9" s="15">
        <f>SUMIFS(CP_Forecast!$F$5:$F$38,CP_Forecast!$E$5:$E$38,JO6)</f>
        <v>7.7898370830038264</v>
      </c>
      <c r="JP9" s="15">
        <f>SUMIFS(CP_Forecast!$F$5:$F$38,CP_Forecast!$E$5:$E$38,JP6)</f>
        <v>7.7898370830038264</v>
      </c>
      <c r="JQ9" s="15">
        <f>SUMIFS(CP_Forecast!$F$5:$F$38,CP_Forecast!$E$5:$E$38,JQ6)</f>
        <v>7.7898370830038264</v>
      </c>
      <c r="JR9" s="15">
        <f>SUMIFS(CP_Forecast!$F$5:$F$38,CP_Forecast!$E$5:$E$38,JR6)</f>
        <v>7.7898370830038264</v>
      </c>
      <c r="JS9" s="15">
        <f>SUMIFS(CP_Forecast!$F$5:$F$38,CP_Forecast!$E$5:$E$38,JS6)</f>
        <v>7.7898370830038264</v>
      </c>
      <c r="JT9" s="15">
        <f>SUMIFS(CP_Forecast!$F$5:$F$38,CP_Forecast!$E$5:$E$38,JT6)</f>
        <v>7.7898370830038264</v>
      </c>
      <c r="JU9" s="15">
        <f>SUMIFS(CP_Forecast!$F$5:$F$38,CP_Forecast!$E$5:$E$38,JU6)</f>
        <v>7.7898370830038264</v>
      </c>
      <c r="JV9" s="15">
        <f>SUMIFS(CP_Forecast!$F$5:$F$38,CP_Forecast!$E$5:$E$38,JV6)</f>
        <v>7.7898370830038264</v>
      </c>
      <c r="JW9" s="15">
        <f>SUMIFS(CP_Forecast!$F$5:$F$38,CP_Forecast!$E$5:$E$38,JW6)</f>
        <v>7.7898370830038264</v>
      </c>
      <c r="JX9" s="15">
        <f>SUMIFS(CP_Forecast!$F$5:$F$38,CP_Forecast!$E$5:$E$38,JX6)</f>
        <v>7.7898370830038264</v>
      </c>
      <c r="JY9" s="15">
        <f>SUMIFS(CP_Forecast!$F$5:$F$38,CP_Forecast!$E$5:$E$38,JY6)</f>
        <v>7.7898370830038264</v>
      </c>
      <c r="JZ9" s="15">
        <f>SUMIFS(CP_Forecast!$F$5:$F$38,CP_Forecast!$E$5:$E$38,JZ6)</f>
        <v>8.0235321954939423</v>
      </c>
      <c r="KA9" s="15">
        <f>SUMIFS(CP_Forecast!$F$5:$F$38,CP_Forecast!$E$5:$E$38,KA6)</f>
        <v>8.0235321954939423</v>
      </c>
      <c r="KB9" s="15">
        <f>SUMIFS(CP_Forecast!$F$5:$F$38,CP_Forecast!$E$5:$E$38,KB6)</f>
        <v>8.0235321954939423</v>
      </c>
      <c r="KC9" s="15">
        <f>SUMIFS(CP_Forecast!$F$5:$F$38,CP_Forecast!$E$5:$E$38,KC6)</f>
        <v>8.0235321954939423</v>
      </c>
      <c r="KD9" s="15">
        <f>SUMIFS(CP_Forecast!$F$5:$F$38,CP_Forecast!$E$5:$E$38,KD6)</f>
        <v>8.0235321954939423</v>
      </c>
      <c r="KE9" s="15">
        <f>SUMIFS(CP_Forecast!$F$5:$F$38,CP_Forecast!$E$5:$E$38,KE6)</f>
        <v>8.0235321954939423</v>
      </c>
      <c r="KF9" s="15">
        <f>SUMIFS(CP_Forecast!$F$5:$F$38,CP_Forecast!$E$5:$E$38,KF6)</f>
        <v>8.0235321954939423</v>
      </c>
      <c r="KG9" s="15">
        <f>SUMIFS(CP_Forecast!$F$5:$F$38,CP_Forecast!$E$5:$E$38,KG6)</f>
        <v>8.0235321954939423</v>
      </c>
      <c r="KH9" s="15">
        <f>SUMIFS(CP_Forecast!$F$5:$F$38,CP_Forecast!$E$5:$E$38,KH6)</f>
        <v>8.0235321954939423</v>
      </c>
      <c r="KI9" s="15">
        <f>SUMIFS(CP_Forecast!$F$5:$F$38,CP_Forecast!$E$5:$E$38,KI6)</f>
        <v>8.0235321954939423</v>
      </c>
      <c r="KJ9" s="15">
        <f>SUMIFS(CP_Forecast!$F$5:$F$38,CP_Forecast!$E$5:$E$38,KJ6)</f>
        <v>8.0235321954939423</v>
      </c>
      <c r="KK9" s="15">
        <f>SUMIFS(CP_Forecast!$F$5:$F$38,CP_Forecast!$E$5:$E$38,KK6)</f>
        <v>8.0235321954939423</v>
      </c>
      <c r="KL9" s="15">
        <f>SUMIFS(CP_Forecast!$F$5:$F$38,CP_Forecast!$E$5:$E$38,KL6)</f>
        <v>8.2642381613587599</v>
      </c>
      <c r="KM9" s="15">
        <f>SUMIFS(CP_Forecast!$F$5:$F$38,CP_Forecast!$E$5:$E$38,KM6)</f>
        <v>8.2642381613587599</v>
      </c>
      <c r="KN9" s="15">
        <f>SUMIFS(CP_Forecast!$F$5:$F$38,CP_Forecast!$E$5:$E$38,KN6)</f>
        <v>8.2642381613587599</v>
      </c>
      <c r="KO9" s="15">
        <f>SUMIFS(CP_Forecast!$F$5:$F$38,CP_Forecast!$E$5:$E$38,KO6)</f>
        <v>8.2642381613587599</v>
      </c>
      <c r="KP9" s="15">
        <f>SUMIFS(CP_Forecast!$F$5:$F$38,CP_Forecast!$E$5:$E$38,KP6)</f>
        <v>8.2642381613587599</v>
      </c>
      <c r="KQ9" s="15">
        <f>SUMIFS(CP_Forecast!$F$5:$F$38,CP_Forecast!$E$5:$E$38,KQ6)</f>
        <v>8.2642381613587599</v>
      </c>
      <c r="KR9" s="15">
        <f>SUMIFS(CP_Forecast!$F$5:$F$38,CP_Forecast!$E$5:$E$38,KR6)</f>
        <v>8.2642381613587599</v>
      </c>
      <c r="KS9" s="15">
        <f>SUMIFS(CP_Forecast!$F$5:$F$38,CP_Forecast!$E$5:$E$38,KS6)</f>
        <v>8.2642381613587599</v>
      </c>
      <c r="KT9" s="15">
        <f>SUMIFS(CP_Forecast!$F$5:$F$38,CP_Forecast!$E$5:$E$38,KT6)</f>
        <v>8.2642381613587599</v>
      </c>
      <c r="KU9" s="15">
        <f>SUMIFS(CP_Forecast!$F$5:$F$38,CP_Forecast!$E$5:$E$38,KU6)</f>
        <v>8.2642381613587599</v>
      </c>
      <c r="KV9" s="15">
        <f>SUMIFS(CP_Forecast!$F$5:$F$38,CP_Forecast!$E$5:$E$38,KV6)</f>
        <v>8.2642381613587599</v>
      </c>
      <c r="KW9" s="15">
        <f>SUMIFS(CP_Forecast!$F$5:$F$38,CP_Forecast!$E$5:$E$38,KW6)</f>
        <v>8.2642381613587599</v>
      </c>
      <c r="KX9" s="15">
        <f>SUMIFS(CP_Forecast!$F$5:$F$38,CP_Forecast!$E$5:$E$38,KX6)</f>
        <v>8.5121653061995222</v>
      </c>
      <c r="KY9" s="15">
        <f>SUMIFS(CP_Forecast!$F$5:$F$38,CP_Forecast!$E$5:$E$38,KY6)</f>
        <v>8.5121653061995222</v>
      </c>
      <c r="KZ9" s="15">
        <f>SUMIFS(CP_Forecast!$F$5:$F$38,CP_Forecast!$E$5:$E$38,KZ6)</f>
        <v>8.5121653061995222</v>
      </c>
      <c r="LA9" s="15">
        <f>SUMIFS(CP_Forecast!$F$5:$F$38,CP_Forecast!$E$5:$E$38,LA6)</f>
        <v>8.5121653061995222</v>
      </c>
      <c r="LB9" s="15">
        <f>SUMIFS(CP_Forecast!$F$5:$F$38,CP_Forecast!$E$5:$E$38,LB6)</f>
        <v>8.5121653061995222</v>
      </c>
      <c r="LC9" s="15">
        <f>SUMIFS(CP_Forecast!$F$5:$F$38,CP_Forecast!$E$5:$E$38,LC6)</f>
        <v>8.5121653061995222</v>
      </c>
      <c r="LD9" s="15">
        <f>SUMIFS(CP_Forecast!$F$5:$F$38,CP_Forecast!$E$5:$E$38,LD6)</f>
        <v>8.5121653061995222</v>
      </c>
      <c r="LE9" s="15">
        <f>SUMIFS(CP_Forecast!$F$5:$F$38,CP_Forecast!$E$5:$E$38,LE6)</f>
        <v>8.5121653061995222</v>
      </c>
      <c r="LF9" s="15">
        <f>SUMIFS(CP_Forecast!$F$5:$F$38,CP_Forecast!$E$5:$E$38,LF6)</f>
        <v>8.5121653061995222</v>
      </c>
      <c r="LG9" s="15">
        <f>SUMIFS(CP_Forecast!$F$5:$F$38,CP_Forecast!$E$5:$E$38,LG6)</f>
        <v>8.5121653061995222</v>
      </c>
      <c r="LH9" s="15">
        <f>SUMIFS(CP_Forecast!$F$5:$F$38,CP_Forecast!$E$5:$E$38,LH6)</f>
        <v>8.5121653061995222</v>
      </c>
      <c r="LI9" s="15">
        <f>SUMIFS(CP_Forecast!$F$5:$F$38,CP_Forecast!$E$5:$E$38,LI6)</f>
        <v>8.5121653061995222</v>
      </c>
      <c r="LJ9" s="15">
        <f>SUMIFS(CP_Forecast!$F$5:$F$38,CP_Forecast!$E$5:$E$38,LJ6)</f>
        <v>8.7675302653855081</v>
      </c>
      <c r="LK9" s="15">
        <f>SUMIFS(CP_Forecast!$F$5:$F$38,CP_Forecast!$E$5:$E$38,LK6)</f>
        <v>8.7675302653855081</v>
      </c>
      <c r="LL9" s="15">
        <f>SUMIFS(CP_Forecast!$F$5:$F$38,CP_Forecast!$E$5:$E$38,LL6)</f>
        <v>8.7675302653855081</v>
      </c>
      <c r="LM9" s="15">
        <f>SUMIFS(CP_Forecast!$F$5:$F$38,CP_Forecast!$E$5:$E$38,LM6)</f>
        <v>8.7675302653855081</v>
      </c>
      <c r="LN9" s="15">
        <f>SUMIFS(CP_Forecast!$F$5:$F$38,CP_Forecast!$E$5:$E$38,LN6)</f>
        <v>8.7675302653855081</v>
      </c>
      <c r="LO9" s="15">
        <f>SUMIFS(CP_Forecast!$F$5:$F$38,CP_Forecast!$E$5:$E$38,LO6)</f>
        <v>8.7675302653855081</v>
      </c>
      <c r="LP9" s="15">
        <f>SUMIFS(CP_Forecast!$F$5:$F$38,CP_Forecast!$E$5:$E$38,LP6)</f>
        <v>8.7675302653855081</v>
      </c>
      <c r="LQ9" s="15">
        <f>SUMIFS(CP_Forecast!$F$5:$F$38,CP_Forecast!$E$5:$E$38,LQ6)</f>
        <v>8.7675302653855081</v>
      </c>
      <c r="LR9" s="15">
        <f>SUMIFS(CP_Forecast!$F$5:$F$38,CP_Forecast!$E$5:$E$38,LR6)</f>
        <v>8.7675302653855081</v>
      </c>
      <c r="LS9" s="15">
        <f>SUMIFS(CP_Forecast!$F$5:$F$38,CP_Forecast!$E$5:$E$38,LS6)</f>
        <v>8.7675302653855081</v>
      </c>
      <c r="LT9" s="15">
        <f>SUMIFS(CP_Forecast!$F$5:$F$38,CP_Forecast!$E$5:$E$38,LT6)</f>
        <v>8.7675302653855081</v>
      </c>
      <c r="LU9" s="15">
        <f>SUMIFS(CP_Forecast!$F$5:$F$38,CP_Forecast!$E$5:$E$38,LU6)</f>
        <v>8.7675302653855081</v>
      </c>
      <c r="LV9" s="15">
        <f>SUMIFS(CP_Forecast!$F$5:$F$38,CP_Forecast!$E$5:$E$38,LV6)</f>
        <v>9.0305561733470743</v>
      </c>
      <c r="LW9" s="15">
        <f>SUMIFS(CP_Forecast!$F$5:$F$38,CP_Forecast!$E$5:$E$38,LW6)</f>
        <v>9.0305561733470743</v>
      </c>
      <c r="LX9" s="15">
        <f>SUMIFS(CP_Forecast!$F$5:$F$38,CP_Forecast!$E$5:$E$38,LX6)</f>
        <v>9.0305561733470743</v>
      </c>
      <c r="LY9" s="15">
        <f>SUMIFS(CP_Forecast!$F$5:$F$38,CP_Forecast!$E$5:$E$38,LY6)</f>
        <v>9.0305561733470743</v>
      </c>
      <c r="LZ9" s="15">
        <f>SUMIFS(CP_Forecast!$F$5:$F$38,CP_Forecast!$E$5:$E$38,LZ6)</f>
        <v>9.0305561733470743</v>
      </c>
      <c r="MA9" s="15">
        <f>SUMIFS(CP_Forecast!$F$5:$F$38,CP_Forecast!$E$5:$E$38,MA6)</f>
        <v>9.0305561733470743</v>
      </c>
      <c r="MB9" s="15">
        <f>SUMIFS(CP_Forecast!$F$5:$F$38,CP_Forecast!$E$5:$E$38,MB6)</f>
        <v>9.0305561733470743</v>
      </c>
      <c r="MC9" s="15">
        <f>SUMIFS(CP_Forecast!$F$5:$F$38,CP_Forecast!$E$5:$E$38,MC6)</f>
        <v>9.0305561733470743</v>
      </c>
      <c r="MD9" s="15">
        <f>SUMIFS(CP_Forecast!$F$5:$F$38,CP_Forecast!$E$5:$E$38,MD6)</f>
        <v>9.0305561733470743</v>
      </c>
      <c r="ME9" s="15">
        <f>SUMIFS(CP_Forecast!$F$5:$F$38,CP_Forecast!$E$5:$E$38,ME6)</f>
        <v>9.0305561733470743</v>
      </c>
      <c r="MF9" s="15">
        <f>SUMIFS(CP_Forecast!$F$5:$F$38,CP_Forecast!$E$5:$E$38,MF6)</f>
        <v>9.0305561733470743</v>
      </c>
      <c r="MG9" s="15">
        <f>SUMIFS(CP_Forecast!$F$5:$F$38,CP_Forecast!$E$5:$E$38,MG6)</f>
        <v>9.0305561733470743</v>
      </c>
      <c r="MH9" s="15">
        <f>SUMIFS(CP_Forecast!$F$5:$F$38,CP_Forecast!$E$5:$E$38,MH6)</f>
        <v>9.301472858547486</v>
      </c>
      <c r="MI9" s="15">
        <f>SUMIFS(CP_Forecast!$F$5:$F$38,CP_Forecast!$E$5:$E$38,MI6)</f>
        <v>9.301472858547486</v>
      </c>
      <c r="MJ9" s="15">
        <f>SUMIFS(CP_Forecast!$F$5:$F$38,CP_Forecast!$E$5:$E$38,MJ6)</f>
        <v>9.301472858547486</v>
      </c>
      <c r="MK9" s="15">
        <f>SUMIFS(CP_Forecast!$F$5:$F$38,CP_Forecast!$E$5:$E$38,MK6)</f>
        <v>9.301472858547486</v>
      </c>
      <c r="ML9" s="15">
        <f>SUMIFS(CP_Forecast!$F$5:$F$38,CP_Forecast!$E$5:$E$38,ML6)</f>
        <v>9.301472858547486</v>
      </c>
      <c r="MM9" s="15">
        <f>SUMIFS(CP_Forecast!$F$5:$F$38,CP_Forecast!$E$5:$E$38,MM6)</f>
        <v>9.301472858547486</v>
      </c>
      <c r="MN9" s="15">
        <f>SUMIFS(CP_Forecast!$F$5:$F$38,CP_Forecast!$E$5:$E$38,MN6)</f>
        <v>9.301472858547486</v>
      </c>
      <c r="MO9" s="15">
        <f>SUMIFS(CP_Forecast!$F$5:$F$38,CP_Forecast!$E$5:$E$38,MO6)</f>
        <v>9.301472858547486</v>
      </c>
      <c r="MP9" s="15">
        <f>SUMIFS(CP_Forecast!$F$5:$F$38,CP_Forecast!$E$5:$E$38,MP6)</f>
        <v>9.301472858547486</v>
      </c>
      <c r="MQ9" s="15">
        <f>SUMIFS(CP_Forecast!$F$5:$F$38,CP_Forecast!$E$5:$E$38,MQ6)</f>
        <v>9.301472858547486</v>
      </c>
      <c r="MR9" s="15">
        <f>SUMIFS(CP_Forecast!$F$5:$F$38,CP_Forecast!$E$5:$E$38,MR6)</f>
        <v>9.301472858547486</v>
      </c>
      <c r="MS9" s="15">
        <f>SUMIFS(CP_Forecast!$F$5:$F$38,CP_Forecast!$E$5:$E$38,MS6)</f>
        <v>9.301472858547486</v>
      </c>
      <c r="MT9" s="15">
        <f>SUMIFS(CP_Forecast!$F$5:$F$38,CP_Forecast!$E$5:$E$38,MT6)</f>
        <v>9.5805170443039103</v>
      </c>
      <c r="MU9" s="15">
        <f>SUMIFS(CP_Forecast!$F$5:$F$38,CP_Forecast!$E$5:$E$38,MU6)</f>
        <v>9.5805170443039103</v>
      </c>
      <c r="MV9" s="15">
        <f>SUMIFS(CP_Forecast!$F$5:$F$38,CP_Forecast!$E$5:$E$38,MV6)</f>
        <v>9.5805170443039103</v>
      </c>
      <c r="MW9" s="15">
        <f>SUMIFS(CP_Forecast!$F$5:$F$38,CP_Forecast!$E$5:$E$38,MW6)</f>
        <v>9.5805170443039103</v>
      </c>
      <c r="MX9" s="15">
        <f>SUMIFS(CP_Forecast!$F$5:$F$38,CP_Forecast!$E$5:$E$38,MX6)</f>
        <v>9.5805170443039103</v>
      </c>
      <c r="MY9" s="15">
        <f>SUMIFS(CP_Forecast!$F$5:$F$38,CP_Forecast!$E$5:$E$38,MY6)</f>
        <v>9.5805170443039103</v>
      </c>
      <c r="MZ9" s="15">
        <f>SUMIFS(CP_Forecast!$F$5:$F$38,CP_Forecast!$E$5:$E$38,MZ6)</f>
        <v>9.5805170443039103</v>
      </c>
      <c r="NA9" s="1"/>
      <c r="NB9" s="19" t="str">
        <f>+D9</f>
        <v xml:space="preserve">FCM Clearing Price ($/kW-mo) </v>
      </c>
      <c r="NC9" s="15">
        <f t="shared" si="141"/>
        <v>4.9085000000000001</v>
      </c>
      <c r="ND9" s="15">
        <f t="shared" si="141"/>
        <v>4.1462499999999993</v>
      </c>
      <c r="NE9" s="15">
        <f t="shared" si="141"/>
        <v>2.7505833333333336</v>
      </c>
      <c r="NF9" s="15">
        <f t="shared" si="141"/>
        <v>2.2786666666666666</v>
      </c>
      <c r="NG9" s="15">
        <f t="shared" si="141"/>
        <v>2.5084999999999993</v>
      </c>
      <c r="NH9" s="15">
        <f t="shared" si="141"/>
        <v>3.0962499999999999</v>
      </c>
      <c r="NI9" s="15">
        <f t="shared" si="141"/>
        <v>3.9375</v>
      </c>
      <c r="NJ9" s="15">
        <f t="shared" si="141"/>
        <v>4.6875</v>
      </c>
      <c r="NK9" s="15">
        <f t="shared" si="141"/>
        <v>5.0874999999999995</v>
      </c>
      <c r="NL9" s="15">
        <f t="shared" si="141"/>
        <v>5.2401250000000017</v>
      </c>
      <c r="NM9" s="15">
        <f t="shared" si="142"/>
        <v>5.3973287500000025</v>
      </c>
      <c r="NN9" s="15">
        <f t="shared" si="142"/>
        <v>5.5592486124999994</v>
      </c>
      <c r="NO9" s="15">
        <f t="shared" si="142"/>
        <v>5.7260260708750019</v>
      </c>
      <c r="NP9" s="15">
        <f t="shared" si="142"/>
        <v>5.8978068530012502</v>
      </c>
      <c r="NQ9" s="15">
        <f t="shared" si="142"/>
        <v>6.0747410585912895</v>
      </c>
      <c r="NR9" s="15">
        <f t="shared" si="142"/>
        <v>6.2569832903490274</v>
      </c>
      <c r="NS9" s="15">
        <f t="shared" si="142"/>
        <v>6.4446927890594994</v>
      </c>
      <c r="NT9" s="15">
        <f t="shared" si="142"/>
        <v>6.6380335727312838</v>
      </c>
      <c r="NU9" s="15">
        <f t="shared" si="142"/>
        <v>6.8371745799132233</v>
      </c>
      <c r="NV9" s="15">
        <f t="shared" si="142"/>
        <v>7.0422898173106212</v>
      </c>
      <c r="NW9" s="15">
        <f t="shared" si="143"/>
        <v>7.2535585118299366</v>
      </c>
      <c r="NX9" s="15">
        <f t="shared" si="143"/>
        <v>7.4711652671848379</v>
      </c>
      <c r="NY9" s="15">
        <f t="shared" si="143"/>
        <v>7.6953002252003833</v>
      </c>
      <c r="NZ9" s="15">
        <f t="shared" si="143"/>
        <v>7.9261592319563938</v>
      </c>
      <c r="OA9" s="15">
        <f t="shared" si="143"/>
        <v>8.1639440089150863</v>
      </c>
      <c r="OB9" s="15">
        <f t="shared" si="143"/>
        <v>8.4088623291825382</v>
      </c>
      <c r="OC9" s="15">
        <f t="shared" si="143"/>
        <v>8.6611281990580125</v>
      </c>
      <c r="OD9" s="15">
        <f t="shared" si="143"/>
        <v>8.9209620450297571</v>
      </c>
      <c r="OE9" s="15">
        <f t="shared" si="143"/>
        <v>9.1885909063806466</v>
      </c>
      <c r="OF9" s="15">
        <f t="shared" si="143"/>
        <v>9.464248633572069</v>
      </c>
      <c r="OH9" s="58" t="str">
        <f>_xlfn.CONCAT(C6," ",D9)</f>
        <v xml:space="preserve">Capacity Market FCM Clearing Price ($/kW-mo) </v>
      </c>
    </row>
    <row r="10" spans="1:398" x14ac:dyDescent="0.25">
      <c r="A10" s="35"/>
      <c r="D10" s="19" t="s">
        <v>83</v>
      </c>
      <c r="E10" s="16">
        <f t="shared" ref="E10:BD10" si="144">+E8*E9*1000</f>
        <v>63880.389809999993</v>
      </c>
      <c r="F10" s="16">
        <f t="shared" si="144"/>
        <v>63880.389809999993</v>
      </c>
      <c r="G10" s="16">
        <f t="shared" si="144"/>
        <v>63880.389809999993</v>
      </c>
      <c r="H10" s="16">
        <f t="shared" si="144"/>
        <v>63880.389809999993</v>
      </c>
      <c r="I10" s="16">
        <f t="shared" si="144"/>
        <v>63880.389809999993</v>
      </c>
      <c r="J10" s="16">
        <f t="shared" si="144"/>
        <v>61572.155149999999</v>
      </c>
      <c r="K10" s="16">
        <f t="shared" si="144"/>
        <v>61572.155149999999</v>
      </c>
      <c r="L10" s="16">
        <f t="shared" si="144"/>
        <v>61572.155149999999</v>
      </c>
      <c r="M10" s="16">
        <f t="shared" si="144"/>
        <v>61572.155149999999</v>
      </c>
      <c r="N10" s="16">
        <f t="shared" si="144"/>
        <v>61572.155149999999</v>
      </c>
      <c r="O10" s="16">
        <f t="shared" si="144"/>
        <v>61572.155149999999</v>
      </c>
      <c r="P10" s="16">
        <f t="shared" si="144"/>
        <v>61572.155149999999</v>
      </c>
      <c r="Q10" s="16">
        <f t="shared" si="144"/>
        <v>99601.1154910076</v>
      </c>
      <c r="R10" s="16">
        <f t="shared" si="144"/>
        <v>99601.1154910076</v>
      </c>
      <c r="S10" s="16">
        <f t="shared" si="144"/>
        <v>99601.1154910076</v>
      </c>
      <c r="T10" s="16">
        <f t="shared" si="144"/>
        <v>99601.1154910076</v>
      </c>
      <c r="U10" s="16">
        <f t="shared" si="144"/>
        <v>99601.1154910076</v>
      </c>
      <c r="V10" s="16">
        <f t="shared" si="144"/>
        <v>64829.331395143075</v>
      </c>
      <c r="W10" s="16">
        <f t="shared" si="144"/>
        <v>64829.331395143075</v>
      </c>
      <c r="X10" s="16">
        <f t="shared" si="144"/>
        <v>64829.331395143075</v>
      </c>
      <c r="Y10" s="16">
        <f t="shared" si="144"/>
        <v>64829.331395143075</v>
      </c>
      <c r="Z10" s="16">
        <f t="shared" si="144"/>
        <v>64829.331395143075</v>
      </c>
      <c r="AA10" s="84">
        <f t="shared" si="144"/>
        <v>64829.331395143075</v>
      </c>
      <c r="AB10" s="16">
        <f t="shared" si="144"/>
        <v>64829.331395143075</v>
      </c>
      <c r="AC10" s="16">
        <f t="shared" si="144"/>
        <v>64829.331395143075</v>
      </c>
      <c r="AD10" s="16">
        <f t="shared" si="144"/>
        <v>64829.331395143075</v>
      </c>
      <c r="AE10" s="16">
        <f t="shared" si="144"/>
        <v>64829.331395143075</v>
      </c>
      <c r="AF10" s="16">
        <f t="shared" si="144"/>
        <v>64829.331395143075</v>
      </c>
      <c r="AG10" s="16">
        <f t="shared" si="144"/>
        <v>64829.331395143075</v>
      </c>
      <c r="AH10" s="16">
        <f t="shared" si="144"/>
        <v>35515.622521053636</v>
      </c>
      <c r="AI10" s="16">
        <f t="shared" si="144"/>
        <v>35515.622521053636</v>
      </c>
      <c r="AJ10" s="16">
        <f t="shared" si="144"/>
        <v>35515.622521053636</v>
      </c>
      <c r="AK10" s="16">
        <f t="shared" si="144"/>
        <v>35515.622521053636</v>
      </c>
      <c r="AL10" s="16">
        <f t="shared" si="144"/>
        <v>35515.622521053636</v>
      </c>
      <c r="AM10" s="16">
        <f t="shared" si="144"/>
        <v>35515.622521053636</v>
      </c>
      <c r="AN10" s="16">
        <f t="shared" si="144"/>
        <v>35515.622521053636</v>
      </c>
      <c r="AO10" s="16">
        <f t="shared" si="144"/>
        <v>35515.622521053636</v>
      </c>
      <c r="AP10" s="16">
        <f t="shared" si="144"/>
        <v>35515.622521053636</v>
      </c>
      <c r="AQ10" s="16">
        <f t="shared" si="144"/>
        <v>35515.622521053636</v>
      </c>
      <c r="AR10" s="16">
        <f t="shared" si="144"/>
        <v>35515.622521053636</v>
      </c>
      <c r="AS10" s="16">
        <f t="shared" si="144"/>
        <v>35515.622521053636</v>
      </c>
      <c r="AT10" s="16">
        <f t="shared" si="144"/>
        <v>49209.387976335151</v>
      </c>
      <c r="AU10" s="16">
        <f t="shared" si="144"/>
        <v>49209.387976335151</v>
      </c>
      <c r="AV10" s="16">
        <f t="shared" si="144"/>
        <v>49209.387976335151</v>
      </c>
      <c r="AW10" s="16">
        <f t="shared" si="144"/>
        <v>49209.387976335151</v>
      </c>
      <c r="AX10" s="16">
        <f t="shared" si="144"/>
        <v>49209.387976335151</v>
      </c>
      <c r="AY10" s="16">
        <f t="shared" si="144"/>
        <v>49209.387976335151</v>
      </c>
      <c r="AZ10" s="16">
        <f t="shared" si="144"/>
        <v>49209.387976335151</v>
      </c>
      <c r="BA10" s="16">
        <f t="shared" si="144"/>
        <v>49209.387976335151</v>
      </c>
      <c r="BB10" s="16">
        <f t="shared" si="144"/>
        <v>49209.387976335151</v>
      </c>
      <c r="BC10" s="16">
        <f t="shared" si="144"/>
        <v>49209.387976335151</v>
      </c>
      <c r="BD10" s="16">
        <f t="shared" si="144"/>
        <v>49209.387976335151</v>
      </c>
      <c r="BE10" s="16">
        <f t="shared" ref="BE10:DP10" si="145">+BE8*BE9*1000</f>
        <v>49209.387976335151</v>
      </c>
      <c r="BF10" s="16">
        <f t="shared" si="145"/>
        <v>23264.613688328573</v>
      </c>
      <c r="BG10" s="16">
        <f t="shared" si="145"/>
        <v>23264.613688328573</v>
      </c>
      <c r="BH10" s="16">
        <f t="shared" si="145"/>
        <v>23264.613688328573</v>
      </c>
      <c r="BI10" s="16">
        <f t="shared" si="145"/>
        <v>23264.613688328573</v>
      </c>
      <c r="BJ10" s="16">
        <f t="shared" si="145"/>
        <v>23264.613688328573</v>
      </c>
      <c r="BK10" s="16">
        <f t="shared" si="145"/>
        <v>23264.613688328573</v>
      </c>
      <c r="BL10" s="16">
        <f t="shared" si="145"/>
        <v>23264.613688328573</v>
      </c>
      <c r="BM10" s="16">
        <f t="shared" si="145"/>
        <v>23264.613688328573</v>
      </c>
      <c r="BN10" s="16">
        <f t="shared" si="145"/>
        <v>23264.613688328573</v>
      </c>
      <c r="BO10" s="16">
        <f t="shared" si="145"/>
        <v>23264.613688328573</v>
      </c>
      <c r="BP10" s="16">
        <f t="shared" si="145"/>
        <v>23264.613688328573</v>
      </c>
      <c r="BQ10" s="16">
        <f t="shared" si="145"/>
        <v>23264.613688328573</v>
      </c>
      <c r="BR10" s="16">
        <f t="shared" si="145"/>
        <v>31080.723025362124</v>
      </c>
      <c r="BS10" s="16">
        <f t="shared" si="145"/>
        <v>31080.723025362124</v>
      </c>
      <c r="BT10" s="16">
        <f t="shared" si="145"/>
        <v>31080.723025362124</v>
      </c>
      <c r="BU10" s="16">
        <f t="shared" si="145"/>
        <v>31080.723025362124</v>
      </c>
      <c r="BV10" s="16">
        <f t="shared" si="145"/>
        <v>31080.723025362124</v>
      </c>
      <c r="BW10" s="16">
        <f t="shared" si="145"/>
        <v>31080.723025362124</v>
      </c>
      <c r="BX10" s="16">
        <f t="shared" si="145"/>
        <v>31080.723025362124</v>
      </c>
      <c r="BY10" s="16">
        <f t="shared" si="145"/>
        <v>31080.723025362124</v>
      </c>
      <c r="BZ10" s="16">
        <f t="shared" si="145"/>
        <v>31080.723025362124</v>
      </c>
      <c r="CA10" s="16">
        <f t="shared" si="145"/>
        <v>31080.723025362124</v>
      </c>
      <c r="CB10" s="16">
        <f t="shared" si="145"/>
        <v>31080.723025362124</v>
      </c>
      <c r="CC10" s="16">
        <f t="shared" si="145"/>
        <v>31080.723025362124</v>
      </c>
      <c r="CD10" s="16">
        <f t="shared" si="145"/>
        <v>37724.507367096448</v>
      </c>
      <c r="CE10" s="16">
        <f t="shared" si="145"/>
        <v>37724.507367096448</v>
      </c>
      <c r="CF10" s="16">
        <f t="shared" si="145"/>
        <v>37724.507367096448</v>
      </c>
      <c r="CG10" s="16">
        <f t="shared" si="145"/>
        <v>37724.507367096448</v>
      </c>
      <c r="CH10" s="16">
        <f t="shared" si="145"/>
        <v>37724.507367096448</v>
      </c>
      <c r="CI10" s="16">
        <f t="shared" si="145"/>
        <v>37724.507367096448</v>
      </c>
      <c r="CJ10" s="16">
        <f t="shared" si="145"/>
        <v>37724.507367096448</v>
      </c>
      <c r="CK10" s="16">
        <f t="shared" si="145"/>
        <v>37724.507367096448</v>
      </c>
      <c r="CL10" s="16">
        <f t="shared" si="145"/>
        <v>37724.507367096448</v>
      </c>
      <c r="CM10" s="16">
        <f t="shared" si="145"/>
        <v>37724.507367096448</v>
      </c>
      <c r="CN10" s="16">
        <f t="shared" si="145"/>
        <v>37724.507367096448</v>
      </c>
      <c r="CO10" s="16">
        <f t="shared" si="145"/>
        <v>37724.507367096448</v>
      </c>
      <c r="CP10" s="16">
        <f t="shared" si="145"/>
        <v>45249.641727804512</v>
      </c>
      <c r="CQ10" s="16">
        <f t="shared" si="145"/>
        <v>45249.641727804512</v>
      </c>
      <c r="CR10" s="16">
        <f t="shared" si="145"/>
        <v>45249.641727804512</v>
      </c>
      <c r="CS10" s="16">
        <f t="shared" si="145"/>
        <v>45249.641727804512</v>
      </c>
      <c r="CT10" s="16">
        <f t="shared" si="145"/>
        <v>45249.641727804512</v>
      </c>
      <c r="CU10" s="16">
        <f t="shared" si="145"/>
        <v>45249.641727804512</v>
      </c>
      <c r="CV10" s="16">
        <f t="shared" si="145"/>
        <v>45249.641727804512</v>
      </c>
      <c r="CW10" s="16">
        <f t="shared" si="145"/>
        <v>45249.641727804512</v>
      </c>
      <c r="CX10" s="16">
        <f t="shared" si="145"/>
        <v>45249.641727804512</v>
      </c>
      <c r="CY10" s="16">
        <f t="shared" si="145"/>
        <v>45249.641727804512</v>
      </c>
      <c r="CZ10" s="16">
        <f t="shared" si="145"/>
        <v>45249.641727804512</v>
      </c>
      <c r="DA10" s="16">
        <f t="shared" si="145"/>
        <v>45249.641727804512</v>
      </c>
      <c r="DB10" s="16">
        <f t="shared" si="145"/>
        <v>47258.212004645182</v>
      </c>
      <c r="DC10" s="16">
        <f t="shared" si="145"/>
        <v>47258.212004645182</v>
      </c>
      <c r="DD10" s="16">
        <f t="shared" si="145"/>
        <v>47258.212004645182</v>
      </c>
      <c r="DE10" s="16">
        <f t="shared" si="145"/>
        <v>47258.212004645182</v>
      </c>
      <c r="DF10" s="16">
        <f t="shared" si="145"/>
        <v>47258.212004645182</v>
      </c>
      <c r="DG10" s="16">
        <f t="shared" si="145"/>
        <v>47258.212004645182</v>
      </c>
      <c r="DH10" s="16">
        <f t="shared" si="145"/>
        <v>47258.212004645182</v>
      </c>
      <c r="DI10" s="16">
        <f t="shared" si="145"/>
        <v>47258.212004645182</v>
      </c>
      <c r="DJ10" s="16">
        <f t="shared" si="145"/>
        <v>47258.212004645182</v>
      </c>
      <c r="DK10" s="16">
        <f t="shared" si="145"/>
        <v>47258.212004645182</v>
      </c>
      <c r="DL10" s="16">
        <f t="shared" si="145"/>
        <v>47258.212004645182</v>
      </c>
      <c r="DM10" s="16">
        <f t="shared" si="145"/>
        <v>47258.212004645182</v>
      </c>
      <c r="DN10" s="16">
        <f t="shared" si="145"/>
        <v>48405.105955654319</v>
      </c>
      <c r="DO10" s="16">
        <f t="shared" si="145"/>
        <v>48405.105955654319</v>
      </c>
      <c r="DP10" s="16">
        <f t="shared" si="145"/>
        <v>48405.105955654319</v>
      </c>
      <c r="DQ10" s="16">
        <f t="shared" ref="DQ10:GB10" si="146">+DQ8*DQ9*1000</f>
        <v>48405.105955654319</v>
      </c>
      <c r="DR10" s="16">
        <f t="shared" si="146"/>
        <v>48405.105955654319</v>
      </c>
      <c r="DS10" s="16">
        <f t="shared" si="146"/>
        <v>48405.105955654319</v>
      </c>
      <c r="DT10" s="16">
        <f t="shared" si="146"/>
        <v>48405.105955654319</v>
      </c>
      <c r="DU10" s="16">
        <f t="shared" si="146"/>
        <v>48405.105955654319</v>
      </c>
      <c r="DV10" s="16">
        <f t="shared" si="146"/>
        <v>48405.105955654319</v>
      </c>
      <c r="DW10" s="16">
        <f t="shared" si="146"/>
        <v>48405.105955654319</v>
      </c>
      <c r="DX10" s="16">
        <f t="shared" si="146"/>
        <v>48405.105955654319</v>
      </c>
      <c r="DY10" s="16">
        <f t="shared" si="146"/>
        <v>48405.105955654319</v>
      </c>
      <c r="DZ10" s="16">
        <f t="shared" si="146"/>
        <v>49783.782951988287</v>
      </c>
      <c r="EA10" s="16">
        <f t="shared" si="146"/>
        <v>49783.782951988287</v>
      </c>
      <c r="EB10" s="16">
        <f t="shared" si="146"/>
        <v>49783.782951988287</v>
      </c>
      <c r="EC10" s="16">
        <f t="shared" si="146"/>
        <v>49783.782951988287</v>
      </c>
      <c r="ED10" s="16">
        <f t="shared" si="146"/>
        <v>49783.782951988287</v>
      </c>
      <c r="EE10" s="16">
        <f t="shared" si="146"/>
        <v>49783.782951988287</v>
      </c>
      <c r="EF10" s="16">
        <f t="shared" si="146"/>
        <v>49783.782951988287</v>
      </c>
      <c r="EG10" s="16">
        <f t="shared" si="146"/>
        <v>49783.782951988287</v>
      </c>
      <c r="EH10" s="16">
        <f t="shared" si="146"/>
        <v>49783.782951988287</v>
      </c>
      <c r="EI10" s="16">
        <f t="shared" si="146"/>
        <v>49783.782951988287</v>
      </c>
      <c r="EJ10" s="16">
        <f t="shared" si="146"/>
        <v>49783.782951988287</v>
      </c>
      <c r="EK10" s="16">
        <f t="shared" si="146"/>
        <v>49783.782951988287</v>
      </c>
      <c r="EL10" s="16">
        <f t="shared" si="146"/>
        <v>51540.6120752309</v>
      </c>
      <c r="EM10" s="16">
        <f t="shared" si="146"/>
        <v>51540.6120752309</v>
      </c>
      <c r="EN10" s="16">
        <f t="shared" si="146"/>
        <v>51540.6120752309</v>
      </c>
      <c r="EO10" s="16">
        <f t="shared" si="146"/>
        <v>51540.6120752309</v>
      </c>
      <c r="EP10" s="16">
        <f t="shared" si="146"/>
        <v>51540.6120752309</v>
      </c>
      <c r="EQ10" s="16">
        <f t="shared" si="146"/>
        <v>51540.6120752309</v>
      </c>
      <c r="ER10" s="16">
        <f t="shared" si="146"/>
        <v>51540.6120752309</v>
      </c>
      <c r="ES10" s="16">
        <f t="shared" si="146"/>
        <v>51540.6120752309</v>
      </c>
      <c r="ET10" s="16">
        <f t="shared" si="146"/>
        <v>51540.6120752309</v>
      </c>
      <c r="EU10" s="16">
        <f t="shared" si="146"/>
        <v>51540.6120752309</v>
      </c>
      <c r="EV10" s="16">
        <f t="shared" si="146"/>
        <v>51540.6120752309</v>
      </c>
      <c r="EW10" s="16">
        <f t="shared" si="146"/>
        <v>51540.6120752309</v>
      </c>
      <c r="EX10" s="16">
        <f t="shared" si="146"/>
        <v>53417.341058806589</v>
      </c>
      <c r="EY10" s="16">
        <f t="shared" si="146"/>
        <v>53417.341058806589</v>
      </c>
      <c r="EZ10" s="16">
        <f t="shared" si="146"/>
        <v>53417.341058806589</v>
      </c>
      <c r="FA10" s="16">
        <f t="shared" si="146"/>
        <v>53417.341058806589</v>
      </c>
      <c r="FB10" s="16">
        <f t="shared" si="146"/>
        <v>53417.341058806589</v>
      </c>
      <c r="FC10" s="16">
        <f t="shared" si="146"/>
        <v>53417.341058806589</v>
      </c>
      <c r="FD10" s="16">
        <f t="shared" si="146"/>
        <v>53417.341058806589</v>
      </c>
      <c r="FE10" s="16">
        <f t="shared" si="146"/>
        <v>53417.341058806589</v>
      </c>
      <c r="FF10" s="16">
        <f t="shared" si="146"/>
        <v>53417.341058806589</v>
      </c>
      <c r="FG10" s="16">
        <f t="shared" si="146"/>
        <v>53417.341058806589</v>
      </c>
      <c r="FH10" s="16">
        <f t="shared" si="146"/>
        <v>53417.341058806589</v>
      </c>
      <c r="FI10" s="16">
        <f t="shared" si="146"/>
        <v>53417.341058806589</v>
      </c>
      <c r="FJ10" s="16">
        <f t="shared" si="146"/>
        <v>55219.72466958181</v>
      </c>
      <c r="FK10" s="16">
        <f t="shared" si="146"/>
        <v>55219.72466958181</v>
      </c>
      <c r="FL10" s="16">
        <f t="shared" si="146"/>
        <v>55219.72466958181</v>
      </c>
      <c r="FM10" s="16">
        <f t="shared" si="146"/>
        <v>55219.72466958181</v>
      </c>
      <c r="FN10" s="16">
        <f t="shared" si="146"/>
        <v>55219.72466958181</v>
      </c>
      <c r="FO10" s="16">
        <f t="shared" si="146"/>
        <v>55219.72466958181</v>
      </c>
      <c r="FP10" s="16">
        <f t="shared" si="146"/>
        <v>55219.72466958181</v>
      </c>
      <c r="FQ10" s="16">
        <f t="shared" si="146"/>
        <v>55219.72466958181</v>
      </c>
      <c r="FR10" s="16">
        <f t="shared" si="146"/>
        <v>55219.72466958181</v>
      </c>
      <c r="FS10" s="16">
        <f t="shared" si="146"/>
        <v>55219.72466958181</v>
      </c>
      <c r="FT10" s="16">
        <f t="shared" si="146"/>
        <v>55219.72466958181</v>
      </c>
      <c r="FU10" s="16">
        <f t="shared" si="146"/>
        <v>55219.72466958181</v>
      </c>
      <c r="FV10" s="16">
        <f t="shared" si="146"/>
        <v>56966.719456474282</v>
      </c>
      <c r="FW10" s="16">
        <f t="shared" si="146"/>
        <v>56966.719456474282</v>
      </c>
      <c r="FX10" s="16">
        <f t="shared" si="146"/>
        <v>56966.719456474282</v>
      </c>
      <c r="FY10" s="16">
        <f t="shared" si="146"/>
        <v>56966.719456474282</v>
      </c>
      <c r="FZ10" s="16">
        <f t="shared" si="146"/>
        <v>56966.719456474282</v>
      </c>
      <c r="GA10" s="16">
        <f t="shared" si="146"/>
        <v>56966.719456474282</v>
      </c>
      <c r="GB10" s="16">
        <f t="shared" si="146"/>
        <v>56966.719456474282</v>
      </c>
      <c r="GC10" s="16">
        <f t="shared" ref="GC10:IJ10" si="147">+GC8*GC9*1000</f>
        <v>56966.719456474282</v>
      </c>
      <c r="GD10" s="16">
        <f t="shared" si="147"/>
        <v>56966.719456474282</v>
      </c>
      <c r="GE10" s="16">
        <f t="shared" si="147"/>
        <v>56966.719456474282</v>
      </c>
      <c r="GF10" s="16">
        <f t="shared" si="147"/>
        <v>56966.719456474282</v>
      </c>
      <c r="GG10" s="16">
        <f t="shared" si="147"/>
        <v>56966.719456474282</v>
      </c>
      <c r="GH10" s="16">
        <f t="shared" si="147"/>
        <v>58852.974648406656</v>
      </c>
      <c r="GI10" s="16">
        <f t="shared" si="147"/>
        <v>58852.974648406656</v>
      </c>
      <c r="GJ10" s="16">
        <f t="shared" si="147"/>
        <v>58852.974648406656</v>
      </c>
      <c r="GK10" s="16">
        <f t="shared" si="147"/>
        <v>58852.974648406656</v>
      </c>
      <c r="GL10" s="16">
        <f t="shared" si="147"/>
        <v>58852.974648406656</v>
      </c>
      <c r="GM10" s="16">
        <f t="shared" si="147"/>
        <v>58852.974648406656</v>
      </c>
      <c r="GN10" s="16">
        <f t="shared" si="147"/>
        <v>58852.974648406656</v>
      </c>
      <c r="GO10" s="16">
        <f t="shared" si="147"/>
        <v>58852.974648406656</v>
      </c>
      <c r="GP10" s="16">
        <f t="shared" si="147"/>
        <v>58852.974648406656</v>
      </c>
      <c r="GQ10" s="16">
        <f t="shared" si="147"/>
        <v>58852.974648406656</v>
      </c>
      <c r="GR10" s="16">
        <f t="shared" si="147"/>
        <v>58852.974648406656</v>
      </c>
      <c r="GS10" s="16">
        <f t="shared" si="147"/>
        <v>58852.974648406656</v>
      </c>
      <c r="GT10" s="16">
        <f t="shared" si="147"/>
        <v>60855.736839734331</v>
      </c>
      <c r="GU10" s="16">
        <f t="shared" si="147"/>
        <v>60855.736839734331</v>
      </c>
      <c r="GV10" s="16">
        <f t="shared" si="147"/>
        <v>60855.736839734331</v>
      </c>
      <c r="GW10" s="16">
        <f t="shared" si="147"/>
        <v>60855.736839734331</v>
      </c>
      <c r="GX10" s="16">
        <f t="shared" si="147"/>
        <v>60855.736839734331</v>
      </c>
      <c r="GY10" s="16">
        <f t="shared" si="147"/>
        <v>60855.736839734331</v>
      </c>
      <c r="GZ10" s="16">
        <f t="shared" si="147"/>
        <v>60855.736839734331</v>
      </c>
      <c r="HA10" s="16">
        <f t="shared" si="147"/>
        <v>60855.736839734331</v>
      </c>
      <c r="HB10" s="16">
        <f t="shared" si="147"/>
        <v>60855.736839734331</v>
      </c>
      <c r="HC10" s="16">
        <f t="shared" si="147"/>
        <v>60855.736839734331</v>
      </c>
      <c r="HD10" s="16">
        <f t="shared" si="147"/>
        <v>60855.736839734331</v>
      </c>
      <c r="HE10" s="16">
        <f t="shared" si="147"/>
        <v>60855.736839734331</v>
      </c>
      <c r="HF10" s="16">
        <f t="shared" si="147"/>
        <v>62911.531936787651</v>
      </c>
      <c r="HG10" s="16">
        <f t="shared" si="147"/>
        <v>62911.531936787651</v>
      </c>
      <c r="HH10" s="16">
        <f t="shared" si="147"/>
        <v>62911.531936787651</v>
      </c>
      <c r="HI10" s="16">
        <f t="shared" si="147"/>
        <v>62911.531936787651</v>
      </c>
      <c r="HJ10" s="16">
        <f t="shared" si="147"/>
        <v>62911.531936787651</v>
      </c>
      <c r="HK10" s="16">
        <f t="shared" si="147"/>
        <v>62911.531936787651</v>
      </c>
      <c r="HL10" s="16">
        <f t="shared" si="147"/>
        <v>62911.531936787651</v>
      </c>
      <c r="HM10" s="16">
        <f t="shared" si="147"/>
        <v>62911.531936787651</v>
      </c>
      <c r="HN10" s="16">
        <f t="shared" si="147"/>
        <v>62911.531936787651</v>
      </c>
      <c r="HO10" s="16">
        <f t="shared" si="147"/>
        <v>62911.531936787651</v>
      </c>
      <c r="HP10" s="16">
        <f t="shared" si="147"/>
        <v>62911.531936787651</v>
      </c>
      <c r="HQ10" s="16">
        <f t="shared" si="147"/>
        <v>62911.531936787651</v>
      </c>
      <c r="HR10" s="16">
        <f t="shared" si="147"/>
        <v>65004.065278979666</v>
      </c>
      <c r="HS10" s="16">
        <f t="shared" si="147"/>
        <v>65004.065278979666</v>
      </c>
      <c r="HT10" s="16">
        <f t="shared" si="147"/>
        <v>65004.065278979666</v>
      </c>
      <c r="HU10" s="16">
        <f t="shared" si="147"/>
        <v>65004.065278979666</v>
      </c>
      <c r="HV10" s="16">
        <f t="shared" si="147"/>
        <v>65004.065278979666</v>
      </c>
      <c r="HW10" s="16">
        <f t="shared" si="147"/>
        <v>65004.065278979666</v>
      </c>
      <c r="HX10" s="16">
        <f t="shared" si="147"/>
        <v>65004.065278979666</v>
      </c>
      <c r="HY10" s="16">
        <f t="shared" si="147"/>
        <v>65004.065278979666</v>
      </c>
      <c r="HZ10" s="16">
        <f t="shared" si="147"/>
        <v>65004.065278979666</v>
      </c>
      <c r="IA10" s="16">
        <f t="shared" si="147"/>
        <v>65004.065278979666</v>
      </c>
      <c r="IB10" s="16">
        <f t="shared" si="147"/>
        <v>65004.065278979666</v>
      </c>
      <c r="IC10" s="16">
        <f t="shared" si="147"/>
        <v>65004.065278979666</v>
      </c>
      <c r="ID10" s="16">
        <f t="shared" si="147"/>
        <v>67160.014770100097</v>
      </c>
      <c r="IE10" s="16">
        <f t="shared" si="147"/>
        <v>67160.014770100097</v>
      </c>
      <c r="IF10" s="16">
        <f t="shared" si="147"/>
        <v>67160.014770100097</v>
      </c>
      <c r="IG10" s="16">
        <f t="shared" si="147"/>
        <v>67160.014770100097</v>
      </c>
      <c r="IH10" s="16">
        <f t="shared" si="147"/>
        <v>67160.014770100097</v>
      </c>
      <c r="II10" s="16">
        <f t="shared" si="147"/>
        <v>67160.014770100097</v>
      </c>
      <c r="IJ10" s="16">
        <f t="shared" si="147"/>
        <v>67160.014770100097</v>
      </c>
      <c r="IK10" s="16">
        <f t="shared" ref="IK10:KV10" si="148">+IK8*IK9*1000</f>
        <v>67160.014770100097</v>
      </c>
      <c r="IL10" s="16">
        <f t="shared" si="148"/>
        <v>67160.014770100097</v>
      </c>
      <c r="IM10" s="16">
        <f t="shared" si="148"/>
        <v>67160.014770100097</v>
      </c>
      <c r="IN10" s="16">
        <f t="shared" si="148"/>
        <v>67160.014770100097</v>
      </c>
      <c r="IO10" s="16">
        <f t="shared" si="148"/>
        <v>67160.014770100097</v>
      </c>
      <c r="IP10" s="16">
        <f t="shared" si="148"/>
        <v>69407.836963339374</v>
      </c>
      <c r="IQ10" s="16">
        <f t="shared" si="148"/>
        <v>69407.836963339374</v>
      </c>
      <c r="IR10" s="16">
        <f t="shared" si="148"/>
        <v>69407.836963339374</v>
      </c>
      <c r="IS10" s="16">
        <f t="shared" si="148"/>
        <v>69407.836963339374</v>
      </c>
      <c r="IT10" s="16">
        <f t="shared" si="148"/>
        <v>69407.836963339374</v>
      </c>
      <c r="IU10" s="16">
        <f t="shared" si="148"/>
        <v>69407.836963339374</v>
      </c>
      <c r="IV10" s="16">
        <f t="shared" si="148"/>
        <v>69407.836963339374</v>
      </c>
      <c r="IW10" s="16">
        <f t="shared" si="148"/>
        <v>69407.836963339374</v>
      </c>
      <c r="IX10" s="16">
        <f t="shared" si="148"/>
        <v>69407.836963339374</v>
      </c>
      <c r="IY10" s="16">
        <f t="shared" si="148"/>
        <v>69407.836963339374</v>
      </c>
      <c r="IZ10" s="16">
        <f t="shared" si="148"/>
        <v>69407.836963339374</v>
      </c>
      <c r="JA10" s="16">
        <f t="shared" si="148"/>
        <v>69407.836963339374</v>
      </c>
      <c r="JB10" s="16">
        <f t="shared" si="148"/>
        <v>71735.813664460395</v>
      </c>
      <c r="JC10" s="16">
        <f t="shared" si="148"/>
        <v>71735.813664460395</v>
      </c>
      <c r="JD10" s="16">
        <f t="shared" si="148"/>
        <v>71735.813664460395</v>
      </c>
      <c r="JE10" s="16">
        <f t="shared" si="148"/>
        <v>71735.813664460395</v>
      </c>
      <c r="JF10" s="16">
        <f t="shared" si="148"/>
        <v>71735.813664460395</v>
      </c>
      <c r="JG10" s="16">
        <f t="shared" si="148"/>
        <v>71735.813664460395</v>
      </c>
      <c r="JH10" s="16">
        <f t="shared" si="148"/>
        <v>71735.813664460395</v>
      </c>
      <c r="JI10" s="16">
        <f t="shared" si="148"/>
        <v>71735.813664460395</v>
      </c>
      <c r="JJ10" s="16">
        <f t="shared" si="148"/>
        <v>71735.813664460395</v>
      </c>
      <c r="JK10" s="16">
        <f t="shared" si="148"/>
        <v>71735.813664460395</v>
      </c>
      <c r="JL10" s="16">
        <f t="shared" si="148"/>
        <v>71735.813664460395</v>
      </c>
      <c r="JM10" s="16">
        <f t="shared" si="148"/>
        <v>71735.813664460395</v>
      </c>
      <c r="JN10" s="16">
        <f t="shared" si="148"/>
        <v>74134.925134671052</v>
      </c>
      <c r="JO10" s="16">
        <f t="shared" si="148"/>
        <v>74134.925134671052</v>
      </c>
      <c r="JP10" s="16">
        <f t="shared" si="148"/>
        <v>74134.925134671052</v>
      </c>
      <c r="JQ10" s="16">
        <f t="shared" si="148"/>
        <v>74134.925134671052</v>
      </c>
      <c r="JR10" s="16">
        <f t="shared" si="148"/>
        <v>74134.925134671052</v>
      </c>
      <c r="JS10" s="16">
        <f t="shared" si="148"/>
        <v>74134.925134671052</v>
      </c>
      <c r="JT10" s="16">
        <f t="shared" si="148"/>
        <v>74134.925134671052</v>
      </c>
      <c r="JU10" s="16">
        <f t="shared" si="148"/>
        <v>74134.925134671052</v>
      </c>
      <c r="JV10" s="16">
        <f t="shared" si="148"/>
        <v>74134.925134671052</v>
      </c>
      <c r="JW10" s="16">
        <f t="shared" si="148"/>
        <v>74134.925134671052</v>
      </c>
      <c r="JX10" s="16">
        <f t="shared" si="148"/>
        <v>74134.925134671052</v>
      </c>
      <c r="JY10" s="16">
        <f t="shared" si="148"/>
        <v>74134.925134671052</v>
      </c>
      <c r="JZ10" s="16">
        <f t="shared" si="148"/>
        <v>76609.314256400539</v>
      </c>
      <c r="KA10" s="16">
        <f t="shared" si="148"/>
        <v>76609.314256400539</v>
      </c>
      <c r="KB10" s="16">
        <f t="shared" si="148"/>
        <v>76609.314256400539</v>
      </c>
      <c r="KC10" s="16">
        <f t="shared" si="148"/>
        <v>76609.314256400539</v>
      </c>
      <c r="KD10" s="16">
        <f t="shared" si="148"/>
        <v>76609.314256400539</v>
      </c>
      <c r="KE10" s="16">
        <f t="shared" si="148"/>
        <v>76609.314256400539</v>
      </c>
      <c r="KF10" s="16">
        <f t="shared" si="148"/>
        <v>76609.314256400539</v>
      </c>
      <c r="KG10" s="16">
        <f t="shared" si="148"/>
        <v>76609.314256400539</v>
      </c>
      <c r="KH10" s="16">
        <f t="shared" si="148"/>
        <v>76609.314256400539</v>
      </c>
      <c r="KI10" s="16">
        <f t="shared" si="148"/>
        <v>76609.314256400539</v>
      </c>
      <c r="KJ10" s="16">
        <f t="shared" si="148"/>
        <v>76609.314256400539</v>
      </c>
      <c r="KK10" s="16">
        <f t="shared" si="148"/>
        <v>76609.314256400539</v>
      </c>
      <c r="KL10" s="16">
        <f t="shared" si="148"/>
        <v>79168.040415401731</v>
      </c>
      <c r="KM10" s="16">
        <f t="shared" si="148"/>
        <v>79168.040415401731</v>
      </c>
      <c r="KN10" s="16">
        <f t="shared" si="148"/>
        <v>79168.040415401731</v>
      </c>
      <c r="KO10" s="16">
        <f t="shared" si="148"/>
        <v>79168.040415401731</v>
      </c>
      <c r="KP10" s="16">
        <f t="shared" si="148"/>
        <v>79168.040415401731</v>
      </c>
      <c r="KQ10" s="16">
        <f t="shared" si="148"/>
        <v>79168.040415401731</v>
      </c>
      <c r="KR10" s="16">
        <f t="shared" si="148"/>
        <v>79168.040415401731</v>
      </c>
      <c r="KS10" s="16">
        <f t="shared" si="148"/>
        <v>79168.040415401731</v>
      </c>
      <c r="KT10" s="16">
        <f t="shared" si="148"/>
        <v>79168.040415401731</v>
      </c>
      <c r="KU10" s="16">
        <f t="shared" si="148"/>
        <v>79168.040415401731</v>
      </c>
      <c r="KV10" s="16">
        <f t="shared" si="148"/>
        <v>79168.040415401731</v>
      </c>
      <c r="KW10" s="16">
        <f t="shared" ref="KW10:MZ10" si="149">+KW8*KW9*1000</f>
        <v>79168.040415401731</v>
      </c>
      <c r="KX10" s="16">
        <f t="shared" si="149"/>
        <v>81815.885002718016</v>
      </c>
      <c r="KY10" s="16">
        <f t="shared" si="149"/>
        <v>81815.885002718016</v>
      </c>
      <c r="KZ10" s="16">
        <f t="shared" si="149"/>
        <v>81815.885002718016</v>
      </c>
      <c r="LA10" s="16">
        <f t="shared" si="149"/>
        <v>81815.885002718016</v>
      </c>
      <c r="LB10" s="16">
        <f t="shared" si="149"/>
        <v>81815.885002718016</v>
      </c>
      <c r="LC10" s="16">
        <f t="shared" si="149"/>
        <v>81815.885002718016</v>
      </c>
      <c r="LD10" s="16">
        <f t="shared" si="149"/>
        <v>81815.885002718016</v>
      </c>
      <c r="LE10" s="16">
        <f t="shared" si="149"/>
        <v>81815.885002718016</v>
      </c>
      <c r="LF10" s="16">
        <f t="shared" si="149"/>
        <v>81815.885002718016</v>
      </c>
      <c r="LG10" s="16">
        <f t="shared" si="149"/>
        <v>81815.885002718016</v>
      </c>
      <c r="LH10" s="16">
        <f t="shared" si="149"/>
        <v>81815.885002718016</v>
      </c>
      <c r="LI10" s="16">
        <f t="shared" si="149"/>
        <v>81815.885002718016</v>
      </c>
      <c r="LJ10" s="16">
        <f t="shared" si="149"/>
        <v>84551.903987581565</v>
      </c>
      <c r="LK10" s="16">
        <f t="shared" si="149"/>
        <v>84551.903987581565</v>
      </c>
      <c r="LL10" s="16">
        <f t="shared" si="149"/>
        <v>84551.903987581565</v>
      </c>
      <c r="LM10" s="16">
        <f t="shared" si="149"/>
        <v>84551.903987581565</v>
      </c>
      <c r="LN10" s="16">
        <f t="shared" si="149"/>
        <v>84551.903987581565</v>
      </c>
      <c r="LO10" s="16">
        <f t="shared" si="149"/>
        <v>84551.903987581565</v>
      </c>
      <c r="LP10" s="16">
        <f t="shared" si="149"/>
        <v>84551.903987581565</v>
      </c>
      <c r="LQ10" s="16">
        <f t="shared" si="149"/>
        <v>84551.903987581565</v>
      </c>
      <c r="LR10" s="16">
        <f t="shared" si="149"/>
        <v>84551.903987581565</v>
      </c>
      <c r="LS10" s="16">
        <f t="shared" si="149"/>
        <v>84551.903987581565</v>
      </c>
      <c r="LT10" s="16">
        <f t="shared" si="149"/>
        <v>84551.903987581565</v>
      </c>
      <c r="LU10" s="16">
        <f t="shared" si="149"/>
        <v>84551.903987581565</v>
      </c>
      <c r="LV10" s="16">
        <f t="shared" si="149"/>
        <v>87377.755014881332</v>
      </c>
      <c r="LW10" s="16">
        <f t="shared" si="149"/>
        <v>87377.755014881332</v>
      </c>
      <c r="LX10" s="16">
        <f t="shared" si="149"/>
        <v>87377.755014881332</v>
      </c>
      <c r="LY10" s="16">
        <f t="shared" si="149"/>
        <v>87377.755014881332</v>
      </c>
      <c r="LZ10" s="16">
        <f t="shared" si="149"/>
        <v>87377.755014881332</v>
      </c>
      <c r="MA10" s="16">
        <f t="shared" si="149"/>
        <v>87377.755014881332</v>
      </c>
      <c r="MB10" s="16">
        <f t="shared" si="149"/>
        <v>87377.755014881332</v>
      </c>
      <c r="MC10" s="16">
        <f t="shared" si="149"/>
        <v>87377.755014881332</v>
      </c>
      <c r="MD10" s="16">
        <f t="shared" si="149"/>
        <v>87377.755014881332</v>
      </c>
      <c r="ME10" s="16">
        <f t="shared" si="149"/>
        <v>87377.755014881332</v>
      </c>
      <c r="MF10" s="16">
        <f t="shared" si="149"/>
        <v>87377.755014881332</v>
      </c>
      <c r="MG10" s="16">
        <f t="shared" si="149"/>
        <v>87377.755014881332</v>
      </c>
      <c r="MH10" s="16">
        <f t="shared" si="149"/>
        <v>90297.665896491933</v>
      </c>
      <c r="MI10" s="16">
        <f t="shared" si="149"/>
        <v>90297.665896491933</v>
      </c>
      <c r="MJ10" s="16">
        <f t="shared" si="149"/>
        <v>90297.665896491933</v>
      </c>
      <c r="MK10" s="16">
        <f t="shared" si="149"/>
        <v>90297.665896491933</v>
      </c>
      <c r="ML10" s="16">
        <f t="shared" si="149"/>
        <v>90297.665896491933</v>
      </c>
      <c r="MM10" s="16">
        <f t="shared" si="149"/>
        <v>90297.665896491933</v>
      </c>
      <c r="MN10" s="16">
        <f t="shared" si="149"/>
        <v>90297.665896491933</v>
      </c>
      <c r="MO10" s="16">
        <f t="shared" si="149"/>
        <v>90297.665896491933</v>
      </c>
      <c r="MP10" s="16">
        <f t="shared" si="149"/>
        <v>90297.665896491933</v>
      </c>
      <c r="MQ10" s="16">
        <f t="shared" si="149"/>
        <v>90297.665896491933</v>
      </c>
      <c r="MR10" s="16">
        <f t="shared" si="149"/>
        <v>90297.665896491933</v>
      </c>
      <c r="MS10" s="16">
        <f t="shared" si="149"/>
        <v>90297.665896491933</v>
      </c>
      <c r="MT10" s="16">
        <f t="shared" si="149"/>
        <v>93315.87165989069</v>
      </c>
      <c r="MU10" s="16">
        <f t="shared" si="149"/>
        <v>93315.87165989069</v>
      </c>
      <c r="MV10" s="16">
        <f t="shared" si="149"/>
        <v>93315.87165989069</v>
      </c>
      <c r="MW10" s="16">
        <f t="shared" si="149"/>
        <v>93315.87165989069</v>
      </c>
      <c r="MX10" s="16">
        <f t="shared" si="149"/>
        <v>93315.87165989069</v>
      </c>
      <c r="MY10" s="16">
        <f t="shared" si="149"/>
        <v>93315.87165989069</v>
      </c>
      <c r="MZ10" s="16">
        <f t="shared" si="149"/>
        <v>93315.87165989069</v>
      </c>
      <c r="NA10" s="1"/>
      <c r="NB10" s="19" t="str">
        <f>+D10</f>
        <v>Capacity Charges ($)</v>
      </c>
      <c r="NC10" s="16">
        <f t="shared" ref="NC10:OF10" si="150">SUMIF($E$3:$MZ$3,NC$3,$E10:$MZ10)</f>
        <v>750407.03509999998</v>
      </c>
      <c r="ND10" s="16">
        <f t="shared" si="150"/>
        <v>951810.8972210394</v>
      </c>
      <c r="NE10" s="16">
        <f t="shared" si="150"/>
        <v>572756.01462309086</v>
      </c>
      <c r="NF10" s="16">
        <f t="shared" si="150"/>
        <v>522043.82843961415</v>
      </c>
      <c r="NG10" s="16">
        <f t="shared" si="150"/>
        <v>408899.23569997592</v>
      </c>
      <c r="NH10" s="16">
        <f t="shared" si="150"/>
        <v>333888.12961917772</v>
      </c>
      <c r="NI10" s="16">
        <f t="shared" si="150"/>
        <v>419475.16669648566</v>
      </c>
      <c r="NJ10" s="16">
        <f t="shared" si="150"/>
        <v>505370.02893011371</v>
      </c>
      <c r="NK10" s="16">
        <f t="shared" si="150"/>
        <v>557055.69267153891</v>
      </c>
      <c r="NL10" s="16">
        <f t="shared" si="150"/>
        <v>575126.80171280599</v>
      </c>
      <c r="NM10" s="16">
        <f t="shared" si="150"/>
        <v>590512.01044218964</v>
      </c>
      <c r="NN10" s="16">
        <f t="shared" si="150"/>
        <v>609703.19928655785</v>
      </c>
      <c r="NO10" s="16">
        <f t="shared" si="150"/>
        <v>631624.44778780069</v>
      </c>
      <c r="NP10" s="16">
        <f t="shared" si="150"/>
        <v>653624.77798110573</v>
      </c>
      <c r="NQ10" s="16">
        <f t="shared" si="150"/>
        <v>674865.65954322915</v>
      </c>
      <c r="NR10" s="16">
        <f t="shared" si="150"/>
        <v>696804.41982121801</v>
      </c>
      <c r="NS10" s="16">
        <f t="shared" si="150"/>
        <v>720255.03112017363</v>
      </c>
      <c r="NT10" s="16">
        <f t="shared" si="150"/>
        <v>744659.40775618528</v>
      </c>
      <c r="NU10" s="16">
        <f t="shared" si="150"/>
        <v>769586.11663679604</v>
      </c>
      <c r="NV10" s="16">
        <f t="shared" si="150"/>
        <v>795140.42978559923</v>
      </c>
      <c r="NW10" s="16">
        <f t="shared" si="150"/>
        <v>821654.93259387603</v>
      </c>
      <c r="NX10" s="16">
        <f t="shared" si="150"/>
        <v>849189.88046791975</v>
      </c>
      <c r="NY10" s="16">
        <f t="shared" si="150"/>
        <v>877623.54426499922</v>
      </c>
      <c r="NZ10" s="16">
        <f t="shared" si="150"/>
        <v>906939.82546815916</v>
      </c>
      <c r="OA10" s="16">
        <f t="shared" si="150"/>
        <v>937222.85418981465</v>
      </c>
      <c r="OB10" s="16">
        <f t="shared" si="150"/>
        <v>968551.39709603507</v>
      </c>
      <c r="OC10" s="16">
        <f t="shared" si="150"/>
        <v>1000942.7529266613</v>
      </c>
      <c r="OD10" s="16">
        <f t="shared" si="150"/>
        <v>1034403.8050420773</v>
      </c>
      <c r="OE10" s="16">
        <f t="shared" si="150"/>
        <v>1068972.4363498504</v>
      </c>
      <c r="OF10" s="16">
        <f t="shared" si="150"/>
        <v>1104699.4311016949</v>
      </c>
      <c r="OH10" s="58" t="str">
        <f>_xlfn.CONCAT(C6," ",D10)</f>
        <v>Capacity Market Capacity Charges ($)</v>
      </c>
    </row>
    <row r="11" spans="1:398" x14ac:dyDescent="0.25">
      <c r="A11" s="35"/>
      <c r="D11" s="210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  <c r="AW11" s="211"/>
      <c r="AX11" s="211"/>
      <c r="AY11" s="211"/>
      <c r="AZ11" s="211"/>
      <c r="BA11" s="211"/>
      <c r="BB11" s="211"/>
      <c r="BC11" s="211"/>
      <c r="BD11" s="211"/>
      <c r="BE11" s="211"/>
      <c r="BF11" s="211"/>
      <c r="BG11" s="211"/>
      <c r="BH11" s="211"/>
      <c r="BI11" s="211"/>
      <c r="BJ11" s="211"/>
      <c r="BK11" s="211"/>
      <c r="BL11" s="211"/>
      <c r="BM11" s="211"/>
      <c r="BN11" s="211"/>
      <c r="BO11" s="211"/>
      <c r="BP11" s="211"/>
      <c r="BQ11" s="211"/>
      <c r="BR11" s="211"/>
      <c r="BS11" s="211"/>
      <c r="BT11" s="211"/>
      <c r="BU11" s="211"/>
      <c r="BV11" s="211"/>
      <c r="BW11" s="211"/>
      <c r="BX11" s="211"/>
      <c r="BY11" s="211"/>
      <c r="BZ11" s="211"/>
      <c r="CA11" s="211"/>
      <c r="CB11" s="211"/>
      <c r="CC11" s="211"/>
      <c r="CD11" s="211"/>
      <c r="CE11" s="211"/>
      <c r="CF11" s="211"/>
      <c r="CG11" s="211"/>
      <c r="CH11" s="211"/>
      <c r="CI11" s="211"/>
      <c r="CJ11" s="211"/>
      <c r="CK11" s="211"/>
      <c r="CL11" s="211"/>
      <c r="CM11" s="211"/>
      <c r="CN11" s="211"/>
      <c r="CO11" s="211"/>
      <c r="CP11" s="211"/>
      <c r="CQ11" s="211"/>
      <c r="CR11" s="211"/>
      <c r="CS11" s="211"/>
      <c r="CT11" s="211"/>
      <c r="CU11" s="211"/>
      <c r="CV11" s="211"/>
      <c r="CW11" s="211"/>
      <c r="CX11" s="211"/>
      <c r="CY11" s="211"/>
      <c r="CZ11" s="211"/>
      <c r="DA11" s="211"/>
      <c r="DB11" s="211"/>
      <c r="DC11" s="211"/>
      <c r="DD11" s="211"/>
      <c r="DE11" s="211"/>
      <c r="DF11" s="211"/>
      <c r="DG11" s="211"/>
      <c r="DH11" s="211"/>
      <c r="DI11" s="211"/>
      <c r="DJ11" s="211"/>
      <c r="DK11" s="211"/>
      <c r="DL11" s="211"/>
      <c r="DM11" s="211"/>
      <c r="DN11" s="211"/>
      <c r="DO11" s="211"/>
      <c r="DP11" s="211"/>
      <c r="DQ11" s="211"/>
      <c r="DR11" s="211"/>
      <c r="DS11" s="211"/>
      <c r="DT11" s="211"/>
      <c r="DU11" s="211"/>
      <c r="DV11" s="211"/>
      <c r="DW11" s="211"/>
      <c r="DX11" s="211"/>
      <c r="DY11" s="211"/>
      <c r="DZ11" s="211"/>
      <c r="EA11" s="211"/>
      <c r="EB11" s="211"/>
      <c r="EC11" s="211"/>
      <c r="ED11" s="211"/>
      <c r="EE11" s="211"/>
      <c r="EF11" s="211"/>
      <c r="EG11" s="211"/>
      <c r="EH11" s="211"/>
      <c r="EI11" s="211"/>
      <c r="EJ11" s="211"/>
      <c r="EK11" s="211"/>
      <c r="EL11" s="211"/>
      <c r="EM11" s="211"/>
      <c r="EN11" s="211"/>
      <c r="EO11" s="211"/>
      <c r="EP11" s="211"/>
      <c r="EQ11" s="211"/>
      <c r="ER11" s="211"/>
      <c r="ES11" s="211"/>
      <c r="ET11" s="211"/>
      <c r="EU11" s="211"/>
      <c r="EV11" s="211"/>
      <c r="EW11" s="211"/>
      <c r="EX11" s="211"/>
      <c r="EY11" s="211"/>
      <c r="EZ11" s="211"/>
      <c r="FA11" s="211"/>
      <c r="FB11" s="211"/>
      <c r="FC11" s="211"/>
      <c r="FD11" s="211"/>
      <c r="FE11" s="211"/>
      <c r="FF11" s="211"/>
      <c r="FG11" s="211"/>
      <c r="FH11" s="211"/>
      <c r="FI11" s="211"/>
      <c r="FJ11" s="211"/>
      <c r="FK11" s="211"/>
      <c r="FL11" s="211"/>
      <c r="FM11" s="211"/>
      <c r="FN11" s="211"/>
      <c r="FO11" s="211"/>
      <c r="FP11" s="211"/>
      <c r="FQ11" s="211"/>
      <c r="FR11" s="211"/>
      <c r="FS11" s="211"/>
      <c r="FT11" s="211"/>
      <c r="FU11" s="211"/>
      <c r="FV11" s="211"/>
      <c r="FW11" s="211"/>
      <c r="FX11" s="211"/>
      <c r="FY11" s="211"/>
      <c r="FZ11" s="211"/>
      <c r="GA11" s="211"/>
      <c r="GB11" s="211"/>
      <c r="GC11" s="211"/>
      <c r="GD11" s="211"/>
      <c r="GE11" s="211"/>
      <c r="GF11" s="211"/>
      <c r="GG11" s="211"/>
      <c r="GH11" s="211"/>
      <c r="GI11" s="211"/>
      <c r="GJ11" s="211"/>
      <c r="GK11" s="211"/>
      <c r="GL11" s="211"/>
      <c r="GM11" s="211"/>
      <c r="GN11" s="211"/>
      <c r="GO11" s="211"/>
      <c r="GP11" s="211"/>
      <c r="GQ11" s="211"/>
      <c r="GR11" s="211"/>
      <c r="GS11" s="211"/>
      <c r="GT11" s="211"/>
      <c r="GU11" s="211"/>
      <c r="GV11" s="211"/>
      <c r="GW11" s="211"/>
      <c r="GX11" s="211"/>
      <c r="GY11" s="211"/>
      <c r="GZ11" s="211"/>
      <c r="HA11" s="211"/>
      <c r="HB11" s="211"/>
      <c r="HC11" s="211"/>
      <c r="HD11" s="211"/>
      <c r="HE11" s="211"/>
      <c r="HF11" s="211"/>
      <c r="HG11" s="211"/>
      <c r="HH11" s="211"/>
      <c r="HI11" s="211"/>
      <c r="HJ11" s="211"/>
      <c r="HK11" s="211"/>
      <c r="HL11" s="211"/>
      <c r="HM11" s="211"/>
      <c r="HN11" s="211"/>
      <c r="HO11" s="211"/>
      <c r="HP11" s="211"/>
      <c r="HQ11" s="211"/>
      <c r="HR11" s="211"/>
      <c r="HS11" s="211"/>
      <c r="HT11" s="211"/>
      <c r="HU11" s="211"/>
      <c r="HV11" s="211"/>
      <c r="HW11" s="211"/>
      <c r="HX11" s="211"/>
      <c r="HY11" s="211"/>
      <c r="HZ11" s="211"/>
      <c r="IA11" s="211"/>
      <c r="IB11" s="211"/>
      <c r="IC11" s="211"/>
      <c r="ID11" s="211"/>
      <c r="IE11" s="211"/>
      <c r="IF11" s="211"/>
      <c r="IG11" s="211"/>
      <c r="IH11" s="211"/>
      <c r="II11" s="211"/>
      <c r="IJ11" s="211"/>
      <c r="IK11" s="211"/>
      <c r="IL11" s="211"/>
      <c r="IM11" s="211"/>
      <c r="IN11" s="211"/>
      <c r="IO11" s="211"/>
      <c r="IP11" s="211"/>
      <c r="IQ11" s="211"/>
      <c r="IR11" s="211"/>
      <c r="IS11" s="211"/>
      <c r="IT11" s="211"/>
      <c r="IU11" s="211"/>
      <c r="IV11" s="211"/>
      <c r="IW11" s="211"/>
      <c r="IX11" s="211"/>
      <c r="IY11" s="211"/>
      <c r="IZ11" s="211"/>
      <c r="JA11" s="211"/>
      <c r="JB11" s="211"/>
      <c r="JC11" s="211"/>
      <c r="JD11" s="211"/>
      <c r="JE11" s="211"/>
      <c r="JF11" s="211"/>
      <c r="JG11" s="211"/>
      <c r="JH11" s="211"/>
      <c r="JI11" s="211"/>
      <c r="JJ11" s="211"/>
      <c r="JK11" s="211"/>
      <c r="JL11" s="211"/>
      <c r="JM11" s="211"/>
      <c r="JN11" s="211"/>
      <c r="JO11" s="211"/>
      <c r="JP11" s="211"/>
      <c r="JQ11" s="211"/>
      <c r="JR11" s="211"/>
      <c r="JS11" s="211"/>
      <c r="JT11" s="211"/>
      <c r="JU11" s="211"/>
      <c r="JV11" s="211"/>
      <c r="JW11" s="211"/>
      <c r="JX11" s="211"/>
      <c r="JY11" s="211"/>
      <c r="JZ11" s="211"/>
      <c r="KA11" s="211"/>
      <c r="KB11" s="211"/>
      <c r="KC11" s="211"/>
      <c r="KD11" s="211"/>
      <c r="KE11" s="211"/>
      <c r="KF11" s="211"/>
      <c r="KG11" s="211"/>
      <c r="KH11" s="211"/>
      <c r="KI11" s="211"/>
      <c r="KJ11" s="211"/>
      <c r="KK11" s="211"/>
      <c r="KL11" s="211"/>
      <c r="KM11" s="211"/>
      <c r="KN11" s="211"/>
      <c r="KO11" s="211"/>
      <c r="KP11" s="211"/>
      <c r="KQ11" s="211"/>
      <c r="KR11" s="211"/>
      <c r="KS11" s="211"/>
      <c r="KT11" s="211"/>
      <c r="KU11" s="211"/>
      <c r="KV11" s="211"/>
      <c r="KW11" s="211"/>
      <c r="KX11" s="211"/>
      <c r="KY11" s="211"/>
      <c r="KZ11" s="211"/>
      <c r="LA11" s="211"/>
      <c r="LB11" s="211"/>
      <c r="LC11" s="211"/>
      <c r="LD11" s="211"/>
      <c r="LE11" s="211"/>
      <c r="LF11" s="211"/>
      <c r="LG11" s="211"/>
      <c r="LH11" s="211"/>
      <c r="LI11" s="211"/>
      <c r="LJ11" s="211"/>
      <c r="LK11" s="211"/>
      <c r="LL11" s="211"/>
      <c r="LM11" s="211"/>
      <c r="LN11" s="211"/>
      <c r="LO11" s="211"/>
      <c r="LP11" s="211"/>
      <c r="LQ11" s="211"/>
      <c r="LR11" s="211"/>
      <c r="LS11" s="211"/>
      <c r="LT11" s="211"/>
      <c r="LU11" s="211"/>
      <c r="LV11" s="211"/>
      <c r="LW11" s="211"/>
      <c r="LX11" s="211"/>
      <c r="LY11" s="211"/>
      <c r="LZ11" s="211"/>
      <c r="MA11" s="211"/>
      <c r="MB11" s="211"/>
      <c r="MC11" s="211"/>
      <c r="MD11" s="211"/>
      <c r="ME11" s="211"/>
      <c r="MF11" s="211"/>
      <c r="MG11" s="211"/>
      <c r="MH11" s="211"/>
      <c r="MI11" s="211"/>
      <c r="MJ11" s="211"/>
      <c r="MK11" s="211"/>
      <c r="ML11" s="211"/>
      <c r="MM11" s="211"/>
      <c r="MN11" s="211"/>
      <c r="MO11" s="211"/>
      <c r="MP11" s="211"/>
      <c r="MQ11" s="211"/>
      <c r="MR11" s="211"/>
      <c r="MS11" s="211"/>
      <c r="MT11" s="211"/>
      <c r="MU11" s="211"/>
      <c r="MV11" s="211"/>
      <c r="MW11" s="211"/>
      <c r="MX11" s="211"/>
      <c r="MY11" s="211"/>
      <c r="MZ11" s="211"/>
      <c r="NA11" s="1"/>
      <c r="NB11" s="210"/>
      <c r="NC11" s="211"/>
      <c r="ND11" s="211"/>
      <c r="NE11" s="211"/>
      <c r="NF11" s="211"/>
      <c r="NG11" s="211"/>
      <c r="NH11" s="211"/>
      <c r="NI11" s="211"/>
      <c r="NJ11" s="211"/>
      <c r="NK11" s="211"/>
      <c r="NL11" s="211"/>
      <c r="NM11" s="211"/>
      <c r="NN11" s="211"/>
      <c r="NO11" s="211"/>
      <c r="NP11" s="211"/>
      <c r="NQ11" s="211"/>
      <c r="NR11" s="211"/>
      <c r="NS11" s="211"/>
      <c r="NT11" s="211"/>
      <c r="NU11" s="211"/>
      <c r="NV11" s="211"/>
      <c r="NW11" s="211"/>
      <c r="NX11" s="211"/>
      <c r="NY11" s="211"/>
      <c r="NZ11" s="211"/>
      <c r="OA11" s="211"/>
      <c r="OB11" s="211"/>
      <c r="OC11" s="211"/>
      <c r="OD11" s="211"/>
      <c r="OE11" s="211"/>
      <c r="OF11" s="211"/>
      <c r="OH11" s="146"/>
    </row>
    <row r="12" spans="1:398" x14ac:dyDescent="0.25">
      <c r="A12" s="35"/>
      <c r="D12" s="19" t="s">
        <v>304</v>
      </c>
      <c r="E12" s="191" t="e">
        <f>INDEX(CP_Forecast!$H$4:$AB$38,MATCH(YEAR(Capacity_Charges!E7)-1,CP_Forecast!$J$4:$J$38,0),MATCH(Capacity_Charges!$B$3,CP_Forecast!$H$4:$AB$4,0))/INDEX(CP_Forecast!$B$4:$F$38,MATCH(Capacity_Charges!E7,CP_Forecast!$C$4:$C$38,0),4)</f>
        <v>#N/A</v>
      </c>
      <c r="F12" s="191" t="e">
        <f>INDEX(CP_Forecast!$H$4:$AB$38,MATCH(YEAR(Capacity_Charges!F7)-1,CP_Forecast!$J$4:$J$38,0),MATCH(Capacity_Charges!$B$3,CP_Forecast!$H$4:$AB$4,0))/INDEX(CP_Forecast!$B$4:$F$38,MATCH(Capacity_Charges!F7,CP_Forecast!$C$4:$C$38,0),4)</f>
        <v>#N/A</v>
      </c>
      <c r="G12" s="191" t="e">
        <f>INDEX(CP_Forecast!$H$4:$AB$38,MATCH(YEAR(Capacity_Charges!G7)-1,CP_Forecast!$J$4:$J$38,0),MATCH(Capacity_Charges!$B$3,CP_Forecast!$H$4:$AB$4,0))/INDEX(CP_Forecast!$B$4:$F$38,MATCH(Capacity_Charges!G7,CP_Forecast!$C$4:$C$38,0),4)</f>
        <v>#N/A</v>
      </c>
      <c r="H12" s="191" t="e">
        <f>INDEX(CP_Forecast!$H$4:$AB$38,MATCH(YEAR(Capacity_Charges!H7)-1,CP_Forecast!$J$4:$J$38,0),MATCH(Capacity_Charges!$B$3,CP_Forecast!$H$4:$AB$4,0))/INDEX(CP_Forecast!$B$4:$F$38,MATCH(Capacity_Charges!H7,CP_Forecast!$C$4:$C$38,0),4)</f>
        <v>#N/A</v>
      </c>
      <c r="I12" s="191" t="e">
        <f>INDEX(CP_Forecast!$H$4:$AB$38,MATCH(YEAR(Capacity_Charges!I7)-1,CP_Forecast!$J$4:$J$38,0),MATCH(Capacity_Charges!$B$3,CP_Forecast!$H$4:$AB$4,0))/INDEX(CP_Forecast!$B$4:$F$38,MATCH(Capacity_Charges!I7,CP_Forecast!$C$4:$C$38,0),4)</f>
        <v>#N/A</v>
      </c>
      <c r="J12" s="191" t="e">
        <f>INDEX(CP_Forecast!$H$4:$AB$38,MATCH(YEAR(Capacity_Charges!J7)-1,CP_Forecast!$J$4:$J$38,0),MATCH(Capacity_Charges!$B$3,CP_Forecast!$H$4:$AB$4,0))/INDEX(CP_Forecast!$B$4:$F$38,MATCH(Capacity_Charges!J7,CP_Forecast!$C$4:$C$38,0),4)</f>
        <v>#N/A</v>
      </c>
      <c r="K12" s="191" t="e">
        <f>INDEX(CP_Forecast!$H$4:$AB$38,MATCH(YEAR(Capacity_Charges!K7)-1,CP_Forecast!$J$4:$J$38,0),MATCH(Capacity_Charges!$B$3,CP_Forecast!$H$4:$AB$4,0))/INDEX(CP_Forecast!$B$4:$F$38,MATCH(Capacity_Charges!K7,CP_Forecast!$C$4:$C$38,0),4)</f>
        <v>#N/A</v>
      </c>
      <c r="L12" s="191" t="e">
        <f>INDEX(CP_Forecast!$H$4:$AB$38,MATCH(YEAR(Capacity_Charges!L7)-1,CP_Forecast!$J$4:$J$38,0),MATCH(Capacity_Charges!$B$3,CP_Forecast!$H$4:$AB$4,0))/INDEX(CP_Forecast!$B$4:$F$38,MATCH(Capacity_Charges!L7,CP_Forecast!$C$4:$C$38,0),4)</f>
        <v>#N/A</v>
      </c>
      <c r="M12" s="191" t="e">
        <f>INDEX(CP_Forecast!$H$4:$AB$38,MATCH(YEAR(Capacity_Charges!M7)-1,CP_Forecast!$J$4:$J$38,0),MATCH(Capacity_Charges!$B$3,CP_Forecast!$H$4:$AB$4,0))/INDEX(CP_Forecast!$B$4:$F$38,MATCH(Capacity_Charges!M7,CP_Forecast!$C$4:$C$38,0),4)</f>
        <v>#N/A</v>
      </c>
      <c r="N12" s="191" t="e">
        <f>INDEX(CP_Forecast!$H$4:$AB$38,MATCH(YEAR(Capacity_Charges!N7)-1,CP_Forecast!$J$4:$J$38,0),MATCH(Capacity_Charges!$B$3,CP_Forecast!$H$4:$AB$4,0))/INDEX(CP_Forecast!$B$4:$F$38,MATCH(Capacity_Charges!N7,CP_Forecast!$C$4:$C$38,0),4)</f>
        <v>#N/A</v>
      </c>
      <c r="O12" s="191" t="e">
        <f>INDEX(CP_Forecast!$H$4:$AB$38,MATCH(YEAR(Capacity_Charges!O7)-1,CP_Forecast!$J$4:$J$38,0),MATCH(Capacity_Charges!$B$3,CP_Forecast!$H$4:$AB$4,0))/INDEX(CP_Forecast!$B$4:$F$38,MATCH(Capacity_Charges!O7,CP_Forecast!$C$4:$C$38,0),4)</f>
        <v>#N/A</v>
      </c>
      <c r="P12" s="191" t="e">
        <f>INDEX(CP_Forecast!$H$4:$AB$38,MATCH(YEAR(Capacity_Charges!P7)-1,CP_Forecast!$J$4:$J$38,0),MATCH(Capacity_Charges!$B$3,CP_Forecast!$H$4:$AB$4,0))/INDEX(CP_Forecast!$B$4:$F$38,MATCH(Capacity_Charges!P7,CP_Forecast!$C$4:$C$38,0),4)</f>
        <v>#N/A</v>
      </c>
      <c r="Q12" s="14">
        <f>+INDEX(CP_Forecast!$L$4:$AB$38,MATCH(Capacity_Charges!Q2,CP_Forecast!$L$4:$L$38,0),MATCH(Capacity_Charges!$B$3,CP_Forecast!$L$4:$AB$4,0))</f>
        <v>13.29565</v>
      </c>
      <c r="R12" s="14">
        <f>+INDEX(CP_Forecast!$L$4:$AB$38,MATCH(Capacity_Charges!R2,CP_Forecast!$L$4:$L$38,0),MATCH(Capacity_Charges!$B$3,CP_Forecast!$L$4:$AB$4,0))</f>
        <v>13.29565</v>
      </c>
      <c r="S12" s="14">
        <f>+INDEX(CP_Forecast!$L$4:$AB$38,MATCH(Capacity_Charges!S2,CP_Forecast!$L$4:$L$38,0),MATCH(Capacity_Charges!$B$3,CP_Forecast!$L$4:$AB$4,0))</f>
        <v>13.29565</v>
      </c>
      <c r="T12" s="14">
        <f>+INDEX(CP_Forecast!$L$4:$AB$38,MATCH(Capacity_Charges!T2,CP_Forecast!$L$4:$L$38,0),MATCH(Capacity_Charges!$B$3,CP_Forecast!$L$4:$AB$4,0))</f>
        <v>13.29565</v>
      </c>
      <c r="U12" s="14">
        <f>+INDEX(CP_Forecast!$L$4:$AB$38,MATCH(Capacity_Charges!U2,CP_Forecast!$L$4:$L$38,0),MATCH(Capacity_Charges!$B$3,CP_Forecast!$L$4:$AB$4,0))</f>
        <v>13.29565</v>
      </c>
      <c r="V12" s="14">
        <f>+INDEX(CP_Forecast!$L$4:$AB$38,MATCH(Capacity_Charges!V2,CP_Forecast!$L$4:$L$38,0),MATCH(Capacity_Charges!$B$3,CP_Forecast!$L$4:$AB$4,0))</f>
        <v>12.128310000000001</v>
      </c>
      <c r="W12" s="14">
        <f>+INDEX(CP_Forecast!$L$4:$AB$38,MATCH(Capacity_Charges!W2,CP_Forecast!$L$4:$L$38,0),MATCH(Capacity_Charges!$B$3,CP_Forecast!$L$4:$AB$4,0))</f>
        <v>12.128310000000001</v>
      </c>
      <c r="X12" s="14">
        <f>+INDEX(CP_Forecast!$L$4:$AB$38,MATCH(Capacity_Charges!X2,CP_Forecast!$L$4:$L$38,0),MATCH(Capacity_Charges!$B$3,CP_Forecast!$L$4:$AB$4,0))</f>
        <v>12.128310000000001</v>
      </c>
      <c r="Y12" s="14">
        <f>+INDEX(CP_Forecast!$L$4:$AB$38,MATCH(Capacity_Charges!Y2,CP_Forecast!$L$4:$L$38,0),MATCH(Capacity_Charges!$B$3,CP_Forecast!$L$4:$AB$4,0))</f>
        <v>12.128310000000001</v>
      </c>
      <c r="Z12" s="14">
        <f>+INDEX(CP_Forecast!$L$4:$AB$38,MATCH(Capacity_Charges!Z2,CP_Forecast!$L$4:$L$38,0),MATCH(Capacity_Charges!$B$3,CP_Forecast!$L$4:$AB$4,0))</f>
        <v>12.128310000000001</v>
      </c>
      <c r="AA12" s="14">
        <f>+INDEX(CP_Forecast!$L$4:$AB$38,MATCH(Capacity_Charges!AA2,CP_Forecast!$L$4:$L$38,0),MATCH(Capacity_Charges!$B$3,CP_Forecast!$L$4:$AB$4,0))</f>
        <v>12.128310000000001</v>
      </c>
      <c r="AB12" s="14">
        <f>+INDEX(CP_Forecast!$L$4:$AB$38,MATCH(Capacity_Charges!AB2,CP_Forecast!$L$4:$L$38,0),MATCH(Capacity_Charges!$B$3,CP_Forecast!$L$4:$AB$4,0))</f>
        <v>12.128310000000001</v>
      </c>
      <c r="AC12" s="14">
        <f>+INDEX(CP_Forecast!$L$4:$AB$38,MATCH(Capacity_Charges!AC2,CP_Forecast!$L$4:$L$38,0),MATCH(Capacity_Charges!$B$3,CP_Forecast!$L$4:$AB$4,0))</f>
        <v>12.128310000000001</v>
      </c>
      <c r="AD12" s="14">
        <f>+INDEX(CP_Forecast!$L$4:$AB$38,MATCH(Capacity_Charges!AD2,CP_Forecast!$L$4:$L$38,0),MATCH(Capacity_Charges!$B$3,CP_Forecast!$L$4:$AB$4,0))</f>
        <v>12.128310000000001</v>
      </c>
      <c r="AE12" s="14">
        <f>+INDEX(CP_Forecast!$L$4:$AB$38,MATCH(Capacity_Charges!AE2,CP_Forecast!$L$4:$L$38,0),MATCH(Capacity_Charges!$B$3,CP_Forecast!$L$4:$AB$4,0))</f>
        <v>12.128310000000001</v>
      </c>
      <c r="AF12" s="14">
        <f>+INDEX(CP_Forecast!$L$4:$AB$38,MATCH(Capacity_Charges!AF2,CP_Forecast!$L$4:$L$38,0),MATCH(Capacity_Charges!$B$3,CP_Forecast!$L$4:$AB$4,0))</f>
        <v>12.128310000000001</v>
      </c>
      <c r="AG12" s="14">
        <f>+INDEX(CP_Forecast!$L$4:$AB$38,MATCH(Capacity_Charges!AG2,CP_Forecast!$L$4:$L$38,0),MATCH(Capacity_Charges!$B$3,CP_Forecast!$L$4:$AB$4,0))</f>
        <v>12.128310000000001</v>
      </c>
      <c r="AH12" s="14">
        <f>+INDEX(CP_Forecast!$L$4:$AB$38,MATCH(Capacity_Charges!AH2,CP_Forecast!$L$4:$L$38,0),MATCH(Capacity_Charges!$B$3,CP_Forecast!$L$4:$AB$4,0))</f>
        <v>12.128310000000001</v>
      </c>
      <c r="AI12" s="14">
        <f>+INDEX(CP_Forecast!$L$4:$AB$38,MATCH(Capacity_Charges!AI2,CP_Forecast!$L$4:$L$38,0),MATCH(Capacity_Charges!$B$3,CP_Forecast!$L$4:$AB$4,0))</f>
        <v>12.128310000000001</v>
      </c>
      <c r="AJ12" s="14">
        <f>+INDEX(CP_Forecast!$L$4:$AB$38,MATCH(Capacity_Charges!AJ2,CP_Forecast!$L$4:$L$38,0),MATCH(Capacity_Charges!$B$3,CP_Forecast!$L$4:$AB$4,0))</f>
        <v>12.128310000000001</v>
      </c>
      <c r="AK12" s="14">
        <f>+INDEX(CP_Forecast!$L$4:$AB$38,MATCH(Capacity_Charges!AK2,CP_Forecast!$L$4:$L$38,0),MATCH(Capacity_Charges!$B$3,CP_Forecast!$L$4:$AB$4,0))</f>
        <v>12.128310000000001</v>
      </c>
      <c r="AL12" s="14">
        <f>+INDEX(CP_Forecast!$L$4:$AB$38,MATCH(Capacity_Charges!AL2,CP_Forecast!$L$4:$L$38,0),MATCH(Capacity_Charges!$B$3,CP_Forecast!$L$4:$AB$4,0))</f>
        <v>12.128310000000001</v>
      </c>
      <c r="AM12" s="14">
        <f>+INDEX(CP_Forecast!$L$4:$AB$38,MATCH(Capacity_Charges!AM2,CP_Forecast!$L$4:$L$38,0),MATCH(Capacity_Charges!$B$3,CP_Forecast!$L$4:$AB$4,0))</f>
        <v>12.128310000000001</v>
      </c>
      <c r="AN12" s="14">
        <f>+INDEX(CP_Forecast!$L$4:$AB$38,MATCH(Capacity_Charges!AN2,CP_Forecast!$L$4:$L$38,0),MATCH(Capacity_Charges!$B$3,CP_Forecast!$L$4:$AB$4,0))</f>
        <v>12.128310000000001</v>
      </c>
      <c r="AO12" s="14">
        <f>+INDEX(CP_Forecast!$L$4:$AB$38,MATCH(Capacity_Charges!AO2,CP_Forecast!$L$4:$L$38,0),MATCH(Capacity_Charges!$B$3,CP_Forecast!$L$4:$AB$4,0))</f>
        <v>12.128310000000001</v>
      </c>
      <c r="AP12" s="14">
        <f>+INDEX(CP_Forecast!$L$4:$AB$38,MATCH(Capacity_Charges!AP2,CP_Forecast!$L$4:$L$38,0),MATCH(Capacity_Charges!$B$3,CP_Forecast!$L$4:$AB$4,0))</f>
        <v>12.128310000000001</v>
      </c>
      <c r="AQ12" s="14">
        <f>+INDEX(CP_Forecast!$L$4:$AB$38,MATCH(Capacity_Charges!AQ2,CP_Forecast!$L$4:$L$38,0),MATCH(Capacity_Charges!$B$3,CP_Forecast!$L$4:$AB$4,0))</f>
        <v>12.128310000000001</v>
      </c>
      <c r="AR12" s="14">
        <f>+INDEX(CP_Forecast!$L$4:$AB$38,MATCH(Capacity_Charges!AR2,CP_Forecast!$L$4:$L$38,0),MATCH(Capacity_Charges!$B$3,CP_Forecast!$L$4:$AB$4,0))</f>
        <v>12.128310000000001</v>
      </c>
      <c r="AS12" s="14">
        <f>+INDEX(CP_Forecast!$L$4:$AB$38,MATCH(Capacity_Charges!AS2,CP_Forecast!$L$4:$L$38,0),MATCH(Capacity_Charges!$B$3,CP_Forecast!$L$4:$AB$4,0))</f>
        <v>12.128310000000001</v>
      </c>
      <c r="AT12" s="14">
        <f>+INDEX(CP_Forecast!$L$4:$AB$38,MATCH(Capacity_Charges!AT2,CP_Forecast!$L$4:$L$38,0),MATCH(Capacity_Charges!$B$3,CP_Forecast!$L$4:$AB$4,0))</f>
        <v>12.2495931</v>
      </c>
      <c r="AU12" s="14">
        <f>+INDEX(CP_Forecast!$L$4:$AB$38,MATCH(Capacity_Charges!AU2,CP_Forecast!$L$4:$L$38,0),MATCH(Capacity_Charges!$B$3,CP_Forecast!$L$4:$AB$4,0))</f>
        <v>12.2495931</v>
      </c>
      <c r="AV12" s="14">
        <f>+INDEX(CP_Forecast!$L$4:$AB$38,MATCH(Capacity_Charges!AV2,CP_Forecast!$L$4:$L$38,0),MATCH(Capacity_Charges!$B$3,CP_Forecast!$L$4:$AB$4,0))</f>
        <v>12.2495931</v>
      </c>
      <c r="AW12" s="14">
        <f>+INDEX(CP_Forecast!$L$4:$AB$38,MATCH(Capacity_Charges!AW2,CP_Forecast!$L$4:$L$38,0),MATCH(Capacity_Charges!$B$3,CP_Forecast!$L$4:$AB$4,0))</f>
        <v>12.2495931</v>
      </c>
      <c r="AX12" s="14">
        <f>+INDEX(CP_Forecast!$L$4:$AB$38,MATCH(Capacity_Charges!AX2,CP_Forecast!$L$4:$L$38,0),MATCH(Capacity_Charges!$B$3,CP_Forecast!$L$4:$AB$4,0))</f>
        <v>12.2495931</v>
      </c>
      <c r="AY12" s="14">
        <f>+INDEX(CP_Forecast!$L$4:$AB$38,MATCH(Capacity_Charges!AY2,CP_Forecast!$L$4:$L$38,0),MATCH(Capacity_Charges!$B$3,CP_Forecast!$L$4:$AB$4,0))</f>
        <v>12.2495931</v>
      </c>
      <c r="AZ12" s="14">
        <f>+INDEX(CP_Forecast!$L$4:$AB$38,MATCH(Capacity_Charges!AZ2,CP_Forecast!$L$4:$L$38,0),MATCH(Capacity_Charges!$B$3,CP_Forecast!$L$4:$AB$4,0))</f>
        <v>12.2495931</v>
      </c>
      <c r="BA12" s="14">
        <f>+INDEX(CP_Forecast!$L$4:$AB$38,MATCH(Capacity_Charges!BA2,CP_Forecast!$L$4:$L$38,0),MATCH(Capacity_Charges!$B$3,CP_Forecast!$L$4:$AB$4,0))</f>
        <v>12.2495931</v>
      </c>
      <c r="BB12" s="14">
        <f>+INDEX(CP_Forecast!$L$4:$AB$38,MATCH(Capacity_Charges!BB2,CP_Forecast!$L$4:$L$38,0),MATCH(Capacity_Charges!$B$3,CP_Forecast!$L$4:$AB$4,0))</f>
        <v>12.2495931</v>
      </c>
      <c r="BC12" s="14">
        <f>+INDEX(CP_Forecast!$L$4:$AB$38,MATCH(Capacity_Charges!BC2,CP_Forecast!$L$4:$L$38,0),MATCH(Capacity_Charges!$B$3,CP_Forecast!$L$4:$AB$4,0))</f>
        <v>12.2495931</v>
      </c>
      <c r="BD12" s="14">
        <f>+INDEX(CP_Forecast!$L$4:$AB$38,MATCH(Capacity_Charges!BD2,CP_Forecast!$L$4:$L$38,0),MATCH(Capacity_Charges!$B$3,CP_Forecast!$L$4:$AB$4,0))</f>
        <v>12.2495931</v>
      </c>
      <c r="BE12" s="14">
        <f>+INDEX(CP_Forecast!$L$4:$AB$38,MATCH(Capacity_Charges!BE2,CP_Forecast!$L$4:$L$38,0),MATCH(Capacity_Charges!$B$3,CP_Forecast!$L$4:$AB$4,0))</f>
        <v>12.2495931</v>
      </c>
      <c r="BF12" s="14">
        <f>+INDEX(CP_Forecast!$L$4:$AB$38,MATCH(Capacity_Charges!BF2,CP_Forecast!$L$4:$L$38,0),MATCH(Capacity_Charges!$B$3,CP_Forecast!$L$4:$AB$4,0))</f>
        <v>5.8720890309999998</v>
      </c>
      <c r="BG12" s="14">
        <f>+INDEX(CP_Forecast!$L$4:$AB$38,MATCH(Capacity_Charges!BG2,CP_Forecast!$L$4:$L$38,0),MATCH(Capacity_Charges!$B$3,CP_Forecast!$L$4:$AB$4,0))</f>
        <v>5.8720890309999998</v>
      </c>
      <c r="BH12" s="14">
        <f>+INDEX(CP_Forecast!$L$4:$AB$38,MATCH(Capacity_Charges!BH2,CP_Forecast!$L$4:$L$38,0),MATCH(Capacity_Charges!$B$3,CP_Forecast!$L$4:$AB$4,0))</f>
        <v>5.8720890309999998</v>
      </c>
      <c r="BI12" s="14">
        <f>+INDEX(CP_Forecast!$L$4:$AB$38,MATCH(Capacity_Charges!BI2,CP_Forecast!$L$4:$L$38,0),MATCH(Capacity_Charges!$B$3,CP_Forecast!$L$4:$AB$4,0))</f>
        <v>5.8720890309999998</v>
      </c>
      <c r="BJ12" s="14">
        <f>+INDEX(CP_Forecast!$L$4:$AB$38,MATCH(Capacity_Charges!BJ2,CP_Forecast!$L$4:$L$38,0),MATCH(Capacity_Charges!$B$3,CP_Forecast!$L$4:$AB$4,0))</f>
        <v>5.8720890309999998</v>
      </c>
      <c r="BK12" s="14">
        <f>+INDEX(CP_Forecast!$L$4:$AB$38,MATCH(Capacity_Charges!BK2,CP_Forecast!$L$4:$L$38,0),MATCH(Capacity_Charges!$B$3,CP_Forecast!$L$4:$AB$4,0))</f>
        <v>5.8720890309999998</v>
      </c>
      <c r="BL12" s="14">
        <f>+INDEX(CP_Forecast!$L$4:$AB$38,MATCH(Capacity_Charges!BL2,CP_Forecast!$L$4:$L$38,0),MATCH(Capacity_Charges!$B$3,CP_Forecast!$L$4:$AB$4,0))</f>
        <v>5.8720890309999998</v>
      </c>
      <c r="BM12" s="14">
        <f>+INDEX(CP_Forecast!$L$4:$AB$38,MATCH(Capacity_Charges!BM2,CP_Forecast!$L$4:$L$38,0),MATCH(Capacity_Charges!$B$3,CP_Forecast!$L$4:$AB$4,0))</f>
        <v>5.8720890309999998</v>
      </c>
      <c r="BN12" s="14">
        <f>+INDEX(CP_Forecast!$L$4:$AB$38,MATCH(Capacity_Charges!BN2,CP_Forecast!$L$4:$L$38,0),MATCH(Capacity_Charges!$B$3,CP_Forecast!$L$4:$AB$4,0))</f>
        <v>5.8720890309999998</v>
      </c>
      <c r="BO12" s="14">
        <f>+INDEX(CP_Forecast!$L$4:$AB$38,MATCH(Capacity_Charges!BO2,CP_Forecast!$L$4:$L$38,0),MATCH(Capacity_Charges!$B$3,CP_Forecast!$L$4:$AB$4,0))</f>
        <v>5.8720890309999998</v>
      </c>
      <c r="BP12" s="14">
        <f>+INDEX(CP_Forecast!$L$4:$AB$38,MATCH(Capacity_Charges!BP2,CP_Forecast!$L$4:$L$38,0),MATCH(Capacity_Charges!$B$3,CP_Forecast!$L$4:$AB$4,0))</f>
        <v>5.8720890309999998</v>
      </c>
      <c r="BQ12" s="14">
        <f>+INDEX(CP_Forecast!$L$4:$AB$38,MATCH(Capacity_Charges!BQ2,CP_Forecast!$L$4:$L$38,0),MATCH(Capacity_Charges!$B$3,CP_Forecast!$L$4:$AB$4,0))</f>
        <v>5.8720890309999998</v>
      </c>
      <c r="BR12" s="14">
        <f>+INDEX(CP_Forecast!$L$4:$AB$38,MATCH(Capacity_Charges!BR2,CP_Forecast!$L$4:$L$38,0),MATCH(Capacity_Charges!$B$3,CP_Forecast!$L$4:$AB$4,0))</f>
        <v>5.9308099213099998</v>
      </c>
      <c r="BS12" s="14">
        <f>+INDEX(CP_Forecast!$L$4:$AB$38,MATCH(Capacity_Charges!BS2,CP_Forecast!$L$4:$L$38,0),MATCH(Capacity_Charges!$B$3,CP_Forecast!$L$4:$AB$4,0))</f>
        <v>5.9308099213099998</v>
      </c>
      <c r="BT12" s="14">
        <f>+INDEX(CP_Forecast!$L$4:$AB$38,MATCH(Capacity_Charges!BT2,CP_Forecast!$L$4:$L$38,0),MATCH(Capacity_Charges!$B$3,CP_Forecast!$L$4:$AB$4,0))</f>
        <v>5.9308099213099998</v>
      </c>
      <c r="BU12" s="14">
        <f>+INDEX(CP_Forecast!$L$4:$AB$38,MATCH(Capacity_Charges!BU2,CP_Forecast!$L$4:$L$38,0),MATCH(Capacity_Charges!$B$3,CP_Forecast!$L$4:$AB$4,0))</f>
        <v>5.9308099213099998</v>
      </c>
      <c r="BV12" s="14">
        <f>+INDEX(CP_Forecast!$L$4:$AB$38,MATCH(Capacity_Charges!BV2,CP_Forecast!$L$4:$L$38,0),MATCH(Capacity_Charges!$B$3,CP_Forecast!$L$4:$AB$4,0))</f>
        <v>5.9308099213099998</v>
      </c>
      <c r="BW12" s="14">
        <f>+INDEX(CP_Forecast!$L$4:$AB$38,MATCH(Capacity_Charges!BW2,CP_Forecast!$L$4:$L$38,0),MATCH(Capacity_Charges!$B$3,CP_Forecast!$L$4:$AB$4,0))</f>
        <v>5.9308099213099998</v>
      </c>
      <c r="BX12" s="14">
        <f>+INDEX(CP_Forecast!$L$4:$AB$38,MATCH(Capacity_Charges!BX2,CP_Forecast!$L$4:$L$38,0),MATCH(Capacity_Charges!$B$3,CP_Forecast!$L$4:$AB$4,0))</f>
        <v>5.9308099213099998</v>
      </c>
      <c r="BY12" s="14">
        <f>+INDEX(CP_Forecast!$L$4:$AB$38,MATCH(Capacity_Charges!BY2,CP_Forecast!$L$4:$L$38,0),MATCH(Capacity_Charges!$B$3,CP_Forecast!$L$4:$AB$4,0))</f>
        <v>5.9308099213099998</v>
      </c>
      <c r="BZ12" s="14">
        <f>+INDEX(CP_Forecast!$L$4:$AB$38,MATCH(Capacity_Charges!BZ2,CP_Forecast!$L$4:$L$38,0),MATCH(Capacity_Charges!$B$3,CP_Forecast!$L$4:$AB$4,0))</f>
        <v>5.9308099213099998</v>
      </c>
      <c r="CA12" s="14">
        <f>+INDEX(CP_Forecast!$L$4:$AB$38,MATCH(Capacity_Charges!CA2,CP_Forecast!$L$4:$L$38,0),MATCH(Capacity_Charges!$B$3,CP_Forecast!$L$4:$AB$4,0))</f>
        <v>5.9308099213099998</v>
      </c>
      <c r="CB12" s="14">
        <f>+INDEX(CP_Forecast!$L$4:$AB$38,MATCH(Capacity_Charges!CB2,CP_Forecast!$L$4:$L$38,0),MATCH(Capacity_Charges!$B$3,CP_Forecast!$L$4:$AB$4,0))</f>
        <v>5.9308099213099998</v>
      </c>
      <c r="CC12" s="14">
        <f>+INDEX(CP_Forecast!$L$4:$AB$38,MATCH(Capacity_Charges!CC2,CP_Forecast!$L$4:$L$38,0),MATCH(Capacity_Charges!$B$3,CP_Forecast!$L$4:$AB$4,0))</f>
        <v>5.9308099213099998</v>
      </c>
      <c r="CD12" s="14">
        <f>+INDEX(CP_Forecast!$L$4:$AB$38,MATCH(Capacity_Charges!CD2,CP_Forecast!$L$4:$L$38,0),MATCH(Capacity_Charges!$B$3,CP_Forecast!$L$4:$AB$4,0))</f>
        <v>5.9901180205230995</v>
      </c>
      <c r="CE12" s="14">
        <f>+INDEX(CP_Forecast!$L$4:$AB$38,MATCH(Capacity_Charges!CE2,CP_Forecast!$L$4:$L$38,0),MATCH(Capacity_Charges!$B$3,CP_Forecast!$L$4:$AB$4,0))</f>
        <v>5.9901180205230995</v>
      </c>
      <c r="CF12" s="14">
        <f>+INDEX(CP_Forecast!$L$4:$AB$38,MATCH(Capacity_Charges!CF2,CP_Forecast!$L$4:$L$38,0),MATCH(Capacity_Charges!$B$3,CP_Forecast!$L$4:$AB$4,0))</f>
        <v>5.9901180205230995</v>
      </c>
      <c r="CG12" s="14">
        <f>+INDEX(CP_Forecast!$L$4:$AB$38,MATCH(Capacity_Charges!CG2,CP_Forecast!$L$4:$L$38,0),MATCH(Capacity_Charges!$B$3,CP_Forecast!$L$4:$AB$4,0))</f>
        <v>5.9901180205230995</v>
      </c>
      <c r="CH12" s="14">
        <f>+INDEX(CP_Forecast!$L$4:$AB$38,MATCH(Capacity_Charges!CH2,CP_Forecast!$L$4:$L$38,0),MATCH(Capacity_Charges!$B$3,CP_Forecast!$L$4:$AB$4,0))</f>
        <v>5.9901180205230995</v>
      </c>
      <c r="CI12" s="14">
        <f>+INDEX(CP_Forecast!$L$4:$AB$38,MATCH(Capacity_Charges!CI2,CP_Forecast!$L$4:$L$38,0),MATCH(Capacity_Charges!$B$3,CP_Forecast!$L$4:$AB$4,0))</f>
        <v>5.9901180205230995</v>
      </c>
      <c r="CJ12" s="14">
        <f>+INDEX(CP_Forecast!$L$4:$AB$38,MATCH(Capacity_Charges!CJ2,CP_Forecast!$L$4:$L$38,0),MATCH(Capacity_Charges!$B$3,CP_Forecast!$L$4:$AB$4,0))</f>
        <v>5.9901180205230995</v>
      </c>
      <c r="CK12" s="14">
        <f>+INDEX(CP_Forecast!$L$4:$AB$38,MATCH(Capacity_Charges!CK2,CP_Forecast!$L$4:$L$38,0),MATCH(Capacity_Charges!$B$3,CP_Forecast!$L$4:$AB$4,0))</f>
        <v>5.9901180205230995</v>
      </c>
      <c r="CL12" s="14">
        <f>+INDEX(CP_Forecast!$L$4:$AB$38,MATCH(Capacity_Charges!CL2,CP_Forecast!$L$4:$L$38,0),MATCH(Capacity_Charges!$B$3,CP_Forecast!$L$4:$AB$4,0))</f>
        <v>5.9901180205230995</v>
      </c>
      <c r="CM12" s="14">
        <f>+INDEX(CP_Forecast!$L$4:$AB$38,MATCH(Capacity_Charges!CM2,CP_Forecast!$L$4:$L$38,0),MATCH(Capacity_Charges!$B$3,CP_Forecast!$L$4:$AB$4,0))</f>
        <v>5.9901180205230995</v>
      </c>
      <c r="CN12" s="14">
        <f>+INDEX(CP_Forecast!$L$4:$AB$38,MATCH(Capacity_Charges!CN2,CP_Forecast!$L$4:$L$38,0),MATCH(Capacity_Charges!$B$3,CP_Forecast!$L$4:$AB$4,0))</f>
        <v>5.9901180205230995</v>
      </c>
      <c r="CO12" s="14">
        <f>+INDEX(CP_Forecast!$L$4:$AB$38,MATCH(Capacity_Charges!CO2,CP_Forecast!$L$4:$L$38,0),MATCH(Capacity_Charges!$B$3,CP_Forecast!$L$4:$AB$4,0))</f>
        <v>5.9901180205230995</v>
      </c>
      <c r="CP12" s="14">
        <f>+INDEX(CP_Forecast!$L$4:$AB$38,MATCH(Capacity_Charges!CP2,CP_Forecast!$L$4:$L$38,0),MATCH(Capacity_Charges!$B$3,CP_Forecast!$L$4:$AB$4,0))</f>
        <v>6.0500192007283307</v>
      </c>
      <c r="CQ12" s="14">
        <f>+INDEX(CP_Forecast!$L$4:$AB$38,MATCH(Capacity_Charges!CQ2,CP_Forecast!$L$4:$L$38,0),MATCH(Capacity_Charges!$B$3,CP_Forecast!$L$4:$AB$4,0))</f>
        <v>6.0500192007283307</v>
      </c>
      <c r="CR12" s="14">
        <f>+INDEX(CP_Forecast!$L$4:$AB$38,MATCH(Capacity_Charges!CR2,CP_Forecast!$L$4:$L$38,0),MATCH(Capacity_Charges!$B$3,CP_Forecast!$L$4:$AB$4,0))</f>
        <v>6.0500192007283307</v>
      </c>
      <c r="CS12" s="14">
        <f>+INDEX(CP_Forecast!$L$4:$AB$38,MATCH(Capacity_Charges!CS2,CP_Forecast!$L$4:$L$38,0),MATCH(Capacity_Charges!$B$3,CP_Forecast!$L$4:$AB$4,0))</f>
        <v>6.0500192007283307</v>
      </c>
      <c r="CT12" s="14">
        <f>+INDEX(CP_Forecast!$L$4:$AB$38,MATCH(Capacity_Charges!CT2,CP_Forecast!$L$4:$L$38,0),MATCH(Capacity_Charges!$B$3,CP_Forecast!$L$4:$AB$4,0))</f>
        <v>6.0500192007283307</v>
      </c>
      <c r="CU12" s="14">
        <f>+INDEX(CP_Forecast!$L$4:$AB$38,MATCH(Capacity_Charges!CU2,CP_Forecast!$L$4:$L$38,0),MATCH(Capacity_Charges!$B$3,CP_Forecast!$L$4:$AB$4,0))</f>
        <v>6.0500192007283307</v>
      </c>
      <c r="CV12" s="14">
        <f>+INDEX(CP_Forecast!$L$4:$AB$38,MATCH(Capacity_Charges!CV2,CP_Forecast!$L$4:$L$38,0),MATCH(Capacity_Charges!$B$3,CP_Forecast!$L$4:$AB$4,0))</f>
        <v>6.0500192007283307</v>
      </c>
      <c r="CW12" s="14">
        <f>+INDEX(CP_Forecast!$L$4:$AB$38,MATCH(Capacity_Charges!CW2,CP_Forecast!$L$4:$L$38,0),MATCH(Capacity_Charges!$B$3,CP_Forecast!$L$4:$AB$4,0))</f>
        <v>6.0500192007283307</v>
      </c>
      <c r="CX12" s="14">
        <f>+INDEX(CP_Forecast!$L$4:$AB$38,MATCH(Capacity_Charges!CX2,CP_Forecast!$L$4:$L$38,0),MATCH(Capacity_Charges!$B$3,CP_Forecast!$L$4:$AB$4,0))</f>
        <v>6.0500192007283307</v>
      </c>
      <c r="CY12" s="14">
        <f>+INDEX(CP_Forecast!$L$4:$AB$38,MATCH(Capacity_Charges!CY2,CP_Forecast!$L$4:$L$38,0),MATCH(Capacity_Charges!$B$3,CP_Forecast!$L$4:$AB$4,0))</f>
        <v>6.0500192007283307</v>
      </c>
      <c r="CZ12" s="14">
        <f>+INDEX(CP_Forecast!$L$4:$AB$38,MATCH(Capacity_Charges!CZ2,CP_Forecast!$L$4:$L$38,0),MATCH(Capacity_Charges!$B$3,CP_Forecast!$L$4:$AB$4,0))</f>
        <v>6.0500192007283307</v>
      </c>
      <c r="DA12" s="14">
        <f>+INDEX(CP_Forecast!$L$4:$AB$38,MATCH(Capacity_Charges!DA2,CP_Forecast!$L$4:$L$38,0),MATCH(Capacity_Charges!$B$3,CP_Forecast!$L$4:$AB$4,0))</f>
        <v>6.0500192007283307</v>
      </c>
      <c r="DB12" s="14">
        <f>+INDEX(CP_Forecast!$L$4:$AB$38,MATCH(Capacity_Charges!DB2,CP_Forecast!$L$4:$L$38,0),MATCH(Capacity_Charges!$B$3,CP_Forecast!$L$4:$AB$4,0))</f>
        <v>6.1105193927356138</v>
      </c>
      <c r="DC12" s="14">
        <f>+INDEX(CP_Forecast!$L$4:$AB$38,MATCH(Capacity_Charges!DC2,CP_Forecast!$L$4:$L$38,0),MATCH(Capacity_Charges!$B$3,CP_Forecast!$L$4:$AB$4,0))</f>
        <v>6.1105193927356138</v>
      </c>
      <c r="DD12" s="14">
        <f>+INDEX(CP_Forecast!$L$4:$AB$38,MATCH(Capacity_Charges!DD2,CP_Forecast!$L$4:$L$38,0),MATCH(Capacity_Charges!$B$3,CP_Forecast!$L$4:$AB$4,0))</f>
        <v>6.1105193927356138</v>
      </c>
      <c r="DE12" s="14">
        <f>+INDEX(CP_Forecast!$L$4:$AB$38,MATCH(Capacity_Charges!DE2,CP_Forecast!$L$4:$L$38,0),MATCH(Capacity_Charges!$B$3,CP_Forecast!$L$4:$AB$4,0))</f>
        <v>6.1105193927356138</v>
      </c>
      <c r="DF12" s="14">
        <f>+INDEX(CP_Forecast!$L$4:$AB$38,MATCH(Capacity_Charges!DF2,CP_Forecast!$L$4:$L$38,0),MATCH(Capacity_Charges!$B$3,CP_Forecast!$L$4:$AB$4,0))</f>
        <v>6.1105193927356138</v>
      </c>
      <c r="DG12" s="14">
        <f>+INDEX(CP_Forecast!$L$4:$AB$38,MATCH(Capacity_Charges!DG2,CP_Forecast!$L$4:$L$38,0),MATCH(Capacity_Charges!$B$3,CP_Forecast!$L$4:$AB$4,0))</f>
        <v>6.1105193927356138</v>
      </c>
      <c r="DH12" s="14">
        <f>+INDEX(CP_Forecast!$L$4:$AB$38,MATCH(Capacity_Charges!DH2,CP_Forecast!$L$4:$L$38,0),MATCH(Capacity_Charges!$B$3,CP_Forecast!$L$4:$AB$4,0))</f>
        <v>6.1105193927356138</v>
      </c>
      <c r="DI12" s="14">
        <f>+INDEX(CP_Forecast!$L$4:$AB$38,MATCH(Capacity_Charges!DI2,CP_Forecast!$L$4:$L$38,0),MATCH(Capacity_Charges!$B$3,CP_Forecast!$L$4:$AB$4,0))</f>
        <v>6.1105193927356138</v>
      </c>
      <c r="DJ12" s="14">
        <f>+INDEX(CP_Forecast!$L$4:$AB$38,MATCH(Capacity_Charges!DJ2,CP_Forecast!$L$4:$L$38,0),MATCH(Capacity_Charges!$B$3,CP_Forecast!$L$4:$AB$4,0))</f>
        <v>6.1105193927356138</v>
      </c>
      <c r="DK12" s="14">
        <f>+INDEX(CP_Forecast!$L$4:$AB$38,MATCH(Capacity_Charges!DK2,CP_Forecast!$L$4:$L$38,0),MATCH(Capacity_Charges!$B$3,CP_Forecast!$L$4:$AB$4,0))</f>
        <v>6.1105193927356138</v>
      </c>
      <c r="DL12" s="14">
        <f>+INDEX(CP_Forecast!$L$4:$AB$38,MATCH(Capacity_Charges!DL2,CP_Forecast!$L$4:$L$38,0),MATCH(Capacity_Charges!$B$3,CP_Forecast!$L$4:$AB$4,0))</f>
        <v>6.1105193927356138</v>
      </c>
      <c r="DM12" s="14">
        <f>+INDEX(CP_Forecast!$L$4:$AB$38,MATCH(Capacity_Charges!DM2,CP_Forecast!$L$4:$L$38,0),MATCH(Capacity_Charges!$B$3,CP_Forecast!$L$4:$AB$4,0))</f>
        <v>6.1105193927356138</v>
      </c>
      <c r="DN12" s="14">
        <f>+INDEX(CP_Forecast!$L$4:$AB$38,MATCH(Capacity_Charges!DN2,CP_Forecast!$L$4:$L$38,0),MATCH(Capacity_Charges!$B$3,CP_Forecast!$L$4:$AB$4,0))</f>
        <v>6.1716245866629702</v>
      </c>
      <c r="DO12" s="14">
        <f>+INDEX(CP_Forecast!$L$4:$AB$38,MATCH(Capacity_Charges!DO2,CP_Forecast!$L$4:$L$38,0),MATCH(Capacity_Charges!$B$3,CP_Forecast!$L$4:$AB$4,0))</f>
        <v>6.1716245866629702</v>
      </c>
      <c r="DP12" s="14">
        <f>+INDEX(CP_Forecast!$L$4:$AB$38,MATCH(Capacity_Charges!DP2,CP_Forecast!$L$4:$L$38,0),MATCH(Capacity_Charges!$B$3,CP_Forecast!$L$4:$AB$4,0))</f>
        <v>6.1716245866629702</v>
      </c>
      <c r="DQ12" s="14">
        <f>+INDEX(CP_Forecast!$L$4:$AB$38,MATCH(Capacity_Charges!DQ2,CP_Forecast!$L$4:$L$38,0),MATCH(Capacity_Charges!$B$3,CP_Forecast!$L$4:$AB$4,0))</f>
        <v>6.1716245866629702</v>
      </c>
      <c r="DR12" s="14">
        <f>+INDEX(CP_Forecast!$L$4:$AB$38,MATCH(Capacity_Charges!DR2,CP_Forecast!$L$4:$L$38,0),MATCH(Capacity_Charges!$B$3,CP_Forecast!$L$4:$AB$4,0))</f>
        <v>6.1716245866629702</v>
      </c>
      <c r="DS12" s="14">
        <f>+INDEX(CP_Forecast!$L$4:$AB$38,MATCH(Capacity_Charges!DS2,CP_Forecast!$L$4:$L$38,0),MATCH(Capacity_Charges!$B$3,CP_Forecast!$L$4:$AB$4,0))</f>
        <v>6.1716245866629702</v>
      </c>
      <c r="DT12" s="14">
        <f>+INDEX(CP_Forecast!$L$4:$AB$38,MATCH(Capacity_Charges!DT2,CP_Forecast!$L$4:$L$38,0),MATCH(Capacity_Charges!$B$3,CP_Forecast!$L$4:$AB$4,0))</f>
        <v>6.1716245866629702</v>
      </c>
      <c r="DU12" s="14">
        <f>+INDEX(CP_Forecast!$L$4:$AB$38,MATCH(Capacity_Charges!DU2,CP_Forecast!$L$4:$L$38,0),MATCH(Capacity_Charges!$B$3,CP_Forecast!$L$4:$AB$4,0))</f>
        <v>6.1716245866629702</v>
      </c>
      <c r="DV12" s="14">
        <f>+INDEX(CP_Forecast!$L$4:$AB$38,MATCH(Capacity_Charges!DV2,CP_Forecast!$L$4:$L$38,0),MATCH(Capacity_Charges!$B$3,CP_Forecast!$L$4:$AB$4,0))</f>
        <v>6.1716245866629702</v>
      </c>
      <c r="DW12" s="14">
        <f>+INDEX(CP_Forecast!$L$4:$AB$38,MATCH(Capacity_Charges!DW2,CP_Forecast!$L$4:$L$38,0),MATCH(Capacity_Charges!$B$3,CP_Forecast!$L$4:$AB$4,0))</f>
        <v>6.1716245866629702</v>
      </c>
      <c r="DX12" s="14">
        <f>+INDEX(CP_Forecast!$L$4:$AB$38,MATCH(Capacity_Charges!DX2,CP_Forecast!$L$4:$L$38,0),MATCH(Capacity_Charges!$B$3,CP_Forecast!$L$4:$AB$4,0))</f>
        <v>6.1716245866629702</v>
      </c>
      <c r="DY12" s="14">
        <f>+INDEX(CP_Forecast!$L$4:$AB$38,MATCH(Capacity_Charges!DY2,CP_Forecast!$L$4:$L$38,0),MATCH(Capacity_Charges!$B$3,CP_Forecast!$L$4:$AB$4,0))</f>
        <v>6.1716245866629702</v>
      </c>
      <c r="DZ12" s="14">
        <f>+INDEX(CP_Forecast!$L$4:$AB$38,MATCH(Capacity_Charges!DZ2,CP_Forecast!$L$4:$L$38,0),MATCH(Capacity_Charges!$B$3,CP_Forecast!$L$4:$AB$4,0))</f>
        <v>6.2333408325296</v>
      </c>
      <c r="EA12" s="14">
        <f>+INDEX(CP_Forecast!$L$4:$AB$38,MATCH(Capacity_Charges!EA2,CP_Forecast!$L$4:$L$38,0),MATCH(Capacity_Charges!$B$3,CP_Forecast!$L$4:$AB$4,0))</f>
        <v>6.2333408325296</v>
      </c>
      <c r="EB12" s="14">
        <f>+INDEX(CP_Forecast!$L$4:$AB$38,MATCH(Capacity_Charges!EB2,CP_Forecast!$L$4:$L$38,0),MATCH(Capacity_Charges!$B$3,CP_Forecast!$L$4:$AB$4,0))</f>
        <v>6.2333408325296</v>
      </c>
      <c r="EC12" s="14">
        <f>+INDEX(CP_Forecast!$L$4:$AB$38,MATCH(Capacity_Charges!EC2,CP_Forecast!$L$4:$L$38,0),MATCH(Capacity_Charges!$B$3,CP_Forecast!$L$4:$AB$4,0))</f>
        <v>6.2333408325296</v>
      </c>
      <c r="ED12" s="14">
        <f>+INDEX(CP_Forecast!$L$4:$AB$38,MATCH(Capacity_Charges!ED2,CP_Forecast!$L$4:$L$38,0),MATCH(Capacity_Charges!$B$3,CP_Forecast!$L$4:$AB$4,0))</f>
        <v>6.2333408325296</v>
      </c>
      <c r="EE12" s="14">
        <f>+INDEX(CP_Forecast!$L$4:$AB$38,MATCH(Capacity_Charges!EE2,CP_Forecast!$L$4:$L$38,0),MATCH(Capacity_Charges!$B$3,CP_Forecast!$L$4:$AB$4,0))</f>
        <v>6.2333408325296</v>
      </c>
      <c r="EF12" s="14">
        <f>+INDEX(CP_Forecast!$L$4:$AB$38,MATCH(Capacity_Charges!EF2,CP_Forecast!$L$4:$L$38,0),MATCH(Capacity_Charges!$B$3,CP_Forecast!$L$4:$AB$4,0))</f>
        <v>6.2333408325296</v>
      </c>
      <c r="EG12" s="14">
        <f>+INDEX(CP_Forecast!$L$4:$AB$38,MATCH(Capacity_Charges!EG2,CP_Forecast!$L$4:$L$38,0),MATCH(Capacity_Charges!$B$3,CP_Forecast!$L$4:$AB$4,0))</f>
        <v>6.2333408325296</v>
      </c>
      <c r="EH12" s="14">
        <f>+INDEX(CP_Forecast!$L$4:$AB$38,MATCH(Capacity_Charges!EH2,CP_Forecast!$L$4:$L$38,0),MATCH(Capacity_Charges!$B$3,CP_Forecast!$L$4:$AB$4,0))</f>
        <v>6.2333408325296</v>
      </c>
      <c r="EI12" s="14">
        <f>+INDEX(CP_Forecast!$L$4:$AB$38,MATCH(Capacity_Charges!EI2,CP_Forecast!$L$4:$L$38,0),MATCH(Capacity_Charges!$B$3,CP_Forecast!$L$4:$AB$4,0))</f>
        <v>6.2333408325296</v>
      </c>
      <c r="EJ12" s="14">
        <f>+INDEX(CP_Forecast!$L$4:$AB$38,MATCH(Capacity_Charges!EJ2,CP_Forecast!$L$4:$L$38,0),MATCH(Capacity_Charges!$B$3,CP_Forecast!$L$4:$AB$4,0))</f>
        <v>6.2333408325296</v>
      </c>
      <c r="EK12" s="14">
        <f>+INDEX(CP_Forecast!$L$4:$AB$38,MATCH(Capacity_Charges!EK2,CP_Forecast!$L$4:$L$38,0),MATCH(Capacity_Charges!$B$3,CP_Forecast!$L$4:$AB$4,0))</f>
        <v>6.2333408325296</v>
      </c>
      <c r="EL12" s="14">
        <f>+INDEX(CP_Forecast!$L$4:$AB$38,MATCH(Capacity_Charges!EL2,CP_Forecast!$L$4:$L$38,0),MATCH(Capacity_Charges!$B$3,CP_Forecast!$L$4:$AB$4,0))</f>
        <v>6.295674240854896</v>
      </c>
      <c r="EM12" s="14">
        <f>+INDEX(CP_Forecast!$L$4:$AB$38,MATCH(Capacity_Charges!EM2,CP_Forecast!$L$4:$L$38,0),MATCH(Capacity_Charges!$B$3,CP_Forecast!$L$4:$AB$4,0))</f>
        <v>6.295674240854896</v>
      </c>
      <c r="EN12" s="14">
        <f>+INDEX(CP_Forecast!$L$4:$AB$38,MATCH(Capacity_Charges!EN2,CP_Forecast!$L$4:$L$38,0),MATCH(Capacity_Charges!$B$3,CP_Forecast!$L$4:$AB$4,0))</f>
        <v>6.295674240854896</v>
      </c>
      <c r="EO12" s="14">
        <f>+INDEX(CP_Forecast!$L$4:$AB$38,MATCH(Capacity_Charges!EO2,CP_Forecast!$L$4:$L$38,0),MATCH(Capacity_Charges!$B$3,CP_Forecast!$L$4:$AB$4,0))</f>
        <v>6.295674240854896</v>
      </c>
      <c r="EP12" s="14">
        <f>+INDEX(CP_Forecast!$L$4:$AB$38,MATCH(Capacity_Charges!EP2,CP_Forecast!$L$4:$L$38,0),MATCH(Capacity_Charges!$B$3,CP_Forecast!$L$4:$AB$4,0))</f>
        <v>6.295674240854896</v>
      </c>
      <c r="EQ12" s="14">
        <f>+INDEX(CP_Forecast!$L$4:$AB$38,MATCH(Capacity_Charges!EQ2,CP_Forecast!$L$4:$L$38,0),MATCH(Capacity_Charges!$B$3,CP_Forecast!$L$4:$AB$4,0))</f>
        <v>6.295674240854896</v>
      </c>
      <c r="ER12" s="14">
        <f>+INDEX(CP_Forecast!$L$4:$AB$38,MATCH(Capacity_Charges!ER2,CP_Forecast!$L$4:$L$38,0),MATCH(Capacity_Charges!$B$3,CP_Forecast!$L$4:$AB$4,0))</f>
        <v>6.295674240854896</v>
      </c>
      <c r="ES12" s="14">
        <f>+INDEX(CP_Forecast!$L$4:$AB$38,MATCH(Capacity_Charges!ES2,CP_Forecast!$L$4:$L$38,0),MATCH(Capacity_Charges!$B$3,CP_Forecast!$L$4:$AB$4,0))</f>
        <v>6.295674240854896</v>
      </c>
      <c r="ET12" s="14">
        <f>+INDEX(CP_Forecast!$L$4:$AB$38,MATCH(Capacity_Charges!ET2,CP_Forecast!$L$4:$L$38,0),MATCH(Capacity_Charges!$B$3,CP_Forecast!$L$4:$AB$4,0))</f>
        <v>6.295674240854896</v>
      </c>
      <c r="EU12" s="14">
        <f>+INDEX(CP_Forecast!$L$4:$AB$38,MATCH(Capacity_Charges!EU2,CP_Forecast!$L$4:$L$38,0),MATCH(Capacity_Charges!$B$3,CP_Forecast!$L$4:$AB$4,0))</f>
        <v>6.295674240854896</v>
      </c>
      <c r="EV12" s="14">
        <f>+INDEX(CP_Forecast!$L$4:$AB$38,MATCH(Capacity_Charges!EV2,CP_Forecast!$L$4:$L$38,0),MATCH(Capacity_Charges!$B$3,CP_Forecast!$L$4:$AB$4,0))</f>
        <v>6.295674240854896</v>
      </c>
      <c r="EW12" s="14">
        <f>+INDEX(CP_Forecast!$L$4:$AB$38,MATCH(Capacity_Charges!EW2,CP_Forecast!$L$4:$L$38,0),MATCH(Capacity_Charges!$B$3,CP_Forecast!$L$4:$AB$4,0))</f>
        <v>6.295674240854896</v>
      </c>
      <c r="EX12" s="14">
        <f>+INDEX(CP_Forecast!$L$4:$AB$38,MATCH(Capacity_Charges!EX2,CP_Forecast!$L$4:$L$38,0),MATCH(Capacity_Charges!$B$3,CP_Forecast!$L$4:$AB$4,0))</f>
        <v>6.3586309832634447</v>
      </c>
      <c r="EY12" s="14">
        <f>+INDEX(CP_Forecast!$L$4:$AB$38,MATCH(Capacity_Charges!EY2,CP_Forecast!$L$4:$L$38,0),MATCH(Capacity_Charges!$B$3,CP_Forecast!$L$4:$AB$4,0))</f>
        <v>6.3586309832634447</v>
      </c>
      <c r="EZ12" s="14">
        <f>+INDEX(CP_Forecast!$L$4:$AB$38,MATCH(Capacity_Charges!EZ2,CP_Forecast!$L$4:$L$38,0),MATCH(Capacity_Charges!$B$3,CP_Forecast!$L$4:$AB$4,0))</f>
        <v>6.3586309832634447</v>
      </c>
      <c r="FA12" s="14">
        <f>+INDEX(CP_Forecast!$L$4:$AB$38,MATCH(Capacity_Charges!FA2,CP_Forecast!$L$4:$L$38,0),MATCH(Capacity_Charges!$B$3,CP_Forecast!$L$4:$AB$4,0))</f>
        <v>6.3586309832634447</v>
      </c>
      <c r="FB12" s="14">
        <f>+INDEX(CP_Forecast!$L$4:$AB$38,MATCH(Capacity_Charges!FB2,CP_Forecast!$L$4:$L$38,0),MATCH(Capacity_Charges!$B$3,CP_Forecast!$L$4:$AB$4,0))</f>
        <v>6.3586309832634447</v>
      </c>
      <c r="FC12" s="14">
        <f>+INDEX(CP_Forecast!$L$4:$AB$38,MATCH(Capacity_Charges!FC2,CP_Forecast!$L$4:$L$38,0),MATCH(Capacity_Charges!$B$3,CP_Forecast!$L$4:$AB$4,0))</f>
        <v>6.3586309832634447</v>
      </c>
      <c r="FD12" s="14">
        <f>+INDEX(CP_Forecast!$L$4:$AB$38,MATCH(Capacity_Charges!FD2,CP_Forecast!$L$4:$L$38,0),MATCH(Capacity_Charges!$B$3,CP_Forecast!$L$4:$AB$4,0))</f>
        <v>6.3586309832634447</v>
      </c>
      <c r="FE12" s="14">
        <f>+INDEX(CP_Forecast!$L$4:$AB$38,MATCH(Capacity_Charges!FE2,CP_Forecast!$L$4:$L$38,0),MATCH(Capacity_Charges!$B$3,CP_Forecast!$L$4:$AB$4,0))</f>
        <v>6.3586309832634447</v>
      </c>
      <c r="FF12" s="14">
        <f>+INDEX(CP_Forecast!$L$4:$AB$38,MATCH(Capacity_Charges!FF2,CP_Forecast!$L$4:$L$38,0),MATCH(Capacity_Charges!$B$3,CP_Forecast!$L$4:$AB$4,0))</f>
        <v>6.3586309832634447</v>
      </c>
      <c r="FG12" s="14">
        <f>+INDEX(CP_Forecast!$L$4:$AB$38,MATCH(Capacity_Charges!FG2,CP_Forecast!$L$4:$L$38,0),MATCH(Capacity_Charges!$B$3,CP_Forecast!$L$4:$AB$4,0))</f>
        <v>6.3586309832634447</v>
      </c>
      <c r="FH12" s="14">
        <f>+INDEX(CP_Forecast!$L$4:$AB$38,MATCH(Capacity_Charges!FH2,CP_Forecast!$L$4:$L$38,0),MATCH(Capacity_Charges!$B$3,CP_Forecast!$L$4:$AB$4,0))</f>
        <v>6.3586309832634447</v>
      </c>
      <c r="FI12" s="14">
        <f>+INDEX(CP_Forecast!$L$4:$AB$38,MATCH(Capacity_Charges!FI2,CP_Forecast!$L$4:$L$38,0),MATCH(Capacity_Charges!$B$3,CP_Forecast!$L$4:$AB$4,0))</f>
        <v>6.3586309832634447</v>
      </c>
      <c r="FJ12" s="14">
        <f>+INDEX(CP_Forecast!$L$4:$AB$38,MATCH(Capacity_Charges!FJ2,CP_Forecast!$L$4:$L$38,0),MATCH(Capacity_Charges!$B$3,CP_Forecast!$L$4:$AB$4,0))</f>
        <v>6.4222172930960788</v>
      </c>
      <c r="FK12" s="14">
        <f>+INDEX(CP_Forecast!$L$4:$AB$38,MATCH(Capacity_Charges!FK2,CP_Forecast!$L$4:$L$38,0),MATCH(Capacity_Charges!$B$3,CP_Forecast!$L$4:$AB$4,0))</f>
        <v>6.4222172930960788</v>
      </c>
      <c r="FL12" s="14">
        <f>+INDEX(CP_Forecast!$L$4:$AB$38,MATCH(Capacity_Charges!FL2,CP_Forecast!$L$4:$L$38,0),MATCH(Capacity_Charges!$B$3,CP_Forecast!$L$4:$AB$4,0))</f>
        <v>6.4222172930960788</v>
      </c>
      <c r="FM12" s="14">
        <f>+INDEX(CP_Forecast!$L$4:$AB$38,MATCH(Capacity_Charges!FM2,CP_Forecast!$L$4:$L$38,0),MATCH(Capacity_Charges!$B$3,CP_Forecast!$L$4:$AB$4,0))</f>
        <v>6.4222172930960788</v>
      </c>
      <c r="FN12" s="14">
        <f>+INDEX(CP_Forecast!$L$4:$AB$38,MATCH(Capacity_Charges!FN2,CP_Forecast!$L$4:$L$38,0),MATCH(Capacity_Charges!$B$3,CP_Forecast!$L$4:$AB$4,0))</f>
        <v>6.4222172930960788</v>
      </c>
      <c r="FO12" s="14">
        <f>+INDEX(CP_Forecast!$L$4:$AB$38,MATCH(Capacity_Charges!FO2,CP_Forecast!$L$4:$L$38,0),MATCH(Capacity_Charges!$B$3,CP_Forecast!$L$4:$AB$4,0))</f>
        <v>6.4222172930960788</v>
      </c>
      <c r="FP12" s="14">
        <f>+INDEX(CP_Forecast!$L$4:$AB$38,MATCH(Capacity_Charges!FP2,CP_Forecast!$L$4:$L$38,0),MATCH(Capacity_Charges!$B$3,CP_Forecast!$L$4:$AB$4,0))</f>
        <v>6.4222172930960788</v>
      </c>
      <c r="FQ12" s="14">
        <f>+INDEX(CP_Forecast!$L$4:$AB$38,MATCH(Capacity_Charges!FQ2,CP_Forecast!$L$4:$L$38,0),MATCH(Capacity_Charges!$B$3,CP_Forecast!$L$4:$AB$4,0))</f>
        <v>6.4222172930960788</v>
      </c>
      <c r="FR12" s="14">
        <f>+INDEX(CP_Forecast!$L$4:$AB$38,MATCH(Capacity_Charges!FR2,CP_Forecast!$L$4:$L$38,0),MATCH(Capacity_Charges!$B$3,CP_Forecast!$L$4:$AB$4,0))</f>
        <v>6.4222172930960788</v>
      </c>
      <c r="FS12" s="14">
        <f>+INDEX(CP_Forecast!$L$4:$AB$38,MATCH(Capacity_Charges!FS2,CP_Forecast!$L$4:$L$38,0),MATCH(Capacity_Charges!$B$3,CP_Forecast!$L$4:$AB$4,0))</f>
        <v>6.4222172930960788</v>
      </c>
      <c r="FT12" s="14">
        <f>+INDEX(CP_Forecast!$L$4:$AB$38,MATCH(Capacity_Charges!FT2,CP_Forecast!$L$4:$L$38,0),MATCH(Capacity_Charges!$B$3,CP_Forecast!$L$4:$AB$4,0))</f>
        <v>6.4222172930960788</v>
      </c>
      <c r="FU12" s="14">
        <f>+INDEX(CP_Forecast!$L$4:$AB$38,MATCH(Capacity_Charges!FU2,CP_Forecast!$L$4:$L$38,0),MATCH(Capacity_Charges!$B$3,CP_Forecast!$L$4:$AB$4,0))</f>
        <v>6.4222172930960788</v>
      </c>
      <c r="FV12" s="14">
        <f>+INDEX(CP_Forecast!$L$4:$AB$38,MATCH(Capacity_Charges!FV2,CP_Forecast!$L$4:$L$38,0),MATCH(Capacity_Charges!$B$3,CP_Forecast!$L$4:$AB$4,0))</f>
        <v>6.4864394660270399</v>
      </c>
      <c r="FW12" s="14">
        <f>+INDEX(CP_Forecast!$L$4:$AB$38,MATCH(Capacity_Charges!FW2,CP_Forecast!$L$4:$L$38,0),MATCH(Capacity_Charges!$B$3,CP_Forecast!$L$4:$AB$4,0))</f>
        <v>6.4864394660270399</v>
      </c>
      <c r="FX12" s="14">
        <f>+INDEX(CP_Forecast!$L$4:$AB$38,MATCH(Capacity_Charges!FX2,CP_Forecast!$L$4:$L$38,0),MATCH(Capacity_Charges!$B$3,CP_Forecast!$L$4:$AB$4,0))</f>
        <v>6.4864394660270399</v>
      </c>
      <c r="FY12" s="14">
        <f>+INDEX(CP_Forecast!$L$4:$AB$38,MATCH(Capacity_Charges!FY2,CP_Forecast!$L$4:$L$38,0),MATCH(Capacity_Charges!$B$3,CP_Forecast!$L$4:$AB$4,0))</f>
        <v>6.4864394660270399</v>
      </c>
      <c r="FZ12" s="14">
        <f>+INDEX(CP_Forecast!$L$4:$AB$38,MATCH(Capacity_Charges!FZ2,CP_Forecast!$L$4:$L$38,0),MATCH(Capacity_Charges!$B$3,CP_Forecast!$L$4:$AB$4,0))</f>
        <v>6.4864394660270399</v>
      </c>
      <c r="GA12" s="14">
        <f>+INDEX(CP_Forecast!$L$4:$AB$38,MATCH(Capacity_Charges!GA2,CP_Forecast!$L$4:$L$38,0),MATCH(Capacity_Charges!$B$3,CP_Forecast!$L$4:$AB$4,0))</f>
        <v>6.4864394660270399</v>
      </c>
      <c r="GB12" s="14">
        <f>+INDEX(CP_Forecast!$L$4:$AB$38,MATCH(Capacity_Charges!GB2,CP_Forecast!$L$4:$L$38,0),MATCH(Capacity_Charges!$B$3,CP_Forecast!$L$4:$AB$4,0))</f>
        <v>6.4864394660270399</v>
      </c>
      <c r="GC12" s="14">
        <f>+INDEX(CP_Forecast!$L$4:$AB$38,MATCH(Capacity_Charges!GC2,CP_Forecast!$L$4:$L$38,0),MATCH(Capacity_Charges!$B$3,CP_Forecast!$L$4:$AB$4,0))</f>
        <v>6.4864394660270399</v>
      </c>
      <c r="GD12" s="14">
        <f>+INDEX(CP_Forecast!$L$4:$AB$38,MATCH(Capacity_Charges!GD2,CP_Forecast!$L$4:$L$38,0),MATCH(Capacity_Charges!$B$3,CP_Forecast!$L$4:$AB$4,0))</f>
        <v>6.4864394660270399</v>
      </c>
      <c r="GE12" s="14">
        <f>+INDEX(CP_Forecast!$L$4:$AB$38,MATCH(Capacity_Charges!GE2,CP_Forecast!$L$4:$L$38,0),MATCH(Capacity_Charges!$B$3,CP_Forecast!$L$4:$AB$4,0))</f>
        <v>6.4864394660270399</v>
      </c>
      <c r="GF12" s="14">
        <f>+INDEX(CP_Forecast!$L$4:$AB$38,MATCH(Capacity_Charges!GF2,CP_Forecast!$L$4:$L$38,0),MATCH(Capacity_Charges!$B$3,CP_Forecast!$L$4:$AB$4,0))</f>
        <v>6.4864394660270399</v>
      </c>
      <c r="GG12" s="14">
        <f>+INDEX(CP_Forecast!$L$4:$AB$38,MATCH(Capacity_Charges!GG2,CP_Forecast!$L$4:$L$38,0),MATCH(Capacity_Charges!$B$3,CP_Forecast!$L$4:$AB$4,0))</f>
        <v>6.4864394660270399</v>
      </c>
      <c r="GH12" s="14">
        <f>+INDEX(CP_Forecast!$L$4:$AB$38,MATCH(Capacity_Charges!GH2,CP_Forecast!$L$4:$L$38,0),MATCH(Capacity_Charges!$B$3,CP_Forecast!$L$4:$AB$4,0))</f>
        <v>6.5513038606873106</v>
      </c>
      <c r="GI12" s="14">
        <f>+INDEX(CP_Forecast!$L$4:$AB$38,MATCH(Capacity_Charges!GI2,CP_Forecast!$L$4:$L$38,0),MATCH(Capacity_Charges!$B$3,CP_Forecast!$L$4:$AB$4,0))</f>
        <v>6.5513038606873106</v>
      </c>
      <c r="GJ12" s="14">
        <f>+INDEX(CP_Forecast!$L$4:$AB$38,MATCH(Capacity_Charges!GJ2,CP_Forecast!$L$4:$L$38,0),MATCH(Capacity_Charges!$B$3,CP_Forecast!$L$4:$AB$4,0))</f>
        <v>6.5513038606873106</v>
      </c>
      <c r="GK12" s="14">
        <f>+INDEX(CP_Forecast!$L$4:$AB$38,MATCH(Capacity_Charges!GK2,CP_Forecast!$L$4:$L$38,0),MATCH(Capacity_Charges!$B$3,CP_Forecast!$L$4:$AB$4,0))</f>
        <v>6.5513038606873106</v>
      </c>
      <c r="GL12" s="14">
        <f>+INDEX(CP_Forecast!$L$4:$AB$38,MATCH(Capacity_Charges!GL2,CP_Forecast!$L$4:$L$38,0),MATCH(Capacity_Charges!$B$3,CP_Forecast!$L$4:$AB$4,0))</f>
        <v>6.5513038606873106</v>
      </c>
      <c r="GM12" s="14">
        <f>+INDEX(CP_Forecast!$L$4:$AB$38,MATCH(Capacity_Charges!GM2,CP_Forecast!$L$4:$L$38,0),MATCH(Capacity_Charges!$B$3,CP_Forecast!$L$4:$AB$4,0))</f>
        <v>6.5513038606873106</v>
      </c>
      <c r="GN12" s="14">
        <f>+INDEX(CP_Forecast!$L$4:$AB$38,MATCH(Capacity_Charges!GN2,CP_Forecast!$L$4:$L$38,0),MATCH(Capacity_Charges!$B$3,CP_Forecast!$L$4:$AB$4,0))</f>
        <v>6.5513038606873106</v>
      </c>
      <c r="GO12" s="14">
        <f>+INDEX(CP_Forecast!$L$4:$AB$38,MATCH(Capacity_Charges!GO2,CP_Forecast!$L$4:$L$38,0),MATCH(Capacity_Charges!$B$3,CP_Forecast!$L$4:$AB$4,0))</f>
        <v>6.5513038606873106</v>
      </c>
      <c r="GP12" s="14">
        <f>+INDEX(CP_Forecast!$L$4:$AB$38,MATCH(Capacity_Charges!GP2,CP_Forecast!$L$4:$L$38,0),MATCH(Capacity_Charges!$B$3,CP_Forecast!$L$4:$AB$4,0))</f>
        <v>6.5513038606873106</v>
      </c>
      <c r="GQ12" s="14">
        <f>+INDEX(CP_Forecast!$L$4:$AB$38,MATCH(Capacity_Charges!GQ2,CP_Forecast!$L$4:$L$38,0),MATCH(Capacity_Charges!$B$3,CP_Forecast!$L$4:$AB$4,0))</f>
        <v>6.5513038606873106</v>
      </c>
      <c r="GR12" s="14">
        <f>+INDEX(CP_Forecast!$L$4:$AB$38,MATCH(Capacity_Charges!GR2,CP_Forecast!$L$4:$L$38,0),MATCH(Capacity_Charges!$B$3,CP_Forecast!$L$4:$AB$4,0))</f>
        <v>6.5513038606873106</v>
      </c>
      <c r="GS12" s="14">
        <f>+INDEX(CP_Forecast!$L$4:$AB$38,MATCH(Capacity_Charges!GS2,CP_Forecast!$L$4:$L$38,0),MATCH(Capacity_Charges!$B$3,CP_Forecast!$L$4:$AB$4,0))</f>
        <v>6.5513038606873106</v>
      </c>
      <c r="GT12" s="14">
        <f>+INDEX(CP_Forecast!$L$4:$AB$38,MATCH(Capacity_Charges!GT2,CP_Forecast!$L$4:$L$38,0),MATCH(Capacity_Charges!$B$3,CP_Forecast!$L$4:$AB$4,0))</f>
        <v>6.616816899294184</v>
      </c>
      <c r="GU12" s="14">
        <f>+INDEX(CP_Forecast!$L$4:$AB$38,MATCH(Capacity_Charges!GU2,CP_Forecast!$L$4:$L$38,0),MATCH(Capacity_Charges!$B$3,CP_Forecast!$L$4:$AB$4,0))</f>
        <v>6.616816899294184</v>
      </c>
      <c r="GV12" s="14">
        <f>+INDEX(CP_Forecast!$L$4:$AB$38,MATCH(Capacity_Charges!GV2,CP_Forecast!$L$4:$L$38,0),MATCH(Capacity_Charges!$B$3,CP_Forecast!$L$4:$AB$4,0))</f>
        <v>6.616816899294184</v>
      </c>
      <c r="GW12" s="14">
        <f>+INDEX(CP_Forecast!$L$4:$AB$38,MATCH(Capacity_Charges!GW2,CP_Forecast!$L$4:$L$38,0),MATCH(Capacity_Charges!$B$3,CP_Forecast!$L$4:$AB$4,0))</f>
        <v>6.616816899294184</v>
      </c>
      <c r="GX12" s="14">
        <f>+INDEX(CP_Forecast!$L$4:$AB$38,MATCH(Capacity_Charges!GX2,CP_Forecast!$L$4:$L$38,0),MATCH(Capacity_Charges!$B$3,CP_Forecast!$L$4:$AB$4,0))</f>
        <v>6.616816899294184</v>
      </c>
      <c r="GY12" s="14">
        <f>+INDEX(CP_Forecast!$L$4:$AB$38,MATCH(Capacity_Charges!GY2,CP_Forecast!$L$4:$L$38,0),MATCH(Capacity_Charges!$B$3,CP_Forecast!$L$4:$AB$4,0))</f>
        <v>6.616816899294184</v>
      </c>
      <c r="GZ12" s="14">
        <f>+INDEX(CP_Forecast!$L$4:$AB$38,MATCH(Capacity_Charges!GZ2,CP_Forecast!$L$4:$L$38,0),MATCH(Capacity_Charges!$B$3,CP_Forecast!$L$4:$AB$4,0))</f>
        <v>6.616816899294184</v>
      </c>
      <c r="HA12" s="14">
        <f>+INDEX(CP_Forecast!$L$4:$AB$38,MATCH(Capacity_Charges!HA2,CP_Forecast!$L$4:$L$38,0),MATCH(Capacity_Charges!$B$3,CP_Forecast!$L$4:$AB$4,0))</f>
        <v>6.616816899294184</v>
      </c>
      <c r="HB12" s="14">
        <f>+INDEX(CP_Forecast!$L$4:$AB$38,MATCH(Capacity_Charges!HB2,CP_Forecast!$L$4:$L$38,0),MATCH(Capacity_Charges!$B$3,CP_Forecast!$L$4:$AB$4,0))</f>
        <v>6.616816899294184</v>
      </c>
      <c r="HC12" s="14">
        <f>+INDEX(CP_Forecast!$L$4:$AB$38,MATCH(Capacity_Charges!HC2,CP_Forecast!$L$4:$L$38,0),MATCH(Capacity_Charges!$B$3,CP_Forecast!$L$4:$AB$4,0))</f>
        <v>6.616816899294184</v>
      </c>
      <c r="HD12" s="14">
        <f>+INDEX(CP_Forecast!$L$4:$AB$38,MATCH(Capacity_Charges!HD2,CP_Forecast!$L$4:$L$38,0),MATCH(Capacity_Charges!$B$3,CP_Forecast!$L$4:$AB$4,0))</f>
        <v>6.616816899294184</v>
      </c>
      <c r="HE12" s="14">
        <f>+INDEX(CP_Forecast!$L$4:$AB$38,MATCH(Capacity_Charges!HE2,CP_Forecast!$L$4:$L$38,0),MATCH(Capacity_Charges!$B$3,CP_Forecast!$L$4:$AB$4,0))</f>
        <v>6.616816899294184</v>
      </c>
      <c r="HF12" s="14">
        <f>+INDEX(CP_Forecast!$L$4:$AB$38,MATCH(Capacity_Charges!HF2,CP_Forecast!$L$4:$L$38,0),MATCH(Capacity_Charges!$B$3,CP_Forecast!$L$4:$AB$4,0))</f>
        <v>6.6829850682871257</v>
      </c>
      <c r="HG12" s="14">
        <f>+INDEX(CP_Forecast!$L$4:$AB$38,MATCH(Capacity_Charges!HG2,CP_Forecast!$L$4:$L$38,0),MATCH(Capacity_Charges!$B$3,CP_Forecast!$L$4:$AB$4,0))</f>
        <v>6.6829850682871257</v>
      </c>
      <c r="HH12" s="14">
        <f>+INDEX(CP_Forecast!$L$4:$AB$38,MATCH(Capacity_Charges!HH2,CP_Forecast!$L$4:$L$38,0),MATCH(Capacity_Charges!$B$3,CP_Forecast!$L$4:$AB$4,0))</f>
        <v>6.6829850682871257</v>
      </c>
      <c r="HI12" s="14">
        <f>+INDEX(CP_Forecast!$L$4:$AB$38,MATCH(Capacity_Charges!HI2,CP_Forecast!$L$4:$L$38,0),MATCH(Capacity_Charges!$B$3,CP_Forecast!$L$4:$AB$4,0))</f>
        <v>6.6829850682871257</v>
      </c>
      <c r="HJ12" s="14">
        <f>+INDEX(CP_Forecast!$L$4:$AB$38,MATCH(Capacity_Charges!HJ2,CP_Forecast!$L$4:$L$38,0),MATCH(Capacity_Charges!$B$3,CP_Forecast!$L$4:$AB$4,0))</f>
        <v>6.6829850682871257</v>
      </c>
      <c r="HK12" s="14">
        <f>+INDEX(CP_Forecast!$L$4:$AB$38,MATCH(Capacity_Charges!HK2,CP_Forecast!$L$4:$L$38,0),MATCH(Capacity_Charges!$B$3,CP_Forecast!$L$4:$AB$4,0))</f>
        <v>6.6829850682871257</v>
      </c>
      <c r="HL12" s="14">
        <f>+INDEX(CP_Forecast!$L$4:$AB$38,MATCH(Capacity_Charges!HL2,CP_Forecast!$L$4:$L$38,0),MATCH(Capacity_Charges!$B$3,CP_Forecast!$L$4:$AB$4,0))</f>
        <v>6.6829850682871257</v>
      </c>
      <c r="HM12" s="14">
        <f>+INDEX(CP_Forecast!$L$4:$AB$38,MATCH(Capacity_Charges!HM2,CP_Forecast!$L$4:$L$38,0),MATCH(Capacity_Charges!$B$3,CP_Forecast!$L$4:$AB$4,0))</f>
        <v>6.6829850682871257</v>
      </c>
      <c r="HN12" s="14">
        <f>+INDEX(CP_Forecast!$L$4:$AB$38,MATCH(Capacity_Charges!HN2,CP_Forecast!$L$4:$L$38,0),MATCH(Capacity_Charges!$B$3,CP_Forecast!$L$4:$AB$4,0))</f>
        <v>6.6829850682871257</v>
      </c>
      <c r="HO12" s="14">
        <f>+INDEX(CP_Forecast!$L$4:$AB$38,MATCH(Capacity_Charges!HO2,CP_Forecast!$L$4:$L$38,0),MATCH(Capacity_Charges!$B$3,CP_Forecast!$L$4:$AB$4,0))</f>
        <v>6.6829850682871257</v>
      </c>
      <c r="HP12" s="14">
        <f>+INDEX(CP_Forecast!$L$4:$AB$38,MATCH(Capacity_Charges!HP2,CP_Forecast!$L$4:$L$38,0),MATCH(Capacity_Charges!$B$3,CP_Forecast!$L$4:$AB$4,0))</f>
        <v>6.6829850682871257</v>
      </c>
      <c r="HQ12" s="14">
        <f>+INDEX(CP_Forecast!$L$4:$AB$38,MATCH(Capacity_Charges!HQ2,CP_Forecast!$L$4:$L$38,0),MATCH(Capacity_Charges!$B$3,CP_Forecast!$L$4:$AB$4,0))</f>
        <v>6.6829850682871257</v>
      </c>
      <c r="HR12" s="14">
        <f>+INDEX(CP_Forecast!$L$4:$AB$38,MATCH(Capacity_Charges!HR2,CP_Forecast!$L$4:$L$38,0),MATCH(Capacity_Charges!$B$3,CP_Forecast!$L$4:$AB$4,0))</f>
        <v>6.7498149189699967</v>
      </c>
      <c r="HS12" s="14">
        <f>+INDEX(CP_Forecast!$L$4:$AB$38,MATCH(Capacity_Charges!HS2,CP_Forecast!$L$4:$L$38,0),MATCH(Capacity_Charges!$B$3,CP_Forecast!$L$4:$AB$4,0))</f>
        <v>6.7498149189699967</v>
      </c>
      <c r="HT12" s="14">
        <f>+INDEX(CP_Forecast!$L$4:$AB$38,MATCH(Capacity_Charges!HT2,CP_Forecast!$L$4:$L$38,0),MATCH(Capacity_Charges!$B$3,CP_Forecast!$L$4:$AB$4,0))</f>
        <v>6.7498149189699967</v>
      </c>
      <c r="HU12" s="14">
        <f>+INDEX(CP_Forecast!$L$4:$AB$38,MATCH(Capacity_Charges!HU2,CP_Forecast!$L$4:$L$38,0),MATCH(Capacity_Charges!$B$3,CP_Forecast!$L$4:$AB$4,0))</f>
        <v>6.7498149189699967</v>
      </c>
      <c r="HV12" s="14">
        <f>+INDEX(CP_Forecast!$L$4:$AB$38,MATCH(Capacity_Charges!HV2,CP_Forecast!$L$4:$L$38,0),MATCH(Capacity_Charges!$B$3,CP_Forecast!$L$4:$AB$4,0))</f>
        <v>6.7498149189699967</v>
      </c>
      <c r="HW12" s="14">
        <f>+INDEX(CP_Forecast!$L$4:$AB$38,MATCH(Capacity_Charges!HW2,CP_Forecast!$L$4:$L$38,0),MATCH(Capacity_Charges!$B$3,CP_Forecast!$L$4:$AB$4,0))</f>
        <v>6.7498149189699967</v>
      </c>
      <c r="HX12" s="14">
        <f>+INDEX(CP_Forecast!$L$4:$AB$38,MATCH(Capacity_Charges!HX2,CP_Forecast!$L$4:$L$38,0),MATCH(Capacity_Charges!$B$3,CP_Forecast!$L$4:$AB$4,0))</f>
        <v>6.7498149189699967</v>
      </c>
      <c r="HY12" s="14">
        <f>+INDEX(CP_Forecast!$L$4:$AB$38,MATCH(Capacity_Charges!HY2,CP_Forecast!$L$4:$L$38,0),MATCH(Capacity_Charges!$B$3,CP_Forecast!$L$4:$AB$4,0))</f>
        <v>6.7498149189699967</v>
      </c>
      <c r="HZ12" s="14">
        <f>+INDEX(CP_Forecast!$L$4:$AB$38,MATCH(Capacity_Charges!HZ2,CP_Forecast!$L$4:$L$38,0),MATCH(Capacity_Charges!$B$3,CP_Forecast!$L$4:$AB$4,0))</f>
        <v>6.7498149189699967</v>
      </c>
      <c r="IA12" s="14">
        <f>+INDEX(CP_Forecast!$L$4:$AB$38,MATCH(Capacity_Charges!IA2,CP_Forecast!$L$4:$L$38,0),MATCH(Capacity_Charges!$B$3,CP_Forecast!$L$4:$AB$4,0))</f>
        <v>6.7498149189699967</v>
      </c>
      <c r="IB12" s="14">
        <f>+INDEX(CP_Forecast!$L$4:$AB$38,MATCH(Capacity_Charges!IB2,CP_Forecast!$L$4:$L$38,0),MATCH(Capacity_Charges!$B$3,CP_Forecast!$L$4:$AB$4,0))</f>
        <v>6.7498149189699967</v>
      </c>
      <c r="IC12" s="14">
        <f>+INDEX(CP_Forecast!$L$4:$AB$38,MATCH(Capacity_Charges!IC2,CP_Forecast!$L$4:$L$38,0),MATCH(Capacity_Charges!$B$3,CP_Forecast!$L$4:$AB$4,0))</f>
        <v>6.7498149189699967</v>
      </c>
      <c r="ID12" s="14">
        <f>+INDEX(CP_Forecast!$L$4:$AB$38,MATCH(Capacity_Charges!ID2,CP_Forecast!$L$4:$L$38,0),MATCH(Capacity_Charges!$B$3,CP_Forecast!$L$4:$AB$4,0))</f>
        <v>6.817313068159697</v>
      </c>
      <c r="IE12" s="14">
        <f>+INDEX(CP_Forecast!$L$4:$AB$38,MATCH(Capacity_Charges!IE2,CP_Forecast!$L$4:$L$38,0),MATCH(Capacity_Charges!$B$3,CP_Forecast!$L$4:$AB$4,0))</f>
        <v>6.817313068159697</v>
      </c>
      <c r="IF12" s="14">
        <f>+INDEX(CP_Forecast!$L$4:$AB$38,MATCH(Capacity_Charges!IF2,CP_Forecast!$L$4:$L$38,0),MATCH(Capacity_Charges!$B$3,CP_Forecast!$L$4:$AB$4,0))</f>
        <v>6.817313068159697</v>
      </c>
      <c r="IG12" s="14">
        <f>+INDEX(CP_Forecast!$L$4:$AB$38,MATCH(Capacity_Charges!IG2,CP_Forecast!$L$4:$L$38,0),MATCH(Capacity_Charges!$B$3,CP_Forecast!$L$4:$AB$4,0))</f>
        <v>6.817313068159697</v>
      </c>
      <c r="IH12" s="14">
        <f>+INDEX(CP_Forecast!$L$4:$AB$38,MATCH(Capacity_Charges!IH2,CP_Forecast!$L$4:$L$38,0),MATCH(Capacity_Charges!$B$3,CP_Forecast!$L$4:$AB$4,0))</f>
        <v>6.817313068159697</v>
      </c>
      <c r="II12" s="14">
        <f>+INDEX(CP_Forecast!$L$4:$AB$38,MATCH(Capacity_Charges!II2,CP_Forecast!$L$4:$L$38,0),MATCH(Capacity_Charges!$B$3,CP_Forecast!$L$4:$AB$4,0))</f>
        <v>6.817313068159697</v>
      </c>
      <c r="IJ12" s="14">
        <f>+INDEX(CP_Forecast!$L$4:$AB$38,MATCH(Capacity_Charges!IJ2,CP_Forecast!$L$4:$L$38,0),MATCH(Capacity_Charges!$B$3,CP_Forecast!$L$4:$AB$4,0))</f>
        <v>6.817313068159697</v>
      </c>
      <c r="IK12" s="14">
        <f>+INDEX(CP_Forecast!$L$4:$AB$38,MATCH(Capacity_Charges!IK2,CP_Forecast!$L$4:$L$38,0),MATCH(Capacity_Charges!$B$3,CP_Forecast!$L$4:$AB$4,0))</f>
        <v>6.817313068159697</v>
      </c>
      <c r="IL12" s="14">
        <f>+INDEX(CP_Forecast!$L$4:$AB$38,MATCH(Capacity_Charges!IL2,CP_Forecast!$L$4:$L$38,0),MATCH(Capacity_Charges!$B$3,CP_Forecast!$L$4:$AB$4,0))</f>
        <v>6.817313068159697</v>
      </c>
      <c r="IM12" s="14">
        <f>+INDEX(CP_Forecast!$L$4:$AB$38,MATCH(Capacity_Charges!IM2,CP_Forecast!$L$4:$L$38,0),MATCH(Capacity_Charges!$B$3,CP_Forecast!$L$4:$AB$4,0))</f>
        <v>6.817313068159697</v>
      </c>
      <c r="IN12" s="14">
        <f>+INDEX(CP_Forecast!$L$4:$AB$38,MATCH(Capacity_Charges!IN2,CP_Forecast!$L$4:$L$38,0),MATCH(Capacity_Charges!$B$3,CP_Forecast!$L$4:$AB$4,0))</f>
        <v>6.817313068159697</v>
      </c>
      <c r="IO12" s="14">
        <f>+INDEX(CP_Forecast!$L$4:$AB$38,MATCH(Capacity_Charges!IO2,CP_Forecast!$L$4:$L$38,0),MATCH(Capacity_Charges!$B$3,CP_Forecast!$L$4:$AB$4,0))</f>
        <v>6.817313068159697</v>
      </c>
      <c r="IP12" s="14">
        <f>+INDEX(CP_Forecast!$L$4:$AB$38,MATCH(Capacity_Charges!IP2,CP_Forecast!$L$4:$L$38,0),MATCH(Capacity_Charges!$B$3,CP_Forecast!$L$4:$AB$4,0))</f>
        <v>6.8854861988412939</v>
      </c>
      <c r="IQ12" s="14">
        <f>+INDEX(CP_Forecast!$L$4:$AB$38,MATCH(Capacity_Charges!IQ2,CP_Forecast!$L$4:$L$38,0),MATCH(Capacity_Charges!$B$3,CP_Forecast!$L$4:$AB$4,0))</f>
        <v>6.8854861988412939</v>
      </c>
      <c r="IR12" s="14">
        <f>+INDEX(CP_Forecast!$L$4:$AB$38,MATCH(Capacity_Charges!IR2,CP_Forecast!$L$4:$L$38,0),MATCH(Capacity_Charges!$B$3,CP_Forecast!$L$4:$AB$4,0))</f>
        <v>6.8854861988412939</v>
      </c>
      <c r="IS12" s="14">
        <f>+INDEX(CP_Forecast!$L$4:$AB$38,MATCH(Capacity_Charges!IS2,CP_Forecast!$L$4:$L$38,0),MATCH(Capacity_Charges!$B$3,CP_Forecast!$L$4:$AB$4,0))</f>
        <v>6.8854861988412939</v>
      </c>
      <c r="IT12" s="14">
        <f>+INDEX(CP_Forecast!$L$4:$AB$38,MATCH(Capacity_Charges!IT2,CP_Forecast!$L$4:$L$38,0),MATCH(Capacity_Charges!$B$3,CP_Forecast!$L$4:$AB$4,0))</f>
        <v>6.8854861988412939</v>
      </c>
      <c r="IU12" s="14">
        <f>+INDEX(CP_Forecast!$L$4:$AB$38,MATCH(Capacity_Charges!IU2,CP_Forecast!$L$4:$L$38,0),MATCH(Capacity_Charges!$B$3,CP_Forecast!$L$4:$AB$4,0))</f>
        <v>6.8854861988412939</v>
      </c>
      <c r="IV12" s="14">
        <f>+INDEX(CP_Forecast!$L$4:$AB$38,MATCH(Capacity_Charges!IV2,CP_Forecast!$L$4:$L$38,0),MATCH(Capacity_Charges!$B$3,CP_Forecast!$L$4:$AB$4,0))</f>
        <v>6.8854861988412939</v>
      </c>
      <c r="IW12" s="14">
        <f>+INDEX(CP_Forecast!$L$4:$AB$38,MATCH(Capacity_Charges!IW2,CP_Forecast!$L$4:$L$38,0),MATCH(Capacity_Charges!$B$3,CP_Forecast!$L$4:$AB$4,0))</f>
        <v>6.8854861988412939</v>
      </c>
      <c r="IX12" s="14">
        <f>+INDEX(CP_Forecast!$L$4:$AB$38,MATCH(Capacity_Charges!IX2,CP_Forecast!$L$4:$L$38,0),MATCH(Capacity_Charges!$B$3,CP_Forecast!$L$4:$AB$4,0))</f>
        <v>6.8854861988412939</v>
      </c>
      <c r="IY12" s="14">
        <f>+INDEX(CP_Forecast!$L$4:$AB$38,MATCH(Capacity_Charges!IY2,CP_Forecast!$L$4:$L$38,0),MATCH(Capacity_Charges!$B$3,CP_Forecast!$L$4:$AB$4,0))</f>
        <v>6.8854861988412939</v>
      </c>
      <c r="IZ12" s="14">
        <f>+INDEX(CP_Forecast!$L$4:$AB$38,MATCH(Capacity_Charges!IZ2,CP_Forecast!$L$4:$L$38,0),MATCH(Capacity_Charges!$B$3,CP_Forecast!$L$4:$AB$4,0))</f>
        <v>6.8854861988412939</v>
      </c>
      <c r="JA12" s="14">
        <f>+INDEX(CP_Forecast!$L$4:$AB$38,MATCH(Capacity_Charges!JA2,CP_Forecast!$L$4:$L$38,0),MATCH(Capacity_Charges!$B$3,CP_Forecast!$L$4:$AB$4,0))</f>
        <v>6.8854861988412939</v>
      </c>
      <c r="JB12" s="14">
        <f>+INDEX(CP_Forecast!$L$4:$AB$38,MATCH(Capacity_Charges!JB2,CP_Forecast!$L$4:$L$38,0),MATCH(Capacity_Charges!$B$3,CP_Forecast!$L$4:$AB$4,0))</f>
        <v>6.9543410608297069</v>
      </c>
      <c r="JC12" s="14">
        <f>+INDEX(CP_Forecast!$L$4:$AB$38,MATCH(Capacity_Charges!JC2,CP_Forecast!$L$4:$L$38,0),MATCH(Capacity_Charges!$B$3,CP_Forecast!$L$4:$AB$4,0))</f>
        <v>6.9543410608297069</v>
      </c>
      <c r="JD12" s="14">
        <f>+INDEX(CP_Forecast!$L$4:$AB$38,MATCH(Capacity_Charges!JD2,CP_Forecast!$L$4:$L$38,0),MATCH(Capacity_Charges!$B$3,CP_Forecast!$L$4:$AB$4,0))</f>
        <v>6.9543410608297069</v>
      </c>
      <c r="JE12" s="14">
        <f>+INDEX(CP_Forecast!$L$4:$AB$38,MATCH(Capacity_Charges!JE2,CP_Forecast!$L$4:$L$38,0),MATCH(Capacity_Charges!$B$3,CP_Forecast!$L$4:$AB$4,0))</f>
        <v>6.9543410608297069</v>
      </c>
      <c r="JF12" s="14">
        <f>+INDEX(CP_Forecast!$L$4:$AB$38,MATCH(Capacity_Charges!JF2,CP_Forecast!$L$4:$L$38,0),MATCH(Capacity_Charges!$B$3,CP_Forecast!$L$4:$AB$4,0))</f>
        <v>6.9543410608297069</v>
      </c>
      <c r="JG12" s="14">
        <f>+INDEX(CP_Forecast!$L$4:$AB$38,MATCH(Capacity_Charges!JG2,CP_Forecast!$L$4:$L$38,0),MATCH(Capacity_Charges!$B$3,CP_Forecast!$L$4:$AB$4,0))</f>
        <v>6.9543410608297069</v>
      </c>
      <c r="JH12" s="14">
        <f>+INDEX(CP_Forecast!$L$4:$AB$38,MATCH(Capacity_Charges!JH2,CP_Forecast!$L$4:$L$38,0),MATCH(Capacity_Charges!$B$3,CP_Forecast!$L$4:$AB$4,0))</f>
        <v>6.9543410608297069</v>
      </c>
      <c r="JI12" s="14">
        <f>+INDEX(CP_Forecast!$L$4:$AB$38,MATCH(Capacity_Charges!JI2,CP_Forecast!$L$4:$L$38,0),MATCH(Capacity_Charges!$B$3,CP_Forecast!$L$4:$AB$4,0))</f>
        <v>6.9543410608297069</v>
      </c>
      <c r="JJ12" s="14">
        <f>+INDEX(CP_Forecast!$L$4:$AB$38,MATCH(Capacity_Charges!JJ2,CP_Forecast!$L$4:$L$38,0),MATCH(Capacity_Charges!$B$3,CP_Forecast!$L$4:$AB$4,0))</f>
        <v>6.9543410608297069</v>
      </c>
      <c r="JK12" s="14">
        <f>+INDEX(CP_Forecast!$L$4:$AB$38,MATCH(Capacity_Charges!JK2,CP_Forecast!$L$4:$L$38,0),MATCH(Capacity_Charges!$B$3,CP_Forecast!$L$4:$AB$4,0))</f>
        <v>6.9543410608297069</v>
      </c>
      <c r="JL12" s="14">
        <f>+INDEX(CP_Forecast!$L$4:$AB$38,MATCH(Capacity_Charges!JL2,CP_Forecast!$L$4:$L$38,0),MATCH(Capacity_Charges!$B$3,CP_Forecast!$L$4:$AB$4,0))</f>
        <v>6.9543410608297069</v>
      </c>
      <c r="JM12" s="14">
        <f>+INDEX(CP_Forecast!$L$4:$AB$38,MATCH(Capacity_Charges!JM2,CP_Forecast!$L$4:$L$38,0),MATCH(Capacity_Charges!$B$3,CP_Forecast!$L$4:$AB$4,0))</f>
        <v>6.9543410608297069</v>
      </c>
      <c r="JN12" s="14">
        <f>+INDEX(CP_Forecast!$L$4:$AB$38,MATCH(Capacity_Charges!JN2,CP_Forecast!$L$4:$L$38,0),MATCH(Capacity_Charges!$B$3,CP_Forecast!$L$4:$AB$4,0))</f>
        <v>7.023884471438004</v>
      </c>
      <c r="JO12" s="14">
        <f>+INDEX(CP_Forecast!$L$4:$AB$38,MATCH(Capacity_Charges!JO2,CP_Forecast!$L$4:$L$38,0),MATCH(Capacity_Charges!$B$3,CP_Forecast!$L$4:$AB$4,0))</f>
        <v>7.023884471438004</v>
      </c>
      <c r="JP12" s="14">
        <f>+INDEX(CP_Forecast!$L$4:$AB$38,MATCH(Capacity_Charges!JP2,CP_Forecast!$L$4:$L$38,0),MATCH(Capacity_Charges!$B$3,CP_Forecast!$L$4:$AB$4,0))</f>
        <v>7.023884471438004</v>
      </c>
      <c r="JQ12" s="14">
        <f>+INDEX(CP_Forecast!$L$4:$AB$38,MATCH(Capacity_Charges!JQ2,CP_Forecast!$L$4:$L$38,0),MATCH(Capacity_Charges!$B$3,CP_Forecast!$L$4:$AB$4,0))</f>
        <v>7.023884471438004</v>
      </c>
      <c r="JR12" s="14">
        <f>+INDEX(CP_Forecast!$L$4:$AB$38,MATCH(Capacity_Charges!JR2,CP_Forecast!$L$4:$L$38,0),MATCH(Capacity_Charges!$B$3,CP_Forecast!$L$4:$AB$4,0))</f>
        <v>7.023884471438004</v>
      </c>
      <c r="JS12" s="14">
        <f>+INDEX(CP_Forecast!$L$4:$AB$38,MATCH(Capacity_Charges!JS2,CP_Forecast!$L$4:$L$38,0),MATCH(Capacity_Charges!$B$3,CP_Forecast!$L$4:$AB$4,0))</f>
        <v>7.023884471438004</v>
      </c>
      <c r="JT12" s="14">
        <f>+INDEX(CP_Forecast!$L$4:$AB$38,MATCH(Capacity_Charges!JT2,CP_Forecast!$L$4:$L$38,0),MATCH(Capacity_Charges!$B$3,CP_Forecast!$L$4:$AB$4,0))</f>
        <v>7.023884471438004</v>
      </c>
      <c r="JU12" s="14">
        <f>+INDEX(CP_Forecast!$L$4:$AB$38,MATCH(Capacity_Charges!JU2,CP_Forecast!$L$4:$L$38,0),MATCH(Capacity_Charges!$B$3,CP_Forecast!$L$4:$AB$4,0))</f>
        <v>7.023884471438004</v>
      </c>
      <c r="JV12" s="14">
        <f>+INDEX(CP_Forecast!$L$4:$AB$38,MATCH(Capacity_Charges!JV2,CP_Forecast!$L$4:$L$38,0),MATCH(Capacity_Charges!$B$3,CP_Forecast!$L$4:$AB$4,0))</f>
        <v>7.023884471438004</v>
      </c>
      <c r="JW12" s="14">
        <f>+INDEX(CP_Forecast!$L$4:$AB$38,MATCH(Capacity_Charges!JW2,CP_Forecast!$L$4:$L$38,0),MATCH(Capacity_Charges!$B$3,CP_Forecast!$L$4:$AB$4,0))</f>
        <v>7.023884471438004</v>
      </c>
      <c r="JX12" s="14">
        <f>+INDEX(CP_Forecast!$L$4:$AB$38,MATCH(Capacity_Charges!JX2,CP_Forecast!$L$4:$L$38,0),MATCH(Capacity_Charges!$B$3,CP_Forecast!$L$4:$AB$4,0))</f>
        <v>7.023884471438004</v>
      </c>
      <c r="JY12" s="14">
        <f>+INDEX(CP_Forecast!$L$4:$AB$38,MATCH(Capacity_Charges!JY2,CP_Forecast!$L$4:$L$38,0),MATCH(Capacity_Charges!$B$3,CP_Forecast!$L$4:$AB$4,0))</f>
        <v>7.023884471438004</v>
      </c>
      <c r="JZ12" s="14">
        <f>+INDEX(CP_Forecast!$L$4:$AB$38,MATCH(Capacity_Charges!JZ2,CP_Forecast!$L$4:$L$38,0),MATCH(Capacity_Charges!$B$3,CP_Forecast!$L$4:$AB$4,0))</f>
        <v>7.094123316152384</v>
      </c>
      <c r="KA12" s="14">
        <f>+INDEX(CP_Forecast!$L$4:$AB$38,MATCH(Capacity_Charges!KA2,CP_Forecast!$L$4:$L$38,0),MATCH(Capacity_Charges!$B$3,CP_Forecast!$L$4:$AB$4,0))</f>
        <v>7.094123316152384</v>
      </c>
      <c r="KB12" s="14">
        <f>+INDEX(CP_Forecast!$L$4:$AB$38,MATCH(Capacity_Charges!KB2,CP_Forecast!$L$4:$L$38,0),MATCH(Capacity_Charges!$B$3,CP_Forecast!$L$4:$AB$4,0))</f>
        <v>7.094123316152384</v>
      </c>
      <c r="KC12" s="14">
        <f>+INDEX(CP_Forecast!$L$4:$AB$38,MATCH(Capacity_Charges!KC2,CP_Forecast!$L$4:$L$38,0),MATCH(Capacity_Charges!$B$3,CP_Forecast!$L$4:$AB$4,0))</f>
        <v>7.094123316152384</v>
      </c>
      <c r="KD12" s="14">
        <f>+INDEX(CP_Forecast!$L$4:$AB$38,MATCH(Capacity_Charges!KD2,CP_Forecast!$L$4:$L$38,0),MATCH(Capacity_Charges!$B$3,CP_Forecast!$L$4:$AB$4,0))</f>
        <v>7.094123316152384</v>
      </c>
      <c r="KE12" s="14">
        <f>+INDEX(CP_Forecast!$L$4:$AB$38,MATCH(Capacity_Charges!KE2,CP_Forecast!$L$4:$L$38,0),MATCH(Capacity_Charges!$B$3,CP_Forecast!$L$4:$AB$4,0))</f>
        <v>7.094123316152384</v>
      </c>
      <c r="KF12" s="14">
        <f>+INDEX(CP_Forecast!$L$4:$AB$38,MATCH(Capacity_Charges!KF2,CP_Forecast!$L$4:$L$38,0),MATCH(Capacity_Charges!$B$3,CP_Forecast!$L$4:$AB$4,0))</f>
        <v>7.094123316152384</v>
      </c>
      <c r="KG12" s="14">
        <f>+INDEX(CP_Forecast!$L$4:$AB$38,MATCH(Capacity_Charges!KG2,CP_Forecast!$L$4:$L$38,0),MATCH(Capacity_Charges!$B$3,CP_Forecast!$L$4:$AB$4,0))</f>
        <v>7.094123316152384</v>
      </c>
      <c r="KH12" s="14">
        <f>+INDEX(CP_Forecast!$L$4:$AB$38,MATCH(Capacity_Charges!KH2,CP_Forecast!$L$4:$L$38,0),MATCH(Capacity_Charges!$B$3,CP_Forecast!$L$4:$AB$4,0))</f>
        <v>7.094123316152384</v>
      </c>
      <c r="KI12" s="14">
        <f>+INDEX(CP_Forecast!$L$4:$AB$38,MATCH(Capacity_Charges!KI2,CP_Forecast!$L$4:$L$38,0),MATCH(Capacity_Charges!$B$3,CP_Forecast!$L$4:$AB$4,0))</f>
        <v>7.094123316152384</v>
      </c>
      <c r="KJ12" s="14">
        <f>+INDEX(CP_Forecast!$L$4:$AB$38,MATCH(Capacity_Charges!KJ2,CP_Forecast!$L$4:$L$38,0),MATCH(Capacity_Charges!$B$3,CP_Forecast!$L$4:$AB$4,0))</f>
        <v>7.094123316152384</v>
      </c>
      <c r="KK12" s="14">
        <f>+INDEX(CP_Forecast!$L$4:$AB$38,MATCH(Capacity_Charges!KK2,CP_Forecast!$L$4:$L$38,0),MATCH(Capacity_Charges!$B$3,CP_Forecast!$L$4:$AB$4,0))</f>
        <v>7.094123316152384</v>
      </c>
      <c r="KL12" s="14">
        <f>+INDEX(CP_Forecast!$L$4:$AB$38,MATCH(Capacity_Charges!KL2,CP_Forecast!$L$4:$L$38,0),MATCH(Capacity_Charges!$B$3,CP_Forecast!$L$4:$AB$4,0))</f>
        <v>7.1650645493139082</v>
      </c>
      <c r="KM12" s="14">
        <f>+INDEX(CP_Forecast!$L$4:$AB$38,MATCH(Capacity_Charges!KM2,CP_Forecast!$L$4:$L$38,0),MATCH(Capacity_Charges!$B$3,CP_Forecast!$L$4:$AB$4,0))</f>
        <v>7.1650645493139082</v>
      </c>
      <c r="KN12" s="14">
        <f>+INDEX(CP_Forecast!$L$4:$AB$38,MATCH(Capacity_Charges!KN2,CP_Forecast!$L$4:$L$38,0),MATCH(Capacity_Charges!$B$3,CP_Forecast!$L$4:$AB$4,0))</f>
        <v>7.1650645493139082</v>
      </c>
      <c r="KO12" s="14">
        <f>+INDEX(CP_Forecast!$L$4:$AB$38,MATCH(Capacity_Charges!KO2,CP_Forecast!$L$4:$L$38,0),MATCH(Capacity_Charges!$B$3,CP_Forecast!$L$4:$AB$4,0))</f>
        <v>7.1650645493139082</v>
      </c>
      <c r="KP12" s="14">
        <f>+INDEX(CP_Forecast!$L$4:$AB$38,MATCH(Capacity_Charges!KP2,CP_Forecast!$L$4:$L$38,0),MATCH(Capacity_Charges!$B$3,CP_Forecast!$L$4:$AB$4,0))</f>
        <v>7.1650645493139082</v>
      </c>
      <c r="KQ12" s="14">
        <f>+INDEX(CP_Forecast!$L$4:$AB$38,MATCH(Capacity_Charges!KQ2,CP_Forecast!$L$4:$L$38,0),MATCH(Capacity_Charges!$B$3,CP_Forecast!$L$4:$AB$4,0))</f>
        <v>7.1650645493139082</v>
      </c>
      <c r="KR12" s="14">
        <f>+INDEX(CP_Forecast!$L$4:$AB$38,MATCH(Capacity_Charges!KR2,CP_Forecast!$L$4:$L$38,0),MATCH(Capacity_Charges!$B$3,CP_Forecast!$L$4:$AB$4,0))</f>
        <v>7.1650645493139082</v>
      </c>
      <c r="KS12" s="14">
        <f>+INDEX(CP_Forecast!$L$4:$AB$38,MATCH(Capacity_Charges!KS2,CP_Forecast!$L$4:$L$38,0),MATCH(Capacity_Charges!$B$3,CP_Forecast!$L$4:$AB$4,0))</f>
        <v>7.1650645493139082</v>
      </c>
      <c r="KT12" s="14">
        <f>+INDEX(CP_Forecast!$L$4:$AB$38,MATCH(Capacity_Charges!KT2,CP_Forecast!$L$4:$L$38,0),MATCH(Capacity_Charges!$B$3,CP_Forecast!$L$4:$AB$4,0))</f>
        <v>7.1650645493139082</v>
      </c>
      <c r="KU12" s="14">
        <f>+INDEX(CP_Forecast!$L$4:$AB$38,MATCH(Capacity_Charges!KU2,CP_Forecast!$L$4:$L$38,0),MATCH(Capacity_Charges!$B$3,CP_Forecast!$L$4:$AB$4,0))</f>
        <v>7.1650645493139082</v>
      </c>
      <c r="KV12" s="14">
        <f>+INDEX(CP_Forecast!$L$4:$AB$38,MATCH(Capacity_Charges!KV2,CP_Forecast!$L$4:$L$38,0),MATCH(Capacity_Charges!$B$3,CP_Forecast!$L$4:$AB$4,0))</f>
        <v>7.1650645493139082</v>
      </c>
      <c r="KW12" s="14">
        <f>+INDEX(CP_Forecast!$L$4:$AB$38,MATCH(Capacity_Charges!KW2,CP_Forecast!$L$4:$L$38,0),MATCH(Capacity_Charges!$B$3,CP_Forecast!$L$4:$AB$4,0))</f>
        <v>7.1650645493139082</v>
      </c>
      <c r="KX12" s="14">
        <f>+INDEX(CP_Forecast!$L$4:$AB$38,MATCH(Capacity_Charges!KX2,CP_Forecast!$L$4:$L$38,0),MATCH(Capacity_Charges!$B$3,CP_Forecast!$L$4:$AB$4,0))</f>
        <v>7.2367151948070472</v>
      </c>
      <c r="KY12" s="14">
        <f>+INDEX(CP_Forecast!$L$4:$AB$38,MATCH(Capacity_Charges!KY2,CP_Forecast!$L$4:$L$38,0),MATCH(Capacity_Charges!$B$3,CP_Forecast!$L$4:$AB$4,0))</f>
        <v>7.2367151948070472</v>
      </c>
      <c r="KZ12" s="14">
        <f>+INDEX(CP_Forecast!$L$4:$AB$38,MATCH(Capacity_Charges!KZ2,CP_Forecast!$L$4:$L$38,0),MATCH(Capacity_Charges!$B$3,CP_Forecast!$L$4:$AB$4,0))</f>
        <v>7.2367151948070472</v>
      </c>
      <c r="LA12" s="14">
        <f>+INDEX(CP_Forecast!$L$4:$AB$38,MATCH(Capacity_Charges!LA2,CP_Forecast!$L$4:$L$38,0),MATCH(Capacity_Charges!$B$3,CP_Forecast!$L$4:$AB$4,0))</f>
        <v>7.2367151948070472</v>
      </c>
      <c r="LB12" s="14">
        <f>+INDEX(CP_Forecast!$L$4:$AB$38,MATCH(Capacity_Charges!LB2,CP_Forecast!$L$4:$L$38,0),MATCH(Capacity_Charges!$B$3,CP_Forecast!$L$4:$AB$4,0))</f>
        <v>7.2367151948070472</v>
      </c>
      <c r="LC12" s="14">
        <f>+INDEX(CP_Forecast!$L$4:$AB$38,MATCH(Capacity_Charges!LC2,CP_Forecast!$L$4:$L$38,0),MATCH(Capacity_Charges!$B$3,CP_Forecast!$L$4:$AB$4,0))</f>
        <v>7.2367151948070472</v>
      </c>
      <c r="LD12" s="14">
        <f>+INDEX(CP_Forecast!$L$4:$AB$38,MATCH(Capacity_Charges!LD2,CP_Forecast!$L$4:$L$38,0),MATCH(Capacity_Charges!$B$3,CP_Forecast!$L$4:$AB$4,0))</f>
        <v>7.2367151948070472</v>
      </c>
      <c r="LE12" s="14">
        <f>+INDEX(CP_Forecast!$L$4:$AB$38,MATCH(Capacity_Charges!LE2,CP_Forecast!$L$4:$L$38,0),MATCH(Capacity_Charges!$B$3,CP_Forecast!$L$4:$AB$4,0))</f>
        <v>7.2367151948070472</v>
      </c>
      <c r="LF12" s="14">
        <f>+INDEX(CP_Forecast!$L$4:$AB$38,MATCH(Capacity_Charges!LF2,CP_Forecast!$L$4:$L$38,0),MATCH(Capacity_Charges!$B$3,CP_Forecast!$L$4:$AB$4,0))</f>
        <v>7.2367151948070472</v>
      </c>
      <c r="LG12" s="14">
        <f>+INDEX(CP_Forecast!$L$4:$AB$38,MATCH(Capacity_Charges!LG2,CP_Forecast!$L$4:$L$38,0),MATCH(Capacity_Charges!$B$3,CP_Forecast!$L$4:$AB$4,0))</f>
        <v>7.2367151948070472</v>
      </c>
      <c r="LH12" s="14">
        <f>+INDEX(CP_Forecast!$L$4:$AB$38,MATCH(Capacity_Charges!LH2,CP_Forecast!$L$4:$L$38,0),MATCH(Capacity_Charges!$B$3,CP_Forecast!$L$4:$AB$4,0))</f>
        <v>7.2367151948070472</v>
      </c>
      <c r="LI12" s="14">
        <f>+INDEX(CP_Forecast!$L$4:$AB$38,MATCH(Capacity_Charges!LI2,CP_Forecast!$L$4:$L$38,0),MATCH(Capacity_Charges!$B$3,CP_Forecast!$L$4:$AB$4,0))</f>
        <v>7.2367151948070472</v>
      </c>
      <c r="LJ12" s="14">
        <f>+INDEX(CP_Forecast!$L$4:$AB$38,MATCH(Capacity_Charges!LJ2,CP_Forecast!$L$4:$L$38,0),MATCH(Capacity_Charges!$B$3,CP_Forecast!$L$4:$AB$4,0))</f>
        <v>7.309082346755118</v>
      </c>
      <c r="LK12" s="14">
        <f>+INDEX(CP_Forecast!$L$4:$AB$38,MATCH(Capacity_Charges!LK2,CP_Forecast!$L$4:$L$38,0),MATCH(Capacity_Charges!$B$3,CP_Forecast!$L$4:$AB$4,0))</f>
        <v>7.309082346755118</v>
      </c>
      <c r="LL12" s="14">
        <f>+INDEX(CP_Forecast!$L$4:$AB$38,MATCH(Capacity_Charges!LL2,CP_Forecast!$L$4:$L$38,0),MATCH(Capacity_Charges!$B$3,CP_Forecast!$L$4:$AB$4,0))</f>
        <v>7.309082346755118</v>
      </c>
      <c r="LM12" s="14">
        <f>+INDEX(CP_Forecast!$L$4:$AB$38,MATCH(Capacity_Charges!LM2,CP_Forecast!$L$4:$L$38,0),MATCH(Capacity_Charges!$B$3,CP_Forecast!$L$4:$AB$4,0))</f>
        <v>7.309082346755118</v>
      </c>
      <c r="LN12" s="14">
        <f>+INDEX(CP_Forecast!$L$4:$AB$38,MATCH(Capacity_Charges!LN2,CP_Forecast!$L$4:$L$38,0),MATCH(Capacity_Charges!$B$3,CP_Forecast!$L$4:$AB$4,0))</f>
        <v>7.309082346755118</v>
      </c>
      <c r="LO12" s="14">
        <f>+INDEX(CP_Forecast!$L$4:$AB$38,MATCH(Capacity_Charges!LO2,CP_Forecast!$L$4:$L$38,0),MATCH(Capacity_Charges!$B$3,CP_Forecast!$L$4:$AB$4,0))</f>
        <v>7.309082346755118</v>
      </c>
      <c r="LP12" s="14">
        <f>+INDEX(CP_Forecast!$L$4:$AB$38,MATCH(Capacity_Charges!LP2,CP_Forecast!$L$4:$L$38,0),MATCH(Capacity_Charges!$B$3,CP_Forecast!$L$4:$AB$4,0))</f>
        <v>7.309082346755118</v>
      </c>
      <c r="LQ12" s="14">
        <f>+INDEX(CP_Forecast!$L$4:$AB$38,MATCH(Capacity_Charges!LQ2,CP_Forecast!$L$4:$L$38,0),MATCH(Capacity_Charges!$B$3,CP_Forecast!$L$4:$AB$4,0))</f>
        <v>7.309082346755118</v>
      </c>
      <c r="LR12" s="14">
        <f>+INDEX(CP_Forecast!$L$4:$AB$38,MATCH(Capacity_Charges!LR2,CP_Forecast!$L$4:$L$38,0),MATCH(Capacity_Charges!$B$3,CP_Forecast!$L$4:$AB$4,0))</f>
        <v>7.309082346755118</v>
      </c>
      <c r="LS12" s="14">
        <f>+INDEX(CP_Forecast!$L$4:$AB$38,MATCH(Capacity_Charges!LS2,CP_Forecast!$L$4:$L$38,0),MATCH(Capacity_Charges!$B$3,CP_Forecast!$L$4:$AB$4,0))</f>
        <v>7.309082346755118</v>
      </c>
      <c r="LT12" s="14">
        <f>+INDEX(CP_Forecast!$L$4:$AB$38,MATCH(Capacity_Charges!LT2,CP_Forecast!$L$4:$L$38,0),MATCH(Capacity_Charges!$B$3,CP_Forecast!$L$4:$AB$4,0))</f>
        <v>7.309082346755118</v>
      </c>
      <c r="LU12" s="14">
        <f>+INDEX(CP_Forecast!$L$4:$AB$38,MATCH(Capacity_Charges!LU2,CP_Forecast!$L$4:$L$38,0),MATCH(Capacity_Charges!$B$3,CP_Forecast!$L$4:$AB$4,0))</f>
        <v>7.309082346755118</v>
      </c>
      <c r="LV12" s="14">
        <f>+INDEX(CP_Forecast!$L$4:$AB$38,MATCH(Capacity_Charges!LV2,CP_Forecast!$L$4:$L$38,0),MATCH(Capacity_Charges!$B$3,CP_Forecast!$L$4:$AB$4,0))</f>
        <v>7.3821731702226696</v>
      </c>
      <c r="LW12" s="14">
        <f>+INDEX(CP_Forecast!$L$4:$AB$38,MATCH(Capacity_Charges!LW2,CP_Forecast!$L$4:$L$38,0),MATCH(Capacity_Charges!$B$3,CP_Forecast!$L$4:$AB$4,0))</f>
        <v>7.3821731702226696</v>
      </c>
      <c r="LX12" s="14">
        <f>+INDEX(CP_Forecast!$L$4:$AB$38,MATCH(Capacity_Charges!LX2,CP_Forecast!$L$4:$L$38,0),MATCH(Capacity_Charges!$B$3,CP_Forecast!$L$4:$AB$4,0))</f>
        <v>7.3821731702226696</v>
      </c>
      <c r="LY12" s="14">
        <f>+INDEX(CP_Forecast!$L$4:$AB$38,MATCH(Capacity_Charges!LY2,CP_Forecast!$L$4:$L$38,0),MATCH(Capacity_Charges!$B$3,CP_Forecast!$L$4:$AB$4,0))</f>
        <v>7.3821731702226696</v>
      </c>
      <c r="LZ12" s="14">
        <f>+INDEX(CP_Forecast!$L$4:$AB$38,MATCH(Capacity_Charges!LZ2,CP_Forecast!$L$4:$L$38,0),MATCH(Capacity_Charges!$B$3,CP_Forecast!$L$4:$AB$4,0))</f>
        <v>7.3821731702226696</v>
      </c>
      <c r="MA12" s="14">
        <f>+INDEX(CP_Forecast!$L$4:$AB$38,MATCH(Capacity_Charges!MA2,CP_Forecast!$L$4:$L$38,0),MATCH(Capacity_Charges!$B$3,CP_Forecast!$L$4:$AB$4,0))</f>
        <v>7.3821731702226696</v>
      </c>
      <c r="MB12" s="14">
        <f>+INDEX(CP_Forecast!$L$4:$AB$38,MATCH(Capacity_Charges!MB2,CP_Forecast!$L$4:$L$38,0),MATCH(Capacity_Charges!$B$3,CP_Forecast!$L$4:$AB$4,0))</f>
        <v>7.3821731702226696</v>
      </c>
      <c r="MC12" s="14">
        <f>+INDEX(CP_Forecast!$L$4:$AB$38,MATCH(Capacity_Charges!MC2,CP_Forecast!$L$4:$L$38,0),MATCH(Capacity_Charges!$B$3,CP_Forecast!$L$4:$AB$4,0))</f>
        <v>7.3821731702226696</v>
      </c>
      <c r="MD12" s="14">
        <f>+INDEX(CP_Forecast!$L$4:$AB$38,MATCH(Capacity_Charges!MD2,CP_Forecast!$L$4:$L$38,0),MATCH(Capacity_Charges!$B$3,CP_Forecast!$L$4:$AB$4,0))</f>
        <v>7.3821731702226696</v>
      </c>
      <c r="ME12" s="14">
        <f>+INDEX(CP_Forecast!$L$4:$AB$38,MATCH(Capacity_Charges!ME2,CP_Forecast!$L$4:$L$38,0),MATCH(Capacity_Charges!$B$3,CP_Forecast!$L$4:$AB$4,0))</f>
        <v>7.3821731702226696</v>
      </c>
      <c r="MF12" s="14">
        <f>+INDEX(CP_Forecast!$L$4:$AB$38,MATCH(Capacity_Charges!MF2,CP_Forecast!$L$4:$L$38,0),MATCH(Capacity_Charges!$B$3,CP_Forecast!$L$4:$AB$4,0))</f>
        <v>7.3821731702226696</v>
      </c>
      <c r="MG12" s="14">
        <f>+INDEX(CP_Forecast!$L$4:$AB$38,MATCH(Capacity_Charges!MG2,CP_Forecast!$L$4:$L$38,0),MATCH(Capacity_Charges!$B$3,CP_Forecast!$L$4:$AB$4,0))</f>
        <v>7.3821731702226696</v>
      </c>
      <c r="MH12" s="14">
        <f>+INDEX(CP_Forecast!$L$4:$AB$38,MATCH(Capacity_Charges!MH2,CP_Forecast!$L$4:$L$38,0),MATCH(Capacity_Charges!$B$3,CP_Forecast!$L$4:$AB$4,0))</f>
        <v>7.4559949019248961</v>
      </c>
      <c r="MI12" s="14">
        <f>+INDEX(CP_Forecast!$L$4:$AB$38,MATCH(Capacity_Charges!MI2,CP_Forecast!$L$4:$L$38,0),MATCH(Capacity_Charges!$B$3,CP_Forecast!$L$4:$AB$4,0))</f>
        <v>7.4559949019248961</v>
      </c>
      <c r="MJ12" s="14">
        <f>+INDEX(CP_Forecast!$L$4:$AB$38,MATCH(Capacity_Charges!MJ2,CP_Forecast!$L$4:$L$38,0),MATCH(Capacity_Charges!$B$3,CP_Forecast!$L$4:$AB$4,0))</f>
        <v>7.4559949019248961</v>
      </c>
      <c r="MK12" s="14">
        <f>+INDEX(CP_Forecast!$L$4:$AB$38,MATCH(Capacity_Charges!MK2,CP_Forecast!$L$4:$L$38,0),MATCH(Capacity_Charges!$B$3,CP_Forecast!$L$4:$AB$4,0))</f>
        <v>7.4559949019248961</v>
      </c>
      <c r="ML12" s="14">
        <f>+INDEX(CP_Forecast!$L$4:$AB$38,MATCH(Capacity_Charges!ML2,CP_Forecast!$L$4:$L$38,0),MATCH(Capacity_Charges!$B$3,CP_Forecast!$L$4:$AB$4,0))</f>
        <v>7.4559949019248961</v>
      </c>
      <c r="MM12" s="14">
        <f>+INDEX(CP_Forecast!$L$4:$AB$38,MATCH(Capacity_Charges!MM2,CP_Forecast!$L$4:$L$38,0),MATCH(Capacity_Charges!$B$3,CP_Forecast!$L$4:$AB$4,0))</f>
        <v>7.4559949019248961</v>
      </c>
      <c r="MN12" s="14">
        <f>+INDEX(CP_Forecast!$L$4:$AB$38,MATCH(Capacity_Charges!MN2,CP_Forecast!$L$4:$L$38,0),MATCH(Capacity_Charges!$B$3,CP_Forecast!$L$4:$AB$4,0))</f>
        <v>7.4559949019248961</v>
      </c>
      <c r="MO12" s="14">
        <f>+INDEX(CP_Forecast!$L$4:$AB$38,MATCH(Capacity_Charges!MO2,CP_Forecast!$L$4:$L$38,0),MATCH(Capacity_Charges!$B$3,CP_Forecast!$L$4:$AB$4,0))</f>
        <v>7.4559949019248961</v>
      </c>
      <c r="MP12" s="14">
        <f>+INDEX(CP_Forecast!$L$4:$AB$38,MATCH(Capacity_Charges!MP2,CP_Forecast!$L$4:$L$38,0),MATCH(Capacity_Charges!$B$3,CP_Forecast!$L$4:$AB$4,0))</f>
        <v>7.4559949019248961</v>
      </c>
      <c r="MQ12" s="14">
        <f>+INDEX(CP_Forecast!$L$4:$AB$38,MATCH(Capacity_Charges!MQ2,CP_Forecast!$L$4:$L$38,0),MATCH(Capacity_Charges!$B$3,CP_Forecast!$L$4:$AB$4,0))</f>
        <v>7.4559949019248961</v>
      </c>
      <c r="MR12" s="14">
        <f>+INDEX(CP_Forecast!$L$4:$AB$38,MATCH(Capacity_Charges!MR2,CP_Forecast!$L$4:$L$38,0),MATCH(Capacity_Charges!$B$3,CP_Forecast!$L$4:$AB$4,0))</f>
        <v>7.4559949019248961</v>
      </c>
      <c r="MS12" s="14">
        <f>+INDEX(CP_Forecast!$L$4:$AB$38,MATCH(Capacity_Charges!MS2,CP_Forecast!$L$4:$L$38,0),MATCH(Capacity_Charges!$B$3,CP_Forecast!$L$4:$AB$4,0))</f>
        <v>7.4559949019248961</v>
      </c>
      <c r="MT12" s="14">
        <f>+INDEX(CP_Forecast!$L$4:$AB$38,MATCH(Capacity_Charges!MT2,CP_Forecast!$L$4:$L$38,0),MATCH(Capacity_Charges!$B$3,CP_Forecast!$L$4:$AB$4,0))</f>
        <v>7.5305548509441449</v>
      </c>
      <c r="MU12" s="14">
        <f>+INDEX(CP_Forecast!$L$4:$AB$38,MATCH(Capacity_Charges!MU2,CP_Forecast!$L$4:$L$38,0),MATCH(Capacity_Charges!$B$3,CP_Forecast!$L$4:$AB$4,0))</f>
        <v>7.5305548509441449</v>
      </c>
      <c r="MV12" s="14">
        <f>+INDEX(CP_Forecast!$L$4:$AB$38,MATCH(Capacity_Charges!MV2,CP_Forecast!$L$4:$L$38,0),MATCH(Capacity_Charges!$B$3,CP_Forecast!$L$4:$AB$4,0))</f>
        <v>7.5305548509441449</v>
      </c>
      <c r="MW12" s="14">
        <f>+INDEX(CP_Forecast!$L$4:$AB$38,MATCH(Capacity_Charges!MW2,CP_Forecast!$L$4:$L$38,0),MATCH(Capacity_Charges!$B$3,CP_Forecast!$L$4:$AB$4,0))</f>
        <v>7.5305548509441449</v>
      </c>
      <c r="MX12" s="14">
        <f>+INDEX(CP_Forecast!$L$4:$AB$38,MATCH(Capacity_Charges!MX2,CP_Forecast!$L$4:$L$38,0),MATCH(Capacity_Charges!$B$3,CP_Forecast!$L$4:$AB$4,0))</f>
        <v>7.5305548509441449</v>
      </c>
      <c r="MY12" s="14">
        <f>+INDEX(CP_Forecast!$L$4:$AB$38,MATCH(Capacity_Charges!MY2,CP_Forecast!$L$4:$L$38,0),MATCH(Capacity_Charges!$B$3,CP_Forecast!$L$4:$AB$4,0))</f>
        <v>7.5305548509441449</v>
      </c>
      <c r="MZ12" s="14">
        <f>+INDEX(CP_Forecast!$L$4:$AB$38,MATCH(Capacity_Charges!MZ2,CP_Forecast!$L$4:$L$38,0),MATCH(Capacity_Charges!$B$3,CP_Forecast!$L$4:$AB$4,0))</f>
        <v>7.5305548509441449</v>
      </c>
      <c r="NA12" s="1"/>
      <c r="NB12" s="210"/>
      <c r="NC12" s="211"/>
      <c r="ND12" s="211"/>
      <c r="NE12" s="211"/>
      <c r="NF12" s="211"/>
      <c r="NG12" s="211"/>
      <c r="NH12" s="211"/>
      <c r="NI12" s="211"/>
      <c r="NJ12" s="211"/>
      <c r="NK12" s="211"/>
      <c r="NL12" s="211"/>
      <c r="NM12" s="211"/>
      <c r="NN12" s="211"/>
      <c r="NO12" s="211"/>
      <c r="NP12" s="211"/>
      <c r="NQ12" s="211"/>
      <c r="NR12" s="211"/>
      <c r="NS12" s="211"/>
      <c r="NT12" s="211"/>
      <c r="NU12" s="211"/>
      <c r="NV12" s="211"/>
      <c r="NW12" s="211"/>
      <c r="NX12" s="211"/>
      <c r="NY12" s="211"/>
      <c r="NZ12" s="211"/>
      <c r="OA12" s="211"/>
      <c r="OB12" s="211"/>
      <c r="OC12" s="211"/>
      <c r="OD12" s="211"/>
      <c r="OE12" s="211"/>
      <c r="OF12" s="211"/>
      <c r="OH12" s="146"/>
    </row>
    <row r="13" spans="1:398" x14ac:dyDescent="0.25">
      <c r="A13" s="35"/>
      <c r="D13" s="19" t="s">
        <v>292</v>
      </c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08">
        <f>+Q8/Q12</f>
        <v>1.6176324386951006</v>
      </c>
      <c r="R13" s="208">
        <f t="shared" ref="R13:CC13" si="151">+R8/R12</f>
        <v>1.6176324386951006</v>
      </c>
      <c r="S13" s="208">
        <f t="shared" si="151"/>
        <v>1.6176324386951006</v>
      </c>
      <c r="T13" s="208">
        <f t="shared" si="151"/>
        <v>1.6176324386951006</v>
      </c>
      <c r="U13" s="208">
        <f t="shared" si="151"/>
        <v>1.6176324386951006</v>
      </c>
      <c r="V13" s="208">
        <f t="shared" si="151"/>
        <v>1.4066552031686947</v>
      </c>
      <c r="W13" s="208">
        <f t="shared" si="151"/>
        <v>1.4066552031686947</v>
      </c>
      <c r="X13" s="208">
        <f t="shared" si="151"/>
        <v>1.4066552031686947</v>
      </c>
      <c r="Y13" s="208">
        <f t="shared" si="151"/>
        <v>1.4066552031686947</v>
      </c>
      <c r="Z13" s="208">
        <f t="shared" si="151"/>
        <v>1.4066552031686947</v>
      </c>
      <c r="AA13" s="208">
        <f t="shared" si="151"/>
        <v>1.4066552031686947</v>
      </c>
      <c r="AB13" s="208">
        <f t="shared" si="151"/>
        <v>1.4066552031686947</v>
      </c>
      <c r="AC13" s="208">
        <f t="shared" si="151"/>
        <v>1.4066552031686947</v>
      </c>
      <c r="AD13" s="208">
        <f t="shared" si="151"/>
        <v>1.4066552031686947</v>
      </c>
      <c r="AE13" s="208">
        <f t="shared" si="151"/>
        <v>1.4066552031686947</v>
      </c>
      <c r="AF13" s="208">
        <f t="shared" si="151"/>
        <v>1.4066552031686947</v>
      </c>
      <c r="AG13" s="208">
        <f t="shared" si="151"/>
        <v>1.4066552031686947</v>
      </c>
      <c r="AH13" s="208">
        <f t="shared" si="151"/>
        <v>1.4634303371311215</v>
      </c>
      <c r="AI13" s="208">
        <f t="shared" si="151"/>
        <v>1.4634303371311215</v>
      </c>
      <c r="AJ13" s="208">
        <f t="shared" si="151"/>
        <v>1.4634303371311215</v>
      </c>
      <c r="AK13" s="208">
        <f t="shared" si="151"/>
        <v>1.4634303371311215</v>
      </c>
      <c r="AL13" s="208">
        <f t="shared" si="151"/>
        <v>1.4634303371311215</v>
      </c>
      <c r="AM13" s="208">
        <f t="shared" si="151"/>
        <v>1.4634303371311215</v>
      </c>
      <c r="AN13" s="208">
        <f t="shared" si="151"/>
        <v>1.4634303371311215</v>
      </c>
      <c r="AO13" s="208">
        <f t="shared" si="151"/>
        <v>1.4634303371311215</v>
      </c>
      <c r="AP13" s="208">
        <f t="shared" si="151"/>
        <v>1.4634303371311215</v>
      </c>
      <c r="AQ13" s="208">
        <f t="shared" si="151"/>
        <v>1.4634303371311215</v>
      </c>
      <c r="AR13" s="208">
        <f t="shared" si="151"/>
        <v>1.4634303371311215</v>
      </c>
      <c r="AS13" s="208">
        <f t="shared" si="151"/>
        <v>1.4634303371311215</v>
      </c>
      <c r="AT13" s="208">
        <f t="shared" si="151"/>
        <v>1.6218111964186521</v>
      </c>
      <c r="AU13" s="208">
        <f t="shared" si="151"/>
        <v>1.6218111964186521</v>
      </c>
      <c r="AV13" s="208">
        <f t="shared" si="151"/>
        <v>1.6218111964186521</v>
      </c>
      <c r="AW13" s="208">
        <f t="shared" si="151"/>
        <v>1.6218111964186521</v>
      </c>
      <c r="AX13" s="208">
        <f t="shared" si="151"/>
        <v>1.6218111964186521</v>
      </c>
      <c r="AY13" s="208">
        <f t="shared" si="151"/>
        <v>1.6218111964186521</v>
      </c>
      <c r="AZ13" s="208">
        <f t="shared" si="151"/>
        <v>1.6218111964186521</v>
      </c>
      <c r="BA13" s="208">
        <f t="shared" si="151"/>
        <v>1.6218111964186521</v>
      </c>
      <c r="BB13" s="208">
        <f t="shared" si="151"/>
        <v>1.6218111964186521</v>
      </c>
      <c r="BC13" s="208">
        <f t="shared" si="151"/>
        <v>1.6218111964186521</v>
      </c>
      <c r="BD13" s="208">
        <f t="shared" si="151"/>
        <v>1.6218111964186521</v>
      </c>
      <c r="BE13" s="208">
        <f t="shared" si="151"/>
        <v>1.6218111964186521</v>
      </c>
      <c r="BF13" s="208">
        <f t="shared" si="151"/>
        <v>1.5653485981358328</v>
      </c>
      <c r="BG13" s="208">
        <f t="shared" si="151"/>
        <v>1.5653485981358328</v>
      </c>
      <c r="BH13" s="208">
        <f t="shared" si="151"/>
        <v>1.5653485981358328</v>
      </c>
      <c r="BI13" s="208">
        <f t="shared" si="151"/>
        <v>1.5653485981358328</v>
      </c>
      <c r="BJ13" s="208">
        <f t="shared" si="151"/>
        <v>1.5653485981358328</v>
      </c>
      <c r="BK13" s="208">
        <f t="shared" si="151"/>
        <v>1.5653485981358328</v>
      </c>
      <c r="BL13" s="208">
        <f t="shared" si="151"/>
        <v>1.5653485981358328</v>
      </c>
      <c r="BM13" s="208">
        <f t="shared" si="151"/>
        <v>1.5653485981358328</v>
      </c>
      <c r="BN13" s="208">
        <f t="shared" si="151"/>
        <v>1.5653485981358328</v>
      </c>
      <c r="BO13" s="208">
        <f t="shared" si="151"/>
        <v>1.5653485981358328</v>
      </c>
      <c r="BP13" s="208">
        <f t="shared" si="151"/>
        <v>1.5653485981358328</v>
      </c>
      <c r="BQ13" s="208">
        <f t="shared" si="151"/>
        <v>1.5653485981358328</v>
      </c>
      <c r="BR13" s="208">
        <f t="shared" si="151"/>
        <v>1.4973008234115566</v>
      </c>
      <c r="BS13" s="208">
        <f t="shared" si="151"/>
        <v>1.4973008234115566</v>
      </c>
      <c r="BT13" s="208">
        <f t="shared" si="151"/>
        <v>1.4973008234115566</v>
      </c>
      <c r="BU13" s="208">
        <f t="shared" si="151"/>
        <v>1.4973008234115566</v>
      </c>
      <c r="BV13" s="208">
        <f t="shared" si="151"/>
        <v>1.4973008234115566</v>
      </c>
      <c r="BW13" s="208">
        <f t="shared" si="151"/>
        <v>1.4973008234115566</v>
      </c>
      <c r="BX13" s="208">
        <f t="shared" si="151"/>
        <v>1.4973008234115566</v>
      </c>
      <c r="BY13" s="208">
        <f t="shared" si="151"/>
        <v>1.4973008234115566</v>
      </c>
      <c r="BZ13" s="208">
        <f t="shared" si="151"/>
        <v>1.4973008234115566</v>
      </c>
      <c r="CA13" s="208">
        <f t="shared" si="151"/>
        <v>1.4973008234115566</v>
      </c>
      <c r="CB13" s="208">
        <f t="shared" si="151"/>
        <v>1.4973008234115566</v>
      </c>
      <c r="CC13" s="208">
        <f t="shared" si="151"/>
        <v>1.4973008234115566</v>
      </c>
      <c r="CD13" s="208">
        <f t="shared" ref="CD13:EO13" si="152">+CD8/CD12</f>
        <v>1.4818330196832723</v>
      </c>
      <c r="CE13" s="208">
        <f t="shared" si="152"/>
        <v>1.4818330196832723</v>
      </c>
      <c r="CF13" s="208">
        <f t="shared" si="152"/>
        <v>1.4818330196832723</v>
      </c>
      <c r="CG13" s="208">
        <f t="shared" si="152"/>
        <v>1.4818330196832723</v>
      </c>
      <c r="CH13" s="208">
        <f t="shared" si="152"/>
        <v>1.4818330196832723</v>
      </c>
      <c r="CI13" s="208">
        <f t="shared" si="152"/>
        <v>1.4818330196832723</v>
      </c>
      <c r="CJ13" s="208">
        <f t="shared" si="152"/>
        <v>1.4818330196832723</v>
      </c>
      <c r="CK13" s="208">
        <f t="shared" si="152"/>
        <v>1.4818330196832723</v>
      </c>
      <c r="CL13" s="208">
        <f t="shared" si="152"/>
        <v>1.4818330196832723</v>
      </c>
      <c r="CM13" s="208">
        <f t="shared" si="152"/>
        <v>1.4818330196832723</v>
      </c>
      <c r="CN13" s="208">
        <f t="shared" si="152"/>
        <v>1.4818330196832723</v>
      </c>
      <c r="CO13" s="208">
        <f t="shared" si="152"/>
        <v>1.4818330196832723</v>
      </c>
      <c r="CP13" s="208">
        <f t="shared" si="152"/>
        <v>1.4958511775419536</v>
      </c>
      <c r="CQ13" s="208">
        <f t="shared" si="152"/>
        <v>1.4958511775419536</v>
      </c>
      <c r="CR13" s="208">
        <f t="shared" si="152"/>
        <v>1.4958511775419536</v>
      </c>
      <c r="CS13" s="208">
        <f t="shared" si="152"/>
        <v>1.4958511775419536</v>
      </c>
      <c r="CT13" s="208">
        <f t="shared" si="152"/>
        <v>1.4958511775419536</v>
      </c>
      <c r="CU13" s="208">
        <f t="shared" si="152"/>
        <v>1.4958511775419536</v>
      </c>
      <c r="CV13" s="208">
        <f t="shared" si="152"/>
        <v>1.4958511775419536</v>
      </c>
      <c r="CW13" s="208">
        <f t="shared" si="152"/>
        <v>1.4958511775419536</v>
      </c>
      <c r="CX13" s="208">
        <f t="shared" si="152"/>
        <v>1.4958511775419536</v>
      </c>
      <c r="CY13" s="208">
        <f t="shared" si="152"/>
        <v>1.4958511775419536</v>
      </c>
      <c r="CZ13" s="208">
        <f t="shared" si="152"/>
        <v>1.4958511775419536</v>
      </c>
      <c r="DA13" s="208">
        <f t="shared" si="152"/>
        <v>1.4958511775419536</v>
      </c>
      <c r="DB13" s="208">
        <f t="shared" si="152"/>
        <v>1.501730254955302</v>
      </c>
      <c r="DC13" s="208">
        <f t="shared" si="152"/>
        <v>1.501730254955302</v>
      </c>
      <c r="DD13" s="208">
        <f t="shared" si="152"/>
        <v>1.501730254955302</v>
      </c>
      <c r="DE13" s="208">
        <f t="shared" si="152"/>
        <v>1.501730254955302</v>
      </c>
      <c r="DF13" s="208">
        <f t="shared" si="152"/>
        <v>1.501730254955302</v>
      </c>
      <c r="DG13" s="208">
        <f t="shared" si="152"/>
        <v>1.501730254955302</v>
      </c>
      <c r="DH13" s="208">
        <f t="shared" si="152"/>
        <v>1.501730254955302</v>
      </c>
      <c r="DI13" s="208">
        <f t="shared" si="152"/>
        <v>1.501730254955302</v>
      </c>
      <c r="DJ13" s="208">
        <f t="shared" si="152"/>
        <v>1.501730254955302</v>
      </c>
      <c r="DK13" s="208">
        <f t="shared" si="152"/>
        <v>1.501730254955302</v>
      </c>
      <c r="DL13" s="208">
        <f t="shared" si="152"/>
        <v>1.501730254955302</v>
      </c>
      <c r="DM13" s="208">
        <f t="shared" si="152"/>
        <v>1.501730254955302</v>
      </c>
      <c r="DN13" s="208">
        <f t="shared" si="152"/>
        <v>1.4785881485269066</v>
      </c>
      <c r="DO13" s="208">
        <f t="shared" si="152"/>
        <v>1.4785881485269066</v>
      </c>
      <c r="DP13" s="208">
        <f t="shared" si="152"/>
        <v>1.4785881485269066</v>
      </c>
      <c r="DQ13" s="208">
        <f t="shared" si="152"/>
        <v>1.4785881485269066</v>
      </c>
      <c r="DR13" s="208">
        <f t="shared" si="152"/>
        <v>1.4785881485269066</v>
      </c>
      <c r="DS13" s="208">
        <f t="shared" si="152"/>
        <v>1.4785881485269066</v>
      </c>
      <c r="DT13" s="208">
        <f t="shared" si="152"/>
        <v>1.4785881485269066</v>
      </c>
      <c r="DU13" s="208">
        <f t="shared" si="152"/>
        <v>1.4785881485269066</v>
      </c>
      <c r="DV13" s="208">
        <f t="shared" si="152"/>
        <v>1.4785881485269066</v>
      </c>
      <c r="DW13" s="208">
        <f t="shared" si="152"/>
        <v>1.4785881485269066</v>
      </c>
      <c r="DX13" s="208">
        <f t="shared" si="152"/>
        <v>1.4785881485269066</v>
      </c>
      <c r="DY13" s="208">
        <f t="shared" si="152"/>
        <v>1.4785881485269066</v>
      </c>
      <c r="DZ13" s="208">
        <f t="shared" si="152"/>
        <v>1.4617911955592955</v>
      </c>
      <c r="EA13" s="208">
        <f t="shared" si="152"/>
        <v>1.4617911955592955</v>
      </c>
      <c r="EB13" s="208">
        <f t="shared" si="152"/>
        <v>1.4617911955592955</v>
      </c>
      <c r="EC13" s="208">
        <f t="shared" si="152"/>
        <v>1.4617911955592955</v>
      </c>
      <c r="ED13" s="208">
        <f t="shared" si="152"/>
        <v>1.4617911955592955</v>
      </c>
      <c r="EE13" s="208">
        <f t="shared" si="152"/>
        <v>1.4617911955592955</v>
      </c>
      <c r="EF13" s="208">
        <f t="shared" si="152"/>
        <v>1.4617911955592955</v>
      </c>
      <c r="EG13" s="208">
        <f t="shared" si="152"/>
        <v>1.4617911955592955</v>
      </c>
      <c r="EH13" s="208">
        <f t="shared" si="152"/>
        <v>1.4617911955592955</v>
      </c>
      <c r="EI13" s="208">
        <f t="shared" si="152"/>
        <v>1.4617911955592955</v>
      </c>
      <c r="EJ13" s="208">
        <f t="shared" si="152"/>
        <v>1.4617911955592955</v>
      </c>
      <c r="EK13" s="208">
        <f t="shared" si="152"/>
        <v>1.4617911955592955</v>
      </c>
      <c r="EL13" s="208">
        <f t="shared" si="152"/>
        <v>1.4547501830168168</v>
      </c>
      <c r="EM13" s="208">
        <f t="shared" si="152"/>
        <v>1.4547501830168168</v>
      </c>
      <c r="EN13" s="208">
        <f t="shared" si="152"/>
        <v>1.4547501830168168</v>
      </c>
      <c r="EO13" s="208">
        <f t="shared" si="152"/>
        <v>1.4547501830168168</v>
      </c>
      <c r="EP13" s="208">
        <f t="shared" ref="EP13:HA13" si="153">+EP8/EP12</f>
        <v>1.4547501830168168</v>
      </c>
      <c r="EQ13" s="208">
        <f t="shared" si="153"/>
        <v>1.4547501830168168</v>
      </c>
      <c r="ER13" s="208">
        <f t="shared" si="153"/>
        <v>1.4547501830168168</v>
      </c>
      <c r="ES13" s="208">
        <f t="shared" si="153"/>
        <v>1.4547501830168168</v>
      </c>
      <c r="ET13" s="208">
        <f t="shared" si="153"/>
        <v>1.4547501830168168</v>
      </c>
      <c r="EU13" s="208">
        <f t="shared" si="153"/>
        <v>1.4547501830168168</v>
      </c>
      <c r="EV13" s="208">
        <f t="shared" si="153"/>
        <v>1.4547501830168168</v>
      </c>
      <c r="EW13" s="208">
        <f t="shared" si="153"/>
        <v>1.4547501830168168</v>
      </c>
      <c r="EX13" s="208">
        <f t="shared" si="153"/>
        <v>1.4493140978633314</v>
      </c>
      <c r="EY13" s="208">
        <f t="shared" si="153"/>
        <v>1.4493140978633314</v>
      </c>
      <c r="EZ13" s="208">
        <f t="shared" si="153"/>
        <v>1.4493140978633314</v>
      </c>
      <c r="FA13" s="208">
        <f t="shared" si="153"/>
        <v>1.4493140978633314</v>
      </c>
      <c r="FB13" s="208">
        <f t="shared" si="153"/>
        <v>1.4493140978633314</v>
      </c>
      <c r="FC13" s="208">
        <f t="shared" si="153"/>
        <v>1.4493140978633314</v>
      </c>
      <c r="FD13" s="208">
        <f t="shared" si="153"/>
        <v>1.4493140978633314</v>
      </c>
      <c r="FE13" s="208">
        <f t="shared" si="153"/>
        <v>1.4493140978633314</v>
      </c>
      <c r="FF13" s="208">
        <f t="shared" si="153"/>
        <v>1.4493140978633314</v>
      </c>
      <c r="FG13" s="208">
        <f t="shared" si="153"/>
        <v>1.4493140978633314</v>
      </c>
      <c r="FH13" s="208">
        <f t="shared" si="153"/>
        <v>1.4493140978633314</v>
      </c>
      <c r="FI13" s="208">
        <f t="shared" si="153"/>
        <v>1.4493140978633314</v>
      </c>
      <c r="FJ13" s="208">
        <f t="shared" si="153"/>
        <v>1.4401770590632337</v>
      </c>
      <c r="FK13" s="208">
        <f t="shared" si="153"/>
        <v>1.4401770590632337</v>
      </c>
      <c r="FL13" s="208">
        <f t="shared" si="153"/>
        <v>1.4401770590632337</v>
      </c>
      <c r="FM13" s="208">
        <f t="shared" si="153"/>
        <v>1.4401770590632337</v>
      </c>
      <c r="FN13" s="208">
        <f t="shared" si="153"/>
        <v>1.4401770590632337</v>
      </c>
      <c r="FO13" s="208">
        <f t="shared" si="153"/>
        <v>1.4401770590632337</v>
      </c>
      <c r="FP13" s="208">
        <f t="shared" si="153"/>
        <v>1.4401770590632337</v>
      </c>
      <c r="FQ13" s="208">
        <f t="shared" si="153"/>
        <v>1.4401770590632337</v>
      </c>
      <c r="FR13" s="208">
        <f t="shared" si="153"/>
        <v>1.4401770590632337</v>
      </c>
      <c r="FS13" s="208">
        <f t="shared" si="153"/>
        <v>1.4401770590632337</v>
      </c>
      <c r="FT13" s="208">
        <f t="shared" si="153"/>
        <v>1.4401770590632337</v>
      </c>
      <c r="FU13" s="208">
        <f t="shared" si="153"/>
        <v>1.4401770590632337</v>
      </c>
      <c r="FV13" s="208">
        <f t="shared" si="153"/>
        <v>1.4281843301470936</v>
      </c>
      <c r="FW13" s="208">
        <f t="shared" si="153"/>
        <v>1.4281843301470936</v>
      </c>
      <c r="FX13" s="208">
        <f t="shared" si="153"/>
        <v>1.4281843301470936</v>
      </c>
      <c r="FY13" s="208">
        <f t="shared" si="153"/>
        <v>1.4281843301470936</v>
      </c>
      <c r="FZ13" s="208">
        <f t="shared" si="153"/>
        <v>1.4281843301470936</v>
      </c>
      <c r="GA13" s="208">
        <f t="shared" si="153"/>
        <v>1.4281843301470936</v>
      </c>
      <c r="GB13" s="208">
        <f t="shared" si="153"/>
        <v>1.4281843301470936</v>
      </c>
      <c r="GC13" s="208">
        <f t="shared" si="153"/>
        <v>1.4281843301470936</v>
      </c>
      <c r="GD13" s="208">
        <f t="shared" si="153"/>
        <v>1.4281843301470936</v>
      </c>
      <c r="GE13" s="208">
        <f t="shared" si="153"/>
        <v>1.4281843301470936</v>
      </c>
      <c r="GF13" s="208">
        <f t="shared" si="153"/>
        <v>1.4281843301470936</v>
      </c>
      <c r="GG13" s="208">
        <f t="shared" si="153"/>
        <v>1.4281843301470936</v>
      </c>
      <c r="GH13" s="208">
        <f t="shared" si="153"/>
        <v>1.4183155793790958</v>
      </c>
      <c r="GI13" s="208">
        <f t="shared" si="153"/>
        <v>1.4183155793790958</v>
      </c>
      <c r="GJ13" s="208">
        <f t="shared" si="153"/>
        <v>1.4183155793790958</v>
      </c>
      <c r="GK13" s="208">
        <f t="shared" si="153"/>
        <v>1.4183155793790958</v>
      </c>
      <c r="GL13" s="208">
        <f t="shared" si="153"/>
        <v>1.4183155793790958</v>
      </c>
      <c r="GM13" s="208">
        <f t="shared" si="153"/>
        <v>1.4183155793790958</v>
      </c>
      <c r="GN13" s="208">
        <f t="shared" si="153"/>
        <v>1.4183155793790958</v>
      </c>
      <c r="GO13" s="208">
        <f t="shared" si="153"/>
        <v>1.4183155793790958</v>
      </c>
      <c r="GP13" s="208">
        <f t="shared" si="153"/>
        <v>1.4183155793790958</v>
      </c>
      <c r="GQ13" s="208">
        <f t="shared" si="153"/>
        <v>1.4183155793790958</v>
      </c>
      <c r="GR13" s="208">
        <f t="shared" si="153"/>
        <v>1.4183155793790958</v>
      </c>
      <c r="GS13" s="208">
        <f t="shared" si="153"/>
        <v>1.4183155793790958</v>
      </c>
      <c r="GT13" s="208">
        <f t="shared" si="153"/>
        <v>1.4097671337421482</v>
      </c>
      <c r="GU13" s="208">
        <f t="shared" si="153"/>
        <v>1.4097671337421482</v>
      </c>
      <c r="GV13" s="208">
        <f t="shared" si="153"/>
        <v>1.4097671337421482</v>
      </c>
      <c r="GW13" s="208">
        <f t="shared" si="153"/>
        <v>1.4097671337421482</v>
      </c>
      <c r="GX13" s="208">
        <f t="shared" si="153"/>
        <v>1.4097671337421482</v>
      </c>
      <c r="GY13" s="208">
        <f t="shared" si="153"/>
        <v>1.4097671337421482</v>
      </c>
      <c r="GZ13" s="208">
        <f t="shared" si="153"/>
        <v>1.4097671337421482</v>
      </c>
      <c r="HA13" s="208">
        <f t="shared" si="153"/>
        <v>1.4097671337421482</v>
      </c>
      <c r="HB13" s="208">
        <f t="shared" ref="HB13:JM13" si="154">+HB8/HB12</f>
        <v>1.4097671337421482</v>
      </c>
      <c r="HC13" s="208">
        <f t="shared" si="154"/>
        <v>1.4097671337421482</v>
      </c>
      <c r="HD13" s="208">
        <f t="shared" si="154"/>
        <v>1.4097671337421482</v>
      </c>
      <c r="HE13" s="208">
        <f t="shared" si="154"/>
        <v>1.4097671337421482</v>
      </c>
      <c r="HF13" s="208">
        <f t="shared" si="154"/>
        <v>1.4009334934214592</v>
      </c>
      <c r="HG13" s="208">
        <f t="shared" si="154"/>
        <v>1.4009334934214592</v>
      </c>
      <c r="HH13" s="208">
        <f t="shared" si="154"/>
        <v>1.4009334934214592</v>
      </c>
      <c r="HI13" s="208">
        <f t="shared" si="154"/>
        <v>1.4009334934214592</v>
      </c>
      <c r="HJ13" s="208">
        <f t="shared" si="154"/>
        <v>1.4009334934214592</v>
      </c>
      <c r="HK13" s="208">
        <f t="shared" si="154"/>
        <v>1.4009334934214592</v>
      </c>
      <c r="HL13" s="208">
        <f t="shared" si="154"/>
        <v>1.4009334934214592</v>
      </c>
      <c r="HM13" s="208">
        <f t="shared" si="154"/>
        <v>1.4009334934214592</v>
      </c>
      <c r="HN13" s="208">
        <f t="shared" si="154"/>
        <v>1.4009334934214592</v>
      </c>
      <c r="HO13" s="208">
        <f t="shared" si="154"/>
        <v>1.4009334934214592</v>
      </c>
      <c r="HP13" s="208">
        <f t="shared" si="154"/>
        <v>1.4009334934214592</v>
      </c>
      <c r="HQ13" s="208">
        <f t="shared" si="154"/>
        <v>1.4009334934214592</v>
      </c>
      <c r="HR13" s="208">
        <f t="shared" si="154"/>
        <v>1.3914550365216762</v>
      </c>
      <c r="HS13" s="208">
        <f t="shared" si="154"/>
        <v>1.3914550365216762</v>
      </c>
      <c r="HT13" s="208">
        <f t="shared" si="154"/>
        <v>1.3914550365216762</v>
      </c>
      <c r="HU13" s="208">
        <f t="shared" si="154"/>
        <v>1.3914550365216762</v>
      </c>
      <c r="HV13" s="208">
        <f t="shared" si="154"/>
        <v>1.3914550365216762</v>
      </c>
      <c r="HW13" s="208">
        <f t="shared" si="154"/>
        <v>1.3914550365216762</v>
      </c>
      <c r="HX13" s="208">
        <f t="shared" si="154"/>
        <v>1.3914550365216762</v>
      </c>
      <c r="HY13" s="208">
        <f t="shared" si="154"/>
        <v>1.3914550365216762</v>
      </c>
      <c r="HZ13" s="208">
        <f t="shared" si="154"/>
        <v>1.3914550365216762</v>
      </c>
      <c r="IA13" s="208">
        <f t="shared" si="154"/>
        <v>1.3914550365216762</v>
      </c>
      <c r="IB13" s="208">
        <f t="shared" si="154"/>
        <v>1.3914550365216762</v>
      </c>
      <c r="IC13" s="208">
        <f t="shared" si="154"/>
        <v>1.3914550365216762</v>
      </c>
      <c r="ID13" s="208">
        <f t="shared" si="154"/>
        <v>1.3819134501307797</v>
      </c>
      <c r="IE13" s="208">
        <f t="shared" si="154"/>
        <v>1.3819134501307797</v>
      </c>
      <c r="IF13" s="208">
        <f t="shared" si="154"/>
        <v>1.3819134501307797</v>
      </c>
      <c r="IG13" s="208">
        <f t="shared" si="154"/>
        <v>1.3819134501307797</v>
      </c>
      <c r="IH13" s="208">
        <f t="shared" si="154"/>
        <v>1.3819134501307797</v>
      </c>
      <c r="II13" s="208">
        <f t="shared" si="154"/>
        <v>1.3819134501307797</v>
      </c>
      <c r="IJ13" s="208">
        <f t="shared" si="154"/>
        <v>1.3819134501307797</v>
      </c>
      <c r="IK13" s="208">
        <f t="shared" si="154"/>
        <v>1.3819134501307797</v>
      </c>
      <c r="IL13" s="208">
        <f t="shared" si="154"/>
        <v>1.3819134501307797</v>
      </c>
      <c r="IM13" s="208">
        <f t="shared" si="154"/>
        <v>1.3819134501307797</v>
      </c>
      <c r="IN13" s="208">
        <f t="shared" si="154"/>
        <v>1.3819134501307797</v>
      </c>
      <c r="IO13" s="208">
        <f t="shared" si="154"/>
        <v>1.3819134501307797</v>
      </c>
      <c r="IP13" s="208">
        <f t="shared" si="154"/>
        <v>1.3728401516269841</v>
      </c>
      <c r="IQ13" s="208">
        <f t="shared" si="154"/>
        <v>1.3728401516269841</v>
      </c>
      <c r="IR13" s="208">
        <f t="shared" si="154"/>
        <v>1.3728401516269841</v>
      </c>
      <c r="IS13" s="208">
        <f t="shared" si="154"/>
        <v>1.3728401516269841</v>
      </c>
      <c r="IT13" s="208">
        <f t="shared" si="154"/>
        <v>1.3728401516269841</v>
      </c>
      <c r="IU13" s="208">
        <f t="shared" si="154"/>
        <v>1.3728401516269841</v>
      </c>
      <c r="IV13" s="208">
        <f t="shared" si="154"/>
        <v>1.3728401516269841</v>
      </c>
      <c r="IW13" s="208">
        <f t="shared" si="154"/>
        <v>1.3728401516269841</v>
      </c>
      <c r="IX13" s="208">
        <f t="shared" si="154"/>
        <v>1.3728401516269841</v>
      </c>
      <c r="IY13" s="208">
        <f t="shared" si="154"/>
        <v>1.3728401516269841</v>
      </c>
      <c r="IZ13" s="208">
        <f t="shared" si="154"/>
        <v>1.3728401516269841</v>
      </c>
      <c r="JA13" s="208">
        <f t="shared" si="154"/>
        <v>1.3728401516269841</v>
      </c>
      <c r="JB13" s="208">
        <f t="shared" si="154"/>
        <v>1.3639199836081402</v>
      </c>
      <c r="JC13" s="208">
        <f t="shared" si="154"/>
        <v>1.3639199836081402</v>
      </c>
      <c r="JD13" s="208">
        <f t="shared" si="154"/>
        <v>1.3639199836081402</v>
      </c>
      <c r="JE13" s="208">
        <f t="shared" si="154"/>
        <v>1.3639199836081402</v>
      </c>
      <c r="JF13" s="208">
        <f t="shared" si="154"/>
        <v>1.3639199836081402</v>
      </c>
      <c r="JG13" s="208">
        <f t="shared" si="154"/>
        <v>1.3639199836081402</v>
      </c>
      <c r="JH13" s="208">
        <f t="shared" si="154"/>
        <v>1.3639199836081402</v>
      </c>
      <c r="JI13" s="208">
        <f t="shared" si="154"/>
        <v>1.3639199836081402</v>
      </c>
      <c r="JJ13" s="208">
        <f t="shared" si="154"/>
        <v>1.3639199836081402</v>
      </c>
      <c r="JK13" s="208">
        <f t="shared" si="154"/>
        <v>1.3639199836081402</v>
      </c>
      <c r="JL13" s="208">
        <f t="shared" si="154"/>
        <v>1.3639199836081402</v>
      </c>
      <c r="JM13" s="208">
        <f t="shared" si="154"/>
        <v>1.3639199836081402</v>
      </c>
      <c r="JN13" s="208">
        <f t="shared" ref="JN13:LY13" si="155">+JN8/JN12</f>
        <v>1.354930811021948</v>
      </c>
      <c r="JO13" s="208">
        <f t="shared" si="155"/>
        <v>1.354930811021948</v>
      </c>
      <c r="JP13" s="208">
        <f t="shared" si="155"/>
        <v>1.354930811021948</v>
      </c>
      <c r="JQ13" s="208">
        <f t="shared" si="155"/>
        <v>1.354930811021948</v>
      </c>
      <c r="JR13" s="208">
        <f t="shared" si="155"/>
        <v>1.354930811021948</v>
      </c>
      <c r="JS13" s="208">
        <f t="shared" si="155"/>
        <v>1.354930811021948</v>
      </c>
      <c r="JT13" s="208">
        <f t="shared" si="155"/>
        <v>1.354930811021948</v>
      </c>
      <c r="JU13" s="208">
        <f t="shared" si="155"/>
        <v>1.354930811021948</v>
      </c>
      <c r="JV13" s="208">
        <f t="shared" si="155"/>
        <v>1.354930811021948</v>
      </c>
      <c r="JW13" s="208">
        <f t="shared" si="155"/>
        <v>1.354930811021948</v>
      </c>
      <c r="JX13" s="208">
        <f t="shared" si="155"/>
        <v>1.354930811021948</v>
      </c>
      <c r="JY13" s="208">
        <f t="shared" si="155"/>
        <v>1.354930811021948</v>
      </c>
      <c r="JZ13" s="208">
        <f t="shared" si="155"/>
        <v>1.3459137867596513</v>
      </c>
      <c r="KA13" s="208">
        <f t="shared" si="155"/>
        <v>1.3459137867596513</v>
      </c>
      <c r="KB13" s="208">
        <f t="shared" si="155"/>
        <v>1.3459137867596513</v>
      </c>
      <c r="KC13" s="208">
        <f t="shared" si="155"/>
        <v>1.3459137867596513</v>
      </c>
      <c r="KD13" s="208">
        <f t="shared" si="155"/>
        <v>1.3459137867596513</v>
      </c>
      <c r="KE13" s="208">
        <f t="shared" si="155"/>
        <v>1.3459137867596513</v>
      </c>
      <c r="KF13" s="208">
        <f t="shared" si="155"/>
        <v>1.3459137867596513</v>
      </c>
      <c r="KG13" s="208">
        <f t="shared" si="155"/>
        <v>1.3459137867596513</v>
      </c>
      <c r="KH13" s="208">
        <f t="shared" si="155"/>
        <v>1.3459137867596513</v>
      </c>
      <c r="KI13" s="208">
        <f t="shared" si="155"/>
        <v>1.3459137867596513</v>
      </c>
      <c r="KJ13" s="208">
        <f t="shared" si="155"/>
        <v>1.3459137867596513</v>
      </c>
      <c r="KK13" s="208">
        <f t="shared" si="155"/>
        <v>1.3459137867596513</v>
      </c>
      <c r="KL13" s="208">
        <f t="shared" si="155"/>
        <v>1.3369863204151595</v>
      </c>
      <c r="KM13" s="208">
        <f t="shared" si="155"/>
        <v>1.3369863204151595</v>
      </c>
      <c r="KN13" s="208">
        <f t="shared" si="155"/>
        <v>1.3369863204151595</v>
      </c>
      <c r="KO13" s="208">
        <f t="shared" si="155"/>
        <v>1.3369863204151595</v>
      </c>
      <c r="KP13" s="208">
        <f t="shared" si="155"/>
        <v>1.3369863204151595</v>
      </c>
      <c r="KQ13" s="208">
        <f t="shared" si="155"/>
        <v>1.3369863204151595</v>
      </c>
      <c r="KR13" s="208">
        <f t="shared" si="155"/>
        <v>1.3369863204151595</v>
      </c>
      <c r="KS13" s="208">
        <f t="shared" si="155"/>
        <v>1.3369863204151595</v>
      </c>
      <c r="KT13" s="208">
        <f t="shared" si="155"/>
        <v>1.3369863204151595</v>
      </c>
      <c r="KU13" s="208">
        <f t="shared" si="155"/>
        <v>1.3369863204151595</v>
      </c>
      <c r="KV13" s="208">
        <f t="shared" si="155"/>
        <v>1.3369863204151595</v>
      </c>
      <c r="KW13" s="208">
        <f t="shared" si="155"/>
        <v>1.3369863204151595</v>
      </c>
      <c r="KX13" s="208">
        <f t="shared" si="155"/>
        <v>1.3281774499689096</v>
      </c>
      <c r="KY13" s="208">
        <f t="shared" si="155"/>
        <v>1.3281774499689096</v>
      </c>
      <c r="KZ13" s="208">
        <f t="shared" si="155"/>
        <v>1.3281774499689096</v>
      </c>
      <c r="LA13" s="208">
        <f t="shared" si="155"/>
        <v>1.3281774499689096</v>
      </c>
      <c r="LB13" s="208">
        <f t="shared" si="155"/>
        <v>1.3281774499689096</v>
      </c>
      <c r="LC13" s="208">
        <f t="shared" si="155"/>
        <v>1.3281774499689096</v>
      </c>
      <c r="LD13" s="208">
        <f t="shared" si="155"/>
        <v>1.3281774499689096</v>
      </c>
      <c r="LE13" s="208">
        <f t="shared" si="155"/>
        <v>1.3281774499689096</v>
      </c>
      <c r="LF13" s="208">
        <f t="shared" si="155"/>
        <v>1.3281774499689096</v>
      </c>
      <c r="LG13" s="208">
        <f t="shared" si="155"/>
        <v>1.3281774499689096</v>
      </c>
      <c r="LH13" s="208">
        <f t="shared" si="155"/>
        <v>1.3281774499689096</v>
      </c>
      <c r="LI13" s="208">
        <f t="shared" si="155"/>
        <v>1.3281774499689096</v>
      </c>
      <c r="LJ13" s="208">
        <f t="shared" si="155"/>
        <v>1.3194206084124374</v>
      </c>
      <c r="LK13" s="208">
        <f t="shared" si="155"/>
        <v>1.3194206084124374</v>
      </c>
      <c r="LL13" s="208">
        <f t="shared" si="155"/>
        <v>1.3194206084124374</v>
      </c>
      <c r="LM13" s="208">
        <f t="shared" si="155"/>
        <v>1.3194206084124374</v>
      </c>
      <c r="LN13" s="208">
        <f t="shared" si="155"/>
        <v>1.3194206084124374</v>
      </c>
      <c r="LO13" s="208">
        <f t="shared" si="155"/>
        <v>1.3194206084124374</v>
      </c>
      <c r="LP13" s="208">
        <f t="shared" si="155"/>
        <v>1.3194206084124374</v>
      </c>
      <c r="LQ13" s="208">
        <f t="shared" si="155"/>
        <v>1.3194206084124374</v>
      </c>
      <c r="LR13" s="208">
        <f t="shared" si="155"/>
        <v>1.3194206084124374</v>
      </c>
      <c r="LS13" s="208">
        <f t="shared" si="155"/>
        <v>1.3194206084124374</v>
      </c>
      <c r="LT13" s="208">
        <f t="shared" si="155"/>
        <v>1.3194206084124374</v>
      </c>
      <c r="LU13" s="208">
        <f t="shared" si="155"/>
        <v>1.3194206084124374</v>
      </c>
      <c r="LV13" s="208">
        <f t="shared" si="155"/>
        <v>1.3106965467057428</v>
      </c>
      <c r="LW13" s="208">
        <f t="shared" si="155"/>
        <v>1.3106965467057428</v>
      </c>
      <c r="LX13" s="208">
        <f t="shared" si="155"/>
        <v>1.3106965467057428</v>
      </c>
      <c r="LY13" s="208">
        <f t="shared" si="155"/>
        <v>1.3106965467057428</v>
      </c>
      <c r="LZ13" s="208">
        <f t="shared" ref="LZ13:MZ13" si="156">+LZ8/LZ12</f>
        <v>1.3106965467057428</v>
      </c>
      <c r="MA13" s="208">
        <f t="shared" si="156"/>
        <v>1.3106965467057428</v>
      </c>
      <c r="MB13" s="208">
        <f t="shared" si="156"/>
        <v>1.3106965467057428</v>
      </c>
      <c r="MC13" s="208">
        <f t="shared" si="156"/>
        <v>1.3106965467057428</v>
      </c>
      <c r="MD13" s="208">
        <f t="shared" si="156"/>
        <v>1.3106965467057428</v>
      </c>
      <c r="ME13" s="208">
        <f t="shared" si="156"/>
        <v>1.3106965467057428</v>
      </c>
      <c r="MF13" s="208">
        <f t="shared" si="156"/>
        <v>1.3106965467057428</v>
      </c>
      <c r="MG13" s="208">
        <f t="shared" si="156"/>
        <v>1.3106965467057428</v>
      </c>
      <c r="MH13" s="208">
        <f t="shared" si="156"/>
        <v>1.3020246273614373</v>
      </c>
      <c r="MI13" s="208">
        <f t="shared" si="156"/>
        <v>1.3020246273614373</v>
      </c>
      <c r="MJ13" s="208">
        <f t="shared" si="156"/>
        <v>1.3020246273614373</v>
      </c>
      <c r="MK13" s="208">
        <f t="shared" si="156"/>
        <v>1.3020246273614373</v>
      </c>
      <c r="ML13" s="208">
        <f t="shared" si="156"/>
        <v>1.3020246273614373</v>
      </c>
      <c r="MM13" s="208">
        <f t="shared" si="156"/>
        <v>1.3020246273614373</v>
      </c>
      <c r="MN13" s="208">
        <f t="shared" si="156"/>
        <v>1.3020246273614373</v>
      </c>
      <c r="MO13" s="208">
        <f t="shared" si="156"/>
        <v>1.3020246273614373</v>
      </c>
      <c r="MP13" s="208">
        <f t="shared" si="156"/>
        <v>1.3020246273614373</v>
      </c>
      <c r="MQ13" s="208">
        <f t="shared" si="156"/>
        <v>1.3020246273614373</v>
      </c>
      <c r="MR13" s="208">
        <f t="shared" si="156"/>
        <v>1.3020246273614373</v>
      </c>
      <c r="MS13" s="208">
        <f t="shared" si="156"/>
        <v>1.3020246273614373</v>
      </c>
      <c r="MT13" s="208">
        <f t="shared" si="156"/>
        <v>1.2934200625738175</v>
      </c>
      <c r="MU13" s="208">
        <f t="shared" si="156"/>
        <v>1.2934200625738175</v>
      </c>
      <c r="MV13" s="208">
        <f t="shared" si="156"/>
        <v>1.2934200625738175</v>
      </c>
      <c r="MW13" s="208">
        <f t="shared" si="156"/>
        <v>1.2934200625738175</v>
      </c>
      <c r="MX13" s="208">
        <f t="shared" si="156"/>
        <v>1.2934200625738175</v>
      </c>
      <c r="MY13" s="208">
        <f t="shared" si="156"/>
        <v>1.2934200625738175</v>
      </c>
      <c r="MZ13" s="208">
        <f t="shared" si="156"/>
        <v>1.2934200625738175</v>
      </c>
      <c r="NA13" s="1"/>
      <c r="NB13" s="210"/>
      <c r="NC13" s="211"/>
      <c r="ND13" s="211"/>
      <c r="NE13" s="211"/>
      <c r="NF13" s="211"/>
      <c r="NG13" s="211"/>
      <c r="NH13" s="211"/>
      <c r="NI13" s="211"/>
      <c r="NJ13" s="211"/>
      <c r="NK13" s="211"/>
      <c r="NL13" s="211"/>
      <c r="NM13" s="211"/>
      <c r="NN13" s="211"/>
      <c r="NO13" s="211"/>
      <c r="NP13" s="211"/>
      <c r="NQ13" s="211"/>
      <c r="NR13" s="211"/>
      <c r="NS13" s="211"/>
      <c r="NT13" s="211"/>
      <c r="NU13" s="211"/>
      <c r="NV13" s="211"/>
      <c r="NW13" s="211"/>
      <c r="NX13" s="211"/>
      <c r="NY13" s="211"/>
      <c r="NZ13" s="211"/>
      <c r="OA13" s="211"/>
      <c r="OB13" s="211"/>
      <c r="OC13" s="211"/>
      <c r="OD13" s="211"/>
      <c r="OE13" s="211"/>
      <c r="OF13" s="211"/>
      <c r="OH13" s="146"/>
    </row>
    <row r="14" spans="1:398" x14ac:dyDescent="0.25">
      <c r="NA14" s="1"/>
    </row>
    <row r="15" spans="1:398" x14ac:dyDescent="0.25">
      <c r="B15" s="37" t="s">
        <v>82</v>
      </c>
      <c r="C15" s="7" t="s">
        <v>44</v>
      </c>
      <c r="D15" s="19" t="s">
        <v>73</v>
      </c>
      <c r="E15" s="44">
        <f>+Cap_MW_Lookups!C47</f>
        <v>50</v>
      </c>
      <c r="F15" s="44">
        <f>+Cap_MW_Lookups!D47</f>
        <v>50</v>
      </c>
      <c r="G15" s="44">
        <f>+Cap_MW_Lookups!E47</f>
        <v>50</v>
      </c>
      <c r="H15" s="44">
        <f>+Cap_MW_Lookups!F47</f>
        <v>50</v>
      </c>
      <c r="I15" s="44">
        <f>+Cap_MW_Lookups!G47</f>
        <v>50</v>
      </c>
      <c r="J15" s="44">
        <f>+Cap_MW_Lookups!H47</f>
        <v>50</v>
      </c>
      <c r="K15" s="44">
        <f>+Cap_MW_Lookups!I47</f>
        <v>50</v>
      </c>
      <c r="L15" s="44">
        <f>+Cap_MW_Lookups!J47</f>
        <v>50</v>
      </c>
      <c r="M15" s="44">
        <f>+Cap_MW_Lookups!K47</f>
        <v>50</v>
      </c>
      <c r="N15" s="44">
        <f>+Cap_MW_Lookups!L47</f>
        <v>50</v>
      </c>
      <c r="O15" s="44">
        <f>+Cap_MW_Lookups!M47</f>
        <v>50</v>
      </c>
      <c r="P15" s="44">
        <f>+Cap_MW_Lookups!N47</f>
        <v>50</v>
      </c>
      <c r="Q15" s="44">
        <f>+Cap_MW_Lookups!O47</f>
        <v>50</v>
      </c>
      <c r="R15" s="44">
        <f>+Cap_MW_Lookups!P47</f>
        <v>50</v>
      </c>
      <c r="S15" s="44">
        <f>+Cap_MW_Lookups!Q47</f>
        <v>50</v>
      </c>
      <c r="T15" s="44">
        <f>+Cap_MW_Lookups!R47</f>
        <v>50</v>
      </c>
      <c r="U15" s="44">
        <f>+Cap_MW_Lookups!S47</f>
        <v>50</v>
      </c>
      <c r="V15" s="44">
        <f>+Cap_MW_Lookups!T47</f>
        <v>50</v>
      </c>
      <c r="W15" s="44">
        <f>+Cap_MW_Lookups!U47</f>
        <v>50</v>
      </c>
      <c r="X15" s="44">
        <f>+Cap_MW_Lookups!V47</f>
        <v>50</v>
      </c>
      <c r="Y15" s="44">
        <f>+Cap_MW_Lookups!W47</f>
        <v>50</v>
      </c>
      <c r="Z15" s="44">
        <f>+Cap_MW_Lookups!X47</f>
        <v>50</v>
      </c>
      <c r="AA15" s="44">
        <f>+Cap_MW_Lookups!Y47</f>
        <v>50</v>
      </c>
      <c r="AB15" s="44">
        <f>+Cap_MW_Lookups!Z47</f>
        <v>50</v>
      </c>
      <c r="AC15" s="44">
        <f>+Cap_MW_Lookups!AA47</f>
        <v>50</v>
      </c>
      <c r="AD15" s="44">
        <f>+Cap_MW_Lookups!AB47</f>
        <v>50</v>
      </c>
      <c r="AE15" s="44">
        <f>+Cap_MW_Lookups!AC47</f>
        <v>50</v>
      </c>
      <c r="AF15" s="44">
        <f>+Cap_MW_Lookups!AD47</f>
        <v>50</v>
      </c>
      <c r="AG15" s="44">
        <f>+Cap_MW_Lookups!AE47</f>
        <v>50</v>
      </c>
      <c r="AH15" s="44">
        <f>+Cap_MW_Lookups!AF47</f>
        <v>50</v>
      </c>
      <c r="AI15" s="44">
        <f>+Cap_MW_Lookups!AG47</f>
        <v>50</v>
      </c>
      <c r="AJ15" s="44">
        <f>+Cap_MW_Lookups!AH47</f>
        <v>50</v>
      </c>
      <c r="AK15" s="44">
        <f>+Cap_MW_Lookups!AI47</f>
        <v>50</v>
      </c>
      <c r="AL15" s="44">
        <f>+Cap_MW_Lookups!AJ47</f>
        <v>50</v>
      </c>
      <c r="AM15" s="44">
        <f>+Cap_MW_Lookups!AK47</f>
        <v>50</v>
      </c>
      <c r="AN15" s="44">
        <f>+Cap_MW_Lookups!AL47</f>
        <v>50</v>
      </c>
      <c r="AO15" s="44">
        <f>+Cap_MW_Lookups!AM47</f>
        <v>50</v>
      </c>
      <c r="AP15" s="44">
        <f>+Cap_MW_Lookups!AN47</f>
        <v>50</v>
      </c>
      <c r="AQ15" s="44">
        <f>+Cap_MW_Lookups!AO47</f>
        <v>50</v>
      </c>
      <c r="AR15" s="44">
        <f>+Cap_MW_Lookups!AP47</f>
        <v>50</v>
      </c>
      <c r="AS15" s="44">
        <f>+Cap_MW_Lookups!AQ47</f>
        <v>50</v>
      </c>
      <c r="AT15" s="44">
        <f>+Cap_MW_Lookups!AR47</f>
        <v>50</v>
      </c>
      <c r="AU15" s="44">
        <f>+Cap_MW_Lookups!AS47</f>
        <v>50</v>
      </c>
      <c r="AV15" s="44">
        <f>+Cap_MW_Lookups!AT47</f>
        <v>50</v>
      </c>
      <c r="AW15" s="44">
        <f>+Cap_MW_Lookups!AU47</f>
        <v>50</v>
      </c>
      <c r="AX15" s="44">
        <f>+Cap_MW_Lookups!AV47</f>
        <v>50</v>
      </c>
      <c r="AY15" s="44">
        <f>+Cap_MW_Lookups!AW47</f>
        <v>50</v>
      </c>
      <c r="AZ15" s="44">
        <f>+Cap_MW_Lookups!AX47</f>
        <v>50</v>
      </c>
      <c r="BA15" s="44">
        <f>+Cap_MW_Lookups!AY47</f>
        <v>50</v>
      </c>
      <c r="BB15" s="44">
        <f>+Cap_MW_Lookups!AZ47</f>
        <v>50</v>
      </c>
      <c r="BC15" s="44">
        <f>+Cap_MW_Lookups!BA47</f>
        <v>50</v>
      </c>
      <c r="BD15" s="44">
        <f>+Cap_MW_Lookups!BB47</f>
        <v>50</v>
      </c>
      <c r="BE15" s="44">
        <f>+Cap_MW_Lookups!BC47</f>
        <v>50</v>
      </c>
      <c r="BF15" s="44">
        <f>+Cap_MW_Lookups!BD47</f>
        <v>50</v>
      </c>
      <c r="BG15" s="44">
        <f>+Cap_MW_Lookups!BE47</f>
        <v>50</v>
      </c>
      <c r="BH15" s="44">
        <f>+Cap_MW_Lookups!BF47</f>
        <v>50</v>
      </c>
      <c r="BI15" s="44">
        <f>+Cap_MW_Lookups!BG47</f>
        <v>50</v>
      </c>
      <c r="BJ15" s="44">
        <f>+Cap_MW_Lookups!BH47</f>
        <v>50</v>
      </c>
      <c r="BK15" s="44">
        <f>+Cap_MW_Lookups!BI47</f>
        <v>50</v>
      </c>
      <c r="BL15" s="44">
        <f>+Cap_MW_Lookups!BJ47</f>
        <v>50</v>
      </c>
      <c r="BM15" s="44">
        <f>+Cap_MW_Lookups!BK47</f>
        <v>50</v>
      </c>
      <c r="BN15" s="44">
        <f>+Cap_MW_Lookups!BL47</f>
        <v>50</v>
      </c>
      <c r="BO15" s="44">
        <f>+Cap_MW_Lookups!BM47</f>
        <v>50</v>
      </c>
      <c r="BP15" s="44">
        <f>+Cap_MW_Lookups!BN47</f>
        <v>50</v>
      </c>
      <c r="BQ15" s="44">
        <f>+Cap_MW_Lookups!BO47</f>
        <v>50</v>
      </c>
      <c r="BR15" s="44">
        <f>+Cap_MW_Lookups!BP47</f>
        <v>50</v>
      </c>
      <c r="BS15" s="44">
        <f>+Cap_MW_Lookups!BQ47</f>
        <v>50</v>
      </c>
      <c r="BT15" s="44">
        <f>+Cap_MW_Lookups!BR47</f>
        <v>50</v>
      </c>
      <c r="BU15" s="44">
        <f>+Cap_MW_Lookups!BS47</f>
        <v>50</v>
      </c>
      <c r="BV15" s="44">
        <f>+Cap_MW_Lookups!BT47</f>
        <v>50</v>
      </c>
      <c r="BW15" s="44">
        <f>+Cap_MW_Lookups!BU47</f>
        <v>50</v>
      </c>
      <c r="BX15" s="44">
        <f>+Cap_MW_Lookups!BV47</f>
        <v>50</v>
      </c>
      <c r="BY15" s="44">
        <f>+Cap_MW_Lookups!BW47</f>
        <v>50</v>
      </c>
      <c r="BZ15" s="44">
        <f>+Cap_MW_Lookups!BX47</f>
        <v>50</v>
      </c>
      <c r="CA15" s="44">
        <f>+Cap_MW_Lookups!BY47</f>
        <v>50</v>
      </c>
      <c r="CB15" s="44">
        <f>+Cap_MW_Lookups!BZ47</f>
        <v>50</v>
      </c>
      <c r="CC15" s="44">
        <f>+Cap_MW_Lookups!CA47</f>
        <v>50</v>
      </c>
      <c r="CD15" s="44">
        <f>+Cap_MW_Lookups!CB47</f>
        <v>50</v>
      </c>
      <c r="CE15" s="44">
        <f>+Cap_MW_Lookups!CC47</f>
        <v>50</v>
      </c>
      <c r="CF15" s="44">
        <f>+Cap_MW_Lookups!CD47</f>
        <v>50</v>
      </c>
      <c r="CG15" s="44">
        <f>+Cap_MW_Lookups!CE47</f>
        <v>50</v>
      </c>
      <c r="CH15" s="44">
        <f>+Cap_MW_Lookups!CF47</f>
        <v>50</v>
      </c>
      <c r="CI15" s="44">
        <f>+Cap_MW_Lookups!CG47</f>
        <v>50</v>
      </c>
      <c r="CJ15" s="44">
        <f>+Cap_MW_Lookups!CH47</f>
        <v>50</v>
      </c>
      <c r="CK15" s="44">
        <f>+Cap_MW_Lookups!CI47</f>
        <v>50</v>
      </c>
      <c r="CL15" s="44">
        <f>+Cap_MW_Lookups!CJ47</f>
        <v>50</v>
      </c>
      <c r="CM15" s="44">
        <f>+Cap_MW_Lookups!CK47</f>
        <v>50</v>
      </c>
      <c r="CN15" s="44">
        <f>+Cap_MW_Lookups!CL47</f>
        <v>50</v>
      </c>
      <c r="CO15" s="44">
        <f>+Cap_MW_Lookups!CM47</f>
        <v>50</v>
      </c>
      <c r="CP15" s="44">
        <f>+Cap_MW_Lookups!CN47</f>
        <v>50</v>
      </c>
      <c r="CQ15" s="44">
        <f>+Cap_MW_Lookups!CO47</f>
        <v>50</v>
      </c>
      <c r="CR15" s="44">
        <f>+Cap_MW_Lookups!CP47</f>
        <v>50</v>
      </c>
      <c r="CS15" s="44">
        <f>+Cap_MW_Lookups!CQ47</f>
        <v>50</v>
      </c>
      <c r="CT15" s="44">
        <f>+Cap_MW_Lookups!CR47</f>
        <v>50</v>
      </c>
      <c r="CU15" s="44">
        <f>+Cap_MW_Lookups!CS47</f>
        <v>50</v>
      </c>
      <c r="CV15" s="44">
        <f>+Cap_MW_Lookups!CT47</f>
        <v>50</v>
      </c>
      <c r="CW15" s="44">
        <f>+Cap_MW_Lookups!CU47</f>
        <v>50</v>
      </c>
      <c r="CX15" s="44">
        <f>+Cap_MW_Lookups!CV47</f>
        <v>50</v>
      </c>
      <c r="CY15" s="44">
        <f>+Cap_MW_Lookups!CW47</f>
        <v>50</v>
      </c>
      <c r="CZ15" s="44">
        <f>+Cap_MW_Lookups!CX47</f>
        <v>50</v>
      </c>
      <c r="DA15" s="44">
        <f>+Cap_MW_Lookups!CY47</f>
        <v>50</v>
      </c>
      <c r="DB15" s="44">
        <f>+Cap_MW_Lookups!CZ47</f>
        <v>50</v>
      </c>
      <c r="DC15" s="44">
        <f>+Cap_MW_Lookups!DA47</f>
        <v>50</v>
      </c>
      <c r="DD15" s="44">
        <f>+Cap_MW_Lookups!DB47</f>
        <v>50</v>
      </c>
      <c r="DE15" s="44">
        <f>+Cap_MW_Lookups!DC47</f>
        <v>50</v>
      </c>
      <c r="DF15" s="44">
        <f>+Cap_MW_Lookups!DD47</f>
        <v>50</v>
      </c>
      <c r="DG15" s="44">
        <f>+Cap_MW_Lookups!DE47</f>
        <v>50</v>
      </c>
      <c r="DH15" s="44">
        <f>+Cap_MW_Lookups!DF47</f>
        <v>50</v>
      </c>
      <c r="DI15" s="44">
        <f>+Cap_MW_Lookups!DG47</f>
        <v>50</v>
      </c>
      <c r="DJ15" s="44">
        <f>+Cap_MW_Lookups!DH47</f>
        <v>50</v>
      </c>
      <c r="DK15" s="44">
        <f>+Cap_MW_Lookups!DI47</f>
        <v>50</v>
      </c>
      <c r="DL15" s="44">
        <f>+Cap_MW_Lookups!DJ47</f>
        <v>50</v>
      </c>
      <c r="DM15" s="44">
        <f>+Cap_MW_Lookups!DK47</f>
        <v>50</v>
      </c>
      <c r="DN15" s="44">
        <f>+Cap_MW_Lookups!DL47</f>
        <v>50</v>
      </c>
      <c r="DO15" s="44">
        <f>+Cap_MW_Lookups!DM47</f>
        <v>50</v>
      </c>
      <c r="DP15" s="44">
        <f>+Cap_MW_Lookups!DN47</f>
        <v>50</v>
      </c>
      <c r="DQ15" s="44">
        <f>+Cap_MW_Lookups!DO47</f>
        <v>50</v>
      </c>
      <c r="DR15" s="44">
        <f>+Cap_MW_Lookups!DP47</f>
        <v>50</v>
      </c>
      <c r="DS15" s="44">
        <f>+Cap_MW_Lookups!DQ47</f>
        <v>50</v>
      </c>
      <c r="DT15" s="44">
        <f>+Cap_MW_Lookups!DR47</f>
        <v>50</v>
      </c>
      <c r="DU15" s="44">
        <f>+Cap_MW_Lookups!DS47</f>
        <v>50</v>
      </c>
      <c r="DV15" s="44">
        <f>+Cap_MW_Lookups!DT47</f>
        <v>50</v>
      </c>
      <c r="DW15" s="44">
        <f>+Cap_MW_Lookups!DU47</f>
        <v>50</v>
      </c>
      <c r="DX15" s="44">
        <f>+Cap_MW_Lookups!DV47</f>
        <v>50</v>
      </c>
      <c r="DY15" s="44">
        <f>+Cap_MW_Lookups!DW47</f>
        <v>50</v>
      </c>
      <c r="DZ15" s="44">
        <f>+Cap_MW_Lookups!DX47</f>
        <v>50</v>
      </c>
      <c r="EA15" s="44">
        <f>+Cap_MW_Lookups!DY47</f>
        <v>50</v>
      </c>
      <c r="EB15" s="44">
        <f>+Cap_MW_Lookups!DZ47</f>
        <v>50</v>
      </c>
      <c r="EC15" s="44">
        <f>+Cap_MW_Lookups!EA47</f>
        <v>50</v>
      </c>
      <c r="ED15" s="44">
        <f>+Cap_MW_Lookups!EB47</f>
        <v>50</v>
      </c>
      <c r="EE15" s="44">
        <f>+Cap_MW_Lookups!EC47</f>
        <v>50</v>
      </c>
      <c r="EF15" s="44">
        <f>+Cap_MW_Lookups!ED47</f>
        <v>50</v>
      </c>
      <c r="EG15" s="44">
        <f>+Cap_MW_Lookups!EE47</f>
        <v>50</v>
      </c>
      <c r="EH15" s="44">
        <f>+Cap_MW_Lookups!EF47</f>
        <v>50</v>
      </c>
      <c r="EI15" s="44">
        <f>+Cap_MW_Lookups!EG47</f>
        <v>50</v>
      </c>
      <c r="EJ15" s="44">
        <f>+Cap_MW_Lookups!EH47</f>
        <v>50</v>
      </c>
      <c r="EK15" s="44">
        <f>+Cap_MW_Lookups!EI47</f>
        <v>50</v>
      </c>
      <c r="EL15" s="44">
        <f>+Cap_MW_Lookups!EJ47</f>
        <v>50</v>
      </c>
      <c r="EM15" s="44">
        <f>+Cap_MW_Lookups!EK47</f>
        <v>50</v>
      </c>
      <c r="EN15" s="44">
        <f>+Cap_MW_Lookups!EL47</f>
        <v>50</v>
      </c>
      <c r="EO15" s="44">
        <f>+Cap_MW_Lookups!EM47</f>
        <v>50</v>
      </c>
      <c r="EP15" s="44">
        <f>+Cap_MW_Lookups!EN47</f>
        <v>50</v>
      </c>
      <c r="EQ15" s="44">
        <f>+Cap_MW_Lookups!EO47</f>
        <v>50</v>
      </c>
      <c r="ER15" s="44">
        <f>+Cap_MW_Lookups!EP47</f>
        <v>50</v>
      </c>
      <c r="ES15" s="44">
        <f>+Cap_MW_Lookups!EQ47</f>
        <v>50</v>
      </c>
      <c r="ET15" s="44">
        <f>+Cap_MW_Lookups!ER47</f>
        <v>50</v>
      </c>
      <c r="EU15" s="44">
        <f>+Cap_MW_Lookups!ES47</f>
        <v>50</v>
      </c>
      <c r="EV15" s="44">
        <f>+Cap_MW_Lookups!ET47</f>
        <v>50</v>
      </c>
      <c r="EW15" s="44">
        <f>+Cap_MW_Lookups!EU47</f>
        <v>50</v>
      </c>
      <c r="EX15" s="44">
        <f>+Cap_MW_Lookups!EV47</f>
        <v>50</v>
      </c>
      <c r="EY15" s="44">
        <f>+Cap_MW_Lookups!EW47</f>
        <v>50</v>
      </c>
      <c r="EZ15" s="44">
        <f>+Cap_MW_Lookups!EX47</f>
        <v>50</v>
      </c>
      <c r="FA15" s="44">
        <f>+Cap_MW_Lookups!EY47</f>
        <v>50</v>
      </c>
      <c r="FB15" s="44">
        <f>+Cap_MW_Lookups!EZ47</f>
        <v>50</v>
      </c>
      <c r="FC15" s="44">
        <f>+Cap_MW_Lookups!FA47</f>
        <v>50</v>
      </c>
      <c r="FD15" s="44">
        <f>+Cap_MW_Lookups!FB47</f>
        <v>50</v>
      </c>
      <c r="FE15" s="44">
        <f>+Cap_MW_Lookups!FC47</f>
        <v>50</v>
      </c>
      <c r="FF15" s="44">
        <f>+Cap_MW_Lookups!FD47</f>
        <v>50</v>
      </c>
      <c r="FG15" s="44">
        <f>+Cap_MW_Lookups!FE47</f>
        <v>50</v>
      </c>
      <c r="FH15" s="44">
        <f>+Cap_MW_Lookups!FF47</f>
        <v>50</v>
      </c>
      <c r="FI15" s="44">
        <f>+Cap_MW_Lookups!FG47</f>
        <v>50</v>
      </c>
      <c r="FJ15" s="44">
        <f>+Cap_MW_Lookups!FH47</f>
        <v>50</v>
      </c>
      <c r="FK15" s="44">
        <f>+Cap_MW_Lookups!FI47</f>
        <v>50</v>
      </c>
      <c r="FL15" s="44">
        <f>+Cap_MW_Lookups!FJ47</f>
        <v>50</v>
      </c>
      <c r="FM15" s="44">
        <f>+Cap_MW_Lookups!FK47</f>
        <v>50</v>
      </c>
      <c r="FN15" s="44">
        <f>+Cap_MW_Lookups!FL47</f>
        <v>50</v>
      </c>
      <c r="FO15" s="44">
        <f>+Cap_MW_Lookups!FM47</f>
        <v>50</v>
      </c>
      <c r="FP15" s="44">
        <f>+Cap_MW_Lookups!FN47</f>
        <v>50</v>
      </c>
      <c r="FQ15" s="44">
        <f>+Cap_MW_Lookups!FO47</f>
        <v>50</v>
      </c>
      <c r="FR15" s="44">
        <f>+Cap_MW_Lookups!FP47</f>
        <v>50</v>
      </c>
      <c r="FS15" s="44">
        <f>+Cap_MW_Lookups!FQ47</f>
        <v>50</v>
      </c>
      <c r="FT15" s="44">
        <f>+Cap_MW_Lookups!FR47</f>
        <v>50</v>
      </c>
      <c r="FU15" s="44">
        <f>+Cap_MW_Lookups!FS47</f>
        <v>50</v>
      </c>
      <c r="FV15" s="44">
        <f>+Cap_MW_Lookups!FT47</f>
        <v>50</v>
      </c>
      <c r="FW15" s="44">
        <f>+Cap_MW_Lookups!FU47</f>
        <v>50</v>
      </c>
      <c r="FX15" s="44">
        <f>+Cap_MW_Lookups!FV47</f>
        <v>50</v>
      </c>
      <c r="FY15" s="44">
        <f>+Cap_MW_Lookups!FW47</f>
        <v>50</v>
      </c>
      <c r="FZ15" s="44">
        <f>+Cap_MW_Lookups!FX47</f>
        <v>50</v>
      </c>
      <c r="GA15" s="44">
        <f>+Cap_MW_Lookups!FY47</f>
        <v>50</v>
      </c>
      <c r="GB15" s="44">
        <f>+Cap_MW_Lookups!FZ47</f>
        <v>50</v>
      </c>
      <c r="GC15" s="44">
        <f>+Cap_MW_Lookups!GA47</f>
        <v>50</v>
      </c>
      <c r="GD15" s="44">
        <f>+Cap_MW_Lookups!GB47</f>
        <v>50</v>
      </c>
      <c r="GE15" s="44">
        <f>+Cap_MW_Lookups!GC47</f>
        <v>50</v>
      </c>
      <c r="GF15" s="44">
        <f>+Cap_MW_Lookups!GD47</f>
        <v>50</v>
      </c>
      <c r="GG15" s="44">
        <f>+Cap_MW_Lookups!GE47</f>
        <v>50</v>
      </c>
      <c r="GH15" s="44">
        <f>+Cap_MW_Lookups!GF47</f>
        <v>50</v>
      </c>
      <c r="GI15" s="44">
        <f>+Cap_MW_Lookups!GG47</f>
        <v>50</v>
      </c>
      <c r="GJ15" s="44">
        <f>+Cap_MW_Lookups!GH47</f>
        <v>50</v>
      </c>
      <c r="GK15" s="44">
        <f>+Cap_MW_Lookups!GI47</f>
        <v>50</v>
      </c>
      <c r="GL15" s="44">
        <f>+Cap_MW_Lookups!GJ47</f>
        <v>50</v>
      </c>
      <c r="GM15" s="44">
        <f>+Cap_MW_Lookups!GK47</f>
        <v>50</v>
      </c>
      <c r="GN15" s="44">
        <f>+Cap_MW_Lookups!GL47</f>
        <v>50</v>
      </c>
      <c r="GO15" s="44">
        <f>+Cap_MW_Lookups!GM47</f>
        <v>50</v>
      </c>
      <c r="GP15" s="44">
        <f>+Cap_MW_Lookups!GN47</f>
        <v>50</v>
      </c>
      <c r="GQ15" s="44">
        <f>+Cap_MW_Lookups!GO47</f>
        <v>50</v>
      </c>
      <c r="GR15" s="44">
        <f>+Cap_MW_Lookups!GP47</f>
        <v>50</v>
      </c>
      <c r="GS15" s="44">
        <f>+Cap_MW_Lookups!GQ47</f>
        <v>50</v>
      </c>
      <c r="GT15" s="44">
        <f>+Cap_MW_Lookups!GR47</f>
        <v>50</v>
      </c>
      <c r="GU15" s="44">
        <f>+Cap_MW_Lookups!GS47</f>
        <v>50</v>
      </c>
      <c r="GV15" s="44">
        <f>+Cap_MW_Lookups!GT47</f>
        <v>50</v>
      </c>
      <c r="GW15" s="44">
        <f>+Cap_MW_Lookups!GU47</f>
        <v>50</v>
      </c>
      <c r="GX15" s="44">
        <f>+Cap_MW_Lookups!GV47</f>
        <v>50</v>
      </c>
      <c r="GY15" s="44">
        <f>+Cap_MW_Lookups!GW47</f>
        <v>50</v>
      </c>
      <c r="GZ15" s="44">
        <f>+Cap_MW_Lookups!GX47</f>
        <v>50</v>
      </c>
      <c r="HA15" s="44">
        <f>+Cap_MW_Lookups!GY47</f>
        <v>50</v>
      </c>
      <c r="HB15" s="44">
        <f>+Cap_MW_Lookups!GZ47</f>
        <v>50</v>
      </c>
      <c r="HC15" s="44">
        <f>+Cap_MW_Lookups!HA47</f>
        <v>50</v>
      </c>
      <c r="HD15" s="44">
        <f>+Cap_MW_Lookups!HB47</f>
        <v>50</v>
      </c>
      <c r="HE15" s="44">
        <f>+Cap_MW_Lookups!HC47</f>
        <v>50</v>
      </c>
      <c r="HF15" s="44">
        <f>+Cap_MW_Lookups!HD47</f>
        <v>50</v>
      </c>
      <c r="HG15" s="44">
        <f>+Cap_MW_Lookups!HE47</f>
        <v>50</v>
      </c>
      <c r="HH15" s="44">
        <f>+Cap_MW_Lookups!HF47</f>
        <v>50</v>
      </c>
      <c r="HI15" s="44">
        <f>+Cap_MW_Lookups!HG47</f>
        <v>50</v>
      </c>
      <c r="HJ15" s="44">
        <f>+Cap_MW_Lookups!HH47</f>
        <v>50</v>
      </c>
      <c r="HK15" s="44">
        <f>+Cap_MW_Lookups!HI47</f>
        <v>50</v>
      </c>
      <c r="HL15" s="44">
        <f>+Cap_MW_Lookups!HJ47</f>
        <v>50</v>
      </c>
      <c r="HM15" s="44">
        <f>+Cap_MW_Lookups!HK47</f>
        <v>50</v>
      </c>
      <c r="HN15" s="44">
        <f>+Cap_MW_Lookups!HL47</f>
        <v>50</v>
      </c>
      <c r="HO15" s="44">
        <f>+Cap_MW_Lookups!HM47</f>
        <v>50</v>
      </c>
      <c r="HP15" s="44">
        <f>+Cap_MW_Lookups!HN47</f>
        <v>50</v>
      </c>
      <c r="HQ15" s="44">
        <f>+Cap_MW_Lookups!HO47</f>
        <v>50</v>
      </c>
      <c r="HR15" s="44">
        <f>+Cap_MW_Lookups!HP47</f>
        <v>50</v>
      </c>
      <c r="HS15" s="44">
        <f>+Cap_MW_Lookups!HQ47</f>
        <v>50</v>
      </c>
      <c r="HT15" s="44">
        <f>+Cap_MW_Lookups!HR47</f>
        <v>50</v>
      </c>
      <c r="HU15" s="44">
        <f>+Cap_MW_Lookups!HS47</f>
        <v>50</v>
      </c>
      <c r="HV15" s="44">
        <f>+Cap_MW_Lookups!HT47</f>
        <v>50</v>
      </c>
      <c r="HW15" s="44">
        <f>+Cap_MW_Lookups!HU47</f>
        <v>50</v>
      </c>
      <c r="HX15" s="44">
        <f>+Cap_MW_Lookups!HV47</f>
        <v>50</v>
      </c>
      <c r="HY15" s="44">
        <f>+Cap_MW_Lookups!HW47</f>
        <v>50</v>
      </c>
      <c r="HZ15" s="44">
        <f>+Cap_MW_Lookups!HX47</f>
        <v>50</v>
      </c>
      <c r="IA15" s="44">
        <f>+Cap_MW_Lookups!HY47</f>
        <v>50</v>
      </c>
      <c r="IB15" s="44">
        <f>+Cap_MW_Lookups!HZ47</f>
        <v>50</v>
      </c>
      <c r="IC15" s="44">
        <f>+Cap_MW_Lookups!IA47</f>
        <v>50</v>
      </c>
      <c r="ID15" s="44">
        <f>+Cap_MW_Lookups!IB47</f>
        <v>50</v>
      </c>
      <c r="IE15" s="44">
        <f>+Cap_MW_Lookups!IC47</f>
        <v>50</v>
      </c>
      <c r="IF15" s="44">
        <f>+Cap_MW_Lookups!ID47</f>
        <v>50</v>
      </c>
      <c r="IG15" s="44">
        <f>+Cap_MW_Lookups!IE47</f>
        <v>50</v>
      </c>
      <c r="IH15" s="44">
        <f>+Cap_MW_Lookups!IF47</f>
        <v>50</v>
      </c>
      <c r="II15" s="44">
        <f>+Cap_MW_Lookups!IG47</f>
        <v>50</v>
      </c>
      <c r="IJ15" s="44">
        <f>+Cap_MW_Lookups!IH47</f>
        <v>50</v>
      </c>
      <c r="IK15" s="44">
        <f>+Cap_MW_Lookups!II47</f>
        <v>50</v>
      </c>
      <c r="IL15" s="44">
        <f>+Cap_MW_Lookups!IJ47</f>
        <v>50</v>
      </c>
      <c r="IM15" s="44">
        <f>+Cap_MW_Lookups!IK47</f>
        <v>50</v>
      </c>
      <c r="IN15" s="44">
        <f>+Cap_MW_Lookups!IL47</f>
        <v>50</v>
      </c>
      <c r="IO15" s="44">
        <f>+Cap_MW_Lookups!IM47</f>
        <v>50</v>
      </c>
      <c r="IP15" s="44">
        <f>+Cap_MW_Lookups!IN47</f>
        <v>50</v>
      </c>
      <c r="IQ15" s="44">
        <f>+Cap_MW_Lookups!IO47</f>
        <v>50</v>
      </c>
      <c r="IR15" s="44">
        <f>+Cap_MW_Lookups!IP47</f>
        <v>50</v>
      </c>
      <c r="IS15" s="44">
        <f>+Cap_MW_Lookups!IQ47</f>
        <v>50</v>
      </c>
      <c r="IT15" s="44">
        <f>+Cap_MW_Lookups!IR47</f>
        <v>50</v>
      </c>
      <c r="IU15" s="44">
        <f>+Cap_MW_Lookups!IS47</f>
        <v>50</v>
      </c>
      <c r="IV15" s="44">
        <f>+Cap_MW_Lookups!IT47</f>
        <v>50</v>
      </c>
      <c r="IW15" s="44">
        <f>+Cap_MW_Lookups!IU47</f>
        <v>50</v>
      </c>
      <c r="IX15" s="44">
        <f>+Cap_MW_Lookups!IV47</f>
        <v>50</v>
      </c>
      <c r="IY15" s="44">
        <f>+Cap_MW_Lookups!IW47</f>
        <v>50</v>
      </c>
      <c r="IZ15" s="44">
        <f>+Cap_MW_Lookups!IX47</f>
        <v>50</v>
      </c>
      <c r="JA15" s="44">
        <f>+Cap_MW_Lookups!IY47</f>
        <v>50</v>
      </c>
      <c r="JB15" s="44">
        <f>+Cap_MW_Lookups!IZ47</f>
        <v>50</v>
      </c>
      <c r="JC15" s="44">
        <f>+Cap_MW_Lookups!JA47</f>
        <v>50</v>
      </c>
      <c r="JD15" s="44">
        <f>+Cap_MW_Lookups!JB47</f>
        <v>50</v>
      </c>
      <c r="JE15" s="44">
        <f>+Cap_MW_Lookups!JC47</f>
        <v>50</v>
      </c>
      <c r="JF15" s="44">
        <f>+Cap_MW_Lookups!JD47</f>
        <v>50</v>
      </c>
      <c r="JG15" s="44">
        <f>+Cap_MW_Lookups!JE47</f>
        <v>50</v>
      </c>
      <c r="JH15" s="44">
        <f>+Cap_MW_Lookups!JF47</f>
        <v>50</v>
      </c>
      <c r="JI15" s="44">
        <f>+Cap_MW_Lookups!JG47</f>
        <v>50</v>
      </c>
      <c r="JJ15" s="44">
        <f>+Cap_MW_Lookups!JH47</f>
        <v>50</v>
      </c>
      <c r="JK15" s="44">
        <f>+Cap_MW_Lookups!JI47</f>
        <v>50</v>
      </c>
      <c r="JL15" s="44">
        <f>+Cap_MW_Lookups!JJ47</f>
        <v>50</v>
      </c>
      <c r="JM15" s="44">
        <f>+Cap_MW_Lookups!JK47</f>
        <v>50</v>
      </c>
      <c r="JN15" s="44">
        <f>+Cap_MW_Lookups!JL47</f>
        <v>50</v>
      </c>
      <c r="JO15" s="44">
        <f>+Cap_MW_Lookups!JM47</f>
        <v>50</v>
      </c>
      <c r="JP15" s="44">
        <f>+Cap_MW_Lookups!JN47</f>
        <v>50</v>
      </c>
      <c r="JQ15" s="44">
        <f>+Cap_MW_Lookups!JO47</f>
        <v>50</v>
      </c>
      <c r="JR15" s="44">
        <f>+Cap_MW_Lookups!JP47</f>
        <v>50</v>
      </c>
      <c r="JS15" s="44">
        <f>+Cap_MW_Lookups!JQ47</f>
        <v>50</v>
      </c>
      <c r="JT15" s="44">
        <f>+Cap_MW_Lookups!JR47</f>
        <v>50</v>
      </c>
      <c r="JU15" s="44">
        <f>+Cap_MW_Lookups!JS47</f>
        <v>50</v>
      </c>
      <c r="JV15" s="44">
        <f>+Cap_MW_Lookups!JT47</f>
        <v>50</v>
      </c>
      <c r="JW15" s="44">
        <f>+Cap_MW_Lookups!JU47</f>
        <v>50</v>
      </c>
      <c r="JX15" s="44">
        <f>+Cap_MW_Lookups!JV47</f>
        <v>50</v>
      </c>
      <c r="JY15" s="44">
        <f>+Cap_MW_Lookups!JW47</f>
        <v>50</v>
      </c>
      <c r="JZ15" s="44">
        <f>+Cap_MW_Lookups!JX47</f>
        <v>50</v>
      </c>
      <c r="KA15" s="44">
        <f>+Cap_MW_Lookups!JY47</f>
        <v>50</v>
      </c>
      <c r="KB15" s="44">
        <f>+Cap_MW_Lookups!JZ47</f>
        <v>50</v>
      </c>
      <c r="KC15" s="44">
        <f>+Cap_MW_Lookups!KA47</f>
        <v>50</v>
      </c>
      <c r="KD15" s="44">
        <f>+Cap_MW_Lookups!KB47</f>
        <v>50</v>
      </c>
      <c r="KE15" s="44">
        <f>+Cap_MW_Lookups!KC47</f>
        <v>50</v>
      </c>
      <c r="KF15" s="44">
        <f>+Cap_MW_Lookups!KD47</f>
        <v>50</v>
      </c>
      <c r="KG15" s="44">
        <f>+Cap_MW_Lookups!KE47</f>
        <v>50</v>
      </c>
      <c r="KH15" s="44">
        <f>+Cap_MW_Lookups!KF47</f>
        <v>50</v>
      </c>
      <c r="KI15" s="44">
        <f>+Cap_MW_Lookups!KG47</f>
        <v>50</v>
      </c>
      <c r="KJ15" s="44">
        <f>+Cap_MW_Lookups!KH47</f>
        <v>50</v>
      </c>
      <c r="KK15" s="44">
        <f>+Cap_MW_Lookups!KI47</f>
        <v>50</v>
      </c>
      <c r="KL15" s="44">
        <f>+Cap_MW_Lookups!KJ47</f>
        <v>50</v>
      </c>
      <c r="KM15" s="44">
        <f>+Cap_MW_Lookups!KK47</f>
        <v>50</v>
      </c>
      <c r="KN15" s="44">
        <f>+Cap_MW_Lookups!KL47</f>
        <v>50</v>
      </c>
      <c r="KO15" s="44">
        <f>+Cap_MW_Lookups!KM47</f>
        <v>50</v>
      </c>
      <c r="KP15" s="44">
        <f>+Cap_MW_Lookups!KN47</f>
        <v>50</v>
      </c>
      <c r="KQ15" s="44">
        <f>+Cap_MW_Lookups!KO47</f>
        <v>50</v>
      </c>
      <c r="KR15" s="44">
        <f>+Cap_MW_Lookups!KP47</f>
        <v>50</v>
      </c>
      <c r="KS15" s="44">
        <f>+Cap_MW_Lookups!KQ47</f>
        <v>50</v>
      </c>
      <c r="KT15" s="44">
        <f>+Cap_MW_Lookups!KR47</f>
        <v>50</v>
      </c>
      <c r="KU15" s="44">
        <f>+Cap_MW_Lookups!KS47</f>
        <v>50</v>
      </c>
      <c r="KV15" s="44">
        <f>+Cap_MW_Lookups!KT47</f>
        <v>50</v>
      </c>
      <c r="KW15" s="44">
        <f>+Cap_MW_Lookups!KU47</f>
        <v>50</v>
      </c>
      <c r="KX15" s="44">
        <f>+Cap_MW_Lookups!KV47</f>
        <v>50</v>
      </c>
      <c r="KY15" s="44">
        <f>+Cap_MW_Lookups!KW47</f>
        <v>50</v>
      </c>
      <c r="KZ15" s="44">
        <f>+Cap_MW_Lookups!KX47</f>
        <v>50</v>
      </c>
      <c r="LA15" s="44">
        <f>+Cap_MW_Lookups!KY47</f>
        <v>50</v>
      </c>
      <c r="LB15" s="44">
        <f>+Cap_MW_Lookups!KZ47</f>
        <v>50</v>
      </c>
      <c r="LC15" s="44">
        <f>+Cap_MW_Lookups!LA47</f>
        <v>50</v>
      </c>
      <c r="LD15" s="44">
        <f>+Cap_MW_Lookups!LB47</f>
        <v>50</v>
      </c>
      <c r="LE15" s="44">
        <f>+Cap_MW_Lookups!LC47</f>
        <v>50</v>
      </c>
      <c r="LF15" s="44">
        <f>+Cap_MW_Lookups!LD47</f>
        <v>50</v>
      </c>
      <c r="LG15" s="44">
        <f>+Cap_MW_Lookups!LE47</f>
        <v>50</v>
      </c>
      <c r="LH15" s="44">
        <f>+Cap_MW_Lookups!LF47</f>
        <v>50</v>
      </c>
      <c r="LI15" s="44">
        <f>+Cap_MW_Lookups!LG47</f>
        <v>50</v>
      </c>
      <c r="LJ15" s="44">
        <f>+Cap_MW_Lookups!LH47</f>
        <v>50</v>
      </c>
      <c r="LK15" s="44">
        <f>+Cap_MW_Lookups!LI47</f>
        <v>50</v>
      </c>
      <c r="LL15" s="44">
        <f>+Cap_MW_Lookups!LJ47</f>
        <v>50</v>
      </c>
      <c r="LM15" s="44">
        <f>+Cap_MW_Lookups!LK47</f>
        <v>50</v>
      </c>
      <c r="LN15" s="44">
        <f>+Cap_MW_Lookups!LL47</f>
        <v>50</v>
      </c>
      <c r="LO15" s="44">
        <f>+Cap_MW_Lookups!LM47</f>
        <v>50</v>
      </c>
      <c r="LP15" s="44">
        <f>+Cap_MW_Lookups!LN47</f>
        <v>50</v>
      </c>
      <c r="LQ15" s="44">
        <f>+Cap_MW_Lookups!LO47</f>
        <v>50</v>
      </c>
      <c r="LR15" s="44">
        <f>+Cap_MW_Lookups!LP47</f>
        <v>50</v>
      </c>
      <c r="LS15" s="44">
        <f>+Cap_MW_Lookups!LQ47</f>
        <v>50</v>
      </c>
      <c r="LT15" s="44">
        <f>+Cap_MW_Lookups!LR47</f>
        <v>50</v>
      </c>
      <c r="LU15" s="44">
        <f>+Cap_MW_Lookups!LS47</f>
        <v>50</v>
      </c>
      <c r="LV15" s="44">
        <f>+Cap_MW_Lookups!LT47</f>
        <v>50</v>
      </c>
      <c r="LW15" s="44">
        <f>+Cap_MW_Lookups!LU47</f>
        <v>50</v>
      </c>
      <c r="LX15" s="44">
        <f>+Cap_MW_Lookups!LV47</f>
        <v>50</v>
      </c>
      <c r="LY15" s="44">
        <f>+Cap_MW_Lookups!LW47</f>
        <v>50</v>
      </c>
      <c r="LZ15" s="44">
        <f>+Cap_MW_Lookups!LX47</f>
        <v>50</v>
      </c>
      <c r="MA15" s="44">
        <f>+Cap_MW_Lookups!LY47</f>
        <v>50</v>
      </c>
      <c r="MB15" s="44">
        <f>+Cap_MW_Lookups!LZ47</f>
        <v>50</v>
      </c>
      <c r="MC15" s="44">
        <f>+Cap_MW_Lookups!MA47</f>
        <v>50</v>
      </c>
      <c r="MD15" s="44">
        <f>+Cap_MW_Lookups!MB47</f>
        <v>50</v>
      </c>
      <c r="ME15" s="44">
        <f>+Cap_MW_Lookups!MC47</f>
        <v>50</v>
      </c>
      <c r="MF15" s="44">
        <f>+Cap_MW_Lookups!MD47</f>
        <v>50</v>
      </c>
      <c r="MG15" s="44">
        <f>+Cap_MW_Lookups!ME47</f>
        <v>50</v>
      </c>
      <c r="MH15" s="44">
        <f>+Cap_MW_Lookups!MF47</f>
        <v>50</v>
      </c>
      <c r="MI15" s="44">
        <f>+Cap_MW_Lookups!MG47</f>
        <v>50</v>
      </c>
      <c r="MJ15" s="44">
        <f>+Cap_MW_Lookups!MH47</f>
        <v>50</v>
      </c>
      <c r="MK15" s="44">
        <f>+Cap_MW_Lookups!MI47</f>
        <v>50</v>
      </c>
      <c r="ML15" s="44">
        <f>+Cap_MW_Lookups!MJ47</f>
        <v>50</v>
      </c>
      <c r="MM15" s="44">
        <f>+Cap_MW_Lookups!MK47</f>
        <v>50</v>
      </c>
      <c r="MN15" s="44">
        <f>+Cap_MW_Lookups!ML47</f>
        <v>50</v>
      </c>
      <c r="MO15" s="44">
        <f>+Cap_MW_Lookups!MM47</f>
        <v>50</v>
      </c>
      <c r="MP15" s="44">
        <f>+Cap_MW_Lookups!MN47</f>
        <v>50</v>
      </c>
      <c r="MQ15" s="44">
        <f>+Cap_MW_Lookups!MO47</f>
        <v>50</v>
      </c>
      <c r="MR15" s="44">
        <f>+Cap_MW_Lookups!MP47</f>
        <v>50</v>
      </c>
      <c r="MS15" s="44">
        <f>+Cap_MW_Lookups!MQ47</f>
        <v>50</v>
      </c>
      <c r="MT15" s="44">
        <f>+Cap_MW_Lookups!MR47</f>
        <v>50</v>
      </c>
      <c r="MU15" s="44">
        <f>+Cap_MW_Lookups!MS47</f>
        <v>50</v>
      </c>
      <c r="MV15" s="44">
        <f>+Cap_MW_Lookups!MT47</f>
        <v>50</v>
      </c>
      <c r="MW15" s="44">
        <f>+Cap_MW_Lookups!MU47</f>
        <v>50</v>
      </c>
      <c r="MX15" s="44">
        <f>+Cap_MW_Lookups!MV47</f>
        <v>50</v>
      </c>
      <c r="MY15" s="44">
        <f>+Cap_MW_Lookups!MW47</f>
        <v>50</v>
      </c>
      <c r="MZ15" s="44">
        <f>+Cap_MW_Lookups!MX47</f>
        <v>50</v>
      </c>
      <c r="NB15" s="19" t="str">
        <f>+D15</f>
        <v>Capacity MW</v>
      </c>
      <c r="NC15" s="6">
        <f t="shared" ref="NC15:NL18" si="157">AVERAGEIF($E$3:$MZ$3,NC$3,$E15:$MZ15)</f>
        <v>50</v>
      </c>
      <c r="ND15" s="6">
        <f t="shared" si="157"/>
        <v>50</v>
      </c>
      <c r="NE15" s="6">
        <f t="shared" si="157"/>
        <v>50</v>
      </c>
      <c r="NF15" s="6">
        <f t="shared" si="157"/>
        <v>50</v>
      </c>
      <c r="NG15" s="6">
        <f t="shared" si="157"/>
        <v>50</v>
      </c>
      <c r="NH15" s="6">
        <f t="shared" si="157"/>
        <v>50</v>
      </c>
      <c r="NI15" s="6">
        <f t="shared" si="157"/>
        <v>50</v>
      </c>
      <c r="NJ15" s="6">
        <f t="shared" si="157"/>
        <v>50</v>
      </c>
      <c r="NK15" s="6">
        <f t="shared" si="157"/>
        <v>50</v>
      </c>
      <c r="NL15" s="6">
        <f t="shared" si="157"/>
        <v>50</v>
      </c>
      <c r="NM15" s="6">
        <f t="shared" ref="NM15:NV18" si="158">AVERAGEIF($E$3:$MZ$3,NM$3,$E15:$MZ15)</f>
        <v>50</v>
      </c>
      <c r="NN15" s="6">
        <f t="shared" si="158"/>
        <v>50</v>
      </c>
      <c r="NO15" s="6">
        <f t="shared" si="158"/>
        <v>50</v>
      </c>
      <c r="NP15" s="6">
        <f t="shared" si="158"/>
        <v>50</v>
      </c>
      <c r="NQ15" s="6">
        <f t="shared" si="158"/>
        <v>50</v>
      </c>
      <c r="NR15" s="6">
        <f t="shared" si="158"/>
        <v>50</v>
      </c>
      <c r="NS15" s="6">
        <f t="shared" si="158"/>
        <v>50</v>
      </c>
      <c r="NT15" s="6">
        <f t="shared" si="158"/>
        <v>50</v>
      </c>
      <c r="NU15" s="6">
        <f t="shared" si="158"/>
        <v>50</v>
      </c>
      <c r="NV15" s="6">
        <f t="shared" si="158"/>
        <v>50</v>
      </c>
      <c r="NW15" s="6">
        <f t="shared" ref="NW15:OF18" si="159">AVERAGEIF($E$3:$MZ$3,NW$3,$E15:$MZ15)</f>
        <v>50</v>
      </c>
      <c r="NX15" s="6">
        <f t="shared" si="159"/>
        <v>50</v>
      </c>
      <c r="NY15" s="6">
        <f t="shared" si="159"/>
        <v>50</v>
      </c>
      <c r="NZ15" s="6">
        <f t="shared" si="159"/>
        <v>50</v>
      </c>
      <c r="OA15" s="6">
        <f t="shared" si="159"/>
        <v>50</v>
      </c>
      <c r="OB15" s="6">
        <f t="shared" si="159"/>
        <v>50</v>
      </c>
      <c r="OC15" s="6">
        <f t="shared" si="159"/>
        <v>50</v>
      </c>
      <c r="OD15" s="6">
        <f t="shared" si="159"/>
        <v>50</v>
      </c>
      <c r="OE15" s="6">
        <f t="shared" si="159"/>
        <v>50</v>
      </c>
      <c r="OF15" s="6">
        <f t="shared" si="159"/>
        <v>50</v>
      </c>
      <c r="OH15" s="58" t="str">
        <f>_xlfn.CONCAT(C15," ",D15)</f>
        <v>McNeil Facility Capacity MW</v>
      </c>
    </row>
    <row r="16" spans="1:398" x14ac:dyDescent="0.25">
      <c r="B16" s="5"/>
      <c r="D16" s="19" t="s">
        <v>30</v>
      </c>
      <c r="E16" s="46">
        <f>INDEX(Allocations[#All],MATCH(Capacity_Charges!$C15,Allocations[[#All],[Invoice_Group]],0),MATCH(Capacity_Charges!$B$3,Allocations[#Headers],0))</f>
        <v>0</v>
      </c>
      <c r="F16" s="46">
        <f>INDEX(Allocations[#All],MATCH(Capacity_Charges!$C15,Allocations[[#All],[Invoice_Group]],0),MATCH(Capacity_Charges!$B$3,Allocations[#Headers],0))</f>
        <v>0</v>
      </c>
      <c r="G16" s="46">
        <f>INDEX(Allocations[#All],MATCH(Capacity_Charges!$C15,Allocations[[#All],[Invoice_Group]],0),MATCH(Capacity_Charges!$B$3,Allocations[#Headers],0))</f>
        <v>0</v>
      </c>
      <c r="H16" s="46">
        <f>INDEX(Allocations[#All],MATCH(Capacity_Charges!$C15,Allocations[[#All],[Invoice_Group]],0),MATCH(Capacity_Charges!$B$3,Allocations[#Headers],0))</f>
        <v>0</v>
      </c>
      <c r="I16" s="46">
        <f>INDEX(Allocations[#All],MATCH(Capacity_Charges!$C15,Allocations[[#All],[Invoice_Group]],0),MATCH(Capacity_Charges!$B$3,Allocations[#Headers],0))</f>
        <v>0</v>
      </c>
      <c r="J16" s="46">
        <f>INDEX(Allocations[#All],MATCH(Capacity_Charges!$C15,Allocations[[#All],[Invoice_Group]],0),MATCH(Capacity_Charges!$B$3,Allocations[#Headers],0))</f>
        <v>0</v>
      </c>
      <c r="K16" s="46">
        <f>INDEX(Allocations[#All],MATCH(Capacity_Charges!$C15,Allocations[[#All],[Invoice_Group]],0),MATCH(Capacity_Charges!$B$3,Allocations[#Headers],0))</f>
        <v>0</v>
      </c>
      <c r="L16" s="46">
        <f>INDEX(Allocations[#All],MATCH(Capacity_Charges!$C15,Allocations[[#All],[Invoice_Group]],0),MATCH(Capacity_Charges!$B$3,Allocations[#Headers],0))</f>
        <v>0</v>
      </c>
      <c r="M16" s="46">
        <f>INDEX(Allocations[#All],MATCH(Capacity_Charges!$C15,Allocations[[#All],[Invoice_Group]],0),MATCH(Capacity_Charges!$B$3,Allocations[#Headers],0))</f>
        <v>0</v>
      </c>
      <c r="N16" s="46">
        <f>INDEX(Allocations[#All],MATCH(Capacity_Charges!$C15,Allocations[[#All],[Invoice_Group]],0),MATCH(Capacity_Charges!$B$3,Allocations[#Headers],0))</f>
        <v>0</v>
      </c>
      <c r="O16" s="46">
        <f>INDEX(Allocations[#All],MATCH(Capacity_Charges!$C15,Allocations[[#All],[Invoice_Group]],0),MATCH(Capacity_Charges!$B$3,Allocations[#Headers],0))</f>
        <v>0</v>
      </c>
      <c r="P16" s="46">
        <f>INDEX(Allocations[#All],MATCH(Capacity_Charges!$C15,Allocations[[#All],[Invoice_Group]],0),MATCH(Capacity_Charges!$B$3,Allocations[#Headers],0))</f>
        <v>0</v>
      </c>
      <c r="Q16" s="46">
        <f>INDEX(Allocations[#All],MATCH(Capacity_Charges!$C15,Allocations[[#All],[Invoice_Group]],0),MATCH(Capacity_Charges!$B$3,Allocations[#Headers],0))</f>
        <v>0</v>
      </c>
      <c r="R16" s="46">
        <f>INDEX(Allocations[#All],MATCH(Capacity_Charges!$C15,Allocations[[#All],[Invoice_Group]],0),MATCH(Capacity_Charges!$B$3,Allocations[#Headers],0))</f>
        <v>0</v>
      </c>
      <c r="S16" s="46">
        <f>INDEX(Allocations[#All],MATCH(Capacity_Charges!$C15,Allocations[[#All],[Invoice_Group]],0),MATCH(Capacity_Charges!$B$3,Allocations[#Headers],0))</f>
        <v>0</v>
      </c>
      <c r="T16" s="46">
        <f>INDEX(Allocations[#All],MATCH(Capacity_Charges!$C15,Allocations[[#All],[Invoice_Group]],0),MATCH(Capacity_Charges!$B$3,Allocations[#Headers],0))</f>
        <v>0</v>
      </c>
      <c r="U16" s="46">
        <f>INDEX(Allocations[#All],MATCH(Capacity_Charges!$C15,Allocations[[#All],[Invoice_Group]],0),MATCH(Capacity_Charges!$B$3,Allocations[#Headers],0))</f>
        <v>0</v>
      </c>
      <c r="V16" s="46">
        <f>INDEX(Allocations[#All],MATCH(Capacity_Charges!$C15,Allocations[[#All],[Invoice_Group]],0),MATCH(Capacity_Charges!$B$3,Allocations[#Headers],0))</f>
        <v>0</v>
      </c>
      <c r="W16" s="46">
        <f>INDEX(Allocations[#All],MATCH(Capacity_Charges!$C15,Allocations[[#All],[Invoice_Group]],0),MATCH(Capacity_Charges!$B$3,Allocations[#Headers],0))</f>
        <v>0</v>
      </c>
      <c r="X16" s="46">
        <f>INDEX(Allocations[#All],MATCH(Capacity_Charges!$C15,Allocations[[#All],[Invoice_Group]],0),MATCH(Capacity_Charges!$B$3,Allocations[#Headers],0))</f>
        <v>0</v>
      </c>
      <c r="Y16" s="46">
        <f>INDEX(Allocations[#All],MATCH(Capacity_Charges!$C15,Allocations[[#All],[Invoice_Group]],0),MATCH(Capacity_Charges!$B$3,Allocations[#Headers],0))</f>
        <v>0</v>
      </c>
      <c r="Z16" s="46">
        <f>INDEX(Allocations[#All],MATCH(Capacity_Charges!$C15,Allocations[[#All],[Invoice_Group]],0),MATCH(Capacity_Charges!$B$3,Allocations[#Headers],0))</f>
        <v>0</v>
      </c>
      <c r="AA16" s="46">
        <f>INDEX(Allocations[#All],MATCH(Capacity_Charges!$C15,Allocations[[#All],[Invoice_Group]],0),MATCH(Capacity_Charges!$B$3,Allocations[#Headers],0))</f>
        <v>0</v>
      </c>
      <c r="AB16" s="46">
        <f>INDEX(Allocations[#All],MATCH(Capacity_Charges!$C15,Allocations[[#All],[Invoice_Group]],0),MATCH(Capacity_Charges!$B$3,Allocations[#Headers],0))</f>
        <v>0</v>
      </c>
      <c r="AC16" s="46">
        <f>INDEX(Allocations[#All],MATCH(Capacity_Charges!$C15,Allocations[[#All],[Invoice_Group]],0),MATCH(Capacity_Charges!$B$3,Allocations[#Headers],0))</f>
        <v>0</v>
      </c>
      <c r="AD16" s="46">
        <f>INDEX(Allocations[#All],MATCH(Capacity_Charges!$C15,Allocations[[#All],[Invoice_Group]],0),MATCH(Capacity_Charges!$B$3,Allocations[#Headers],0))</f>
        <v>0</v>
      </c>
      <c r="AE16" s="46">
        <f>INDEX(Allocations[#All],MATCH(Capacity_Charges!$C15,Allocations[[#All],[Invoice_Group]],0),MATCH(Capacity_Charges!$B$3,Allocations[#Headers],0))</f>
        <v>0</v>
      </c>
      <c r="AF16" s="46">
        <f>INDEX(Allocations[#All],MATCH(Capacity_Charges!$C15,Allocations[[#All],[Invoice_Group]],0),MATCH(Capacity_Charges!$B$3,Allocations[#Headers],0))</f>
        <v>0</v>
      </c>
      <c r="AG16" s="46">
        <f>INDEX(Allocations[#All],MATCH(Capacity_Charges!$C15,Allocations[[#All],[Invoice_Group]],0),MATCH(Capacity_Charges!$B$3,Allocations[#Headers],0))</f>
        <v>0</v>
      </c>
      <c r="AH16" s="46">
        <f>INDEX(Allocations[#All],MATCH(Capacity_Charges!$C15,Allocations[[#All],[Invoice_Group]],0),MATCH(Capacity_Charges!$B$3,Allocations[#Headers],0))</f>
        <v>0</v>
      </c>
      <c r="AI16" s="46">
        <f>INDEX(Allocations[#All],MATCH(Capacity_Charges!$C15,Allocations[[#All],[Invoice_Group]],0),MATCH(Capacity_Charges!$B$3,Allocations[#Headers],0))</f>
        <v>0</v>
      </c>
      <c r="AJ16" s="46">
        <f>INDEX(Allocations[#All],MATCH(Capacity_Charges!$C15,Allocations[[#All],[Invoice_Group]],0),MATCH(Capacity_Charges!$B$3,Allocations[#Headers],0))</f>
        <v>0</v>
      </c>
      <c r="AK16" s="46">
        <f>INDEX(Allocations[#All],MATCH(Capacity_Charges!$C15,Allocations[[#All],[Invoice_Group]],0),MATCH(Capacity_Charges!$B$3,Allocations[#Headers],0))</f>
        <v>0</v>
      </c>
      <c r="AL16" s="46">
        <f>INDEX(Allocations[#All],MATCH(Capacity_Charges!$C15,Allocations[[#All],[Invoice_Group]],0),MATCH(Capacity_Charges!$B$3,Allocations[#Headers],0))</f>
        <v>0</v>
      </c>
      <c r="AM16" s="46">
        <f>INDEX(Allocations[#All],MATCH(Capacity_Charges!$C15,Allocations[[#All],[Invoice_Group]],0),MATCH(Capacity_Charges!$B$3,Allocations[#Headers],0))</f>
        <v>0</v>
      </c>
      <c r="AN16" s="46">
        <f>INDEX(Allocations[#All],MATCH(Capacity_Charges!$C15,Allocations[[#All],[Invoice_Group]],0),MATCH(Capacity_Charges!$B$3,Allocations[#Headers],0))</f>
        <v>0</v>
      </c>
      <c r="AO16" s="46">
        <f>INDEX(Allocations[#All],MATCH(Capacity_Charges!$C15,Allocations[[#All],[Invoice_Group]],0),MATCH(Capacity_Charges!$B$3,Allocations[#Headers],0))</f>
        <v>0</v>
      </c>
      <c r="AP16" s="46">
        <f>INDEX(Allocations[#All],MATCH(Capacity_Charges!$C15,Allocations[[#All],[Invoice_Group]],0),MATCH(Capacity_Charges!$B$3,Allocations[#Headers],0))</f>
        <v>0</v>
      </c>
      <c r="AQ16" s="46">
        <f>INDEX(Allocations[#All],MATCH(Capacity_Charges!$C15,Allocations[[#All],[Invoice_Group]],0),MATCH(Capacity_Charges!$B$3,Allocations[#Headers],0))</f>
        <v>0</v>
      </c>
      <c r="AR16" s="46">
        <f>INDEX(Allocations[#All],MATCH(Capacity_Charges!$C15,Allocations[[#All],[Invoice_Group]],0),MATCH(Capacity_Charges!$B$3,Allocations[#Headers],0))</f>
        <v>0</v>
      </c>
      <c r="AS16" s="46">
        <f>INDEX(Allocations[#All],MATCH(Capacity_Charges!$C15,Allocations[[#All],[Invoice_Group]],0),MATCH(Capacity_Charges!$B$3,Allocations[#Headers],0))</f>
        <v>0</v>
      </c>
      <c r="AT16" s="46">
        <f>INDEX(Allocations[#All],MATCH(Capacity_Charges!$C15,Allocations[[#All],[Invoice_Group]],0),MATCH(Capacity_Charges!$B$3,Allocations[#Headers],0))</f>
        <v>0</v>
      </c>
      <c r="AU16" s="46">
        <f>INDEX(Allocations[#All],MATCH(Capacity_Charges!$C15,Allocations[[#All],[Invoice_Group]],0),MATCH(Capacity_Charges!$B$3,Allocations[#Headers],0))</f>
        <v>0</v>
      </c>
      <c r="AV16" s="46">
        <f>INDEX(Allocations[#All],MATCH(Capacity_Charges!$C15,Allocations[[#All],[Invoice_Group]],0),MATCH(Capacity_Charges!$B$3,Allocations[#Headers],0))</f>
        <v>0</v>
      </c>
      <c r="AW16" s="46">
        <f>INDEX(Allocations[#All],MATCH(Capacity_Charges!$C15,Allocations[[#All],[Invoice_Group]],0),MATCH(Capacity_Charges!$B$3,Allocations[#Headers],0))</f>
        <v>0</v>
      </c>
      <c r="AX16" s="46">
        <f>INDEX(Allocations[#All],MATCH(Capacity_Charges!$C15,Allocations[[#All],[Invoice_Group]],0),MATCH(Capacity_Charges!$B$3,Allocations[#Headers],0))</f>
        <v>0</v>
      </c>
      <c r="AY16" s="46">
        <f>INDEX(Allocations[#All],MATCH(Capacity_Charges!$C15,Allocations[[#All],[Invoice_Group]],0),MATCH(Capacity_Charges!$B$3,Allocations[#Headers],0))</f>
        <v>0</v>
      </c>
      <c r="AZ16" s="46">
        <f>INDEX(Allocations[#All],MATCH(Capacity_Charges!$C15,Allocations[[#All],[Invoice_Group]],0),MATCH(Capacity_Charges!$B$3,Allocations[#Headers],0))</f>
        <v>0</v>
      </c>
      <c r="BA16" s="46">
        <f>INDEX(Allocations[#All],MATCH(Capacity_Charges!$C15,Allocations[[#All],[Invoice_Group]],0),MATCH(Capacity_Charges!$B$3,Allocations[#Headers],0))</f>
        <v>0</v>
      </c>
      <c r="BB16" s="46">
        <f>INDEX(Allocations[#All],MATCH(Capacity_Charges!$C15,Allocations[[#All],[Invoice_Group]],0),MATCH(Capacity_Charges!$B$3,Allocations[#Headers],0))</f>
        <v>0</v>
      </c>
      <c r="BC16" s="46">
        <f>INDEX(Allocations[#All],MATCH(Capacity_Charges!$C15,Allocations[[#All],[Invoice_Group]],0),MATCH(Capacity_Charges!$B$3,Allocations[#Headers],0))</f>
        <v>0</v>
      </c>
      <c r="BD16" s="46">
        <f>INDEX(Allocations[#All],MATCH(Capacity_Charges!$C15,Allocations[[#All],[Invoice_Group]],0),MATCH(Capacity_Charges!$B$3,Allocations[#Headers],0))</f>
        <v>0</v>
      </c>
      <c r="BE16" s="46">
        <f>INDEX(Allocations[#All],MATCH(Capacity_Charges!$C15,Allocations[[#All],[Invoice_Group]],0),MATCH(Capacity_Charges!$B$3,Allocations[#Headers],0))</f>
        <v>0</v>
      </c>
      <c r="BF16" s="46">
        <f>INDEX(Allocations[#All],MATCH(Capacity_Charges!$C15,Allocations[[#All],[Invoice_Group]],0),MATCH(Capacity_Charges!$B$3,Allocations[#Headers],0))</f>
        <v>0</v>
      </c>
      <c r="BG16" s="46">
        <f>INDEX(Allocations[#All],MATCH(Capacity_Charges!$C15,Allocations[[#All],[Invoice_Group]],0),MATCH(Capacity_Charges!$B$3,Allocations[#Headers],0))</f>
        <v>0</v>
      </c>
      <c r="BH16" s="46">
        <f>INDEX(Allocations[#All],MATCH(Capacity_Charges!$C15,Allocations[[#All],[Invoice_Group]],0),MATCH(Capacity_Charges!$B$3,Allocations[#Headers],0))</f>
        <v>0</v>
      </c>
      <c r="BI16" s="46">
        <f>INDEX(Allocations[#All],MATCH(Capacity_Charges!$C15,Allocations[[#All],[Invoice_Group]],0),MATCH(Capacity_Charges!$B$3,Allocations[#Headers],0))</f>
        <v>0</v>
      </c>
      <c r="BJ16" s="46">
        <f>INDEX(Allocations[#All],MATCH(Capacity_Charges!$C15,Allocations[[#All],[Invoice_Group]],0),MATCH(Capacity_Charges!$B$3,Allocations[#Headers],0))</f>
        <v>0</v>
      </c>
      <c r="BK16" s="46">
        <f>INDEX(Allocations[#All],MATCH(Capacity_Charges!$C15,Allocations[[#All],[Invoice_Group]],0),MATCH(Capacity_Charges!$B$3,Allocations[#Headers],0))</f>
        <v>0</v>
      </c>
      <c r="BL16" s="46">
        <f>INDEX(Allocations[#All],MATCH(Capacity_Charges!$C15,Allocations[[#All],[Invoice_Group]],0),MATCH(Capacity_Charges!$B$3,Allocations[#Headers],0))</f>
        <v>0</v>
      </c>
      <c r="BM16" s="46">
        <f>INDEX(Allocations[#All],MATCH(Capacity_Charges!$C15,Allocations[[#All],[Invoice_Group]],0),MATCH(Capacity_Charges!$B$3,Allocations[#Headers],0))</f>
        <v>0</v>
      </c>
      <c r="BN16" s="46">
        <f>INDEX(Allocations[#All],MATCH(Capacity_Charges!$C15,Allocations[[#All],[Invoice_Group]],0),MATCH(Capacity_Charges!$B$3,Allocations[#Headers],0))</f>
        <v>0</v>
      </c>
      <c r="BO16" s="46">
        <f>INDEX(Allocations[#All],MATCH(Capacity_Charges!$C15,Allocations[[#All],[Invoice_Group]],0),MATCH(Capacity_Charges!$B$3,Allocations[#Headers],0))</f>
        <v>0</v>
      </c>
      <c r="BP16" s="46">
        <f>INDEX(Allocations[#All],MATCH(Capacity_Charges!$C15,Allocations[[#All],[Invoice_Group]],0),MATCH(Capacity_Charges!$B$3,Allocations[#Headers],0))</f>
        <v>0</v>
      </c>
      <c r="BQ16" s="46">
        <f>INDEX(Allocations[#All],MATCH(Capacity_Charges!$C15,Allocations[[#All],[Invoice_Group]],0),MATCH(Capacity_Charges!$B$3,Allocations[#Headers],0))</f>
        <v>0</v>
      </c>
      <c r="BR16" s="46">
        <f>INDEX(Allocations[#All],MATCH(Capacity_Charges!$C15,Allocations[[#All],[Invoice_Group]],0),MATCH(Capacity_Charges!$B$3,Allocations[#Headers],0))</f>
        <v>0</v>
      </c>
      <c r="BS16" s="46">
        <f>INDEX(Allocations[#All],MATCH(Capacity_Charges!$C15,Allocations[[#All],[Invoice_Group]],0),MATCH(Capacity_Charges!$B$3,Allocations[#Headers],0))</f>
        <v>0</v>
      </c>
      <c r="BT16" s="46">
        <f>INDEX(Allocations[#All],MATCH(Capacity_Charges!$C15,Allocations[[#All],[Invoice_Group]],0),MATCH(Capacity_Charges!$B$3,Allocations[#Headers],0))</f>
        <v>0</v>
      </c>
      <c r="BU16" s="46">
        <f>INDEX(Allocations[#All],MATCH(Capacity_Charges!$C15,Allocations[[#All],[Invoice_Group]],0),MATCH(Capacity_Charges!$B$3,Allocations[#Headers],0))</f>
        <v>0</v>
      </c>
      <c r="BV16" s="46">
        <f>INDEX(Allocations[#All],MATCH(Capacity_Charges!$C15,Allocations[[#All],[Invoice_Group]],0),MATCH(Capacity_Charges!$B$3,Allocations[#Headers],0))</f>
        <v>0</v>
      </c>
      <c r="BW16" s="46">
        <f>INDEX(Allocations[#All],MATCH(Capacity_Charges!$C15,Allocations[[#All],[Invoice_Group]],0),MATCH(Capacity_Charges!$B$3,Allocations[#Headers],0))</f>
        <v>0</v>
      </c>
      <c r="BX16" s="46">
        <f>INDEX(Allocations[#All],MATCH(Capacity_Charges!$C15,Allocations[[#All],[Invoice_Group]],0),MATCH(Capacity_Charges!$B$3,Allocations[#Headers],0))</f>
        <v>0</v>
      </c>
      <c r="BY16" s="46">
        <f>INDEX(Allocations[#All],MATCH(Capacity_Charges!$C15,Allocations[[#All],[Invoice_Group]],0),MATCH(Capacity_Charges!$B$3,Allocations[#Headers],0))</f>
        <v>0</v>
      </c>
      <c r="BZ16" s="46">
        <f>INDEX(Allocations[#All],MATCH(Capacity_Charges!$C15,Allocations[[#All],[Invoice_Group]],0),MATCH(Capacity_Charges!$B$3,Allocations[#Headers],0))</f>
        <v>0</v>
      </c>
      <c r="CA16" s="46">
        <f>INDEX(Allocations[#All],MATCH(Capacity_Charges!$C15,Allocations[[#All],[Invoice_Group]],0),MATCH(Capacity_Charges!$B$3,Allocations[#Headers],0))</f>
        <v>0</v>
      </c>
      <c r="CB16" s="46">
        <f>INDEX(Allocations[#All],MATCH(Capacity_Charges!$C15,Allocations[[#All],[Invoice_Group]],0),MATCH(Capacity_Charges!$B$3,Allocations[#Headers],0))</f>
        <v>0</v>
      </c>
      <c r="CC16" s="46">
        <f>INDEX(Allocations[#All],MATCH(Capacity_Charges!$C15,Allocations[[#All],[Invoice_Group]],0),MATCH(Capacity_Charges!$B$3,Allocations[#Headers],0))</f>
        <v>0</v>
      </c>
      <c r="CD16" s="46">
        <f>INDEX(Allocations[#All],MATCH(Capacity_Charges!$C15,Allocations[[#All],[Invoice_Group]],0),MATCH(Capacity_Charges!$B$3,Allocations[#Headers],0))</f>
        <v>0</v>
      </c>
      <c r="CE16" s="46">
        <f>INDEX(Allocations[#All],MATCH(Capacity_Charges!$C15,Allocations[[#All],[Invoice_Group]],0),MATCH(Capacity_Charges!$B$3,Allocations[#Headers],0))</f>
        <v>0</v>
      </c>
      <c r="CF16" s="46">
        <f>INDEX(Allocations[#All],MATCH(Capacity_Charges!$C15,Allocations[[#All],[Invoice_Group]],0),MATCH(Capacity_Charges!$B$3,Allocations[#Headers],0))</f>
        <v>0</v>
      </c>
      <c r="CG16" s="46">
        <f>INDEX(Allocations[#All],MATCH(Capacity_Charges!$C15,Allocations[[#All],[Invoice_Group]],0),MATCH(Capacity_Charges!$B$3,Allocations[#Headers],0))</f>
        <v>0</v>
      </c>
      <c r="CH16" s="46">
        <f>INDEX(Allocations[#All],MATCH(Capacity_Charges!$C15,Allocations[[#All],[Invoice_Group]],0),MATCH(Capacity_Charges!$B$3,Allocations[#Headers],0))</f>
        <v>0</v>
      </c>
      <c r="CI16" s="46">
        <f>INDEX(Allocations[#All],MATCH(Capacity_Charges!$C15,Allocations[[#All],[Invoice_Group]],0),MATCH(Capacity_Charges!$B$3,Allocations[#Headers],0))</f>
        <v>0</v>
      </c>
      <c r="CJ16" s="46">
        <f>INDEX(Allocations[#All],MATCH(Capacity_Charges!$C15,Allocations[[#All],[Invoice_Group]],0),MATCH(Capacity_Charges!$B$3,Allocations[#Headers],0))</f>
        <v>0</v>
      </c>
      <c r="CK16" s="46">
        <f>INDEX(Allocations[#All],MATCH(Capacity_Charges!$C15,Allocations[[#All],[Invoice_Group]],0),MATCH(Capacity_Charges!$B$3,Allocations[#Headers],0))</f>
        <v>0</v>
      </c>
      <c r="CL16" s="46">
        <f>INDEX(Allocations[#All],MATCH(Capacity_Charges!$C15,Allocations[[#All],[Invoice_Group]],0),MATCH(Capacity_Charges!$B$3,Allocations[#Headers],0))</f>
        <v>0</v>
      </c>
      <c r="CM16" s="46">
        <f>INDEX(Allocations[#All],MATCH(Capacity_Charges!$C15,Allocations[[#All],[Invoice_Group]],0),MATCH(Capacity_Charges!$B$3,Allocations[#Headers],0))</f>
        <v>0</v>
      </c>
      <c r="CN16" s="46">
        <f>INDEX(Allocations[#All],MATCH(Capacity_Charges!$C15,Allocations[[#All],[Invoice_Group]],0),MATCH(Capacity_Charges!$B$3,Allocations[#Headers],0))</f>
        <v>0</v>
      </c>
      <c r="CO16" s="46">
        <f>INDEX(Allocations[#All],MATCH(Capacity_Charges!$C15,Allocations[[#All],[Invoice_Group]],0),MATCH(Capacity_Charges!$B$3,Allocations[#Headers],0))</f>
        <v>0</v>
      </c>
      <c r="CP16" s="46">
        <f>INDEX(Allocations[#All],MATCH(Capacity_Charges!$C15,Allocations[[#All],[Invoice_Group]],0),MATCH(Capacity_Charges!$B$3,Allocations[#Headers],0))</f>
        <v>0</v>
      </c>
      <c r="CQ16" s="46">
        <f>INDEX(Allocations[#All],MATCH(Capacity_Charges!$C15,Allocations[[#All],[Invoice_Group]],0),MATCH(Capacity_Charges!$B$3,Allocations[#Headers],0))</f>
        <v>0</v>
      </c>
      <c r="CR16" s="46">
        <f>INDEX(Allocations[#All],MATCH(Capacity_Charges!$C15,Allocations[[#All],[Invoice_Group]],0),MATCH(Capacity_Charges!$B$3,Allocations[#Headers],0))</f>
        <v>0</v>
      </c>
      <c r="CS16" s="46">
        <f>INDEX(Allocations[#All],MATCH(Capacity_Charges!$C15,Allocations[[#All],[Invoice_Group]],0),MATCH(Capacity_Charges!$B$3,Allocations[#Headers],0))</f>
        <v>0</v>
      </c>
      <c r="CT16" s="46">
        <f>INDEX(Allocations[#All],MATCH(Capacity_Charges!$C15,Allocations[[#All],[Invoice_Group]],0),MATCH(Capacity_Charges!$B$3,Allocations[#Headers],0))</f>
        <v>0</v>
      </c>
      <c r="CU16" s="46">
        <f>INDEX(Allocations[#All],MATCH(Capacity_Charges!$C15,Allocations[[#All],[Invoice_Group]],0),MATCH(Capacity_Charges!$B$3,Allocations[#Headers],0))</f>
        <v>0</v>
      </c>
      <c r="CV16" s="46">
        <f>INDEX(Allocations[#All],MATCH(Capacity_Charges!$C15,Allocations[[#All],[Invoice_Group]],0),MATCH(Capacity_Charges!$B$3,Allocations[#Headers],0))</f>
        <v>0</v>
      </c>
      <c r="CW16" s="46">
        <f>INDEX(Allocations[#All],MATCH(Capacity_Charges!$C15,Allocations[[#All],[Invoice_Group]],0),MATCH(Capacity_Charges!$B$3,Allocations[#Headers],0))</f>
        <v>0</v>
      </c>
      <c r="CX16" s="46">
        <f>INDEX(Allocations[#All],MATCH(Capacity_Charges!$C15,Allocations[[#All],[Invoice_Group]],0),MATCH(Capacity_Charges!$B$3,Allocations[#Headers],0))</f>
        <v>0</v>
      </c>
      <c r="CY16" s="46">
        <f>INDEX(Allocations[#All],MATCH(Capacity_Charges!$C15,Allocations[[#All],[Invoice_Group]],0),MATCH(Capacity_Charges!$B$3,Allocations[#Headers],0))</f>
        <v>0</v>
      </c>
      <c r="CZ16" s="46">
        <f>INDEX(Allocations[#All],MATCH(Capacity_Charges!$C15,Allocations[[#All],[Invoice_Group]],0),MATCH(Capacity_Charges!$B$3,Allocations[#Headers],0))</f>
        <v>0</v>
      </c>
      <c r="DA16" s="46">
        <f>INDEX(Allocations[#All],MATCH(Capacity_Charges!$C15,Allocations[[#All],[Invoice_Group]],0),MATCH(Capacity_Charges!$B$3,Allocations[#Headers],0))</f>
        <v>0</v>
      </c>
      <c r="DB16" s="46">
        <f>INDEX(Allocations[#All],MATCH(Capacity_Charges!$C15,Allocations[[#All],[Invoice_Group]],0),MATCH(Capacity_Charges!$B$3,Allocations[#Headers],0))</f>
        <v>0</v>
      </c>
      <c r="DC16" s="46">
        <f>INDEX(Allocations[#All],MATCH(Capacity_Charges!$C15,Allocations[[#All],[Invoice_Group]],0),MATCH(Capacity_Charges!$B$3,Allocations[#Headers],0))</f>
        <v>0</v>
      </c>
      <c r="DD16" s="46">
        <f>INDEX(Allocations[#All],MATCH(Capacity_Charges!$C15,Allocations[[#All],[Invoice_Group]],0),MATCH(Capacity_Charges!$B$3,Allocations[#Headers],0))</f>
        <v>0</v>
      </c>
      <c r="DE16" s="46">
        <f>INDEX(Allocations[#All],MATCH(Capacity_Charges!$C15,Allocations[[#All],[Invoice_Group]],0),MATCH(Capacity_Charges!$B$3,Allocations[#Headers],0))</f>
        <v>0</v>
      </c>
      <c r="DF16" s="46">
        <f>INDEX(Allocations[#All],MATCH(Capacity_Charges!$C15,Allocations[[#All],[Invoice_Group]],0),MATCH(Capacity_Charges!$B$3,Allocations[#Headers],0))</f>
        <v>0</v>
      </c>
      <c r="DG16" s="46">
        <f>INDEX(Allocations[#All],MATCH(Capacity_Charges!$C15,Allocations[[#All],[Invoice_Group]],0),MATCH(Capacity_Charges!$B$3,Allocations[#Headers],0))</f>
        <v>0</v>
      </c>
      <c r="DH16" s="46">
        <f>INDEX(Allocations[#All],MATCH(Capacity_Charges!$C15,Allocations[[#All],[Invoice_Group]],0),MATCH(Capacity_Charges!$B$3,Allocations[#Headers],0))</f>
        <v>0</v>
      </c>
      <c r="DI16" s="46">
        <f>INDEX(Allocations[#All],MATCH(Capacity_Charges!$C15,Allocations[[#All],[Invoice_Group]],0),MATCH(Capacity_Charges!$B$3,Allocations[#Headers],0))</f>
        <v>0</v>
      </c>
      <c r="DJ16" s="46">
        <f>INDEX(Allocations[#All],MATCH(Capacity_Charges!$C15,Allocations[[#All],[Invoice_Group]],0),MATCH(Capacity_Charges!$B$3,Allocations[#Headers],0))</f>
        <v>0</v>
      </c>
      <c r="DK16" s="46">
        <f>INDEX(Allocations[#All],MATCH(Capacity_Charges!$C15,Allocations[[#All],[Invoice_Group]],0),MATCH(Capacity_Charges!$B$3,Allocations[#Headers],0))</f>
        <v>0</v>
      </c>
      <c r="DL16" s="46">
        <f>INDEX(Allocations[#All],MATCH(Capacity_Charges!$C15,Allocations[[#All],[Invoice_Group]],0),MATCH(Capacity_Charges!$B$3,Allocations[#Headers],0))</f>
        <v>0</v>
      </c>
      <c r="DM16" s="46">
        <f>INDEX(Allocations[#All],MATCH(Capacity_Charges!$C15,Allocations[[#All],[Invoice_Group]],0),MATCH(Capacity_Charges!$B$3,Allocations[#Headers],0))</f>
        <v>0</v>
      </c>
      <c r="DN16" s="46">
        <f>INDEX(Allocations[#All],MATCH(Capacity_Charges!$C15,Allocations[[#All],[Invoice_Group]],0),MATCH(Capacity_Charges!$B$3,Allocations[#Headers],0))</f>
        <v>0</v>
      </c>
      <c r="DO16" s="46">
        <f>INDEX(Allocations[#All],MATCH(Capacity_Charges!$C15,Allocations[[#All],[Invoice_Group]],0),MATCH(Capacity_Charges!$B$3,Allocations[#Headers],0))</f>
        <v>0</v>
      </c>
      <c r="DP16" s="46">
        <f>INDEX(Allocations[#All],MATCH(Capacity_Charges!$C15,Allocations[[#All],[Invoice_Group]],0),MATCH(Capacity_Charges!$B$3,Allocations[#Headers],0))</f>
        <v>0</v>
      </c>
      <c r="DQ16" s="46">
        <f>INDEX(Allocations[#All],MATCH(Capacity_Charges!$C15,Allocations[[#All],[Invoice_Group]],0),MATCH(Capacity_Charges!$B$3,Allocations[#Headers],0))</f>
        <v>0</v>
      </c>
      <c r="DR16" s="46">
        <f>INDEX(Allocations[#All],MATCH(Capacity_Charges!$C15,Allocations[[#All],[Invoice_Group]],0),MATCH(Capacity_Charges!$B$3,Allocations[#Headers],0))</f>
        <v>0</v>
      </c>
      <c r="DS16" s="46">
        <f>INDEX(Allocations[#All],MATCH(Capacity_Charges!$C15,Allocations[[#All],[Invoice_Group]],0),MATCH(Capacity_Charges!$B$3,Allocations[#Headers],0))</f>
        <v>0</v>
      </c>
      <c r="DT16" s="46">
        <f>INDEX(Allocations[#All],MATCH(Capacity_Charges!$C15,Allocations[[#All],[Invoice_Group]],0),MATCH(Capacity_Charges!$B$3,Allocations[#Headers],0))</f>
        <v>0</v>
      </c>
      <c r="DU16" s="46">
        <f>INDEX(Allocations[#All],MATCH(Capacity_Charges!$C15,Allocations[[#All],[Invoice_Group]],0),MATCH(Capacity_Charges!$B$3,Allocations[#Headers],0))</f>
        <v>0</v>
      </c>
      <c r="DV16" s="46">
        <f>INDEX(Allocations[#All],MATCH(Capacity_Charges!$C15,Allocations[[#All],[Invoice_Group]],0),MATCH(Capacity_Charges!$B$3,Allocations[#Headers],0))</f>
        <v>0</v>
      </c>
      <c r="DW16" s="46">
        <f>INDEX(Allocations[#All],MATCH(Capacity_Charges!$C15,Allocations[[#All],[Invoice_Group]],0),MATCH(Capacity_Charges!$B$3,Allocations[#Headers],0))</f>
        <v>0</v>
      </c>
      <c r="DX16" s="46">
        <f>INDEX(Allocations[#All],MATCH(Capacity_Charges!$C15,Allocations[[#All],[Invoice_Group]],0),MATCH(Capacity_Charges!$B$3,Allocations[#Headers],0))</f>
        <v>0</v>
      </c>
      <c r="DY16" s="46">
        <f>INDEX(Allocations[#All],MATCH(Capacity_Charges!$C15,Allocations[[#All],[Invoice_Group]],0),MATCH(Capacity_Charges!$B$3,Allocations[#Headers],0))</f>
        <v>0</v>
      </c>
      <c r="DZ16" s="46">
        <f>INDEX(Allocations[#All],MATCH(Capacity_Charges!$C15,Allocations[[#All],[Invoice_Group]],0),MATCH(Capacity_Charges!$B$3,Allocations[#Headers],0))</f>
        <v>0</v>
      </c>
      <c r="EA16" s="46">
        <f>INDEX(Allocations[#All],MATCH(Capacity_Charges!$C15,Allocations[[#All],[Invoice_Group]],0),MATCH(Capacity_Charges!$B$3,Allocations[#Headers],0))</f>
        <v>0</v>
      </c>
      <c r="EB16" s="46">
        <f>INDEX(Allocations[#All],MATCH(Capacity_Charges!$C15,Allocations[[#All],[Invoice_Group]],0),MATCH(Capacity_Charges!$B$3,Allocations[#Headers],0))</f>
        <v>0</v>
      </c>
      <c r="EC16" s="46">
        <f>INDEX(Allocations[#All],MATCH(Capacity_Charges!$C15,Allocations[[#All],[Invoice_Group]],0),MATCH(Capacity_Charges!$B$3,Allocations[#Headers],0))</f>
        <v>0</v>
      </c>
      <c r="ED16" s="46">
        <f>INDEX(Allocations[#All],MATCH(Capacity_Charges!$C15,Allocations[[#All],[Invoice_Group]],0),MATCH(Capacity_Charges!$B$3,Allocations[#Headers],0))</f>
        <v>0</v>
      </c>
      <c r="EE16" s="46">
        <f>INDEX(Allocations[#All],MATCH(Capacity_Charges!$C15,Allocations[[#All],[Invoice_Group]],0),MATCH(Capacity_Charges!$B$3,Allocations[#Headers],0))</f>
        <v>0</v>
      </c>
      <c r="EF16" s="46">
        <f>INDEX(Allocations[#All],MATCH(Capacity_Charges!$C15,Allocations[[#All],[Invoice_Group]],0),MATCH(Capacity_Charges!$B$3,Allocations[#Headers],0))</f>
        <v>0</v>
      </c>
      <c r="EG16" s="46">
        <f>INDEX(Allocations[#All],MATCH(Capacity_Charges!$C15,Allocations[[#All],[Invoice_Group]],0),MATCH(Capacity_Charges!$B$3,Allocations[#Headers],0))</f>
        <v>0</v>
      </c>
      <c r="EH16" s="46">
        <f>INDEX(Allocations[#All],MATCH(Capacity_Charges!$C15,Allocations[[#All],[Invoice_Group]],0),MATCH(Capacity_Charges!$B$3,Allocations[#Headers],0))</f>
        <v>0</v>
      </c>
      <c r="EI16" s="46">
        <f>INDEX(Allocations[#All],MATCH(Capacity_Charges!$C15,Allocations[[#All],[Invoice_Group]],0),MATCH(Capacity_Charges!$B$3,Allocations[#Headers],0))</f>
        <v>0</v>
      </c>
      <c r="EJ16" s="46">
        <f>INDEX(Allocations[#All],MATCH(Capacity_Charges!$C15,Allocations[[#All],[Invoice_Group]],0),MATCH(Capacity_Charges!$B$3,Allocations[#Headers],0))</f>
        <v>0</v>
      </c>
      <c r="EK16" s="46">
        <f>INDEX(Allocations[#All],MATCH(Capacity_Charges!$C15,Allocations[[#All],[Invoice_Group]],0),MATCH(Capacity_Charges!$B$3,Allocations[#Headers],0))</f>
        <v>0</v>
      </c>
      <c r="EL16" s="46">
        <f>INDEX(Allocations[#All],MATCH(Capacity_Charges!$C15,Allocations[[#All],[Invoice_Group]],0),MATCH(Capacity_Charges!$B$3,Allocations[#Headers],0))</f>
        <v>0</v>
      </c>
      <c r="EM16" s="46">
        <f>INDEX(Allocations[#All],MATCH(Capacity_Charges!$C15,Allocations[[#All],[Invoice_Group]],0),MATCH(Capacity_Charges!$B$3,Allocations[#Headers],0))</f>
        <v>0</v>
      </c>
      <c r="EN16" s="46">
        <f>INDEX(Allocations[#All],MATCH(Capacity_Charges!$C15,Allocations[[#All],[Invoice_Group]],0),MATCH(Capacity_Charges!$B$3,Allocations[#Headers],0))</f>
        <v>0</v>
      </c>
      <c r="EO16" s="46">
        <f>INDEX(Allocations[#All],MATCH(Capacity_Charges!$C15,Allocations[[#All],[Invoice_Group]],0),MATCH(Capacity_Charges!$B$3,Allocations[#Headers],0))</f>
        <v>0</v>
      </c>
      <c r="EP16" s="46">
        <f>INDEX(Allocations[#All],MATCH(Capacity_Charges!$C15,Allocations[[#All],[Invoice_Group]],0),MATCH(Capacity_Charges!$B$3,Allocations[#Headers],0))</f>
        <v>0</v>
      </c>
      <c r="EQ16" s="46">
        <f>INDEX(Allocations[#All],MATCH(Capacity_Charges!$C15,Allocations[[#All],[Invoice_Group]],0),MATCH(Capacity_Charges!$B$3,Allocations[#Headers],0))</f>
        <v>0</v>
      </c>
      <c r="ER16" s="46">
        <f>INDEX(Allocations[#All],MATCH(Capacity_Charges!$C15,Allocations[[#All],[Invoice_Group]],0),MATCH(Capacity_Charges!$B$3,Allocations[#Headers],0))</f>
        <v>0</v>
      </c>
      <c r="ES16" s="46">
        <f>INDEX(Allocations[#All],MATCH(Capacity_Charges!$C15,Allocations[[#All],[Invoice_Group]],0),MATCH(Capacity_Charges!$B$3,Allocations[#Headers],0))</f>
        <v>0</v>
      </c>
      <c r="ET16" s="46">
        <f>INDEX(Allocations[#All],MATCH(Capacity_Charges!$C15,Allocations[[#All],[Invoice_Group]],0),MATCH(Capacity_Charges!$B$3,Allocations[#Headers],0))</f>
        <v>0</v>
      </c>
      <c r="EU16" s="46">
        <f>INDEX(Allocations[#All],MATCH(Capacity_Charges!$C15,Allocations[[#All],[Invoice_Group]],0),MATCH(Capacity_Charges!$B$3,Allocations[#Headers],0))</f>
        <v>0</v>
      </c>
      <c r="EV16" s="46">
        <f>INDEX(Allocations[#All],MATCH(Capacity_Charges!$C15,Allocations[[#All],[Invoice_Group]],0),MATCH(Capacity_Charges!$B$3,Allocations[#Headers],0))</f>
        <v>0</v>
      </c>
      <c r="EW16" s="46">
        <f>INDEX(Allocations[#All],MATCH(Capacity_Charges!$C15,Allocations[[#All],[Invoice_Group]],0),MATCH(Capacity_Charges!$B$3,Allocations[#Headers],0))</f>
        <v>0</v>
      </c>
      <c r="EX16" s="46">
        <f>INDEX(Allocations[#All],MATCH(Capacity_Charges!$C15,Allocations[[#All],[Invoice_Group]],0),MATCH(Capacity_Charges!$B$3,Allocations[#Headers],0))</f>
        <v>0</v>
      </c>
      <c r="EY16" s="46">
        <f>INDEX(Allocations[#All],MATCH(Capacity_Charges!$C15,Allocations[[#All],[Invoice_Group]],0),MATCH(Capacity_Charges!$B$3,Allocations[#Headers],0))</f>
        <v>0</v>
      </c>
      <c r="EZ16" s="46">
        <f>INDEX(Allocations[#All],MATCH(Capacity_Charges!$C15,Allocations[[#All],[Invoice_Group]],0),MATCH(Capacity_Charges!$B$3,Allocations[#Headers],0))</f>
        <v>0</v>
      </c>
      <c r="FA16" s="46">
        <f>INDEX(Allocations[#All],MATCH(Capacity_Charges!$C15,Allocations[[#All],[Invoice_Group]],0),MATCH(Capacity_Charges!$B$3,Allocations[#Headers],0))</f>
        <v>0</v>
      </c>
      <c r="FB16" s="46">
        <f>INDEX(Allocations[#All],MATCH(Capacity_Charges!$C15,Allocations[[#All],[Invoice_Group]],0),MATCH(Capacity_Charges!$B$3,Allocations[#Headers],0))</f>
        <v>0</v>
      </c>
      <c r="FC16" s="46">
        <f>INDEX(Allocations[#All],MATCH(Capacity_Charges!$C15,Allocations[[#All],[Invoice_Group]],0),MATCH(Capacity_Charges!$B$3,Allocations[#Headers],0))</f>
        <v>0</v>
      </c>
      <c r="FD16" s="46">
        <f>INDEX(Allocations[#All],MATCH(Capacity_Charges!$C15,Allocations[[#All],[Invoice_Group]],0),MATCH(Capacity_Charges!$B$3,Allocations[#Headers],0))</f>
        <v>0</v>
      </c>
      <c r="FE16" s="46">
        <f>INDEX(Allocations[#All],MATCH(Capacity_Charges!$C15,Allocations[[#All],[Invoice_Group]],0),MATCH(Capacity_Charges!$B$3,Allocations[#Headers],0))</f>
        <v>0</v>
      </c>
      <c r="FF16" s="46">
        <f>INDEX(Allocations[#All],MATCH(Capacity_Charges!$C15,Allocations[[#All],[Invoice_Group]],0),MATCH(Capacity_Charges!$B$3,Allocations[#Headers],0))</f>
        <v>0</v>
      </c>
      <c r="FG16" s="46">
        <f>INDEX(Allocations[#All],MATCH(Capacity_Charges!$C15,Allocations[[#All],[Invoice_Group]],0),MATCH(Capacity_Charges!$B$3,Allocations[#Headers],0))</f>
        <v>0</v>
      </c>
      <c r="FH16" s="46">
        <f>INDEX(Allocations[#All],MATCH(Capacity_Charges!$C15,Allocations[[#All],[Invoice_Group]],0),MATCH(Capacity_Charges!$B$3,Allocations[#Headers],0))</f>
        <v>0</v>
      </c>
      <c r="FI16" s="46">
        <f>INDEX(Allocations[#All],MATCH(Capacity_Charges!$C15,Allocations[[#All],[Invoice_Group]],0),MATCH(Capacity_Charges!$B$3,Allocations[#Headers],0))</f>
        <v>0</v>
      </c>
      <c r="FJ16" s="46">
        <f>INDEX(Allocations[#All],MATCH(Capacity_Charges!$C15,Allocations[[#All],[Invoice_Group]],0),MATCH(Capacity_Charges!$B$3,Allocations[#Headers],0))</f>
        <v>0</v>
      </c>
      <c r="FK16" s="46">
        <f>INDEX(Allocations[#All],MATCH(Capacity_Charges!$C15,Allocations[[#All],[Invoice_Group]],0),MATCH(Capacity_Charges!$B$3,Allocations[#Headers],0))</f>
        <v>0</v>
      </c>
      <c r="FL16" s="46">
        <f>INDEX(Allocations[#All],MATCH(Capacity_Charges!$C15,Allocations[[#All],[Invoice_Group]],0),MATCH(Capacity_Charges!$B$3,Allocations[#Headers],0))</f>
        <v>0</v>
      </c>
      <c r="FM16" s="46">
        <f>INDEX(Allocations[#All],MATCH(Capacity_Charges!$C15,Allocations[[#All],[Invoice_Group]],0),MATCH(Capacity_Charges!$B$3,Allocations[#Headers],0))</f>
        <v>0</v>
      </c>
      <c r="FN16" s="46">
        <f>INDEX(Allocations[#All],MATCH(Capacity_Charges!$C15,Allocations[[#All],[Invoice_Group]],0),MATCH(Capacity_Charges!$B$3,Allocations[#Headers],0))</f>
        <v>0</v>
      </c>
      <c r="FO16" s="46">
        <f>INDEX(Allocations[#All],MATCH(Capacity_Charges!$C15,Allocations[[#All],[Invoice_Group]],0),MATCH(Capacity_Charges!$B$3,Allocations[#Headers],0))</f>
        <v>0</v>
      </c>
      <c r="FP16" s="46">
        <f>INDEX(Allocations[#All],MATCH(Capacity_Charges!$C15,Allocations[[#All],[Invoice_Group]],0),MATCH(Capacity_Charges!$B$3,Allocations[#Headers],0))</f>
        <v>0</v>
      </c>
      <c r="FQ16" s="46">
        <f>INDEX(Allocations[#All],MATCH(Capacity_Charges!$C15,Allocations[[#All],[Invoice_Group]],0),MATCH(Capacity_Charges!$B$3,Allocations[#Headers],0))</f>
        <v>0</v>
      </c>
      <c r="FR16" s="46">
        <f>INDEX(Allocations[#All],MATCH(Capacity_Charges!$C15,Allocations[[#All],[Invoice_Group]],0),MATCH(Capacity_Charges!$B$3,Allocations[#Headers],0))</f>
        <v>0</v>
      </c>
      <c r="FS16" s="46">
        <f>INDEX(Allocations[#All],MATCH(Capacity_Charges!$C15,Allocations[[#All],[Invoice_Group]],0),MATCH(Capacity_Charges!$B$3,Allocations[#Headers],0))</f>
        <v>0</v>
      </c>
      <c r="FT16" s="46">
        <f>INDEX(Allocations[#All],MATCH(Capacity_Charges!$C15,Allocations[[#All],[Invoice_Group]],0),MATCH(Capacity_Charges!$B$3,Allocations[#Headers],0))</f>
        <v>0</v>
      </c>
      <c r="FU16" s="46">
        <f>INDEX(Allocations[#All],MATCH(Capacity_Charges!$C15,Allocations[[#All],[Invoice_Group]],0),MATCH(Capacity_Charges!$B$3,Allocations[#Headers],0))</f>
        <v>0</v>
      </c>
      <c r="FV16" s="46">
        <f>INDEX(Allocations[#All],MATCH(Capacity_Charges!$C15,Allocations[[#All],[Invoice_Group]],0),MATCH(Capacity_Charges!$B$3,Allocations[#Headers],0))</f>
        <v>0</v>
      </c>
      <c r="FW16" s="46">
        <f>INDEX(Allocations[#All],MATCH(Capacity_Charges!$C15,Allocations[[#All],[Invoice_Group]],0),MATCH(Capacity_Charges!$B$3,Allocations[#Headers],0))</f>
        <v>0</v>
      </c>
      <c r="FX16" s="46">
        <f>INDEX(Allocations[#All],MATCH(Capacity_Charges!$C15,Allocations[[#All],[Invoice_Group]],0),MATCH(Capacity_Charges!$B$3,Allocations[#Headers],0))</f>
        <v>0</v>
      </c>
      <c r="FY16" s="46">
        <f>INDEX(Allocations[#All],MATCH(Capacity_Charges!$C15,Allocations[[#All],[Invoice_Group]],0),MATCH(Capacity_Charges!$B$3,Allocations[#Headers],0))</f>
        <v>0</v>
      </c>
      <c r="FZ16" s="46">
        <f>INDEX(Allocations[#All],MATCH(Capacity_Charges!$C15,Allocations[[#All],[Invoice_Group]],0),MATCH(Capacity_Charges!$B$3,Allocations[#Headers],0))</f>
        <v>0</v>
      </c>
      <c r="GA16" s="46">
        <f>INDEX(Allocations[#All],MATCH(Capacity_Charges!$C15,Allocations[[#All],[Invoice_Group]],0),MATCH(Capacity_Charges!$B$3,Allocations[#Headers],0))</f>
        <v>0</v>
      </c>
      <c r="GB16" s="46">
        <f>INDEX(Allocations[#All],MATCH(Capacity_Charges!$C15,Allocations[[#All],[Invoice_Group]],0),MATCH(Capacity_Charges!$B$3,Allocations[#Headers],0))</f>
        <v>0</v>
      </c>
      <c r="GC16" s="46">
        <f>INDEX(Allocations[#All],MATCH(Capacity_Charges!$C15,Allocations[[#All],[Invoice_Group]],0),MATCH(Capacity_Charges!$B$3,Allocations[#Headers],0))</f>
        <v>0</v>
      </c>
      <c r="GD16" s="46">
        <f>INDEX(Allocations[#All],MATCH(Capacity_Charges!$C15,Allocations[[#All],[Invoice_Group]],0),MATCH(Capacity_Charges!$B$3,Allocations[#Headers],0))</f>
        <v>0</v>
      </c>
      <c r="GE16" s="46">
        <f>INDEX(Allocations[#All],MATCH(Capacity_Charges!$C15,Allocations[[#All],[Invoice_Group]],0),MATCH(Capacity_Charges!$B$3,Allocations[#Headers],0))</f>
        <v>0</v>
      </c>
      <c r="GF16" s="46">
        <f>INDEX(Allocations[#All],MATCH(Capacity_Charges!$C15,Allocations[[#All],[Invoice_Group]],0),MATCH(Capacity_Charges!$B$3,Allocations[#Headers],0))</f>
        <v>0</v>
      </c>
      <c r="GG16" s="46">
        <f>INDEX(Allocations[#All],MATCH(Capacity_Charges!$C15,Allocations[[#All],[Invoice_Group]],0),MATCH(Capacity_Charges!$B$3,Allocations[#Headers],0))</f>
        <v>0</v>
      </c>
      <c r="GH16" s="46">
        <f>INDEX(Allocations[#All],MATCH(Capacity_Charges!$C15,Allocations[[#All],[Invoice_Group]],0),MATCH(Capacity_Charges!$B$3,Allocations[#Headers],0))</f>
        <v>0</v>
      </c>
      <c r="GI16" s="46">
        <f>INDEX(Allocations[#All],MATCH(Capacity_Charges!$C15,Allocations[[#All],[Invoice_Group]],0),MATCH(Capacity_Charges!$B$3,Allocations[#Headers],0))</f>
        <v>0</v>
      </c>
      <c r="GJ16" s="46">
        <f>INDEX(Allocations[#All],MATCH(Capacity_Charges!$C15,Allocations[[#All],[Invoice_Group]],0),MATCH(Capacity_Charges!$B$3,Allocations[#Headers],0))</f>
        <v>0</v>
      </c>
      <c r="GK16" s="46">
        <f>INDEX(Allocations[#All],MATCH(Capacity_Charges!$C15,Allocations[[#All],[Invoice_Group]],0),MATCH(Capacity_Charges!$B$3,Allocations[#Headers],0))</f>
        <v>0</v>
      </c>
      <c r="GL16" s="46">
        <f>INDEX(Allocations[#All],MATCH(Capacity_Charges!$C15,Allocations[[#All],[Invoice_Group]],0),MATCH(Capacity_Charges!$B$3,Allocations[#Headers],0))</f>
        <v>0</v>
      </c>
      <c r="GM16" s="46">
        <f>INDEX(Allocations[#All],MATCH(Capacity_Charges!$C15,Allocations[[#All],[Invoice_Group]],0),MATCH(Capacity_Charges!$B$3,Allocations[#Headers],0))</f>
        <v>0</v>
      </c>
      <c r="GN16" s="46">
        <f>INDEX(Allocations[#All],MATCH(Capacity_Charges!$C15,Allocations[[#All],[Invoice_Group]],0),MATCH(Capacity_Charges!$B$3,Allocations[#Headers],0))</f>
        <v>0</v>
      </c>
      <c r="GO16" s="46">
        <f>INDEX(Allocations[#All],MATCH(Capacity_Charges!$C15,Allocations[[#All],[Invoice_Group]],0),MATCH(Capacity_Charges!$B$3,Allocations[#Headers],0))</f>
        <v>0</v>
      </c>
      <c r="GP16" s="46">
        <f>INDEX(Allocations[#All],MATCH(Capacity_Charges!$C15,Allocations[[#All],[Invoice_Group]],0),MATCH(Capacity_Charges!$B$3,Allocations[#Headers],0))</f>
        <v>0</v>
      </c>
      <c r="GQ16" s="46">
        <f>INDEX(Allocations[#All],MATCH(Capacity_Charges!$C15,Allocations[[#All],[Invoice_Group]],0),MATCH(Capacity_Charges!$B$3,Allocations[#Headers],0))</f>
        <v>0</v>
      </c>
      <c r="GR16" s="46">
        <f>INDEX(Allocations[#All],MATCH(Capacity_Charges!$C15,Allocations[[#All],[Invoice_Group]],0),MATCH(Capacity_Charges!$B$3,Allocations[#Headers],0))</f>
        <v>0</v>
      </c>
      <c r="GS16" s="46">
        <f>INDEX(Allocations[#All],MATCH(Capacity_Charges!$C15,Allocations[[#All],[Invoice_Group]],0),MATCH(Capacity_Charges!$B$3,Allocations[#Headers],0))</f>
        <v>0</v>
      </c>
      <c r="GT16" s="46">
        <f>INDEX(Allocations[#All],MATCH(Capacity_Charges!$C15,Allocations[[#All],[Invoice_Group]],0),MATCH(Capacity_Charges!$B$3,Allocations[#Headers],0))</f>
        <v>0</v>
      </c>
      <c r="GU16" s="46">
        <f>INDEX(Allocations[#All],MATCH(Capacity_Charges!$C15,Allocations[[#All],[Invoice_Group]],0),MATCH(Capacity_Charges!$B$3,Allocations[#Headers],0))</f>
        <v>0</v>
      </c>
      <c r="GV16" s="46">
        <f>INDEX(Allocations[#All],MATCH(Capacity_Charges!$C15,Allocations[[#All],[Invoice_Group]],0),MATCH(Capacity_Charges!$B$3,Allocations[#Headers],0))</f>
        <v>0</v>
      </c>
      <c r="GW16" s="46">
        <f>INDEX(Allocations[#All],MATCH(Capacity_Charges!$C15,Allocations[[#All],[Invoice_Group]],0),MATCH(Capacity_Charges!$B$3,Allocations[#Headers],0))</f>
        <v>0</v>
      </c>
      <c r="GX16" s="46">
        <f>INDEX(Allocations[#All],MATCH(Capacity_Charges!$C15,Allocations[[#All],[Invoice_Group]],0),MATCH(Capacity_Charges!$B$3,Allocations[#Headers],0))</f>
        <v>0</v>
      </c>
      <c r="GY16" s="46">
        <f>INDEX(Allocations[#All],MATCH(Capacity_Charges!$C15,Allocations[[#All],[Invoice_Group]],0),MATCH(Capacity_Charges!$B$3,Allocations[#Headers],0))</f>
        <v>0</v>
      </c>
      <c r="GZ16" s="46">
        <f>INDEX(Allocations[#All],MATCH(Capacity_Charges!$C15,Allocations[[#All],[Invoice_Group]],0),MATCH(Capacity_Charges!$B$3,Allocations[#Headers],0))</f>
        <v>0</v>
      </c>
      <c r="HA16" s="46">
        <f>INDEX(Allocations[#All],MATCH(Capacity_Charges!$C15,Allocations[[#All],[Invoice_Group]],0),MATCH(Capacity_Charges!$B$3,Allocations[#Headers],0))</f>
        <v>0</v>
      </c>
      <c r="HB16" s="46">
        <f>INDEX(Allocations[#All],MATCH(Capacity_Charges!$C15,Allocations[[#All],[Invoice_Group]],0),MATCH(Capacity_Charges!$B$3,Allocations[#Headers],0))</f>
        <v>0</v>
      </c>
      <c r="HC16" s="46">
        <f>INDEX(Allocations[#All],MATCH(Capacity_Charges!$C15,Allocations[[#All],[Invoice_Group]],0),MATCH(Capacity_Charges!$B$3,Allocations[#Headers],0))</f>
        <v>0</v>
      </c>
      <c r="HD16" s="46">
        <f>INDEX(Allocations[#All],MATCH(Capacity_Charges!$C15,Allocations[[#All],[Invoice_Group]],0),MATCH(Capacity_Charges!$B$3,Allocations[#Headers],0))</f>
        <v>0</v>
      </c>
      <c r="HE16" s="46">
        <f>INDEX(Allocations[#All],MATCH(Capacity_Charges!$C15,Allocations[[#All],[Invoice_Group]],0),MATCH(Capacity_Charges!$B$3,Allocations[#Headers],0))</f>
        <v>0</v>
      </c>
      <c r="HF16" s="46">
        <f>INDEX(Allocations[#All],MATCH(Capacity_Charges!$C15,Allocations[[#All],[Invoice_Group]],0),MATCH(Capacity_Charges!$B$3,Allocations[#Headers],0))</f>
        <v>0</v>
      </c>
      <c r="HG16" s="46">
        <f>INDEX(Allocations[#All],MATCH(Capacity_Charges!$C15,Allocations[[#All],[Invoice_Group]],0),MATCH(Capacity_Charges!$B$3,Allocations[#Headers],0))</f>
        <v>0</v>
      </c>
      <c r="HH16" s="46">
        <f>INDEX(Allocations[#All],MATCH(Capacity_Charges!$C15,Allocations[[#All],[Invoice_Group]],0),MATCH(Capacity_Charges!$B$3,Allocations[#Headers],0))</f>
        <v>0</v>
      </c>
      <c r="HI16" s="46">
        <f>INDEX(Allocations[#All],MATCH(Capacity_Charges!$C15,Allocations[[#All],[Invoice_Group]],0),MATCH(Capacity_Charges!$B$3,Allocations[#Headers],0))</f>
        <v>0</v>
      </c>
      <c r="HJ16" s="46">
        <f>INDEX(Allocations[#All],MATCH(Capacity_Charges!$C15,Allocations[[#All],[Invoice_Group]],0),MATCH(Capacity_Charges!$B$3,Allocations[#Headers],0))</f>
        <v>0</v>
      </c>
      <c r="HK16" s="46">
        <f>INDEX(Allocations[#All],MATCH(Capacity_Charges!$C15,Allocations[[#All],[Invoice_Group]],0),MATCH(Capacity_Charges!$B$3,Allocations[#Headers],0))</f>
        <v>0</v>
      </c>
      <c r="HL16" s="46">
        <f>INDEX(Allocations[#All],MATCH(Capacity_Charges!$C15,Allocations[[#All],[Invoice_Group]],0),MATCH(Capacity_Charges!$B$3,Allocations[#Headers],0))</f>
        <v>0</v>
      </c>
      <c r="HM16" s="46">
        <f>INDEX(Allocations[#All],MATCH(Capacity_Charges!$C15,Allocations[[#All],[Invoice_Group]],0),MATCH(Capacity_Charges!$B$3,Allocations[#Headers],0))</f>
        <v>0</v>
      </c>
      <c r="HN16" s="46">
        <f>INDEX(Allocations[#All],MATCH(Capacity_Charges!$C15,Allocations[[#All],[Invoice_Group]],0),MATCH(Capacity_Charges!$B$3,Allocations[#Headers],0))</f>
        <v>0</v>
      </c>
      <c r="HO16" s="46">
        <f>INDEX(Allocations[#All],MATCH(Capacity_Charges!$C15,Allocations[[#All],[Invoice_Group]],0),MATCH(Capacity_Charges!$B$3,Allocations[#Headers],0))</f>
        <v>0</v>
      </c>
      <c r="HP16" s="46">
        <f>INDEX(Allocations[#All],MATCH(Capacity_Charges!$C15,Allocations[[#All],[Invoice_Group]],0),MATCH(Capacity_Charges!$B$3,Allocations[#Headers],0))</f>
        <v>0</v>
      </c>
      <c r="HQ16" s="46">
        <f>INDEX(Allocations[#All],MATCH(Capacity_Charges!$C15,Allocations[[#All],[Invoice_Group]],0),MATCH(Capacity_Charges!$B$3,Allocations[#Headers],0))</f>
        <v>0</v>
      </c>
      <c r="HR16" s="46">
        <f>INDEX(Allocations[#All],MATCH(Capacity_Charges!$C15,Allocations[[#All],[Invoice_Group]],0),MATCH(Capacity_Charges!$B$3,Allocations[#Headers],0))</f>
        <v>0</v>
      </c>
      <c r="HS16" s="46">
        <f>INDEX(Allocations[#All],MATCH(Capacity_Charges!$C15,Allocations[[#All],[Invoice_Group]],0),MATCH(Capacity_Charges!$B$3,Allocations[#Headers],0))</f>
        <v>0</v>
      </c>
      <c r="HT16" s="46">
        <f>INDEX(Allocations[#All],MATCH(Capacity_Charges!$C15,Allocations[[#All],[Invoice_Group]],0),MATCH(Capacity_Charges!$B$3,Allocations[#Headers],0))</f>
        <v>0</v>
      </c>
      <c r="HU16" s="46">
        <f>INDEX(Allocations[#All],MATCH(Capacity_Charges!$C15,Allocations[[#All],[Invoice_Group]],0),MATCH(Capacity_Charges!$B$3,Allocations[#Headers],0))</f>
        <v>0</v>
      </c>
      <c r="HV16" s="46">
        <f>INDEX(Allocations[#All],MATCH(Capacity_Charges!$C15,Allocations[[#All],[Invoice_Group]],0),MATCH(Capacity_Charges!$B$3,Allocations[#Headers],0))</f>
        <v>0</v>
      </c>
      <c r="HW16" s="46">
        <f>INDEX(Allocations[#All],MATCH(Capacity_Charges!$C15,Allocations[[#All],[Invoice_Group]],0),MATCH(Capacity_Charges!$B$3,Allocations[#Headers],0))</f>
        <v>0</v>
      </c>
      <c r="HX16" s="46">
        <f>INDEX(Allocations[#All],MATCH(Capacity_Charges!$C15,Allocations[[#All],[Invoice_Group]],0),MATCH(Capacity_Charges!$B$3,Allocations[#Headers],0))</f>
        <v>0</v>
      </c>
      <c r="HY16" s="46">
        <f>INDEX(Allocations[#All],MATCH(Capacity_Charges!$C15,Allocations[[#All],[Invoice_Group]],0),MATCH(Capacity_Charges!$B$3,Allocations[#Headers],0))</f>
        <v>0</v>
      </c>
      <c r="HZ16" s="46">
        <f>INDEX(Allocations[#All],MATCH(Capacity_Charges!$C15,Allocations[[#All],[Invoice_Group]],0),MATCH(Capacity_Charges!$B$3,Allocations[#Headers],0))</f>
        <v>0</v>
      </c>
      <c r="IA16" s="46">
        <f>INDEX(Allocations[#All],MATCH(Capacity_Charges!$C15,Allocations[[#All],[Invoice_Group]],0),MATCH(Capacity_Charges!$B$3,Allocations[#Headers],0))</f>
        <v>0</v>
      </c>
      <c r="IB16" s="46">
        <f>INDEX(Allocations[#All],MATCH(Capacity_Charges!$C15,Allocations[[#All],[Invoice_Group]],0),MATCH(Capacity_Charges!$B$3,Allocations[#Headers],0))</f>
        <v>0</v>
      </c>
      <c r="IC16" s="46">
        <f>INDEX(Allocations[#All],MATCH(Capacity_Charges!$C15,Allocations[[#All],[Invoice_Group]],0),MATCH(Capacity_Charges!$B$3,Allocations[#Headers],0))</f>
        <v>0</v>
      </c>
      <c r="ID16" s="46">
        <f>INDEX(Allocations[#All],MATCH(Capacity_Charges!$C15,Allocations[[#All],[Invoice_Group]],0),MATCH(Capacity_Charges!$B$3,Allocations[#Headers],0))</f>
        <v>0</v>
      </c>
      <c r="IE16" s="46">
        <f>INDEX(Allocations[#All],MATCH(Capacity_Charges!$C15,Allocations[[#All],[Invoice_Group]],0),MATCH(Capacity_Charges!$B$3,Allocations[#Headers],0))</f>
        <v>0</v>
      </c>
      <c r="IF16" s="46">
        <f>INDEX(Allocations[#All],MATCH(Capacity_Charges!$C15,Allocations[[#All],[Invoice_Group]],0),MATCH(Capacity_Charges!$B$3,Allocations[#Headers],0))</f>
        <v>0</v>
      </c>
      <c r="IG16" s="46">
        <f>INDEX(Allocations[#All],MATCH(Capacity_Charges!$C15,Allocations[[#All],[Invoice_Group]],0),MATCH(Capacity_Charges!$B$3,Allocations[#Headers],0))</f>
        <v>0</v>
      </c>
      <c r="IH16" s="46">
        <f>INDEX(Allocations[#All],MATCH(Capacity_Charges!$C15,Allocations[[#All],[Invoice_Group]],0),MATCH(Capacity_Charges!$B$3,Allocations[#Headers],0))</f>
        <v>0</v>
      </c>
      <c r="II16" s="46">
        <f>INDEX(Allocations[#All],MATCH(Capacity_Charges!$C15,Allocations[[#All],[Invoice_Group]],0),MATCH(Capacity_Charges!$B$3,Allocations[#Headers],0))</f>
        <v>0</v>
      </c>
      <c r="IJ16" s="46">
        <f>INDEX(Allocations[#All],MATCH(Capacity_Charges!$C15,Allocations[[#All],[Invoice_Group]],0),MATCH(Capacity_Charges!$B$3,Allocations[#Headers],0))</f>
        <v>0</v>
      </c>
      <c r="IK16" s="46">
        <f>INDEX(Allocations[#All],MATCH(Capacity_Charges!$C15,Allocations[[#All],[Invoice_Group]],0),MATCH(Capacity_Charges!$B$3,Allocations[#Headers],0))</f>
        <v>0</v>
      </c>
      <c r="IL16" s="46">
        <f>INDEX(Allocations[#All],MATCH(Capacity_Charges!$C15,Allocations[[#All],[Invoice_Group]],0),MATCH(Capacity_Charges!$B$3,Allocations[#Headers],0))</f>
        <v>0</v>
      </c>
      <c r="IM16" s="46">
        <f>INDEX(Allocations[#All],MATCH(Capacity_Charges!$C15,Allocations[[#All],[Invoice_Group]],0),MATCH(Capacity_Charges!$B$3,Allocations[#Headers],0))</f>
        <v>0</v>
      </c>
      <c r="IN16" s="46">
        <f>INDEX(Allocations[#All],MATCH(Capacity_Charges!$C15,Allocations[[#All],[Invoice_Group]],0),MATCH(Capacity_Charges!$B$3,Allocations[#Headers],0))</f>
        <v>0</v>
      </c>
      <c r="IO16" s="46">
        <f>INDEX(Allocations[#All],MATCH(Capacity_Charges!$C15,Allocations[[#All],[Invoice_Group]],0),MATCH(Capacity_Charges!$B$3,Allocations[#Headers],0))</f>
        <v>0</v>
      </c>
      <c r="IP16" s="46">
        <f>INDEX(Allocations[#All],MATCH(Capacity_Charges!$C15,Allocations[[#All],[Invoice_Group]],0),MATCH(Capacity_Charges!$B$3,Allocations[#Headers],0))</f>
        <v>0</v>
      </c>
      <c r="IQ16" s="46">
        <f>INDEX(Allocations[#All],MATCH(Capacity_Charges!$C15,Allocations[[#All],[Invoice_Group]],0),MATCH(Capacity_Charges!$B$3,Allocations[#Headers],0))</f>
        <v>0</v>
      </c>
      <c r="IR16" s="46">
        <f>INDEX(Allocations[#All],MATCH(Capacity_Charges!$C15,Allocations[[#All],[Invoice_Group]],0),MATCH(Capacity_Charges!$B$3,Allocations[#Headers],0))</f>
        <v>0</v>
      </c>
      <c r="IS16" s="46">
        <f>INDEX(Allocations[#All],MATCH(Capacity_Charges!$C15,Allocations[[#All],[Invoice_Group]],0),MATCH(Capacity_Charges!$B$3,Allocations[#Headers],0))</f>
        <v>0</v>
      </c>
      <c r="IT16" s="46">
        <f>INDEX(Allocations[#All],MATCH(Capacity_Charges!$C15,Allocations[[#All],[Invoice_Group]],0),MATCH(Capacity_Charges!$B$3,Allocations[#Headers],0))</f>
        <v>0</v>
      </c>
      <c r="IU16" s="46">
        <f>INDEX(Allocations[#All],MATCH(Capacity_Charges!$C15,Allocations[[#All],[Invoice_Group]],0),MATCH(Capacity_Charges!$B$3,Allocations[#Headers],0))</f>
        <v>0</v>
      </c>
      <c r="IV16" s="46">
        <f>INDEX(Allocations[#All],MATCH(Capacity_Charges!$C15,Allocations[[#All],[Invoice_Group]],0),MATCH(Capacity_Charges!$B$3,Allocations[#Headers],0))</f>
        <v>0</v>
      </c>
      <c r="IW16" s="46">
        <f>INDEX(Allocations[#All],MATCH(Capacity_Charges!$C15,Allocations[[#All],[Invoice_Group]],0),MATCH(Capacity_Charges!$B$3,Allocations[#Headers],0))</f>
        <v>0</v>
      </c>
      <c r="IX16" s="46">
        <f>INDEX(Allocations[#All],MATCH(Capacity_Charges!$C15,Allocations[[#All],[Invoice_Group]],0),MATCH(Capacity_Charges!$B$3,Allocations[#Headers],0))</f>
        <v>0</v>
      </c>
      <c r="IY16" s="46">
        <f>INDEX(Allocations[#All],MATCH(Capacity_Charges!$C15,Allocations[[#All],[Invoice_Group]],0),MATCH(Capacity_Charges!$B$3,Allocations[#Headers],0))</f>
        <v>0</v>
      </c>
      <c r="IZ16" s="46">
        <f>INDEX(Allocations[#All],MATCH(Capacity_Charges!$C15,Allocations[[#All],[Invoice_Group]],0),MATCH(Capacity_Charges!$B$3,Allocations[#Headers],0))</f>
        <v>0</v>
      </c>
      <c r="JA16" s="46">
        <f>INDEX(Allocations[#All],MATCH(Capacity_Charges!$C15,Allocations[[#All],[Invoice_Group]],0),MATCH(Capacity_Charges!$B$3,Allocations[#Headers],0))</f>
        <v>0</v>
      </c>
      <c r="JB16" s="46">
        <f>INDEX(Allocations[#All],MATCH(Capacity_Charges!$C15,Allocations[[#All],[Invoice_Group]],0),MATCH(Capacity_Charges!$B$3,Allocations[#Headers],0))</f>
        <v>0</v>
      </c>
      <c r="JC16" s="46">
        <f>INDEX(Allocations[#All],MATCH(Capacity_Charges!$C15,Allocations[[#All],[Invoice_Group]],0),MATCH(Capacity_Charges!$B$3,Allocations[#Headers],0))</f>
        <v>0</v>
      </c>
      <c r="JD16" s="46">
        <f>INDEX(Allocations[#All],MATCH(Capacity_Charges!$C15,Allocations[[#All],[Invoice_Group]],0),MATCH(Capacity_Charges!$B$3,Allocations[#Headers],0))</f>
        <v>0</v>
      </c>
      <c r="JE16" s="46">
        <f>INDEX(Allocations[#All],MATCH(Capacity_Charges!$C15,Allocations[[#All],[Invoice_Group]],0),MATCH(Capacity_Charges!$B$3,Allocations[#Headers],0))</f>
        <v>0</v>
      </c>
      <c r="JF16" s="46">
        <f>INDEX(Allocations[#All],MATCH(Capacity_Charges!$C15,Allocations[[#All],[Invoice_Group]],0),MATCH(Capacity_Charges!$B$3,Allocations[#Headers],0))</f>
        <v>0</v>
      </c>
      <c r="JG16" s="46">
        <f>INDEX(Allocations[#All],MATCH(Capacity_Charges!$C15,Allocations[[#All],[Invoice_Group]],0),MATCH(Capacity_Charges!$B$3,Allocations[#Headers],0))</f>
        <v>0</v>
      </c>
      <c r="JH16" s="46">
        <f>INDEX(Allocations[#All],MATCH(Capacity_Charges!$C15,Allocations[[#All],[Invoice_Group]],0),MATCH(Capacity_Charges!$B$3,Allocations[#Headers],0))</f>
        <v>0</v>
      </c>
      <c r="JI16" s="46">
        <f>INDEX(Allocations[#All],MATCH(Capacity_Charges!$C15,Allocations[[#All],[Invoice_Group]],0),MATCH(Capacity_Charges!$B$3,Allocations[#Headers],0))</f>
        <v>0</v>
      </c>
      <c r="JJ16" s="46">
        <f>INDEX(Allocations[#All],MATCH(Capacity_Charges!$C15,Allocations[[#All],[Invoice_Group]],0),MATCH(Capacity_Charges!$B$3,Allocations[#Headers],0))</f>
        <v>0</v>
      </c>
      <c r="JK16" s="46">
        <f>INDEX(Allocations[#All],MATCH(Capacity_Charges!$C15,Allocations[[#All],[Invoice_Group]],0),MATCH(Capacity_Charges!$B$3,Allocations[#Headers],0))</f>
        <v>0</v>
      </c>
      <c r="JL16" s="46">
        <f>INDEX(Allocations[#All],MATCH(Capacity_Charges!$C15,Allocations[[#All],[Invoice_Group]],0),MATCH(Capacity_Charges!$B$3,Allocations[#Headers],0))</f>
        <v>0</v>
      </c>
      <c r="JM16" s="46">
        <f>INDEX(Allocations[#All],MATCH(Capacity_Charges!$C15,Allocations[[#All],[Invoice_Group]],0),MATCH(Capacity_Charges!$B$3,Allocations[#Headers],0))</f>
        <v>0</v>
      </c>
      <c r="JN16" s="46">
        <f>INDEX(Allocations[#All],MATCH(Capacity_Charges!$C15,Allocations[[#All],[Invoice_Group]],0),MATCH(Capacity_Charges!$B$3,Allocations[#Headers],0))</f>
        <v>0</v>
      </c>
      <c r="JO16" s="46">
        <f>INDEX(Allocations[#All],MATCH(Capacity_Charges!$C15,Allocations[[#All],[Invoice_Group]],0),MATCH(Capacity_Charges!$B$3,Allocations[#Headers],0))</f>
        <v>0</v>
      </c>
      <c r="JP16" s="46">
        <f>INDEX(Allocations[#All],MATCH(Capacity_Charges!$C15,Allocations[[#All],[Invoice_Group]],0),MATCH(Capacity_Charges!$B$3,Allocations[#Headers],0))</f>
        <v>0</v>
      </c>
      <c r="JQ16" s="46">
        <f>INDEX(Allocations[#All],MATCH(Capacity_Charges!$C15,Allocations[[#All],[Invoice_Group]],0),MATCH(Capacity_Charges!$B$3,Allocations[#Headers],0))</f>
        <v>0</v>
      </c>
      <c r="JR16" s="46">
        <f>INDEX(Allocations[#All],MATCH(Capacity_Charges!$C15,Allocations[[#All],[Invoice_Group]],0),MATCH(Capacity_Charges!$B$3,Allocations[#Headers],0))</f>
        <v>0</v>
      </c>
      <c r="JS16" s="46">
        <f>INDEX(Allocations[#All],MATCH(Capacity_Charges!$C15,Allocations[[#All],[Invoice_Group]],0),MATCH(Capacity_Charges!$B$3,Allocations[#Headers],0))</f>
        <v>0</v>
      </c>
      <c r="JT16" s="46">
        <f>INDEX(Allocations[#All],MATCH(Capacity_Charges!$C15,Allocations[[#All],[Invoice_Group]],0),MATCH(Capacity_Charges!$B$3,Allocations[#Headers],0))</f>
        <v>0</v>
      </c>
      <c r="JU16" s="46">
        <f>INDEX(Allocations[#All],MATCH(Capacity_Charges!$C15,Allocations[[#All],[Invoice_Group]],0),MATCH(Capacity_Charges!$B$3,Allocations[#Headers],0))</f>
        <v>0</v>
      </c>
      <c r="JV16" s="46">
        <f>INDEX(Allocations[#All],MATCH(Capacity_Charges!$C15,Allocations[[#All],[Invoice_Group]],0),MATCH(Capacity_Charges!$B$3,Allocations[#Headers],0))</f>
        <v>0</v>
      </c>
      <c r="JW16" s="46">
        <f>INDEX(Allocations[#All],MATCH(Capacity_Charges!$C15,Allocations[[#All],[Invoice_Group]],0),MATCH(Capacity_Charges!$B$3,Allocations[#Headers],0))</f>
        <v>0</v>
      </c>
      <c r="JX16" s="46">
        <f>INDEX(Allocations[#All],MATCH(Capacity_Charges!$C15,Allocations[[#All],[Invoice_Group]],0),MATCH(Capacity_Charges!$B$3,Allocations[#Headers],0))</f>
        <v>0</v>
      </c>
      <c r="JY16" s="46">
        <f>INDEX(Allocations[#All],MATCH(Capacity_Charges!$C15,Allocations[[#All],[Invoice_Group]],0),MATCH(Capacity_Charges!$B$3,Allocations[#Headers],0))</f>
        <v>0</v>
      </c>
      <c r="JZ16" s="46">
        <f>INDEX(Allocations[#All],MATCH(Capacity_Charges!$C15,Allocations[[#All],[Invoice_Group]],0),MATCH(Capacity_Charges!$B$3,Allocations[#Headers],0))</f>
        <v>0</v>
      </c>
      <c r="KA16" s="46">
        <f>INDEX(Allocations[#All],MATCH(Capacity_Charges!$C15,Allocations[[#All],[Invoice_Group]],0),MATCH(Capacity_Charges!$B$3,Allocations[#Headers],0))</f>
        <v>0</v>
      </c>
      <c r="KB16" s="46">
        <f>INDEX(Allocations[#All],MATCH(Capacity_Charges!$C15,Allocations[[#All],[Invoice_Group]],0),MATCH(Capacity_Charges!$B$3,Allocations[#Headers],0))</f>
        <v>0</v>
      </c>
      <c r="KC16" s="46">
        <f>INDEX(Allocations[#All],MATCH(Capacity_Charges!$C15,Allocations[[#All],[Invoice_Group]],0),MATCH(Capacity_Charges!$B$3,Allocations[#Headers],0))</f>
        <v>0</v>
      </c>
      <c r="KD16" s="46">
        <f>INDEX(Allocations[#All],MATCH(Capacity_Charges!$C15,Allocations[[#All],[Invoice_Group]],0),MATCH(Capacity_Charges!$B$3,Allocations[#Headers],0))</f>
        <v>0</v>
      </c>
      <c r="KE16" s="46">
        <f>INDEX(Allocations[#All],MATCH(Capacity_Charges!$C15,Allocations[[#All],[Invoice_Group]],0),MATCH(Capacity_Charges!$B$3,Allocations[#Headers],0))</f>
        <v>0</v>
      </c>
      <c r="KF16" s="46">
        <f>INDEX(Allocations[#All],MATCH(Capacity_Charges!$C15,Allocations[[#All],[Invoice_Group]],0),MATCH(Capacity_Charges!$B$3,Allocations[#Headers],0))</f>
        <v>0</v>
      </c>
      <c r="KG16" s="46">
        <f>INDEX(Allocations[#All],MATCH(Capacity_Charges!$C15,Allocations[[#All],[Invoice_Group]],0),MATCH(Capacity_Charges!$B$3,Allocations[#Headers],0))</f>
        <v>0</v>
      </c>
      <c r="KH16" s="46">
        <f>INDEX(Allocations[#All],MATCH(Capacity_Charges!$C15,Allocations[[#All],[Invoice_Group]],0),MATCH(Capacity_Charges!$B$3,Allocations[#Headers],0))</f>
        <v>0</v>
      </c>
      <c r="KI16" s="46">
        <f>INDEX(Allocations[#All],MATCH(Capacity_Charges!$C15,Allocations[[#All],[Invoice_Group]],0),MATCH(Capacity_Charges!$B$3,Allocations[#Headers],0))</f>
        <v>0</v>
      </c>
      <c r="KJ16" s="46">
        <f>INDEX(Allocations[#All],MATCH(Capacity_Charges!$C15,Allocations[[#All],[Invoice_Group]],0),MATCH(Capacity_Charges!$B$3,Allocations[#Headers],0))</f>
        <v>0</v>
      </c>
      <c r="KK16" s="46">
        <f>INDEX(Allocations[#All],MATCH(Capacity_Charges!$C15,Allocations[[#All],[Invoice_Group]],0),MATCH(Capacity_Charges!$B$3,Allocations[#Headers],0))</f>
        <v>0</v>
      </c>
      <c r="KL16" s="46">
        <f>INDEX(Allocations[#All],MATCH(Capacity_Charges!$C15,Allocations[[#All],[Invoice_Group]],0),MATCH(Capacity_Charges!$B$3,Allocations[#Headers],0))</f>
        <v>0</v>
      </c>
      <c r="KM16" s="46">
        <f>INDEX(Allocations[#All],MATCH(Capacity_Charges!$C15,Allocations[[#All],[Invoice_Group]],0),MATCH(Capacity_Charges!$B$3,Allocations[#Headers],0))</f>
        <v>0</v>
      </c>
      <c r="KN16" s="46">
        <f>INDEX(Allocations[#All],MATCH(Capacity_Charges!$C15,Allocations[[#All],[Invoice_Group]],0),MATCH(Capacity_Charges!$B$3,Allocations[#Headers],0))</f>
        <v>0</v>
      </c>
      <c r="KO16" s="46">
        <f>INDEX(Allocations[#All],MATCH(Capacity_Charges!$C15,Allocations[[#All],[Invoice_Group]],0),MATCH(Capacity_Charges!$B$3,Allocations[#Headers],0))</f>
        <v>0</v>
      </c>
      <c r="KP16" s="46">
        <f>INDEX(Allocations[#All],MATCH(Capacity_Charges!$C15,Allocations[[#All],[Invoice_Group]],0),MATCH(Capacity_Charges!$B$3,Allocations[#Headers],0))</f>
        <v>0</v>
      </c>
      <c r="KQ16" s="46">
        <f>INDEX(Allocations[#All],MATCH(Capacity_Charges!$C15,Allocations[[#All],[Invoice_Group]],0),MATCH(Capacity_Charges!$B$3,Allocations[#Headers],0))</f>
        <v>0</v>
      </c>
      <c r="KR16" s="46">
        <f>INDEX(Allocations[#All],MATCH(Capacity_Charges!$C15,Allocations[[#All],[Invoice_Group]],0),MATCH(Capacity_Charges!$B$3,Allocations[#Headers],0))</f>
        <v>0</v>
      </c>
      <c r="KS16" s="46">
        <f>INDEX(Allocations[#All],MATCH(Capacity_Charges!$C15,Allocations[[#All],[Invoice_Group]],0),MATCH(Capacity_Charges!$B$3,Allocations[#Headers],0))</f>
        <v>0</v>
      </c>
      <c r="KT16" s="46">
        <f>INDEX(Allocations[#All],MATCH(Capacity_Charges!$C15,Allocations[[#All],[Invoice_Group]],0),MATCH(Capacity_Charges!$B$3,Allocations[#Headers],0))</f>
        <v>0</v>
      </c>
      <c r="KU16" s="46">
        <f>INDEX(Allocations[#All],MATCH(Capacity_Charges!$C15,Allocations[[#All],[Invoice_Group]],0),MATCH(Capacity_Charges!$B$3,Allocations[#Headers],0))</f>
        <v>0</v>
      </c>
      <c r="KV16" s="46">
        <f>INDEX(Allocations[#All],MATCH(Capacity_Charges!$C15,Allocations[[#All],[Invoice_Group]],0),MATCH(Capacity_Charges!$B$3,Allocations[#Headers],0))</f>
        <v>0</v>
      </c>
      <c r="KW16" s="46">
        <f>INDEX(Allocations[#All],MATCH(Capacity_Charges!$C15,Allocations[[#All],[Invoice_Group]],0),MATCH(Capacity_Charges!$B$3,Allocations[#Headers],0))</f>
        <v>0</v>
      </c>
      <c r="KX16" s="46">
        <f>INDEX(Allocations[#All],MATCH(Capacity_Charges!$C15,Allocations[[#All],[Invoice_Group]],0),MATCH(Capacity_Charges!$B$3,Allocations[#Headers],0))</f>
        <v>0</v>
      </c>
      <c r="KY16" s="46">
        <f>INDEX(Allocations[#All],MATCH(Capacity_Charges!$C15,Allocations[[#All],[Invoice_Group]],0),MATCH(Capacity_Charges!$B$3,Allocations[#Headers],0))</f>
        <v>0</v>
      </c>
      <c r="KZ16" s="46">
        <f>INDEX(Allocations[#All],MATCH(Capacity_Charges!$C15,Allocations[[#All],[Invoice_Group]],0),MATCH(Capacity_Charges!$B$3,Allocations[#Headers],0))</f>
        <v>0</v>
      </c>
      <c r="LA16" s="46">
        <f>INDEX(Allocations[#All],MATCH(Capacity_Charges!$C15,Allocations[[#All],[Invoice_Group]],0),MATCH(Capacity_Charges!$B$3,Allocations[#Headers],0))</f>
        <v>0</v>
      </c>
      <c r="LB16" s="46">
        <f>INDEX(Allocations[#All],MATCH(Capacity_Charges!$C15,Allocations[[#All],[Invoice_Group]],0),MATCH(Capacity_Charges!$B$3,Allocations[#Headers],0))</f>
        <v>0</v>
      </c>
      <c r="LC16" s="46">
        <f>INDEX(Allocations[#All],MATCH(Capacity_Charges!$C15,Allocations[[#All],[Invoice_Group]],0),MATCH(Capacity_Charges!$B$3,Allocations[#Headers],0))</f>
        <v>0</v>
      </c>
      <c r="LD16" s="46">
        <f>INDEX(Allocations[#All],MATCH(Capacity_Charges!$C15,Allocations[[#All],[Invoice_Group]],0),MATCH(Capacity_Charges!$B$3,Allocations[#Headers],0))</f>
        <v>0</v>
      </c>
      <c r="LE16" s="46">
        <f>INDEX(Allocations[#All],MATCH(Capacity_Charges!$C15,Allocations[[#All],[Invoice_Group]],0),MATCH(Capacity_Charges!$B$3,Allocations[#Headers],0))</f>
        <v>0</v>
      </c>
      <c r="LF16" s="46">
        <f>INDEX(Allocations[#All],MATCH(Capacity_Charges!$C15,Allocations[[#All],[Invoice_Group]],0),MATCH(Capacity_Charges!$B$3,Allocations[#Headers],0))</f>
        <v>0</v>
      </c>
      <c r="LG16" s="46">
        <f>INDEX(Allocations[#All],MATCH(Capacity_Charges!$C15,Allocations[[#All],[Invoice_Group]],0),MATCH(Capacity_Charges!$B$3,Allocations[#Headers],0))</f>
        <v>0</v>
      </c>
      <c r="LH16" s="46">
        <f>INDEX(Allocations[#All],MATCH(Capacity_Charges!$C15,Allocations[[#All],[Invoice_Group]],0),MATCH(Capacity_Charges!$B$3,Allocations[#Headers],0))</f>
        <v>0</v>
      </c>
      <c r="LI16" s="46">
        <f>INDEX(Allocations[#All],MATCH(Capacity_Charges!$C15,Allocations[[#All],[Invoice_Group]],0),MATCH(Capacity_Charges!$B$3,Allocations[#Headers],0))</f>
        <v>0</v>
      </c>
      <c r="LJ16" s="46">
        <f>INDEX(Allocations[#All],MATCH(Capacity_Charges!$C15,Allocations[[#All],[Invoice_Group]],0),MATCH(Capacity_Charges!$B$3,Allocations[#Headers],0))</f>
        <v>0</v>
      </c>
      <c r="LK16" s="46">
        <f>INDEX(Allocations[#All],MATCH(Capacity_Charges!$C15,Allocations[[#All],[Invoice_Group]],0),MATCH(Capacity_Charges!$B$3,Allocations[#Headers],0))</f>
        <v>0</v>
      </c>
      <c r="LL16" s="46">
        <f>INDEX(Allocations[#All],MATCH(Capacity_Charges!$C15,Allocations[[#All],[Invoice_Group]],0),MATCH(Capacity_Charges!$B$3,Allocations[#Headers],0))</f>
        <v>0</v>
      </c>
      <c r="LM16" s="46">
        <f>INDEX(Allocations[#All],MATCH(Capacity_Charges!$C15,Allocations[[#All],[Invoice_Group]],0),MATCH(Capacity_Charges!$B$3,Allocations[#Headers],0))</f>
        <v>0</v>
      </c>
      <c r="LN16" s="46">
        <f>INDEX(Allocations[#All],MATCH(Capacity_Charges!$C15,Allocations[[#All],[Invoice_Group]],0),MATCH(Capacity_Charges!$B$3,Allocations[#Headers],0))</f>
        <v>0</v>
      </c>
      <c r="LO16" s="46">
        <f>INDEX(Allocations[#All],MATCH(Capacity_Charges!$C15,Allocations[[#All],[Invoice_Group]],0),MATCH(Capacity_Charges!$B$3,Allocations[#Headers],0))</f>
        <v>0</v>
      </c>
      <c r="LP16" s="46">
        <f>INDEX(Allocations[#All],MATCH(Capacity_Charges!$C15,Allocations[[#All],[Invoice_Group]],0),MATCH(Capacity_Charges!$B$3,Allocations[#Headers],0))</f>
        <v>0</v>
      </c>
      <c r="LQ16" s="46">
        <f>INDEX(Allocations[#All],MATCH(Capacity_Charges!$C15,Allocations[[#All],[Invoice_Group]],0),MATCH(Capacity_Charges!$B$3,Allocations[#Headers],0))</f>
        <v>0</v>
      </c>
      <c r="LR16" s="46">
        <f>INDEX(Allocations[#All],MATCH(Capacity_Charges!$C15,Allocations[[#All],[Invoice_Group]],0),MATCH(Capacity_Charges!$B$3,Allocations[#Headers],0))</f>
        <v>0</v>
      </c>
      <c r="LS16" s="46">
        <f>INDEX(Allocations[#All],MATCH(Capacity_Charges!$C15,Allocations[[#All],[Invoice_Group]],0),MATCH(Capacity_Charges!$B$3,Allocations[#Headers],0))</f>
        <v>0</v>
      </c>
      <c r="LT16" s="46">
        <f>INDEX(Allocations[#All],MATCH(Capacity_Charges!$C15,Allocations[[#All],[Invoice_Group]],0),MATCH(Capacity_Charges!$B$3,Allocations[#Headers],0))</f>
        <v>0</v>
      </c>
      <c r="LU16" s="46">
        <f>INDEX(Allocations[#All],MATCH(Capacity_Charges!$C15,Allocations[[#All],[Invoice_Group]],0),MATCH(Capacity_Charges!$B$3,Allocations[#Headers],0))</f>
        <v>0</v>
      </c>
      <c r="LV16" s="46">
        <f>INDEX(Allocations[#All],MATCH(Capacity_Charges!$C15,Allocations[[#All],[Invoice_Group]],0),MATCH(Capacity_Charges!$B$3,Allocations[#Headers],0))</f>
        <v>0</v>
      </c>
      <c r="LW16" s="46">
        <f>INDEX(Allocations[#All],MATCH(Capacity_Charges!$C15,Allocations[[#All],[Invoice_Group]],0),MATCH(Capacity_Charges!$B$3,Allocations[#Headers],0))</f>
        <v>0</v>
      </c>
      <c r="LX16" s="46">
        <f>INDEX(Allocations[#All],MATCH(Capacity_Charges!$C15,Allocations[[#All],[Invoice_Group]],0),MATCH(Capacity_Charges!$B$3,Allocations[#Headers],0))</f>
        <v>0</v>
      </c>
      <c r="LY16" s="46">
        <f>INDEX(Allocations[#All],MATCH(Capacity_Charges!$C15,Allocations[[#All],[Invoice_Group]],0),MATCH(Capacity_Charges!$B$3,Allocations[#Headers],0))</f>
        <v>0</v>
      </c>
      <c r="LZ16" s="46">
        <f>INDEX(Allocations[#All],MATCH(Capacity_Charges!$C15,Allocations[[#All],[Invoice_Group]],0),MATCH(Capacity_Charges!$B$3,Allocations[#Headers],0))</f>
        <v>0</v>
      </c>
      <c r="MA16" s="46">
        <f>INDEX(Allocations[#All],MATCH(Capacity_Charges!$C15,Allocations[[#All],[Invoice_Group]],0),MATCH(Capacity_Charges!$B$3,Allocations[#Headers],0))</f>
        <v>0</v>
      </c>
      <c r="MB16" s="46">
        <f>INDEX(Allocations[#All],MATCH(Capacity_Charges!$C15,Allocations[[#All],[Invoice_Group]],0),MATCH(Capacity_Charges!$B$3,Allocations[#Headers],0))</f>
        <v>0</v>
      </c>
      <c r="MC16" s="46">
        <f>INDEX(Allocations[#All],MATCH(Capacity_Charges!$C15,Allocations[[#All],[Invoice_Group]],0),MATCH(Capacity_Charges!$B$3,Allocations[#Headers],0))</f>
        <v>0</v>
      </c>
      <c r="MD16" s="46">
        <f>INDEX(Allocations[#All],MATCH(Capacity_Charges!$C15,Allocations[[#All],[Invoice_Group]],0),MATCH(Capacity_Charges!$B$3,Allocations[#Headers],0))</f>
        <v>0</v>
      </c>
      <c r="ME16" s="46">
        <f>INDEX(Allocations[#All],MATCH(Capacity_Charges!$C15,Allocations[[#All],[Invoice_Group]],0),MATCH(Capacity_Charges!$B$3,Allocations[#Headers],0))</f>
        <v>0</v>
      </c>
      <c r="MF16" s="46">
        <f>INDEX(Allocations[#All],MATCH(Capacity_Charges!$C15,Allocations[[#All],[Invoice_Group]],0),MATCH(Capacity_Charges!$B$3,Allocations[#Headers],0))</f>
        <v>0</v>
      </c>
      <c r="MG16" s="46">
        <f>INDEX(Allocations[#All],MATCH(Capacity_Charges!$C15,Allocations[[#All],[Invoice_Group]],0),MATCH(Capacity_Charges!$B$3,Allocations[#Headers],0))</f>
        <v>0</v>
      </c>
      <c r="MH16" s="46">
        <f>INDEX(Allocations[#All],MATCH(Capacity_Charges!$C15,Allocations[[#All],[Invoice_Group]],0),MATCH(Capacity_Charges!$B$3,Allocations[#Headers],0))</f>
        <v>0</v>
      </c>
      <c r="MI16" s="46">
        <f>INDEX(Allocations[#All],MATCH(Capacity_Charges!$C15,Allocations[[#All],[Invoice_Group]],0),MATCH(Capacity_Charges!$B$3,Allocations[#Headers],0))</f>
        <v>0</v>
      </c>
      <c r="MJ16" s="46">
        <f>INDEX(Allocations[#All],MATCH(Capacity_Charges!$C15,Allocations[[#All],[Invoice_Group]],0),MATCH(Capacity_Charges!$B$3,Allocations[#Headers],0))</f>
        <v>0</v>
      </c>
      <c r="MK16" s="46">
        <f>INDEX(Allocations[#All],MATCH(Capacity_Charges!$C15,Allocations[[#All],[Invoice_Group]],0),MATCH(Capacity_Charges!$B$3,Allocations[#Headers],0))</f>
        <v>0</v>
      </c>
      <c r="ML16" s="46">
        <f>INDEX(Allocations[#All],MATCH(Capacity_Charges!$C15,Allocations[[#All],[Invoice_Group]],0),MATCH(Capacity_Charges!$B$3,Allocations[#Headers],0))</f>
        <v>0</v>
      </c>
      <c r="MM16" s="46">
        <f>INDEX(Allocations[#All],MATCH(Capacity_Charges!$C15,Allocations[[#All],[Invoice_Group]],0),MATCH(Capacity_Charges!$B$3,Allocations[#Headers],0))</f>
        <v>0</v>
      </c>
      <c r="MN16" s="46">
        <f>INDEX(Allocations[#All],MATCH(Capacity_Charges!$C15,Allocations[[#All],[Invoice_Group]],0),MATCH(Capacity_Charges!$B$3,Allocations[#Headers],0))</f>
        <v>0</v>
      </c>
      <c r="MO16" s="46">
        <f>INDEX(Allocations[#All],MATCH(Capacity_Charges!$C15,Allocations[[#All],[Invoice_Group]],0),MATCH(Capacity_Charges!$B$3,Allocations[#Headers],0))</f>
        <v>0</v>
      </c>
      <c r="MP16" s="46">
        <f>INDEX(Allocations[#All],MATCH(Capacity_Charges!$C15,Allocations[[#All],[Invoice_Group]],0),MATCH(Capacity_Charges!$B$3,Allocations[#Headers],0))</f>
        <v>0</v>
      </c>
      <c r="MQ16" s="46">
        <f>INDEX(Allocations[#All],MATCH(Capacity_Charges!$C15,Allocations[[#All],[Invoice_Group]],0),MATCH(Capacity_Charges!$B$3,Allocations[#Headers],0))</f>
        <v>0</v>
      </c>
      <c r="MR16" s="46">
        <f>INDEX(Allocations[#All],MATCH(Capacity_Charges!$C15,Allocations[[#All],[Invoice_Group]],0),MATCH(Capacity_Charges!$B$3,Allocations[#Headers],0))</f>
        <v>0</v>
      </c>
      <c r="MS16" s="46">
        <f>INDEX(Allocations[#All],MATCH(Capacity_Charges!$C15,Allocations[[#All],[Invoice_Group]],0),MATCH(Capacity_Charges!$B$3,Allocations[#Headers],0))</f>
        <v>0</v>
      </c>
      <c r="MT16" s="46">
        <f>INDEX(Allocations[#All],MATCH(Capacity_Charges!$C15,Allocations[[#All],[Invoice_Group]],0),MATCH(Capacity_Charges!$B$3,Allocations[#Headers],0))</f>
        <v>0</v>
      </c>
      <c r="MU16" s="46">
        <f>INDEX(Allocations[#All],MATCH(Capacity_Charges!$C15,Allocations[[#All],[Invoice_Group]],0),MATCH(Capacity_Charges!$B$3,Allocations[#Headers],0))</f>
        <v>0</v>
      </c>
      <c r="MV16" s="46">
        <f>INDEX(Allocations[#All],MATCH(Capacity_Charges!$C15,Allocations[[#All],[Invoice_Group]],0),MATCH(Capacity_Charges!$B$3,Allocations[#Headers],0))</f>
        <v>0</v>
      </c>
      <c r="MW16" s="46">
        <f>INDEX(Allocations[#All],MATCH(Capacity_Charges!$C15,Allocations[[#All],[Invoice_Group]],0),MATCH(Capacity_Charges!$B$3,Allocations[#Headers],0))</f>
        <v>0</v>
      </c>
      <c r="MX16" s="46">
        <f>INDEX(Allocations[#All],MATCH(Capacity_Charges!$C15,Allocations[[#All],[Invoice_Group]],0),MATCH(Capacity_Charges!$B$3,Allocations[#Headers],0))</f>
        <v>0</v>
      </c>
      <c r="MY16" s="46">
        <f>INDEX(Allocations[#All],MATCH(Capacity_Charges!$C15,Allocations[[#All],[Invoice_Group]],0),MATCH(Capacity_Charges!$B$3,Allocations[#Headers],0))</f>
        <v>0</v>
      </c>
      <c r="MZ16" s="46">
        <f>INDEX(Allocations[#All],MATCH(Capacity_Charges!$C15,Allocations[[#All],[Invoice_Group]],0),MATCH(Capacity_Charges!$B$3,Allocations[#Headers],0))</f>
        <v>0</v>
      </c>
      <c r="NB16" s="19" t="str">
        <f>+D16</f>
        <v>Allocation %</v>
      </c>
      <c r="NC16" s="10">
        <f t="shared" si="157"/>
        <v>0</v>
      </c>
      <c r="ND16" s="10">
        <f t="shared" si="157"/>
        <v>0</v>
      </c>
      <c r="NE16" s="10">
        <f t="shared" si="157"/>
        <v>0</v>
      </c>
      <c r="NF16" s="10">
        <f t="shared" si="157"/>
        <v>0</v>
      </c>
      <c r="NG16" s="10">
        <f t="shared" si="157"/>
        <v>0</v>
      </c>
      <c r="NH16" s="10">
        <f t="shared" si="157"/>
        <v>0</v>
      </c>
      <c r="NI16" s="10">
        <f t="shared" si="157"/>
        <v>0</v>
      </c>
      <c r="NJ16" s="10">
        <f t="shared" si="157"/>
        <v>0</v>
      </c>
      <c r="NK16" s="10">
        <f t="shared" si="157"/>
        <v>0</v>
      </c>
      <c r="NL16" s="10">
        <f t="shared" si="157"/>
        <v>0</v>
      </c>
      <c r="NM16" s="10">
        <f t="shared" si="158"/>
        <v>0</v>
      </c>
      <c r="NN16" s="10">
        <f t="shared" si="158"/>
        <v>0</v>
      </c>
      <c r="NO16" s="10">
        <f t="shared" si="158"/>
        <v>0</v>
      </c>
      <c r="NP16" s="10">
        <f t="shared" si="158"/>
        <v>0</v>
      </c>
      <c r="NQ16" s="10">
        <f t="shared" si="158"/>
        <v>0</v>
      </c>
      <c r="NR16" s="10">
        <f t="shared" si="158"/>
        <v>0</v>
      </c>
      <c r="NS16" s="10">
        <f t="shared" si="158"/>
        <v>0</v>
      </c>
      <c r="NT16" s="10">
        <f t="shared" si="158"/>
        <v>0</v>
      </c>
      <c r="NU16" s="10">
        <f t="shared" si="158"/>
        <v>0</v>
      </c>
      <c r="NV16" s="10">
        <f t="shared" si="158"/>
        <v>0</v>
      </c>
      <c r="NW16" s="10">
        <f t="shared" si="159"/>
        <v>0</v>
      </c>
      <c r="NX16" s="10">
        <f t="shared" si="159"/>
        <v>0</v>
      </c>
      <c r="NY16" s="10">
        <f t="shared" si="159"/>
        <v>0</v>
      </c>
      <c r="NZ16" s="10">
        <f t="shared" si="159"/>
        <v>0</v>
      </c>
      <c r="OA16" s="10">
        <f t="shared" si="159"/>
        <v>0</v>
      </c>
      <c r="OB16" s="10">
        <f t="shared" si="159"/>
        <v>0</v>
      </c>
      <c r="OC16" s="10">
        <f t="shared" si="159"/>
        <v>0</v>
      </c>
      <c r="OD16" s="10">
        <f t="shared" si="159"/>
        <v>0</v>
      </c>
      <c r="OE16" s="10">
        <f t="shared" si="159"/>
        <v>0</v>
      </c>
      <c r="OF16" s="10">
        <f t="shared" si="159"/>
        <v>0</v>
      </c>
      <c r="OH16" s="58" t="str">
        <f>_xlfn.CONCAT(C15," ",D16)</f>
        <v>McNeil Facility Allocation %</v>
      </c>
    </row>
    <row r="17" spans="2:398" x14ac:dyDescent="0.25">
      <c r="B17" s="5"/>
      <c r="C17" s="5"/>
      <c r="D17" s="19" t="s">
        <v>87</v>
      </c>
      <c r="E17" s="44">
        <f t="shared" ref="E17" si="160">+E16*E15</f>
        <v>0</v>
      </c>
      <c r="F17" s="44">
        <f t="shared" ref="F17" si="161">+F16*F15</f>
        <v>0</v>
      </c>
      <c r="G17" s="44">
        <f t="shared" ref="G17" si="162">+G16*G15</f>
        <v>0</v>
      </c>
      <c r="H17" s="44">
        <f t="shared" ref="H17" si="163">+H16*H15</f>
        <v>0</v>
      </c>
      <c r="I17" s="44">
        <f t="shared" ref="I17" si="164">+I16*I15</f>
        <v>0</v>
      </c>
      <c r="J17" s="44">
        <f t="shared" ref="J17" si="165">+J16*J15</f>
        <v>0</v>
      </c>
      <c r="K17" s="44">
        <f t="shared" ref="K17" si="166">+K16*K15</f>
        <v>0</v>
      </c>
      <c r="L17" s="44">
        <f t="shared" ref="L17" si="167">+L16*L15</f>
        <v>0</v>
      </c>
      <c r="M17" s="44">
        <f t="shared" ref="M17" si="168">+M16*M15</f>
        <v>0</v>
      </c>
      <c r="N17" s="44">
        <f t="shared" ref="N17" si="169">+N16*N15</f>
        <v>0</v>
      </c>
      <c r="O17" s="44">
        <f t="shared" ref="O17" si="170">+O16*O15</f>
        <v>0</v>
      </c>
      <c r="P17" s="44">
        <f t="shared" ref="P17" si="171">+P16*P15</f>
        <v>0</v>
      </c>
      <c r="Q17" s="44">
        <f t="shared" ref="Q17" si="172">+Q16*Q15</f>
        <v>0</v>
      </c>
      <c r="R17" s="44">
        <f t="shared" ref="R17" si="173">+R16*R15</f>
        <v>0</v>
      </c>
      <c r="S17" s="44">
        <f t="shared" ref="S17" si="174">+S16*S15</f>
        <v>0</v>
      </c>
      <c r="T17" s="44">
        <f t="shared" ref="T17" si="175">+T16*T15</f>
        <v>0</v>
      </c>
      <c r="U17" s="44">
        <f t="shared" ref="U17" si="176">+U16*U15</f>
        <v>0</v>
      </c>
      <c r="V17" s="44">
        <f t="shared" ref="V17" si="177">+V16*V15</f>
        <v>0</v>
      </c>
      <c r="W17" s="44">
        <f t="shared" ref="W17" si="178">+W16*W15</f>
        <v>0</v>
      </c>
      <c r="X17" s="44">
        <f t="shared" ref="X17" si="179">+X16*X15</f>
        <v>0</v>
      </c>
      <c r="Y17" s="44">
        <f t="shared" ref="Y17" si="180">+Y16*Y15</f>
        <v>0</v>
      </c>
      <c r="Z17" s="44">
        <f t="shared" ref="Z17" si="181">+Z16*Z15</f>
        <v>0</v>
      </c>
      <c r="AA17" s="44">
        <f t="shared" ref="AA17" si="182">+AA16*AA15</f>
        <v>0</v>
      </c>
      <c r="AB17" s="44">
        <f t="shared" ref="AB17" si="183">+AB16*AB15</f>
        <v>0</v>
      </c>
      <c r="AC17" s="44">
        <f t="shared" ref="AC17" si="184">+AC16*AC15</f>
        <v>0</v>
      </c>
      <c r="AD17" s="44">
        <f t="shared" ref="AD17" si="185">+AD16*AD15</f>
        <v>0</v>
      </c>
      <c r="AE17" s="44">
        <f t="shared" ref="AE17" si="186">+AE16*AE15</f>
        <v>0</v>
      </c>
      <c r="AF17" s="44">
        <f t="shared" ref="AF17" si="187">+AF16*AF15</f>
        <v>0</v>
      </c>
      <c r="AG17" s="44">
        <f t="shared" ref="AG17" si="188">+AG16*AG15</f>
        <v>0</v>
      </c>
      <c r="AH17" s="44">
        <f t="shared" ref="AH17" si="189">+AH16*AH15</f>
        <v>0</v>
      </c>
      <c r="AI17" s="44">
        <f t="shared" ref="AI17" si="190">+AI16*AI15</f>
        <v>0</v>
      </c>
      <c r="AJ17" s="44">
        <f t="shared" ref="AJ17" si="191">+AJ16*AJ15</f>
        <v>0</v>
      </c>
      <c r="AK17" s="44">
        <f t="shared" ref="AK17" si="192">+AK16*AK15</f>
        <v>0</v>
      </c>
      <c r="AL17" s="44">
        <f t="shared" ref="AL17" si="193">+AL16*AL15</f>
        <v>0</v>
      </c>
      <c r="AM17" s="44">
        <f t="shared" ref="AM17" si="194">+AM16*AM15</f>
        <v>0</v>
      </c>
      <c r="AN17" s="44">
        <f t="shared" ref="AN17" si="195">+AN16*AN15</f>
        <v>0</v>
      </c>
      <c r="AO17" s="44">
        <f t="shared" ref="AO17" si="196">+AO16*AO15</f>
        <v>0</v>
      </c>
      <c r="AP17" s="44">
        <f t="shared" ref="AP17" si="197">+AP16*AP15</f>
        <v>0</v>
      </c>
      <c r="AQ17" s="44">
        <f t="shared" ref="AQ17" si="198">+AQ16*AQ15</f>
        <v>0</v>
      </c>
      <c r="AR17" s="44">
        <f t="shared" ref="AR17" si="199">+AR16*AR15</f>
        <v>0</v>
      </c>
      <c r="AS17" s="44">
        <f t="shared" ref="AS17" si="200">+AS16*AS15</f>
        <v>0</v>
      </c>
      <c r="AT17" s="44">
        <f t="shared" ref="AT17" si="201">+AT16*AT15</f>
        <v>0</v>
      </c>
      <c r="AU17" s="44">
        <f t="shared" ref="AU17" si="202">+AU16*AU15</f>
        <v>0</v>
      </c>
      <c r="AV17" s="44">
        <f t="shared" ref="AV17" si="203">+AV16*AV15</f>
        <v>0</v>
      </c>
      <c r="AW17" s="44">
        <f t="shared" ref="AW17" si="204">+AW16*AW15</f>
        <v>0</v>
      </c>
      <c r="AX17" s="44">
        <f t="shared" ref="AX17" si="205">+AX16*AX15</f>
        <v>0</v>
      </c>
      <c r="AY17" s="44">
        <f t="shared" ref="AY17" si="206">+AY16*AY15</f>
        <v>0</v>
      </c>
      <c r="AZ17" s="44">
        <f t="shared" ref="AZ17" si="207">+AZ16*AZ15</f>
        <v>0</v>
      </c>
      <c r="BA17" s="44">
        <f t="shared" ref="BA17" si="208">+BA16*BA15</f>
        <v>0</v>
      </c>
      <c r="BB17" s="44">
        <f t="shared" ref="BB17" si="209">+BB16*BB15</f>
        <v>0</v>
      </c>
      <c r="BC17" s="44">
        <f t="shared" ref="BC17" si="210">+BC16*BC15</f>
        <v>0</v>
      </c>
      <c r="BD17" s="44">
        <f t="shared" ref="BD17" si="211">+BD16*BD15</f>
        <v>0</v>
      </c>
      <c r="BE17" s="44">
        <f t="shared" ref="BE17" si="212">+BE16*BE15</f>
        <v>0</v>
      </c>
      <c r="BF17" s="44">
        <f t="shared" ref="BF17" si="213">+BF16*BF15</f>
        <v>0</v>
      </c>
      <c r="BG17" s="44">
        <f t="shared" ref="BG17" si="214">+BG16*BG15</f>
        <v>0</v>
      </c>
      <c r="BH17" s="44">
        <f t="shared" ref="BH17" si="215">+BH16*BH15</f>
        <v>0</v>
      </c>
      <c r="BI17" s="44">
        <f t="shared" ref="BI17" si="216">+BI16*BI15</f>
        <v>0</v>
      </c>
      <c r="BJ17" s="44">
        <f t="shared" ref="BJ17" si="217">+BJ16*BJ15</f>
        <v>0</v>
      </c>
      <c r="BK17" s="44">
        <f t="shared" ref="BK17" si="218">+BK16*BK15</f>
        <v>0</v>
      </c>
      <c r="BL17" s="44">
        <f t="shared" ref="BL17" si="219">+BL16*BL15</f>
        <v>0</v>
      </c>
      <c r="BM17" s="44">
        <f t="shared" ref="BM17" si="220">+BM16*BM15</f>
        <v>0</v>
      </c>
      <c r="BN17" s="44">
        <f t="shared" ref="BN17" si="221">+BN16*BN15</f>
        <v>0</v>
      </c>
      <c r="BO17" s="44">
        <f t="shared" ref="BO17" si="222">+BO16*BO15</f>
        <v>0</v>
      </c>
      <c r="BP17" s="44">
        <f t="shared" ref="BP17" si="223">+BP16*BP15</f>
        <v>0</v>
      </c>
      <c r="BQ17" s="44">
        <f t="shared" ref="BQ17" si="224">+BQ16*BQ15</f>
        <v>0</v>
      </c>
      <c r="BR17" s="44">
        <f t="shared" ref="BR17" si="225">+BR16*BR15</f>
        <v>0</v>
      </c>
      <c r="BS17" s="44">
        <f t="shared" ref="BS17" si="226">+BS16*BS15</f>
        <v>0</v>
      </c>
      <c r="BT17" s="44">
        <f t="shared" ref="BT17" si="227">+BT16*BT15</f>
        <v>0</v>
      </c>
      <c r="BU17" s="44">
        <f t="shared" ref="BU17" si="228">+BU16*BU15</f>
        <v>0</v>
      </c>
      <c r="BV17" s="44">
        <f t="shared" ref="BV17" si="229">+BV16*BV15</f>
        <v>0</v>
      </c>
      <c r="BW17" s="44">
        <f t="shared" ref="BW17" si="230">+BW16*BW15</f>
        <v>0</v>
      </c>
      <c r="BX17" s="44">
        <f t="shared" ref="BX17" si="231">+BX16*BX15</f>
        <v>0</v>
      </c>
      <c r="BY17" s="44">
        <f t="shared" ref="BY17" si="232">+BY16*BY15</f>
        <v>0</v>
      </c>
      <c r="BZ17" s="44">
        <f t="shared" ref="BZ17" si="233">+BZ16*BZ15</f>
        <v>0</v>
      </c>
      <c r="CA17" s="44">
        <f t="shared" ref="CA17" si="234">+CA16*CA15</f>
        <v>0</v>
      </c>
      <c r="CB17" s="44">
        <f t="shared" ref="CB17" si="235">+CB16*CB15</f>
        <v>0</v>
      </c>
      <c r="CC17" s="44">
        <f t="shared" ref="CC17" si="236">+CC16*CC15</f>
        <v>0</v>
      </c>
      <c r="CD17" s="44">
        <f t="shared" ref="CD17" si="237">+CD16*CD15</f>
        <v>0</v>
      </c>
      <c r="CE17" s="44">
        <f t="shared" ref="CE17" si="238">+CE16*CE15</f>
        <v>0</v>
      </c>
      <c r="CF17" s="44">
        <f t="shared" ref="CF17" si="239">+CF16*CF15</f>
        <v>0</v>
      </c>
      <c r="CG17" s="44">
        <f t="shared" ref="CG17" si="240">+CG16*CG15</f>
        <v>0</v>
      </c>
      <c r="CH17" s="44">
        <f t="shared" ref="CH17" si="241">+CH16*CH15</f>
        <v>0</v>
      </c>
      <c r="CI17" s="44">
        <f t="shared" ref="CI17" si="242">+CI16*CI15</f>
        <v>0</v>
      </c>
      <c r="CJ17" s="44">
        <f t="shared" ref="CJ17" si="243">+CJ16*CJ15</f>
        <v>0</v>
      </c>
      <c r="CK17" s="44">
        <f t="shared" ref="CK17" si="244">+CK16*CK15</f>
        <v>0</v>
      </c>
      <c r="CL17" s="44">
        <f t="shared" ref="CL17" si="245">+CL16*CL15</f>
        <v>0</v>
      </c>
      <c r="CM17" s="44">
        <f t="shared" ref="CM17" si="246">+CM16*CM15</f>
        <v>0</v>
      </c>
      <c r="CN17" s="44">
        <f t="shared" ref="CN17" si="247">+CN16*CN15</f>
        <v>0</v>
      </c>
      <c r="CO17" s="44">
        <f t="shared" ref="CO17" si="248">+CO16*CO15</f>
        <v>0</v>
      </c>
      <c r="CP17" s="44">
        <f t="shared" ref="CP17" si="249">+CP16*CP15</f>
        <v>0</v>
      </c>
      <c r="CQ17" s="44">
        <f t="shared" ref="CQ17" si="250">+CQ16*CQ15</f>
        <v>0</v>
      </c>
      <c r="CR17" s="44">
        <f t="shared" ref="CR17" si="251">+CR16*CR15</f>
        <v>0</v>
      </c>
      <c r="CS17" s="44">
        <f t="shared" ref="CS17" si="252">+CS16*CS15</f>
        <v>0</v>
      </c>
      <c r="CT17" s="44">
        <f t="shared" ref="CT17" si="253">+CT16*CT15</f>
        <v>0</v>
      </c>
      <c r="CU17" s="44">
        <f t="shared" ref="CU17" si="254">+CU16*CU15</f>
        <v>0</v>
      </c>
      <c r="CV17" s="44">
        <f t="shared" ref="CV17" si="255">+CV16*CV15</f>
        <v>0</v>
      </c>
      <c r="CW17" s="44">
        <f t="shared" ref="CW17" si="256">+CW16*CW15</f>
        <v>0</v>
      </c>
      <c r="CX17" s="44">
        <f t="shared" ref="CX17" si="257">+CX16*CX15</f>
        <v>0</v>
      </c>
      <c r="CY17" s="44">
        <f t="shared" ref="CY17" si="258">+CY16*CY15</f>
        <v>0</v>
      </c>
      <c r="CZ17" s="44">
        <f t="shared" ref="CZ17" si="259">+CZ16*CZ15</f>
        <v>0</v>
      </c>
      <c r="DA17" s="44">
        <f t="shared" ref="DA17" si="260">+DA16*DA15</f>
        <v>0</v>
      </c>
      <c r="DB17" s="44">
        <f t="shared" ref="DB17" si="261">+DB16*DB15</f>
        <v>0</v>
      </c>
      <c r="DC17" s="44">
        <f t="shared" ref="DC17" si="262">+DC16*DC15</f>
        <v>0</v>
      </c>
      <c r="DD17" s="44">
        <f t="shared" ref="DD17" si="263">+DD16*DD15</f>
        <v>0</v>
      </c>
      <c r="DE17" s="44">
        <f t="shared" ref="DE17" si="264">+DE16*DE15</f>
        <v>0</v>
      </c>
      <c r="DF17" s="44">
        <f t="shared" ref="DF17" si="265">+DF16*DF15</f>
        <v>0</v>
      </c>
      <c r="DG17" s="44">
        <f t="shared" ref="DG17" si="266">+DG16*DG15</f>
        <v>0</v>
      </c>
      <c r="DH17" s="44">
        <f t="shared" ref="DH17" si="267">+DH16*DH15</f>
        <v>0</v>
      </c>
      <c r="DI17" s="44">
        <f t="shared" ref="DI17" si="268">+DI16*DI15</f>
        <v>0</v>
      </c>
      <c r="DJ17" s="44">
        <f t="shared" ref="DJ17" si="269">+DJ16*DJ15</f>
        <v>0</v>
      </c>
      <c r="DK17" s="44">
        <f t="shared" ref="DK17" si="270">+DK16*DK15</f>
        <v>0</v>
      </c>
      <c r="DL17" s="44">
        <f t="shared" ref="DL17" si="271">+DL16*DL15</f>
        <v>0</v>
      </c>
      <c r="DM17" s="44">
        <f t="shared" ref="DM17" si="272">+DM16*DM15</f>
        <v>0</v>
      </c>
      <c r="DN17" s="44">
        <f t="shared" ref="DN17" si="273">+DN16*DN15</f>
        <v>0</v>
      </c>
      <c r="DO17" s="44">
        <f t="shared" ref="DO17" si="274">+DO16*DO15</f>
        <v>0</v>
      </c>
      <c r="DP17" s="44">
        <f t="shared" ref="DP17" si="275">+DP16*DP15</f>
        <v>0</v>
      </c>
      <c r="DQ17" s="44">
        <f t="shared" ref="DQ17" si="276">+DQ16*DQ15</f>
        <v>0</v>
      </c>
      <c r="DR17" s="44">
        <f t="shared" ref="DR17" si="277">+DR16*DR15</f>
        <v>0</v>
      </c>
      <c r="DS17" s="44">
        <f t="shared" ref="DS17" si="278">+DS16*DS15</f>
        <v>0</v>
      </c>
      <c r="DT17" s="44">
        <f t="shared" ref="DT17" si="279">+DT16*DT15</f>
        <v>0</v>
      </c>
      <c r="DU17" s="44">
        <f t="shared" ref="DU17" si="280">+DU16*DU15</f>
        <v>0</v>
      </c>
      <c r="DV17" s="44">
        <f t="shared" ref="DV17" si="281">+DV16*DV15</f>
        <v>0</v>
      </c>
      <c r="DW17" s="44">
        <f t="shared" ref="DW17" si="282">+DW16*DW15</f>
        <v>0</v>
      </c>
      <c r="DX17" s="44">
        <f t="shared" ref="DX17" si="283">+DX16*DX15</f>
        <v>0</v>
      </c>
      <c r="DY17" s="44">
        <f t="shared" ref="DY17" si="284">+DY16*DY15</f>
        <v>0</v>
      </c>
      <c r="DZ17" s="44">
        <f t="shared" ref="DZ17" si="285">+DZ16*DZ15</f>
        <v>0</v>
      </c>
      <c r="EA17" s="44">
        <f t="shared" ref="EA17" si="286">+EA16*EA15</f>
        <v>0</v>
      </c>
      <c r="EB17" s="44">
        <f t="shared" ref="EB17" si="287">+EB16*EB15</f>
        <v>0</v>
      </c>
      <c r="EC17" s="44">
        <f t="shared" ref="EC17" si="288">+EC16*EC15</f>
        <v>0</v>
      </c>
      <c r="ED17" s="44">
        <f t="shared" ref="ED17" si="289">+ED16*ED15</f>
        <v>0</v>
      </c>
      <c r="EE17" s="44">
        <f t="shared" ref="EE17" si="290">+EE16*EE15</f>
        <v>0</v>
      </c>
      <c r="EF17" s="44">
        <f t="shared" ref="EF17" si="291">+EF16*EF15</f>
        <v>0</v>
      </c>
      <c r="EG17" s="44">
        <f t="shared" ref="EG17" si="292">+EG16*EG15</f>
        <v>0</v>
      </c>
      <c r="EH17" s="44">
        <f t="shared" ref="EH17" si="293">+EH16*EH15</f>
        <v>0</v>
      </c>
      <c r="EI17" s="44">
        <f t="shared" ref="EI17" si="294">+EI16*EI15</f>
        <v>0</v>
      </c>
      <c r="EJ17" s="44">
        <f t="shared" ref="EJ17" si="295">+EJ16*EJ15</f>
        <v>0</v>
      </c>
      <c r="EK17" s="44">
        <f t="shared" ref="EK17" si="296">+EK16*EK15</f>
        <v>0</v>
      </c>
      <c r="EL17" s="44">
        <f t="shared" ref="EL17" si="297">+EL16*EL15</f>
        <v>0</v>
      </c>
      <c r="EM17" s="44">
        <f t="shared" ref="EM17" si="298">+EM16*EM15</f>
        <v>0</v>
      </c>
      <c r="EN17" s="44">
        <f t="shared" ref="EN17" si="299">+EN16*EN15</f>
        <v>0</v>
      </c>
      <c r="EO17" s="44">
        <f t="shared" ref="EO17" si="300">+EO16*EO15</f>
        <v>0</v>
      </c>
      <c r="EP17" s="44">
        <f t="shared" ref="EP17" si="301">+EP16*EP15</f>
        <v>0</v>
      </c>
      <c r="EQ17" s="44">
        <f t="shared" ref="EQ17" si="302">+EQ16*EQ15</f>
        <v>0</v>
      </c>
      <c r="ER17" s="44">
        <f t="shared" ref="ER17" si="303">+ER16*ER15</f>
        <v>0</v>
      </c>
      <c r="ES17" s="44">
        <f t="shared" ref="ES17" si="304">+ES16*ES15</f>
        <v>0</v>
      </c>
      <c r="ET17" s="44">
        <f t="shared" ref="ET17" si="305">+ET16*ET15</f>
        <v>0</v>
      </c>
      <c r="EU17" s="44">
        <f t="shared" ref="EU17" si="306">+EU16*EU15</f>
        <v>0</v>
      </c>
      <c r="EV17" s="44">
        <f t="shared" ref="EV17" si="307">+EV16*EV15</f>
        <v>0</v>
      </c>
      <c r="EW17" s="44">
        <f t="shared" ref="EW17" si="308">+EW16*EW15</f>
        <v>0</v>
      </c>
      <c r="EX17" s="44">
        <f t="shared" ref="EX17" si="309">+EX16*EX15</f>
        <v>0</v>
      </c>
      <c r="EY17" s="44">
        <f t="shared" ref="EY17" si="310">+EY16*EY15</f>
        <v>0</v>
      </c>
      <c r="EZ17" s="44">
        <f t="shared" ref="EZ17" si="311">+EZ16*EZ15</f>
        <v>0</v>
      </c>
      <c r="FA17" s="44">
        <f t="shared" ref="FA17" si="312">+FA16*FA15</f>
        <v>0</v>
      </c>
      <c r="FB17" s="44">
        <f t="shared" ref="FB17" si="313">+FB16*FB15</f>
        <v>0</v>
      </c>
      <c r="FC17" s="44">
        <f t="shared" ref="FC17" si="314">+FC16*FC15</f>
        <v>0</v>
      </c>
      <c r="FD17" s="44">
        <f t="shared" ref="FD17" si="315">+FD16*FD15</f>
        <v>0</v>
      </c>
      <c r="FE17" s="44">
        <f t="shared" ref="FE17" si="316">+FE16*FE15</f>
        <v>0</v>
      </c>
      <c r="FF17" s="44">
        <f t="shared" ref="FF17" si="317">+FF16*FF15</f>
        <v>0</v>
      </c>
      <c r="FG17" s="44">
        <f t="shared" ref="FG17" si="318">+FG16*FG15</f>
        <v>0</v>
      </c>
      <c r="FH17" s="44">
        <f t="shared" ref="FH17" si="319">+FH16*FH15</f>
        <v>0</v>
      </c>
      <c r="FI17" s="44">
        <f t="shared" ref="FI17" si="320">+FI16*FI15</f>
        <v>0</v>
      </c>
      <c r="FJ17" s="44">
        <f t="shared" ref="FJ17" si="321">+FJ16*FJ15</f>
        <v>0</v>
      </c>
      <c r="FK17" s="44">
        <f t="shared" ref="FK17" si="322">+FK16*FK15</f>
        <v>0</v>
      </c>
      <c r="FL17" s="44">
        <f t="shared" ref="FL17" si="323">+FL16*FL15</f>
        <v>0</v>
      </c>
      <c r="FM17" s="44">
        <f t="shared" ref="FM17" si="324">+FM16*FM15</f>
        <v>0</v>
      </c>
      <c r="FN17" s="44">
        <f t="shared" ref="FN17" si="325">+FN16*FN15</f>
        <v>0</v>
      </c>
      <c r="FO17" s="44">
        <f t="shared" ref="FO17" si="326">+FO16*FO15</f>
        <v>0</v>
      </c>
      <c r="FP17" s="44">
        <f t="shared" ref="FP17" si="327">+FP16*FP15</f>
        <v>0</v>
      </c>
      <c r="FQ17" s="44">
        <f t="shared" ref="FQ17" si="328">+FQ16*FQ15</f>
        <v>0</v>
      </c>
      <c r="FR17" s="44">
        <f t="shared" ref="FR17" si="329">+FR16*FR15</f>
        <v>0</v>
      </c>
      <c r="FS17" s="44">
        <f t="shared" ref="FS17" si="330">+FS16*FS15</f>
        <v>0</v>
      </c>
      <c r="FT17" s="44">
        <f t="shared" ref="FT17" si="331">+FT16*FT15</f>
        <v>0</v>
      </c>
      <c r="FU17" s="44">
        <f t="shared" ref="FU17" si="332">+FU16*FU15</f>
        <v>0</v>
      </c>
      <c r="FV17" s="44">
        <f t="shared" ref="FV17" si="333">+FV16*FV15</f>
        <v>0</v>
      </c>
      <c r="FW17" s="44">
        <f t="shared" ref="FW17" si="334">+FW16*FW15</f>
        <v>0</v>
      </c>
      <c r="FX17" s="44">
        <f t="shared" ref="FX17" si="335">+FX16*FX15</f>
        <v>0</v>
      </c>
      <c r="FY17" s="44">
        <f t="shared" ref="FY17" si="336">+FY16*FY15</f>
        <v>0</v>
      </c>
      <c r="FZ17" s="44">
        <f t="shared" ref="FZ17" si="337">+FZ16*FZ15</f>
        <v>0</v>
      </c>
      <c r="GA17" s="44">
        <f t="shared" ref="GA17" si="338">+GA16*GA15</f>
        <v>0</v>
      </c>
      <c r="GB17" s="44">
        <f t="shared" ref="GB17" si="339">+GB16*GB15</f>
        <v>0</v>
      </c>
      <c r="GC17" s="44">
        <f t="shared" ref="GC17" si="340">+GC16*GC15</f>
        <v>0</v>
      </c>
      <c r="GD17" s="44">
        <f t="shared" ref="GD17" si="341">+GD16*GD15</f>
        <v>0</v>
      </c>
      <c r="GE17" s="44">
        <f t="shared" ref="GE17" si="342">+GE16*GE15</f>
        <v>0</v>
      </c>
      <c r="GF17" s="44">
        <f t="shared" ref="GF17" si="343">+GF16*GF15</f>
        <v>0</v>
      </c>
      <c r="GG17" s="44">
        <f t="shared" ref="GG17" si="344">+GG16*GG15</f>
        <v>0</v>
      </c>
      <c r="GH17" s="44">
        <f t="shared" ref="GH17" si="345">+GH16*GH15</f>
        <v>0</v>
      </c>
      <c r="GI17" s="44">
        <f t="shared" ref="GI17" si="346">+GI16*GI15</f>
        <v>0</v>
      </c>
      <c r="GJ17" s="44">
        <f t="shared" ref="GJ17" si="347">+GJ16*GJ15</f>
        <v>0</v>
      </c>
      <c r="GK17" s="44">
        <f t="shared" ref="GK17" si="348">+GK16*GK15</f>
        <v>0</v>
      </c>
      <c r="GL17" s="44">
        <f t="shared" ref="GL17" si="349">+GL16*GL15</f>
        <v>0</v>
      </c>
      <c r="GM17" s="44">
        <f t="shared" ref="GM17" si="350">+GM16*GM15</f>
        <v>0</v>
      </c>
      <c r="GN17" s="44">
        <f t="shared" ref="GN17" si="351">+GN16*GN15</f>
        <v>0</v>
      </c>
      <c r="GO17" s="44">
        <f t="shared" ref="GO17" si="352">+GO16*GO15</f>
        <v>0</v>
      </c>
      <c r="GP17" s="44">
        <f t="shared" ref="GP17" si="353">+GP16*GP15</f>
        <v>0</v>
      </c>
      <c r="GQ17" s="44">
        <f t="shared" ref="GQ17" si="354">+GQ16*GQ15</f>
        <v>0</v>
      </c>
      <c r="GR17" s="44">
        <f t="shared" ref="GR17" si="355">+GR16*GR15</f>
        <v>0</v>
      </c>
      <c r="GS17" s="44">
        <f t="shared" ref="GS17" si="356">+GS16*GS15</f>
        <v>0</v>
      </c>
      <c r="GT17" s="44">
        <f t="shared" ref="GT17" si="357">+GT16*GT15</f>
        <v>0</v>
      </c>
      <c r="GU17" s="44">
        <f t="shared" ref="GU17" si="358">+GU16*GU15</f>
        <v>0</v>
      </c>
      <c r="GV17" s="44">
        <f t="shared" ref="GV17" si="359">+GV16*GV15</f>
        <v>0</v>
      </c>
      <c r="GW17" s="44">
        <f t="shared" ref="GW17" si="360">+GW16*GW15</f>
        <v>0</v>
      </c>
      <c r="GX17" s="44">
        <f t="shared" ref="GX17" si="361">+GX16*GX15</f>
        <v>0</v>
      </c>
      <c r="GY17" s="44">
        <f t="shared" ref="GY17" si="362">+GY16*GY15</f>
        <v>0</v>
      </c>
      <c r="GZ17" s="44">
        <f t="shared" ref="GZ17" si="363">+GZ16*GZ15</f>
        <v>0</v>
      </c>
      <c r="HA17" s="44">
        <f t="shared" ref="HA17" si="364">+HA16*HA15</f>
        <v>0</v>
      </c>
      <c r="HB17" s="44">
        <f t="shared" ref="HB17" si="365">+HB16*HB15</f>
        <v>0</v>
      </c>
      <c r="HC17" s="44">
        <f t="shared" ref="HC17" si="366">+HC16*HC15</f>
        <v>0</v>
      </c>
      <c r="HD17" s="44">
        <f t="shared" ref="HD17" si="367">+HD16*HD15</f>
        <v>0</v>
      </c>
      <c r="HE17" s="44">
        <f t="shared" ref="HE17" si="368">+HE16*HE15</f>
        <v>0</v>
      </c>
      <c r="HF17" s="44">
        <f t="shared" ref="HF17" si="369">+HF16*HF15</f>
        <v>0</v>
      </c>
      <c r="HG17" s="44">
        <f t="shared" ref="HG17" si="370">+HG16*HG15</f>
        <v>0</v>
      </c>
      <c r="HH17" s="44">
        <f t="shared" ref="HH17" si="371">+HH16*HH15</f>
        <v>0</v>
      </c>
      <c r="HI17" s="44">
        <f t="shared" ref="HI17" si="372">+HI16*HI15</f>
        <v>0</v>
      </c>
      <c r="HJ17" s="44">
        <f t="shared" ref="HJ17" si="373">+HJ16*HJ15</f>
        <v>0</v>
      </c>
      <c r="HK17" s="44">
        <f t="shared" ref="HK17" si="374">+HK16*HK15</f>
        <v>0</v>
      </c>
      <c r="HL17" s="44">
        <f t="shared" ref="HL17" si="375">+HL16*HL15</f>
        <v>0</v>
      </c>
      <c r="HM17" s="44">
        <f t="shared" ref="HM17" si="376">+HM16*HM15</f>
        <v>0</v>
      </c>
      <c r="HN17" s="44">
        <f t="shared" ref="HN17" si="377">+HN16*HN15</f>
        <v>0</v>
      </c>
      <c r="HO17" s="44">
        <f t="shared" ref="HO17" si="378">+HO16*HO15</f>
        <v>0</v>
      </c>
      <c r="HP17" s="44">
        <f t="shared" ref="HP17" si="379">+HP16*HP15</f>
        <v>0</v>
      </c>
      <c r="HQ17" s="44">
        <f t="shared" ref="HQ17" si="380">+HQ16*HQ15</f>
        <v>0</v>
      </c>
      <c r="HR17" s="44">
        <f t="shared" ref="HR17" si="381">+HR16*HR15</f>
        <v>0</v>
      </c>
      <c r="HS17" s="44">
        <f t="shared" ref="HS17" si="382">+HS16*HS15</f>
        <v>0</v>
      </c>
      <c r="HT17" s="44">
        <f t="shared" ref="HT17" si="383">+HT16*HT15</f>
        <v>0</v>
      </c>
      <c r="HU17" s="44">
        <f t="shared" ref="HU17" si="384">+HU16*HU15</f>
        <v>0</v>
      </c>
      <c r="HV17" s="44">
        <f t="shared" ref="HV17" si="385">+HV16*HV15</f>
        <v>0</v>
      </c>
      <c r="HW17" s="44">
        <f t="shared" ref="HW17" si="386">+HW16*HW15</f>
        <v>0</v>
      </c>
      <c r="HX17" s="44">
        <f t="shared" ref="HX17" si="387">+HX16*HX15</f>
        <v>0</v>
      </c>
      <c r="HY17" s="44">
        <f t="shared" ref="HY17" si="388">+HY16*HY15</f>
        <v>0</v>
      </c>
      <c r="HZ17" s="44">
        <f t="shared" ref="HZ17" si="389">+HZ16*HZ15</f>
        <v>0</v>
      </c>
      <c r="IA17" s="44">
        <f t="shared" ref="IA17" si="390">+IA16*IA15</f>
        <v>0</v>
      </c>
      <c r="IB17" s="44">
        <f t="shared" ref="IB17" si="391">+IB16*IB15</f>
        <v>0</v>
      </c>
      <c r="IC17" s="44">
        <f t="shared" ref="IC17" si="392">+IC16*IC15</f>
        <v>0</v>
      </c>
      <c r="ID17" s="44">
        <f t="shared" ref="ID17" si="393">+ID16*ID15</f>
        <v>0</v>
      </c>
      <c r="IE17" s="44">
        <f t="shared" ref="IE17" si="394">+IE16*IE15</f>
        <v>0</v>
      </c>
      <c r="IF17" s="44">
        <f t="shared" ref="IF17" si="395">+IF16*IF15</f>
        <v>0</v>
      </c>
      <c r="IG17" s="44">
        <f t="shared" ref="IG17" si="396">+IG16*IG15</f>
        <v>0</v>
      </c>
      <c r="IH17" s="44">
        <f t="shared" ref="IH17" si="397">+IH16*IH15</f>
        <v>0</v>
      </c>
      <c r="II17" s="44">
        <f t="shared" ref="II17" si="398">+II16*II15</f>
        <v>0</v>
      </c>
      <c r="IJ17" s="44">
        <f t="shared" ref="IJ17" si="399">+IJ16*IJ15</f>
        <v>0</v>
      </c>
      <c r="IK17" s="44">
        <f t="shared" ref="IK17:KV17" si="400">+IK16*IK15</f>
        <v>0</v>
      </c>
      <c r="IL17" s="44">
        <f t="shared" si="400"/>
        <v>0</v>
      </c>
      <c r="IM17" s="44">
        <f t="shared" si="400"/>
        <v>0</v>
      </c>
      <c r="IN17" s="44">
        <f t="shared" si="400"/>
        <v>0</v>
      </c>
      <c r="IO17" s="44">
        <f t="shared" si="400"/>
        <v>0</v>
      </c>
      <c r="IP17" s="44">
        <f t="shared" si="400"/>
        <v>0</v>
      </c>
      <c r="IQ17" s="44">
        <f t="shared" si="400"/>
        <v>0</v>
      </c>
      <c r="IR17" s="44">
        <f t="shared" si="400"/>
        <v>0</v>
      </c>
      <c r="IS17" s="44">
        <f t="shared" si="400"/>
        <v>0</v>
      </c>
      <c r="IT17" s="44">
        <f t="shared" si="400"/>
        <v>0</v>
      </c>
      <c r="IU17" s="44">
        <f t="shared" si="400"/>
        <v>0</v>
      </c>
      <c r="IV17" s="44">
        <f t="shared" si="400"/>
        <v>0</v>
      </c>
      <c r="IW17" s="44">
        <f t="shared" si="400"/>
        <v>0</v>
      </c>
      <c r="IX17" s="44">
        <f t="shared" si="400"/>
        <v>0</v>
      </c>
      <c r="IY17" s="44">
        <f t="shared" si="400"/>
        <v>0</v>
      </c>
      <c r="IZ17" s="44">
        <f t="shared" si="400"/>
        <v>0</v>
      </c>
      <c r="JA17" s="44">
        <f t="shared" si="400"/>
        <v>0</v>
      </c>
      <c r="JB17" s="44">
        <f t="shared" si="400"/>
        <v>0</v>
      </c>
      <c r="JC17" s="44">
        <f t="shared" si="400"/>
        <v>0</v>
      </c>
      <c r="JD17" s="44">
        <f t="shared" si="400"/>
        <v>0</v>
      </c>
      <c r="JE17" s="44">
        <f t="shared" si="400"/>
        <v>0</v>
      </c>
      <c r="JF17" s="44">
        <f t="shared" si="400"/>
        <v>0</v>
      </c>
      <c r="JG17" s="44">
        <f t="shared" si="400"/>
        <v>0</v>
      </c>
      <c r="JH17" s="44">
        <f t="shared" si="400"/>
        <v>0</v>
      </c>
      <c r="JI17" s="44">
        <f t="shared" si="400"/>
        <v>0</v>
      </c>
      <c r="JJ17" s="44">
        <f t="shared" si="400"/>
        <v>0</v>
      </c>
      <c r="JK17" s="44">
        <f t="shared" si="400"/>
        <v>0</v>
      </c>
      <c r="JL17" s="44">
        <f t="shared" si="400"/>
        <v>0</v>
      </c>
      <c r="JM17" s="44">
        <f t="shared" si="400"/>
        <v>0</v>
      </c>
      <c r="JN17" s="44">
        <f t="shared" si="400"/>
        <v>0</v>
      </c>
      <c r="JO17" s="44">
        <f t="shared" si="400"/>
        <v>0</v>
      </c>
      <c r="JP17" s="44">
        <f t="shared" si="400"/>
        <v>0</v>
      </c>
      <c r="JQ17" s="44">
        <f t="shared" si="400"/>
        <v>0</v>
      </c>
      <c r="JR17" s="44">
        <f t="shared" si="400"/>
        <v>0</v>
      </c>
      <c r="JS17" s="44">
        <f t="shared" si="400"/>
        <v>0</v>
      </c>
      <c r="JT17" s="44">
        <f t="shared" si="400"/>
        <v>0</v>
      </c>
      <c r="JU17" s="44">
        <f t="shared" si="400"/>
        <v>0</v>
      </c>
      <c r="JV17" s="44">
        <f t="shared" si="400"/>
        <v>0</v>
      </c>
      <c r="JW17" s="44">
        <f t="shared" si="400"/>
        <v>0</v>
      </c>
      <c r="JX17" s="44">
        <f t="shared" si="400"/>
        <v>0</v>
      </c>
      <c r="JY17" s="44">
        <f t="shared" si="400"/>
        <v>0</v>
      </c>
      <c r="JZ17" s="44">
        <f t="shared" si="400"/>
        <v>0</v>
      </c>
      <c r="KA17" s="44">
        <f t="shared" si="400"/>
        <v>0</v>
      </c>
      <c r="KB17" s="44">
        <f t="shared" si="400"/>
        <v>0</v>
      </c>
      <c r="KC17" s="44">
        <f t="shared" si="400"/>
        <v>0</v>
      </c>
      <c r="KD17" s="44">
        <f t="shared" si="400"/>
        <v>0</v>
      </c>
      <c r="KE17" s="44">
        <f t="shared" si="400"/>
        <v>0</v>
      </c>
      <c r="KF17" s="44">
        <f t="shared" si="400"/>
        <v>0</v>
      </c>
      <c r="KG17" s="44">
        <f t="shared" si="400"/>
        <v>0</v>
      </c>
      <c r="KH17" s="44">
        <f t="shared" si="400"/>
        <v>0</v>
      </c>
      <c r="KI17" s="44">
        <f t="shared" si="400"/>
        <v>0</v>
      </c>
      <c r="KJ17" s="44">
        <f t="shared" si="400"/>
        <v>0</v>
      </c>
      <c r="KK17" s="44">
        <f t="shared" si="400"/>
        <v>0</v>
      </c>
      <c r="KL17" s="44">
        <f t="shared" si="400"/>
        <v>0</v>
      </c>
      <c r="KM17" s="44">
        <f t="shared" si="400"/>
        <v>0</v>
      </c>
      <c r="KN17" s="44">
        <f t="shared" si="400"/>
        <v>0</v>
      </c>
      <c r="KO17" s="44">
        <f t="shared" si="400"/>
        <v>0</v>
      </c>
      <c r="KP17" s="44">
        <f t="shared" si="400"/>
        <v>0</v>
      </c>
      <c r="KQ17" s="44">
        <f t="shared" si="400"/>
        <v>0</v>
      </c>
      <c r="KR17" s="44">
        <f t="shared" si="400"/>
        <v>0</v>
      </c>
      <c r="KS17" s="44">
        <f t="shared" si="400"/>
        <v>0</v>
      </c>
      <c r="KT17" s="44">
        <f t="shared" si="400"/>
        <v>0</v>
      </c>
      <c r="KU17" s="44">
        <f t="shared" si="400"/>
        <v>0</v>
      </c>
      <c r="KV17" s="44">
        <f t="shared" si="400"/>
        <v>0</v>
      </c>
      <c r="KW17" s="44">
        <f t="shared" ref="KW17:MZ17" si="401">+KW16*KW15</f>
        <v>0</v>
      </c>
      <c r="KX17" s="44">
        <f t="shared" si="401"/>
        <v>0</v>
      </c>
      <c r="KY17" s="44">
        <f t="shared" si="401"/>
        <v>0</v>
      </c>
      <c r="KZ17" s="44">
        <f t="shared" si="401"/>
        <v>0</v>
      </c>
      <c r="LA17" s="44">
        <f t="shared" si="401"/>
        <v>0</v>
      </c>
      <c r="LB17" s="44">
        <f t="shared" si="401"/>
        <v>0</v>
      </c>
      <c r="LC17" s="44">
        <f t="shared" si="401"/>
        <v>0</v>
      </c>
      <c r="LD17" s="44">
        <f t="shared" si="401"/>
        <v>0</v>
      </c>
      <c r="LE17" s="44">
        <f t="shared" si="401"/>
        <v>0</v>
      </c>
      <c r="LF17" s="44">
        <f t="shared" si="401"/>
        <v>0</v>
      </c>
      <c r="LG17" s="44">
        <f t="shared" si="401"/>
        <v>0</v>
      </c>
      <c r="LH17" s="44">
        <f t="shared" si="401"/>
        <v>0</v>
      </c>
      <c r="LI17" s="44">
        <f t="shared" si="401"/>
        <v>0</v>
      </c>
      <c r="LJ17" s="44">
        <f t="shared" si="401"/>
        <v>0</v>
      </c>
      <c r="LK17" s="44">
        <f t="shared" si="401"/>
        <v>0</v>
      </c>
      <c r="LL17" s="44">
        <f t="shared" si="401"/>
        <v>0</v>
      </c>
      <c r="LM17" s="44">
        <f t="shared" si="401"/>
        <v>0</v>
      </c>
      <c r="LN17" s="44">
        <f t="shared" si="401"/>
        <v>0</v>
      </c>
      <c r="LO17" s="44">
        <f t="shared" si="401"/>
        <v>0</v>
      </c>
      <c r="LP17" s="44">
        <f t="shared" si="401"/>
        <v>0</v>
      </c>
      <c r="LQ17" s="44">
        <f t="shared" si="401"/>
        <v>0</v>
      </c>
      <c r="LR17" s="44">
        <f t="shared" si="401"/>
        <v>0</v>
      </c>
      <c r="LS17" s="44">
        <f t="shared" si="401"/>
        <v>0</v>
      </c>
      <c r="LT17" s="44">
        <f t="shared" si="401"/>
        <v>0</v>
      </c>
      <c r="LU17" s="44">
        <f t="shared" si="401"/>
        <v>0</v>
      </c>
      <c r="LV17" s="44">
        <f t="shared" si="401"/>
        <v>0</v>
      </c>
      <c r="LW17" s="44">
        <f t="shared" si="401"/>
        <v>0</v>
      </c>
      <c r="LX17" s="44">
        <f t="shared" si="401"/>
        <v>0</v>
      </c>
      <c r="LY17" s="44">
        <f t="shared" si="401"/>
        <v>0</v>
      </c>
      <c r="LZ17" s="44">
        <f t="shared" si="401"/>
        <v>0</v>
      </c>
      <c r="MA17" s="44">
        <f t="shared" si="401"/>
        <v>0</v>
      </c>
      <c r="MB17" s="44">
        <f t="shared" si="401"/>
        <v>0</v>
      </c>
      <c r="MC17" s="44">
        <f t="shared" si="401"/>
        <v>0</v>
      </c>
      <c r="MD17" s="44">
        <f t="shared" si="401"/>
        <v>0</v>
      </c>
      <c r="ME17" s="44">
        <f t="shared" si="401"/>
        <v>0</v>
      </c>
      <c r="MF17" s="44">
        <f t="shared" si="401"/>
        <v>0</v>
      </c>
      <c r="MG17" s="44">
        <f t="shared" si="401"/>
        <v>0</v>
      </c>
      <c r="MH17" s="44">
        <f t="shared" si="401"/>
        <v>0</v>
      </c>
      <c r="MI17" s="44">
        <f t="shared" si="401"/>
        <v>0</v>
      </c>
      <c r="MJ17" s="44">
        <f t="shared" si="401"/>
        <v>0</v>
      </c>
      <c r="MK17" s="44">
        <f t="shared" si="401"/>
        <v>0</v>
      </c>
      <c r="ML17" s="44">
        <f t="shared" si="401"/>
        <v>0</v>
      </c>
      <c r="MM17" s="44">
        <f t="shared" si="401"/>
        <v>0</v>
      </c>
      <c r="MN17" s="44">
        <f t="shared" si="401"/>
        <v>0</v>
      </c>
      <c r="MO17" s="44">
        <f t="shared" si="401"/>
        <v>0</v>
      </c>
      <c r="MP17" s="44">
        <f t="shared" si="401"/>
        <v>0</v>
      </c>
      <c r="MQ17" s="44">
        <f t="shared" si="401"/>
        <v>0</v>
      </c>
      <c r="MR17" s="44">
        <f t="shared" si="401"/>
        <v>0</v>
      </c>
      <c r="MS17" s="44">
        <f t="shared" si="401"/>
        <v>0</v>
      </c>
      <c r="MT17" s="44">
        <f t="shared" si="401"/>
        <v>0</v>
      </c>
      <c r="MU17" s="44">
        <f t="shared" si="401"/>
        <v>0</v>
      </c>
      <c r="MV17" s="44">
        <f t="shared" si="401"/>
        <v>0</v>
      </c>
      <c r="MW17" s="44">
        <f t="shared" si="401"/>
        <v>0</v>
      </c>
      <c r="MX17" s="44">
        <f t="shared" si="401"/>
        <v>0</v>
      </c>
      <c r="MY17" s="44">
        <f t="shared" si="401"/>
        <v>0</v>
      </c>
      <c r="MZ17" s="44">
        <f t="shared" si="401"/>
        <v>0</v>
      </c>
      <c r="NB17" s="19" t="str">
        <f>+D17</f>
        <v>Share of MW</v>
      </c>
      <c r="NC17" s="6">
        <f t="shared" si="157"/>
        <v>0</v>
      </c>
      <c r="ND17" s="6">
        <f t="shared" si="157"/>
        <v>0</v>
      </c>
      <c r="NE17" s="6">
        <f t="shared" si="157"/>
        <v>0</v>
      </c>
      <c r="NF17" s="6">
        <f t="shared" si="157"/>
        <v>0</v>
      </c>
      <c r="NG17" s="6">
        <f t="shared" si="157"/>
        <v>0</v>
      </c>
      <c r="NH17" s="6">
        <f t="shared" si="157"/>
        <v>0</v>
      </c>
      <c r="NI17" s="6">
        <f t="shared" si="157"/>
        <v>0</v>
      </c>
      <c r="NJ17" s="6">
        <f t="shared" si="157"/>
        <v>0</v>
      </c>
      <c r="NK17" s="6">
        <f t="shared" si="157"/>
        <v>0</v>
      </c>
      <c r="NL17" s="6">
        <f t="shared" si="157"/>
        <v>0</v>
      </c>
      <c r="NM17" s="6">
        <f t="shared" si="158"/>
        <v>0</v>
      </c>
      <c r="NN17" s="6">
        <f t="shared" si="158"/>
        <v>0</v>
      </c>
      <c r="NO17" s="6">
        <f t="shared" si="158"/>
        <v>0</v>
      </c>
      <c r="NP17" s="6">
        <f t="shared" si="158"/>
        <v>0</v>
      </c>
      <c r="NQ17" s="6">
        <f t="shared" si="158"/>
        <v>0</v>
      </c>
      <c r="NR17" s="6">
        <f t="shared" si="158"/>
        <v>0</v>
      </c>
      <c r="NS17" s="6">
        <f t="shared" si="158"/>
        <v>0</v>
      </c>
      <c r="NT17" s="6">
        <f t="shared" si="158"/>
        <v>0</v>
      </c>
      <c r="NU17" s="6">
        <f t="shared" si="158"/>
        <v>0</v>
      </c>
      <c r="NV17" s="6">
        <f t="shared" si="158"/>
        <v>0</v>
      </c>
      <c r="NW17" s="6">
        <f t="shared" si="159"/>
        <v>0</v>
      </c>
      <c r="NX17" s="6">
        <f t="shared" si="159"/>
        <v>0</v>
      </c>
      <c r="NY17" s="6">
        <f t="shared" si="159"/>
        <v>0</v>
      </c>
      <c r="NZ17" s="6">
        <f t="shared" si="159"/>
        <v>0</v>
      </c>
      <c r="OA17" s="6">
        <f t="shared" si="159"/>
        <v>0</v>
      </c>
      <c r="OB17" s="6">
        <f t="shared" si="159"/>
        <v>0</v>
      </c>
      <c r="OC17" s="6">
        <f t="shared" si="159"/>
        <v>0</v>
      </c>
      <c r="OD17" s="6">
        <f t="shared" si="159"/>
        <v>0</v>
      </c>
      <c r="OE17" s="6">
        <f t="shared" si="159"/>
        <v>0</v>
      </c>
      <c r="OF17" s="6">
        <f t="shared" si="159"/>
        <v>0</v>
      </c>
      <c r="OH17" s="58" t="str">
        <f>_xlfn.CONCAT(C15," ",D17)</f>
        <v>McNeil Facility Share of MW</v>
      </c>
    </row>
    <row r="18" spans="2:398" x14ac:dyDescent="0.25">
      <c r="D18" s="19" t="s">
        <v>76</v>
      </c>
      <c r="E18" s="45" cm="1">
        <f t="array" ref="E18">INDEX(Capacity_Rates[#All],MATCH($C15,Capacity_Rates[[#All],[Invoice_Group]],0),E$3-2019)</f>
        <v>17.28</v>
      </c>
      <c r="F18" s="45" cm="1">
        <f t="array" ref="F18">INDEX(Capacity_Rates[#All],MATCH($C15,Capacity_Rates[[#All],[Invoice_Group]],0),F$3-2019)</f>
        <v>17.28</v>
      </c>
      <c r="G18" s="45" cm="1">
        <f t="array" ref="G18">INDEX(Capacity_Rates[#All],MATCH($C15,Capacity_Rates[[#All],[Invoice_Group]],0),G$3-2019)</f>
        <v>17.28</v>
      </c>
      <c r="H18" s="45" cm="1">
        <f t="array" ref="H18">INDEX(Capacity_Rates[#All],MATCH($C15,Capacity_Rates[[#All],[Invoice_Group]],0),H$3-2019)</f>
        <v>17.28</v>
      </c>
      <c r="I18" s="45" cm="1">
        <f t="array" ref="I18">INDEX(Capacity_Rates[#All],MATCH($C15,Capacity_Rates[[#All],[Invoice_Group]],0),I$3-2019)</f>
        <v>17.28</v>
      </c>
      <c r="J18" s="45" cm="1">
        <f t="array" ref="J18">INDEX(Capacity_Rates[#All],MATCH($C15,Capacity_Rates[[#All],[Invoice_Group]],0),J$3-2019)</f>
        <v>17.28</v>
      </c>
      <c r="K18" s="45" cm="1">
        <f t="array" ref="K18">INDEX(Capacity_Rates[#All],MATCH($C15,Capacity_Rates[[#All],[Invoice_Group]],0),K$3-2019)</f>
        <v>17.28</v>
      </c>
      <c r="L18" s="45" cm="1">
        <f t="array" ref="L18">INDEX(Capacity_Rates[#All],MATCH($C15,Capacity_Rates[[#All],[Invoice_Group]],0),L$3-2019)</f>
        <v>17.28</v>
      </c>
      <c r="M18" s="45" cm="1">
        <f t="array" ref="M18">INDEX(Capacity_Rates[#All],MATCH($C15,Capacity_Rates[[#All],[Invoice_Group]],0),M$3-2019)</f>
        <v>17.28</v>
      </c>
      <c r="N18" s="45" cm="1">
        <f t="array" ref="N18">INDEX(Capacity_Rates[#All],MATCH($C15,Capacity_Rates[[#All],[Invoice_Group]],0),N$3-2019)</f>
        <v>17.28</v>
      </c>
      <c r="O18" s="45" cm="1">
        <f t="array" ref="O18">INDEX(Capacity_Rates[#All],MATCH($C15,Capacity_Rates[[#All],[Invoice_Group]],0),O$3-2019)</f>
        <v>17.28</v>
      </c>
      <c r="P18" s="45" cm="1">
        <f t="array" ref="P18">INDEX(Capacity_Rates[#All],MATCH($C15,Capacity_Rates[[#All],[Invoice_Group]],0),P$3-2019)</f>
        <v>17.28</v>
      </c>
      <c r="Q18" s="45" cm="1">
        <f t="array" ref="Q18">INDEX(Capacity_Rates[#All],MATCH($C15,Capacity_Rates[[#All],[Invoice_Group]],0),Q$3-2019)</f>
        <v>20.94</v>
      </c>
      <c r="R18" s="45" cm="1">
        <f t="array" ref="R18">INDEX(Capacity_Rates[#All],MATCH($C15,Capacity_Rates[[#All],[Invoice_Group]],0),R$3-2019)</f>
        <v>20.94</v>
      </c>
      <c r="S18" s="45" cm="1">
        <f t="array" ref="S18">INDEX(Capacity_Rates[#All],MATCH($C15,Capacity_Rates[[#All],[Invoice_Group]],0),S$3-2019)</f>
        <v>20.94</v>
      </c>
      <c r="T18" s="45" cm="1">
        <f t="array" ref="T18">INDEX(Capacity_Rates[#All],MATCH($C15,Capacity_Rates[[#All],[Invoice_Group]],0),T$3-2019)</f>
        <v>20.94</v>
      </c>
      <c r="U18" s="45" cm="1">
        <f t="array" ref="U18">INDEX(Capacity_Rates[#All],MATCH($C15,Capacity_Rates[[#All],[Invoice_Group]],0),U$3-2019)</f>
        <v>20.94</v>
      </c>
      <c r="V18" s="45" cm="1">
        <f t="array" ref="V18">INDEX(Capacity_Rates[#All],MATCH($C15,Capacity_Rates[[#All],[Invoice_Group]],0),V$3-2019)</f>
        <v>20.94</v>
      </c>
      <c r="W18" s="45" cm="1">
        <f t="array" ref="W18">INDEX(Capacity_Rates[#All],MATCH($C15,Capacity_Rates[[#All],[Invoice_Group]],0),W$3-2019)</f>
        <v>20.94</v>
      </c>
      <c r="X18" s="45" cm="1">
        <f t="array" ref="X18">INDEX(Capacity_Rates[#All],MATCH($C15,Capacity_Rates[[#All],[Invoice_Group]],0),X$3-2019)</f>
        <v>20.94</v>
      </c>
      <c r="Y18" s="45" cm="1">
        <f t="array" ref="Y18">INDEX(Capacity_Rates[#All],MATCH($C15,Capacity_Rates[[#All],[Invoice_Group]],0),Y$3-2019)</f>
        <v>20.94</v>
      </c>
      <c r="Z18" s="45" cm="1">
        <f t="array" ref="Z18">INDEX(Capacity_Rates[#All],MATCH($C15,Capacity_Rates[[#All],[Invoice_Group]],0),Z$3-2019)</f>
        <v>20.94</v>
      </c>
      <c r="AA18" s="45" cm="1">
        <f t="array" ref="AA18">INDEX(Capacity_Rates[#All],MATCH($C15,Capacity_Rates[[#All],[Invoice_Group]],0),AA$3-2019)</f>
        <v>20.94</v>
      </c>
      <c r="AB18" s="45" cm="1">
        <f t="array" ref="AB18">INDEX(Capacity_Rates[#All],MATCH($C15,Capacity_Rates[[#All],[Invoice_Group]],0),AB$3-2019)</f>
        <v>20.94</v>
      </c>
      <c r="AC18" s="45" cm="1">
        <f t="array" ref="AC18">INDEX(Capacity_Rates[#All],MATCH($C15,Capacity_Rates[[#All],[Invoice_Group]],0),AC$3-2019)</f>
        <v>21.526320000000002</v>
      </c>
      <c r="AD18" s="45" cm="1">
        <f t="array" ref="AD18">INDEX(Capacity_Rates[#All],MATCH($C15,Capacity_Rates[[#All],[Invoice_Group]],0),AD$3-2019)</f>
        <v>21.526320000000002</v>
      </c>
      <c r="AE18" s="45" cm="1">
        <f t="array" ref="AE18">INDEX(Capacity_Rates[#All],MATCH($C15,Capacity_Rates[[#All],[Invoice_Group]],0),AE$3-2019)</f>
        <v>21.526320000000002</v>
      </c>
      <c r="AF18" s="45" cm="1">
        <f t="array" ref="AF18">INDEX(Capacity_Rates[#All],MATCH($C15,Capacity_Rates[[#All],[Invoice_Group]],0),AF$3-2019)</f>
        <v>21.526320000000002</v>
      </c>
      <c r="AG18" s="45" cm="1">
        <f t="array" ref="AG18">INDEX(Capacity_Rates[#All],MATCH($C15,Capacity_Rates[[#All],[Invoice_Group]],0),AG$3-2019)</f>
        <v>21.526320000000002</v>
      </c>
      <c r="AH18" s="45" cm="1">
        <f t="array" ref="AH18">INDEX(Capacity_Rates[#All],MATCH($C15,Capacity_Rates[[#All],[Invoice_Group]],0),AH$3-2019)</f>
        <v>21.526320000000002</v>
      </c>
      <c r="AI18" s="45" cm="1">
        <f t="array" ref="AI18">INDEX(Capacity_Rates[#All],MATCH($C15,Capacity_Rates[[#All],[Invoice_Group]],0),AI$3-2019)</f>
        <v>21.526320000000002</v>
      </c>
      <c r="AJ18" s="45" cm="1">
        <f t="array" ref="AJ18">INDEX(Capacity_Rates[#All],MATCH($C15,Capacity_Rates[[#All],[Invoice_Group]],0),AJ$3-2019)</f>
        <v>21.526320000000002</v>
      </c>
      <c r="AK18" s="45" cm="1">
        <f t="array" ref="AK18">INDEX(Capacity_Rates[#All],MATCH($C15,Capacity_Rates[[#All],[Invoice_Group]],0),AK$3-2019)</f>
        <v>21.526320000000002</v>
      </c>
      <c r="AL18" s="45" cm="1">
        <f t="array" ref="AL18">INDEX(Capacity_Rates[#All],MATCH($C15,Capacity_Rates[[#All],[Invoice_Group]],0),AL$3-2019)</f>
        <v>21.526320000000002</v>
      </c>
      <c r="AM18" s="45" cm="1">
        <f t="array" ref="AM18">INDEX(Capacity_Rates[#All],MATCH($C15,Capacity_Rates[[#All],[Invoice_Group]],0),AM$3-2019)</f>
        <v>21.526320000000002</v>
      </c>
      <c r="AN18" s="45" cm="1">
        <f t="array" ref="AN18">INDEX(Capacity_Rates[#All],MATCH($C15,Capacity_Rates[[#All],[Invoice_Group]],0),AN$3-2019)</f>
        <v>21.526320000000002</v>
      </c>
      <c r="AO18" s="45" cm="1">
        <f t="array" ref="AO18">INDEX(Capacity_Rates[#All],MATCH($C15,Capacity_Rates[[#All],[Invoice_Group]],0),AO$3-2019)</f>
        <v>22.129056960000003</v>
      </c>
      <c r="AP18" s="45" cm="1">
        <f t="array" ref="AP18">INDEX(Capacity_Rates[#All],MATCH($C15,Capacity_Rates[[#All],[Invoice_Group]],0),AP$3-2019)</f>
        <v>22.129056960000003</v>
      </c>
      <c r="AQ18" s="45" cm="1">
        <f t="array" ref="AQ18">INDEX(Capacity_Rates[#All],MATCH($C15,Capacity_Rates[[#All],[Invoice_Group]],0),AQ$3-2019)</f>
        <v>22.129056960000003</v>
      </c>
      <c r="AR18" s="45" cm="1">
        <f t="array" ref="AR18">INDEX(Capacity_Rates[#All],MATCH($C15,Capacity_Rates[[#All],[Invoice_Group]],0),AR$3-2019)</f>
        <v>22.129056960000003</v>
      </c>
      <c r="AS18" s="45" cm="1">
        <f t="array" ref="AS18">INDEX(Capacity_Rates[#All],MATCH($C15,Capacity_Rates[[#All],[Invoice_Group]],0),AS$3-2019)</f>
        <v>22.129056960000003</v>
      </c>
      <c r="AT18" s="45" cm="1">
        <f t="array" ref="AT18">INDEX(Capacity_Rates[#All],MATCH($C15,Capacity_Rates[[#All],[Invoice_Group]],0),AT$3-2019)</f>
        <v>22.129056960000003</v>
      </c>
      <c r="AU18" s="45" cm="1">
        <f t="array" ref="AU18">INDEX(Capacity_Rates[#All],MATCH($C15,Capacity_Rates[[#All],[Invoice_Group]],0),AU$3-2019)</f>
        <v>22.129056960000003</v>
      </c>
      <c r="AV18" s="45" cm="1">
        <f t="array" ref="AV18">INDEX(Capacity_Rates[#All],MATCH($C15,Capacity_Rates[[#All],[Invoice_Group]],0),AV$3-2019)</f>
        <v>22.129056960000003</v>
      </c>
      <c r="AW18" s="45" cm="1">
        <f t="array" ref="AW18">INDEX(Capacity_Rates[#All],MATCH($C15,Capacity_Rates[[#All],[Invoice_Group]],0),AW$3-2019)</f>
        <v>22.129056960000003</v>
      </c>
      <c r="AX18" s="45" cm="1">
        <f t="array" ref="AX18">INDEX(Capacity_Rates[#All],MATCH($C15,Capacity_Rates[[#All],[Invoice_Group]],0),AX$3-2019)</f>
        <v>22.129056960000003</v>
      </c>
      <c r="AY18" s="45" cm="1">
        <f t="array" ref="AY18">INDEX(Capacity_Rates[#All],MATCH($C15,Capacity_Rates[[#All],[Invoice_Group]],0),AY$3-2019)</f>
        <v>22.129056960000003</v>
      </c>
      <c r="AZ18" s="45" cm="1">
        <f t="array" ref="AZ18">INDEX(Capacity_Rates[#All],MATCH($C15,Capacity_Rates[[#All],[Invoice_Group]],0),AZ$3-2019)</f>
        <v>22.129056960000003</v>
      </c>
      <c r="BA18" s="45" cm="1">
        <f t="array" ref="BA18">INDEX(Capacity_Rates[#All],MATCH($C15,Capacity_Rates[[#All],[Invoice_Group]],0),BA$3-2019)</f>
        <v>22.748670554880004</v>
      </c>
      <c r="BB18" s="45" cm="1">
        <f t="array" ref="BB18">INDEX(Capacity_Rates[#All],MATCH($C15,Capacity_Rates[[#All],[Invoice_Group]],0),BB$3-2019)</f>
        <v>22.748670554880004</v>
      </c>
      <c r="BC18" s="45" cm="1">
        <f t="array" ref="BC18">INDEX(Capacity_Rates[#All],MATCH($C15,Capacity_Rates[[#All],[Invoice_Group]],0),BC$3-2019)</f>
        <v>22.748670554880004</v>
      </c>
      <c r="BD18" s="45" cm="1">
        <f t="array" ref="BD18">INDEX(Capacity_Rates[#All],MATCH($C15,Capacity_Rates[[#All],[Invoice_Group]],0),BD$3-2019)</f>
        <v>22.748670554880004</v>
      </c>
      <c r="BE18" s="45" cm="1">
        <f t="array" ref="BE18">INDEX(Capacity_Rates[#All],MATCH($C15,Capacity_Rates[[#All],[Invoice_Group]],0),BE$3-2019)</f>
        <v>22.748670554880004</v>
      </c>
      <c r="BF18" s="45" cm="1">
        <f t="array" ref="BF18">INDEX(Capacity_Rates[#All],MATCH($C15,Capacity_Rates[[#All],[Invoice_Group]],0),BF$3-2019)</f>
        <v>22.748670554880004</v>
      </c>
      <c r="BG18" s="45" cm="1">
        <f t="array" ref="BG18">INDEX(Capacity_Rates[#All],MATCH($C15,Capacity_Rates[[#All],[Invoice_Group]],0),BG$3-2019)</f>
        <v>22.748670554880004</v>
      </c>
      <c r="BH18" s="45" cm="1">
        <f t="array" ref="BH18">INDEX(Capacity_Rates[#All],MATCH($C15,Capacity_Rates[[#All],[Invoice_Group]],0),BH$3-2019)</f>
        <v>22.748670554880004</v>
      </c>
      <c r="BI18" s="45" cm="1">
        <f t="array" ref="BI18">INDEX(Capacity_Rates[#All],MATCH($C15,Capacity_Rates[[#All],[Invoice_Group]],0),BI$3-2019)</f>
        <v>22.748670554880004</v>
      </c>
      <c r="BJ18" s="45" cm="1">
        <f t="array" ref="BJ18">INDEX(Capacity_Rates[#All],MATCH($C15,Capacity_Rates[[#All],[Invoice_Group]],0),BJ$3-2019)</f>
        <v>22.748670554880004</v>
      </c>
      <c r="BK18" s="45" cm="1">
        <f t="array" ref="BK18">INDEX(Capacity_Rates[#All],MATCH($C15,Capacity_Rates[[#All],[Invoice_Group]],0),BK$3-2019)</f>
        <v>22.748670554880004</v>
      </c>
      <c r="BL18" s="45" cm="1">
        <f t="array" ref="BL18">INDEX(Capacity_Rates[#All],MATCH($C15,Capacity_Rates[[#All],[Invoice_Group]],0),BL$3-2019)</f>
        <v>22.748670554880004</v>
      </c>
      <c r="BM18" s="45" cm="1">
        <f t="array" ref="BM18">INDEX(Capacity_Rates[#All],MATCH($C15,Capacity_Rates[[#All],[Invoice_Group]],0),BM$3-2019)</f>
        <v>23.385633330416645</v>
      </c>
      <c r="BN18" s="45" cm="1">
        <f t="array" ref="BN18">INDEX(Capacity_Rates[#All],MATCH($C15,Capacity_Rates[[#All],[Invoice_Group]],0),BN$3-2019)</f>
        <v>23.385633330416645</v>
      </c>
      <c r="BO18" s="45" cm="1">
        <f t="array" ref="BO18">INDEX(Capacity_Rates[#All],MATCH($C15,Capacity_Rates[[#All],[Invoice_Group]],0),BO$3-2019)</f>
        <v>23.385633330416645</v>
      </c>
      <c r="BP18" s="45" cm="1">
        <f t="array" ref="BP18">INDEX(Capacity_Rates[#All],MATCH($C15,Capacity_Rates[[#All],[Invoice_Group]],0),BP$3-2019)</f>
        <v>23.385633330416645</v>
      </c>
      <c r="BQ18" s="45" cm="1">
        <f t="array" ref="BQ18">INDEX(Capacity_Rates[#All],MATCH($C15,Capacity_Rates[[#All],[Invoice_Group]],0),BQ$3-2019)</f>
        <v>23.385633330416645</v>
      </c>
      <c r="BR18" s="45" cm="1">
        <f t="array" ref="BR18">INDEX(Capacity_Rates[#All],MATCH($C15,Capacity_Rates[[#All],[Invoice_Group]],0),BR$3-2019)</f>
        <v>23.385633330416645</v>
      </c>
      <c r="BS18" s="45" cm="1">
        <f t="array" ref="BS18">INDEX(Capacity_Rates[#All],MATCH($C15,Capacity_Rates[[#All],[Invoice_Group]],0),BS$3-2019)</f>
        <v>23.385633330416645</v>
      </c>
      <c r="BT18" s="45" cm="1">
        <f t="array" ref="BT18">INDEX(Capacity_Rates[#All],MATCH($C15,Capacity_Rates[[#All],[Invoice_Group]],0),BT$3-2019)</f>
        <v>23.385633330416645</v>
      </c>
      <c r="BU18" s="45" cm="1">
        <f t="array" ref="BU18">INDEX(Capacity_Rates[#All],MATCH($C15,Capacity_Rates[[#All],[Invoice_Group]],0),BU$3-2019)</f>
        <v>23.385633330416645</v>
      </c>
      <c r="BV18" s="45" cm="1">
        <f t="array" ref="BV18">INDEX(Capacity_Rates[#All],MATCH($C15,Capacity_Rates[[#All],[Invoice_Group]],0),BV$3-2019)</f>
        <v>23.385633330416645</v>
      </c>
      <c r="BW18" s="45" cm="1">
        <f t="array" ref="BW18">INDEX(Capacity_Rates[#All],MATCH($C15,Capacity_Rates[[#All],[Invoice_Group]],0),BW$3-2019)</f>
        <v>23.385633330416645</v>
      </c>
      <c r="BX18" s="45" cm="1">
        <f t="array" ref="BX18">INDEX(Capacity_Rates[#All],MATCH($C15,Capacity_Rates[[#All],[Invoice_Group]],0),BX$3-2019)</f>
        <v>23.385633330416645</v>
      </c>
      <c r="BY18" s="45" cm="1">
        <f t="array" ref="BY18">INDEX(Capacity_Rates[#All],MATCH($C15,Capacity_Rates[[#All],[Invoice_Group]],0),BY$3-2019)</f>
        <v>24.040431063668311</v>
      </c>
      <c r="BZ18" s="45" cm="1">
        <f t="array" ref="BZ18">INDEX(Capacity_Rates[#All],MATCH($C15,Capacity_Rates[[#All],[Invoice_Group]],0),BZ$3-2019)</f>
        <v>24.040431063668311</v>
      </c>
      <c r="CA18" s="45" cm="1">
        <f t="array" ref="CA18">INDEX(Capacity_Rates[#All],MATCH($C15,Capacity_Rates[[#All],[Invoice_Group]],0),CA$3-2019)</f>
        <v>24.040431063668311</v>
      </c>
      <c r="CB18" s="45" cm="1">
        <f t="array" ref="CB18">INDEX(Capacity_Rates[#All],MATCH($C15,Capacity_Rates[[#All],[Invoice_Group]],0),CB$3-2019)</f>
        <v>24.040431063668311</v>
      </c>
      <c r="CC18" s="45" cm="1">
        <f t="array" ref="CC18">INDEX(Capacity_Rates[#All],MATCH($C15,Capacity_Rates[[#All],[Invoice_Group]],0),CC$3-2019)</f>
        <v>24.040431063668311</v>
      </c>
      <c r="CD18" s="45" cm="1">
        <f t="array" ref="CD18">INDEX(Capacity_Rates[#All],MATCH($C15,Capacity_Rates[[#All],[Invoice_Group]],0),CD$3-2019)</f>
        <v>24.040431063668311</v>
      </c>
      <c r="CE18" s="45" cm="1">
        <f t="array" ref="CE18">INDEX(Capacity_Rates[#All],MATCH($C15,Capacity_Rates[[#All],[Invoice_Group]],0),CE$3-2019)</f>
        <v>24.040431063668311</v>
      </c>
      <c r="CF18" s="45" cm="1">
        <f t="array" ref="CF18">INDEX(Capacity_Rates[#All],MATCH($C15,Capacity_Rates[[#All],[Invoice_Group]],0),CF$3-2019)</f>
        <v>24.040431063668311</v>
      </c>
      <c r="CG18" s="45" cm="1">
        <f t="array" ref="CG18">INDEX(Capacity_Rates[#All],MATCH($C15,Capacity_Rates[[#All],[Invoice_Group]],0),CG$3-2019)</f>
        <v>24.040431063668311</v>
      </c>
      <c r="CH18" s="45" cm="1">
        <f t="array" ref="CH18">INDEX(Capacity_Rates[#All],MATCH($C15,Capacity_Rates[[#All],[Invoice_Group]],0),CH$3-2019)</f>
        <v>24.040431063668311</v>
      </c>
      <c r="CI18" s="45" cm="1">
        <f t="array" ref="CI18">INDEX(Capacity_Rates[#All],MATCH($C15,Capacity_Rates[[#All],[Invoice_Group]],0),CI$3-2019)</f>
        <v>24.040431063668311</v>
      </c>
      <c r="CJ18" s="45" cm="1">
        <f t="array" ref="CJ18">INDEX(Capacity_Rates[#All],MATCH($C15,Capacity_Rates[[#All],[Invoice_Group]],0),CJ$3-2019)</f>
        <v>24.040431063668311</v>
      </c>
      <c r="CK18" s="45" cm="1">
        <f t="array" ref="CK18">INDEX(Capacity_Rates[#All],MATCH($C15,Capacity_Rates[[#All],[Invoice_Group]],0),CK$3-2019)</f>
        <v>24.713563133451025</v>
      </c>
      <c r="CL18" s="45" cm="1">
        <f t="array" ref="CL18">INDEX(Capacity_Rates[#All],MATCH($C15,Capacity_Rates[[#All],[Invoice_Group]],0),CL$3-2019)</f>
        <v>24.713563133451025</v>
      </c>
      <c r="CM18" s="45" cm="1">
        <f t="array" ref="CM18">INDEX(Capacity_Rates[#All],MATCH($C15,Capacity_Rates[[#All],[Invoice_Group]],0),CM$3-2019)</f>
        <v>24.713563133451025</v>
      </c>
      <c r="CN18" s="45" cm="1">
        <f t="array" ref="CN18">INDEX(Capacity_Rates[#All],MATCH($C15,Capacity_Rates[[#All],[Invoice_Group]],0),CN$3-2019)</f>
        <v>24.713563133451025</v>
      </c>
      <c r="CO18" s="45" cm="1">
        <f t="array" ref="CO18">INDEX(Capacity_Rates[#All],MATCH($C15,Capacity_Rates[[#All],[Invoice_Group]],0),CO$3-2019)</f>
        <v>24.713563133451025</v>
      </c>
      <c r="CP18" s="45" cm="1">
        <f t="array" ref="CP18">INDEX(Capacity_Rates[#All],MATCH($C15,Capacity_Rates[[#All],[Invoice_Group]],0),CP$3-2019)</f>
        <v>24.713563133451025</v>
      </c>
      <c r="CQ18" s="45" cm="1">
        <f t="array" ref="CQ18">INDEX(Capacity_Rates[#All],MATCH($C15,Capacity_Rates[[#All],[Invoice_Group]],0),CQ$3-2019)</f>
        <v>24.713563133451025</v>
      </c>
      <c r="CR18" s="45" cm="1">
        <f t="array" ref="CR18">INDEX(Capacity_Rates[#All],MATCH($C15,Capacity_Rates[[#All],[Invoice_Group]],0),CR$3-2019)</f>
        <v>24.713563133451025</v>
      </c>
      <c r="CS18" s="45" cm="1">
        <f t="array" ref="CS18">INDEX(Capacity_Rates[#All],MATCH($C15,Capacity_Rates[[#All],[Invoice_Group]],0),CS$3-2019)</f>
        <v>24.713563133451025</v>
      </c>
      <c r="CT18" s="45" cm="1">
        <f t="array" ref="CT18">INDEX(Capacity_Rates[#All],MATCH($C15,Capacity_Rates[[#All],[Invoice_Group]],0),CT$3-2019)</f>
        <v>24.713563133451025</v>
      </c>
      <c r="CU18" s="45" cm="1">
        <f t="array" ref="CU18">INDEX(Capacity_Rates[#All],MATCH($C15,Capacity_Rates[[#All],[Invoice_Group]],0),CU$3-2019)</f>
        <v>24.713563133451025</v>
      </c>
      <c r="CV18" s="45" cm="1">
        <f t="array" ref="CV18">INDEX(Capacity_Rates[#All],MATCH($C15,Capacity_Rates[[#All],[Invoice_Group]],0),CV$3-2019)</f>
        <v>24.713563133451025</v>
      </c>
      <c r="CW18" s="45" cm="1">
        <f t="array" ref="CW18">INDEX(Capacity_Rates[#All],MATCH($C15,Capacity_Rates[[#All],[Invoice_Group]],0),CW$3-2019)</f>
        <v>25.405542901187655</v>
      </c>
      <c r="CX18" s="45" cm="1">
        <f t="array" ref="CX18">INDEX(Capacity_Rates[#All],MATCH($C15,Capacity_Rates[[#All],[Invoice_Group]],0),CX$3-2019)</f>
        <v>25.405542901187655</v>
      </c>
      <c r="CY18" s="45" cm="1">
        <f t="array" ref="CY18">INDEX(Capacity_Rates[#All],MATCH($C15,Capacity_Rates[[#All],[Invoice_Group]],0),CY$3-2019)</f>
        <v>25.405542901187655</v>
      </c>
      <c r="CZ18" s="45" cm="1">
        <f t="array" ref="CZ18">INDEX(Capacity_Rates[#All],MATCH($C15,Capacity_Rates[[#All],[Invoice_Group]],0),CZ$3-2019)</f>
        <v>25.405542901187655</v>
      </c>
      <c r="DA18" s="45" cm="1">
        <f t="array" ref="DA18">INDEX(Capacity_Rates[#All],MATCH($C15,Capacity_Rates[[#All],[Invoice_Group]],0),DA$3-2019)</f>
        <v>25.405542901187655</v>
      </c>
      <c r="DB18" s="45" cm="1">
        <f t="array" ref="DB18">INDEX(Capacity_Rates[#All],MATCH($C15,Capacity_Rates[[#All],[Invoice_Group]],0),DB$3-2019)</f>
        <v>25.405542901187655</v>
      </c>
      <c r="DC18" s="45" cm="1">
        <f t="array" ref="DC18">INDEX(Capacity_Rates[#All],MATCH($C15,Capacity_Rates[[#All],[Invoice_Group]],0),DC$3-2019)</f>
        <v>25.405542901187655</v>
      </c>
      <c r="DD18" s="45" cm="1">
        <f t="array" ref="DD18">INDEX(Capacity_Rates[#All],MATCH($C15,Capacity_Rates[[#All],[Invoice_Group]],0),DD$3-2019)</f>
        <v>25.405542901187655</v>
      </c>
      <c r="DE18" s="45" cm="1">
        <f t="array" ref="DE18">INDEX(Capacity_Rates[#All],MATCH($C15,Capacity_Rates[[#All],[Invoice_Group]],0),DE$3-2019)</f>
        <v>25.405542901187655</v>
      </c>
      <c r="DF18" s="45" cm="1">
        <f t="array" ref="DF18">INDEX(Capacity_Rates[#All],MATCH($C15,Capacity_Rates[[#All],[Invoice_Group]],0),DF$3-2019)</f>
        <v>25.405542901187655</v>
      </c>
      <c r="DG18" s="45" cm="1">
        <f t="array" ref="DG18">INDEX(Capacity_Rates[#All],MATCH($C15,Capacity_Rates[[#All],[Invoice_Group]],0),DG$3-2019)</f>
        <v>25.405542901187655</v>
      </c>
      <c r="DH18" s="45" cm="1">
        <f t="array" ref="DH18">INDEX(Capacity_Rates[#All],MATCH($C15,Capacity_Rates[[#All],[Invoice_Group]],0),DH$3-2019)</f>
        <v>25.405542901187655</v>
      </c>
      <c r="DI18" s="45" cm="1">
        <f t="array" ref="DI18">INDEX(Capacity_Rates[#All],MATCH($C15,Capacity_Rates[[#All],[Invoice_Group]],0),DI$3-2019)</f>
        <v>26.116898102420908</v>
      </c>
      <c r="DJ18" s="45" cm="1">
        <f t="array" ref="DJ18">INDEX(Capacity_Rates[#All],MATCH($C15,Capacity_Rates[[#All],[Invoice_Group]],0),DJ$3-2019)</f>
        <v>26.116898102420908</v>
      </c>
      <c r="DK18" s="45" cm="1">
        <f t="array" ref="DK18">INDEX(Capacity_Rates[#All],MATCH($C15,Capacity_Rates[[#All],[Invoice_Group]],0),DK$3-2019)</f>
        <v>26.116898102420908</v>
      </c>
      <c r="DL18" s="45" cm="1">
        <f t="array" ref="DL18">INDEX(Capacity_Rates[#All],MATCH($C15,Capacity_Rates[[#All],[Invoice_Group]],0),DL$3-2019)</f>
        <v>26.116898102420908</v>
      </c>
      <c r="DM18" s="45" cm="1">
        <f t="array" ref="DM18">INDEX(Capacity_Rates[#All],MATCH($C15,Capacity_Rates[[#All],[Invoice_Group]],0),DM$3-2019)</f>
        <v>26.116898102420908</v>
      </c>
      <c r="DN18" s="45" cm="1">
        <f t="array" ref="DN18">INDEX(Capacity_Rates[#All],MATCH($C15,Capacity_Rates[[#All],[Invoice_Group]],0),DN$3-2019)</f>
        <v>26.116898102420908</v>
      </c>
      <c r="DO18" s="45" cm="1">
        <f t="array" ref="DO18">INDEX(Capacity_Rates[#All],MATCH($C15,Capacity_Rates[[#All],[Invoice_Group]],0),DO$3-2019)</f>
        <v>26.116898102420908</v>
      </c>
      <c r="DP18" s="45" cm="1">
        <f t="array" ref="DP18">INDEX(Capacity_Rates[#All],MATCH($C15,Capacity_Rates[[#All],[Invoice_Group]],0),DP$3-2019)</f>
        <v>26.116898102420908</v>
      </c>
      <c r="DQ18" s="45" cm="1">
        <f t="array" ref="DQ18">INDEX(Capacity_Rates[#All],MATCH($C15,Capacity_Rates[[#All],[Invoice_Group]],0),DQ$3-2019)</f>
        <v>26.116898102420908</v>
      </c>
      <c r="DR18" s="45" cm="1">
        <f t="array" ref="DR18">INDEX(Capacity_Rates[#All],MATCH($C15,Capacity_Rates[[#All],[Invoice_Group]],0),DR$3-2019)</f>
        <v>26.116898102420908</v>
      </c>
      <c r="DS18" s="45" cm="1">
        <f t="array" ref="DS18">INDEX(Capacity_Rates[#All],MATCH($C15,Capacity_Rates[[#All],[Invoice_Group]],0),DS$3-2019)</f>
        <v>26.116898102420908</v>
      </c>
      <c r="DT18" s="45" cm="1">
        <f t="array" ref="DT18">INDEX(Capacity_Rates[#All],MATCH($C15,Capacity_Rates[[#All],[Invoice_Group]],0),DT$3-2019)</f>
        <v>26.116898102420908</v>
      </c>
      <c r="DU18" s="45" cm="1">
        <f t="array" ref="DU18">INDEX(Capacity_Rates[#All],MATCH($C15,Capacity_Rates[[#All],[Invoice_Group]],0),DU$3-2019)</f>
        <v>26.848171249288693</v>
      </c>
      <c r="DV18" s="45" cm="1">
        <f t="array" ref="DV18">INDEX(Capacity_Rates[#All],MATCH($C15,Capacity_Rates[[#All],[Invoice_Group]],0),DV$3-2019)</f>
        <v>26.848171249288693</v>
      </c>
      <c r="DW18" s="45" cm="1">
        <f t="array" ref="DW18">INDEX(Capacity_Rates[#All],MATCH($C15,Capacity_Rates[[#All],[Invoice_Group]],0),DW$3-2019)</f>
        <v>26.848171249288693</v>
      </c>
      <c r="DX18" s="45" cm="1">
        <f t="array" ref="DX18">INDEX(Capacity_Rates[#All],MATCH($C15,Capacity_Rates[[#All],[Invoice_Group]],0),DX$3-2019)</f>
        <v>26.848171249288693</v>
      </c>
      <c r="DY18" s="45" cm="1">
        <f t="array" ref="DY18">INDEX(Capacity_Rates[#All],MATCH($C15,Capacity_Rates[[#All],[Invoice_Group]],0),DY$3-2019)</f>
        <v>26.848171249288693</v>
      </c>
      <c r="DZ18" s="45" cm="1">
        <f t="array" ref="DZ18">INDEX(Capacity_Rates[#All],MATCH($C15,Capacity_Rates[[#All],[Invoice_Group]],0),DZ$3-2019)</f>
        <v>26.848171249288693</v>
      </c>
      <c r="EA18" s="45" cm="1">
        <f t="array" ref="EA18">INDEX(Capacity_Rates[#All],MATCH($C15,Capacity_Rates[[#All],[Invoice_Group]],0),EA$3-2019)</f>
        <v>26.848171249288693</v>
      </c>
      <c r="EB18" s="45" cm="1">
        <f t="array" ref="EB18">INDEX(Capacity_Rates[#All],MATCH($C15,Capacity_Rates[[#All],[Invoice_Group]],0),EB$3-2019)</f>
        <v>26.848171249288693</v>
      </c>
      <c r="EC18" s="45" cm="1">
        <f t="array" ref="EC18">INDEX(Capacity_Rates[#All],MATCH($C15,Capacity_Rates[[#All],[Invoice_Group]],0),EC$3-2019)</f>
        <v>26.848171249288693</v>
      </c>
      <c r="ED18" s="45" cm="1">
        <f t="array" ref="ED18">INDEX(Capacity_Rates[#All],MATCH($C15,Capacity_Rates[[#All],[Invoice_Group]],0),ED$3-2019)</f>
        <v>26.848171249288693</v>
      </c>
      <c r="EE18" s="45" cm="1">
        <f t="array" ref="EE18">INDEX(Capacity_Rates[#All],MATCH($C15,Capacity_Rates[[#All],[Invoice_Group]],0),EE$3-2019)</f>
        <v>26.848171249288693</v>
      </c>
      <c r="EF18" s="45" cm="1">
        <f t="array" ref="EF18">INDEX(Capacity_Rates[#All],MATCH($C15,Capacity_Rates[[#All],[Invoice_Group]],0),EF$3-2019)</f>
        <v>26.848171249288693</v>
      </c>
      <c r="EG18" s="45" cm="1">
        <f t="array" ref="EG18">INDEX(Capacity_Rates[#All],MATCH($C15,Capacity_Rates[[#All],[Invoice_Group]],0),EG$3-2019)</f>
        <v>27.599920044268778</v>
      </c>
      <c r="EH18" s="45" cm="1">
        <f t="array" ref="EH18">INDEX(Capacity_Rates[#All],MATCH($C15,Capacity_Rates[[#All],[Invoice_Group]],0),EH$3-2019)</f>
        <v>27.599920044268778</v>
      </c>
      <c r="EI18" s="45" cm="1">
        <f t="array" ref="EI18">INDEX(Capacity_Rates[#All],MATCH($C15,Capacity_Rates[[#All],[Invoice_Group]],0),EI$3-2019)</f>
        <v>27.599920044268778</v>
      </c>
      <c r="EJ18" s="45" cm="1">
        <f t="array" ref="EJ18">INDEX(Capacity_Rates[#All],MATCH($C15,Capacity_Rates[[#All],[Invoice_Group]],0),EJ$3-2019)</f>
        <v>27.599920044268778</v>
      </c>
      <c r="EK18" s="45" cm="1">
        <f t="array" ref="EK18">INDEX(Capacity_Rates[#All],MATCH($C15,Capacity_Rates[[#All],[Invoice_Group]],0),EK$3-2019)</f>
        <v>27.599920044268778</v>
      </c>
      <c r="EL18" s="45" cm="1">
        <f t="array" ref="EL18">INDEX(Capacity_Rates[#All],MATCH($C15,Capacity_Rates[[#All],[Invoice_Group]],0),EL$3-2019)</f>
        <v>27.599920044268778</v>
      </c>
      <c r="EM18" s="45" cm="1">
        <f t="array" ref="EM18">INDEX(Capacity_Rates[#All],MATCH($C15,Capacity_Rates[[#All],[Invoice_Group]],0),EM$3-2019)</f>
        <v>27.599920044268778</v>
      </c>
      <c r="EN18" s="45" cm="1">
        <f t="array" ref="EN18">INDEX(Capacity_Rates[#All],MATCH($C15,Capacity_Rates[[#All],[Invoice_Group]],0),EN$3-2019)</f>
        <v>27.599920044268778</v>
      </c>
      <c r="EO18" s="45" cm="1">
        <f t="array" ref="EO18">INDEX(Capacity_Rates[#All],MATCH($C15,Capacity_Rates[[#All],[Invoice_Group]],0),EO$3-2019)</f>
        <v>27.599920044268778</v>
      </c>
      <c r="EP18" s="45" cm="1">
        <f t="array" ref="EP18">INDEX(Capacity_Rates[#All],MATCH($C15,Capacity_Rates[[#All],[Invoice_Group]],0),EP$3-2019)</f>
        <v>27.599920044268778</v>
      </c>
      <c r="EQ18" s="45" cm="1">
        <f t="array" ref="EQ18">INDEX(Capacity_Rates[#All],MATCH($C15,Capacity_Rates[[#All],[Invoice_Group]],0),EQ$3-2019)</f>
        <v>27.599920044268778</v>
      </c>
      <c r="ER18" s="45" cm="1">
        <f t="array" ref="ER18">INDEX(Capacity_Rates[#All],MATCH($C15,Capacity_Rates[[#All],[Invoice_Group]],0),ER$3-2019)</f>
        <v>27.599920044268778</v>
      </c>
      <c r="ES18" s="45" cm="1">
        <f t="array" ref="ES18">INDEX(Capacity_Rates[#All],MATCH($C15,Capacity_Rates[[#All],[Invoice_Group]],0),ES$3-2019)</f>
        <v>28.372717805508305</v>
      </c>
      <c r="ET18" s="45" cm="1">
        <f t="array" ref="ET18">INDEX(Capacity_Rates[#All],MATCH($C15,Capacity_Rates[[#All],[Invoice_Group]],0),ET$3-2019)</f>
        <v>28.372717805508305</v>
      </c>
      <c r="EU18" s="45" cm="1">
        <f t="array" ref="EU18">INDEX(Capacity_Rates[#All],MATCH($C15,Capacity_Rates[[#All],[Invoice_Group]],0),EU$3-2019)</f>
        <v>28.372717805508305</v>
      </c>
      <c r="EV18" s="45" cm="1">
        <f t="array" ref="EV18">INDEX(Capacity_Rates[#All],MATCH($C15,Capacity_Rates[[#All],[Invoice_Group]],0),EV$3-2019)</f>
        <v>28.372717805508305</v>
      </c>
      <c r="EW18" s="45" cm="1">
        <f t="array" ref="EW18">INDEX(Capacity_Rates[#All],MATCH($C15,Capacity_Rates[[#All],[Invoice_Group]],0),EW$3-2019)</f>
        <v>28.372717805508305</v>
      </c>
      <c r="EX18" s="45" cm="1">
        <f t="array" ref="EX18">INDEX(Capacity_Rates[#All],MATCH($C15,Capacity_Rates[[#All],[Invoice_Group]],0),EX$3-2019)</f>
        <v>28.372717805508305</v>
      </c>
      <c r="EY18" s="45" cm="1">
        <f t="array" ref="EY18">INDEX(Capacity_Rates[#All],MATCH($C15,Capacity_Rates[[#All],[Invoice_Group]],0),EY$3-2019)</f>
        <v>28.372717805508305</v>
      </c>
      <c r="EZ18" s="45" cm="1">
        <f t="array" ref="EZ18">INDEX(Capacity_Rates[#All],MATCH($C15,Capacity_Rates[[#All],[Invoice_Group]],0),EZ$3-2019)</f>
        <v>28.372717805508305</v>
      </c>
      <c r="FA18" s="45" cm="1">
        <f t="array" ref="FA18">INDEX(Capacity_Rates[#All],MATCH($C15,Capacity_Rates[[#All],[Invoice_Group]],0),FA$3-2019)</f>
        <v>28.372717805508305</v>
      </c>
      <c r="FB18" s="45" cm="1">
        <f t="array" ref="FB18">INDEX(Capacity_Rates[#All],MATCH($C15,Capacity_Rates[[#All],[Invoice_Group]],0),FB$3-2019)</f>
        <v>28.372717805508305</v>
      </c>
      <c r="FC18" s="45" cm="1">
        <f t="array" ref="FC18">INDEX(Capacity_Rates[#All],MATCH($C15,Capacity_Rates[[#All],[Invoice_Group]],0),FC$3-2019)</f>
        <v>28.372717805508305</v>
      </c>
      <c r="FD18" s="45" cm="1">
        <f t="array" ref="FD18">INDEX(Capacity_Rates[#All],MATCH($C15,Capacity_Rates[[#All],[Invoice_Group]],0),FD$3-2019)</f>
        <v>28.372717805508305</v>
      </c>
      <c r="FE18" s="45" cm="1">
        <f t="array" ref="FE18">INDEX(Capacity_Rates[#All],MATCH($C15,Capacity_Rates[[#All],[Invoice_Group]],0),FE$3-2019)</f>
        <v>29.167153904062538</v>
      </c>
      <c r="FF18" s="45" cm="1">
        <f t="array" ref="FF18">INDEX(Capacity_Rates[#All],MATCH($C15,Capacity_Rates[[#All],[Invoice_Group]],0),FF$3-2019)</f>
        <v>29.167153904062538</v>
      </c>
      <c r="FG18" s="45" cm="1">
        <f t="array" ref="FG18">INDEX(Capacity_Rates[#All],MATCH($C15,Capacity_Rates[[#All],[Invoice_Group]],0),FG$3-2019)</f>
        <v>29.167153904062538</v>
      </c>
      <c r="FH18" s="45" cm="1">
        <f t="array" ref="FH18">INDEX(Capacity_Rates[#All],MATCH($C15,Capacity_Rates[[#All],[Invoice_Group]],0),FH$3-2019)</f>
        <v>29.167153904062538</v>
      </c>
      <c r="FI18" s="45" cm="1">
        <f t="array" ref="FI18">INDEX(Capacity_Rates[#All],MATCH($C15,Capacity_Rates[[#All],[Invoice_Group]],0),FI$3-2019)</f>
        <v>29.167153904062538</v>
      </c>
      <c r="FJ18" s="45" cm="1">
        <f t="array" ref="FJ18">INDEX(Capacity_Rates[#All],MATCH($C15,Capacity_Rates[[#All],[Invoice_Group]],0),FJ$3-2019)</f>
        <v>29.167153904062538</v>
      </c>
      <c r="FK18" s="45" cm="1">
        <f t="array" ref="FK18">INDEX(Capacity_Rates[#All],MATCH($C15,Capacity_Rates[[#All],[Invoice_Group]],0),FK$3-2019)</f>
        <v>29.167153904062538</v>
      </c>
      <c r="FL18" s="45" cm="1">
        <f t="array" ref="FL18">INDEX(Capacity_Rates[#All],MATCH($C15,Capacity_Rates[[#All],[Invoice_Group]],0),FL$3-2019)</f>
        <v>29.167153904062538</v>
      </c>
      <c r="FM18" s="45" cm="1">
        <f t="array" ref="FM18">INDEX(Capacity_Rates[#All],MATCH($C15,Capacity_Rates[[#All],[Invoice_Group]],0),FM$3-2019)</f>
        <v>29.167153904062538</v>
      </c>
      <c r="FN18" s="45" cm="1">
        <f t="array" ref="FN18">INDEX(Capacity_Rates[#All],MATCH($C15,Capacity_Rates[[#All],[Invoice_Group]],0),FN$3-2019)</f>
        <v>29.167153904062538</v>
      </c>
      <c r="FO18" s="45" cm="1">
        <f t="array" ref="FO18">INDEX(Capacity_Rates[#All],MATCH($C15,Capacity_Rates[[#All],[Invoice_Group]],0),FO$3-2019)</f>
        <v>29.167153904062538</v>
      </c>
      <c r="FP18" s="45" cm="1">
        <f t="array" ref="FP18">INDEX(Capacity_Rates[#All],MATCH($C15,Capacity_Rates[[#All],[Invoice_Group]],0),FP$3-2019)</f>
        <v>29.167153904062538</v>
      </c>
      <c r="FQ18" s="45" cm="1">
        <f t="array" ref="FQ18">INDEX(Capacity_Rates[#All],MATCH($C15,Capacity_Rates[[#All],[Invoice_Group]],0),FQ$3-2019)</f>
        <v>29.983834213376291</v>
      </c>
      <c r="FR18" s="45" cm="1">
        <f t="array" ref="FR18">INDEX(Capacity_Rates[#All],MATCH($C15,Capacity_Rates[[#All],[Invoice_Group]],0),FR$3-2019)</f>
        <v>29.983834213376291</v>
      </c>
      <c r="FS18" s="45" cm="1">
        <f t="array" ref="FS18">INDEX(Capacity_Rates[#All],MATCH($C15,Capacity_Rates[[#All],[Invoice_Group]],0),FS$3-2019)</f>
        <v>29.983834213376291</v>
      </c>
      <c r="FT18" s="45" cm="1">
        <f t="array" ref="FT18">INDEX(Capacity_Rates[#All],MATCH($C15,Capacity_Rates[[#All],[Invoice_Group]],0),FT$3-2019)</f>
        <v>29.983834213376291</v>
      </c>
      <c r="FU18" s="45" cm="1">
        <f t="array" ref="FU18">INDEX(Capacity_Rates[#All],MATCH($C15,Capacity_Rates[[#All],[Invoice_Group]],0),FU$3-2019)</f>
        <v>29.983834213376291</v>
      </c>
      <c r="FV18" s="45" cm="1">
        <f t="array" ref="FV18">INDEX(Capacity_Rates[#All],MATCH($C15,Capacity_Rates[[#All],[Invoice_Group]],0),FV$3-2019)</f>
        <v>29.983834213376291</v>
      </c>
      <c r="FW18" s="45" cm="1">
        <f t="array" ref="FW18">INDEX(Capacity_Rates[#All],MATCH($C15,Capacity_Rates[[#All],[Invoice_Group]],0),FW$3-2019)</f>
        <v>29.983834213376291</v>
      </c>
      <c r="FX18" s="45" cm="1">
        <f t="array" ref="FX18">INDEX(Capacity_Rates[#All],MATCH($C15,Capacity_Rates[[#All],[Invoice_Group]],0),FX$3-2019)</f>
        <v>29.983834213376291</v>
      </c>
      <c r="FY18" s="45" cm="1">
        <f t="array" ref="FY18">INDEX(Capacity_Rates[#All],MATCH($C15,Capacity_Rates[[#All],[Invoice_Group]],0),FY$3-2019)</f>
        <v>29.983834213376291</v>
      </c>
      <c r="FZ18" s="45" cm="1">
        <f t="array" ref="FZ18">INDEX(Capacity_Rates[#All],MATCH($C15,Capacity_Rates[[#All],[Invoice_Group]],0),FZ$3-2019)</f>
        <v>29.983834213376291</v>
      </c>
      <c r="GA18" s="45" cm="1">
        <f t="array" ref="GA18">INDEX(Capacity_Rates[#All],MATCH($C15,Capacity_Rates[[#All],[Invoice_Group]],0),GA$3-2019)</f>
        <v>29.983834213376291</v>
      </c>
      <c r="GB18" s="45" cm="1">
        <f t="array" ref="GB18">INDEX(Capacity_Rates[#All],MATCH($C15,Capacity_Rates[[#All],[Invoice_Group]],0),GB$3-2019)</f>
        <v>29.983834213376291</v>
      </c>
      <c r="GC18" s="45" cm="1">
        <f t="array" ref="GC18">INDEX(Capacity_Rates[#All],MATCH($C15,Capacity_Rates[[#All],[Invoice_Group]],0),GC$3-2019)</f>
        <v>30.823381571350829</v>
      </c>
      <c r="GD18" s="45" cm="1">
        <f t="array" ref="GD18">INDEX(Capacity_Rates[#All],MATCH($C15,Capacity_Rates[[#All],[Invoice_Group]],0),GD$3-2019)</f>
        <v>30.823381571350829</v>
      </c>
      <c r="GE18" s="45" cm="1">
        <f t="array" ref="GE18">INDEX(Capacity_Rates[#All],MATCH($C15,Capacity_Rates[[#All],[Invoice_Group]],0),GE$3-2019)</f>
        <v>30.823381571350829</v>
      </c>
      <c r="GF18" s="45" cm="1">
        <f t="array" ref="GF18">INDEX(Capacity_Rates[#All],MATCH($C15,Capacity_Rates[[#All],[Invoice_Group]],0),GF$3-2019)</f>
        <v>30.823381571350829</v>
      </c>
      <c r="GG18" s="45" cm="1">
        <f t="array" ref="GG18">INDEX(Capacity_Rates[#All],MATCH($C15,Capacity_Rates[[#All],[Invoice_Group]],0),GG$3-2019)</f>
        <v>30.823381571350829</v>
      </c>
      <c r="GH18" s="45" cm="1">
        <f t="array" ref="GH18">INDEX(Capacity_Rates[#All],MATCH($C15,Capacity_Rates[[#All],[Invoice_Group]],0),GH$3-2019)</f>
        <v>30.823381571350829</v>
      </c>
      <c r="GI18" s="45" cm="1">
        <f t="array" ref="GI18">INDEX(Capacity_Rates[#All],MATCH($C15,Capacity_Rates[[#All],[Invoice_Group]],0),GI$3-2019)</f>
        <v>30.823381571350829</v>
      </c>
      <c r="GJ18" s="45" cm="1">
        <f t="array" ref="GJ18">INDEX(Capacity_Rates[#All],MATCH($C15,Capacity_Rates[[#All],[Invoice_Group]],0),GJ$3-2019)</f>
        <v>30.823381571350829</v>
      </c>
      <c r="GK18" s="45" cm="1">
        <f t="array" ref="GK18">INDEX(Capacity_Rates[#All],MATCH($C15,Capacity_Rates[[#All],[Invoice_Group]],0),GK$3-2019)</f>
        <v>30.823381571350829</v>
      </c>
      <c r="GL18" s="45" cm="1">
        <f t="array" ref="GL18">INDEX(Capacity_Rates[#All],MATCH($C15,Capacity_Rates[[#All],[Invoice_Group]],0),GL$3-2019)</f>
        <v>30.823381571350829</v>
      </c>
      <c r="GM18" s="45" cm="1">
        <f t="array" ref="GM18">INDEX(Capacity_Rates[#All],MATCH($C15,Capacity_Rates[[#All],[Invoice_Group]],0),GM$3-2019)</f>
        <v>30.823381571350829</v>
      </c>
      <c r="GN18" s="45" cm="1">
        <f t="array" ref="GN18">INDEX(Capacity_Rates[#All],MATCH($C15,Capacity_Rates[[#All],[Invoice_Group]],0),GN$3-2019)</f>
        <v>30.823381571350829</v>
      </c>
      <c r="GO18" s="45" cm="1">
        <f t="array" ref="GO18">INDEX(Capacity_Rates[#All],MATCH($C15,Capacity_Rates[[#All],[Invoice_Group]],0),GO$3-2019)</f>
        <v>31.686436255348653</v>
      </c>
      <c r="GP18" s="45" cm="1">
        <f t="array" ref="GP18">INDEX(Capacity_Rates[#All],MATCH($C15,Capacity_Rates[[#All],[Invoice_Group]],0),GP$3-2019)</f>
        <v>31.686436255348653</v>
      </c>
      <c r="GQ18" s="45" cm="1">
        <f t="array" ref="GQ18">INDEX(Capacity_Rates[#All],MATCH($C15,Capacity_Rates[[#All],[Invoice_Group]],0),GQ$3-2019)</f>
        <v>31.686436255348653</v>
      </c>
      <c r="GR18" s="45" cm="1">
        <f t="array" ref="GR18">INDEX(Capacity_Rates[#All],MATCH($C15,Capacity_Rates[[#All],[Invoice_Group]],0),GR$3-2019)</f>
        <v>31.686436255348653</v>
      </c>
      <c r="GS18" s="45" cm="1">
        <f t="array" ref="GS18">INDEX(Capacity_Rates[#All],MATCH($C15,Capacity_Rates[[#All],[Invoice_Group]],0),GS$3-2019)</f>
        <v>31.686436255348653</v>
      </c>
      <c r="GT18" s="45" cm="1">
        <f t="array" ref="GT18">INDEX(Capacity_Rates[#All],MATCH($C15,Capacity_Rates[[#All],[Invoice_Group]],0),GT$3-2019)</f>
        <v>31.686436255348653</v>
      </c>
      <c r="GU18" s="45" cm="1">
        <f t="array" ref="GU18">INDEX(Capacity_Rates[#All],MATCH($C15,Capacity_Rates[[#All],[Invoice_Group]],0),GU$3-2019)</f>
        <v>31.686436255348653</v>
      </c>
      <c r="GV18" s="45" cm="1">
        <f t="array" ref="GV18">INDEX(Capacity_Rates[#All],MATCH($C15,Capacity_Rates[[#All],[Invoice_Group]],0),GV$3-2019)</f>
        <v>31.686436255348653</v>
      </c>
      <c r="GW18" s="45" cm="1">
        <f t="array" ref="GW18">INDEX(Capacity_Rates[#All],MATCH($C15,Capacity_Rates[[#All],[Invoice_Group]],0),GW$3-2019)</f>
        <v>31.686436255348653</v>
      </c>
      <c r="GX18" s="45" cm="1">
        <f t="array" ref="GX18">INDEX(Capacity_Rates[#All],MATCH($C15,Capacity_Rates[[#All],[Invoice_Group]],0),GX$3-2019)</f>
        <v>31.686436255348653</v>
      </c>
      <c r="GY18" s="45" cm="1">
        <f t="array" ref="GY18">INDEX(Capacity_Rates[#All],MATCH($C15,Capacity_Rates[[#All],[Invoice_Group]],0),GY$3-2019)</f>
        <v>31.686436255348653</v>
      </c>
      <c r="GZ18" s="45" cm="1">
        <f t="array" ref="GZ18">INDEX(Capacity_Rates[#All],MATCH($C15,Capacity_Rates[[#All],[Invoice_Group]],0),GZ$3-2019)</f>
        <v>31.686436255348653</v>
      </c>
      <c r="HA18" s="45" cm="1">
        <f t="array" ref="HA18">INDEX(Capacity_Rates[#All],MATCH($C15,Capacity_Rates[[#All],[Invoice_Group]],0),HA$3-2019)</f>
        <v>32.573656470498413</v>
      </c>
      <c r="HB18" s="45" cm="1">
        <f t="array" ref="HB18">INDEX(Capacity_Rates[#All],MATCH($C15,Capacity_Rates[[#All],[Invoice_Group]],0),HB$3-2019)</f>
        <v>32.573656470498413</v>
      </c>
      <c r="HC18" s="45" cm="1">
        <f t="array" ref="HC18">INDEX(Capacity_Rates[#All],MATCH($C15,Capacity_Rates[[#All],[Invoice_Group]],0),HC$3-2019)</f>
        <v>32.573656470498413</v>
      </c>
      <c r="HD18" s="45" cm="1">
        <f t="array" ref="HD18">INDEX(Capacity_Rates[#All],MATCH($C15,Capacity_Rates[[#All],[Invoice_Group]],0),HD$3-2019)</f>
        <v>32.573656470498413</v>
      </c>
      <c r="HE18" s="45" cm="1">
        <f t="array" ref="HE18">INDEX(Capacity_Rates[#All],MATCH($C15,Capacity_Rates[[#All],[Invoice_Group]],0),HE$3-2019)</f>
        <v>32.573656470498413</v>
      </c>
      <c r="HF18" s="45" cm="1">
        <f t="array" ref="HF18">INDEX(Capacity_Rates[#All],MATCH($C15,Capacity_Rates[[#All],[Invoice_Group]],0),HF$3-2019)</f>
        <v>32.573656470498413</v>
      </c>
      <c r="HG18" s="45" cm="1">
        <f t="array" ref="HG18">INDEX(Capacity_Rates[#All],MATCH($C15,Capacity_Rates[[#All],[Invoice_Group]],0),HG$3-2019)</f>
        <v>32.573656470498413</v>
      </c>
      <c r="HH18" s="45" cm="1">
        <f t="array" ref="HH18">INDEX(Capacity_Rates[#All],MATCH($C15,Capacity_Rates[[#All],[Invoice_Group]],0),HH$3-2019)</f>
        <v>32.573656470498413</v>
      </c>
      <c r="HI18" s="45" cm="1">
        <f t="array" ref="HI18">INDEX(Capacity_Rates[#All],MATCH($C15,Capacity_Rates[[#All],[Invoice_Group]],0),HI$3-2019)</f>
        <v>32.573656470498413</v>
      </c>
      <c r="HJ18" s="45" cm="1">
        <f t="array" ref="HJ18">INDEX(Capacity_Rates[#All],MATCH($C15,Capacity_Rates[[#All],[Invoice_Group]],0),HJ$3-2019)</f>
        <v>32.573656470498413</v>
      </c>
      <c r="HK18" s="45" cm="1">
        <f t="array" ref="HK18">INDEX(Capacity_Rates[#All],MATCH($C15,Capacity_Rates[[#All],[Invoice_Group]],0),HK$3-2019)</f>
        <v>32.573656470498413</v>
      </c>
      <c r="HL18" s="45" cm="1">
        <f t="array" ref="HL18">INDEX(Capacity_Rates[#All],MATCH($C15,Capacity_Rates[[#All],[Invoice_Group]],0),HL$3-2019)</f>
        <v>32.573656470498413</v>
      </c>
      <c r="HM18" s="45" cm="1">
        <f t="array" ref="HM18">INDEX(Capacity_Rates[#All],MATCH($C15,Capacity_Rates[[#All],[Invoice_Group]],0),HM$3-2019)</f>
        <v>33.485718851672367</v>
      </c>
      <c r="HN18" s="45" cm="1">
        <f t="array" ref="HN18">INDEX(Capacity_Rates[#All],MATCH($C15,Capacity_Rates[[#All],[Invoice_Group]],0),HN$3-2019)</f>
        <v>33.485718851672367</v>
      </c>
      <c r="HO18" s="45" cm="1">
        <f t="array" ref="HO18">INDEX(Capacity_Rates[#All],MATCH($C15,Capacity_Rates[[#All],[Invoice_Group]],0),HO$3-2019)</f>
        <v>33.485718851672367</v>
      </c>
      <c r="HP18" s="45" cm="1">
        <f t="array" ref="HP18">INDEX(Capacity_Rates[#All],MATCH($C15,Capacity_Rates[[#All],[Invoice_Group]],0),HP$3-2019)</f>
        <v>33.485718851672367</v>
      </c>
      <c r="HQ18" s="45" cm="1">
        <f t="array" ref="HQ18">INDEX(Capacity_Rates[#All],MATCH($C15,Capacity_Rates[[#All],[Invoice_Group]],0),HQ$3-2019)</f>
        <v>33.485718851672367</v>
      </c>
      <c r="HR18" s="45" cm="1">
        <f t="array" ref="HR18">INDEX(Capacity_Rates[#All],MATCH($C15,Capacity_Rates[[#All],[Invoice_Group]],0),HR$3-2019)</f>
        <v>33.485718851672367</v>
      </c>
      <c r="HS18" s="45" cm="1">
        <f t="array" ref="HS18">INDEX(Capacity_Rates[#All],MATCH($C15,Capacity_Rates[[#All],[Invoice_Group]],0),HS$3-2019)</f>
        <v>33.485718851672367</v>
      </c>
      <c r="HT18" s="45" cm="1">
        <f t="array" ref="HT18">INDEX(Capacity_Rates[#All],MATCH($C15,Capacity_Rates[[#All],[Invoice_Group]],0),HT$3-2019)</f>
        <v>33.485718851672367</v>
      </c>
      <c r="HU18" s="45" cm="1">
        <f t="array" ref="HU18">INDEX(Capacity_Rates[#All],MATCH($C15,Capacity_Rates[[#All],[Invoice_Group]],0),HU$3-2019)</f>
        <v>33.485718851672367</v>
      </c>
      <c r="HV18" s="45" cm="1">
        <f t="array" ref="HV18">INDEX(Capacity_Rates[#All],MATCH($C15,Capacity_Rates[[#All],[Invoice_Group]],0),HV$3-2019)</f>
        <v>33.485718851672367</v>
      </c>
      <c r="HW18" s="45" cm="1">
        <f t="array" ref="HW18">INDEX(Capacity_Rates[#All],MATCH($C15,Capacity_Rates[[#All],[Invoice_Group]],0),HW$3-2019)</f>
        <v>33.485718851672367</v>
      </c>
      <c r="HX18" s="45" cm="1">
        <f t="array" ref="HX18">INDEX(Capacity_Rates[#All],MATCH($C15,Capacity_Rates[[#All],[Invoice_Group]],0),HX$3-2019)</f>
        <v>33.485718851672367</v>
      </c>
      <c r="HY18" s="45" cm="1">
        <f t="array" ref="HY18">INDEX(Capacity_Rates[#All],MATCH($C15,Capacity_Rates[[#All],[Invoice_Group]],0),HY$3-2019)</f>
        <v>34.423318979519195</v>
      </c>
      <c r="HZ18" s="45" cm="1">
        <f t="array" ref="HZ18">INDEX(Capacity_Rates[#All],MATCH($C15,Capacity_Rates[[#All],[Invoice_Group]],0),HZ$3-2019)</f>
        <v>34.423318979519195</v>
      </c>
      <c r="IA18" s="45" cm="1">
        <f t="array" ref="IA18">INDEX(Capacity_Rates[#All],MATCH($C15,Capacity_Rates[[#All],[Invoice_Group]],0),IA$3-2019)</f>
        <v>34.423318979519195</v>
      </c>
      <c r="IB18" s="45" cm="1">
        <f t="array" ref="IB18">INDEX(Capacity_Rates[#All],MATCH($C15,Capacity_Rates[[#All],[Invoice_Group]],0),IB$3-2019)</f>
        <v>34.423318979519195</v>
      </c>
      <c r="IC18" s="45" cm="1">
        <f t="array" ref="IC18">INDEX(Capacity_Rates[#All],MATCH($C15,Capacity_Rates[[#All],[Invoice_Group]],0),IC$3-2019)</f>
        <v>34.423318979519195</v>
      </c>
      <c r="ID18" s="45" cm="1">
        <f t="array" ref="ID18">INDEX(Capacity_Rates[#All],MATCH($C15,Capacity_Rates[[#All],[Invoice_Group]],0),ID$3-2019)</f>
        <v>34.423318979519195</v>
      </c>
      <c r="IE18" s="45" cm="1">
        <f t="array" ref="IE18">INDEX(Capacity_Rates[#All],MATCH($C15,Capacity_Rates[[#All],[Invoice_Group]],0),IE$3-2019)</f>
        <v>34.423318979519195</v>
      </c>
      <c r="IF18" s="45" cm="1">
        <f t="array" ref="IF18">INDEX(Capacity_Rates[#All],MATCH($C15,Capacity_Rates[[#All],[Invoice_Group]],0),IF$3-2019)</f>
        <v>34.423318979519195</v>
      </c>
      <c r="IG18" s="45" cm="1">
        <f t="array" ref="IG18">INDEX(Capacity_Rates[#All],MATCH($C15,Capacity_Rates[[#All],[Invoice_Group]],0),IG$3-2019)</f>
        <v>34.423318979519195</v>
      </c>
      <c r="IH18" s="45" cm="1">
        <f t="array" ref="IH18">INDEX(Capacity_Rates[#All],MATCH($C15,Capacity_Rates[[#All],[Invoice_Group]],0),IH$3-2019)</f>
        <v>34.423318979519195</v>
      </c>
      <c r="II18" s="45" cm="1">
        <f t="array" ref="II18">INDEX(Capacity_Rates[#All],MATCH($C15,Capacity_Rates[[#All],[Invoice_Group]],0),II$3-2019)</f>
        <v>34.423318979519195</v>
      </c>
      <c r="IJ18" s="45" cm="1">
        <f t="array" ref="IJ18">INDEX(Capacity_Rates[#All],MATCH($C15,Capacity_Rates[[#All],[Invoice_Group]],0),IJ$3-2019)</f>
        <v>34.423318979519195</v>
      </c>
      <c r="IK18" s="45" cm="1">
        <f t="array" ref="IK18">INDEX(Capacity_Rates[#All],MATCH($C15,Capacity_Rates[[#All],[Invoice_Group]],0),IK$3-2019)</f>
        <v>35.387171910945732</v>
      </c>
      <c r="IL18" s="45" cm="1">
        <f t="array" ref="IL18">INDEX(Capacity_Rates[#All],MATCH($C15,Capacity_Rates[[#All],[Invoice_Group]],0),IL$3-2019)</f>
        <v>35.387171910945732</v>
      </c>
      <c r="IM18" s="45" cm="1">
        <f t="array" ref="IM18">INDEX(Capacity_Rates[#All],MATCH($C15,Capacity_Rates[[#All],[Invoice_Group]],0),IM$3-2019)</f>
        <v>35.387171910945732</v>
      </c>
      <c r="IN18" s="45" cm="1">
        <f t="array" ref="IN18">INDEX(Capacity_Rates[#All],MATCH($C15,Capacity_Rates[[#All],[Invoice_Group]],0),IN$3-2019)</f>
        <v>35.387171910945732</v>
      </c>
      <c r="IO18" s="45" cm="1">
        <f t="array" ref="IO18">INDEX(Capacity_Rates[#All],MATCH($C15,Capacity_Rates[[#All],[Invoice_Group]],0),IO$3-2019)</f>
        <v>35.387171910945732</v>
      </c>
      <c r="IP18" s="45" cm="1">
        <f t="array" ref="IP18">INDEX(Capacity_Rates[#All],MATCH($C15,Capacity_Rates[[#All],[Invoice_Group]],0),IP$3-2019)</f>
        <v>35.387171910945732</v>
      </c>
      <c r="IQ18" s="45" cm="1">
        <f t="array" ref="IQ18">INDEX(Capacity_Rates[#All],MATCH($C15,Capacity_Rates[[#All],[Invoice_Group]],0),IQ$3-2019)</f>
        <v>35.387171910945732</v>
      </c>
      <c r="IR18" s="45" cm="1">
        <f t="array" ref="IR18">INDEX(Capacity_Rates[#All],MATCH($C15,Capacity_Rates[[#All],[Invoice_Group]],0),IR$3-2019)</f>
        <v>35.387171910945732</v>
      </c>
      <c r="IS18" s="45" cm="1">
        <f t="array" ref="IS18">INDEX(Capacity_Rates[#All],MATCH($C15,Capacity_Rates[[#All],[Invoice_Group]],0),IS$3-2019)</f>
        <v>35.387171910945732</v>
      </c>
      <c r="IT18" s="45" cm="1">
        <f t="array" ref="IT18">INDEX(Capacity_Rates[#All],MATCH($C15,Capacity_Rates[[#All],[Invoice_Group]],0),IT$3-2019)</f>
        <v>35.387171910945732</v>
      </c>
      <c r="IU18" s="45" cm="1">
        <f t="array" ref="IU18">INDEX(Capacity_Rates[#All],MATCH($C15,Capacity_Rates[[#All],[Invoice_Group]],0),IU$3-2019)</f>
        <v>35.387171910945732</v>
      </c>
      <c r="IV18" s="45" cm="1">
        <f t="array" ref="IV18">INDEX(Capacity_Rates[#All],MATCH($C15,Capacity_Rates[[#All],[Invoice_Group]],0),IV$3-2019)</f>
        <v>35.387171910945732</v>
      </c>
      <c r="IW18" s="45" cm="1">
        <f t="array" ref="IW18">INDEX(Capacity_Rates[#All],MATCH($C15,Capacity_Rates[[#All],[Invoice_Group]],0),IW$3-2019)</f>
        <v>36.378012724452212</v>
      </c>
      <c r="IX18" s="45" cm="1">
        <f t="array" ref="IX18">INDEX(Capacity_Rates[#All],MATCH($C15,Capacity_Rates[[#All],[Invoice_Group]],0),IX$3-2019)</f>
        <v>36.378012724452212</v>
      </c>
      <c r="IY18" s="45" cm="1">
        <f t="array" ref="IY18">INDEX(Capacity_Rates[#All],MATCH($C15,Capacity_Rates[[#All],[Invoice_Group]],0),IY$3-2019)</f>
        <v>36.378012724452212</v>
      </c>
      <c r="IZ18" s="45" cm="1">
        <f t="array" ref="IZ18">INDEX(Capacity_Rates[#All],MATCH($C15,Capacity_Rates[[#All],[Invoice_Group]],0),IZ$3-2019)</f>
        <v>36.378012724452212</v>
      </c>
      <c r="JA18" s="45" cm="1">
        <f t="array" ref="JA18">INDEX(Capacity_Rates[#All],MATCH($C15,Capacity_Rates[[#All],[Invoice_Group]],0),JA$3-2019)</f>
        <v>36.378012724452212</v>
      </c>
      <c r="JB18" s="45" cm="1">
        <f t="array" ref="JB18">INDEX(Capacity_Rates[#All],MATCH($C15,Capacity_Rates[[#All],[Invoice_Group]],0),JB$3-2019)</f>
        <v>36.378012724452212</v>
      </c>
      <c r="JC18" s="45" cm="1">
        <f t="array" ref="JC18">INDEX(Capacity_Rates[#All],MATCH($C15,Capacity_Rates[[#All],[Invoice_Group]],0),JC$3-2019)</f>
        <v>36.378012724452212</v>
      </c>
      <c r="JD18" s="45" cm="1">
        <f t="array" ref="JD18">INDEX(Capacity_Rates[#All],MATCH($C15,Capacity_Rates[[#All],[Invoice_Group]],0),JD$3-2019)</f>
        <v>36.378012724452212</v>
      </c>
      <c r="JE18" s="45" cm="1">
        <f t="array" ref="JE18">INDEX(Capacity_Rates[#All],MATCH($C15,Capacity_Rates[[#All],[Invoice_Group]],0),JE$3-2019)</f>
        <v>36.378012724452212</v>
      </c>
      <c r="JF18" s="45" cm="1">
        <f t="array" ref="JF18">INDEX(Capacity_Rates[#All],MATCH($C15,Capacity_Rates[[#All],[Invoice_Group]],0),JF$3-2019)</f>
        <v>36.378012724452212</v>
      </c>
      <c r="JG18" s="45" cm="1">
        <f t="array" ref="JG18">INDEX(Capacity_Rates[#All],MATCH($C15,Capacity_Rates[[#All],[Invoice_Group]],0),JG$3-2019)</f>
        <v>36.378012724452212</v>
      </c>
      <c r="JH18" s="45" cm="1">
        <f t="array" ref="JH18">INDEX(Capacity_Rates[#All],MATCH($C15,Capacity_Rates[[#All],[Invoice_Group]],0),JH$3-2019)</f>
        <v>36.378012724452212</v>
      </c>
      <c r="JI18" s="45" cm="1">
        <f t="array" ref="JI18">INDEX(Capacity_Rates[#All],MATCH($C15,Capacity_Rates[[#All],[Invoice_Group]],0),JI$3-2019)</f>
        <v>37.396597080736875</v>
      </c>
      <c r="JJ18" s="45" cm="1">
        <f t="array" ref="JJ18">INDEX(Capacity_Rates[#All],MATCH($C15,Capacity_Rates[[#All],[Invoice_Group]],0),JJ$3-2019)</f>
        <v>37.396597080736875</v>
      </c>
      <c r="JK18" s="45" cm="1">
        <f t="array" ref="JK18">INDEX(Capacity_Rates[#All],MATCH($C15,Capacity_Rates[[#All],[Invoice_Group]],0),JK$3-2019)</f>
        <v>37.396597080736875</v>
      </c>
      <c r="JL18" s="45" cm="1">
        <f t="array" ref="JL18">INDEX(Capacity_Rates[#All],MATCH($C15,Capacity_Rates[[#All],[Invoice_Group]],0),JL$3-2019)</f>
        <v>37.396597080736875</v>
      </c>
      <c r="JM18" s="45" cm="1">
        <f t="array" ref="JM18">INDEX(Capacity_Rates[#All],MATCH($C15,Capacity_Rates[[#All],[Invoice_Group]],0),JM$3-2019)</f>
        <v>37.396597080736875</v>
      </c>
      <c r="JN18" s="45" cm="1">
        <f t="array" ref="JN18">INDEX(Capacity_Rates[#All],MATCH($C15,Capacity_Rates[[#All],[Invoice_Group]],0),JN$3-2019)</f>
        <v>37.396597080736875</v>
      </c>
      <c r="JO18" s="45" cm="1">
        <f t="array" ref="JO18">INDEX(Capacity_Rates[#All],MATCH($C15,Capacity_Rates[[#All],[Invoice_Group]],0),JO$3-2019)</f>
        <v>37.396597080736875</v>
      </c>
      <c r="JP18" s="45" cm="1">
        <f t="array" ref="JP18">INDEX(Capacity_Rates[#All],MATCH($C15,Capacity_Rates[[#All],[Invoice_Group]],0),JP$3-2019)</f>
        <v>37.396597080736875</v>
      </c>
      <c r="JQ18" s="45" cm="1">
        <f t="array" ref="JQ18">INDEX(Capacity_Rates[#All],MATCH($C15,Capacity_Rates[[#All],[Invoice_Group]],0),JQ$3-2019)</f>
        <v>37.396597080736875</v>
      </c>
      <c r="JR18" s="45" cm="1">
        <f t="array" ref="JR18">INDEX(Capacity_Rates[#All],MATCH($C15,Capacity_Rates[[#All],[Invoice_Group]],0),JR$3-2019)</f>
        <v>37.396597080736875</v>
      </c>
      <c r="JS18" s="45" cm="1">
        <f t="array" ref="JS18">INDEX(Capacity_Rates[#All],MATCH($C15,Capacity_Rates[[#All],[Invoice_Group]],0),JS$3-2019)</f>
        <v>37.396597080736875</v>
      </c>
      <c r="JT18" s="45" cm="1">
        <f t="array" ref="JT18">INDEX(Capacity_Rates[#All],MATCH($C15,Capacity_Rates[[#All],[Invoice_Group]],0),JT$3-2019)</f>
        <v>37.396597080736875</v>
      </c>
      <c r="JU18" s="45" cm="1">
        <f t="array" ref="JU18">INDEX(Capacity_Rates[#All],MATCH($C15,Capacity_Rates[[#All],[Invoice_Group]],0),JU$3-2019)</f>
        <v>38.443701798997509</v>
      </c>
      <c r="JV18" s="45" cm="1">
        <f t="array" ref="JV18">INDEX(Capacity_Rates[#All],MATCH($C15,Capacity_Rates[[#All],[Invoice_Group]],0),JV$3-2019)</f>
        <v>38.443701798997509</v>
      </c>
      <c r="JW18" s="45" cm="1">
        <f t="array" ref="JW18">INDEX(Capacity_Rates[#All],MATCH($C15,Capacity_Rates[[#All],[Invoice_Group]],0),JW$3-2019)</f>
        <v>38.443701798997509</v>
      </c>
      <c r="JX18" s="45" cm="1">
        <f t="array" ref="JX18">INDEX(Capacity_Rates[#All],MATCH($C15,Capacity_Rates[[#All],[Invoice_Group]],0),JX$3-2019)</f>
        <v>38.443701798997509</v>
      </c>
      <c r="JY18" s="45" cm="1">
        <f t="array" ref="JY18">INDEX(Capacity_Rates[#All],MATCH($C15,Capacity_Rates[[#All],[Invoice_Group]],0),JY$3-2019)</f>
        <v>38.443701798997509</v>
      </c>
      <c r="JZ18" s="45" cm="1">
        <f t="array" ref="JZ18">INDEX(Capacity_Rates[#All],MATCH($C15,Capacity_Rates[[#All],[Invoice_Group]],0),JZ$3-2019)</f>
        <v>38.443701798997509</v>
      </c>
      <c r="KA18" s="45" cm="1">
        <f t="array" ref="KA18">INDEX(Capacity_Rates[#All],MATCH($C15,Capacity_Rates[[#All],[Invoice_Group]],0),KA$3-2019)</f>
        <v>38.443701798997509</v>
      </c>
      <c r="KB18" s="45" cm="1">
        <f t="array" ref="KB18">INDEX(Capacity_Rates[#All],MATCH($C15,Capacity_Rates[[#All],[Invoice_Group]],0),KB$3-2019)</f>
        <v>38.443701798997509</v>
      </c>
      <c r="KC18" s="45" cm="1">
        <f t="array" ref="KC18">INDEX(Capacity_Rates[#All],MATCH($C15,Capacity_Rates[[#All],[Invoice_Group]],0),KC$3-2019)</f>
        <v>38.443701798997509</v>
      </c>
      <c r="KD18" s="45" cm="1">
        <f t="array" ref="KD18">INDEX(Capacity_Rates[#All],MATCH($C15,Capacity_Rates[[#All],[Invoice_Group]],0),KD$3-2019)</f>
        <v>38.443701798997509</v>
      </c>
      <c r="KE18" s="45" cm="1">
        <f t="array" ref="KE18">INDEX(Capacity_Rates[#All],MATCH($C15,Capacity_Rates[[#All],[Invoice_Group]],0),KE$3-2019)</f>
        <v>38.443701798997509</v>
      </c>
      <c r="KF18" s="45" cm="1">
        <f t="array" ref="KF18">INDEX(Capacity_Rates[#All],MATCH($C15,Capacity_Rates[[#All],[Invoice_Group]],0),KF$3-2019)</f>
        <v>38.443701798997509</v>
      </c>
      <c r="KG18" s="45" cm="1">
        <f t="array" ref="KG18">INDEX(Capacity_Rates[#All],MATCH($C15,Capacity_Rates[[#All],[Invoice_Group]],0),KG$3-2019)</f>
        <v>39.520125449369438</v>
      </c>
      <c r="KH18" s="45" cm="1">
        <f t="array" ref="KH18">INDEX(Capacity_Rates[#All],MATCH($C15,Capacity_Rates[[#All],[Invoice_Group]],0),KH$3-2019)</f>
        <v>39.520125449369438</v>
      </c>
      <c r="KI18" s="45" cm="1">
        <f t="array" ref="KI18">INDEX(Capacity_Rates[#All],MATCH($C15,Capacity_Rates[[#All],[Invoice_Group]],0),KI$3-2019)</f>
        <v>39.520125449369438</v>
      </c>
      <c r="KJ18" s="45" cm="1">
        <f t="array" ref="KJ18">INDEX(Capacity_Rates[#All],MATCH($C15,Capacity_Rates[[#All],[Invoice_Group]],0),KJ$3-2019)</f>
        <v>39.520125449369438</v>
      </c>
      <c r="KK18" s="45" cm="1">
        <f t="array" ref="KK18">INDEX(Capacity_Rates[#All],MATCH($C15,Capacity_Rates[[#All],[Invoice_Group]],0),KK$3-2019)</f>
        <v>39.520125449369438</v>
      </c>
      <c r="KL18" s="45" cm="1">
        <f t="array" ref="KL18">INDEX(Capacity_Rates[#All],MATCH($C15,Capacity_Rates[[#All],[Invoice_Group]],0),KL$3-2019)</f>
        <v>39.520125449369438</v>
      </c>
      <c r="KM18" s="45" cm="1">
        <f t="array" ref="KM18">INDEX(Capacity_Rates[#All],MATCH($C15,Capacity_Rates[[#All],[Invoice_Group]],0),KM$3-2019)</f>
        <v>39.520125449369438</v>
      </c>
      <c r="KN18" s="45" cm="1">
        <f t="array" ref="KN18">INDEX(Capacity_Rates[#All],MATCH($C15,Capacity_Rates[[#All],[Invoice_Group]],0),KN$3-2019)</f>
        <v>39.520125449369438</v>
      </c>
      <c r="KO18" s="45" cm="1">
        <f t="array" ref="KO18">INDEX(Capacity_Rates[#All],MATCH($C15,Capacity_Rates[[#All],[Invoice_Group]],0),KO$3-2019)</f>
        <v>39.520125449369438</v>
      </c>
      <c r="KP18" s="45" cm="1">
        <f t="array" ref="KP18">INDEX(Capacity_Rates[#All],MATCH($C15,Capacity_Rates[[#All],[Invoice_Group]],0),KP$3-2019)</f>
        <v>39.520125449369438</v>
      </c>
      <c r="KQ18" s="45" cm="1">
        <f t="array" ref="KQ18">INDEX(Capacity_Rates[#All],MATCH($C15,Capacity_Rates[[#All],[Invoice_Group]],0),KQ$3-2019)</f>
        <v>39.520125449369438</v>
      </c>
      <c r="KR18" s="45" cm="1">
        <f t="array" ref="KR18">INDEX(Capacity_Rates[#All],MATCH($C15,Capacity_Rates[[#All],[Invoice_Group]],0),KR$3-2019)</f>
        <v>39.520125449369438</v>
      </c>
      <c r="KS18" s="45" cm="1">
        <f t="array" ref="KS18">INDEX(Capacity_Rates[#All],MATCH($C15,Capacity_Rates[[#All],[Invoice_Group]],0),KS$3-2019)</f>
        <v>40.626688961951785</v>
      </c>
      <c r="KT18" s="45" cm="1">
        <f t="array" ref="KT18">INDEX(Capacity_Rates[#All],MATCH($C15,Capacity_Rates[[#All],[Invoice_Group]],0),KT$3-2019)</f>
        <v>40.626688961951785</v>
      </c>
      <c r="KU18" s="45" cm="1">
        <f t="array" ref="KU18">INDEX(Capacity_Rates[#All],MATCH($C15,Capacity_Rates[[#All],[Invoice_Group]],0),KU$3-2019)</f>
        <v>40.626688961951785</v>
      </c>
      <c r="KV18" s="45" cm="1">
        <f t="array" ref="KV18">INDEX(Capacity_Rates[#All],MATCH($C15,Capacity_Rates[[#All],[Invoice_Group]],0),KV$3-2019)</f>
        <v>40.626688961951785</v>
      </c>
      <c r="KW18" s="45" cm="1">
        <f t="array" ref="KW18">INDEX(Capacity_Rates[#All],MATCH($C15,Capacity_Rates[[#All],[Invoice_Group]],0),KW$3-2019)</f>
        <v>40.626688961951785</v>
      </c>
      <c r="KX18" s="45" cm="1">
        <f t="array" ref="KX18">INDEX(Capacity_Rates[#All],MATCH($C15,Capacity_Rates[[#All],[Invoice_Group]],0),KX$3-2019)</f>
        <v>40.626688961951785</v>
      </c>
      <c r="KY18" s="45" cm="1">
        <f t="array" ref="KY18">INDEX(Capacity_Rates[#All],MATCH($C15,Capacity_Rates[[#All],[Invoice_Group]],0),KY$3-2019)</f>
        <v>40.626688961951785</v>
      </c>
      <c r="KZ18" s="45" cm="1">
        <f t="array" ref="KZ18">INDEX(Capacity_Rates[#All],MATCH($C15,Capacity_Rates[[#All],[Invoice_Group]],0),KZ$3-2019)</f>
        <v>40.626688961951785</v>
      </c>
      <c r="LA18" s="45" cm="1">
        <f t="array" ref="LA18">INDEX(Capacity_Rates[#All],MATCH($C15,Capacity_Rates[[#All],[Invoice_Group]],0),LA$3-2019)</f>
        <v>40.626688961951785</v>
      </c>
      <c r="LB18" s="45" cm="1">
        <f t="array" ref="LB18">INDEX(Capacity_Rates[#All],MATCH($C15,Capacity_Rates[[#All],[Invoice_Group]],0),LB$3-2019)</f>
        <v>40.626688961951785</v>
      </c>
      <c r="LC18" s="45" cm="1">
        <f t="array" ref="LC18">INDEX(Capacity_Rates[#All],MATCH($C15,Capacity_Rates[[#All],[Invoice_Group]],0),LC$3-2019)</f>
        <v>40.626688961951785</v>
      </c>
      <c r="LD18" s="45" cm="1">
        <f t="array" ref="LD18">INDEX(Capacity_Rates[#All],MATCH($C15,Capacity_Rates[[#All],[Invoice_Group]],0),LD$3-2019)</f>
        <v>40.626688961951785</v>
      </c>
      <c r="LE18" s="45" cm="1">
        <f t="array" ref="LE18">INDEX(Capacity_Rates[#All],MATCH($C15,Capacity_Rates[[#All],[Invoice_Group]],0),LE$3-2019)</f>
        <v>41.764236252886434</v>
      </c>
      <c r="LF18" s="45" cm="1">
        <f t="array" ref="LF18">INDEX(Capacity_Rates[#All],MATCH($C15,Capacity_Rates[[#All],[Invoice_Group]],0),LF$3-2019)</f>
        <v>41.764236252886434</v>
      </c>
      <c r="LG18" s="45" cm="1">
        <f t="array" ref="LG18">INDEX(Capacity_Rates[#All],MATCH($C15,Capacity_Rates[[#All],[Invoice_Group]],0),LG$3-2019)</f>
        <v>41.764236252886434</v>
      </c>
      <c r="LH18" s="45" cm="1">
        <f t="array" ref="LH18">INDEX(Capacity_Rates[#All],MATCH($C15,Capacity_Rates[[#All],[Invoice_Group]],0),LH$3-2019)</f>
        <v>41.764236252886434</v>
      </c>
      <c r="LI18" s="45" cm="1">
        <f t="array" ref="LI18">INDEX(Capacity_Rates[#All],MATCH($C15,Capacity_Rates[[#All],[Invoice_Group]],0),LI$3-2019)</f>
        <v>41.764236252886434</v>
      </c>
      <c r="LJ18" s="45" cm="1">
        <f t="array" ref="LJ18">INDEX(Capacity_Rates[#All],MATCH($C15,Capacity_Rates[[#All],[Invoice_Group]],0),LJ$3-2019)</f>
        <v>41.764236252886434</v>
      </c>
      <c r="LK18" s="45" cm="1">
        <f t="array" ref="LK18">INDEX(Capacity_Rates[#All],MATCH($C15,Capacity_Rates[[#All],[Invoice_Group]],0),LK$3-2019)</f>
        <v>41.764236252886434</v>
      </c>
      <c r="LL18" s="45" cm="1">
        <f t="array" ref="LL18">INDEX(Capacity_Rates[#All],MATCH($C15,Capacity_Rates[[#All],[Invoice_Group]],0),LL$3-2019)</f>
        <v>41.764236252886434</v>
      </c>
      <c r="LM18" s="45" cm="1">
        <f t="array" ref="LM18">INDEX(Capacity_Rates[#All],MATCH($C15,Capacity_Rates[[#All],[Invoice_Group]],0),LM$3-2019)</f>
        <v>41.764236252886434</v>
      </c>
      <c r="LN18" s="45" cm="1">
        <f t="array" ref="LN18">INDEX(Capacity_Rates[#All],MATCH($C15,Capacity_Rates[[#All],[Invoice_Group]],0),LN$3-2019)</f>
        <v>41.764236252886434</v>
      </c>
      <c r="LO18" s="45" cm="1">
        <f t="array" ref="LO18">INDEX(Capacity_Rates[#All],MATCH($C15,Capacity_Rates[[#All],[Invoice_Group]],0),LO$3-2019)</f>
        <v>41.764236252886434</v>
      </c>
      <c r="LP18" s="45" cm="1">
        <f t="array" ref="LP18">INDEX(Capacity_Rates[#All],MATCH($C15,Capacity_Rates[[#All],[Invoice_Group]],0),LP$3-2019)</f>
        <v>41.764236252886434</v>
      </c>
      <c r="LQ18" s="45" cm="1">
        <f t="array" ref="LQ18">INDEX(Capacity_Rates[#All],MATCH($C15,Capacity_Rates[[#All],[Invoice_Group]],0),LQ$3-2019)</f>
        <v>42.933634867967257</v>
      </c>
      <c r="LR18" s="45" cm="1">
        <f t="array" ref="LR18">INDEX(Capacity_Rates[#All],MATCH($C15,Capacity_Rates[[#All],[Invoice_Group]],0),LR$3-2019)</f>
        <v>42.933634867967257</v>
      </c>
      <c r="LS18" s="45" cm="1">
        <f t="array" ref="LS18">INDEX(Capacity_Rates[#All],MATCH($C15,Capacity_Rates[[#All],[Invoice_Group]],0),LS$3-2019)</f>
        <v>42.933634867967257</v>
      </c>
      <c r="LT18" s="45" cm="1">
        <f t="array" ref="LT18">INDEX(Capacity_Rates[#All],MATCH($C15,Capacity_Rates[[#All],[Invoice_Group]],0),LT$3-2019)</f>
        <v>42.933634867967257</v>
      </c>
      <c r="LU18" s="45" cm="1">
        <f t="array" ref="LU18">INDEX(Capacity_Rates[#All],MATCH($C15,Capacity_Rates[[#All],[Invoice_Group]],0),LU$3-2019)</f>
        <v>42.933634867967257</v>
      </c>
      <c r="LV18" s="45" cm="1">
        <f t="array" ref="LV18">INDEX(Capacity_Rates[#All],MATCH($C15,Capacity_Rates[[#All],[Invoice_Group]],0),LV$3-2019)</f>
        <v>42.933634867967257</v>
      </c>
      <c r="LW18" s="45" cm="1">
        <f t="array" ref="LW18">INDEX(Capacity_Rates[#All],MATCH($C15,Capacity_Rates[[#All],[Invoice_Group]],0),LW$3-2019)</f>
        <v>42.933634867967257</v>
      </c>
      <c r="LX18" s="45" cm="1">
        <f t="array" ref="LX18">INDEX(Capacity_Rates[#All],MATCH($C15,Capacity_Rates[[#All],[Invoice_Group]],0),LX$3-2019)</f>
        <v>42.933634867967257</v>
      </c>
      <c r="LY18" s="45" cm="1">
        <f t="array" ref="LY18">INDEX(Capacity_Rates[#All],MATCH($C15,Capacity_Rates[[#All],[Invoice_Group]],0),LY$3-2019)</f>
        <v>42.933634867967257</v>
      </c>
      <c r="LZ18" s="45" cm="1">
        <f t="array" ref="LZ18">INDEX(Capacity_Rates[#All],MATCH($C15,Capacity_Rates[[#All],[Invoice_Group]],0),LZ$3-2019)</f>
        <v>42.933634867967257</v>
      </c>
      <c r="MA18" s="45" cm="1">
        <f t="array" ref="MA18">INDEX(Capacity_Rates[#All],MATCH($C15,Capacity_Rates[[#All],[Invoice_Group]],0),MA$3-2019)</f>
        <v>42.933634867967257</v>
      </c>
      <c r="MB18" s="45" cm="1">
        <f t="array" ref="MB18">INDEX(Capacity_Rates[#All],MATCH($C15,Capacity_Rates[[#All],[Invoice_Group]],0),MB$3-2019)</f>
        <v>42.933634867967257</v>
      </c>
      <c r="MC18" s="45" cm="1">
        <f t="array" ref="MC18">INDEX(Capacity_Rates[#All],MATCH($C15,Capacity_Rates[[#All],[Invoice_Group]],0),MC$3-2019)</f>
        <v>44.135776644270344</v>
      </c>
      <c r="MD18" s="45" cm="1">
        <f t="array" ref="MD18">INDEX(Capacity_Rates[#All],MATCH($C15,Capacity_Rates[[#All],[Invoice_Group]],0),MD$3-2019)</f>
        <v>44.135776644270344</v>
      </c>
      <c r="ME18" s="45" cm="1">
        <f t="array" ref="ME18">INDEX(Capacity_Rates[#All],MATCH($C15,Capacity_Rates[[#All],[Invoice_Group]],0),ME$3-2019)</f>
        <v>44.135776644270344</v>
      </c>
      <c r="MF18" s="45" cm="1">
        <f t="array" ref="MF18">INDEX(Capacity_Rates[#All],MATCH($C15,Capacity_Rates[[#All],[Invoice_Group]],0),MF$3-2019)</f>
        <v>44.135776644270344</v>
      </c>
      <c r="MG18" s="45" cm="1">
        <f t="array" ref="MG18">INDEX(Capacity_Rates[#All],MATCH($C15,Capacity_Rates[[#All],[Invoice_Group]],0),MG$3-2019)</f>
        <v>44.135776644270344</v>
      </c>
      <c r="MH18" s="45" cm="1">
        <f t="array" ref="MH18">INDEX(Capacity_Rates[#All],MATCH($C15,Capacity_Rates[[#All],[Invoice_Group]],0),MH$3-2019)</f>
        <v>44.135776644270344</v>
      </c>
      <c r="MI18" s="45" cm="1">
        <f t="array" ref="MI18">INDEX(Capacity_Rates[#All],MATCH($C15,Capacity_Rates[[#All],[Invoice_Group]],0),MI$3-2019)</f>
        <v>44.135776644270344</v>
      </c>
      <c r="MJ18" s="45" cm="1">
        <f t="array" ref="MJ18">INDEX(Capacity_Rates[#All],MATCH($C15,Capacity_Rates[[#All],[Invoice_Group]],0),MJ$3-2019)</f>
        <v>44.135776644270344</v>
      </c>
      <c r="MK18" s="45" cm="1">
        <f t="array" ref="MK18">INDEX(Capacity_Rates[#All],MATCH($C15,Capacity_Rates[[#All],[Invoice_Group]],0),MK$3-2019)</f>
        <v>44.135776644270344</v>
      </c>
      <c r="ML18" s="45" cm="1">
        <f t="array" ref="ML18">INDEX(Capacity_Rates[#All],MATCH($C15,Capacity_Rates[[#All],[Invoice_Group]],0),ML$3-2019)</f>
        <v>44.135776644270344</v>
      </c>
      <c r="MM18" s="45" cm="1">
        <f t="array" ref="MM18">INDEX(Capacity_Rates[#All],MATCH($C15,Capacity_Rates[[#All],[Invoice_Group]],0),MM$3-2019)</f>
        <v>44.135776644270344</v>
      </c>
      <c r="MN18" s="45" cm="1">
        <f t="array" ref="MN18">INDEX(Capacity_Rates[#All],MATCH($C15,Capacity_Rates[[#All],[Invoice_Group]],0),MN$3-2019)</f>
        <v>44.135776644270344</v>
      </c>
      <c r="MO18" s="45" cm="1">
        <f t="array" ref="MO18">INDEX(Capacity_Rates[#All],MATCH($C15,Capacity_Rates[[#All],[Invoice_Group]],0),MO$3-2019)</f>
        <v>45.371578390309914</v>
      </c>
      <c r="MP18" s="45" cm="1">
        <f t="array" ref="MP18">INDEX(Capacity_Rates[#All],MATCH($C15,Capacity_Rates[[#All],[Invoice_Group]],0),MP$3-2019)</f>
        <v>45.371578390309914</v>
      </c>
      <c r="MQ18" s="45" cm="1">
        <f t="array" ref="MQ18">INDEX(Capacity_Rates[#All],MATCH($C15,Capacity_Rates[[#All],[Invoice_Group]],0),MQ$3-2019)</f>
        <v>45.371578390309914</v>
      </c>
      <c r="MR18" s="45" cm="1">
        <f t="array" ref="MR18">INDEX(Capacity_Rates[#All],MATCH($C15,Capacity_Rates[[#All],[Invoice_Group]],0),MR$3-2019)</f>
        <v>45.371578390309914</v>
      </c>
      <c r="MS18" s="45" cm="1">
        <f t="array" ref="MS18">INDEX(Capacity_Rates[#All],MATCH($C15,Capacity_Rates[[#All],[Invoice_Group]],0),MS$3-2019)</f>
        <v>45.371578390309914</v>
      </c>
      <c r="MT18" s="45" cm="1">
        <f t="array" ref="MT18">INDEX(Capacity_Rates[#All],MATCH($C15,Capacity_Rates[[#All],[Invoice_Group]],0),MT$3-2019)</f>
        <v>45.371578390309914</v>
      </c>
      <c r="MU18" s="45" cm="1">
        <f t="array" ref="MU18">INDEX(Capacity_Rates[#All],MATCH($C15,Capacity_Rates[[#All],[Invoice_Group]],0),MU$3-2019)</f>
        <v>45.371578390309914</v>
      </c>
      <c r="MV18" s="45" cm="1">
        <f t="array" ref="MV18">INDEX(Capacity_Rates[#All],MATCH($C15,Capacity_Rates[[#All],[Invoice_Group]],0),MV$3-2019)</f>
        <v>45.371578390309914</v>
      </c>
      <c r="MW18" s="45" cm="1">
        <f t="array" ref="MW18">INDEX(Capacity_Rates[#All],MATCH($C15,Capacity_Rates[[#All],[Invoice_Group]],0),MW$3-2019)</f>
        <v>45.371578390309914</v>
      </c>
      <c r="MX18" s="45" cm="1">
        <f t="array" ref="MX18">INDEX(Capacity_Rates[#All],MATCH($C15,Capacity_Rates[[#All],[Invoice_Group]],0),MX$3-2019)</f>
        <v>45.371578390309914</v>
      </c>
      <c r="MY18" s="45" cm="1">
        <f t="array" ref="MY18">INDEX(Capacity_Rates[#All],MATCH($C15,Capacity_Rates[[#All],[Invoice_Group]],0),MY$3-2019)</f>
        <v>45.371578390309914</v>
      </c>
      <c r="MZ18" s="45" cm="1">
        <f t="array" ref="MZ18">INDEX(Capacity_Rates[#All],MATCH($C15,Capacity_Rates[[#All],[Invoice_Group]],0),MZ$3-2019)</f>
        <v>45.371578390309914</v>
      </c>
      <c r="NB18" s="19" t="str">
        <f>+D18</f>
        <v xml:space="preserve"> Price ($/kW-mo)</v>
      </c>
      <c r="NC18" s="15">
        <f t="shared" si="157"/>
        <v>17.28</v>
      </c>
      <c r="ND18" s="15">
        <f t="shared" si="157"/>
        <v>20.94</v>
      </c>
      <c r="NE18" s="15">
        <f t="shared" si="157"/>
        <v>21.526320000000002</v>
      </c>
      <c r="NF18" s="15">
        <f t="shared" si="157"/>
        <v>22.12905696000001</v>
      </c>
      <c r="NG18" s="15">
        <f t="shared" si="157"/>
        <v>22.748670554879997</v>
      </c>
      <c r="NH18" s="15">
        <f t="shared" si="157"/>
        <v>23.385633330416649</v>
      </c>
      <c r="NI18" s="15">
        <f t="shared" si="157"/>
        <v>24.040431063668311</v>
      </c>
      <c r="NJ18" s="15">
        <f t="shared" si="157"/>
        <v>24.713563133451029</v>
      </c>
      <c r="NK18" s="15">
        <f t="shared" si="157"/>
        <v>25.405542901187655</v>
      </c>
      <c r="NL18" s="15">
        <f t="shared" si="157"/>
        <v>26.116898102420915</v>
      </c>
      <c r="NM18" s="15">
        <f t="shared" si="158"/>
        <v>26.848171249288686</v>
      </c>
      <c r="NN18" s="15">
        <f t="shared" si="158"/>
        <v>27.599920044268782</v>
      </c>
      <c r="NO18" s="15">
        <f t="shared" si="158"/>
        <v>28.372717805508312</v>
      </c>
      <c r="NP18" s="15">
        <f t="shared" si="158"/>
        <v>29.167153904062541</v>
      </c>
      <c r="NQ18" s="15">
        <f t="shared" si="158"/>
        <v>29.983834213376287</v>
      </c>
      <c r="NR18" s="15">
        <f t="shared" si="158"/>
        <v>30.823381571350826</v>
      </c>
      <c r="NS18" s="15">
        <f t="shared" si="158"/>
        <v>31.686436255348664</v>
      </c>
      <c r="NT18" s="15">
        <f t="shared" si="158"/>
        <v>32.573656470498413</v>
      </c>
      <c r="NU18" s="15">
        <f t="shared" si="158"/>
        <v>33.48571885167236</v>
      </c>
      <c r="NV18" s="15">
        <f t="shared" si="158"/>
        <v>34.423318979519195</v>
      </c>
      <c r="NW18" s="15">
        <f t="shared" si="159"/>
        <v>35.387171910945725</v>
      </c>
      <c r="NX18" s="15">
        <f t="shared" si="159"/>
        <v>36.378012724452212</v>
      </c>
      <c r="NY18" s="15">
        <f t="shared" si="159"/>
        <v>37.396597080736868</v>
      </c>
      <c r="NZ18" s="15">
        <f t="shared" si="159"/>
        <v>38.443701798997502</v>
      </c>
      <c r="OA18" s="15">
        <f t="shared" si="159"/>
        <v>39.520125449369445</v>
      </c>
      <c r="OB18" s="15">
        <f t="shared" si="159"/>
        <v>40.626688961951793</v>
      </c>
      <c r="OC18" s="15">
        <f t="shared" si="159"/>
        <v>41.764236252886441</v>
      </c>
      <c r="OD18" s="15">
        <f t="shared" si="159"/>
        <v>42.933634867967264</v>
      </c>
      <c r="OE18" s="15">
        <f t="shared" si="159"/>
        <v>44.135776644270329</v>
      </c>
      <c r="OF18" s="15">
        <f t="shared" si="159"/>
        <v>45.371578390309928</v>
      </c>
      <c r="OH18" s="58" t="str">
        <f>_xlfn.CONCAT(C15," ",D18)</f>
        <v>McNeil Facility  Price ($/kW-mo)</v>
      </c>
    </row>
    <row r="19" spans="2:398" x14ac:dyDescent="0.25">
      <c r="D19" s="19" t="s">
        <v>83</v>
      </c>
      <c r="E19" s="16">
        <f t="shared" ref="E19" si="402">+E15*E16*E18*1000</f>
        <v>0</v>
      </c>
      <c r="F19" s="16">
        <f t="shared" ref="F19" si="403">+F15*F16*F18*1000</f>
        <v>0</v>
      </c>
      <c r="G19" s="16">
        <f t="shared" ref="G19" si="404">+G15*G16*G18*1000</f>
        <v>0</v>
      </c>
      <c r="H19" s="16">
        <f t="shared" ref="H19" si="405">+H15*H16*H18*1000</f>
        <v>0</v>
      </c>
      <c r="I19" s="16">
        <f t="shared" ref="I19" si="406">+I15*I16*I18*1000</f>
        <v>0</v>
      </c>
      <c r="J19" s="16">
        <f t="shared" ref="J19" si="407">+J15*J16*J18*1000</f>
        <v>0</v>
      </c>
      <c r="K19" s="16">
        <f t="shared" ref="K19" si="408">+K15*K16*K18*1000</f>
        <v>0</v>
      </c>
      <c r="L19" s="16">
        <f t="shared" ref="L19" si="409">+L15*L16*L18*1000</f>
        <v>0</v>
      </c>
      <c r="M19" s="16">
        <f t="shared" ref="M19" si="410">+M15*M16*M18*1000</f>
        <v>0</v>
      </c>
      <c r="N19" s="16">
        <f t="shared" ref="N19" si="411">+N15*N16*N18*1000</f>
        <v>0</v>
      </c>
      <c r="O19" s="16">
        <f t="shared" ref="O19" si="412">+O15*O16*O18*1000</f>
        <v>0</v>
      </c>
      <c r="P19" s="16">
        <f t="shared" ref="P19" si="413">+P15*P16*P18*1000</f>
        <v>0</v>
      </c>
      <c r="Q19" s="16">
        <f t="shared" ref="Q19" si="414">+Q15*Q16*Q18*1000</f>
        <v>0</v>
      </c>
      <c r="R19" s="16">
        <f t="shared" ref="R19" si="415">+R15*R16*R18*1000</f>
        <v>0</v>
      </c>
      <c r="S19" s="16">
        <f t="shared" ref="S19" si="416">+S15*S16*S18*1000</f>
        <v>0</v>
      </c>
      <c r="T19" s="16">
        <f t="shared" ref="T19" si="417">+T15*T16*T18*1000</f>
        <v>0</v>
      </c>
      <c r="U19" s="16">
        <f t="shared" ref="U19" si="418">+U15*U16*U18*1000</f>
        <v>0</v>
      </c>
      <c r="V19" s="16">
        <f t="shared" ref="V19" si="419">+V15*V16*V18*1000</f>
        <v>0</v>
      </c>
      <c r="W19" s="16">
        <f t="shared" ref="W19" si="420">+W15*W16*W18*1000</f>
        <v>0</v>
      </c>
      <c r="X19" s="16">
        <f t="shared" ref="X19" si="421">+X15*X16*X18*1000</f>
        <v>0</v>
      </c>
      <c r="Y19" s="16">
        <f t="shared" ref="Y19" si="422">+Y15*Y16*Y18*1000</f>
        <v>0</v>
      </c>
      <c r="Z19" s="16">
        <f t="shared" ref="Z19" si="423">+Z15*Z16*Z18*1000</f>
        <v>0</v>
      </c>
      <c r="AA19" s="16">
        <f t="shared" ref="AA19" si="424">+AA15*AA16*AA18*1000</f>
        <v>0</v>
      </c>
      <c r="AB19" s="16">
        <f t="shared" ref="AB19" si="425">+AB15*AB16*AB18*1000</f>
        <v>0</v>
      </c>
      <c r="AC19" s="16">
        <f t="shared" ref="AC19" si="426">+AC15*AC16*AC18*1000</f>
        <v>0</v>
      </c>
      <c r="AD19" s="16">
        <f t="shared" ref="AD19" si="427">+AD15*AD16*AD18*1000</f>
        <v>0</v>
      </c>
      <c r="AE19" s="16">
        <f t="shared" ref="AE19" si="428">+AE15*AE16*AE18*1000</f>
        <v>0</v>
      </c>
      <c r="AF19" s="16">
        <f t="shared" ref="AF19" si="429">+AF15*AF16*AF18*1000</f>
        <v>0</v>
      </c>
      <c r="AG19" s="16">
        <f t="shared" ref="AG19" si="430">+AG15*AG16*AG18*1000</f>
        <v>0</v>
      </c>
      <c r="AH19" s="16">
        <f t="shared" ref="AH19" si="431">+AH15*AH16*AH18*1000</f>
        <v>0</v>
      </c>
      <c r="AI19" s="16">
        <f t="shared" ref="AI19" si="432">+AI15*AI16*AI18*1000</f>
        <v>0</v>
      </c>
      <c r="AJ19" s="16">
        <f t="shared" ref="AJ19" si="433">+AJ15*AJ16*AJ18*1000</f>
        <v>0</v>
      </c>
      <c r="AK19" s="16">
        <f t="shared" ref="AK19" si="434">+AK15*AK16*AK18*1000</f>
        <v>0</v>
      </c>
      <c r="AL19" s="16">
        <f t="shared" ref="AL19" si="435">+AL15*AL16*AL18*1000</f>
        <v>0</v>
      </c>
      <c r="AM19" s="16">
        <f t="shared" ref="AM19" si="436">+AM15*AM16*AM18*1000</f>
        <v>0</v>
      </c>
      <c r="AN19" s="16">
        <f t="shared" ref="AN19" si="437">+AN15*AN16*AN18*1000</f>
        <v>0</v>
      </c>
      <c r="AO19" s="16">
        <f t="shared" ref="AO19" si="438">+AO15*AO16*AO18*1000</f>
        <v>0</v>
      </c>
      <c r="AP19" s="16">
        <f t="shared" ref="AP19" si="439">+AP15*AP16*AP18*1000</f>
        <v>0</v>
      </c>
      <c r="AQ19" s="16">
        <f t="shared" ref="AQ19" si="440">+AQ15*AQ16*AQ18*1000</f>
        <v>0</v>
      </c>
      <c r="AR19" s="16">
        <f t="shared" ref="AR19" si="441">+AR15*AR16*AR18*1000</f>
        <v>0</v>
      </c>
      <c r="AS19" s="16">
        <f t="shared" ref="AS19" si="442">+AS15*AS16*AS18*1000</f>
        <v>0</v>
      </c>
      <c r="AT19" s="16">
        <f t="shared" ref="AT19" si="443">+AT15*AT16*AT18*1000</f>
        <v>0</v>
      </c>
      <c r="AU19" s="16">
        <f t="shared" ref="AU19" si="444">+AU15*AU16*AU18*1000</f>
        <v>0</v>
      </c>
      <c r="AV19" s="16">
        <f t="shared" ref="AV19" si="445">+AV15*AV16*AV18*1000</f>
        <v>0</v>
      </c>
      <c r="AW19" s="16">
        <f t="shared" ref="AW19" si="446">+AW15*AW16*AW18*1000</f>
        <v>0</v>
      </c>
      <c r="AX19" s="16">
        <f t="shared" ref="AX19" si="447">+AX15*AX16*AX18*1000</f>
        <v>0</v>
      </c>
      <c r="AY19" s="16">
        <f t="shared" ref="AY19" si="448">+AY15*AY16*AY18*1000</f>
        <v>0</v>
      </c>
      <c r="AZ19" s="16">
        <f t="shared" ref="AZ19" si="449">+AZ15*AZ16*AZ18*1000</f>
        <v>0</v>
      </c>
      <c r="BA19" s="16">
        <f t="shared" ref="BA19" si="450">+BA15*BA16*BA18*1000</f>
        <v>0</v>
      </c>
      <c r="BB19" s="16">
        <f t="shared" ref="BB19" si="451">+BB15*BB16*BB18*1000</f>
        <v>0</v>
      </c>
      <c r="BC19" s="16">
        <f t="shared" ref="BC19" si="452">+BC15*BC16*BC18*1000</f>
        <v>0</v>
      </c>
      <c r="BD19" s="16">
        <f t="shared" ref="BD19" si="453">+BD15*BD16*BD18*1000</f>
        <v>0</v>
      </c>
      <c r="BE19" s="16">
        <f t="shared" ref="BE19" si="454">+BE15*BE16*BE18*1000</f>
        <v>0</v>
      </c>
      <c r="BF19" s="16">
        <f t="shared" ref="BF19" si="455">+BF15*BF16*BF18*1000</f>
        <v>0</v>
      </c>
      <c r="BG19" s="16">
        <f t="shared" ref="BG19" si="456">+BG15*BG16*BG18*1000</f>
        <v>0</v>
      </c>
      <c r="BH19" s="16">
        <f t="shared" ref="BH19" si="457">+BH15*BH16*BH18*1000</f>
        <v>0</v>
      </c>
      <c r="BI19" s="16">
        <f t="shared" ref="BI19" si="458">+BI15*BI16*BI18*1000</f>
        <v>0</v>
      </c>
      <c r="BJ19" s="16">
        <f t="shared" ref="BJ19" si="459">+BJ15*BJ16*BJ18*1000</f>
        <v>0</v>
      </c>
      <c r="BK19" s="16">
        <f t="shared" ref="BK19" si="460">+BK15*BK16*BK18*1000</f>
        <v>0</v>
      </c>
      <c r="BL19" s="16">
        <f t="shared" ref="BL19" si="461">+BL15*BL16*BL18*1000</f>
        <v>0</v>
      </c>
      <c r="BM19" s="16">
        <f t="shared" ref="BM19" si="462">+BM15*BM16*BM18*1000</f>
        <v>0</v>
      </c>
      <c r="BN19" s="16">
        <f t="shared" ref="BN19" si="463">+BN15*BN16*BN18*1000</f>
        <v>0</v>
      </c>
      <c r="BO19" s="16">
        <f t="shared" ref="BO19" si="464">+BO15*BO16*BO18*1000</f>
        <v>0</v>
      </c>
      <c r="BP19" s="16">
        <f t="shared" ref="BP19" si="465">+BP15*BP16*BP18*1000</f>
        <v>0</v>
      </c>
      <c r="BQ19" s="16">
        <f t="shared" ref="BQ19" si="466">+BQ15*BQ16*BQ18*1000</f>
        <v>0</v>
      </c>
      <c r="BR19" s="16">
        <f t="shared" ref="BR19" si="467">+BR15*BR16*BR18*1000</f>
        <v>0</v>
      </c>
      <c r="BS19" s="16">
        <f t="shared" ref="BS19" si="468">+BS15*BS16*BS18*1000</f>
        <v>0</v>
      </c>
      <c r="BT19" s="16">
        <f t="shared" ref="BT19" si="469">+BT15*BT16*BT18*1000</f>
        <v>0</v>
      </c>
      <c r="BU19" s="16">
        <f t="shared" ref="BU19" si="470">+BU15*BU16*BU18*1000</f>
        <v>0</v>
      </c>
      <c r="BV19" s="16">
        <f t="shared" ref="BV19" si="471">+BV15*BV16*BV18*1000</f>
        <v>0</v>
      </c>
      <c r="BW19" s="16">
        <f t="shared" ref="BW19" si="472">+BW15*BW16*BW18*1000</f>
        <v>0</v>
      </c>
      <c r="BX19" s="16">
        <f t="shared" ref="BX19" si="473">+BX15*BX16*BX18*1000</f>
        <v>0</v>
      </c>
      <c r="BY19" s="16">
        <f t="shared" ref="BY19" si="474">+BY15*BY16*BY18*1000</f>
        <v>0</v>
      </c>
      <c r="BZ19" s="16">
        <f t="shared" ref="BZ19" si="475">+BZ15*BZ16*BZ18*1000</f>
        <v>0</v>
      </c>
      <c r="CA19" s="16">
        <f t="shared" ref="CA19" si="476">+CA15*CA16*CA18*1000</f>
        <v>0</v>
      </c>
      <c r="CB19" s="16">
        <f t="shared" ref="CB19" si="477">+CB15*CB16*CB18*1000</f>
        <v>0</v>
      </c>
      <c r="CC19" s="16">
        <f t="shared" ref="CC19" si="478">+CC15*CC16*CC18*1000</f>
        <v>0</v>
      </c>
      <c r="CD19" s="16">
        <f t="shared" ref="CD19" si="479">+CD15*CD16*CD18*1000</f>
        <v>0</v>
      </c>
      <c r="CE19" s="16">
        <f t="shared" ref="CE19" si="480">+CE15*CE16*CE18*1000</f>
        <v>0</v>
      </c>
      <c r="CF19" s="16">
        <f t="shared" ref="CF19" si="481">+CF15*CF16*CF18*1000</f>
        <v>0</v>
      </c>
      <c r="CG19" s="16">
        <f t="shared" ref="CG19" si="482">+CG15*CG16*CG18*1000</f>
        <v>0</v>
      </c>
      <c r="CH19" s="16">
        <f t="shared" ref="CH19" si="483">+CH15*CH16*CH18*1000</f>
        <v>0</v>
      </c>
      <c r="CI19" s="16">
        <f t="shared" ref="CI19" si="484">+CI15*CI16*CI18*1000</f>
        <v>0</v>
      </c>
      <c r="CJ19" s="16">
        <f t="shared" ref="CJ19" si="485">+CJ15*CJ16*CJ18*1000</f>
        <v>0</v>
      </c>
      <c r="CK19" s="16">
        <f t="shared" ref="CK19" si="486">+CK15*CK16*CK18*1000</f>
        <v>0</v>
      </c>
      <c r="CL19" s="16">
        <f t="shared" ref="CL19" si="487">+CL15*CL16*CL18*1000</f>
        <v>0</v>
      </c>
      <c r="CM19" s="16">
        <f t="shared" ref="CM19" si="488">+CM15*CM16*CM18*1000</f>
        <v>0</v>
      </c>
      <c r="CN19" s="16">
        <f t="shared" ref="CN19" si="489">+CN15*CN16*CN18*1000</f>
        <v>0</v>
      </c>
      <c r="CO19" s="16">
        <f t="shared" ref="CO19" si="490">+CO15*CO16*CO18*1000</f>
        <v>0</v>
      </c>
      <c r="CP19" s="16">
        <f t="shared" ref="CP19" si="491">+CP15*CP16*CP18*1000</f>
        <v>0</v>
      </c>
      <c r="CQ19" s="16">
        <f t="shared" ref="CQ19" si="492">+CQ15*CQ16*CQ18*1000</f>
        <v>0</v>
      </c>
      <c r="CR19" s="16">
        <f t="shared" ref="CR19" si="493">+CR15*CR16*CR18*1000</f>
        <v>0</v>
      </c>
      <c r="CS19" s="16">
        <f t="shared" ref="CS19" si="494">+CS15*CS16*CS18*1000</f>
        <v>0</v>
      </c>
      <c r="CT19" s="16">
        <f t="shared" ref="CT19" si="495">+CT15*CT16*CT18*1000</f>
        <v>0</v>
      </c>
      <c r="CU19" s="16">
        <f t="shared" ref="CU19" si="496">+CU15*CU16*CU18*1000</f>
        <v>0</v>
      </c>
      <c r="CV19" s="16">
        <f t="shared" ref="CV19" si="497">+CV15*CV16*CV18*1000</f>
        <v>0</v>
      </c>
      <c r="CW19" s="16">
        <f t="shared" ref="CW19" si="498">+CW15*CW16*CW18*1000</f>
        <v>0</v>
      </c>
      <c r="CX19" s="16">
        <f t="shared" ref="CX19" si="499">+CX15*CX16*CX18*1000</f>
        <v>0</v>
      </c>
      <c r="CY19" s="16">
        <f t="shared" ref="CY19" si="500">+CY15*CY16*CY18*1000</f>
        <v>0</v>
      </c>
      <c r="CZ19" s="16">
        <f t="shared" ref="CZ19" si="501">+CZ15*CZ16*CZ18*1000</f>
        <v>0</v>
      </c>
      <c r="DA19" s="16">
        <f t="shared" ref="DA19" si="502">+DA15*DA16*DA18*1000</f>
        <v>0</v>
      </c>
      <c r="DB19" s="16">
        <f t="shared" ref="DB19" si="503">+DB15*DB16*DB18*1000</f>
        <v>0</v>
      </c>
      <c r="DC19" s="16">
        <f t="shared" ref="DC19" si="504">+DC15*DC16*DC18*1000</f>
        <v>0</v>
      </c>
      <c r="DD19" s="16">
        <f t="shared" ref="DD19" si="505">+DD15*DD16*DD18*1000</f>
        <v>0</v>
      </c>
      <c r="DE19" s="16">
        <f t="shared" ref="DE19" si="506">+DE15*DE16*DE18*1000</f>
        <v>0</v>
      </c>
      <c r="DF19" s="16">
        <f t="shared" ref="DF19" si="507">+DF15*DF16*DF18*1000</f>
        <v>0</v>
      </c>
      <c r="DG19" s="16">
        <f t="shared" ref="DG19" si="508">+DG15*DG16*DG18*1000</f>
        <v>0</v>
      </c>
      <c r="DH19" s="16">
        <f t="shared" ref="DH19" si="509">+DH15*DH16*DH18*1000</f>
        <v>0</v>
      </c>
      <c r="DI19" s="16">
        <f t="shared" ref="DI19" si="510">+DI15*DI16*DI18*1000</f>
        <v>0</v>
      </c>
      <c r="DJ19" s="16">
        <f t="shared" ref="DJ19" si="511">+DJ15*DJ16*DJ18*1000</f>
        <v>0</v>
      </c>
      <c r="DK19" s="16">
        <f t="shared" ref="DK19" si="512">+DK15*DK16*DK18*1000</f>
        <v>0</v>
      </c>
      <c r="DL19" s="16">
        <f t="shared" ref="DL19" si="513">+DL15*DL16*DL18*1000</f>
        <v>0</v>
      </c>
      <c r="DM19" s="16">
        <f t="shared" ref="DM19" si="514">+DM15*DM16*DM18*1000</f>
        <v>0</v>
      </c>
      <c r="DN19" s="16">
        <f t="shared" ref="DN19" si="515">+DN15*DN16*DN18*1000</f>
        <v>0</v>
      </c>
      <c r="DO19" s="16">
        <f t="shared" ref="DO19" si="516">+DO15*DO16*DO18*1000</f>
        <v>0</v>
      </c>
      <c r="DP19" s="16">
        <f t="shared" ref="DP19" si="517">+DP15*DP16*DP18*1000</f>
        <v>0</v>
      </c>
      <c r="DQ19" s="16">
        <f t="shared" ref="DQ19" si="518">+DQ15*DQ16*DQ18*1000</f>
        <v>0</v>
      </c>
      <c r="DR19" s="16">
        <f t="shared" ref="DR19" si="519">+DR15*DR16*DR18*1000</f>
        <v>0</v>
      </c>
      <c r="DS19" s="16">
        <f t="shared" ref="DS19" si="520">+DS15*DS16*DS18*1000</f>
        <v>0</v>
      </c>
      <c r="DT19" s="16">
        <f t="shared" ref="DT19" si="521">+DT15*DT16*DT18*1000</f>
        <v>0</v>
      </c>
      <c r="DU19" s="16">
        <f t="shared" ref="DU19" si="522">+DU15*DU16*DU18*1000</f>
        <v>0</v>
      </c>
      <c r="DV19" s="16">
        <f t="shared" ref="DV19" si="523">+DV15*DV16*DV18*1000</f>
        <v>0</v>
      </c>
      <c r="DW19" s="16">
        <f t="shared" ref="DW19" si="524">+DW15*DW16*DW18*1000</f>
        <v>0</v>
      </c>
      <c r="DX19" s="16">
        <f t="shared" ref="DX19" si="525">+DX15*DX16*DX18*1000</f>
        <v>0</v>
      </c>
      <c r="DY19" s="16">
        <f t="shared" ref="DY19" si="526">+DY15*DY16*DY18*1000</f>
        <v>0</v>
      </c>
      <c r="DZ19" s="16">
        <f t="shared" ref="DZ19" si="527">+DZ15*DZ16*DZ18*1000</f>
        <v>0</v>
      </c>
      <c r="EA19" s="16">
        <f t="shared" ref="EA19" si="528">+EA15*EA16*EA18*1000</f>
        <v>0</v>
      </c>
      <c r="EB19" s="16">
        <f t="shared" ref="EB19" si="529">+EB15*EB16*EB18*1000</f>
        <v>0</v>
      </c>
      <c r="EC19" s="16">
        <f t="shared" ref="EC19" si="530">+EC15*EC16*EC18*1000</f>
        <v>0</v>
      </c>
      <c r="ED19" s="16">
        <f t="shared" ref="ED19" si="531">+ED15*ED16*ED18*1000</f>
        <v>0</v>
      </c>
      <c r="EE19" s="16">
        <f t="shared" ref="EE19" si="532">+EE15*EE16*EE18*1000</f>
        <v>0</v>
      </c>
      <c r="EF19" s="16">
        <f t="shared" ref="EF19" si="533">+EF15*EF16*EF18*1000</f>
        <v>0</v>
      </c>
      <c r="EG19" s="16">
        <f t="shared" ref="EG19" si="534">+EG15*EG16*EG18*1000</f>
        <v>0</v>
      </c>
      <c r="EH19" s="16">
        <f t="shared" ref="EH19" si="535">+EH15*EH16*EH18*1000</f>
        <v>0</v>
      </c>
      <c r="EI19" s="16">
        <f t="shared" ref="EI19" si="536">+EI15*EI16*EI18*1000</f>
        <v>0</v>
      </c>
      <c r="EJ19" s="16">
        <f t="shared" ref="EJ19" si="537">+EJ15*EJ16*EJ18*1000</f>
        <v>0</v>
      </c>
      <c r="EK19" s="16">
        <f t="shared" ref="EK19" si="538">+EK15*EK16*EK18*1000</f>
        <v>0</v>
      </c>
      <c r="EL19" s="16">
        <f t="shared" ref="EL19" si="539">+EL15*EL16*EL18*1000</f>
        <v>0</v>
      </c>
      <c r="EM19" s="16">
        <f t="shared" ref="EM19" si="540">+EM15*EM16*EM18*1000</f>
        <v>0</v>
      </c>
      <c r="EN19" s="16">
        <f t="shared" ref="EN19" si="541">+EN15*EN16*EN18*1000</f>
        <v>0</v>
      </c>
      <c r="EO19" s="16">
        <f t="shared" ref="EO19" si="542">+EO15*EO16*EO18*1000</f>
        <v>0</v>
      </c>
      <c r="EP19" s="16">
        <f t="shared" ref="EP19" si="543">+EP15*EP16*EP18*1000</f>
        <v>0</v>
      </c>
      <c r="EQ19" s="16">
        <f t="shared" ref="EQ19" si="544">+EQ15*EQ16*EQ18*1000</f>
        <v>0</v>
      </c>
      <c r="ER19" s="16">
        <f t="shared" ref="ER19" si="545">+ER15*ER16*ER18*1000</f>
        <v>0</v>
      </c>
      <c r="ES19" s="16">
        <f t="shared" ref="ES19" si="546">+ES15*ES16*ES18*1000</f>
        <v>0</v>
      </c>
      <c r="ET19" s="16">
        <f t="shared" ref="ET19" si="547">+ET15*ET16*ET18*1000</f>
        <v>0</v>
      </c>
      <c r="EU19" s="16">
        <f t="shared" ref="EU19" si="548">+EU15*EU16*EU18*1000</f>
        <v>0</v>
      </c>
      <c r="EV19" s="16">
        <f t="shared" ref="EV19" si="549">+EV15*EV16*EV18*1000</f>
        <v>0</v>
      </c>
      <c r="EW19" s="16">
        <f t="shared" ref="EW19" si="550">+EW15*EW16*EW18*1000</f>
        <v>0</v>
      </c>
      <c r="EX19" s="16">
        <f t="shared" ref="EX19" si="551">+EX15*EX16*EX18*1000</f>
        <v>0</v>
      </c>
      <c r="EY19" s="16">
        <f t="shared" ref="EY19" si="552">+EY15*EY16*EY18*1000</f>
        <v>0</v>
      </c>
      <c r="EZ19" s="16">
        <f t="shared" ref="EZ19" si="553">+EZ15*EZ16*EZ18*1000</f>
        <v>0</v>
      </c>
      <c r="FA19" s="16">
        <f t="shared" ref="FA19" si="554">+FA15*FA16*FA18*1000</f>
        <v>0</v>
      </c>
      <c r="FB19" s="16">
        <f t="shared" ref="FB19" si="555">+FB15*FB16*FB18*1000</f>
        <v>0</v>
      </c>
      <c r="FC19" s="16">
        <f t="shared" ref="FC19" si="556">+FC15*FC16*FC18*1000</f>
        <v>0</v>
      </c>
      <c r="FD19" s="16">
        <f t="shared" ref="FD19" si="557">+FD15*FD16*FD18*1000</f>
        <v>0</v>
      </c>
      <c r="FE19" s="16">
        <f t="shared" ref="FE19" si="558">+FE15*FE16*FE18*1000</f>
        <v>0</v>
      </c>
      <c r="FF19" s="16">
        <f t="shared" ref="FF19" si="559">+FF15*FF16*FF18*1000</f>
        <v>0</v>
      </c>
      <c r="FG19" s="16">
        <f t="shared" ref="FG19" si="560">+FG15*FG16*FG18*1000</f>
        <v>0</v>
      </c>
      <c r="FH19" s="16">
        <f t="shared" ref="FH19" si="561">+FH15*FH16*FH18*1000</f>
        <v>0</v>
      </c>
      <c r="FI19" s="16">
        <f t="shared" ref="FI19" si="562">+FI15*FI16*FI18*1000</f>
        <v>0</v>
      </c>
      <c r="FJ19" s="16">
        <f t="shared" ref="FJ19" si="563">+FJ15*FJ16*FJ18*1000</f>
        <v>0</v>
      </c>
      <c r="FK19" s="16">
        <f t="shared" ref="FK19" si="564">+FK15*FK16*FK18*1000</f>
        <v>0</v>
      </c>
      <c r="FL19" s="16">
        <f t="shared" ref="FL19" si="565">+FL15*FL16*FL18*1000</f>
        <v>0</v>
      </c>
      <c r="FM19" s="16">
        <f t="shared" ref="FM19" si="566">+FM15*FM16*FM18*1000</f>
        <v>0</v>
      </c>
      <c r="FN19" s="16">
        <f t="shared" ref="FN19" si="567">+FN15*FN16*FN18*1000</f>
        <v>0</v>
      </c>
      <c r="FO19" s="16">
        <f t="shared" ref="FO19" si="568">+FO15*FO16*FO18*1000</f>
        <v>0</v>
      </c>
      <c r="FP19" s="16">
        <f t="shared" ref="FP19" si="569">+FP15*FP16*FP18*1000</f>
        <v>0</v>
      </c>
      <c r="FQ19" s="16">
        <f t="shared" ref="FQ19" si="570">+FQ15*FQ16*FQ18*1000</f>
        <v>0</v>
      </c>
      <c r="FR19" s="16">
        <f t="shared" ref="FR19" si="571">+FR15*FR16*FR18*1000</f>
        <v>0</v>
      </c>
      <c r="FS19" s="16">
        <f t="shared" ref="FS19" si="572">+FS15*FS16*FS18*1000</f>
        <v>0</v>
      </c>
      <c r="FT19" s="16">
        <f t="shared" ref="FT19" si="573">+FT15*FT16*FT18*1000</f>
        <v>0</v>
      </c>
      <c r="FU19" s="16">
        <f t="shared" ref="FU19" si="574">+FU15*FU16*FU18*1000</f>
        <v>0</v>
      </c>
      <c r="FV19" s="16">
        <f t="shared" ref="FV19" si="575">+FV15*FV16*FV18*1000</f>
        <v>0</v>
      </c>
      <c r="FW19" s="16">
        <f t="shared" ref="FW19" si="576">+FW15*FW16*FW18*1000</f>
        <v>0</v>
      </c>
      <c r="FX19" s="16">
        <f t="shared" ref="FX19" si="577">+FX15*FX16*FX18*1000</f>
        <v>0</v>
      </c>
      <c r="FY19" s="16">
        <f t="shared" ref="FY19" si="578">+FY15*FY16*FY18*1000</f>
        <v>0</v>
      </c>
      <c r="FZ19" s="16">
        <f t="shared" ref="FZ19" si="579">+FZ15*FZ16*FZ18*1000</f>
        <v>0</v>
      </c>
      <c r="GA19" s="16">
        <f t="shared" ref="GA19" si="580">+GA15*GA16*GA18*1000</f>
        <v>0</v>
      </c>
      <c r="GB19" s="16">
        <f t="shared" ref="GB19" si="581">+GB15*GB16*GB18*1000</f>
        <v>0</v>
      </c>
      <c r="GC19" s="16">
        <f t="shared" ref="GC19" si="582">+GC15*GC16*GC18*1000</f>
        <v>0</v>
      </c>
      <c r="GD19" s="16">
        <f t="shared" ref="GD19" si="583">+GD15*GD16*GD18*1000</f>
        <v>0</v>
      </c>
      <c r="GE19" s="16">
        <f t="shared" ref="GE19" si="584">+GE15*GE16*GE18*1000</f>
        <v>0</v>
      </c>
      <c r="GF19" s="16">
        <f t="shared" ref="GF19" si="585">+GF15*GF16*GF18*1000</f>
        <v>0</v>
      </c>
      <c r="GG19" s="16">
        <f t="shared" ref="GG19" si="586">+GG15*GG16*GG18*1000</f>
        <v>0</v>
      </c>
      <c r="GH19" s="16">
        <f t="shared" ref="GH19" si="587">+GH15*GH16*GH18*1000</f>
        <v>0</v>
      </c>
      <c r="GI19" s="16">
        <f t="shared" ref="GI19" si="588">+GI15*GI16*GI18*1000</f>
        <v>0</v>
      </c>
      <c r="GJ19" s="16">
        <f t="shared" ref="GJ19" si="589">+GJ15*GJ16*GJ18*1000</f>
        <v>0</v>
      </c>
      <c r="GK19" s="16">
        <f t="shared" ref="GK19" si="590">+GK15*GK16*GK18*1000</f>
        <v>0</v>
      </c>
      <c r="GL19" s="16">
        <f t="shared" ref="GL19" si="591">+GL15*GL16*GL18*1000</f>
        <v>0</v>
      </c>
      <c r="GM19" s="16">
        <f t="shared" ref="GM19" si="592">+GM15*GM16*GM18*1000</f>
        <v>0</v>
      </c>
      <c r="GN19" s="16">
        <f t="shared" ref="GN19" si="593">+GN15*GN16*GN18*1000</f>
        <v>0</v>
      </c>
      <c r="GO19" s="16">
        <f t="shared" ref="GO19" si="594">+GO15*GO16*GO18*1000</f>
        <v>0</v>
      </c>
      <c r="GP19" s="16">
        <f t="shared" ref="GP19" si="595">+GP15*GP16*GP18*1000</f>
        <v>0</v>
      </c>
      <c r="GQ19" s="16">
        <f t="shared" ref="GQ19" si="596">+GQ15*GQ16*GQ18*1000</f>
        <v>0</v>
      </c>
      <c r="GR19" s="16">
        <f t="shared" ref="GR19" si="597">+GR15*GR16*GR18*1000</f>
        <v>0</v>
      </c>
      <c r="GS19" s="16">
        <f t="shared" ref="GS19" si="598">+GS15*GS16*GS18*1000</f>
        <v>0</v>
      </c>
      <c r="GT19" s="16">
        <f t="shared" ref="GT19" si="599">+GT15*GT16*GT18*1000</f>
        <v>0</v>
      </c>
      <c r="GU19" s="16">
        <f t="shared" ref="GU19" si="600">+GU15*GU16*GU18*1000</f>
        <v>0</v>
      </c>
      <c r="GV19" s="16">
        <f t="shared" ref="GV19" si="601">+GV15*GV16*GV18*1000</f>
        <v>0</v>
      </c>
      <c r="GW19" s="16">
        <f t="shared" ref="GW19" si="602">+GW15*GW16*GW18*1000</f>
        <v>0</v>
      </c>
      <c r="GX19" s="16">
        <f t="shared" ref="GX19" si="603">+GX15*GX16*GX18*1000</f>
        <v>0</v>
      </c>
      <c r="GY19" s="16">
        <f t="shared" ref="GY19" si="604">+GY15*GY16*GY18*1000</f>
        <v>0</v>
      </c>
      <c r="GZ19" s="16">
        <f t="shared" ref="GZ19" si="605">+GZ15*GZ16*GZ18*1000</f>
        <v>0</v>
      </c>
      <c r="HA19" s="16">
        <f t="shared" ref="HA19" si="606">+HA15*HA16*HA18*1000</f>
        <v>0</v>
      </c>
      <c r="HB19" s="16">
        <f t="shared" ref="HB19" si="607">+HB15*HB16*HB18*1000</f>
        <v>0</v>
      </c>
      <c r="HC19" s="16">
        <f t="shared" ref="HC19" si="608">+HC15*HC16*HC18*1000</f>
        <v>0</v>
      </c>
      <c r="HD19" s="16">
        <f t="shared" ref="HD19" si="609">+HD15*HD16*HD18*1000</f>
        <v>0</v>
      </c>
      <c r="HE19" s="16">
        <f t="shared" ref="HE19" si="610">+HE15*HE16*HE18*1000</f>
        <v>0</v>
      </c>
      <c r="HF19" s="16">
        <f t="shared" ref="HF19" si="611">+HF15*HF16*HF18*1000</f>
        <v>0</v>
      </c>
      <c r="HG19" s="16">
        <f t="shared" ref="HG19" si="612">+HG15*HG16*HG18*1000</f>
        <v>0</v>
      </c>
      <c r="HH19" s="16">
        <f t="shared" ref="HH19" si="613">+HH15*HH16*HH18*1000</f>
        <v>0</v>
      </c>
      <c r="HI19" s="16">
        <f t="shared" ref="HI19" si="614">+HI15*HI16*HI18*1000</f>
        <v>0</v>
      </c>
      <c r="HJ19" s="16">
        <f t="shared" ref="HJ19" si="615">+HJ15*HJ16*HJ18*1000</f>
        <v>0</v>
      </c>
      <c r="HK19" s="16">
        <f t="shared" ref="HK19" si="616">+HK15*HK16*HK18*1000</f>
        <v>0</v>
      </c>
      <c r="HL19" s="16">
        <f t="shared" ref="HL19" si="617">+HL15*HL16*HL18*1000</f>
        <v>0</v>
      </c>
      <c r="HM19" s="16">
        <f t="shared" ref="HM19" si="618">+HM15*HM16*HM18*1000</f>
        <v>0</v>
      </c>
      <c r="HN19" s="16">
        <f t="shared" ref="HN19" si="619">+HN15*HN16*HN18*1000</f>
        <v>0</v>
      </c>
      <c r="HO19" s="16">
        <f t="shared" ref="HO19" si="620">+HO15*HO16*HO18*1000</f>
        <v>0</v>
      </c>
      <c r="HP19" s="16">
        <f t="shared" ref="HP19" si="621">+HP15*HP16*HP18*1000</f>
        <v>0</v>
      </c>
      <c r="HQ19" s="16">
        <f t="shared" ref="HQ19" si="622">+HQ15*HQ16*HQ18*1000</f>
        <v>0</v>
      </c>
      <c r="HR19" s="16">
        <f t="shared" ref="HR19" si="623">+HR15*HR16*HR18*1000</f>
        <v>0</v>
      </c>
      <c r="HS19" s="16">
        <f t="shared" ref="HS19" si="624">+HS15*HS16*HS18*1000</f>
        <v>0</v>
      </c>
      <c r="HT19" s="16">
        <f t="shared" ref="HT19" si="625">+HT15*HT16*HT18*1000</f>
        <v>0</v>
      </c>
      <c r="HU19" s="16">
        <f t="shared" ref="HU19" si="626">+HU15*HU16*HU18*1000</f>
        <v>0</v>
      </c>
      <c r="HV19" s="16">
        <f t="shared" ref="HV19" si="627">+HV15*HV16*HV18*1000</f>
        <v>0</v>
      </c>
      <c r="HW19" s="16">
        <f t="shared" ref="HW19" si="628">+HW15*HW16*HW18*1000</f>
        <v>0</v>
      </c>
      <c r="HX19" s="16">
        <f t="shared" ref="HX19" si="629">+HX15*HX16*HX18*1000</f>
        <v>0</v>
      </c>
      <c r="HY19" s="16">
        <f t="shared" ref="HY19" si="630">+HY15*HY16*HY18*1000</f>
        <v>0</v>
      </c>
      <c r="HZ19" s="16">
        <f t="shared" ref="HZ19" si="631">+HZ15*HZ16*HZ18*1000</f>
        <v>0</v>
      </c>
      <c r="IA19" s="16">
        <f t="shared" ref="IA19" si="632">+IA15*IA16*IA18*1000</f>
        <v>0</v>
      </c>
      <c r="IB19" s="16">
        <f t="shared" ref="IB19" si="633">+IB15*IB16*IB18*1000</f>
        <v>0</v>
      </c>
      <c r="IC19" s="16">
        <f t="shared" ref="IC19" si="634">+IC15*IC16*IC18*1000</f>
        <v>0</v>
      </c>
      <c r="ID19" s="16">
        <f t="shared" ref="ID19" si="635">+ID15*ID16*ID18*1000</f>
        <v>0</v>
      </c>
      <c r="IE19" s="16">
        <f t="shared" ref="IE19" si="636">+IE15*IE16*IE18*1000</f>
        <v>0</v>
      </c>
      <c r="IF19" s="16">
        <f t="shared" ref="IF19" si="637">+IF15*IF16*IF18*1000</f>
        <v>0</v>
      </c>
      <c r="IG19" s="16">
        <f t="shared" ref="IG19" si="638">+IG15*IG16*IG18*1000</f>
        <v>0</v>
      </c>
      <c r="IH19" s="16">
        <f t="shared" ref="IH19" si="639">+IH15*IH16*IH18*1000</f>
        <v>0</v>
      </c>
      <c r="II19" s="16">
        <f t="shared" ref="II19" si="640">+II15*II16*II18*1000</f>
        <v>0</v>
      </c>
      <c r="IJ19" s="16">
        <f t="shared" ref="IJ19" si="641">+IJ15*IJ16*IJ18*1000</f>
        <v>0</v>
      </c>
      <c r="IK19" s="16">
        <f t="shared" ref="IK19:KV19" si="642">+IK15*IK16*IK18*1000</f>
        <v>0</v>
      </c>
      <c r="IL19" s="16">
        <f t="shared" si="642"/>
        <v>0</v>
      </c>
      <c r="IM19" s="16">
        <f t="shared" si="642"/>
        <v>0</v>
      </c>
      <c r="IN19" s="16">
        <f t="shared" si="642"/>
        <v>0</v>
      </c>
      <c r="IO19" s="16">
        <f t="shared" si="642"/>
        <v>0</v>
      </c>
      <c r="IP19" s="16">
        <f t="shared" si="642"/>
        <v>0</v>
      </c>
      <c r="IQ19" s="16">
        <f t="shared" si="642"/>
        <v>0</v>
      </c>
      <c r="IR19" s="16">
        <f t="shared" si="642"/>
        <v>0</v>
      </c>
      <c r="IS19" s="16">
        <f t="shared" si="642"/>
        <v>0</v>
      </c>
      <c r="IT19" s="16">
        <f t="shared" si="642"/>
        <v>0</v>
      </c>
      <c r="IU19" s="16">
        <f t="shared" si="642"/>
        <v>0</v>
      </c>
      <c r="IV19" s="16">
        <f t="shared" si="642"/>
        <v>0</v>
      </c>
      <c r="IW19" s="16">
        <f t="shared" si="642"/>
        <v>0</v>
      </c>
      <c r="IX19" s="16">
        <f t="shared" si="642"/>
        <v>0</v>
      </c>
      <c r="IY19" s="16">
        <f t="shared" si="642"/>
        <v>0</v>
      </c>
      <c r="IZ19" s="16">
        <f t="shared" si="642"/>
        <v>0</v>
      </c>
      <c r="JA19" s="16">
        <f t="shared" si="642"/>
        <v>0</v>
      </c>
      <c r="JB19" s="16">
        <f t="shared" si="642"/>
        <v>0</v>
      </c>
      <c r="JC19" s="16">
        <f t="shared" si="642"/>
        <v>0</v>
      </c>
      <c r="JD19" s="16">
        <f t="shared" si="642"/>
        <v>0</v>
      </c>
      <c r="JE19" s="16">
        <f t="shared" si="642"/>
        <v>0</v>
      </c>
      <c r="JF19" s="16">
        <f t="shared" si="642"/>
        <v>0</v>
      </c>
      <c r="JG19" s="16">
        <f t="shared" si="642"/>
        <v>0</v>
      </c>
      <c r="JH19" s="16">
        <f t="shared" si="642"/>
        <v>0</v>
      </c>
      <c r="JI19" s="16">
        <f t="shared" si="642"/>
        <v>0</v>
      </c>
      <c r="JJ19" s="16">
        <f t="shared" si="642"/>
        <v>0</v>
      </c>
      <c r="JK19" s="16">
        <f t="shared" si="642"/>
        <v>0</v>
      </c>
      <c r="JL19" s="16">
        <f t="shared" si="642"/>
        <v>0</v>
      </c>
      <c r="JM19" s="16">
        <f t="shared" si="642"/>
        <v>0</v>
      </c>
      <c r="JN19" s="16">
        <f t="shared" si="642"/>
        <v>0</v>
      </c>
      <c r="JO19" s="16">
        <f t="shared" si="642"/>
        <v>0</v>
      </c>
      <c r="JP19" s="16">
        <f t="shared" si="642"/>
        <v>0</v>
      </c>
      <c r="JQ19" s="16">
        <f t="shared" si="642"/>
        <v>0</v>
      </c>
      <c r="JR19" s="16">
        <f t="shared" si="642"/>
        <v>0</v>
      </c>
      <c r="JS19" s="16">
        <f t="shared" si="642"/>
        <v>0</v>
      </c>
      <c r="JT19" s="16">
        <f t="shared" si="642"/>
        <v>0</v>
      </c>
      <c r="JU19" s="16">
        <f t="shared" si="642"/>
        <v>0</v>
      </c>
      <c r="JV19" s="16">
        <f t="shared" si="642"/>
        <v>0</v>
      </c>
      <c r="JW19" s="16">
        <f t="shared" si="642"/>
        <v>0</v>
      </c>
      <c r="JX19" s="16">
        <f t="shared" si="642"/>
        <v>0</v>
      </c>
      <c r="JY19" s="16">
        <f t="shared" si="642"/>
        <v>0</v>
      </c>
      <c r="JZ19" s="16">
        <f t="shared" si="642"/>
        <v>0</v>
      </c>
      <c r="KA19" s="16">
        <f t="shared" si="642"/>
        <v>0</v>
      </c>
      <c r="KB19" s="16">
        <f t="shared" si="642"/>
        <v>0</v>
      </c>
      <c r="KC19" s="16">
        <f t="shared" si="642"/>
        <v>0</v>
      </c>
      <c r="KD19" s="16">
        <f t="shared" si="642"/>
        <v>0</v>
      </c>
      <c r="KE19" s="16">
        <f t="shared" si="642"/>
        <v>0</v>
      </c>
      <c r="KF19" s="16">
        <f t="shared" si="642"/>
        <v>0</v>
      </c>
      <c r="KG19" s="16">
        <f t="shared" si="642"/>
        <v>0</v>
      </c>
      <c r="KH19" s="16">
        <f t="shared" si="642"/>
        <v>0</v>
      </c>
      <c r="KI19" s="16">
        <f t="shared" si="642"/>
        <v>0</v>
      </c>
      <c r="KJ19" s="16">
        <f t="shared" si="642"/>
        <v>0</v>
      </c>
      <c r="KK19" s="16">
        <f t="shared" si="642"/>
        <v>0</v>
      </c>
      <c r="KL19" s="16">
        <f t="shared" si="642"/>
        <v>0</v>
      </c>
      <c r="KM19" s="16">
        <f t="shared" si="642"/>
        <v>0</v>
      </c>
      <c r="KN19" s="16">
        <f t="shared" si="642"/>
        <v>0</v>
      </c>
      <c r="KO19" s="16">
        <f t="shared" si="642"/>
        <v>0</v>
      </c>
      <c r="KP19" s="16">
        <f t="shared" si="642"/>
        <v>0</v>
      </c>
      <c r="KQ19" s="16">
        <f t="shared" si="642"/>
        <v>0</v>
      </c>
      <c r="KR19" s="16">
        <f t="shared" si="642"/>
        <v>0</v>
      </c>
      <c r="KS19" s="16">
        <f t="shared" si="642"/>
        <v>0</v>
      </c>
      <c r="KT19" s="16">
        <f t="shared" si="642"/>
        <v>0</v>
      </c>
      <c r="KU19" s="16">
        <f t="shared" si="642"/>
        <v>0</v>
      </c>
      <c r="KV19" s="16">
        <f t="shared" si="642"/>
        <v>0</v>
      </c>
      <c r="KW19" s="16">
        <f t="shared" ref="KW19:MZ19" si="643">+KW15*KW16*KW18*1000</f>
        <v>0</v>
      </c>
      <c r="KX19" s="16">
        <f t="shared" si="643"/>
        <v>0</v>
      </c>
      <c r="KY19" s="16">
        <f t="shared" si="643"/>
        <v>0</v>
      </c>
      <c r="KZ19" s="16">
        <f t="shared" si="643"/>
        <v>0</v>
      </c>
      <c r="LA19" s="16">
        <f t="shared" si="643"/>
        <v>0</v>
      </c>
      <c r="LB19" s="16">
        <f t="shared" si="643"/>
        <v>0</v>
      </c>
      <c r="LC19" s="16">
        <f t="shared" si="643"/>
        <v>0</v>
      </c>
      <c r="LD19" s="16">
        <f t="shared" si="643"/>
        <v>0</v>
      </c>
      <c r="LE19" s="16">
        <f t="shared" si="643"/>
        <v>0</v>
      </c>
      <c r="LF19" s="16">
        <f t="shared" si="643"/>
        <v>0</v>
      </c>
      <c r="LG19" s="16">
        <f t="shared" si="643"/>
        <v>0</v>
      </c>
      <c r="LH19" s="16">
        <f t="shared" si="643"/>
        <v>0</v>
      </c>
      <c r="LI19" s="16">
        <f t="shared" si="643"/>
        <v>0</v>
      </c>
      <c r="LJ19" s="16">
        <f t="shared" si="643"/>
        <v>0</v>
      </c>
      <c r="LK19" s="16">
        <f t="shared" si="643"/>
        <v>0</v>
      </c>
      <c r="LL19" s="16">
        <f t="shared" si="643"/>
        <v>0</v>
      </c>
      <c r="LM19" s="16">
        <f t="shared" si="643"/>
        <v>0</v>
      </c>
      <c r="LN19" s="16">
        <f t="shared" si="643"/>
        <v>0</v>
      </c>
      <c r="LO19" s="16">
        <f t="shared" si="643"/>
        <v>0</v>
      </c>
      <c r="LP19" s="16">
        <f t="shared" si="643"/>
        <v>0</v>
      </c>
      <c r="LQ19" s="16">
        <f t="shared" si="643"/>
        <v>0</v>
      </c>
      <c r="LR19" s="16">
        <f t="shared" si="643"/>
        <v>0</v>
      </c>
      <c r="LS19" s="16">
        <f t="shared" si="643"/>
        <v>0</v>
      </c>
      <c r="LT19" s="16">
        <f t="shared" si="643"/>
        <v>0</v>
      </c>
      <c r="LU19" s="16">
        <f t="shared" si="643"/>
        <v>0</v>
      </c>
      <c r="LV19" s="16">
        <f t="shared" si="643"/>
        <v>0</v>
      </c>
      <c r="LW19" s="16">
        <f t="shared" si="643"/>
        <v>0</v>
      </c>
      <c r="LX19" s="16">
        <f t="shared" si="643"/>
        <v>0</v>
      </c>
      <c r="LY19" s="16">
        <f t="shared" si="643"/>
        <v>0</v>
      </c>
      <c r="LZ19" s="16">
        <f t="shared" si="643"/>
        <v>0</v>
      </c>
      <c r="MA19" s="16">
        <f t="shared" si="643"/>
        <v>0</v>
      </c>
      <c r="MB19" s="16">
        <f t="shared" si="643"/>
        <v>0</v>
      </c>
      <c r="MC19" s="16">
        <f t="shared" si="643"/>
        <v>0</v>
      </c>
      <c r="MD19" s="16">
        <f t="shared" si="643"/>
        <v>0</v>
      </c>
      <c r="ME19" s="16">
        <f t="shared" si="643"/>
        <v>0</v>
      </c>
      <c r="MF19" s="16">
        <f t="shared" si="643"/>
        <v>0</v>
      </c>
      <c r="MG19" s="16">
        <f t="shared" si="643"/>
        <v>0</v>
      </c>
      <c r="MH19" s="16">
        <f t="shared" si="643"/>
        <v>0</v>
      </c>
      <c r="MI19" s="16">
        <f t="shared" si="643"/>
        <v>0</v>
      </c>
      <c r="MJ19" s="16">
        <f t="shared" si="643"/>
        <v>0</v>
      </c>
      <c r="MK19" s="16">
        <f t="shared" si="643"/>
        <v>0</v>
      </c>
      <c r="ML19" s="16">
        <f t="shared" si="643"/>
        <v>0</v>
      </c>
      <c r="MM19" s="16">
        <f t="shared" si="643"/>
        <v>0</v>
      </c>
      <c r="MN19" s="16">
        <f t="shared" si="643"/>
        <v>0</v>
      </c>
      <c r="MO19" s="16">
        <f t="shared" si="643"/>
        <v>0</v>
      </c>
      <c r="MP19" s="16">
        <f t="shared" si="643"/>
        <v>0</v>
      </c>
      <c r="MQ19" s="16">
        <f t="shared" si="643"/>
        <v>0</v>
      </c>
      <c r="MR19" s="16">
        <f t="shared" si="643"/>
        <v>0</v>
      </c>
      <c r="MS19" s="16">
        <f t="shared" si="643"/>
        <v>0</v>
      </c>
      <c r="MT19" s="16">
        <f t="shared" si="643"/>
        <v>0</v>
      </c>
      <c r="MU19" s="16">
        <f t="shared" si="643"/>
        <v>0</v>
      </c>
      <c r="MV19" s="16">
        <f t="shared" si="643"/>
        <v>0</v>
      </c>
      <c r="MW19" s="16">
        <f t="shared" si="643"/>
        <v>0</v>
      </c>
      <c r="MX19" s="16">
        <f t="shared" si="643"/>
        <v>0</v>
      </c>
      <c r="MY19" s="16">
        <f t="shared" si="643"/>
        <v>0</v>
      </c>
      <c r="MZ19" s="16">
        <f t="shared" si="643"/>
        <v>0</v>
      </c>
      <c r="NB19" s="19" t="str">
        <f>+D19</f>
        <v>Capacity Charges ($)</v>
      </c>
      <c r="NC19" s="16">
        <f t="shared" ref="NC19:OF19" si="644">SUMIF($E$3:$MZ$3,NC$3,$E19:$MZ19)</f>
        <v>0</v>
      </c>
      <c r="ND19" s="16">
        <f t="shared" si="644"/>
        <v>0</v>
      </c>
      <c r="NE19" s="16">
        <f t="shared" si="644"/>
        <v>0</v>
      </c>
      <c r="NF19" s="16">
        <f t="shared" si="644"/>
        <v>0</v>
      </c>
      <c r="NG19" s="16">
        <f t="shared" si="644"/>
        <v>0</v>
      </c>
      <c r="NH19" s="16">
        <f t="shared" si="644"/>
        <v>0</v>
      </c>
      <c r="NI19" s="16">
        <f t="shared" si="644"/>
        <v>0</v>
      </c>
      <c r="NJ19" s="16">
        <f t="shared" si="644"/>
        <v>0</v>
      </c>
      <c r="NK19" s="16">
        <f t="shared" si="644"/>
        <v>0</v>
      </c>
      <c r="NL19" s="16">
        <f t="shared" si="644"/>
        <v>0</v>
      </c>
      <c r="NM19" s="16">
        <f t="shared" si="644"/>
        <v>0</v>
      </c>
      <c r="NN19" s="16">
        <f t="shared" si="644"/>
        <v>0</v>
      </c>
      <c r="NO19" s="16">
        <f t="shared" si="644"/>
        <v>0</v>
      </c>
      <c r="NP19" s="16">
        <f t="shared" si="644"/>
        <v>0</v>
      </c>
      <c r="NQ19" s="16">
        <f t="shared" si="644"/>
        <v>0</v>
      </c>
      <c r="NR19" s="16">
        <f t="shared" si="644"/>
        <v>0</v>
      </c>
      <c r="NS19" s="16">
        <f t="shared" si="644"/>
        <v>0</v>
      </c>
      <c r="NT19" s="16">
        <f t="shared" si="644"/>
        <v>0</v>
      </c>
      <c r="NU19" s="16">
        <f t="shared" si="644"/>
        <v>0</v>
      </c>
      <c r="NV19" s="16">
        <f t="shared" si="644"/>
        <v>0</v>
      </c>
      <c r="NW19" s="16">
        <f t="shared" si="644"/>
        <v>0</v>
      </c>
      <c r="NX19" s="16">
        <f t="shared" si="644"/>
        <v>0</v>
      </c>
      <c r="NY19" s="16">
        <f t="shared" si="644"/>
        <v>0</v>
      </c>
      <c r="NZ19" s="16">
        <f t="shared" si="644"/>
        <v>0</v>
      </c>
      <c r="OA19" s="16">
        <f t="shared" si="644"/>
        <v>0</v>
      </c>
      <c r="OB19" s="16">
        <f t="shared" si="644"/>
        <v>0</v>
      </c>
      <c r="OC19" s="16">
        <f t="shared" si="644"/>
        <v>0</v>
      </c>
      <c r="OD19" s="16">
        <f t="shared" si="644"/>
        <v>0</v>
      </c>
      <c r="OE19" s="16">
        <f t="shared" si="644"/>
        <v>0</v>
      </c>
      <c r="OF19" s="16">
        <f t="shared" si="644"/>
        <v>0</v>
      </c>
      <c r="OH19" s="58" t="str">
        <f>_xlfn.CONCAT(C15," ",D19)</f>
        <v>McNeil Facility Capacity Charges ($)</v>
      </c>
    </row>
    <row r="21" spans="2:398" x14ac:dyDescent="0.25">
      <c r="B21" s="37" t="s">
        <v>82</v>
      </c>
      <c r="C21" s="7" t="s">
        <v>54</v>
      </c>
      <c r="D21" s="19" t="s">
        <v>73</v>
      </c>
      <c r="E21" s="44">
        <f>+Cap_MW_Lookups!C48</f>
        <v>14.3</v>
      </c>
      <c r="F21" s="44">
        <f>+Cap_MW_Lookups!D48</f>
        <v>14.3</v>
      </c>
      <c r="G21" s="44">
        <f>+Cap_MW_Lookups!E48</f>
        <v>14.3</v>
      </c>
      <c r="H21" s="44">
        <f>+Cap_MW_Lookups!F48</f>
        <v>14.3</v>
      </c>
      <c r="I21" s="44">
        <f>+Cap_MW_Lookups!G48</f>
        <v>14.3</v>
      </c>
      <c r="J21" s="44">
        <f>+Cap_MW_Lookups!H48</f>
        <v>14.3</v>
      </c>
      <c r="K21" s="44">
        <f>+Cap_MW_Lookups!I48</f>
        <v>14.3</v>
      </c>
      <c r="L21" s="44">
        <f>+Cap_MW_Lookups!J48</f>
        <v>14.3</v>
      </c>
      <c r="M21" s="44">
        <f>+Cap_MW_Lookups!K48</f>
        <v>14.3</v>
      </c>
      <c r="N21" s="44">
        <f>+Cap_MW_Lookups!L48</f>
        <v>14.3</v>
      </c>
      <c r="O21" s="44">
        <f>+Cap_MW_Lookups!M48</f>
        <v>14.3</v>
      </c>
      <c r="P21" s="44">
        <f>+Cap_MW_Lookups!N48</f>
        <v>14.3</v>
      </c>
      <c r="Q21" s="44">
        <f>+Cap_MW_Lookups!O48</f>
        <v>14.3</v>
      </c>
      <c r="R21" s="44">
        <f>+Cap_MW_Lookups!P48</f>
        <v>14.3</v>
      </c>
      <c r="S21" s="44">
        <f>+Cap_MW_Lookups!Q48</f>
        <v>14.3</v>
      </c>
      <c r="T21" s="44">
        <f>+Cap_MW_Lookups!R48</f>
        <v>14.3</v>
      </c>
      <c r="U21" s="44">
        <f>+Cap_MW_Lookups!S48</f>
        <v>14.3</v>
      </c>
      <c r="V21" s="44">
        <f>+Cap_MW_Lookups!T48</f>
        <v>14.3</v>
      </c>
      <c r="W21" s="44">
        <f>+Cap_MW_Lookups!U48</f>
        <v>14.3</v>
      </c>
      <c r="X21" s="44">
        <f>+Cap_MW_Lookups!V48</f>
        <v>14.3</v>
      </c>
      <c r="Y21" s="44">
        <f>+Cap_MW_Lookups!W48</f>
        <v>14.3</v>
      </c>
      <c r="Z21" s="44">
        <f>+Cap_MW_Lookups!X48</f>
        <v>14.3</v>
      </c>
      <c r="AA21" s="44">
        <f>+Cap_MW_Lookups!Y48</f>
        <v>14.3</v>
      </c>
      <c r="AB21" s="44">
        <f>+Cap_MW_Lookups!Z48</f>
        <v>14.3</v>
      </c>
      <c r="AC21" s="44">
        <f>+Cap_MW_Lookups!AA48</f>
        <v>14.3</v>
      </c>
      <c r="AD21" s="44">
        <f>+Cap_MW_Lookups!AB48</f>
        <v>14.3</v>
      </c>
      <c r="AE21" s="44">
        <f>+Cap_MW_Lookups!AC48</f>
        <v>14.3</v>
      </c>
      <c r="AF21" s="44">
        <f>+Cap_MW_Lookups!AD48</f>
        <v>14.3</v>
      </c>
      <c r="AG21" s="44">
        <f>+Cap_MW_Lookups!AE48</f>
        <v>14.3</v>
      </c>
      <c r="AH21" s="44">
        <f>+Cap_MW_Lookups!AF48</f>
        <v>14.3</v>
      </c>
      <c r="AI21" s="44">
        <f>+Cap_MW_Lookups!AG48</f>
        <v>14.3</v>
      </c>
      <c r="AJ21" s="44">
        <f>+Cap_MW_Lookups!AH48</f>
        <v>14.3</v>
      </c>
      <c r="AK21" s="44">
        <f>+Cap_MW_Lookups!AI48</f>
        <v>14.3</v>
      </c>
      <c r="AL21" s="44">
        <f>+Cap_MW_Lookups!AJ48</f>
        <v>14.3</v>
      </c>
      <c r="AM21" s="44">
        <f>+Cap_MW_Lookups!AK48</f>
        <v>14.3</v>
      </c>
      <c r="AN21" s="44">
        <f>+Cap_MW_Lookups!AL48</f>
        <v>14.3</v>
      </c>
      <c r="AO21" s="44">
        <f>+Cap_MW_Lookups!AM48</f>
        <v>14.3</v>
      </c>
      <c r="AP21" s="44">
        <f>+Cap_MW_Lookups!AN48</f>
        <v>14.3</v>
      </c>
      <c r="AQ21" s="44">
        <f>+Cap_MW_Lookups!AO48</f>
        <v>14.3</v>
      </c>
      <c r="AR21" s="44">
        <f>+Cap_MW_Lookups!AP48</f>
        <v>14.3</v>
      </c>
      <c r="AS21" s="44">
        <f>+Cap_MW_Lookups!AQ48</f>
        <v>14.3</v>
      </c>
      <c r="AT21" s="44">
        <f>+Cap_MW_Lookups!AR48</f>
        <v>14.3</v>
      </c>
      <c r="AU21" s="44">
        <f>+Cap_MW_Lookups!AS48</f>
        <v>14.3</v>
      </c>
      <c r="AV21" s="44">
        <f>+Cap_MW_Lookups!AT48</f>
        <v>14.3</v>
      </c>
      <c r="AW21" s="44">
        <f>+Cap_MW_Lookups!AU48</f>
        <v>14.3</v>
      </c>
      <c r="AX21" s="44">
        <f>+Cap_MW_Lookups!AV48</f>
        <v>14.3</v>
      </c>
      <c r="AY21" s="44">
        <f>+Cap_MW_Lookups!AW48</f>
        <v>14.3</v>
      </c>
      <c r="AZ21" s="44">
        <f>+Cap_MW_Lookups!AX48</f>
        <v>14.3</v>
      </c>
      <c r="BA21" s="44">
        <f>+Cap_MW_Lookups!AY48</f>
        <v>14.3</v>
      </c>
      <c r="BB21" s="44">
        <f>+Cap_MW_Lookups!AZ48</f>
        <v>14.3</v>
      </c>
      <c r="BC21" s="44">
        <f>+Cap_MW_Lookups!BA48</f>
        <v>14.3</v>
      </c>
      <c r="BD21" s="44">
        <f>+Cap_MW_Lookups!BB48</f>
        <v>14.3</v>
      </c>
      <c r="BE21" s="44">
        <f>+Cap_MW_Lookups!BC48</f>
        <v>14.3</v>
      </c>
      <c r="BF21" s="44">
        <f>+Cap_MW_Lookups!BD48</f>
        <v>14.3</v>
      </c>
      <c r="BG21" s="44">
        <f>+Cap_MW_Lookups!BE48</f>
        <v>14.3</v>
      </c>
      <c r="BH21" s="44">
        <f>+Cap_MW_Lookups!BF48</f>
        <v>14.3</v>
      </c>
      <c r="BI21" s="44">
        <f>+Cap_MW_Lookups!BG48</f>
        <v>14.3</v>
      </c>
      <c r="BJ21" s="44">
        <f>+Cap_MW_Lookups!BH48</f>
        <v>14.3</v>
      </c>
      <c r="BK21" s="44">
        <f>+Cap_MW_Lookups!BI48</f>
        <v>14.3</v>
      </c>
      <c r="BL21" s="44">
        <f>+Cap_MW_Lookups!BJ48</f>
        <v>14.3</v>
      </c>
      <c r="BM21" s="44">
        <f>+Cap_MW_Lookups!BK48</f>
        <v>14.3</v>
      </c>
      <c r="BN21" s="44">
        <f>+Cap_MW_Lookups!BL48</f>
        <v>14.3</v>
      </c>
      <c r="BO21" s="44">
        <f>+Cap_MW_Lookups!BM48</f>
        <v>14.3</v>
      </c>
      <c r="BP21" s="44">
        <f>+Cap_MW_Lookups!BN48</f>
        <v>14.3</v>
      </c>
      <c r="BQ21" s="44">
        <f>+Cap_MW_Lookups!BO48</f>
        <v>14.3</v>
      </c>
      <c r="BR21" s="44">
        <f>+Cap_MW_Lookups!BP48</f>
        <v>14.3</v>
      </c>
      <c r="BS21" s="44">
        <f>+Cap_MW_Lookups!BQ48</f>
        <v>14.3</v>
      </c>
      <c r="BT21" s="44">
        <f>+Cap_MW_Lookups!BR48</f>
        <v>14.3</v>
      </c>
      <c r="BU21" s="44">
        <f>+Cap_MW_Lookups!BS48</f>
        <v>14.3</v>
      </c>
      <c r="BV21" s="44">
        <f>+Cap_MW_Lookups!BT48</f>
        <v>14.3</v>
      </c>
      <c r="BW21" s="44">
        <f>+Cap_MW_Lookups!BU48</f>
        <v>14.3</v>
      </c>
      <c r="BX21" s="44">
        <f>+Cap_MW_Lookups!BV48</f>
        <v>14.3</v>
      </c>
      <c r="BY21" s="44">
        <f>+Cap_MW_Lookups!BW48</f>
        <v>14.3</v>
      </c>
      <c r="BZ21" s="44">
        <f>+Cap_MW_Lookups!BX48</f>
        <v>14.3</v>
      </c>
      <c r="CA21" s="44">
        <f>+Cap_MW_Lookups!BY48</f>
        <v>14.3</v>
      </c>
      <c r="CB21" s="44">
        <f>+Cap_MW_Lookups!BZ48</f>
        <v>14.3</v>
      </c>
      <c r="CC21" s="44">
        <f>+Cap_MW_Lookups!CA48</f>
        <v>14.3</v>
      </c>
      <c r="CD21" s="44">
        <f>+Cap_MW_Lookups!CB48</f>
        <v>14.3</v>
      </c>
      <c r="CE21" s="44">
        <f>+Cap_MW_Lookups!CC48</f>
        <v>14.3</v>
      </c>
      <c r="CF21" s="44">
        <f>+Cap_MW_Lookups!CD48</f>
        <v>14.3</v>
      </c>
      <c r="CG21" s="44">
        <f>+Cap_MW_Lookups!CE48</f>
        <v>14.3</v>
      </c>
      <c r="CH21" s="44">
        <f>+Cap_MW_Lookups!CF48</f>
        <v>14.3</v>
      </c>
      <c r="CI21" s="44">
        <f>+Cap_MW_Lookups!CG48</f>
        <v>14.3</v>
      </c>
      <c r="CJ21" s="44">
        <f>+Cap_MW_Lookups!CH48</f>
        <v>14.3</v>
      </c>
      <c r="CK21" s="44">
        <f>+Cap_MW_Lookups!CI48</f>
        <v>14.3</v>
      </c>
      <c r="CL21" s="44">
        <f>+Cap_MW_Lookups!CJ48</f>
        <v>14.3</v>
      </c>
      <c r="CM21" s="44">
        <f>+Cap_MW_Lookups!CK48</f>
        <v>14.3</v>
      </c>
      <c r="CN21" s="44">
        <f>+Cap_MW_Lookups!CL48</f>
        <v>14.3</v>
      </c>
      <c r="CO21" s="44">
        <f>+Cap_MW_Lookups!CM48</f>
        <v>14.3</v>
      </c>
      <c r="CP21" s="44">
        <f>+Cap_MW_Lookups!CN48</f>
        <v>14.3</v>
      </c>
      <c r="CQ21" s="44">
        <f>+Cap_MW_Lookups!CO48</f>
        <v>14.3</v>
      </c>
      <c r="CR21" s="44">
        <f>+Cap_MW_Lookups!CP48</f>
        <v>14.3</v>
      </c>
      <c r="CS21" s="44">
        <f>+Cap_MW_Lookups!CQ48</f>
        <v>14.3</v>
      </c>
      <c r="CT21" s="44">
        <f>+Cap_MW_Lookups!CR48</f>
        <v>14.3</v>
      </c>
      <c r="CU21" s="44">
        <f>+Cap_MW_Lookups!CS48</f>
        <v>14.3</v>
      </c>
      <c r="CV21" s="44">
        <f>+Cap_MW_Lookups!CT48</f>
        <v>14.3</v>
      </c>
      <c r="CW21" s="44">
        <f>+Cap_MW_Lookups!CU48</f>
        <v>14.3</v>
      </c>
      <c r="CX21" s="44">
        <f>+Cap_MW_Lookups!CV48</f>
        <v>14.3</v>
      </c>
      <c r="CY21" s="44">
        <f>+Cap_MW_Lookups!CW48</f>
        <v>14.3</v>
      </c>
      <c r="CZ21" s="44">
        <f>+Cap_MW_Lookups!CX48</f>
        <v>14.3</v>
      </c>
      <c r="DA21" s="44">
        <f>+Cap_MW_Lookups!CY48</f>
        <v>14.3</v>
      </c>
      <c r="DB21" s="44">
        <f>+Cap_MW_Lookups!CZ48</f>
        <v>14.3</v>
      </c>
      <c r="DC21" s="44">
        <f>+Cap_MW_Lookups!DA48</f>
        <v>14.3</v>
      </c>
      <c r="DD21" s="44">
        <f>+Cap_MW_Lookups!DB48</f>
        <v>14.3</v>
      </c>
      <c r="DE21" s="44">
        <f>+Cap_MW_Lookups!DC48</f>
        <v>14.3</v>
      </c>
      <c r="DF21" s="44">
        <f>+Cap_MW_Lookups!DD48</f>
        <v>14.3</v>
      </c>
      <c r="DG21" s="44">
        <f>+Cap_MW_Lookups!DE48</f>
        <v>14.3</v>
      </c>
      <c r="DH21" s="44">
        <f>+Cap_MW_Lookups!DF48</f>
        <v>14.3</v>
      </c>
      <c r="DI21" s="44">
        <f>+Cap_MW_Lookups!DG48</f>
        <v>14.3</v>
      </c>
      <c r="DJ21" s="44">
        <f>+Cap_MW_Lookups!DH48</f>
        <v>14.3</v>
      </c>
      <c r="DK21" s="44">
        <f>+Cap_MW_Lookups!DI48</f>
        <v>14.3</v>
      </c>
      <c r="DL21" s="44">
        <f>+Cap_MW_Lookups!DJ48</f>
        <v>14.3</v>
      </c>
      <c r="DM21" s="44">
        <f>+Cap_MW_Lookups!DK48</f>
        <v>14.3</v>
      </c>
      <c r="DN21" s="44">
        <f>+Cap_MW_Lookups!DL48</f>
        <v>14.3</v>
      </c>
      <c r="DO21" s="44">
        <f>+Cap_MW_Lookups!DM48</f>
        <v>14.3</v>
      </c>
      <c r="DP21" s="44">
        <f>+Cap_MW_Lookups!DN48</f>
        <v>14.3</v>
      </c>
      <c r="DQ21" s="44">
        <f>+Cap_MW_Lookups!DO48</f>
        <v>14.3</v>
      </c>
      <c r="DR21" s="44">
        <f>+Cap_MW_Lookups!DP48</f>
        <v>14.3</v>
      </c>
      <c r="DS21" s="44">
        <f>+Cap_MW_Lookups!DQ48</f>
        <v>14.3</v>
      </c>
      <c r="DT21" s="44">
        <f>+Cap_MW_Lookups!DR48</f>
        <v>14.3</v>
      </c>
      <c r="DU21" s="44">
        <f>+Cap_MW_Lookups!DS48</f>
        <v>14.3</v>
      </c>
      <c r="DV21" s="44">
        <f>+Cap_MW_Lookups!DT48</f>
        <v>14.3</v>
      </c>
      <c r="DW21" s="44">
        <f>+Cap_MW_Lookups!DU48</f>
        <v>14.3</v>
      </c>
      <c r="DX21" s="44">
        <f>+Cap_MW_Lookups!DV48</f>
        <v>14.3</v>
      </c>
      <c r="DY21" s="44">
        <f>+Cap_MW_Lookups!DW48</f>
        <v>14.3</v>
      </c>
      <c r="DZ21" s="44">
        <f>+Cap_MW_Lookups!DX48</f>
        <v>14.3</v>
      </c>
      <c r="EA21" s="44">
        <f>+Cap_MW_Lookups!DY48</f>
        <v>14.3</v>
      </c>
      <c r="EB21" s="44">
        <f>+Cap_MW_Lookups!DZ48</f>
        <v>14.3</v>
      </c>
      <c r="EC21" s="44">
        <f>+Cap_MW_Lookups!EA48</f>
        <v>14.3</v>
      </c>
      <c r="ED21" s="44">
        <f>+Cap_MW_Lookups!EB48</f>
        <v>14.3</v>
      </c>
      <c r="EE21" s="44">
        <f>+Cap_MW_Lookups!EC48</f>
        <v>14.3</v>
      </c>
      <c r="EF21" s="44">
        <f>+Cap_MW_Lookups!ED48</f>
        <v>14.3</v>
      </c>
      <c r="EG21" s="44">
        <f>+Cap_MW_Lookups!EE48</f>
        <v>14.3</v>
      </c>
      <c r="EH21" s="44">
        <f>+Cap_MW_Lookups!EF48</f>
        <v>14.3</v>
      </c>
      <c r="EI21" s="44">
        <f>+Cap_MW_Lookups!EG48</f>
        <v>14.3</v>
      </c>
      <c r="EJ21" s="44">
        <f>+Cap_MW_Lookups!EH48</f>
        <v>14.3</v>
      </c>
      <c r="EK21" s="44">
        <f>+Cap_MW_Lookups!EI48</f>
        <v>14.3</v>
      </c>
      <c r="EL21" s="44">
        <f>+Cap_MW_Lookups!EJ48</f>
        <v>14.3</v>
      </c>
      <c r="EM21" s="44">
        <f>+Cap_MW_Lookups!EK48</f>
        <v>14.3</v>
      </c>
      <c r="EN21" s="44">
        <f>+Cap_MW_Lookups!EL48</f>
        <v>14.3</v>
      </c>
      <c r="EO21" s="44">
        <f>+Cap_MW_Lookups!EM48</f>
        <v>14.3</v>
      </c>
      <c r="EP21" s="44">
        <f>+Cap_MW_Lookups!EN48</f>
        <v>14.3</v>
      </c>
      <c r="EQ21" s="44">
        <f>+Cap_MW_Lookups!EO48</f>
        <v>14.3</v>
      </c>
      <c r="ER21" s="44">
        <f>+Cap_MW_Lookups!EP48</f>
        <v>14.3</v>
      </c>
      <c r="ES21" s="44">
        <f>+Cap_MW_Lookups!EQ48</f>
        <v>14.3</v>
      </c>
      <c r="ET21" s="44">
        <f>+Cap_MW_Lookups!ER48</f>
        <v>14.3</v>
      </c>
      <c r="EU21" s="44">
        <f>+Cap_MW_Lookups!ES48</f>
        <v>14.3</v>
      </c>
      <c r="EV21" s="44">
        <f>+Cap_MW_Lookups!ET48</f>
        <v>14.3</v>
      </c>
      <c r="EW21" s="44">
        <f>+Cap_MW_Lookups!EU48</f>
        <v>14.3</v>
      </c>
      <c r="EX21" s="44">
        <f>+Cap_MW_Lookups!EV48</f>
        <v>14.3</v>
      </c>
      <c r="EY21" s="44">
        <f>+Cap_MW_Lookups!EW48</f>
        <v>14.3</v>
      </c>
      <c r="EZ21" s="44">
        <f>+Cap_MW_Lookups!EX48</f>
        <v>14.3</v>
      </c>
      <c r="FA21" s="44">
        <f>+Cap_MW_Lookups!EY48</f>
        <v>14.3</v>
      </c>
      <c r="FB21" s="44">
        <f>+Cap_MW_Lookups!EZ48</f>
        <v>14.3</v>
      </c>
      <c r="FC21" s="44">
        <f>+Cap_MW_Lookups!FA48</f>
        <v>14.3</v>
      </c>
      <c r="FD21" s="44">
        <f>+Cap_MW_Lookups!FB48</f>
        <v>14.3</v>
      </c>
      <c r="FE21" s="44">
        <f>+Cap_MW_Lookups!FC48</f>
        <v>14.3</v>
      </c>
      <c r="FF21" s="44">
        <f>+Cap_MW_Lookups!FD48</f>
        <v>14.3</v>
      </c>
      <c r="FG21" s="44">
        <f>+Cap_MW_Lookups!FE48</f>
        <v>14.3</v>
      </c>
      <c r="FH21" s="44">
        <f>+Cap_MW_Lookups!FF48</f>
        <v>14.3</v>
      </c>
      <c r="FI21" s="44">
        <f>+Cap_MW_Lookups!FG48</f>
        <v>14.3</v>
      </c>
      <c r="FJ21" s="44">
        <f>+Cap_MW_Lookups!FH48</f>
        <v>14.3</v>
      </c>
      <c r="FK21" s="44">
        <f>+Cap_MW_Lookups!FI48</f>
        <v>14.3</v>
      </c>
      <c r="FL21" s="44">
        <f>+Cap_MW_Lookups!FJ48</f>
        <v>14.3</v>
      </c>
      <c r="FM21" s="44">
        <f>+Cap_MW_Lookups!FK48</f>
        <v>14.3</v>
      </c>
      <c r="FN21" s="44">
        <f>+Cap_MW_Lookups!FL48</f>
        <v>14.3</v>
      </c>
      <c r="FO21" s="44">
        <f>+Cap_MW_Lookups!FM48</f>
        <v>14.3</v>
      </c>
      <c r="FP21" s="44">
        <f>+Cap_MW_Lookups!FN48</f>
        <v>14.3</v>
      </c>
      <c r="FQ21" s="44">
        <f>+Cap_MW_Lookups!FO48</f>
        <v>14.3</v>
      </c>
      <c r="FR21" s="44">
        <f>+Cap_MW_Lookups!FP48</f>
        <v>14.3</v>
      </c>
      <c r="FS21" s="44">
        <f>+Cap_MW_Lookups!FQ48</f>
        <v>14.3</v>
      </c>
      <c r="FT21" s="44">
        <f>+Cap_MW_Lookups!FR48</f>
        <v>14.3</v>
      </c>
      <c r="FU21" s="44">
        <f>+Cap_MW_Lookups!FS48</f>
        <v>14.3</v>
      </c>
      <c r="FV21" s="44">
        <f>+Cap_MW_Lookups!FT48</f>
        <v>14.3</v>
      </c>
      <c r="FW21" s="44">
        <f>+Cap_MW_Lookups!FU48</f>
        <v>14.3</v>
      </c>
      <c r="FX21" s="44">
        <f>+Cap_MW_Lookups!FV48</f>
        <v>14.3</v>
      </c>
      <c r="FY21" s="44">
        <f>+Cap_MW_Lookups!FW48</f>
        <v>14.3</v>
      </c>
      <c r="FZ21" s="44">
        <f>+Cap_MW_Lookups!FX48</f>
        <v>14.3</v>
      </c>
      <c r="GA21" s="44">
        <f>+Cap_MW_Lookups!FY48</f>
        <v>14.3</v>
      </c>
      <c r="GB21" s="44">
        <f>+Cap_MW_Lookups!FZ48</f>
        <v>14.3</v>
      </c>
      <c r="GC21" s="44">
        <f>+Cap_MW_Lookups!GA48</f>
        <v>14.3</v>
      </c>
      <c r="GD21" s="44">
        <f>+Cap_MW_Lookups!GB48</f>
        <v>14.3</v>
      </c>
      <c r="GE21" s="44">
        <f>+Cap_MW_Lookups!GC48</f>
        <v>14.3</v>
      </c>
      <c r="GF21" s="44">
        <f>+Cap_MW_Lookups!GD48</f>
        <v>14.3</v>
      </c>
      <c r="GG21" s="44">
        <f>+Cap_MW_Lookups!GE48</f>
        <v>14.3</v>
      </c>
      <c r="GH21" s="44">
        <f>+Cap_MW_Lookups!GF48</f>
        <v>14.3</v>
      </c>
      <c r="GI21" s="44">
        <f>+Cap_MW_Lookups!GG48</f>
        <v>14.3</v>
      </c>
      <c r="GJ21" s="44">
        <f>+Cap_MW_Lookups!GH48</f>
        <v>14.3</v>
      </c>
      <c r="GK21" s="44">
        <f>+Cap_MW_Lookups!GI48</f>
        <v>14.3</v>
      </c>
      <c r="GL21" s="44">
        <f>+Cap_MW_Lookups!GJ48</f>
        <v>14.3</v>
      </c>
      <c r="GM21" s="44">
        <f>+Cap_MW_Lookups!GK48</f>
        <v>14.3</v>
      </c>
      <c r="GN21" s="44">
        <f>+Cap_MW_Lookups!GL48</f>
        <v>14.3</v>
      </c>
      <c r="GO21" s="44">
        <f>+Cap_MW_Lookups!GM48</f>
        <v>14.3</v>
      </c>
      <c r="GP21" s="44">
        <f>+Cap_MW_Lookups!GN48</f>
        <v>14.3</v>
      </c>
      <c r="GQ21" s="44">
        <f>+Cap_MW_Lookups!GO48</f>
        <v>14.3</v>
      </c>
      <c r="GR21" s="44">
        <f>+Cap_MW_Lookups!GP48</f>
        <v>14.3</v>
      </c>
      <c r="GS21" s="44">
        <f>+Cap_MW_Lookups!GQ48</f>
        <v>14.3</v>
      </c>
      <c r="GT21" s="44">
        <f>+Cap_MW_Lookups!GR48</f>
        <v>14.3</v>
      </c>
      <c r="GU21" s="44">
        <f>+Cap_MW_Lookups!GS48</f>
        <v>14.3</v>
      </c>
      <c r="GV21" s="44">
        <f>+Cap_MW_Lookups!GT48</f>
        <v>14.3</v>
      </c>
      <c r="GW21" s="44">
        <f>+Cap_MW_Lookups!GU48</f>
        <v>14.3</v>
      </c>
      <c r="GX21" s="44">
        <f>+Cap_MW_Lookups!GV48</f>
        <v>14.3</v>
      </c>
      <c r="GY21" s="44">
        <f>+Cap_MW_Lookups!GW48</f>
        <v>14.3</v>
      </c>
      <c r="GZ21" s="44">
        <f>+Cap_MW_Lookups!GX48</f>
        <v>14.3</v>
      </c>
      <c r="HA21" s="44">
        <f>+Cap_MW_Lookups!GY48</f>
        <v>14.3</v>
      </c>
      <c r="HB21" s="44">
        <f>+Cap_MW_Lookups!GZ48</f>
        <v>14.3</v>
      </c>
      <c r="HC21" s="44">
        <f>+Cap_MW_Lookups!HA48</f>
        <v>14.3</v>
      </c>
      <c r="HD21" s="44">
        <f>+Cap_MW_Lookups!HB48</f>
        <v>14.3</v>
      </c>
      <c r="HE21" s="44">
        <f>+Cap_MW_Lookups!HC48</f>
        <v>14.3</v>
      </c>
      <c r="HF21" s="44">
        <f>+Cap_MW_Lookups!HD48</f>
        <v>14.3</v>
      </c>
      <c r="HG21" s="44">
        <f>+Cap_MW_Lookups!HE48</f>
        <v>14.3</v>
      </c>
      <c r="HH21" s="44">
        <f>+Cap_MW_Lookups!HF48</f>
        <v>14.3</v>
      </c>
      <c r="HI21" s="44">
        <f>+Cap_MW_Lookups!HG48</f>
        <v>14.3</v>
      </c>
      <c r="HJ21" s="44">
        <f>+Cap_MW_Lookups!HH48</f>
        <v>14.3</v>
      </c>
      <c r="HK21" s="44">
        <f>+Cap_MW_Lookups!HI48</f>
        <v>14.3</v>
      </c>
      <c r="HL21" s="44">
        <f>+Cap_MW_Lookups!HJ48</f>
        <v>14.3</v>
      </c>
      <c r="HM21" s="44">
        <f>+Cap_MW_Lookups!HK48</f>
        <v>14.3</v>
      </c>
      <c r="HN21" s="44">
        <f>+Cap_MW_Lookups!HL48</f>
        <v>14.3</v>
      </c>
      <c r="HO21" s="44">
        <f>+Cap_MW_Lookups!HM48</f>
        <v>14.3</v>
      </c>
      <c r="HP21" s="44">
        <f>+Cap_MW_Lookups!HN48</f>
        <v>14.3</v>
      </c>
      <c r="HQ21" s="44">
        <f>+Cap_MW_Lookups!HO48</f>
        <v>14.3</v>
      </c>
      <c r="HR21" s="44">
        <f>+Cap_MW_Lookups!HP48</f>
        <v>14.3</v>
      </c>
      <c r="HS21" s="44">
        <f>+Cap_MW_Lookups!HQ48</f>
        <v>14.3</v>
      </c>
      <c r="HT21" s="44">
        <f>+Cap_MW_Lookups!HR48</f>
        <v>14.3</v>
      </c>
      <c r="HU21" s="44">
        <f>+Cap_MW_Lookups!HS48</f>
        <v>14.3</v>
      </c>
      <c r="HV21" s="44">
        <f>+Cap_MW_Lookups!HT48</f>
        <v>14.3</v>
      </c>
      <c r="HW21" s="44">
        <f>+Cap_MW_Lookups!HU48</f>
        <v>14.3</v>
      </c>
      <c r="HX21" s="44">
        <f>+Cap_MW_Lookups!HV48</f>
        <v>14.3</v>
      </c>
      <c r="HY21" s="44">
        <f>+Cap_MW_Lookups!HW48</f>
        <v>14.3</v>
      </c>
      <c r="HZ21" s="44">
        <f>+Cap_MW_Lookups!HX48</f>
        <v>14.3</v>
      </c>
      <c r="IA21" s="44">
        <f>+Cap_MW_Lookups!HY48</f>
        <v>14.3</v>
      </c>
      <c r="IB21" s="44">
        <f>+Cap_MW_Lookups!HZ48</f>
        <v>14.3</v>
      </c>
      <c r="IC21" s="44">
        <f>+Cap_MW_Lookups!IA48</f>
        <v>14.3</v>
      </c>
      <c r="ID21" s="44">
        <f>+Cap_MW_Lookups!IB48</f>
        <v>14.3</v>
      </c>
      <c r="IE21" s="44">
        <f>+Cap_MW_Lookups!IC48</f>
        <v>14.3</v>
      </c>
      <c r="IF21" s="44">
        <f>+Cap_MW_Lookups!ID48</f>
        <v>14.3</v>
      </c>
      <c r="IG21" s="44">
        <f>+Cap_MW_Lookups!IE48</f>
        <v>14.3</v>
      </c>
      <c r="IH21" s="44">
        <f>+Cap_MW_Lookups!IF48</f>
        <v>14.3</v>
      </c>
      <c r="II21" s="44">
        <f>+Cap_MW_Lookups!IG48</f>
        <v>14.3</v>
      </c>
      <c r="IJ21" s="44">
        <f>+Cap_MW_Lookups!IH48</f>
        <v>14.3</v>
      </c>
      <c r="IK21" s="44">
        <f>+Cap_MW_Lookups!II48</f>
        <v>14.3</v>
      </c>
      <c r="IL21" s="44">
        <f>+Cap_MW_Lookups!IJ48</f>
        <v>14.3</v>
      </c>
      <c r="IM21" s="44">
        <f>+Cap_MW_Lookups!IK48</f>
        <v>14.3</v>
      </c>
      <c r="IN21" s="44">
        <f>+Cap_MW_Lookups!IL48</f>
        <v>14.3</v>
      </c>
      <c r="IO21" s="44">
        <f>+Cap_MW_Lookups!IM48</f>
        <v>14.3</v>
      </c>
      <c r="IP21" s="44">
        <f>+Cap_MW_Lookups!IN48</f>
        <v>14.3</v>
      </c>
      <c r="IQ21" s="44">
        <f>+Cap_MW_Lookups!IO48</f>
        <v>14.3</v>
      </c>
      <c r="IR21" s="44">
        <f>+Cap_MW_Lookups!IP48</f>
        <v>14.3</v>
      </c>
      <c r="IS21" s="44">
        <f>+Cap_MW_Lookups!IQ48</f>
        <v>14.3</v>
      </c>
      <c r="IT21" s="44">
        <f>+Cap_MW_Lookups!IR48</f>
        <v>14.3</v>
      </c>
      <c r="IU21" s="44">
        <f>+Cap_MW_Lookups!IS48</f>
        <v>14.3</v>
      </c>
      <c r="IV21" s="44">
        <f>+Cap_MW_Lookups!IT48</f>
        <v>14.3</v>
      </c>
      <c r="IW21" s="44">
        <f>+Cap_MW_Lookups!IU48</f>
        <v>14.3</v>
      </c>
      <c r="IX21" s="44">
        <f>+Cap_MW_Lookups!IV48</f>
        <v>14.3</v>
      </c>
      <c r="IY21" s="44">
        <f>+Cap_MW_Lookups!IW48</f>
        <v>14.3</v>
      </c>
      <c r="IZ21" s="44">
        <f>+Cap_MW_Lookups!IX48</f>
        <v>14.3</v>
      </c>
      <c r="JA21" s="44">
        <f>+Cap_MW_Lookups!IY48</f>
        <v>14.3</v>
      </c>
      <c r="JB21" s="44">
        <f>+Cap_MW_Lookups!IZ48</f>
        <v>14.3</v>
      </c>
      <c r="JC21" s="44">
        <f>+Cap_MW_Lookups!JA48</f>
        <v>14.3</v>
      </c>
      <c r="JD21" s="44">
        <f>+Cap_MW_Lookups!JB48</f>
        <v>14.3</v>
      </c>
      <c r="JE21" s="44">
        <f>+Cap_MW_Lookups!JC48</f>
        <v>14.3</v>
      </c>
      <c r="JF21" s="44">
        <f>+Cap_MW_Lookups!JD48</f>
        <v>14.3</v>
      </c>
      <c r="JG21" s="44">
        <f>+Cap_MW_Lookups!JE48</f>
        <v>14.3</v>
      </c>
      <c r="JH21" s="44">
        <f>+Cap_MW_Lookups!JF48</f>
        <v>14.3</v>
      </c>
      <c r="JI21" s="44">
        <f>+Cap_MW_Lookups!JG48</f>
        <v>14.3</v>
      </c>
      <c r="JJ21" s="44">
        <f>+Cap_MW_Lookups!JH48</f>
        <v>14.3</v>
      </c>
      <c r="JK21" s="44">
        <f>+Cap_MW_Lookups!JI48</f>
        <v>14.3</v>
      </c>
      <c r="JL21" s="44">
        <f>+Cap_MW_Lookups!JJ48</f>
        <v>14.3</v>
      </c>
      <c r="JM21" s="44">
        <f>+Cap_MW_Lookups!JK48</f>
        <v>14.3</v>
      </c>
      <c r="JN21" s="44">
        <f>+Cap_MW_Lookups!JL48</f>
        <v>14.3</v>
      </c>
      <c r="JO21" s="44">
        <f>+Cap_MW_Lookups!JM48</f>
        <v>14.3</v>
      </c>
      <c r="JP21" s="44">
        <f>+Cap_MW_Lookups!JN48</f>
        <v>14.3</v>
      </c>
      <c r="JQ21" s="44">
        <f>+Cap_MW_Lookups!JO48</f>
        <v>14.3</v>
      </c>
      <c r="JR21" s="44">
        <f>+Cap_MW_Lookups!JP48</f>
        <v>14.3</v>
      </c>
      <c r="JS21" s="44">
        <f>+Cap_MW_Lookups!JQ48</f>
        <v>14.3</v>
      </c>
      <c r="JT21" s="44">
        <f>+Cap_MW_Lookups!JR48</f>
        <v>14.3</v>
      </c>
      <c r="JU21" s="44">
        <f>+Cap_MW_Lookups!JS48</f>
        <v>14.3</v>
      </c>
      <c r="JV21" s="44">
        <f>+Cap_MW_Lookups!JT48</f>
        <v>14.3</v>
      </c>
      <c r="JW21" s="44">
        <f>+Cap_MW_Lookups!JU48</f>
        <v>14.3</v>
      </c>
      <c r="JX21" s="44">
        <f>+Cap_MW_Lookups!JV48</f>
        <v>14.3</v>
      </c>
      <c r="JY21" s="44">
        <f>+Cap_MW_Lookups!JW48</f>
        <v>14.3</v>
      </c>
      <c r="JZ21" s="44">
        <f>+Cap_MW_Lookups!JX48</f>
        <v>14.3</v>
      </c>
      <c r="KA21" s="44">
        <f>+Cap_MW_Lookups!JY48</f>
        <v>14.3</v>
      </c>
      <c r="KB21" s="44">
        <f>+Cap_MW_Lookups!JZ48</f>
        <v>14.3</v>
      </c>
      <c r="KC21" s="44">
        <f>+Cap_MW_Lookups!KA48</f>
        <v>14.3</v>
      </c>
      <c r="KD21" s="44">
        <f>+Cap_MW_Lookups!KB48</f>
        <v>14.3</v>
      </c>
      <c r="KE21" s="44">
        <f>+Cap_MW_Lookups!KC48</f>
        <v>14.3</v>
      </c>
      <c r="KF21" s="44">
        <f>+Cap_MW_Lookups!KD48</f>
        <v>14.3</v>
      </c>
      <c r="KG21" s="44">
        <f>+Cap_MW_Lookups!KE48</f>
        <v>14.3</v>
      </c>
      <c r="KH21" s="44">
        <f>+Cap_MW_Lookups!KF48</f>
        <v>14.3</v>
      </c>
      <c r="KI21" s="44">
        <f>+Cap_MW_Lookups!KG48</f>
        <v>14.3</v>
      </c>
      <c r="KJ21" s="44">
        <f>+Cap_MW_Lookups!KH48</f>
        <v>14.3</v>
      </c>
      <c r="KK21" s="44">
        <f>+Cap_MW_Lookups!KI48</f>
        <v>14.3</v>
      </c>
      <c r="KL21" s="44">
        <f>+Cap_MW_Lookups!KJ48</f>
        <v>14.3</v>
      </c>
      <c r="KM21" s="44">
        <f>+Cap_MW_Lookups!KK48</f>
        <v>14.3</v>
      </c>
      <c r="KN21" s="44">
        <f>+Cap_MW_Lookups!KL48</f>
        <v>14.3</v>
      </c>
      <c r="KO21" s="44">
        <f>+Cap_MW_Lookups!KM48</f>
        <v>14.3</v>
      </c>
      <c r="KP21" s="44">
        <f>+Cap_MW_Lookups!KN48</f>
        <v>14.3</v>
      </c>
      <c r="KQ21" s="44">
        <f>+Cap_MW_Lookups!KO48</f>
        <v>14.3</v>
      </c>
      <c r="KR21" s="44">
        <f>+Cap_MW_Lookups!KP48</f>
        <v>14.3</v>
      </c>
      <c r="KS21" s="44">
        <f>+Cap_MW_Lookups!KQ48</f>
        <v>14.3</v>
      </c>
      <c r="KT21" s="44">
        <f>+Cap_MW_Lookups!KR48</f>
        <v>14.3</v>
      </c>
      <c r="KU21" s="44">
        <f>+Cap_MW_Lookups!KS48</f>
        <v>14.3</v>
      </c>
      <c r="KV21" s="44">
        <f>+Cap_MW_Lookups!KT48</f>
        <v>14.3</v>
      </c>
      <c r="KW21" s="44">
        <f>+Cap_MW_Lookups!KU48</f>
        <v>14.3</v>
      </c>
      <c r="KX21" s="44">
        <f>+Cap_MW_Lookups!KV48</f>
        <v>14.3</v>
      </c>
      <c r="KY21" s="44">
        <f>+Cap_MW_Lookups!KW48</f>
        <v>14.3</v>
      </c>
      <c r="KZ21" s="44">
        <f>+Cap_MW_Lookups!KX48</f>
        <v>14.3</v>
      </c>
      <c r="LA21" s="44">
        <f>+Cap_MW_Lookups!KY48</f>
        <v>14.3</v>
      </c>
      <c r="LB21" s="44">
        <f>+Cap_MW_Lookups!KZ48</f>
        <v>14.3</v>
      </c>
      <c r="LC21" s="44">
        <f>+Cap_MW_Lookups!LA48</f>
        <v>14.3</v>
      </c>
      <c r="LD21" s="44">
        <f>+Cap_MW_Lookups!LB48</f>
        <v>14.3</v>
      </c>
      <c r="LE21" s="44">
        <f>+Cap_MW_Lookups!LC48</f>
        <v>14.3</v>
      </c>
      <c r="LF21" s="44">
        <f>+Cap_MW_Lookups!LD48</f>
        <v>14.3</v>
      </c>
      <c r="LG21" s="44">
        <f>+Cap_MW_Lookups!LE48</f>
        <v>14.3</v>
      </c>
      <c r="LH21" s="44">
        <f>+Cap_MW_Lookups!LF48</f>
        <v>14.3</v>
      </c>
      <c r="LI21" s="44">
        <f>+Cap_MW_Lookups!LG48</f>
        <v>14.3</v>
      </c>
      <c r="LJ21" s="44">
        <f>+Cap_MW_Lookups!LH48</f>
        <v>14.3</v>
      </c>
      <c r="LK21" s="44">
        <f>+Cap_MW_Lookups!LI48</f>
        <v>14.3</v>
      </c>
      <c r="LL21" s="44">
        <f>+Cap_MW_Lookups!LJ48</f>
        <v>14.3</v>
      </c>
      <c r="LM21" s="44">
        <f>+Cap_MW_Lookups!LK48</f>
        <v>14.3</v>
      </c>
      <c r="LN21" s="44">
        <f>+Cap_MW_Lookups!LL48</f>
        <v>14.3</v>
      </c>
      <c r="LO21" s="44">
        <f>+Cap_MW_Lookups!LM48</f>
        <v>14.3</v>
      </c>
      <c r="LP21" s="44">
        <f>+Cap_MW_Lookups!LN48</f>
        <v>14.3</v>
      </c>
      <c r="LQ21" s="44">
        <f>+Cap_MW_Lookups!LO48</f>
        <v>14.3</v>
      </c>
      <c r="LR21" s="44">
        <f>+Cap_MW_Lookups!LP48</f>
        <v>14.3</v>
      </c>
      <c r="LS21" s="44">
        <f>+Cap_MW_Lookups!LQ48</f>
        <v>14.3</v>
      </c>
      <c r="LT21" s="44">
        <f>+Cap_MW_Lookups!LR48</f>
        <v>14.3</v>
      </c>
      <c r="LU21" s="44">
        <f>+Cap_MW_Lookups!LS48</f>
        <v>14.3</v>
      </c>
      <c r="LV21" s="44">
        <f>+Cap_MW_Lookups!LT48</f>
        <v>14.3</v>
      </c>
      <c r="LW21" s="44">
        <f>+Cap_MW_Lookups!LU48</f>
        <v>14.3</v>
      </c>
      <c r="LX21" s="44">
        <f>+Cap_MW_Lookups!LV48</f>
        <v>14.3</v>
      </c>
      <c r="LY21" s="44">
        <f>+Cap_MW_Lookups!LW48</f>
        <v>14.3</v>
      </c>
      <c r="LZ21" s="44">
        <f>+Cap_MW_Lookups!LX48</f>
        <v>14.3</v>
      </c>
      <c r="MA21" s="44">
        <f>+Cap_MW_Lookups!LY48</f>
        <v>14.3</v>
      </c>
      <c r="MB21" s="44">
        <f>+Cap_MW_Lookups!LZ48</f>
        <v>14.3</v>
      </c>
      <c r="MC21" s="44">
        <f>+Cap_MW_Lookups!MA48</f>
        <v>14.3</v>
      </c>
      <c r="MD21" s="44">
        <f>+Cap_MW_Lookups!MB48</f>
        <v>14.3</v>
      </c>
      <c r="ME21" s="44">
        <f>+Cap_MW_Lookups!MC48</f>
        <v>14.3</v>
      </c>
      <c r="MF21" s="44">
        <f>+Cap_MW_Lookups!MD48</f>
        <v>14.3</v>
      </c>
      <c r="MG21" s="44">
        <f>+Cap_MW_Lookups!ME48</f>
        <v>14.3</v>
      </c>
      <c r="MH21" s="44">
        <f>+Cap_MW_Lookups!MF48</f>
        <v>14.3</v>
      </c>
      <c r="MI21" s="44">
        <f>+Cap_MW_Lookups!MG48</f>
        <v>14.3</v>
      </c>
      <c r="MJ21" s="44">
        <f>+Cap_MW_Lookups!MH48</f>
        <v>14.3</v>
      </c>
      <c r="MK21" s="44">
        <f>+Cap_MW_Lookups!MI48</f>
        <v>14.3</v>
      </c>
      <c r="ML21" s="44">
        <f>+Cap_MW_Lookups!MJ48</f>
        <v>14.3</v>
      </c>
      <c r="MM21" s="44">
        <f>+Cap_MW_Lookups!MK48</f>
        <v>14.3</v>
      </c>
      <c r="MN21" s="44">
        <f>+Cap_MW_Lookups!ML48</f>
        <v>14.3</v>
      </c>
      <c r="MO21" s="44">
        <f>+Cap_MW_Lookups!MM48</f>
        <v>14.3</v>
      </c>
      <c r="MP21" s="44">
        <f>+Cap_MW_Lookups!MN48</f>
        <v>14.3</v>
      </c>
      <c r="MQ21" s="44">
        <f>+Cap_MW_Lookups!MO48</f>
        <v>14.3</v>
      </c>
      <c r="MR21" s="44">
        <f>+Cap_MW_Lookups!MP48</f>
        <v>14.3</v>
      </c>
      <c r="MS21" s="44">
        <f>+Cap_MW_Lookups!MQ48</f>
        <v>14.3</v>
      </c>
      <c r="MT21" s="44">
        <f>+Cap_MW_Lookups!MR48</f>
        <v>14.3</v>
      </c>
      <c r="MU21" s="44">
        <f>+Cap_MW_Lookups!MS48</f>
        <v>14.3</v>
      </c>
      <c r="MV21" s="44">
        <f>+Cap_MW_Lookups!MT48</f>
        <v>14.3</v>
      </c>
      <c r="MW21" s="44">
        <f>+Cap_MW_Lookups!MU48</f>
        <v>14.3</v>
      </c>
      <c r="MX21" s="44">
        <f>+Cap_MW_Lookups!MV48</f>
        <v>14.3</v>
      </c>
      <c r="MY21" s="44">
        <f>+Cap_MW_Lookups!MW48</f>
        <v>14.3</v>
      </c>
      <c r="MZ21" s="44">
        <f>+Cap_MW_Lookups!MX48</f>
        <v>14.3</v>
      </c>
      <c r="NB21" s="19" t="str">
        <f>+D21</f>
        <v>Capacity MW</v>
      </c>
      <c r="NC21" s="6">
        <f t="shared" ref="NC21:NL24" si="645">AVERAGEIF($E$3:$MZ$3,NC$3,$E21:$MZ21)</f>
        <v>14.300000000000002</v>
      </c>
      <c r="ND21" s="6">
        <f t="shared" si="645"/>
        <v>14.300000000000002</v>
      </c>
      <c r="NE21" s="6">
        <f t="shared" si="645"/>
        <v>14.300000000000002</v>
      </c>
      <c r="NF21" s="6">
        <f t="shared" si="645"/>
        <v>14.300000000000002</v>
      </c>
      <c r="NG21" s="6">
        <f t="shared" si="645"/>
        <v>14.300000000000002</v>
      </c>
      <c r="NH21" s="6">
        <f t="shared" si="645"/>
        <v>14.300000000000002</v>
      </c>
      <c r="NI21" s="6">
        <f t="shared" si="645"/>
        <v>14.300000000000002</v>
      </c>
      <c r="NJ21" s="6">
        <f t="shared" si="645"/>
        <v>14.300000000000002</v>
      </c>
      <c r="NK21" s="6">
        <f t="shared" si="645"/>
        <v>14.300000000000002</v>
      </c>
      <c r="NL21" s="6">
        <f t="shared" si="645"/>
        <v>14.300000000000002</v>
      </c>
      <c r="NM21" s="6">
        <f t="shared" ref="NM21:NV24" si="646">AVERAGEIF($E$3:$MZ$3,NM$3,$E21:$MZ21)</f>
        <v>14.300000000000002</v>
      </c>
      <c r="NN21" s="6">
        <f t="shared" si="646"/>
        <v>14.300000000000002</v>
      </c>
      <c r="NO21" s="6">
        <f t="shared" si="646"/>
        <v>14.300000000000002</v>
      </c>
      <c r="NP21" s="6">
        <f t="shared" si="646"/>
        <v>14.300000000000002</v>
      </c>
      <c r="NQ21" s="6">
        <f t="shared" si="646"/>
        <v>14.300000000000002</v>
      </c>
      <c r="NR21" s="6">
        <f t="shared" si="646"/>
        <v>14.300000000000002</v>
      </c>
      <c r="NS21" s="6">
        <f t="shared" si="646"/>
        <v>14.300000000000002</v>
      </c>
      <c r="NT21" s="6">
        <f t="shared" si="646"/>
        <v>14.300000000000002</v>
      </c>
      <c r="NU21" s="6">
        <f t="shared" si="646"/>
        <v>14.300000000000002</v>
      </c>
      <c r="NV21" s="6">
        <f t="shared" si="646"/>
        <v>14.300000000000002</v>
      </c>
      <c r="NW21" s="6">
        <f t="shared" ref="NW21:OF24" si="647">AVERAGEIF($E$3:$MZ$3,NW$3,$E21:$MZ21)</f>
        <v>14.300000000000002</v>
      </c>
      <c r="NX21" s="6">
        <f t="shared" si="647"/>
        <v>14.300000000000002</v>
      </c>
      <c r="NY21" s="6">
        <f t="shared" si="647"/>
        <v>14.300000000000002</v>
      </c>
      <c r="NZ21" s="6">
        <f t="shared" si="647"/>
        <v>14.300000000000002</v>
      </c>
      <c r="OA21" s="6">
        <f t="shared" si="647"/>
        <v>14.300000000000002</v>
      </c>
      <c r="OB21" s="6">
        <f t="shared" si="647"/>
        <v>14.300000000000002</v>
      </c>
      <c r="OC21" s="6">
        <f t="shared" si="647"/>
        <v>14.300000000000002</v>
      </c>
      <c r="OD21" s="6">
        <f t="shared" si="647"/>
        <v>14.300000000000002</v>
      </c>
      <c r="OE21" s="6">
        <f t="shared" si="647"/>
        <v>14.300000000000002</v>
      </c>
      <c r="OF21" s="6">
        <f t="shared" si="647"/>
        <v>14.300000000000002</v>
      </c>
      <c r="OH21" s="58" t="str">
        <f>_xlfn.CONCAT(C21," ",D21)</f>
        <v>NYPA Niagara Contract Capacity MW</v>
      </c>
    </row>
    <row r="22" spans="2:398" x14ac:dyDescent="0.25">
      <c r="B22" s="5"/>
      <c r="D22" s="19" t="s">
        <v>30</v>
      </c>
      <c r="E22" s="46">
        <f>INDEX(Allocations[#All],MATCH(Capacity_Charges!$C21,Allocations[[#All],[Invoice_Group]],0),MATCH(Capacity_Charges!$B$3,Allocations[#Headers],0))</f>
        <v>0.10794487</v>
      </c>
      <c r="F22" s="46">
        <f>INDEX(Allocations[#All],MATCH(Capacity_Charges!$C21,Allocations[[#All],[Invoice_Group]],0),MATCH(Capacity_Charges!$B$3,Allocations[#Headers],0))</f>
        <v>0.10794487</v>
      </c>
      <c r="G22" s="46">
        <f>INDEX(Allocations[#All],MATCH(Capacity_Charges!$C21,Allocations[[#All],[Invoice_Group]],0),MATCH(Capacity_Charges!$B$3,Allocations[#Headers],0))</f>
        <v>0.10794487</v>
      </c>
      <c r="H22" s="46">
        <f>INDEX(Allocations[#All],MATCH(Capacity_Charges!$C21,Allocations[[#All],[Invoice_Group]],0),MATCH(Capacity_Charges!$B$3,Allocations[#Headers],0))</f>
        <v>0.10794487</v>
      </c>
      <c r="I22" s="46">
        <f>INDEX(Allocations[#All],MATCH(Capacity_Charges!$C21,Allocations[[#All],[Invoice_Group]],0),MATCH(Capacity_Charges!$B$3,Allocations[#Headers],0))</f>
        <v>0.10794487</v>
      </c>
      <c r="J22" s="46">
        <f>INDEX(Allocations[#All],MATCH(Capacity_Charges!$C21,Allocations[[#All],[Invoice_Group]],0),MATCH(Capacity_Charges!$B$3,Allocations[#Headers],0))</f>
        <v>0.10794487</v>
      </c>
      <c r="K22" s="46">
        <f>INDEX(Allocations[#All],MATCH(Capacity_Charges!$C21,Allocations[[#All],[Invoice_Group]],0),MATCH(Capacity_Charges!$B$3,Allocations[#Headers],0))</f>
        <v>0.10794487</v>
      </c>
      <c r="L22" s="46">
        <f>INDEX(Allocations[#All],MATCH(Capacity_Charges!$C21,Allocations[[#All],[Invoice_Group]],0),MATCH(Capacity_Charges!$B$3,Allocations[#Headers],0))</f>
        <v>0.10794487</v>
      </c>
      <c r="M22" s="46">
        <f>INDEX(Allocations[#All],MATCH(Capacity_Charges!$C21,Allocations[[#All],[Invoice_Group]],0),MATCH(Capacity_Charges!$B$3,Allocations[#Headers],0))</f>
        <v>0.10794487</v>
      </c>
      <c r="N22" s="46">
        <f>INDEX(Allocations[#All],MATCH(Capacity_Charges!$C21,Allocations[[#All],[Invoice_Group]],0),MATCH(Capacity_Charges!$B$3,Allocations[#Headers],0))</f>
        <v>0.10794487</v>
      </c>
      <c r="O22" s="46">
        <f>INDEX(Allocations[#All],MATCH(Capacity_Charges!$C21,Allocations[[#All],[Invoice_Group]],0),MATCH(Capacity_Charges!$B$3,Allocations[#Headers],0))</f>
        <v>0.10794487</v>
      </c>
      <c r="P22" s="46">
        <f>INDEX(Allocations[#All],MATCH(Capacity_Charges!$C21,Allocations[[#All],[Invoice_Group]],0),MATCH(Capacity_Charges!$B$3,Allocations[#Headers],0))</f>
        <v>0.10794487</v>
      </c>
      <c r="Q22" s="46">
        <f>INDEX(Allocations[#All],MATCH(Capacity_Charges!$C21,Allocations[[#All],[Invoice_Group]],0),MATCH(Capacity_Charges!$B$3,Allocations[#Headers],0))</f>
        <v>0.10794487</v>
      </c>
      <c r="R22" s="46">
        <f>INDEX(Allocations[#All],MATCH(Capacity_Charges!$C21,Allocations[[#All],[Invoice_Group]],0),MATCH(Capacity_Charges!$B$3,Allocations[#Headers],0))</f>
        <v>0.10794487</v>
      </c>
      <c r="S22" s="46">
        <f>INDEX(Allocations[#All],MATCH(Capacity_Charges!$C21,Allocations[[#All],[Invoice_Group]],0),MATCH(Capacity_Charges!$B$3,Allocations[#Headers],0))</f>
        <v>0.10794487</v>
      </c>
      <c r="T22" s="46">
        <f>INDEX(Allocations[#All],MATCH(Capacity_Charges!$C21,Allocations[[#All],[Invoice_Group]],0),MATCH(Capacity_Charges!$B$3,Allocations[#Headers],0))</f>
        <v>0.10794487</v>
      </c>
      <c r="U22" s="46">
        <f>INDEX(Allocations[#All],MATCH(Capacity_Charges!$C21,Allocations[[#All],[Invoice_Group]],0),MATCH(Capacity_Charges!$B$3,Allocations[#Headers],0))</f>
        <v>0.10794487</v>
      </c>
      <c r="V22" s="46">
        <f>INDEX(Allocations[#All],MATCH(Capacity_Charges!$C21,Allocations[[#All],[Invoice_Group]],0),MATCH(Capacity_Charges!$B$3,Allocations[#Headers],0))</f>
        <v>0.10794487</v>
      </c>
      <c r="W22" s="46">
        <f>INDEX(Allocations[#All],MATCH(Capacity_Charges!$C21,Allocations[[#All],[Invoice_Group]],0),MATCH(Capacity_Charges!$B$3,Allocations[#Headers],0))</f>
        <v>0.10794487</v>
      </c>
      <c r="X22" s="46">
        <f>INDEX(Allocations[#All],MATCH(Capacity_Charges!$C21,Allocations[[#All],[Invoice_Group]],0),MATCH(Capacity_Charges!$B$3,Allocations[#Headers],0))</f>
        <v>0.10794487</v>
      </c>
      <c r="Y22" s="46">
        <f>INDEX(Allocations[#All],MATCH(Capacity_Charges!$C21,Allocations[[#All],[Invoice_Group]],0),MATCH(Capacity_Charges!$B$3,Allocations[#Headers],0))</f>
        <v>0.10794487</v>
      </c>
      <c r="Z22" s="46">
        <f>INDEX(Allocations[#All],MATCH(Capacity_Charges!$C21,Allocations[[#All],[Invoice_Group]],0),MATCH(Capacity_Charges!$B$3,Allocations[#Headers],0))</f>
        <v>0.10794487</v>
      </c>
      <c r="AA22" s="46">
        <f>INDEX(Allocations[#All],MATCH(Capacity_Charges!$C21,Allocations[[#All],[Invoice_Group]],0),MATCH(Capacity_Charges!$B$3,Allocations[#Headers],0))</f>
        <v>0.10794487</v>
      </c>
      <c r="AB22" s="46">
        <f>INDEX(Allocations[#All],MATCH(Capacity_Charges!$C21,Allocations[[#All],[Invoice_Group]],0),MATCH(Capacity_Charges!$B$3,Allocations[#Headers],0))</f>
        <v>0.10794487</v>
      </c>
      <c r="AC22" s="46">
        <f>INDEX(Allocations[#All],MATCH(Capacity_Charges!$C21,Allocations[[#All],[Invoice_Group]],0),MATCH(Capacity_Charges!$B$3,Allocations[#Headers],0))</f>
        <v>0.10794487</v>
      </c>
      <c r="AD22" s="46">
        <f>INDEX(Allocations[#All],MATCH(Capacity_Charges!$C21,Allocations[[#All],[Invoice_Group]],0),MATCH(Capacity_Charges!$B$3,Allocations[#Headers],0))</f>
        <v>0.10794487</v>
      </c>
      <c r="AE22" s="46">
        <f>INDEX(Allocations[#All],MATCH(Capacity_Charges!$C21,Allocations[[#All],[Invoice_Group]],0),MATCH(Capacity_Charges!$B$3,Allocations[#Headers],0))</f>
        <v>0.10794487</v>
      </c>
      <c r="AF22" s="46">
        <f>INDEX(Allocations[#All],MATCH(Capacity_Charges!$C21,Allocations[[#All],[Invoice_Group]],0),MATCH(Capacity_Charges!$B$3,Allocations[#Headers],0))</f>
        <v>0.10794487</v>
      </c>
      <c r="AG22" s="46">
        <f>INDEX(Allocations[#All],MATCH(Capacity_Charges!$C21,Allocations[[#All],[Invoice_Group]],0),MATCH(Capacity_Charges!$B$3,Allocations[#Headers],0))</f>
        <v>0.10794487</v>
      </c>
      <c r="AH22" s="46">
        <f>INDEX(Allocations[#All],MATCH(Capacity_Charges!$C21,Allocations[[#All],[Invoice_Group]],0),MATCH(Capacity_Charges!$B$3,Allocations[#Headers],0))</f>
        <v>0.10794487</v>
      </c>
      <c r="AI22" s="46">
        <f>INDEX(Allocations[#All],MATCH(Capacity_Charges!$C21,Allocations[[#All],[Invoice_Group]],0),MATCH(Capacity_Charges!$B$3,Allocations[#Headers],0))</f>
        <v>0.10794487</v>
      </c>
      <c r="AJ22" s="46">
        <f>INDEX(Allocations[#All],MATCH(Capacity_Charges!$C21,Allocations[[#All],[Invoice_Group]],0),MATCH(Capacity_Charges!$B$3,Allocations[#Headers],0))</f>
        <v>0.10794487</v>
      </c>
      <c r="AK22" s="46">
        <f>INDEX(Allocations[#All],MATCH(Capacity_Charges!$C21,Allocations[[#All],[Invoice_Group]],0),MATCH(Capacity_Charges!$B$3,Allocations[#Headers],0))</f>
        <v>0.10794487</v>
      </c>
      <c r="AL22" s="46">
        <f>INDEX(Allocations[#All],MATCH(Capacity_Charges!$C21,Allocations[[#All],[Invoice_Group]],0),MATCH(Capacity_Charges!$B$3,Allocations[#Headers],0))</f>
        <v>0.10794487</v>
      </c>
      <c r="AM22" s="46">
        <f>INDEX(Allocations[#All],MATCH(Capacity_Charges!$C21,Allocations[[#All],[Invoice_Group]],0),MATCH(Capacity_Charges!$B$3,Allocations[#Headers],0))</f>
        <v>0.10794487</v>
      </c>
      <c r="AN22" s="46">
        <f>INDEX(Allocations[#All],MATCH(Capacity_Charges!$C21,Allocations[[#All],[Invoice_Group]],0),MATCH(Capacity_Charges!$B$3,Allocations[#Headers],0))</f>
        <v>0.10794487</v>
      </c>
      <c r="AO22" s="46">
        <f>INDEX(Allocations[#All],MATCH(Capacity_Charges!$C21,Allocations[[#All],[Invoice_Group]],0),MATCH(Capacity_Charges!$B$3,Allocations[#Headers],0))</f>
        <v>0.10794487</v>
      </c>
      <c r="AP22" s="46">
        <f>INDEX(Allocations[#All],MATCH(Capacity_Charges!$C21,Allocations[[#All],[Invoice_Group]],0),MATCH(Capacity_Charges!$B$3,Allocations[#Headers],0))</f>
        <v>0.10794487</v>
      </c>
      <c r="AQ22" s="46">
        <f>INDEX(Allocations[#All],MATCH(Capacity_Charges!$C21,Allocations[[#All],[Invoice_Group]],0),MATCH(Capacity_Charges!$B$3,Allocations[#Headers],0))</f>
        <v>0.10794487</v>
      </c>
      <c r="AR22" s="46">
        <f>INDEX(Allocations[#All],MATCH(Capacity_Charges!$C21,Allocations[[#All],[Invoice_Group]],0),MATCH(Capacity_Charges!$B$3,Allocations[#Headers],0))</f>
        <v>0.10794487</v>
      </c>
      <c r="AS22" s="46">
        <f>INDEX(Allocations[#All],MATCH(Capacity_Charges!$C21,Allocations[[#All],[Invoice_Group]],0),MATCH(Capacity_Charges!$B$3,Allocations[#Headers],0))</f>
        <v>0.10794487</v>
      </c>
      <c r="AT22" s="46">
        <f>INDEX(Allocations[#All],MATCH(Capacity_Charges!$C21,Allocations[[#All],[Invoice_Group]],0),MATCH(Capacity_Charges!$B$3,Allocations[#Headers],0))</f>
        <v>0.10794487</v>
      </c>
      <c r="AU22" s="46">
        <f>INDEX(Allocations[#All],MATCH(Capacity_Charges!$C21,Allocations[[#All],[Invoice_Group]],0),MATCH(Capacity_Charges!$B$3,Allocations[#Headers],0))</f>
        <v>0.10794487</v>
      </c>
      <c r="AV22" s="46">
        <f>INDEX(Allocations[#All],MATCH(Capacity_Charges!$C21,Allocations[[#All],[Invoice_Group]],0),MATCH(Capacity_Charges!$B$3,Allocations[#Headers],0))</f>
        <v>0.10794487</v>
      </c>
      <c r="AW22" s="46">
        <f>INDEX(Allocations[#All],MATCH(Capacity_Charges!$C21,Allocations[[#All],[Invoice_Group]],0),MATCH(Capacity_Charges!$B$3,Allocations[#Headers],0))</f>
        <v>0.10794487</v>
      </c>
      <c r="AX22" s="46">
        <f>INDEX(Allocations[#All],MATCH(Capacity_Charges!$C21,Allocations[[#All],[Invoice_Group]],0),MATCH(Capacity_Charges!$B$3,Allocations[#Headers],0))</f>
        <v>0.10794487</v>
      </c>
      <c r="AY22" s="46">
        <f>INDEX(Allocations[#All],MATCH(Capacity_Charges!$C21,Allocations[[#All],[Invoice_Group]],0),MATCH(Capacity_Charges!$B$3,Allocations[#Headers],0))</f>
        <v>0.10794487</v>
      </c>
      <c r="AZ22" s="46">
        <f>INDEX(Allocations[#All],MATCH(Capacity_Charges!$C21,Allocations[[#All],[Invoice_Group]],0),MATCH(Capacity_Charges!$B$3,Allocations[#Headers],0))</f>
        <v>0.10794487</v>
      </c>
      <c r="BA22" s="46">
        <f>INDEX(Allocations[#All],MATCH(Capacity_Charges!$C21,Allocations[[#All],[Invoice_Group]],0),MATCH(Capacity_Charges!$B$3,Allocations[#Headers],0))</f>
        <v>0.10794487</v>
      </c>
      <c r="BB22" s="46">
        <f>INDEX(Allocations[#All],MATCH(Capacity_Charges!$C21,Allocations[[#All],[Invoice_Group]],0),MATCH(Capacity_Charges!$B$3,Allocations[#Headers],0))</f>
        <v>0.10794487</v>
      </c>
      <c r="BC22" s="46">
        <f>INDEX(Allocations[#All],MATCH(Capacity_Charges!$C21,Allocations[[#All],[Invoice_Group]],0),MATCH(Capacity_Charges!$B$3,Allocations[#Headers],0))</f>
        <v>0.10794487</v>
      </c>
      <c r="BD22" s="46">
        <f>INDEX(Allocations[#All],MATCH(Capacity_Charges!$C21,Allocations[[#All],[Invoice_Group]],0),MATCH(Capacity_Charges!$B$3,Allocations[#Headers],0))</f>
        <v>0.10794487</v>
      </c>
      <c r="BE22" s="46">
        <f>INDEX(Allocations[#All],MATCH(Capacity_Charges!$C21,Allocations[[#All],[Invoice_Group]],0),MATCH(Capacity_Charges!$B$3,Allocations[#Headers],0))</f>
        <v>0.10794487</v>
      </c>
      <c r="BF22" s="46">
        <f>INDEX(Allocations[#All],MATCH(Capacity_Charges!$C21,Allocations[[#All],[Invoice_Group]],0),MATCH(Capacity_Charges!$B$3,Allocations[#Headers],0))</f>
        <v>0.10794487</v>
      </c>
      <c r="BG22" s="46">
        <f>INDEX(Allocations[#All],MATCH(Capacity_Charges!$C21,Allocations[[#All],[Invoice_Group]],0),MATCH(Capacity_Charges!$B$3,Allocations[#Headers],0))</f>
        <v>0.10794487</v>
      </c>
      <c r="BH22" s="46">
        <f>INDEX(Allocations[#All],MATCH(Capacity_Charges!$C21,Allocations[[#All],[Invoice_Group]],0),MATCH(Capacity_Charges!$B$3,Allocations[#Headers],0))</f>
        <v>0.10794487</v>
      </c>
      <c r="BI22" s="46">
        <f>INDEX(Allocations[#All],MATCH(Capacity_Charges!$C21,Allocations[[#All],[Invoice_Group]],0),MATCH(Capacity_Charges!$B$3,Allocations[#Headers],0))</f>
        <v>0.10794487</v>
      </c>
      <c r="BJ22" s="46">
        <f>INDEX(Allocations[#All],MATCH(Capacity_Charges!$C21,Allocations[[#All],[Invoice_Group]],0),MATCH(Capacity_Charges!$B$3,Allocations[#Headers],0))</f>
        <v>0.10794487</v>
      </c>
      <c r="BK22" s="46">
        <f>INDEX(Allocations[#All],MATCH(Capacity_Charges!$C21,Allocations[[#All],[Invoice_Group]],0),MATCH(Capacity_Charges!$B$3,Allocations[#Headers],0))</f>
        <v>0.10794487</v>
      </c>
      <c r="BL22" s="46">
        <f>INDEX(Allocations[#All],MATCH(Capacity_Charges!$C21,Allocations[[#All],[Invoice_Group]],0),MATCH(Capacity_Charges!$B$3,Allocations[#Headers],0))</f>
        <v>0.10794487</v>
      </c>
      <c r="BM22" s="46">
        <f>INDEX(Allocations[#All],MATCH(Capacity_Charges!$C21,Allocations[[#All],[Invoice_Group]],0),MATCH(Capacity_Charges!$B$3,Allocations[#Headers],0))</f>
        <v>0.10794487</v>
      </c>
      <c r="BN22" s="46">
        <f>INDEX(Allocations[#All],MATCH(Capacity_Charges!$C21,Allocations[[#All],[Invoice_Group]],0),MATCH(Capacity_Charges!$B$3,Allocations[#Headers],0))</f>
        <v>0.10794487</v>
      </c>
      <c r="BO22" s="46">
        <f>INDEX(Allocations[#All],MATCH(Capacity_Charges!$C21,Allocations[[#All],[Invoice_Group]],0),MATCH(Capacity_Charges!$B$3,Allocations[#Headers],0))</f>
        <v>0.10794487</v>
      </c>
      <c r="BP22" s="46">
        <f>INDEX(Allocations[#All],MATCH(Capacity_Charges!$C21,Allocations[[#All],[Invoice_Group]],0),MATCH(Capacity_Charges!$B$3,Allocations[#Headers],0))</f>
        <v>0.10794487</v>
      </c>
      <c r="BQ22" s="46">
        <f>INDEX(Allocations[#All],MATCH(Capacity_Charges!$C21,Allocations[[#All],[Invoice_Group]],0),MATCH(Capacity_Charges!$B$3,Allocations[#Headers],0))</f>
        <v>0.10794487</v>
      </c>
      <c r="BR22" s="46">
        <f>INDEX(Allocations[#All],MATCH(Capacity_Charges!$C21,Allocations[[#All],[Invoice_Group]],0),MATCH(Capacity_Charges!$B$3,Allocations[#Headers],0))</f>
        <v>0.10794487</v>
      </c>
      <c r="BS22" s="46">
        <f>INDEX(Allocations[#All],MATCH(Capacity_Charges!$C21,Allocations[[#All],[Invoice_Group]],0),MATCH(Capacity_Charges!$B$3,Allocations[#Headers],0))</f>
        <v>0.10794487</v>
      </c>
      <c r="BT22" s="46">
        <f>INDEX(Allocations[#All],MATCH(Capacity_Charges!$C21,Allocations[[#All],[Invoice_Group]],0),MATCH(Capacity_Charges!$B$3,Allocations[#Headers],0))</f>
        <v>0.10794487</v>
      </c>
      <c r="BU22" s="46">
        <f>INDEX(Allocations[#All],MATCH(Capacity_Charges!$C21,Allocations[[#All],[Invoice_Group]],0),MATCH(Capacity_Charges!$B$3,Allocations[#Headers],0))</f>
        <v>0.10794487</v>
      </c>
      <c r="BV22" s="46">
        <f>INDEX(Allocations[#All],MATCH(Capacity_Charges!$C21,Allocations[[#All],[Invoice_Group]],0),MATCH(Capacity_Charges!$B$3,Allocations[#Headers],0))</f>
        <v>0.10794487</v>
      </c>
      <c r="BW22" s="46">
        <f>INDEX(Allocations[#All],MATCH(Capacity_Charges!$C21,Allocations[[#All],[Invoice_Group]],0),MATCH(Capacity_Charges!$B$3,Allocations[#Headers],0))</f>
        <v>0.10794487</v>
      </c>
      <c r="BX22" s="46">
        <f>INDEX(Allocations[#All],MATCH(Capacity_Charges!$C21,Allocations[[#All],[Invoice_Group]],0),MATCH(Capacity_Charges!$B$3,Allocations[#Headers],0))</f>
        <v>0.10794487</v>
      </c>
      <c r="BY22" s="46">
        <f>INDEX(Allocations[#All],MATCH(Capacity_Charges!$C21,Allocations[[#All],[Invoice_Group]],0),MATCH(Capacity_Charges!$B$3,Allocations[#Headers],0))</f>
        <v>0.10794487</v>
      </c>
      <c r="BZ22" s="46">
        <f>INDEX(Allocations[#All],MATCH(Capacity_Charges!$C21,Allocations[[#All],[Invoice_Group]],0),MATCH(Capacity_Charges!$B$3,Allocations[#Headers],0))</f>
        <v>0.10794487</v>
      </c>
      <c r="CA22" s="46">
        <f>INDEX(Allocations[#All],MATCH(Capacity_Charges!$C21,Allocations[[#All],[Invoice_Group]],0),MATCH(Capacity_Charges!$B$3,Allocations[#Headers],0))</f>
        <v>0.10794487</v>
      </c>
      <c r="CB22" s="46">
        <f>INDEX(Allocations[#All],MATCH(Capacity_Charges!$C21,Allocations[[#All],[Invoice_Group]],0),MATCH(Capacity_Charges!$B$3,Allocations[#Headers],0))</f>
        <v>0.10794487</v>
      </c>
      <c r="CC22" s="46">
        <f>INDEX(Allocations[#All],MATCH(Capacity_Charges!$C21,Allocations[[#All],[Invoice_Group]],0),MATCH(Capacity_Charges!$B$3,Allocations[#Headers],0))</f>
        <v>0.10794487</v>
      </c>
      <c r="CD22" s="46">
        <f>INDEX(Allocations[#All],MATCH(Capacity_Charges!$C21,Allocations[[#All],[Invoice_Group]],0),MATCH(Capacity_Charges!$B$3,Allocations[#Headers],0))</f>
        <v>0.10794487</v>
      </c>
      <c r="CE22" s="46">
        <f>INDEX(Allocations[#All],MATCH(Capacity_Charges!$C21,Allocations[[#All],[Invoice_Group]],0),MATCH(Capacity_Charges!$B$3,Allocations[#Headers],0))</f>
        <v>0.10794487</v>
      </c>
      <c r="CF22" s="46">
        <f>INDEX(Allocations[#All],MATCH(Capacity_Charges!$C21,Allocations[[#All],[Invoice_Group]],0),MATCH(Capacity_Charges!$B$3,Allocations[#Headers],0))</f>
        <v>0.10794487</v>
      </c>
      <c r="CG22" s="46">
        <f>INDEX(Allocations[#All],MATCH(Capacity_Charges!$C21,Allocations[[#All],[Invoice_Group]],0),MATCH(Capacity_Charges!$B$3,Allocations[#Headers],0))</f>
        <v>0.10794487</v>
      </c>
      <c r="CH22" s="46">
        <f>INDEX(Allocations[#All],MATCH(Capacity_Charges!$C21,Allocations[[#All],[Invoice_Group]],0),MATCH(Capacity_Charges!$B$3,Allocations[#Headers],0))</f>
        <v>0.10794487</v>
      </c>
      <c r="CI22" s="46">
        <f>INDEX(Allocations[#All],MATCH(Capacity_Charges!$C21,Allocations[[#All],[Invoice_Group]],0),MATCH(Capacity_Charges!$B$3,Allocations[#Headers],0))</f>
        <v>0.10794487</v>
      </c>
      <c r="CJ22" s="46">
        <f>INDEX(Allocations[#All],MATCH(Capacity_Charges!$C21,Allocations[[#All],[Invoice_Group]],0),MATCH(Capacity_Charges!$B$3,Allocations[#Headers],0))</f>
        <v>0.10794487</v>
      </c>
      <c r="CK22" s="46">
        <f>INDEX(Allocations[#All],MATCH(Capacity_Charges!$C21,Allocations[[#All],[Invoice_Group]],0),MATCH(Capacity_Charges!$B$3,Allocations[#Headers],0))</f>
        <v>0.10794487</v>
      </c>
      <c r="CL22" s="46">
        <f>INDEX(Allocations[#All],MATCH(Capacity_Charges!$C21,Allocations[[#All],[Invoice_Group]],0),MATCH(Capacity_Charges!$B$3,Allocations[#Headers],0))</f>
        <v>0.10794487</v>
      </c>
      <c r="CM22" s="46">
        <f>INDEX(Allocations[#All],MATCH(Capacity_Charges!$C21,Allocations[[#All],[Invoice_Group]],0),MATCH(Capacity_Charges!$B$3,Allocations[#Headers],0))</f>
        <v>0.10794487</v>
      </c>
      <c r="CN22" s="46">
        <f>INDEX(Allocations[#All],MATCH(Capacity_Charges!$C21,Allocations[[#All],[Invoice_Group]],0),MATCH(Capacity_Charges!$B$3,Allocations[#Headers],0))</f>
        <v>0.10794487</v>
      </c>
      <c r="CO22" s="46">
        <f>INDEX(Allocations[#All],MATCH(Capacity_Charges!$C21,Allocations[[#All],[Invoice_Group]],0),MATCH(Capacity_Charges!$B$3,Allocations[#Headers],0))</f>
        <v>0.10794487</v>
      </c>
      <c r="CP22" s="46">
        <f>INDEX(Allocations[#All],MATCH(Capacity_Charges!$C21,Allocations[[#All],[Invoice_Group]],0),MATCH(Capacity_Charges!$B$3,Allocations[#Headers],0))</f>
        <v>0.10794487</v>
      </c>
      <c r="CQ22" s="46">
        <f>INDEX(Allocations[#All],MATCH(Capacity_Charges!$C21,Allocations[[#All],[Invoice_Group]],0),MATCH(Capacity_Charges!$B$3,Allocations[#Headers],0))</f>
        <v>0.10794487</v>
      </c>
      <c r="CR22" s="46">
        <f>INDEX(Allocations[#All],MATCH(Capacity_Charges!$C21,Allocations[[#All],[Invoice_Group]],0),MATCH(Capacity_Charges!$B$3,Allocations[#Headers],0))</f>
        <v>0.10794487</v>
      </c>
      <c r="CS22" s="46">
        <f>INDEX(Allocations[#All],MATCH(Capacity_Charges!$C21,Allocations[[#All],[Invoice_Group]],0),MATCH(Capacity_Charges!$B$3,Allocations[#Headers],0))</f>
        <v>0.10794487</v>
      </c>
      <c r="CT22" s="46">
        <f>INDEX(Allocations[#All],MATCH(Capacity_Charges!$C21,Allocations[[#All],[Invoice_Group]],0),MATCH(Capacity_Charges!$B$3,Allocations[#Headers],0))</f>
        <v>0.10794487</v>
      </c>
      <c r="CU22" s="46">
        <f>INDEX(Allocations[#All],MATCH(Capacity_Charges!$C21,Allocations[[#All],[Invoice_Group]],0),MATCH(Capacity_Charges!$B$3,Allocations[#Headers],0))</f>
        <v>0.10794487</v>
      </c>
      <c r="CV22" s="46">
        <f>INDEX(Allocations[#All],MATCH(Capacity_Charges!$C21,Allocations[[#All],[Invoice_Group]],0),MATCH(Capacity_Charges!$B$3,Allocations[#Headers],0))</f>
        <v>0.10794487</v>
      </c>
      <c r="CW22" s="46">
        <f>INDEX(Allocations[#All],MATCH(Capacity_Charges!$C21,Allocations[[#All],[Invoice_Group]],0),MATCH(Capacity_Charges!$B$3,Allocations[#Headers],0))</f>
        <v>0.10794487</v>
      </c>
      <c r="CX22" s="46">
        <f>INDEX(Allocations[#All],MATCH(Capacity_Charges!$C21,Allocations[[#All],[Invoice_Group]],0),MATCH(Capacity_Charges!$B$3,Allocations[#Headers],0))</f>
        <v>0.10794487</v>
      </c>
      <c r="CY22" s="46">
        <f>INDEX(Allocations[#All],MATCH(Capacity_Charges!$C21,Allocations[[#All],[Invoice_Group]],0),MATCH(Capacity_Charges!$B$3,Allocations[#Headers],0))</f>
        <v>0.10794487</v>
      </c>
      <c r="CZ22" s="46">
        <f>INDEX(Allocations[#All],MATCH(Capacity_Charges!$C21,Allocations[[#All],[Invoice_Group]],0),MATCH(Capacity_Charges!$B$3,Allocations[#Headers],0))</f>
        <v>0.10794487</v>
      </c>
      <c r="DA22" s="46">
        <f>INDEX(Allocations[#All],MATCH(Capacity_Charges!$C21,Allocations[[#All],[Invoice_Group]],0),MATCH(Capacity_Charges!$B$3,Allocations[#Headers],0))</f>
        <v>0.10794487</v>
      </c>
      <c r="DB22" s="46">
        <f>INDEX(Allocations[#All],MATCH(Capacity_Charges!$C21,Allocations[[#All],[Invoice_Group]],0),MATCH(Capacity_Charges!$B$3,Allocations[#Headers],0))</f>
        <v>0.10794487</v>
      </c>
      <c r="DC22" s="46">
        <f>INDEX(Allocations[#All],MATCH(Capacity_Charges!$C21,Allocations[[#All],[Invoice_Group]],0),MATCH(Capacity_Charges!$B$3,Allocations[#Headers],0))</f>
        <v>0.10794487</v>
      </c>
      <c r="DD22" s="46">
        <f>INDEX(Allocations[#All],MATCH(Capacity_Charges!$C21,Allocations[[#All],[Invoice_Group]],0),MATCH(Capacity_Charges!$B$3,Allocations[#Headers],0))</f>
        <v>0.10794487</v>
      </c>
      <c r="DE22" s="46">
        <f>INDEX(Allocations[#All],MATCH(Capacity_Charges!$C21,Allocations[[#All],[Invoice_Group]],0),MATCH(Capacity_Charges!$B$3,Allocations[#Headers],0))</f>
        <v>0.10794487</v>
      </c>
      <c r="DF22" s="46">
        <f>INDEX(Allocations[#All],MATCH(Capacity_Charges!$C21,Allocations[[#All],[Invoice_Group]],0),MATCH(Capacity_Charges!$B$3,Allocations[#Headers],0))</f>
        <v>0.10794487</v>
      </c>
      <c r="DG22" s="46">
        <f>INDEX(Allocations[#All],MATCH(Capacity_Charges!$C21,Allocations[[#All],[Invoice_Group]],0),MATCH(Capacity_Charges!$B$3,Allocations[#Headers],0))</f>
        <v>0.10794487</v>
      </c>
      <c r="DH22" s="46">
        <f>INDEX(Allocations[#All],MATCH(Capacity_Charges!$C21,Allocations[[#All],[Invoice_Group]],0),MATCH(Capacity_Charges!$B$3,Allocations[#Headers],0))</f>
        <v>0.10794487</v>
      </c>
      <c r="DI22" s="46">
        <f>INDEX(Allocations[#All],MATCH(Capacity_Charges!$C21,Allocations[[#All],[Invoice_Group]],0),MATCH(Capacity_Charges!$B$3,Allocations[#Headers],0))</f>
        <v>0.10794487</v>
      </c>
      <c r="DJ22" s="46">
        <f>INDEX(Allocations[#All],MATCH(Capacity_Charges!$C21,Allocations[[#All],[Invoice_Group]],0),MATCH(Capacity_Charges!$B$3,Allocations[#Headers],0))</f>
        <v>0.10794487</v>
      </c>
      <c r="DK22" s="46">
        <f>INDEX(Allocations[#All],MATCH(Capacity_Charges!$C21,Allocations[[#All],[Invoice_Group]],0),MATCH(Capacity_Charges!$B$3,Allocations[#Headers],0))</f>
        <v>0.10794487</v>
      </c>
      <c r="DL22" s="46">
        <f>INDEX(Allocations[#All],MATCH(Capacity_Charges!$C21,Allocations[[#All],[Invoice_Group]],0),MATCH(Capacity_Charges!$B$3,Allocations[#Headers],0))</f>
        <v>0.10794487</v>
      </c>
      <c r="DM22" s="46">
        <f>INDEX(Allocations[#All],MATCH(Capacity_Charges!$C21,Allocations[[#All],[Invoice_Group]],0),MATCH(Capacity_Charges!$B$3,Allocations[#Headers],0))</f>
        <v>0.10794487</v>
      </c>
      <c r="DN22" s="46">
        <f>INDEX(Allocations[#All],MATCH(Capacity_Charges!$C21,Allocations[[#All],[Invoice_Group]],0),MATCH(Capacity_Charges!$B$3,Allocations[#Headers],0))</f>
        <v>0.10794487</v>
      </c>
      <c r="DO22" s="46">
        <f>INDEX(Allocations[#All],MATCH(Capacity_Charges!$C21,Allocations[[#All],[Invoice_Group]],0),MATCH(Capacity_Charges!$B$3,Allocations[#Headers],0))</f>
        <v>0.10794487</v>
      </c>
      <c r="DP22" s="46">
        <f>INDEX(Allocations[#All],MATCH(Capacity_Charges!$C21,Allocations[[#All],[Invoice_Group]],0),MATCH(Capacity_Charges!$B$3,Allocations[#Headers],0))</f>
        <v>0.10794487</v>
      </c>
      <c r="DQ22" s="46">
        <f>INDEX(Allocations[#All],MATCH(Capacity_Charges!$C21,Allocations[[#All],[Invoice_Group]],0),MATCH(Capacity_Charges!$B$3,Allocations[#Headers],0))</f>
        <v>0.10794487</v>
      </c>
      <c r="DR22" s="46">
        <f>INDEX(Allocations[#All],MATCH(Capacity_Charges!$C21,Allocations[[#All],[Invoice_Group]],0),MATCH(Capacity_Charges!$B$3,Allocations[#Headers],0))</f>
        <v>0.10794487</v>
      </c>
      <c r="DS22" s="46">
        <f>INDEX(Allocations[#All],MATCH(Capacity_Charges!$C21,Allocations[[#All],[Invoice_Group]],0),MATCH(Capacity_Charges!$B$3,Allocations[#Headers],0))</f>
        <v>0.10794487</v>
      </c>
      <c r="DT22" s="46">
        <f>INDEX(Allocations[#All],MATCH(Capacity_Charges!$C21,Allocations[[#All],[Invoice_Group]],0),MATCH(Capacity_Charges!$B$3,Allocations[#Headers],0))</f>
        <v>0.10794487</v>
      </c>
      <c r="DU22" s="46">
        <f>INDEX(Allocations[#All],MATCH(Capacity_Charges!$C21,Allocations[[#All],[Invoice_Group]],0),MATCH(Capacity_Charges!$B$3,Allocations[#Headers],0))</f>
        <v>0.10794487</v>
      </c>
      <c r="DV22" s="46">
        <f>INDEX(Allocations[#All],MATCH(Capacity_Charges!$C21,Allocations[[#All],[Invoice_Group]],0),MATCH(Capacity_Charges!$B$3,Allocations[#Headers],0))</f>
        <v>0.10794487</v>
      </c>
      <c r="DW22" s="46">
        <f>INDEX(Allocations[#All],MATCH(Capacity_Charges!$C21,Allocations[[#All],[Invoice_Group]],0),MATCH(Capacity_Charges!$B$3,Allocations[#Headers],0))</f>
        <v>0.10794487</v>
      </c>
      <c r="DX22" s="46">
        <f>INDEX(Allocations[#All],MATCH(Capacity_Charges!$C21,Allocations[[#All],[Invoice_Group]],0),MATCH(Capacity_Charges!$B$3,Allocations[#Headers],0))</f>
        <v>0.10794487</v>
      </c>
      <c r="DY22" s="46">
        <f>INDEX(Allocations[#All],MATCH(Capacity_Charges!$C21,Allocations[[#All],[Invoice_Group]],0),MATCH(Capacity_Charges!$B$3,Allocations[#Headers],0))</f>
        <v>0.10794487</v>
      </c>
      <c r="DZ22" s="46">
        <f>INDEX(Allocations[#All],MATCH(Capacity_Charges!$C21,Allocations[[#All],[Invoice_Group]],0),MATCH(Capacity_Charges!$B$3,Allocations[#Headers],0))</f>
        <v>0.10794487</v>
      </c>
      <c r="EA22" s="46">
        <f>INDEX(Allocations[#All],MATCH(Capacity_Charges!$C21,Allocations[[#All],[Invoice_Group]],0),MATCH(Capacity_Charges!$B$3,Allocations[#Headers],0))</f>
        <v>0.10794487</v>
      </c>
      <c r="EB22" s="46">
        <f>INDEX(Allocations[#All],MATCH(Capacity_Charges!$C21,Allocations[[#All],[Invoice_Group]],0),MATCH(Capacity_Charges!$B$3,Allocations[#Headers],0))</f>
        <v>0.10794487</v>
      </c>
      <c r="EC22" s="46">
        <f>INDEX(Allocations[#All],MATCH(Capacity_Charges!$C21,Allocations[[#All],[Invoice_Group]],0),MATCH(Capacity_Charges!$B$3,Allocations[#Headers],0))</f>
        <v>0.10794487</v>
      </c>
      <c r="ED22" s="46">
        <f>INDEX(Allocations[#All],MATCH(Capacity_Charges!$C21,Allocations[[#All],[Invoice_Group]],0),MATCH(Capacity_Charges!$B$3,Allocations[#Headers],0))</f>
        <v>0.10794487</v>
      </c>
      <c r="EE22" s="46">
        <f>INDEX(Allocations[#All],MATCH(Capacity_Charges!$C21,Allocations[[#All],[Invoice_Group]],0),MATCH(Capacity_Charges!$B$3,Allocations[#Headers],0))</f>
        <v>0.10794487</v>
      </c>
      <c r="EF22" s="46">
        <f>INDEX(Allocations[#All],MATCH(Capacity_Charges!$C21,Allocations[[#All],[Invoice_Group]],0),MATCH(Capacity_Charges!$B$3,Allocations[#Headers],0))</f>
        <v>0.10794487</v>
      </c>
      <c r="EG22" s="46">
        <f>INDEX(Allocations[#All],MATCH(Capacity_Charges!$C21,Allocations[[#All],[Invoice_Group]],0),MATCH(Capacity_Charges!$B$3,Allocations[#Headers],0))</f>
        <v>0.10794487</v>
      </c>
      <c r="EH22" s="46">
        <f>INDEX(Allocations[#All],MATCH(Capacity_Charges!$C21,Allocations[[#All],[Invoice_Group]],0),MATCH(Capacity_Charges!$B$3,Allocations[#Headers],0))</f>
        <v>0.10794487</v>
      </c>
      <c r="EI22" s="46">
        <f>INDEX(Allocations[#All],MATCH(Capacity_Charges!$C21,Allocations[[#All],[Invoice_Group]],0),MATCH(Capacity_Charges!$B$3,Allocations[#Headers],0))</f>
        <v>0.10794487</v>
      </c>
      <c r="EJ22" s="46">
        <f>INDEX(Allocations[#All],MATCH(Capacity_Charges!$C21,Allocations[[#All],[Invoice_Group]],0),MATCH(Capacity_Charges!$B$3,Allocations[#Headers],0))</f>
        <v>0.10794487</v>
      </c>
      <c r="EK22" s="46">
        <f>INDEX(Allocations[#All],MATCH(Capacity_Charges!$C21,Allocations[[#All],[Invoice_Group]],0),MATCH(Capacity_Charges!$B$3,Allocations[#Headers],0))</f>
        <v>0.10794487</v>
      </c>
      <c r="EL22" s="46">
        <f>INDEX(Allocations[#All],MATCH(Capacity_Charges!$C21,Allocations[[#All],[Invoice_Group]],0),MATCH(Capacity_Charges!$B$3,Allocations[#Headers],0))</f>
        <v>0.10794487</v>
      </c>
      <c r="EM22" s="46">
        <f>INDEX(Allocations[#All],MATCH(Capacity_Charges!$C21,Allocations[[#All],[Invoice_Group]],0),MATCH(Capacity_Charges!$B$3,Allocations[#Headers],0))</f>
        <v>0.10794487</v>
      </c>
      <c r="EN22" s="46">
        <f>INDEX(Allocations[#All],MATCH(Capacity_Charges!$C21,Allocations[[#All],[Invoice_Group]],0),MATCH(Capacity_Charges!$B$3,Allocations[#Headers],0))</f>
        <v>0.10794487</v>
      </c>
      <c r="EO22" s="46">
        <f>INDEX(Allocations[#All],MATCH(Capacity_Charges!$C21,Allocations[[#All],[Invoice_Group]],0),MATCH(Capacity_Charges!$B$3,Allocations[#Headers],0))</f>
        <v>0.10794487</v>
      </c>
      <c r="EP22" s="46">
        <f>INDEX(Allocations[#All],MATCH(Capacity_Charges!$C21,Allocations[[#All],[Invoice_Group]],0),MATCH(Capacity_Charges!$B$3,Allocations[#Headers],0))</f>
        <v>0.10794487</v>
      </c>
      <c r="EQ22" s="46">
        <f>INDEX(Allocations[#All],MATCH(Capacity_Charges!$C21,Allocations[[#All],[Invoice_Group]],0),MATCH(Capacity_Charges!$B$3,Allocations[#Headers],0))</f>
        <v>0.10794487</v>
      </c>
      <c r="ER22" s="46">
        <f>INDEX(Allocations[#All],MATCH(Capacity_Charges!$C21,Allocations[[#All],[Invoice_Group]],0),MATCH(Capacity_Charges!$B$3,Allocations[#Headers],0))</f>
        <v>0.10794487</v>
      </c>
      <c r="ES22" s="46">
        <f>INDEX(Allocations[#All],MATCH(Capacity_Charges!$C21,Allocations[[#All],[Invoice_Group]],0),MATCH(Capacity_Charges!$B$3,Allocations[#Headers],0))</f>
        <v>0.10794487</v>
      </c>
      <c r="ET22" s="46">
        <f>INDEX(Allocations[#All],MATCH(Capacity_Charges!$C21,Allocations[[#All],[Invoice_Group]],0),MATCH(Capacity_Charges!$B$3,Allocations[#Headers],0))</f>
        <v>0.10794487</v>
      </c>
      <c r="EU22" s="46">
        <f>INDEX(Allocations[#All],MATCH(Capacity_Charges!$C21,Allocations[[#All],[Invoice_Group]],0),MATCH(Capacity_Charges!$B$3,Allocations[#Headers],0))</f>
        <v>0.10794487</v>
      </c>
      <c r="EV22" s="46">
        <f>INDEX(Allocations[#All],MATCH(Capacity_Charges!$C21,Allocations[[#All],[Invoice_Group]],0),MATCH(Capacity_Charges!$B$3,Allocations[#Headers],0))</f>
        <v>0.10794487</v>
      </c>
      <c r="EW22" s="46">
        <f>INDEX(Allocations[#All],MATCH(Capacity_Charges!$C21,Allocations[[#All],[Invoice_Group]],0),MATCH(Capacity_Charges!$B$3,Allocations[#Headers],0))</f>
        <v>0.10794487</v>
      </c>
      <c r="EX22" s="46">
        <f>INDEX(Allocations[#All],MATCH(Capacity_Charges!$C21,Allocations[[#All],[Invoice_Group]],0),MATCH(Capacity_Charges!$B$3,Allocations[#Headers],0))</f>
        <v>0.10794487</v>
      </c>
      <c r="EY22" s="46">
        <f>INDEX(Allocations[#All],MATCH(Capacity_Charges!$C21,Allocations[[#All],[Invoice_Group]],0),MATCH(Capacity_Charges!$B$3,Allocations[#Headers],0))</f>
        <v>0.10794487</v>
      </c>
      <c r="EZ22" s="46">
        <f>INDEX(Allocations[#All],MATCH(Capacity_Charges!$C21,Allocations[[#All],[Invoice_Group]],0),MATCH(Capacity_Charges!$B$3,Allocations[#Headers],0))</f>
        <v>0.10794487</v>
      </c>
      <c r="FA22" s="46">
        <f>INDEX(Allocations[#All],MATCH(Capacity_Charges!$C21,Allocations[[#All],[Invoice_Group]],0),MATCH(Capacity_Charges!$B$3,Allocations[#Headers],0))</f>
        <v>0.10794487</v>
      </c>
      <c r="FB22" s="46">
        <f>INDEX(Allocations[#All],MATCH(Capacity_Charges!$C21,Allocations[[#All],[Invoice_Group]],0),MATCH(Capacity_Charges!$B$3,Allocations[#Headers],0))</f>
        <v>0.10794487</v>
      </c>
      <c r="FC22" s="46">
        <f>INDEX(Allocations[#All],MATCH(Capacity_Charges!$C21,Allocations[[#All],[Invoice_Group]],0),MATCH(Capacity_Charges!$B$3,Allocations[#Headers],0))</f>
        <v>0.10794487</v>
      </c>
      <c r="FD22" s="46">
        <f>INDEX(Allocations[#All],MATCH(Capacity_Charges!$C21,Allocations[[#All],[Invoice_Group]],0),MATCH(Capacity_Charges!$B$3,Allocations[#Headers],0))</f>
        <v>0.10794487</v>
      </c>
      <c r="FE22" s="46">
        <f>INDEX(Allocations[#All],MATCH(Capacity_Charges!$C21,Allocations[[#All],[Invoice_Group]],0),MATCH(Capacity_Charges!$B$3,Allocations[#Headers],0))</f>
        <v>0.10794487</v>
      </c>
      <c r="FF22" s="46">
        <f>INDEX(Allocations[#All],MATCH(Capacity_Charges!$C21,Allocations[[#All],[Invoice_Group]],0),MATCH(Capacity_Charges!$B$3,Allocations[#Headers],0))</f>
        <v>0.10794487</v>
      </c>
      <c r="FG22" s="46">
        <f>INDEX(Allocations[#All],MATCH(Capacity_Charges!$C21,Allocations[[#All],[Invoice_Group]],0),MATCH(Capacity_Charges!$B$3,Allocations[#Headers],0))</f>
        <v>0.10794487</v>
      </c>
      <c r="FH22" s="46">
        <f>INDEX(Allocations[#All],MATCH(Capacity_Charges!$C21,Allocations[[#All],[Invoice_Group]],0),MATCH(Capacity_Charges!$B$3,Allocations[#Headers],0))</f>
        <v>0.10794487</v>
      </c>
      <c r="FI22" s="46">
        <f>INDEX(Allocations[#All],MATCH(Capacity_Charges!$C21,Allocations[[#All],[Invoice_Group]],0),MATCH(Capacity_Charges!$B$3,Allocations[#Headers],0))</f>
        <v>0.10794487</v>
      </c>
      <c r="FJ22" s="46">
        <f>INDEX(Allocations[#All],MATCH(Capacity_Charges!$C21,Allocations[[#All],[Invoice_Group]],0),MATCH(Capacity_Charges!$B$3,Allocations[#Headers],0))</f>
        <v>0.10794487</v>
      </c>
      <c r="FK22" s="46">
        <f>INDEX(Allocations[#All],MATCH(Capacity_Charges!$C21,Allocations[[#All],[Invoice_Group]],0),MATCH(Capacity_Charges!$B$3,Allocations[#Headers],0))</f>
        <v>0.10794487</v>
      </c>
      <c r="FL22" s="46">
        <f>INDEX(Allocations[#All],MATCH(Capacity_Charges!$C21,Allocations[[#All],[Invoice_Group]],0),MATCH(Capacity_Charges!$B$3,Allocations[#Headers],0))</f>
        <v>0.10794487</v>
      </c>
      <c r="FM22" s="46">
        <f>INDEX(Allocations[#All],MATCH(Capacity_Charges!$C21,Allocations[[#All],[Invoice_Group]],0),MATCH(Capacity_Charges!$B$3,Allocations[#Headers],0))</f>
        <v>0.10794487</v>
      </c>
      <c r="FN22" s="46">
        <f>INDEX(Allocations[#All],MATCH(Capacity_Charges!$C21,Allocations[[#All],[Invoice_Group]],0),MATCH(Capacity_Charges!$B$3,Allocations[#Headers],0))</f>
        <v>0.10794487</v>
      </c>
      <c r="FO22" s="46">
        <f>INDEX(Allocations[#All],MATCH(Capacity_Charges!$C21,Allocations[[#All],[Invoice_Group]],0),MATCH(Capacity_Charges!$B$3,Allocations[#Headers],0))</f>
        <v>0.10794487</v>
      </c>
      <c r="FP22" s="46">
        <f>INDEX(Allocations[#All],MATCH(Capacity_Charges!$C21,Allocations[[#All],[Invoice_Group]],0),MATCH(Capacity_Charges!$B$3,Allocations[#Headers],0))</f>
        <v>0.10794487</v>
      </c>
      <c r="FQ22" s="46">
        <f>INDEX(Allocations[#All],MATCH(Capacity_Charges!$C21,Allocations[[#All],[Invoice_Group]],0),MATCH(Capacity_Charges!$B$3,Allocations[#Headers],0))</f>
        <v>0.10794487</v>
      </c>
      <c r="FR22" s="46">
        <f>INDEX(Allocations[#All],MATCH(Capacity_Charges!$C21,Allocations[[#All],[Invoice_Group]],0),MATCH(Capacity_Charges!$B$3,Allocations[#Headers],0))</f>
        <v>0.10794487</v>
      </c>
      <c r="FS22" s="46">
        <f>INDEX(Allocations[#All],MATCH(Capacity_Charges!$C21,Allocations[[#All],[Invoice_Group]],0),MATCH(Capacity_Charges!$B$3,Allocations[#Headers],0))</f>
        <v>0.10794487</v>
      </c>
      <c r="FT22" s="46">
        <f>INDEX(Allocations[#All],MATCH(Capacity_Charges!$C21,Allocations[[#All],[Invoice_Group]],0),MATCH(Capacity_Charges!$B$3,Allocations[#Headers],0))</f>
        <v>0.10794487</v>
      </c>
      <c r="FU22" s="46">
        <f>INDEX(Allocations[#All],MATCH(Capacity_Charges!$C21,Allocations[[#All],[Invoice_Group]],0),MATCH(Capacity_Charges!$B$3,Allocations[#Headers],0))</f>
        <v>0.10794487</v>
      </c>
      <c r="FV22" s="46">
        <f>INDEX(Allocations[#All],MATCH(Capacity_Charges!$C21,Allocations[[#All],[Invoice_Group]],0),MATCH(Capacity_Charges!$B$3,Allocations[#Headers],0))</f>
        <v>0.10794487</v>
      </c>
      <c r="FW22" s="46">
        <f>INDEX(Allocations[#All],MATCH(Capacity_Charges!$C21,Allocations[[#All],[Invoice_Group]],0),MATCH(Capacity_Charges!$B$3,Allocations[#Headers],0))</f>
        <v>0.10794487</v>
      </c>
      <c r="FX22" s="46">
        <f>INDEX(Allocations[#All],MATCH(Capacity_Charges!$C21,Allocations[[#All],[Invoice_Group]],0),MATCH(Capacity_Charges!$B$3,Allocations[#Headers],0))</f>
        <v>0.10794487</v>
      </c>
      <c r="FY22" s="46">
        <f>INDEX(Allocations[#All],MATCH(Capacity_Charges!$C21,Allocations[[#All],[Invoice_Group]],0),MATCH(Capacity_Charges!$B$3,Allocations[#Headers],0))</f>
        <v>0.10794487</v>
      </c>
      <c r="FZ22" s="46">
        <f>INDEX(Allocations[#All],MATCH(Capacity_Charges!$C21,Allocations[[#All],[Invoice_Group]],0),MATCH(Capacity_Charges!$B$3,Allocations[#Headers],0))</f>
        <v>0.10794487</v>
      </c>
      <c r="GA22" s="46">
        <f>INDEX(Allocations[#All],MATCH(Capacity_Charges!$C21,Allocations[[#All],[Invoice_Group]],0),MATCH(Capacity_Charges!$B$3,Allocations[#Headers],0))</f>
        <v>0.10794487</v>
      </c>
      <c r="GB22" s="46">
        <f>INDEX(Allocations[#All],MATCH(Capacity_Charges!$C21,Allocations[[#All],[Invoice_Group]],0),MATCH(Capacity_Charges!$B$3,Allocations[#Headers],0))</f>
        <v>0.10794487</v>
      </c>
      <c r="GC22" s="46">
        <f>INDEX(Allocations[#All],MATCH(Capacity_Charges!$C21,Allocations[[#All],[Invoice_Group]],0),MATCH(Capacity_Charges!$B$3,Allocations[#Headers],0))</f>
        <v>0.10794487</v>
      </c>
      <c r="GD22" s="46">
        <f>INDEX(Allocations[#All],MATCH(Capacity_Charges!$C21,Allocations[[#All],[Invoice_Group]],0),MATCH(Capacity_Charges!$B$3,Allocations[#Headers],0))</f>
        <v>0.10794487</v>
      </c>
      <c r="GE22" s="46">
        <f>INDEX(Allocations[#All],MATCH(Capacity_Charges!$C21,Allocations[[#All],[Invoice_Group]],0),MATCH(Capacity_Charges!$B$3,Allocations[#Headers],0))</f>
        <v>0.10794487</v>
      </c>
      <c r="GF22" s="46">
        <f>INDEX(Allocations[#All],MATCH(Capacity_Charges!$C21,Allocations[[#All],[Invoice_Group]],0),MATCH(Capacity_Charges!$B$3,Allocations[#Headers],0))</f>
        <v>0.10794487</v>
      </c>
      <c r="GG22" s="46">
        <f>INDEX(Allocations[#All],MATCH(Capacity_Charges!$C21,Allocations[[#All],[Invoice_Group]],0),MATCH(Capacity_Charges!$B$3,Allocations[#Headers],0))</f>
        <v>0.10794487</v>
      </c>
      <c r="GH22" s="46">
        <f>INDEX(Allocations[#All],MATCH(Capacity_Charges!$C21,Allocations[[#All],[Invoice_Group]],0),MATCH(Capacity_Charges!$B$3,Allocations[#Headers],0))</f>
        <v>0.10794487</v>
      </c>
      <c r="GI22" s="46">
        <f>INDEX(Allocations[#All],MATCH(Capacity_Charges!$C21,Allocations[[#All],[Invoice_Group]],0),MATCH(Capacity_Charges!$B$3,Allocations[#Headers],0))</f>
        <v>0.10794487</v>
      </c>
      <c r="GJ22" s="46">
        <f>INDEX(Allocations[#All],MATCH(Capacity_Charges!$C21,Allocations[[#All],[Invoice_Group]],0),MATCH(Capacity_Charges!$B$3,Allocations[#Headers],0))</f>
        <v>0.10794487</v>
      </c>
      <c r="GK22" s="46">
        <f>INDEX(Allocations[#All],MATCH(Capacity_Charges!$C21,Allocations[[#All],[Invoice_Group]],0),MATCH(Capacity_Charges!$B$3,Allocations[#Headers],0))</f>
        <v>0.10794487</v>
      </c>
      <c r="GL22" s="46">
        <f>INDEX(Allocations[#All],MATCH(Capacity_Charges!$C21,Allocations[[#All],[Invoice_Group]],0),MATCH(Capacity_Charges!$B$3,Allocations[#Headers],0))</f>
        <v>0.10794487</v>
      </c>
      <c r="GM22" s="46">
        <f>INDEX(Allocations[#All],MATCH(Capacity_Charges!$C21,Allocations[[#All],[Invoice_Group]],0),MATCH(Capacity_Charges!$B$3,Allocations[#Headers],0))</f>
        <v>0.10794487</v>
      </c>
      <c r="GN22" s="46">
        <f>INDEX(Allocations[#All],MATCH(Capacity_Charges!$C21,Allocations[[#All],[Invoice_Group]],0),MATCH(Capacity_Charges!$B$3,Allocations[#Headers],0))</f>
        <v>0.10794487</v>
      </c>
      <c r="GO22" s="46">
        <f>INDEX(Allocations[#All],MATCH(Capacity_Charges!$C21,Allocations[[#All],[Invoice_Group]],0),MATCH(Capacity_Charges!$B$3,Allocations[#Headers],0))</f>
        <v>0.10794487</v>
      </c>
      <c r="GP22" s="46">
        <f>INDEX(Allocations[#All],MATCH(Capacity_Charges!$C21,Allocations[[#All],[Invoice_Group]],0),MATCH(Capacity_Charges!$B$3,Allocations[#Headers],0))</f>
        <v>0.10794487</v>
      </c>
      <c r="GQ22" s="46">
        <f>INDEX(Allocations[#All],MATCH(Capacity_Charges!$C21,Allocations[[#All],[Invoice_Group]],0),MATCH(Capacity_Charges!$B$3,Allocations[#Headers],0))</f>
        <v>0.10794487</v>
      </c>
      <c r="GR22" s="46">
        <f>INDEX(Allocations[#All],MATCH(Capacity_Charges!$C21,Allocations[[#All],[Invoice_Group]],0),MATCH(Capacity_Charges!$B$3,Allocations[#Headers],0))</f>
        <v>0.10794487</v>
      </c>
      <c r="GS22" s="46">
        <f>INDEX(Allocations[#All],MATCH(Capacity_Charges!$C21,Allocations[[#All],[Invoice_Group]],0),MATCH(Capacity_Charges!$B$3,Allocations[#Headers],0))</f>
        <v>0.10794487</v>
      </c>
      <c r="GT22" s="46">
        <f>INDEX(Allocations[#All],MATCH(Capacity_Charges!$C21,Allocations[[#All],[Invoice_Group]],0),MATCH(Capacity_Charges!$B$3,Allocations[#Headers],0))</f>
        <v>0.10794487</v>
      </c>
      <c r="GU22" s="46">
        <f>INDEX(Allocations[#All],MATCH(Capacity_Charges!$C21,Allocations[[#All],[Invoice_Group]],0),MATCH(Capacity_Charges!$B$3,Allocations[#Headers],0))</f>
        <v>0.10794487</v>
      </c>
      <c r="GV22" s="46">
        <f>INDEX(Allocations[#All],MATCH(Capacity_Charges!$C21,Allocations[[#All],[Invoice_Group]],0),MATCH(Capacity_Charges!$B$3,Allocations[#Headers],0))</f>
        <v>0.10794487</v>
      </c>
      <c r="GW22" s="46">
        <f>INDEX(Allocations[#All],MATCH(Capacity_Charges!$C21,Allocations[[#All],[Invoice_Group]],0),MATCH(Capacity_Charges!$B$3,Allocations[#Headers],0))</f>
        <v>0.10794487</v>
      </c>
      <c r="GX22" s="46">
        <f>INDEX(Allocations[#All],MATCH(Capacity_Charges!$C21,Allocations[[#All],[Invoice_Group]],0),MATCH(Capacity_Charges!$B$3,Allocations[#Headers],0))</f>
        <v>0.10794487</v>
      </c>
      <c r="GY22" s="46">
        <f>INDEX(Allocations[#All],MATCH(Capacity_Charges!$C21,Allocations[[#All],[Invoice_Group]],0),MATCH(Capacity_Charges!$B$3,Allocations[#Headers],0))</f>
        <v>0.10794487</v>
      </c>
      <c r="GZ22" s="46">
        <f>INDEX(Allocations[#All],MATCH(Capacity_Charges!$C21,Allocations[[#All],[Invoice_Group]],0),MATCH(Capacity_Charges!$B$3,Allocations[#Headers],0))</f>
        <v>0.10794487</v>
      </c>
      <c r="HA22" s="46">
        <f>INDEX(Allocations[#All],MATCH(Capacity_Charges!$C21,Allocations[[#All],[Invoice_Group]],0),MATCH(Capacity_Charges!$B$3,Allocations[#Headers],0))</f>
        <v>0.10794487</v>
      </c>
      <c r="HB22" s="46">
        <f>INDEX(Allocations[#All],MATCH(Capacity_Charges!$C21,Allocations[[#All],[Invoice_Group]],0),MATCH(Capacity_Charges!$B$3,Allocations[#Headers],0))</f>
        <v>0.10794487</v>
      </c>
      <c r="HC22" s="46">
        <f>INDEX(Allocations[#All],MATCH(Capacity_Charges!$C21,Allocations[[#All],[Invoice_Group]],0),MATCH(Capacity_Charges!$B$3,Allocations[#Headers],0))</f>
        <v>0.10794487</v>
      </c>
      <c r="HD22" s="46">
        <f>INDEX(Allocations[#All],MATCH(Capacity_Charges!$C21,Allocations[[#All],[Invoice_Group]],0),MATCH(Capacity_Charges!$B$3,Allocations[#Headers],0))</f>
        <v>0.10794487</v>
      </c>
      <c r="HE22" s="46">
        <f>INDEX(Allocations[#All],MATCH(Capacity_Charges!$C21,Allocations[[#All],[Invoice_Group]],0),MATCH(Capacity_Charges!$B$3,Allocations[#Headers],0))</f>
        <v>0.10794487</v>
      </c>
      <c r="HF22" s="46">
        <f>INDEX(Allocations[#All],MATCH(Capacity_Charges!$C21,Allocations[[#All],[Invoice_Group]],0),MATCH(Capacity_Charges!$B$3,Allocations[#Headers],0))</f>
        <v>0.10794487</v>
      </c>
      <c r="HG22" s="46">
        <f>INDEX(Allocations[#All],MATCH(Capacity_Charges!$C21,Allocations[[#All],[Invoice_Group]],0),MATCH(Capacity_Charges!$B$3,Allocations[#Headers],0))</f>
        <v>0.10794487</v>
      </c>
      <c r="HH22" s="46">
        <f>INDEX(Allocations[#All],MATCH(Capacity_Charges!$C21,Allocations[[#All],[Invoice_Group]],0),MATCH(Capacity_Charges!$B$3,Allocations[#Headers],0))</f>
        <v>0.10794487</v>
      </c>
      <c r="HI22" s="46">
        <f>INDEX(Allocations[#All],MATCH(Capacity_Charges!$C21,Allocations[[#All],[Invoice_Group]],0),MATCH(Capacity_Charges!$B$3,Allocations[#Headers],0))</f>
        <v>0.10794487</v>
      </c>
      <c r="HJ22" s="46">
        <f>INDEX(Allocations[#All],MATCH(Capacity_Charges!$C21,Allocations[[#All],[Invoice_Group]],0),MATCH(Capacity_Charges!$B$3,Allocations[#Headers],0))</f>
        <v>0.10794487</v>
      </c>
      <c r="HK22" s="46">
        <f>INDEX(Allocations[#All],MATCH(Capacity_Charges!$C21,Allocations[[#All],[Invoice_Group]],0),MATCH(Capacity_Charges!$B$3,Allocations[#Headers],0))</f>
        <v>0.10794487</v>
      </c>
      <c r="HL22" s="46">
        <f>INDEX(Allocations[#All],MATCH(Capacity_Charges!$C21,Allocations[[#All],[Invoice_Group]],0),MATCH(Capacity_Charges!$B$3,Allocations[#Headers],0))</f>
        <v>0.10794487</v>
      </c>
      <c r="HM22" s="46">
        <f>INDEX(Allocations[#All],MATCH(Capacity_Charges!$C21,Allocations[[#All],[Invoice_Group]],0),MATCH(Capacity_Charges!$B$3,Allocations[#Headers],0))</f>
        <v>0.10794487</v>
      </c>
      <c r="HN22" s="46">
        <f>INDEX(Allocations[#All],MATCH(Capacity_Charges!$C21,Allocations[[#All],[Invoice_Group]],0),MATCH(Capacity_Charges!$B$3,Allocations[#Headers],0))</f>
        <v>0.10794487</v>
      </c>
      <c r="HO22" s="46">
        <f>INDEX(Allocations[#All],MATCH(Capacity_Charges!$C21,Allocations[[#All],[Invoice_Group]],0),MATCH(Capacity_Charges!$B$3,Allocations[#Headers],0))</f>
        <v>0.10794487</v>
      </c>
      <c r="HP22" s="46">
        <f>INDEX(Allocations[#All],MATCH(Capacity_Charges!$C21,Allocations[[#All],[Invoice_Group]],0),MATCH(Capacity_Charges!$B$3,Allocations[#Headers],0))</f>
        <v>0.10794487</v>
      </c>
      <c r="HQ22" s="46">
        <f>INDEX(Allocations[#All],MATCH(Capacity_Charges!$C21,Allocations[[#All],[Invoice_Group]],0),MATCH(Capacity_Charges!$B$3,Allocations[#Headers],0))</f>
        <v>0.10794487</v>
      </c>
      <c r="HR22" s="46">
        <f>INDEX(Allocations[#All],MATCH(Capacity_Charges!$C21,Allocations[[#All],[Invoice_Group]],0),MATCH(Capacity_Charges!$B$3,Allocations[#Headers],0))</f>
        <v>0.10794487</v>
      </c>
      <c r="HS22" s="46">
        <f>INDEX(Allocations[#All],MATCH(Capacity_Charges!$C21,Allocations[[#All],[Invoice_Group]],0),MATCH(Capacity_Charges!$B$3,Allocations[#Headers],0))</f>
        <v>0.10794487</v>
      </c>
      <c r="HT22" s="46">
        <f>INDEX(Allocations[#All],MATCH(Capacity_Charges!$C21,Allocations[[#All],[Invoice_Group]],0),MATCH(Capacity_Charges!$B$3,Allocations[#Headers],0))</f>
        <v>0.10794487</v>
      </c>
      <c r="HU22" s="46">
        <f>INDEX(Allocations[#All],MATCH(Capacity_Charges!$C21,Allocations[[#All],[Invoice_Group]],0),MATCH(Capacity_Charges!$B$3,Allocations[#Headers],0))</f>
        <v>0.10794487</v>
      </c>
      <c r="HV22" s="46">
        <f>INDEX(Allocations[#All],MATCH(Capacity_Charges!$C21,Allocations[[#All],[Invoice_Group]],0),MATCH(Capacity_Charges!$B$3,Allocations[#Headers],0))</f>
        <v>0.10794487</v>
      </c>
      <c r="HW22" s="46">
        <f>INDEX(Allocations[#All],MATCH(Capacity_Charges!$C21,Allocations[[#All],[Invoice_Group]],0),MATCH(Capacity_Charges!$B$3,Allocations[#Headers],0))</f>
        <v>0.10794487</v>
      </c>
      <c r="HX22" s="46">
        <f>INDEX(Allocations[#All],MATCH(Capacity_Charges!$C21,Allocations[[#All],[Invoice_Group]],0),MATCH(Capacity_Charges!$B$3,Allocations[#Headers],0))</f>
        <v>0.10794487</v>
      </c>
      <c r="HY22" s="46">
        <f>INDEX(Allocations[#All],MATCH(Capacity_Charges!$C21,Allocations[[#All],[Invoice_Group]],0),MATCH(Capacity_Charges!$B$3,Allocations[#Headers],0))</f>
        <v>0.10794487</v>
      </c>
      <c r="HZ22" s="46">
        <f>INDEX(Allocations[#All],MATCH(Capacity_Charges!$C21,Allocations[[#All],[Invoice_Group]],0),MATCH(Capacity_Charges!$B$3,Allocations[#Headers],0))</f>
        <v>0.10794487</v>
      </c>
      <c r="IA22" s="46">
        <f>INDEX(Allocations[#All],MATCH(Capacity_Charges!$C21,Allocations[[#All],[Invoice_Group]],0),MATCH(Capacity_Charges!$B$3,Allocations[#Headers],0))</f>
        <v>0.10794487</v>
      </c>
      <c r="IB22" s="46">
        <f>INDEX(Allocations[#All],MATCH(Capacity_Charges!$C21,Allocations[[#All],[Invoice_Group]],0),MATCH(Capacity_Charges!$B$3,Allocations[#Headers],0))</f>
        <v>0.10794487</v>
      </c>
      <c r="IC22" s="46">
        <f>INDEX(Allocations[#All],MATCH(Capacity_Charges!$C21,Allocations[[#All],[Invoice_Group]],0),MATCH(Capacity_Charges!$B$3,Allocations[#Headers],0))</f>
        <v>0.10794487</v>
      </c>
      <c r="ID22" s="46">
        <f>INDEX(Allocations[#All],MATCH(Capacity_Charges!$C21,Allocations[[#All],[Invoice_Group]],0),MATCH(Capacity_Charges!$B$3,Allocations[#Headers],0))</f>
        <v>0.10794487</v>
      </c>
      <c r="IE22" s="46">
        <f>INDEX(Allocations[#All],MATCH(Capacity_Charges!$C21,Allocations[[#All],[Invoice_Group]],0),MATCH(Capacity_Charges!$B$3,Allocations[#Headers],0))</f>
        <v>0.10794487</v>
      </c>
      <c r="IF22" s="46">
        <f>INDEX(Allocations[#All],MATCH(Capacity_Charges!$C21,Allocations[[#All],[Invoice_Group]],0),MATCH(Capacity_Charges!$B$3,Allocations[#Headers],0))</f>
        <v>0.10794487</v>
      </c>
      <c r="IG22" s="46">
        <f>INDEX(Allocations[#All],MATCH(Capacity_Charges!$C21,Allocations[[#All],[Invoice_Group]],0),MATCH(Capacity_Charges!$B$3,Allocations[#Headers],0))</f>
        <v>0.10794487</v>
      </c>
      <c r="IH22" s="46">
        <f>INDEX(Allocations[#All],MATCH(Capacity_Charges!$C21,Allocations[[#All],[Invoice_Group]],0),MATCH(Capacity_Charges!$B$3,Allocations[#Headers],0))</f>
        <v>0.10794487</v>
      </c>
      <c r="II22" s="46">
        <f>INDEX(Allocations[#All],MATCH(Capacity_Charges!$C21,Allocations[[#All],[Invoice_Group]],0),MATCH(Capacity_Charges!$B$3,Allocations[#Headers],0))</f>
        <v>0.10794487</v>
      </c>
      <c r="IJ22" s="46">
        <f>INDEX(Allocations[#All],MATCH(Capacity_Charges!$C21,Allocations[[#All],[Invoice_Group]],0),MATCH(Capacity_Charges!$B$3,Allocations[#Headers],0))</f>
        <v>0.10794487</v>
      </c>
      <c r="IK22" s="46">
        <f>INDEX(Allocations[#All],MATCH(Capacity_Charges!$C21,Allocations[[#All],[Invoice_Group]],0),MATCH(Capacity_Charges!$B$3,Allocations[#Headers],0))</f>
        <v>0.10794487</v>
      </c>
      <c r="IL22" s="46">
        <f>INDEX(Allocations[#All],MATCH(Capacity_Charges!$C21,Allocations[[#All],[Invoice_Group]],0),MATCH(Capacity_Charges!$B$3,Allocations[#Headers],0))</f>
        <v>0.10794487</v>
      </c>
      <c r="IM22" s="46">
        <f>INDEX(Allocations[#All],MATCH(Capacity_Charges!$C21,Allocations[[#All],[Invoice_Group]],0),MATCH(Capacity_Charges!$B$3,Allocations[#Headers],0))</f>
        <v>0.10794487</v>
      </c>
      <c r="IN22" s="46">
        <f>INDEX(Allocations[#All],MATCH(Capacity_Charges!$C21,Allocations[[#All],[Invoice_Group]],0),MATCH(Capacity_Charges!$B$3,Allocations[#Headers],0))</f>
        <v>0.10794487</v>
      </c>
      <c r="IO22" s="46">
        <f>INDEX(Allocations[#All],MATCH(Capacity_Charges!$C21,Allocations[[#All],[Invoice_Group]],0),MATCH(Capacity_Charges!$B$3,Allocations[#Headers],0))</f>
        <v>0.10794487</v>
      </c>
      <c r="IP22" s="46">
        <f>INDEX(Allocations[#All],MATCH(Capacity_Charges!$C21,Allocations[[#All],[Invoice_Group]],0),MATCH(Capacity_Charges!$B$3,Allocations[#Headers],0))</f>
        <v>0.10794487</v>
      </c>
      <c r="IQ22" s="46">
        <f>INDEX(Allocations[#All],MATCH(Capacity_Charges!$C21,Allocations[[#All],[Invoice_Group]],0),MATCH(Capacity_Charges!$B$3,Allocations[#Headers],0))</f>
        <v>0.10794487</v>
      </c>
      <c r="IR22" s="46">
        <f>INDEX(Allocations[#All],MATCH(Capacity_Charges!$C21,Allocations[[#All],[Invoice_Group]],0),MATCH(Capacity_Charges!$B$3,Allocations[#Headers],0))</f>
        <v>0.10794487</v>
      </c>
      <c r="IS22" s="46">
        <f>INDEX(Allocations[#All],MATCH(Capacity_Charges!$C21,Allocations[[#All],[Invoice_Group]],0),MATCH(Capacity_Charges!$B$3,Allocations[#Headers],0))</f>
        <v>0.10794487</v>
      </c>
      <c r="IT22" s="46">
        <f>INDEX(Allocations[#All],MATCH(Capacity_Charges!$C21,Allocations[[#All],[Invoice_Group]],0),MATCH(Capacity_Charges!$B$3,Allocations[#Headers],0))</f>
        <v>0.10794487</v>
      </c>
      <c r="IU22" s="46">
        <f>INDEX(Allocations[#All],MATCH(Capacity_Charges!$C21,Allocations[[#All],[Invoice_Group]],0),MATCH(Capacity_Charges!$B$3,Allocations[#Headers],0))</f>
        <v>0.10794487</v>
      </c>
      <c r="IV22" s="46">
        <f>INDEX(Allocations[#All],MATCH(Capacity_Charges!$C21,Allocations[[#All],[Invoice_Group]],0),MATCH(Capacity_Charges!$B$3,Allocations[#Headers],0))</f>
        <v>0.10794487</v>
      </c>
      <c r="IW22" s="46">
        <f>INDEX(Allocations[#All],MATCH(Capacity_Charges!$C21,Allocations[[#All],[Invoice_Group]],0),MATCH(Capacity_Charges!$B$3,Allocations[#Headers],0))</f>
        <v>0.10794487</v>
      </c>
      <c r="IX22" s="46">
        <f>INDEX(Allocations[#All],MATCH(Capacity_Charges!$C21,Allocations[[#All],[Invoice_Group]],0),MATCH(Capacity_Charges!$B$3,Allocations[#Headers],0))</f>
        <v>0.10794487</v>
      </c>
      <c r="IY22" s="46">
        <f>INDEX(Allocations[#All],MATCH(Capacity_Charges!$C21,Allocations[[#All],[Invoice_Group]],0),MATCH(Capacity_Charges!$B$3,Allocations[#Headers],0))</f>
        <v>0.10794487</v>
      </c>
      <c r="IZ22" s="46">
        <f>INDEX(Allocations[#All],MATCH(Capacity_Charges!$C21,Allocations[[#All],[Invoice_Group]],0),MATCH(Capacity_Charges!$B$3,Allocations[#Headers],0))</f>
        <v>0.10794487</v>
      </c>
      <c r="JA22" s="46">
        <f>INDEX(Allocations[#All],MATCH(Capacity_Charges!$C21,Allocations[[#All],[Invoice_Group]],0),MATCH(Capacity_Charges!$B$3,Allocations[#Headers],0))</f>
        <v>0.10794487</v>
      </c>
      <c r="JB22" s="46">
        <f>INDEX(Allocations[#All],MATCH(Capacity_Charges!$C21,Allocations[[#All],[Invoice_Group]],0),MATCH(Capacity_Charges!$B$3,Allocations[#Headers],0))</f>
        <v>0.10794487</v>
      </c>
      <c r="JC22" s="46">
        <f>INDEX(Allocations[#All],MATCH(Capacity_Charges!$C21,Allocations[[#All],[Invoice_Group]],0),MATCH(Capacity_Charges!$B$3,Allocations[#Headers],0))</f>
        <v>0.10794487</v>
      </c>
      <c r="JD22" s="46">
        <f>INDEX(Allocations[#All],MATCH(Capacity_Charges!$C21,Allocations[[#All],[Invoice_Group]],0),MATCH(Capacity_Charges!$B$3,Allocations[#Headers],0))</f>
        <v>0.10794487</v>
      </c>
      <c r="JE22" s="46">
        <f>INDEX(Allocations[#All],MATCH(Capacity_Charges!$C21,Allocations[[#All],[Invoice_Group]],0),MATCH(Capacity_Charges!$B$3,Allocations[#Headers],0))</f>
        <v>0.10794487</v>
      </c>
      <c r="JF22" s="46">
        <f>INDEX(Allocations[#All],MATCH(Capacity_Charges!$C21,Allocations[[#All],[Invoice_Group]],0),MATCH(Capacity_Charges!$B$3,Allocations[#Headers],0))</f>
        <v>0.10794487</v>
      </c>
      <c r="JG22" s="46">
        <f>INDEX(Allocations[#All],MATCH(Capacity_Charges!$C21,Allocations[[#All],[Invoice_Group]],0),MATCH(Capacity_Charges!$B$3,Allocations[#Headers],0))</f>
        <v>0.10794487</v>
      </c>
      <c r="JH22" s="46">
        <f>INDEX(Allocations[#All],MATCH(Capacity_Charges!$C21,Allocations[[#All],[Invoice_Group]],0),MATCH(Capacity_Charges!$B$3,Allocations[#Headers],0))</f>
        <v>0.10794487</v>
      </c>
      <c r="JI22" s="46">
        <f>INDEX(Allocations[#All],MATCH(Capacity_Charges!$C21,Allocations[[#All],[Invoice_Group]],0),MATCH(Capacity_Charges!$B$3,Allocations[#Headers],0))</f>
        <v>0.10794487</v>
      </c>
      <c r="JJ22" s="46">
        <f>INDEX(Allocations[#All],MATCH(Capacity_Charges!$C21,Allocations[[#All],[Invoice_Group]],0),MATCH(Capacity_Charges!$B$3,Allocations[#Headers],0))</f>
        <v>0.10794487</v>
      </c>
      <c r="JK22" s="46">
        <f>INDEX(Allocations[#All],MATCH(Capacity_Charges!$C21,Allocations[[#All],[Invoice_Group]],0),MATCH(Capacity_Charges!$B$3,Allocations[#Headers],0))</f>
        <v>0.10794487</v>
      </c>
      <c r="JL22" s="46">
        <f>INDEX(Allocations[#All],MATCH(Capacity_Charges!$C21,Allocations[[#All],[Invoice_Group]],0),MATCH(Capacity_Charges!$B$3,Allocations[#Headers],0))</f>
        <v>0.10794487</v>
      </c>
      <c r="JM22" s="46">
        <f>INDEX(Allocations[#All],MATCH(Capacity_Charges!$C21,Allocations[[#All],[Invoice_Group]],0),MATCH(Capacity_Charges!$B$3,Allocations[#Headers],0))</f>
        <v>0.10794487</v>
      </c>
      <c r="JN22" s="46">
        <f>INDEX(Allocations[#All],MATCH(Capacity_Charges!$C21,Allocations[[#All],[Invoice_Group]],0),MATCH(Capacity_Charges!$B$3,Allocations[#Headers],0))</f>
        <v>0.10794487</v>
      </c>
      <c r="JO22" s="46">
        <f>INDEX(Allocations[#All],MATCH(Capacity_Charges!$C21,Allocations[[#All],[Invoice_Group]],0),MATCH(Capacity_Charges!$B$3,Allocations[#Headers],0))</f>
        <v>0.10794487</v>
      </c>
      <c r="JP22" s="46">
        <f>INDEX(Allocations[#All],MATCH(Capacity_Charges!$C21,Allocations[[#All],[Invoice_Group]],0),MATCH(Capacity_Charges!$B$3,Allocations[#Headers],0))</f>
        <v>0.10794487</v>
      </c>
      <c r="JQ22" s="46">
        <f>INDEX(Allocations[#All],MATCH(Capacity_Charges!$C21,Allocations[[#All],[Invoice_Group]],0),MATCH(Capacity_Charges!$B$3,Allocations[#Headers],0))</f>
        <v>0.10794487</v>
      </c>
      <c r="JR22" s="46">
        <f>INDEX(Allocations[#All],MATCH(Capacity_Charges!$C21,Allocations[[#All],[Invoice_Group]],0),MATCH(Capacity_Charges!$B$3,Allocations[#Headers],0))</f>
        <v>0.10794487</v>
      </c>
      <c r="JS22" s="46">
        <f>INDEX(Allocations[#All],MATCH(Capacity_Charges!$C21,Allocations[[#All],[Invoice_Group]],0),MATCH(Capacity_Charges!$B$3,Allocations[#Headers],0))</f>
        <v>0.10794487</v>
      </c>
      <c r="JT22" s="46">
        <f>INDEX(Allocations[#All],MATCH(Capacity_Charges!$C21,Allocations[[#All],[Invoice_Group]],0),MATCH(Capacity_Charges!$B$3,Allocations[#Headers],0))</f>
        <v>0.10794487</v>
      </c>
      <c r="JU22" s="46">
        <f>INDEX(Allocations[#All],MATCH(Capacity_Charges!$C21,Allocations[[#All],[Invoice_Group]],0),MATCH(Capacity_Charges!$B$3,Allocations[#Headers],0))</f>
        <v>0.10794487</v>
      </c>
      <c r="JV22" s="46">
        <f>INDEX(Allocations[#All],MATCH(Capacity_Charges!$C21,Allocations[[#All],[Invoice_Group]],0),MATCH(Capacity_Charges!$B$3,Allocations[#Headers],0))</f>
        <v>0.10794487</v>
      </c>
      <c r="JW22" s="46">
        <f>INDEX(Allocations[#All],MATCH(Capacity_Charges!$C21,Allocations[[#All],[Invoice_Group]],0),MATCH(Capacity_Charges!$B$3,Allocations[#Headers],0))</f>
        <v>0.10794487</v>
      </c>
      <c r="JX22" s="46">
        <f>INDEX(Allocations[#All],MATCH(Capacity_Charges!$C21,Allocations[[#All],[Invoice_Group]],0),MATCH(Capacity_Charges!$B$3,Allocations[#Headers],0))</f>
        <v>0.10794487</v>
      </c>
      <c r="JY22" s="46">
        <f>INDEX(Allocations[#All],MATCH(Capacity_Charges!$C21,Allocations[[#All],[Invoice_Group]],0),MATCH(Capacity_Charges!$B$3,Allocations[#Headers],0))</f>
        <v>0.10794487</v>
      </c>
      <c r="JZ22" s="46">
        <f>INDEX(Allocations[#All],MATCH(Capacity_Charges!$C21,Allocations[[#All],[Invoice_Group]],0),MATCH(Capacity_Charges!$B$3,Allocations[#Headers],0))</f>
        <v>0.10794487</v>
      </c>
      <c r="KA22" s="46">
        <f>INDEX(Allocations[#All],MATCH(Capacity_Charges!$C21,Allocations[[#All],[Invoice_Group]],0),MATCH(Capacity_Charges!$B$3,Allocations[#Headers],0))</f>
        <v>0.10794487</v>
      </c>
      <c r="KB22" s="46">
        <f>INDEX(Allocations[#All],MATCH(Capacity_Charges!$C21,Allocations[[#All],[Invoice_Group]],0),MATCH(Capacity_Charges!$B$3,Allocations[#Headers],0))</f>
        <v>0.10794487</v>
      </c>
      <c r="KC22" s="46">
        <f>INDEX(Allocations[#All],MATCH(Capacity_Charges!$C21,Allocations[[#All],[Invoice_Group]],0),MATCH(Capacity_Charges!$B$3,Allocations[#Headers],0))</f>
        <v>0.10794487</v>
      </c>
      <c r="KD22" s="46">
        <f>INDEX(Allocations[#All],MATCH(Capacity_Charges!$C21,Allocations[[#All],[Invoice_Group]],0),MATCH(Capacity_Charges!$B$3,Allocations[#Headers],0))</f>
        <v>0.10794487</v>
      </c>
      <c r="KE22" s="46">
        <f>INDEX(Allocations[#All],MATCH(Capacity_Charges!$C21,Allocations[[#All],[Invoice_Group]],0),MATCH(Capacity_Charges!$B$3,Allocations[#Headers],0))</f>
        <v>0.10794487</v>
      </c>
      <c r="KF22" s="46">
        <f>INDEX(Allocations[#All],MATCH(Capacity_Charges!$C21,Allocations[[#All],[Invoice_Group]],0),MATCH(Capacity_Charges!$B$3,Allocations[#Headers],0))</f>
        <v>0.10794487</v>
      </c>
      <c r="KG22" s="46">
        <f>INDEX(Allocations[#All],MATCH(Capacity_Charges!$C21,Allocations[[#All],[Invoice_Group]],0),MATCH(Capacity_Charges!$B$3,Allocations[#Headers],0))</f>
        <v>0.10794487</v>
      </c>
      <c r="KH22" s="46">
        <f>INDEX(Allocations[#All],MATCH(Capacity_Charges!$C21,Allocations[[#All],[Invoice_Group]],0),MATCH(Capacity_Charges!$B$3,Allocations[#Headers],0))</f>
        <v>0.10794487</v>
      </c>
      <c r="KI22" s="46">
        <f>INDEX(Allocations[#All],MATCH(Capacity_Charges!$C21,Allocations[[#All],[Invoice_Group]],0),MATCH(Capacity_Charges!$B$3,Allocations[#Headers],0))</f>
        <v>0.10794487</v>
      </c>
      <c r="KJ22" s="46">
        <f>INDEX(Allocations[#All],MATCH(Capacity_Charges!$C21,Allocations[[#All],[Invoice_Group]],0),MATCH(Capacity_Charges!$B$3,Allocations[#Headers],0))</f>
        <v>0.10794487</v>
      </c>
      <c r="KK22" s="46">
        <f>INDEX(Allocations[#All],MATCH(Capacity_Charges!$C21,Allocations[[#All],[Invoice_Group]],0),MATCH(Capacity_Charges!$B$3,Allocations[#Headers],0))</f>
        <v>0.10794487</v>
      </c>
      <c r="KL22" s="46">
        <f>INDEX(Allocations[#All],MATCH(Capacity_Charges!$C21,Allocations[[#All],[Invoice_Group]],0),MATCH(Capacity_Charges!$B$3,Allocations[#Headers],0))</f>
        <v>0.10794487</v>
      </c>
      <c r="KM22" s="46">
        <f>INDEX(Allocations[#All],MATCH(Capacity_Charges!$C21,Allocations[[#All],[Invoice_Group]],0),MATCH(Capacity_Charges!$B$3,Allocations[#Headers],0))</f>
        <v>0.10794487</v>
      </c>
      <c r="KN22" s="46">
        <f>INDEX(Allocations[#All],MATCH(Capacity_Charges!$C21,Allocations[[#All],[Invoice_Group]],0),MATCH(Capacity_Charges!$B$3,Allocations[#Headers],0))</f>
        <v>0.10794487</v>
      </c>
      <c r="KO22" s="46">
        <f>INDEX(Allocations[#All],MATCH(Capacity_Charges!$C21,Allocations[[#All],[Invoice_Group]],0),MATCH(Capacity_Charges!$B$3,Allocations[#Headers],0))</f>
        <v>0.10794487</v>
      </c>
      <c r="KP22" s="46">
        <f>INDEX(Allocations[#All],MATCH(Capacity_Charges!$C21,Allocations[[#All],[Invoice_Group]],0),MATCH(Capacity_Charges!$B$3,Allocations[#Headers],0))</f>
        <v>0.10794487</v>
      </c>
      <c r="KQ22" s="46">
        <f>INDEX(Allocations[#All],MATCH(Capacity_Charges!$C21,Allocations[[#All],[Invoice_Group]],0),MATCH(Capacity_Charges!$B$3,Allocations[#Headers],0))</f>
        <v>0.10794487</v>
      </c>
      <c r="KR22" s="46">
        <f>INDEX(Allocations[#All],MATCH(Capacity_Charges!$C21,Allocations[[#All],[Invoice_Group]],0),MATCH(Capacity_Charges!$B$3,Allocations[#Headers],0))</f>
        <v>0.10794487</v>
      </c>
      <c r="KS22" s="46">
        <f>INDEX(Allocations[#All],MATCH(Capacity_Charges!$C21,Allocations[[#All],[Invoice_Group]],0),MATCH(Capacity_Charges!$B$3,Allocations[#Headers],0))</f>
        <v>0.10794487</v>
      </c>
      <c r="KT22" s="46">
        <f>INDEX(Allocations[#All],MATCH(Capacity_Charges!$C21,Allocations[[#All],[Invoice_Group]],0),MATCH(Capacity_Charges!$B$3,Allocations[#Headers],0))</f>
        <v>0.10794487</v>
      </c>
      <c r="KU22" s="46">
        <f>INDEX(Allocations[#All],MATCH(Capacity_Charges!$C21,Allocations[[#All],[Invoice_Group]],0),MATCH(Capacity_Charges!$B$3,Allocations[#Headers],0))</f>
        <v>0.10794487</v>
      </c>
      <c r="KV22" s="46">
        <f>INDEX(Allocations[#All],MATCH(Capacity_Charges!$C21,Allocations[[#All],[Invoice_Group]],0),MATCH(Capacity_Charges!$B$3,Allocations[#Headers],0))</f>
        <v>0.10794487</v>
      </c>
      <c r="KW22" s="46">
        <f>INDEX(Allocations[#All],MATCH(Capacity_Charges!$C21,Allocations[[#All],[Invoice_Group]],0),MATCH(Capacity_Charges!$B$3,Allocations[#Headers],0))</f>
        <v>0.10794487</v>
      </c>
      <c r="KX22" s="46">
        <f>INDEX(Allocations[#All],MATCH(Capacity_Charges!$C21,Allocations[[#All],[Invoice_Group]],0),MATCH(Capacity_Charges!$B$3,Allocations[#Headers],0))</f>
        <v>0.10794487</v>
      </c>
      <c r="KY22" s="46">
        <f>INDEX(Allocations[#All],MATCH(Capacity_Charges!$C21,Allocations[[#All],[Invoice_Group]],0),MATCH(Capacity_Charges!$B$3,Allocations[#Headers],0))</f>
        <v>0.10794487</v>
      </c>
      <c r="KZ22" s="46">
        <f>INDEX(Allocations[#All],MATCH(Capacity_Charges!$C21,Allocations[[#All],[Invoice_Group]],0),MATCH(Capacity_Charges!$B$3,Allocations[#Headers],0))</f>
        <v>0.10794487</v>
      </c>
      <c r="LA22" s="46">
        <f>INDEX(Allocations[#All],MATCH(Capacity_Charges!$C21,Allocations[[#All],[Invoice_Group]],0),MATCH(Capacity_Charges!$B$3,Allocations[#Headers],0))</f>
        <v>0.10794487</v>
      </c>
      <c r="LB22" s="46">
        <f>INDEX(Allocations[#All],MATCH(Capacity_Charges!$C21,Allocations[[#All],[Invoice_Group]],0),MATCH(Capacity_Charges!$B$3,Allocations[#Headers],0))</f>
        <v>0.10794487</v>
      </c>
      <c r="LC22" s="46">
        <f>INDEX(Allocations[#All],MATCH(Capacity_Charges!$C21,Allocations[[#All],[Invoice_Group]],0),MATCH(Capacity_Charges!$B$3,Allocations[#Headers],0))</f>
        <v>0.10794487</v>
      </c>
      <c r="LD22" s="46">
        <f>INDEX(Allocations[#All],MATCH(Capacity_Charges!$C21,Allocations[[#All],[Invoice_Group]],0),MATCH(Capacity_Charges!$B$3,Allocations[#Headers],0))</f>
        <v>0.10794487</v>
      </c>
      <c r="LE22" s="46">
        <f>INDEX(Allocations[#All],MATCH(Capacity_Charges!$C21,Allocations[[#All],[Invoice_Group]],0),MATCH(Capacity_Charges!$B$3,Allocations[#Headers],0))</f>
        <v>0.10794487</v>
      </c>
      <c r="LF22" s="46">
        <f>INDEX(Allocations[#All],MATCH(Capacity_Charges!$C21,Allocations[[#All],[Invoice_Group]],0),MATCH(Capacity_Charges!$B$3,Allocations[#Headers],0))</f>
        <v>0.10794487</v>
      </c>
      <c r="LG22" s="46">
        <f>INDEX(Allocations[#All],MATCH(Capacity_Charges!$C21,Allocations[[#All],[Invoice_Group]],0),MATCH(Capacity_Charges!$B$3,Allocations[#Headers],0))</f>
        <v>0.10794487</v>
      </c>
      <c r="LH22" s="46">
        <f>INDEX(Allocations[#All],MATCH(Capacity_Charges!$C21,Allocations[[#All],[Invoice_Group]],0),MATCH(Capacity_Charges!$B$3,Allocations[#Headers],0))</f>
        <v>0.10794487</v>
      </c>
      <c r="LI22" s="46">
        <f>INDEX(Allocations[#All],MATCH(Capacity_Charges!$C21,Allocations[[#All],[Invoice_Group]],0),MATCH(Capacity_Charges!$B$3,Allocations[#Headers],0))</f>
        <v>0.10794487</v>
      </c>
      <c r="LJ22" s="46">
        <f>INDEX(Allocations[#All],MATCH(Capacity_Charges!$C21,Allocations[[#All],[Invoice_Group]],0),MATCH(Capacity_Charges!$B$3,Allocations[#Headers],0))</f>
        <v>0.10794487</v>
      </c>
      <c r="LK22" s="46">
        <f>INDEX(Allocations[#All],MATCH(Capacity_Charges!$C21,Allocations[[#All],[Invoice_Group]],0),MATCH(Capacity_Charges!$B$3,Allocations[#Headers],0))</f>
        <v>0.10794487</v>
      </c>
      <c r="LL22" s="46">
        <f>INDEX(Allocations[#All],MATCH(Capacity_Charges!$C21,Allocations[[#All],[Invoice_Group]],0),MATCH(Capacity_Charges!$B$3,Allocations[#Headers],0))</f>
        <v>0.10794487</v>
      </c>
      <c r="LM22" s="46">
        <f>INDEX(Allocations[#All],MATCH(Capacity_Charges!$C21,Allocations[[#All],[Invoice_Group]],0),MATCH(Capacity_Charges!$B$3,Allocations[#Headers],0))</f>
        <v>0.10794487</v>
      </c>
      <c r="LN22" s="46">
        <f>INDEX(Allocations[#All],MATCH(Capacity_Charges!$C21,Allocations[[#All],[Invoice_Group]],0),MATCH(Capacity_Charges!$B$3,Allocations[#Headers],0))</f>
        <v>0.10794487</v>
      </c>
      <c r="LO22" s="46">
        <f>INDEX(Allocations[#All],MATCH(Capacity_Charges!$C21,Allocations[[#All],[Invoice_Group]],0),MATCH(Capacity_Charges!$B$3,Allocations[#Headers],0))</f>
        <v>0.10794487</v>
      </c>
      <c r="LP22" s="46">
        <f>INDEX(Allocations[#All],MATCH(Capacity_Charges!$C21,Allocations[[#All],[Invoice_Group]],0),MATCH(Capacity_Charges!$B$3,Allocations[#Headers],0))</f>
        <v>0.10794487</v>
      </c>
      <c r="LQ22" s="46">
        <f>INDEX(Allocations[#All],MATCH(Capacity_Charges!$C21,Allocations[[#All],[Invoice_Group]],0),MATCH(Capacity_Charges!$B$3,Allocations[#Headers],0))</f>
        <v>0.10794487</v>
      </c>
      <c r="LR22" s="46">
        <f>INDEX(Allocations[#All],MATCH(Capacity_Charges!$C21,Allocations[[#All],[Invoice_Group]],0),MATCH(Capacity_Charges!$B$3,Allocations[#Headers],0))</f>
        <v>0.10794487</v>
      </c>
      <c r="LS22" s="46">
        <f>INDEX(Allocations[#All],MATCH(Capacity_Charges!$C21,Allocations[[#All],[Invoice_Group]],0),MATCH(Capacity_Charges!$B$3,Allocations[#Headers],0))</f>
        <v>0.10794487</v>
      </c>
      <c r="LT22" s="46">
        <f>INDEX(Allocations[#All],MATCH(Capacity_Charges!$C21,Allocations[[#All],[Invoice_Group]],0),MATCH(Capacity_Charges!$B$3,Allocations[#Headers],0))</f>
        <v>0.10794487</v>
      </c>
      <c r="LU22" s="46">
        <f>INDEX(Allocations[#All],MATCH(Capacity_Charges!$C21,Allocations[[#All],[Invoice_Group]],0),MATCH(Capacity_Charges!$B$3,Allocations[#Headers],0))</f>
        <v>0.10794487</v>
      </c>
      <c r="LV22" s="46">
        <f>INDEX(Allocations[#All],MATCH(Capacity_Charges!$C21,Allocations[[#All],[Invoice_Group]],0),MATCH(Capacity_Charges!$B$3,Allocations[#Headers],0))</f>
        <v>0.10794487</v>
      </c>
      <c r="LW22" s="46">
        <f>INDEX(Allocations[#All],MATCH(Capacity_Charges!$C21,Allocations[[#All],[Invoice_Group]],0),MATCH(Capacity_Charges!$B$3,Allocations[#Headers],0))</f>
        <v>0.10794487</v>
      </c>
      <c r="LX22" s="46">
        <f>INDEX(Allocations[#All],MATCH(Capacity_Charges!$C21,Allocations[[#All],[Invoice_Group]],0),MATCH(Capacity_Charges!$B$3,Allocations[#Headers],0))</f>
        <v>0.10794487</v>
      </c>
      <c r="LY22" s="46">
        <f>INDEX(Allocations[#All],MATCH(Capacity_Charges!$C21,Allocations[[#All],[Invoice_Group]],0),MATCH(Capacity_Charges!$B$3,Allocations[#Headers],0))</f>
        <v>0.10794487</v>
      </c>
      <c r="LZ22" s="46">
        <f>INDEX(Allocations[#All],MATCH(Capacity_Charges!$C21,Allocations[[#All],[Invoice_Group]],0),MATCH(Capacity_Charges!$B$3,Allocations[#Headers],0))</f>
        <v>0.10794487</v>
      </c>
      <c r="MA22" s="46">
        <f>INDEX(Allocations[#All],MATCH(Capacity_Charges!$C21,Allocations[[#All],[Invoice_Group]],0),MATCH(Capacity_Charges!$B$3,Allocations[#Headers],0))</f>
        <v>0.10794487</v>
      </c>
      <c r="MB22" s="46">
        <f>INDEX(Allocations[#All],MATCH(Capacity_Charges!$C21,Allocations[[#All],[Invoice_Group]],0),MATCH(Capacity_Charges!$B$3,Allocations[#Headers],0))</f>
        <v>0.10794487</v>
      </c>
      <c r="MC22" s="46">
        <f>INDEX(Allocations[#All],MATCH(Capacity_Charges!$C21,Allocations[[#All],[Invoice_Group]],0),MATCH(Capacity_Charges!$B$3,Allocations[#Headers],0))</f>
        <v>0.10794487</v>
      </c>
      <c r="MD22" s="46">
        <f>INDEX(Allocations[#All],MATCH(Capacity_Charges!$C21,Allocations[[#All],[Invoice_Group]],0),MATCH(Capacity_Charges!$B$3,Allocations[#Headers],0))</f>
        <v>0.10794487</v>
      </c>
      <c r="ME22" s="46">
        <f>INDEX(Allocations[#All],MATCH(Capacity_Charges!$C21,Allocations[[#All],[Invoice_Group]],0),MATCH(Capacity_Charges!$B$3,Allocations[#Headers],0))</f>
        <v>0.10794487</v>
      </c>
      <c r="MF22" s="46">
        <f>INDEX(Allocations[#All],MATCH(Capacity_Charges!$C21,Allocations[[#All],[Invoice_Group]],0),MATCH(Capacity_Charges!$B$3,Allocations[#Headers],0))</f>
        <v>0.10794487</v>
      </c>
      <c r="MG22" s="46">
        <f>INDEX(Allocations[#All],MATCH(Capacity_Charges!$C21,Allocations[[#All],[Invoice_Group]],0),MATCH(Capacity_Charges!$B$3,Allocations[#Headers],0))</f>
        <v>0.10794487</v>
      </c>
      <c r="MH22" s="46">
        <f>INDEX(Allocations[#All],MATCH(Capacity_Charges!$C21,Allocations[[#All],[Invoice_Group]],0),MATCH(Capacity_Charges!$B$3,Allocations[#Headers],0))</f>
        <v>0.10794487</v>
      </c>
      <c r="MI22" s="46">
        <f>INDEX(Allocations[#All],MATCH(Capacity_Charges!$C21,Allocations[[#All],[Invoice_Group]],0),MATCH(Capacity_Charges!$B$3,Allocations[#Headers],0))</f>
        <v>0.10794487</v>
      </c>
      <c r="MJ22" s="46">
        <f>INDEX(Allocations[#All],MATCH(Capacity_Charges!$C21,Allocations[[#All],[Invoice_Group]],0),MATCH(Capacity_Charges!$B$3,Allocations[#Headers],0))</f>
        <v>0.10794487</v>
      </c>
      <c r="MK22" s="46">
        <f>INDEX(Allocations[#All],MATCH(Capacity_Charges!$C21,Allocations[[#All],[Invoice_Group]],0),MATCH(Capacity_Charges!$B$3,Allocations[#Headers],0))</f>
        <v>0.10794487</v>
      </c>
      <c r="ML22" s="46">
        <f>INDEX(Allocations[#All],MATCH(Capacity_Charges!$C21,Allocations[[#All],[Invoice_Group]],0),MATCH(Capacity_Charges!$B$3,Allocations[#Headers],0))</f>
        <v>0.10794487</v>
      </c>
      <c r="MM22" s="46">
        <f>INDEX(Allocations[#All],MATCH(Capacity_Charges!$C21,Allocations[[#All],[Invoice_Group]],0),MATCH(Capacity_Charges!$B$3,Allocations[#Headers],0))</f>
        <v>0.10794487</v>
      </c>
      <c r="MN22" s="46">
        <f>INDEX(Allocations[#All],MATCH(Capacity_Charges!$C21,Allocations[[#All],[Invoice_Group]],0),MATCH(Capacity_Charges!$B$3,Allocations[#Headers],0))</f>
        <v>0.10794487</v>
      </c>
      <c r="MO22" s="46">
        <f>INDEX(Allocations[#All],MATCH(Capacity_Charges!$C21,Allocations[[#All],[Invoice_Group]],0),MATCH(Capacity_Charges!$B$3,Allocations[#Headers],0))</f>
        <v>0.10794487</v>
      </c>
      <c r="MP22" s="46">
        <f>INDEX(Allocations[#All],MATCH(Capacity_Charges!$C21,Allocations[[#All],[Invoice_Group]],0),MATCH(Capacity_Charges!$B$3,Allocations[#Headers],0))</f>
        <v>0.10794487</v>
      </c>
      <c r="MQ22" s="46">
        <f>INDEX(Allocations[#All],MATCH(Capacity_Charges!$C21,Allocations[[#All],[Invoice_Group]],0),MATCH(Capacity_Charges!$B$3,Allocations[#Headers],0))</f>
        <v>0.10794487</v>
      </c>
      <c r="MR22" s="46">
        <f>INDEX(Allocations[#All],MATCH(Capacity_Charges!$C21,Allocations[[#All],[Invoice_Group]],0),MATCH(Capacity_Charges!$B$3,Allocations[#Headers],0))</f>
        <v>0.10794487</v>
      </c>
      <c r="MS22" s="46">
        <f>INDEX(Allocations[#All],MATCH(Capacity_Charges!$C21,Allocations[[#All],[Invoice_Group]],0),MATCH(Capacity_Charges!$B$3,Allocations[#Headers],0))</f>
        <v>0.10794487</v>
      </c>
      <c r="MT22" s="46">
        <f>INDEX(Allocations[#All],MATCH(Capacity_Charges!$C21,Allocations[[#All],[Invoice_Group]],0),MATCH(Capacity_Charges!$B$3,Allocations[#Headers],0))</f>
        <v>0.10794487</v>
      </c>
      <c r="MU22" s="46">
        <f>INDEX(Allocations[#All],MATCH(Capacity_Charges!$C21,Allocations[[#All],[Invoice_Group]],0),MATCH(Capacity_Charges!$B$3,Allocations[#Headers],0))</f>
        <v>0.10794487</v>
      </c>
      <c r="MV22" s="46">
        <f>INDEX(Allocations[#All],MATCH(Capacity_Charges!$C21,Allocations[[#All],[Invoice_Group]],0),MATCH(Capacity_Charges!$B$3,Allocations[#Headers],0))</f>
        <v>0.10794487</v>
      </c>
      <c r="MW22" s="46">
        <f>INDEX(Allocations[#All],MATCH(Capacity_Charges!$C21,Allocations[[#All],[Invoice_Group]],0),MATCH(Capacity_Charges!$B$3,Allocations[#Headers],0))</f>
        <v>0.10794487</v>
      </c>
      <c r="MX22" s="46">
        <f>INDEX(Allocations[#All],MATCH(Capacity_Charges!$C21,Allocations[[#All],[Invoice_Group]],0),MATCH(Capacity_Charges!$B$3,Allocations[#Headers],0))</f>
        <v>0.10794487</v>
      </c>
      <c r="MY22" s="46">
        <f>INDEX(Allocations[#All],MATCH(Capacity_Charges!$C21,Allocations[[#All],[Invoice_Group]],0),MATCH(Capacity_Charges!$B$3,Allocations[#Headers],0))</f>
        <v>0.10794487</v>
      </c>
      <c r="MZ22" s="46">
        <f>INDEX(Allocations[#All],MATCH(Capacity_Charges!$C21,Allocations[[#All],[Invoice_Group]],0),MATCH(Capacity_Charges!$B$3,Allocations[#Headers],0))</f>
        <v>0.10794487</v>
      </c>
      <c r="NB22" s="19" t="str">
        <f>+D22</f>
        <v>Allocation %</v>
      </c>
      <c r="NC22" s="10">
        <f t="shared" si="645"/>
        <v>0.10794487000000001</v>
      </c>
      <c r="ND22" s="10">
        <f t="shared" si="645"/>
        <v>0.10794487000000001</v>
      </c>
      <c r="NE22" s="10">
        <f t="shared" si="645"/>
        <v>0.10794487000000001</v>
      </c>
      <c r="NF22" s="10">
        <f t="shared" si="645"/>
        <v>0.10794487000000001</v>
      </c>
      <c r="NG22" s="10">
        <f t="shared" si="645"/>
        <v>0.10794487000000001</v>
      </c>
      <c r="NH22" s="10">
        <f t="shared" si="645"/>
        <v>0.10794487000000001</v>
      </c>
      <c r="NI22" s="10">
        <f t="shared" si="645"/>
        <v>0.10794487000000001</v>
      </c>
      <c r="NJ22" s="10">
        <f t="shared" si="645"/>
        <v>0.10794487000000001</v>
      </c>
      <c r="NK22" s="10">
        <f t="shared" si="645"/>
        <v>0.10794487000000001</v>
      </c>
      <c r="NL22" s="10">
        <f t="shared" si="645"/>
        <v>0.10794487000000001</v>
      </c>
      <c r="NM22" s="10">
        <f t="shared" si="646"/>
        <v>0.10794487000000001</v>
      </c>
      <c r="NN22" s="10">
        <f t="shared" si="646"/>
        <v>0.10794487000000001</v>
      </c>
      <c r="NO22" s="10">
        <f t="shared" si="646"/>
        <v>0.10794487000000001</v>
      </c>
      <c r="NP22" s="10">
        <f t="shared" si="646"/>
        <v>0.10794487000000001</v>
      </c>
      <c r="NQ22" s="10">
        <f t="shared" si="646"/>
        <v>0.10794487000000001</v>
      </c>
      <c r="NR22" s="10">
        <f t="shared" si="646"/>
        <v>0.10794487000000001</v>
      </c>
      <c r="NS22" s="10">
        <f t="shared" si="646"/>
        <v>0.10794487000000001</v>
      </c>
      <c r="NT22" s="10">
        <f t="shared" si="646"/>
        <v>0.10794487000000001</v>
      </c>
      <c r="NU22" s="10">
        <f t="shared" si="646"/>
        <v>0.10794487000000001</v>
      </c>
      <c r="NV22" s="10">
        <f t="shared" si="646"/>
        <v>0.10794487000000001</v>
      </c>
      <c r="NW22" s="10">
        <f t="shared" si="647"/>
        <v>0.10794487000000001</v>
      </c>
      <c r="NX22" s="10">
        <f t="shared" si="647"/>
        <v>0.10794487000000001</v>
      </c>
      <c r="NY22" s="10">
        <f t="shared" si="647"/>
        <v>0.10794487000000001</v>
      </c>
      <c r="NZ22" s="10">
        <f t="shared" si="647"/>
        <v>0.10794487000000001</v>
      </c>
      <c r="OA22" s="10">
        <f t="shared" si="647"/>
        <v>0.10794487000000001</v>
      </c>
      <c r="OB22" s="10">
        <f t="shared" si="647"/>
        <v>0.10794487000000001</v>
      </c>
      <c r="OC22" s="10">
        <f t="shared" si="647"/>
        <v>0.10794487000000001</v>
      </c>
      <c r="OD22" s="10">
        <f t="shared" si="647"/>
        <v>0.10794487000000001</v>
      </c>
      <c r="OE22" s="10">
        <f t="shared" si="647"/>
        <v>0.10794487000000001</v>
      </c>
      <c r="OF22" s="10">
        <f t="shared" si="647"/>
        <v>0.10794487000000001</v>
      </c>
      <c r="OH22" s="58" t="str">
        <f>_xlfn.CONCAT(C21," ",D22)</f>
        <v>NYPA Niagara Contract Allocation %</v>
      </c>
    </row>
    <row r="23" spans="2:398" x14ac:dyDescent="0.25">
      <c r="B23" s="5"/>
      <c r="C23" s="5"/>
      <c r="D23" s="19" t="s">
        <v>87</v>
      </c>
      <c r="E23" s="44">
        <f t="shared" ref="E23" si="648">+E22*E21</f>
        <v>1.543611641</v>
      </c>
      <c r="F23" s="44">
        <f t="shared" ref="F23" si="649">+F22*F21</f>
        <v>1.543611641</v>
      </c>
      <c r="G23" s="44">
        <f t="shared" ref="G23" si="650">+G22*G21</f>
        <v>1.543611641</v>
      </c>
      <c r="H23" s="44">
        <f t="shared" ref="H23" si="651">+H22*H21</f>
        <v>1.543611641</v>
      </c>
      <c r="I23" s="44">
        <f t="shared" ref="I23" si="652">+I22*I21</f>
        <v>1.543611641</v>
      </c>
      <c r="J23" s="44">
        <f t="shared" ref="J23" si="653">+J22*J21</f>
        <v>1.543611641</v>
      </c>
      <c r="K23" s="44">
        <f t="shared" ref="K23" si="654">+K22*K21</f>
        <v>1.543611641</v>
      </c>
      <c r="L23" s="44">
        <f t="shared" ref="L23" si="655">+L22*L21</f>
        <v>1.543611641</v>
      </c>
      <c r="M23" s="44">
        <f t="shared" ref="M23" si="656">+M22*M21</f>
        <v>1.543611641</v>
      </c>
      <c r="N23" s="44">
        <f t="shared" ref="N23" si="657">+N22*N21</f>
        <v>1.543611641</v>
      </c>
      <c r="O23" s="44">
        <f t="shared" ref="O23" si="658">+O22*O21</f>
        <v>1.543611641</v>
      </c>
      <c r="P23" s="44">
        <f t="shared" ref="P23" si="659">+P22*P21</f>
        <v>1.543611641</v>
      </c>
      <c r="Q23" s="44">
        <f t="shared" ref="Q23" si="660">+Q22*Q21</f>
        <v>1.543611641</v>
      </c>
      <c r="R23" s="44">
        <f t="shared" ref="R23" si="661">+R22*R21</f>
        <v>1.543611641</v>
      </c>
      <c r="S23" s="44">
        <f t="shared" ref="S23" si="662">+S22*S21</f>
        <v>1.543611641</v>
      </c>
      <c r="T23" s="44">
        <f t="shared" ref="T23" si="663">+T22*T21</f>
        <v>1.543611641</v>
      </c>
      <c r="U23" s="44">
        <f t="shared" ref="U23" si="664">+U22*U21</f>
        <v>1.543611641</v>
      </c>
      <c r="V23" s="44">
        <f t="shared" ref="V23" si="665">+V22*V21</f>
        <v>1.543611641</v>
      </c>
      <c r="W23" s="44">
        <f t="shared" ref="W23" si="666">+W22*W21</f>
        <v>1.543611641</v>
      </c>
      <c r="X23" s="44">
        <f t="shared" ref="X23" si="667">+X22*X21</f>
        <v>1.543611641</v>
      </c>
      <c r="Y23" s="44">
        <f t="shared" ref="Y23" si="668">+Y22*Y21</f>
        <v>1.543611641</v>
      </c>
      <c r="Z23" s="44">
        <f t="shared" ref="Z23" si="669">+Z22*Z21</f>
        <v>1.543611641</v>
      </c>
      <c r="AA23" s="44">
        <f t="shared" ref="AA23" si="670">+AA22*AA21</f>
        <v>1.543611641</v>
      </c>
      <c r="AB23" s="44">
        <f t="shared" ref="AB23" si="671">+AB22*AB21</f>
        <v>1.543611641</v>
      </c>
      <c r="AC23" s="44">
        <f t="shared" ref="AC23" si="672">+AC22*AC21</f>
        <v>1.543611641</v>
      </c>
      <c r="AD23" s="44">
        <f t="shared" ref="AD23" si="673">+AD22*AD21</f>
        <v>1.543611641</v>
      </c>
      <c r="AE23" s="44">
        <f t="shared" ref="AE23" si="674">+AE22*AE21</f>
        <v>1.543611641</v>
      </c>
      <c r="AF23" s="44">
        <f t="shared" ref="AF23" si="675">+AF22*AF21</f>
        <v>1.543611641</v>
      </c>
      <c r="AG23" s="44">
        <f t="shared" ref="AG23" si="676">+AG22*AG21</f>
        <v>1.543611641</v>
      </c>
      <c r="AH23" s="44">
        <f t="shared" ref="AH23" si="677">+AH22*AH21</f>
        <v>1.543611641</v>
      </c>
      <c r="AI23" s="44">
        <f t="shared" ref="AI23" si="678">+AI22*AI21</f>
        <v>1.543611641</v>
      </c>
      <c r="AJ23" s="44">
        <f t="shared" ref="AJ23" si="679">+AJ22*AJ21</f>
        <v>1.543611641</v>
      </c>
      <c r="AK23" s="44">
        <f t="shared" ref="AK23" si="680">+AK22*AK21</f>
        <v>1.543611641</v>
      </c>
      <c r="AL23" s="44">
        <f t="shared" ref="AL23" si="681">+AL22*AL21</f>
        <v>1.543611641</v>
      </c>
      <c r="AM23" s="44">
        <f t="shared" ref="AM23" si="682">+AM22*AM21</f>
        <v>1.543611641</v>
      </c>
      <c r="AN23" s="44">
        <f t="shared" ref="AN23" si="683">+AN22*AN21</f>
        <v>1.543611641</v>
      </c>
      <c r="AO23" s="44">
        <f t="shared" ref="AO23" si="684">+AO22*AO21</f>
        <v>1.543611641</v>
      </c>
      <c r="AP23" s="44">
        <f t="shared" ref="AP23" si="685">+AP22*AP21</f>
        <v>1.543611641</v>
      </c>
      <c r="AQ23" s="44">
        <f t="shared" ref="AQ23" si="686">+AQ22*AQ21</f>
        <v>1.543611641</v>
      </c>
      <c r="AR23" s="44">
        <f t="shared" ref="AR23" si="687">+AR22*AR21</f>
        <v>1.543611641</v>
      </c>
      <c r="AS23" s="44">
        <f t="shared" ref="AS23" si="688">+AS22*AS21</f>
        <v>1.543611641</v>
      </c>
      <c r="AT23" s="44">
        <f t="shared" ref="AT23" si="689">+AT22*AT21</f>
        <v>1.543611641</v>
      </c>
      <c r="AU23" s="44">
        <f t="shared" ref="AU23" si="690">+AU22*AU21</f>
        <v>1.543611641</v>
      </c>
      <c r="AV23" s="44">
        <f t="shared" ref="AV23" si="691">+AV22*AV21</f>
        <v>1.543611641</v>
      </c>
      <c r="AW23" s="44">
        <f t="shared" ref="AW23" si="692">+AW22*AW21</f>
        <v>1.543611641</v>
      </c>
      <c r="AX23" s="44">
        <f t="shared" ref="AX23" si="693">+AX22*AX21</f>
        <v>1.543611641</v>
      </c>
      <c r="AY23" s="44">
        <f t="shared" ref="AY23" si="694">+AY22*AY21</f>
        <v>1.543611641</v>
      </c>
      <c r="AZ23" s="44">
        <f t="shared" ref="AZ23" si="695">+AZ22*AZ21</f>
        <v>1.543611641</v>
      </c>
      <c r="BA23" s="44">
        <f t="shared" ref="BA23" si="696">+BA22*BA21</f>
        <v>1.543611641</v>
      </c>
      <c r="BB23" s="44">
        <f t="shared" ref="BB23" si="697">+BB22*BB21</f>
        <v>1.543611641</v>
      </c>
      <c r="BC23" s="44">
        <f t="shared" ref="BC23" si="698">+BC22*BC21</f>
        <v>1.543611641</v>
      </c>
      <c r="BD23" s="44">
        <f t="shared" ref="BD23" si="699">+BD22*BD21</f>
        <v>1.543611641</v>
      </c>
      <c r="BE23" s="44">
        <f t="shared" ref="BE23" si="700">+BE22*BE21</f>
        <v>1.543611641</v>
      </c>
      <c r="BF23" s="44">
        <f t="shared" ref="BF23" si="701">+BF22*BF21</f>
        <v>1.543611641</v>
      </c>
      <c r="BG23" s="44">
        <f t="shared" ref="BG23" si="702">+BG22*BG21</f>
        <v>1.543611641</v>
      </c>
      <c r="BH23" s="44">
        <f t="shared" ref="BH23" si="703">+BH22*BH21</f>
        <v>1.543611641</v>
      </c>
      <c r="BI23" s="44">
        <f t="shared" ref="BI23" si="704">+BI22*BI21</f>
        <v>1.543611641</v>
      </c>
      <c r="BJ23" s="44">
        <f t="shared" ref="BJ23" si="705">+BJ22*BJ21</f>
        <v>1.543611641</v>
      </c>
      <c r="BK23" s="44">
        <f t="shared" ref="BK23" si="706">+BK22*BK21</f>
        <v>1.543611641</v>
      </c>
      <c r="BL23" s="44">
        <f t="shared" ref="BL23" si="707">+BL22*BL21</f>
        <v>1.543611641</v>
      </c>
      <c r="BM23" s="44">
        <f t="shared" ref="BM23" si="708">+BM22*BM21</f>
        <v>1.543611641</v>
      </c>
      <c r="BN23" s="44">
        <f t="shared" ref="BN23" si="709">+BN22*BN21</f>
        <v>1.543611641</v>
      </c>
      <c r="BO23" s="44">
        <f t="shared" ref="BO23" si="710">+BO22*BO21</f>
        <v>1.543611641</v>
      </c>
      <c r="BP23" s="44">
        <f t="shared" ref="BP23" si="711">+BP22*BP21</f>
        <v>1.543611641</v>
      </c>
      <c r="BQ23" s="44">
        <f t="shared" ref="BQ23" si="712">+BQ22*BQ21</f>
        <v>1.543611641</v>
      </c>
      <c r="BR23" s="44">
        <f t="shared" ref="BR23" si="713">+BR22*BR21</f>
        <v>1.543611641</v>
      </c>
      <c r="BS23" s="44">
        <f t="shared" ref="BS23" si="714">+BS22*BS21</f>
        <v>1.543611641</v>
      </c>
      <c r="BT23" s="44">
        <f t="shared" ref="BT23" si="715">+BT22*BT21</f>
        <v>1.543611641</v>
      </c>
      <c r="BU23" s="44">
        <f t="shared" ref="BU23" si="716">+BU22*BU21</f>
        <v>1.543611641</v>
      </c>
      <c r="BV23" s="44">
        <f t="shared" ref="BV23" si="717">+BV22*BV21</f>
        <v>1.543611641</v>
      </c>
      <c r="BW23" s="44">
        <f t="shared" ref="BW23" si="718">+BW22*BW21</f>
        <v>1.543611641</v>
      </c>
      <c r="BX23" s="44">
        <f t="shared" ref="BX23" si="719">+BX22*BX21</f>
        <v>1.543611641</v>
      </c>
      <c r="BY23" s="44">
        <f t="shared" ref="BY23" si="720">+BY22*BY21</f>
        <v>1.543611641</v>
      </c>
      <c r="BZ23" s="44">
        <f t="shared" ref="BZ23" si="721">+BZ22*BZ21</f>
        <v>1.543611641</v>
      </c>
      <c r="CA23" s="44">
        <f t="shared" ref="CA23" si="722">+CA22*CA21</f>
        <v>1.543611641</v>
      </c>
      <c r="CB23" s="44">
        <f t="shared" ref="CB23" si="723">+CB22*CB21</f>
        <v>1.543611641</v>
      </c>
      <c r="CC23" s="44">
        <f t="shared" ref="CC23" si="724">+CC22*CC21</f>
        <v>1.543611641</v>
      </c>
      <c r="CD23" s="44">
        <f t="shared" ref="CD23" si="725">+CD22*CD21</f>
        <v>1.543611641</v>
      </c>
      <c r="CE23" s="44">
        <f t="shared" ref="CE23" si="726">+CE22*CE21</f>
        <v>1.543611641</v>
      </c>
      <c r="CF23" s="44">
        <f t="shared" ref="CF23" si="727">+CF22*CF21</f>
        <v>1.543611641</v>
      </c>
      <c r="CG23" s="44">
        <f t="shared" ref="CG23" si="728">+CG22*CG21</f>
        <v>1.543611641</v>
      </c>
      <c r="CH23" s="44">
        <f t="shared" ref="CH23" si="729">+CH22*CH21</f>
        <v>1.543611641</v>
      </c>
      <c r="CI23" s="44">
        <f t="shared" ref="CI23" si="730">+CI22*CI21</f>
        <v>1.543611641</v>
      </c>
      <c r="CJ23" s="44">
        <f t="shared" ref="CJ23" si="731">+CJ22*CJ21</f>
        <v>1.543611641</v>
      </c>
      <c r="CK23" s="44">
        <f t="shared" ref="CK23" si="732">+CK22*CK21</f>
        <v>1.543611641</v>
      </c>
      <c r="CL23" s="44">
        <f t="shared" ref="CL23" si="733">+CL22*CL21</f>
        <v>1.543611641</v>
      </c>
      <c r="CM23" s="44">
        <f t="shared" ref="CM23" si="734">+CM22*CM21</f>
        <v>1.543611641</v>
      </c>
      <c r="CN23" s="44">
        <f t="shared" ref="CN23" si="735">+CN22*CN21</f>
        <v>1.543611641</v>
      </c>
      <c r="CO23" s="44">
        <f t="shared" ref="CO23" si="736">+CO22*CO21</f>
        <v>1.543611641</v>
      </c>
      <c r="CP23" s="44">
        <f t="shared" ref="CP23" si="737">+CP22*CP21</f>
        <v>1.543611641</v>
      </c>
      <c r="CQ23" s="44">
        <f t="shared" ref="CQ23" si="738">+CQ22*CQ21</f>
        <v>1.543611641</v>
      </c>
      <c r="CR23" s="44">
        <f t="shared" ref="CR23" si="739">+CR22*CR21</f>
        <v>1.543611641</v>
      </c>
      <c r="CS23" s="44">
        <f t="shared" ref="CS23" si="740">+CS22*CS21</f>
        <v>1.543611641</v>
      </c>
      <c r="CT23" s="44">
        <f t="shared" ref="CT23" si="741">+CT22*CT21</f>
        <v>1.543611641</v>
      </c>
      <c r="CU23" s="44">
        <f t="shared" ref="CU23" si="742">+CU22*CU21</f>
        <v>1.543611641</v>
      </c>
      <c r="CV23" s="44">
        <f t="shared" ref="CV23" si="743">+CV22*CV21</f>
        <v>1.543611641</v>
      </c>
      <c r="CW23" s="44">
        <f t="shared" ref="CW23" si="744">+CW22*CW21</f>
        <v>1.543611641</v>
      </c>
      <c r="CX23" s="44">
        <f t="shared" ref="CX23" si="745">+CX22*CX21</f>
        <v>1.543611641</v>
      </c>
      <c r="CY23" s="44">
        <f t="shared" ref="CY23" si="746">+CY22*CY21</f>
        <v>1.543611641</v>
      </c>
      <c r="CZ23" s="44">
        <f t="shared" ref="CZ23" si="747">+CZ22*CZ21</f>
        <v>1.543611641</v>
      </c>
      <c r="DA23" s="44">
        <f t="shared" ref="DA23" si="748">+DA22*DA21</f>
        <v>1.543611641</v>
      </c>
      <c r="DB23" s="44">
        <f t="shared" ref="DB23" si="749">+DB22*DB21</f>
        <v>1.543611641</v>
      </c>
      <c r="DC23" s="44">
        <f t="shared" ref="DC23" si="750">+DC22*DC21</f>
        <v>1.543611641</v>
      </c>
      <c r="DD23" s="44">
        <f t="shared" ref="DD23" si="751">+DD22*DD21</f>
        <v>1.543611641</v>
      </c>
      <c r="DE23" s="44">
        <f t="shared" ref="DE23" si="752">+DE22*DE21</f>
        <v>1.543611641</v>
      </c>
      <c r="DF23" s="44">
        <f t="shared" ref="DF23" si="753">+DF22*DF21</f>
        <v>1.543611641</v>
      </c>
      <c r="DG23" s="44">
        <f t="shared" ref="DG23" si="754">+DG22*DG21</f>
        <v>1.543611641</v>
      </c>
      <c r="DH23" s="44">
        <f t="shared" ref="DH23" si="755">+DH22*DH21</f>
        <v>1.543611641</v>
      </c>
      <c r="DI23" s="44">
        <f t="shared" ref="DI23" si="756">+DI22*DI21</f>
        <v>1.543611641</v>
      </c>
      <c r="DJ23" s="44">
        <f t="shared" ref="DJ23" si="757">+DJ22*DJ21</f>
        <v>1.543611641</v>
      </c>
      <c r="DK23" s="44">
        <f t="shared" ref="DK23" si="758">+DK22*DK21</f>
        <v>1.543611641</v>
      </c>
      <c r="DL23" s="44">
        <f t="shared" ref="DL23" si="759">+DL22*DL21</f>
        <v>1.543611641</v>
      </c>
      <c r="DM23" s="44">
        <f t="shared" ref="DM23" si="760">+DM22*DM21</f>
        <v>1.543611641</v>
      </c>
      <c r="DN23" s="44">
        <f t="shared" ref="DN23" si="761">+DN22*DN21</f>
        <v>1.543611641</v>
      </c>
      <c r="DO23" s="44">
        <f t="shared" ref="DO23" si="762">+DO22*DO21</f>
        <v>1.543611641</v>
      </c>
      <c r="DP23" s="44">
        <f t="shared" ref="DP23" si="763">+DP22*DP21</f>
        <v>1.543611641</v>
      </c>
      <c r="DQ23" s="44">
        <f t="shared" ref="DQ23" si="764">+DQ22*DQ21</f>
        <v>1.543611641</v>
      </c>
      <c r="DR23" s="44">
        <f t="shared" ref="DR23" si="765">+DR22*DR21</f>
        <v>1.543611641</v>
      </c>
      <c r="DS23" s="44">
        <f t="shared" ref="DS23" si="766">+DS22*DS21</f>
        <v>1.543611641</v>
      </c>
      <c r="DT23" s="44">
        <f t="shared" ref="DT23" si="767">+DT22*DT21</f>
        <v>1.543611641</v>
      </c>
      <c r="DU23" s="44">
        <f t="shared" ref="DU23" si="768">+DU22*DU21</f>
        <v>1.543611641</v>
      </c>
      <c r="DV23" s="44">
        <f t="shared" ref="DV23" si="769">+DV22*DV21</f>
        <v>1.543611641</v>
      </c>
      <c r="DW23" s="44">
        <f t="shared" ref="DW23" si="770">+DW22*DW21</f>
        <v>1.543611641</v>
      </c>
      <c r="DX23" s="44">
        <f t="shared" ref="DX23" si="771">+DX22*DX21</f>
        <v>1.543611641</v>
      </c>
      <c r="DY23" s="44">
        <f t="shared" ref="DY23" si="772">+DY22*DY21</f>
        <v>1.543611641</v>
      </c>
      <c r="DZ23" s="44">
        <f t="shared" ref="DZ23" si="773">+DZ22*DZ21</f>
        <v>1.543611641</v>
      </c>
      <c r="EA23" s="44">
        <f t="shared" ref="EA23" si="774">+EA22*EA21</f>
        <v>1.543611641</v>
      </c>
      <c r="EB23" s="44">
        <f t="shared" ref="EB23" si="775">+EB22*EB21</f>
        <v>1.543611641</v>
      </c>
      <c r="EC23" s="44">
        <f t="shared" ref="EC23" si="776">+EC22*EC21</f>
        <v>1.543611641</v>
      </c>
      <c r="ED23" s="44">
        <f t="shared" ref="ED23" si="777">+ED22*ED21</f>
        <v>1.543611641</v>
      </c>
      <c r="EE23" s="44">
        <f t="shared" ref="EE23" si="778">+EE22*EE21</f>
        <v>1.543611641</v>
      </c>
      <c r="EF23" s="44">
        <f t="shared" ref="EF23" si="779">+EF22*EF21</f>
        <v>1.543611641</v>
      </c>
      <c r="EG23" s="44">
        <f t="shared" ref="EG23" si="780">+EG22*EG21</f>
        <v>1.543611641</v>
      </c>
      <c r="EH23" s="44">
        <f t="shared" ref="EH23" si="781">+EH22*EH21</f>
        <v>1.543611641</v>
      </c>
      <c r="EI23" s="44">
        <f t="shared" ref="EI23" si="782">+EI22*EI21</f>
        <v>1.543611641</v>
      </c>
      <c r="EJ23" s="44">
        <f t="shared" ref="EJ23" si="783">+EJ22*EJ21</f>
        <v>1.543611641</v>
      </c>
      <c r="EK23" s="44">
        <f t="shared" ref="EK23" si="784">+EK22*EK21</f>
        <v>1.543611641</v>
      </c>
      <c r="EL23" s="44">
        <f t="shared" ref="EL23" si="785">+EL22*EL21</f>
        <v>1.543611641</v>
      </c>
      <c r="EM23" s="44">
        <f t="shared" ref="EM23" si="786">+EM22*EM21</f>
        <v>1.543611641</v>
      </c>
      <c r="EN23" s="44">
        <f t="shared" ref="EN23" si="787">+EN22*EN21</f>
        <v>1.543611641</v>
      </c>
      <c r="EO23" s="44">
        <f t="shared" ref="EO23" si="788">+EO22*EO21</f>
        <v>1.543611641</v>
      </c>
      <c r="EP23" s="44">
        <f t="shared" ref="EP23" si="789">+EP22*EP21</f>
        <v>1.543611641</v>
      </c>
      <c r="EQ23" s="44">
        <f t="shared" ref="EQ23" si="790">+EQ22*EQ21</f>
        <v>1.543611641</v>
      </c>
      <c r="ER23" s="44">
        <f t="shared" ref="ER23" si="791">+ER22*ER21</f>
        <v>1.543611641</v>
      </c>
      <c r="ES23" s="44">
        <f t="shared" ref="ES23" si="792">+ES22*ES21</f>
        <v>1.543611641</v>
      </c>
      <c r="ET23" s="44">
        <f t="shared" ref="ET23" si="793">+ET22*ET21</f>
        <v>1.543611641</v>
      </c>
      <c r="EU23" s="44">
        <f t="shared" ref="EU23" si="794">+EU22*EU21</f>
        <v>1.543611641</v>
      </c>
      <c r="EV23" s="44">
        <f t="shared" ref="EV23" si="795">+EV22*EV21</f>
        <v>1.543611641</v>
      </c>
      <c r="EW23" s="44">
        <f t="shared" ref="EW23" si="796">+EW22*EW21</f>
        <v>1.543611641</v>
      </c>
      <c r="EX23" s="44">
        <f t="shared" ref="EX23" si="797">+EX22*EX21</f>
        <v>1.543611641</v>
      </c>
      <c r="EY23" s="44">
        <f t="shared" ref="EY23" si="798">+EY22*EY21</f>
        <v>1.543611641</v>
      </c>
      <c r="EZ23" s="44">
        <f t="shared" ref="EZ23" si="799">+EZ22*EZ21</f>
        <v>1.543611641</v>
      </c>
      <c r="FA23" s="44">
        <f t="shared" ref="FA23" si="800">+FA22*FA21</f>
        <v>1.543611641</v>
      </c>
      <c r="FB23" s="44">
        <f t="shared" ref="FB23" si="801">+FB22*FB21</f>
        <v>1.543611641</v>
      </c>
      <c r="FC23" s="44">
        <f t="shared" ref="FC23" si="802">+FC22*FC21</f>
        <v>1.543611641</v>
      </c>
      <c r="FD23" s="44">
        <f t="shared" ref="FD23" si="803">+FD22*FD21</f>
        <v>1.543611641</v>
      </c>
      <c r="FE23" s="44">
        <f t="shared" ref="FE23" si="804">+FE22*FE21</f>
        <v>1.543611641</v>
      </c>
      <c r="FF23" s="44">
        <f t="shared" ref="FF23" si="805">+FF22*FF21</f>
        <v>1.543611641</v>
      </c>
      <c r="FG23" s="44">
        <f t="shared" ref="FG23" si="806">+FG22*FG21</f>
        <v>1.543611641</v>
      </c>
      <c r="FH23" s="44">
        <f t="shared" ref="FH23" si="807">+FH22*FH21</f>
        <v>1.543611641</v>
      </c>
      <c r="FI23" s="44">
        <f t="shared" ref="FI23" si="808">+FI22*FI21</f>
        <v>1.543611641</v>
      </c>
      <c r="FJ23" s="44">
        <f t="shared" ref="FJ23" si="809">+FJ22*FJ21</f>
        <v>1.543611641</v>
      </c>
      <c r="FK23" s="44">
        <f t="shared" ref="FK23" si="810">+FK22*FK21</f>
        <v>1.543611641</v>
      </c>
      <c r="FL23" s="44">
        <f t="shared" ref="FL23" si="811">+FL22*FL21</f>
        <v>1.543611641</v>
      </c>
      <c r="FM23" s="44">
        <f t="shared" ref="FM23" si="812">+FM22*FM21</f>
        <v>1.543611641</v>
      </c>
      <c r="FN23" s="44">
        <f t="shared" ref="FN23" si="813">+FN22*FN21</f>
        <v>1.543611641</v>
      </c>
      <c r="FO23" s="44">
        <f t="shared" ref="FO23" si="814">+FO22*FO21</f>
        <v>1.543611641</v>
      </c>
      <c r="FP23" s="44">
        <f t="shared" ref="FP23" si="815">+FP22*FP21</f>
        <v>1.543611641</v>
      </c>
      <c r="FQ23" s="44">
        <f t="shared" ref="FQ23" si="816">+FQ22*FQ21</f>
        <v>1.543611641</v>
      </c>
      <c r="FR23" s="44">
        <f t="shared" ref="FR23" si="817">+FR22*FR21</f>
        <v>1.543611641</v>
      </c>
      <c r="FS23" s="44">
        <f t="shared" ref="FS23" si="818">+FS22*FS21</f>
        <v>1.543611641</v>
      </c>
      <c r="FT23" s="44">
        <f t="shared" ref="FT23" si="819">+FT22*FT21</f>
        <v>1.543611641</v>
      </c>
      <c r="FU23" s="44">
        <f t="shared" ref="FU23" si="820">+FU22*FU21</f>
        <v>1.543611641</v>
      </c>
      <c r="FV23" s="44">
        <f t="shared" ref="FV23" si="821">+FV22*FV21</f>
        <v>1.543611641</v>
      </c>
      <c r="FW23" s="44">
        <f t="shared" ref="FW23" si="822">+FW22*FW21</f>
        <v>1.543611641</v>
      </c>
      <c r="FX23" s="44">
        <f t="shared" ref="FX23" si="823">+FX22*FX21</f>
        <v>1.543611641</v>
      </c>
      <c r="FY23" s="44">
        <f t="shared" ref="FY23" si="824">+FY22*FY21</f>
        <v>1.543611641</v>
      </c>
      <c r="FZ23" s="44">
        <f t="shared" ref="FZ23" si="825">+FZ22*FZ21</f>
        <v>1.543611641</v>
      </c>
      <c r="GA23" s="44">
        <f t="shared" ref="GA23" si="826">+GA22*GA21</f>
        <v>1.543611641</v>
      </c>
      <c r="GB23" s="44">
        <f t="shared" ref="GB23" si="827">+GB22*GB21</f>
        <v>1.543611641</v>
      </c>
      <c r="GC23" s="44">
        <f t="shared" ref="GC23" si="828">+GC22*GC21</f>
        <v>1.543611641</v>
      </c>
      <c r="GD23" s="44">
        <f t="shared" ref="GD23" si="829">+GD22*GD21</f>
        <v>1.543611641</v>
      </c>
      <c r="GE23" s="44">
        <f t="shared" ref="GE23" si="830">+GE22*GE21</f>
        <v>1.543611641</v>
      </c>
      <c r="GF23" s="44">
        <f t="shared" ref="GF23" si="831">+GF22*GF21</f>
        <v>1.543611641</v>
      </c>
      <c r="GG23" s="44">
        <f t="shared" ref="GG23" si="832">+GG22*GG21</f>
        <v>1.543611641</v>
      </c>
      <c r="GH23" s="44">
        <f t="shared" ref="GH23" si="833">+GH22*GH21</f>
        <v>1.543611641</v>
      </c>
      <c r="GI23" s="44">
        <f t="shared" ref="GI23" si="834">+GI22*GI21</f>
        <v>1.543611641</v>
      </c>
      <c r="GJ23" s="44">
        <f t="shared" ref="GJ23" si="835">+GJ22*GJ21</f>
        <v>1.543611641</v>
      </c>
      <c r="GK23" s="44">
        <f t="shared" ref="GK23" si="836">+GK22*GK21</f>
        <v>1.543611641</v>
      </c>
      <c r="GL23" s="44">
        <f t="shared" ref="GL23" si="837">+GL22*GL21</f>
        <v>1.543611641</v>
      </c>
      <c r="GM23" s="44">
        <f t="shared" ref="GM23" si="838">+GM22*GM21</f>
        <v>1.543611641</v>
      </c>
      <c r="GN23" s="44">
        <f t="shared" ref="GN23" si="839">+GN22*GN21</f>
        <v>1.543611641</v>
      </c>
      <c r="GO23" s="44">
        <f t="shared" ref="GO23" si="840">+GO22*GO21</f>
        <v>1.543611641</v>
      </c>
      <c r="GP23" s="44">
        <f t="shared" ref="GP23" si="841">+GP22*GP21</f>
        <v>1.543611641</v>
      </c>
      <c r="GQ23" s="44">
        <f t="shared" ref="GQ23" si="842">+GQ22*GQ21</f>
        <v>1.543611641</v>
      </c>
      <c r="GR23" s="44">
        <f t="shared" ref="GR23" si="843">+GR22*GR21</f>
        <v>1.543611641</v>
      </c>
      <c r="GS23" s="44">
        <f t="shared" ref="GS23" si="844">+GS22*GS21</f>
        <v>1.543611641</v>
      </c>
      <c r="GT23" s="44">
        <f t="shared" ref="GT23" si="845">+GT22*GT21</f>
        <v>1.543611641</v>
      </c>
      <c r="GU23" s="44">
        <f t="shared" ref="GU23" si="846">+GU22*GU21</f>
        <v>1.543611641</v>
      </c>
      <c r="GV23" s="44">
        <f t="shared" ref="GV23" si="847">+GV22*GV21</f>
        <v>1.543611641</v>
      </c>
      <c r="GW23" s="44">
        <f t="shared" ref="GW23" si="848">+GW22*GW21</f>
        <v>1.543611641</v>
      </c>
      <c r="GX23" s="44">
        <f t="shared" ref="GX23" si="849">+GX22*GX21</f>
        <v>1.543611641</v>
      </c>
      <c r="GY23" s="44">
        <f t="shared" ref="GY23" si="850">+GY22*GY21</f>
        <v>1.543611641</v>
      </c>
      <c r="GZ23" s="44">
        <f t="shared" ref="GZ23" si="851">+GZ22*GZ21</f>
        <v>1.543611641</v>
      </c>
      <c r="HA23" s="44">
        <f t="shared" ref="HA23" si="852">+HA22*HA21</f>
        <v>1.543611641</v>
      </c>
      <c r="HB23" s="44">
        <f t="shared" ref="HB23" si="853">+HB22*HB21</f>
        <v>1.543611641</v>
      </c>
      <c r="HC23" s="44">
        <f t="shared" ref="HC23" si="854">+HC22*HC21</f>
        <v>1.543611641</v>
      </c>
      <c r="HD23" s="44">
        <f t="shared" ref="HD23" si="855">+HD22*HD21</f>
        <v>1.543611641</v>
      </c>
      <c r="HE23" s="44">
        <f t="shared" ref="HE23" si="856">+HE22*HE21</f>
        <v>1.543611641</v>
      </c>
      <c r="HF23" s="44">
        <f t="shared" ref="HF23" si="857">+HF22*HF21</f>
        <v>1.543611641</v>
      </c>
      <c r="HG23" s="44">
        <f t="shared" ref="HG23" si="858">+HG22*HG21</f>
        <v>1.543611641</v>
      </c>
      <c r="HH23" s="44">
        <f t="shared" ref="HH23" si="859">+HH22*HH21</f>
        <v>1.543611641</v>
      </c>
      <c r="HI23" s="44">
        <f t="shared" ref="HI23" si="860">+HI22*HI21</f>
        <v>1.543611641</v>
      </c>
      <c r="HJ23" s="44">
        <f t="shared" ref="HJ23" si="861">+HJ22*HJ21</f>
        <v>1.543611641</v>
      </c>
      <c r="HK23" s="44">
        <f t="shared" ref="HK23" si="862">+HK22*HK21</f>
        <v>1.543611641</v>
      </c>
      <c r="HL23" s="44">
        <f t="shared" ref="HL23" si="863">+HL22*HL21</f>
        <v>1.543611641</v>
      </c>
      <c r="HM23" s="44">
        <f t="shared" ref="HM23" si="864">+HM22*HM21</f>
        <v>1.543611641</v>
      </c>
      <c r="HN23" s="44">
        <f t="shared" ref="HN23" si="865">+HN22*HN21</f>
        <v>1.543611641</v>
      </c>
      <c r="HO23" s="44">
        <f t="shared" ref="HO23" si="866">+HO22*HO21</f>
        <v>1.543611641</v>
      </c>
      <c r="HP23" s="44">
        <f t="shared" ref="HP23" si="867">+HP22*HP21</f>
        <v>1.543611641</v>
      </c>
      <c r="HQ23" s="44">
        <f t="shared" ref="HQ23" si="868">+HQ22*HQ21</f>
        <v>1.543611641</v>
      </c>
      <c r="HR23" s="44">
        <f t="shared" ref="HR23" si="869">+HR22*HR21</f>
        <v>1.543611641</v>
      </c>
      <c r="HS23" s="44">
        <f t="shared" ref="HS23" si="870">+HS22*HS21</f>
        <v>1.543611641</v>
      </c>
      <c r="HT23" s="44">
        <f t="shared" ref="HT23" si="871">+HT22*HT21</f>
        <v>1.543611641</v>
      </c>
      <c r="HU23" s="44">
        <f t="shared" ref="HU23" si="872">+HU22*HU21</f>
        <v>1.543611641</v>
      </c>
      <c r="HV23" s="44">
        <f t="shared" ref="HV23" si="873">+HV22*HV21</f>
        <v>1.543611641</v>
      </c>
      <c r="HW23" s="44">
        <f t="shared" ref="HW23" si="874">+HW22*HW21</f>
        <v>1.543611641</v>
      </c>
      <c r="HX23" s="44">
        <f t="shared" ref="HX23" si="875">+HX22*HX21</f>
        <v>1.543611641</v>
      </c>
      <c r="HY23" s="44">
        <f t="shared" ref="HY23" si="876">+HY22*HY21</f>
        <v>1.543611641</v>
      </c>
      <c r="HZ23" s="44">
        <f t="shared" ref="HZ23" si="877">+HZ22*HZ21</f>
        <v>1.543611641</v>
      </c>
      <c r="IA23" s="44">
        <f t="shared" ref="IA23" si="878">+IA22*IA21</f>
        <v>1.543611641</v>
      </c>
      <c r="IB23" s="44">
        <f t="shared" ref="IB23" si="879">+IB22*IB21</f>
        <v>1.543611641</v>
      </c>
      <c r="IC23" s="44">
        <f t="shared" ref="IC23" si="880">+IC22*IC21</f>
        <v>1.543611641</v>
      </c>
      <c r="ID23" s="44">
        <f t="shared" ref="ID23" si="881">+ID22*ID21</f>
        <v>1.543611641</v>
      </c>
      <c r="IE23" s="44">
        <f t="shared" ref="IE23" si="882">+IE22*IE21</f>
        <v>1.543611641</v>
      </c>
      <c r="IF23" s="44">
        <f t="shared" ref="IF23" si="883">+IF22*IF21</f>
        <v>1.543611641</v>
      </c>
      <c r="IG23" s="44">
        <f t="shared" ref="IG23" si="884">+IG22*IG21</f>
        <v>1.543611641</v>
      </c>
      <c r="IH23" s="44">
        <f t="shared" ref="IH23" si="885">+IH22*IH21</f>
        <v>1.543611641</v>
      </c>
      <c r="II23" s="44">
        <f t="shared" ref="II23" si="886">+II22*II21</f>
        <v>1.543611641</v>
      </c>
      <c r="IJ23" s="44">
        <f t="shared" ref="IJ23" si="887">+IJ22*IJ21</f>
        <v>1.543611641</v>
      </c>
      <c r="IK23" s="44">
        <f t="shared" ref="IK23:KV23" si="888">+IK22*IK21</f>
        <v>1.543611641</v>
      </c>
      <c r="IL23" s="44">
        <f t="shared" si="888"/>
        <v>1.543611641</v>
      </c>
      <c r="IM23" s="44">
        <f t="shared" si="888"/>
        <v>1.543611641</v>
      </c>
      <c r="IN23" s="44">
        <f t="shared" si="888"/>
        <v>1.543611641</v>
      </c>
      <c r="IO23" s="44">
        <f t="shared" si="888"/>
        <v>1.543611641</v>
      </c>
      <c r="IP23" s="44">
        <f t="shared" si="888"/>
        <v>1.543611641</v>
      </c>
      <c r="IQ23" s="44">
        <f t="shared" si="888"/>
        <v>1.543611641</v>
      </c>
      <c r="IR23" s="44">
        <f t="shared" si="888"/>
        <v>1.543611641</v>
      </c>
      <c r="IS23" s="44">
        <f t="shared" si="888"/>
        <v>1.543611641</v>
      </c>
      <c r="IT23" s="44">
        <f t="shared" si="888"/>
        <v>1.543611641</v>
      </c>
      <c r="IU23" s="44">
        <f t="shared" si="888"/>
        <v>1.543611641</v>
      </c>
      <c r="IV23" s="44">
        <f t="shared" si="888"/>
        <v>1.543611641</v>
      </c>
      <c r="IW23" s="44">
        <f t="shared" si="888"/>
        <v>1.543611641</v>
      </c>
      <c r="IX23" s="44">
        <f t="shared" si="888"/>
        <v>1.543611641</v>
      </c>
      <c r="IY23" s="44">
        <f t="shared" si="888"/>
        <v>1.543611641</v>
      </c>
      <c r="IZ23" s="44">
        <f t="shared" si="888"/>
        <v>1.543611641</v>
      </c>
      <c r="JA23" s="44">
        <f t="shared" si="888"/>
        <v>1.543611641</v>
      </c>
      <c r="JB23" s="44">
        <f t="shared" si="888"/>
        <v>1.543611641</v>
      </c>
      <c r="JC23" s="44">
        <f t="shared" si="888"/>
        <v>1.543611641</v>
      </c>
      <c r="JD23" s="44">
        <f t="shared" si="888"/>
        <v>1.543611641</v>
      </c>
      <c r="JE23" s="44">
        <f t="shared" si="888"/>
        <v>1.543611641</v>
      </c>
      <c r="JF23" s="44">
        <f t="shared" si="888"/>
        <v>1.543611641</v>
      </c>
      <c r="JG23" s="44">
        <f t="shared" si="888"/>
        <v>1.543611641</v>
      </c>
      <c r="JH23" s="44">
        <f t="shared" si="888"/>
        <v>1.543611641</v>
      </c>
      <c r="JI23" s="44">
        <f t="shared" si="888"/>
        <v>1.543611641</v>
      </c>
      <c r="JJ23" s="44">
        <f t="shared" si="888"/>
        <v>1.543611641</v>
      </c>
      <c r="JK23" s="44">
        <f t="shared" si="888"/>
        <v>1.543611641</v>
      </c>
      <c r="JL23" s="44">
        <f t="shared" si="888"/>
        <v>1.543611641</v>
      </c>
      <c r="JM23" s="44">
        <f t="shared" si="888"/>
        <v>1.543611641</v>
      </c>
      <c r="JN23" s="44">
        <f t="shared" si="888"/>
        <v>1.543611641</v>
      </c>
      <c r="JO23" s="44">
        <f t="shared" si="888"/>
        <v>1.543611641</v>
      </c>
      <c r="JP23" s="44">
        <f t="shared" si="888"/>
        <v>1.543611641</v>
      </c>
      <c r="JQ23" s="44">
        <f t="shared" si="888"/>
        <v>1.543611641</v>
      </c>
      <c r="JR23" s="44">
        <f t="shared" si="888"/>
        <v>1.543611641</v>
      </c>
      <c r="JS23" s="44">
        <f t="shared" si="888"/>
        <v>1.543611641</v>
      </c>
      <c r="JT23" s="44">
        <f t="shared" si="888"/>
        <v>1.543611641</v>
      </c>
      <c r="JU23" s="44">
        <f t="shared" si="888"/>
        <v>1.543611641</v>
      </c>
      <c r="JV23" s="44">
        <f t="shared" si="888"/>
        <v>1.543611641</v>
      </c>
      <c r="JW23" s="44">
        <f t="shared" si="888"/>
        <v>1.543611641</v>
      </c>
      <c r="JX23" s="44">
        <f t="shared" si="888"/>
        <v>1.543611641</v>
      </c>
      <c r="JY23" s="44">
        <f t="shared" si="888"/>
        <v>1.543611641</v>
      </c>
      <c r="JZ23" s="44">
        <f t="shared" si="888"/>
        <v>1.543611641</v>
      </c>
      <c r="KA23" s="44">
        <f t="shared" si="888"/>
        <v>1.543611641</v>
      </c>
      <c r="KB23" s="44">
        <f t="shared" si="888"/>
        <v>1.543611641</v>
      </c>
      <c r="KC23" s="44">
        <f t="shared" si="888"/>
        <v>1.543611641</v>
      </c>
      <c r="KD23" s="44">
        <f t="shared" si="888"/>
        <v>1.543611641</v>
      </c>
      <c r="KE23" s="44">
        <f t="shared" si="888"/>
        <v>1.543611641</v>
      </c>
      <c r="KF23" s="44">
        <f t="shared" si="888"/>
        <v>1.543611641</v>
      </c>
      <c r="KG23" s="44">
        <f t="shared" si="888"/>
        <v>1.543611641</v>
      </c>
      <c r="KH23" s="44">
        <f t="shared" si="888"/>
        <v>1.543611641</v>
      </c>
      <c r="KI23" s="44">
        <f t="shared" si="888"/>
        <v>1.543611641</v>
      </c>
      <c r="KJ23" s="44">
        <f t="shared" si="888"/>
        <v>1.543611641</v>
      </c>
      <c r="KK23" s="44">
        <f t="shared" si="888"/>
        <v>1.543611641</v>
      </c>
      <c r="KL23" s="44">
        <f t="shared" si="888"/>
        <v>1.543611641</v>
      </c>
      <c r="KM23" s="44">
        <f t="shared" si="888"/>
        <v>1.543611641</v>
      </c>
      <c r="KN23" s="44">
        <f t="shared" si="888"/>
        <v>1.543611641</v>
      </c>
      <c r="KO23" s="44">
        <f t="shared" si="888"/>
        <v>1.543611641</v>
      </c>
      <c r="KP23" s="44">
        <f t="shared" si="888"/>
        <v>1.543611641</v>
      </c>
      <c r="KQ23" s="44">
        <f t="shared" si="888"/>
        <v>1.543611641</v>
      </c>
      <c r="KR23" s="44">
        <f t="shared" si="888"/>
        <v>1.543611641</v>
      </c>
      <c r="KS23" s="44">
        <f t="shared" si="888"/>
        <v>1.543611641</v>
      </c>
      <c r="KT23" s="44">
        <f t="shared" si="888"/>
        <v>1.543611641</v>
      </c>
      <c r="KU23" s="44">
        <f t="shared" si="888"/>
        <v>1.543611641</v>
      </c>
      <c r="KV23" s="44">
        <f t="shared" si="888"/>
        <v>1.543611641</v>
      </c>
      <c r="KW23" s="44">
        <f t="shared" ref="KW23:MZ23" si="889">+KW22*KW21</f>
        <v>1.543611641</v>
      </c>
      <c r="KX23" s="44">
        <f t="shared" si="889"/>
        <v>1.543611641</v>
      </c>
      <c r="KY23" s="44">
        <f t="shared" si="889"/>
        <v>1.543611641</v>
      </c>
      <c r="KZ23" s="44">
        <f t="shared" si="889"/>
        <v>1.543611641</v>
      </c>
      <c r="LA23" s="44">
        <f t="shared" si="889"/>
        <v>1.543611641</v>
      </c>
      <c r="LB23" s="44">
        <f t="shared" si="889"/>
        <v>1.543611641</v>
      </c>
      <c r="LC23" s="44">
        <f t="shared" si="889"/>
        <v>1.543611641</v>
      </c>
      <c r="LD23" s="44">
        <f t="shared" si="889"/>
        <v>1.543611641</v>
      </c>
      <c r="LE23" s="44">
        <f t="shared" si="889"/>
        <v>1.543611641</v>
      </c>
      <c r="LF23" s="44">
        <f t="shared" si="889"/>
        <v>1.543611641</v>
      </c>
      <c r="LG23" s="44">
        <f t="shared" si="889"/>
        <v>1.543611641</v>
      </c>
      <c r="LH23" s="44">
        <f t="shared" si="889"/>
        <v>1.543611641</v>
      </c>
      <c r="LI23" s="44">
        <f t="shared" si="889"/>
        <v>1.543611641</v>
      </c>
      <c r="LJ23" s="44">
        <f t="shared" si="889"/>
        <v>1.543611641</v>
      </c>
      <c r="LK23" s="44">
        <f t="shared" si="889"/>
        <v>1.543611641</v>
      </c>
      <c r="LL23" s="44">
        <f t="shared" si="889"/>
        <v>1.543611641</v>
      </c>
      <c r="LM23" s="44">
        <f t="shared" si="889"/>
        <v>1.543611641</v>
      </c>
      <c r="LN23" s="44">
        <f t="shared" si="889"/>
        <v>1.543611641</v>
      </c>
      <c r="LO23" s="44">
        <f t="shared" si="889"/>
        <v>1.543611641</v>
      </c>
      <c r="LP23" s="44">
        <f t="shared" si="889"/>
        <v>1.543611641</v>
      </c>
      <c r="LQ23" s="44">
        <f t="shared" si="889"/>
        <v>1.543611641</v>
      </c>
      <c r="LR23" s="44">
        <f t="shared" si="889"/>
        <v>1.543611641</v>
      </c>
      <c r="LS23" s="44">
        <f t="shared" si="889"/>
        <v>1.543611641</v>
      </c>
      <c r="LT23" s="44">
        <f t="shared" si="889"/>
        <v>1.543611641</v>
      </c>
      <c r="LU23" s="44">
        <f t="shared" si="889"/>
        <v>1.543611641</v>
      </c>
      <c r="LV23" s="44">
        <f t="shared" si="889"/>
        <v>1.543611641</v>
      </c>
      <c r="LW23" s="44">
        <f t="shared" si="889"/>
        <v>1.543611641</v>
      </c>
      <c r="LX23" s="44">
        <f t="shared" si="889"/>
        <v>1.543611641</v>
      </c>
      <c r="LY23" s="44">
        <f t="shared" si="889"/>
        <v>1.543611641</v>
      </c>
      <c r="LZ23" s="44">
        <f t="shared" si="889"/>
        <v>1.543611641</v>
      </c>
      <c r="MA23" s="44">
        <f t="shared" si="889"/>
        <v>1.543611641</v>
      </c>
      <c r="MB23" s="44">
        <f t="shared" si="889"/>
        <v>1.543611641</v>
      </c>
      <c r="MC23" s="44">
        <f t="shared" si="889"/>
        <v>1.543611641</v>
      </c>
      <c r="MD23" s="44">
        <f t="shared" si="889"/>
        <v>1.543611641</v>
      </c>
      <c r="ME23" s="44">
        <f t="shared" si="889"/>
        <v>1.543611641</v>
      </c>
      <c r="MF23" s="44">
        <f t="shared" si="889"/>
        <v>1.543611641</v>
      </c>
      <c r="MG23" s="44">
        <f t="shared" si="889"/>
        <v>1.543611641</v>
      </c>
      <c r="MH23" s="44">
        <f t="shared" si="889"/>
        <v>1.543611641</v>
      </c>
      <c r="MI23" s="44">
        <f t="shared" si="889"/>
        <v>1.543611641</v>
      </c>
      <c r="MJ23" s="44">
        <f t="shared" si="889"/>
        <v>1.543611641</v>
      </c>
      <c r="MK23" s="44">
        <f t="shared" si="889"/>
        <v>1.543611641</v>
      </c>
      <c r="ML23" s="44">
        <f t="shared" si="889"/>
        <v>1.543611641</v>
      </c>
      <c r="MM23" s="44">
        <f t="shared" si="889"/>
        <v>1.543611641</v>
      </c>
      <c r="MN23" s="44">
        <f t="shared" si="889"/>
        <v>1.543611641</v>
      </c>
      <c r="MO23" s="44">
        <f t="shared" si="889"/>
        <v>1.543611641</v>
      </c>
      <c r="MP23" s="44">
        <f t="shared" si="889"/>
        <v>1.543611641</v>
      </c>
      <c r="MQ23" s="44">
        <f t="shared" si="889"/>
        <v>1.543611641</v>
      </c>
      <c r="MR23" s="44">
        <f t="shared" si="889"/>
        <v>1.543611641</v>
      </c>
      <c r="MS23" s="44">
        <f t="shared" si="889"/>
        <v>1.543611641</v>
      </c>
      <c r="MT23" s="44">
        <f t="shared" si="889"/>
        <v>1.543611641</v>
      </c>
      <c r="MU23" s="44">
        <f t="shared" si="889"/>
        <v>1.543611641</v>
      </c>
      <c r="MV23" s="44">
        <f t="shared" si="889"/>
        <v>1.543611641</v>
      </c>
      <c r="MW23" s="44">
        <f t="shared" si="889"/>
        <v>1.543611641</v>
      </c>
      <c r="MX23" s="44">
        <f t="shared" si="889"/>
        <v>1.543611641</v>
      </c>
      <c r="MY23" s="44">
        <f t="shared" si="889"/>
        <v>1.543611641</v>
      </c>
      <c r="MZ23" s="44">
        <f t="shared" si="889"/>
        <v>1.543611641</v>
      </c>
      <c r="NB23" s="19" t="str">
        <f>+D23</f>
        <v>Share of MW</v>
      </c>
      <c r="NC23" s="6">
        <f t="shared" si="645"/>
        <v>1.543611641</v>
      </c>
      <c r="ND23" s="6">
        <f t="shared" si="645"/>
        <v>1.543611641</v>
      </c>
      <c r="NE23" s="6">
        <f t="shared" si="645"/>
        <v>1.543611641</v>
      </c>
      <c r="NF23" s="6">
        <f t="shared" si="645"/>
        <v>1.543611641</v>
      </c>
      <c r="NG23" s="6">
        <f t="shared" si="645"/>
        <v>1.543611641</v>
      </c>
      <c r="NH23" s="6">
        <f t="shared" si="645"/>
        <v>1.543611641</v>
      </c>
      <c r="NI23" s="6">
        <f t="shared" si="645"/>
        <v>1.543611641</v>
      </c>
      <c r="NJ23" s="6">
        <f t="shared" si="645"/>
        <v>1.543611641</v>
      </c>
      <c r="NK23" s="6">
        <f t="shared" si="645"/>
        <v>1.543611641</v>
      </c>
      <c r="NL23" s="6">
        <f t="shared" si="645"/>
        <v>1.543611641</v>
      </c>
      <c r="NM23" s="6">
        <f t="shared" si="646"/>
        <v>1.543611641</v>
      </c>
      <c r="NN23" s="6">
        <f t="shared" si="646"/>
        <v>1.543611641</v>
      </c>
      <c r="NO23" s="6">
        <f t="shared" si="646"/>
        <v>1.543611641</v>
      </c>
      <c r="NP23" s="6">
        <f t="shared" si="646"/>
        <v>1.543611641</v>
      </c>
      <c r="NQ23" s="6">
        <f t="shared" si="646"/>
        <v>1.543611641</v>
      </c>
      <c r="NR23" s="6">
        <f t="shared" si="646"/>
        <v>1.543611641</v>
      </c>
      <c r="NS23" s="6">
        <f t="shared" si="646"/>
        <v>1.543611641</v>
      </c>
      <c r="NT23" s="6">
        <f t="shared" si="646"/>
        <v>1.543611641</v>
      </c>
      <c r="NU23" s="6">
        <f t="shared" si="646"/>
        <v>1.543611641</v>
      </c>
      <c r="NV23" s="6">
        <f t="shared" si="646"/>
        <v>1.543611641</v>
      </c>
      <c r="NW23" s="6">
        <f t="shared" si="647"/>
        <v>1.543611641</v>
      </c>
      <c r="NX23" s="6">
        <f t="shared" si="647"/>
        <v>1.543611641</v>
      </c>
      <c r="NY23" s="6">
        <f t="shared" si="647"/>
        <v>1.543611641</v>
      </c>
      <c r="NZ23" s="6">
        <f t="shared" si="647"/>
        <v>1.543611641</v>
      </c>
      <c r="OA23" s="6">
        <f t="shared" si="647"/>
        <v>1.543611641</v>
      </c>
      <c r="OB23" s="6">
        <f t="shared" si="647"/>
        <v>1.543611641</v>
      </c>
      <c r="OC23" s="6">
        <f t="shared" si="647"/>
        <v>1.543611641</v>
      </c>
      <c r="OD23" s="6">
        <f t="shared" si="647"/>
        <v>1.543611641</v>
      </c>
      <c r="OE23" s="6">
        <f t="shared" si="647"/>
        <v>1.543611641</v>
      </c>
      <c r="OF23" s="6">
        <f t="shared" si="647"/>
        <v>1.543611641</v>
      </c>
      <c r="OH23" s="58" t="str">
        <f>_xlfn.CONCAT(C21," ",D23)</f>
        <v>NYPA Niagara Contract Share of MW</v>
      </c>
    </row>
    <row r="24" spans="2:398" x14ac:dyDescent="0.25">
      <c r="D24" s="19" t="s">
        <v>76</v>
      </c>
      <c r="E24" s="45" cm="1">
        <f t="array" ref="E24">INDEX(Capacity_Rates[#All],MATCH($C21,Capacity_Rates[[#All],[Invoice_Group]],0),E$3-2019)</f>
        <v>14.79856</v>
      </c>
      <c r="F24" s="45" cm="1">
        <f t="array" ref="F24">INDEX(Capacity_Rates[#All],MATCH($C21,Capacity_Rates[[#All],[Invoice_Group]],0),F$3-2019)</f>
        <v>14.79856</v>
      </c>
      <c r="G24" s="45" cm="1">
        <f t="array" ref="G24">INDEX(Capacity_Rates[#All],MATCH($C21,Capacity_Rates[[#All],[Invoice_Group]],0),G$3-2019)</f>
        <v>14.79856</v>
      </c>
      <c r="H24" s="45" cm="1">
        <f t="array" ref="H24">INDEX(Capacity_Rates[#All],MATCH($C21,Capacity_Rates[[#All],[Invoice_Group]],0),H$3-2019)</f>
        <v>14.79856</v>
      </c>
      <c r="I24" s="45" cm="1">
        <f t="array" ref="I24">INDEX(Capacity_Rates[#All],MATCH($C21,Capacity_Rates[[#All],[Invoice_Group]],0),I$3-2019)</f>
        <v>14.79856</v>
      </c>
      <c r="J24" s="45" cm="1">
        <f t="array" ref="J24">INDEX(Capacity_Rates[#All],MATCH($C21,Capacity_Rates[[#All],[Invoice_Group]],0),J$3-2019)</f>
        <v>14.79856</v>
      </c>
      <c r="K24" s="45" cm="1">
        <f t="array" ref="K24">INDEX(Capacity_Rates[#All],MATCH($C21,Capacity_Rates[[#All],[Invoice_Group]],0),K$3-2019)</f>
        <v>14.79856</v>
      </c>
      <c r="L24" s="45" cm="1">
        <f t="array" ref="L24">INDEX(Capacity_Rates[#All],MATCH($C21,Capacity_Rates[[#All],[Invoice_Group]],0),L$3-2019)</f>
        <v>14.79856</v>
      </c>
      <c r="M24" s="45" cm="1">
        <f t="array" ref="M24">INDEX(Capacity_Rates[#All],MATCH($C21,Capacity_Rates[[#All],[Invoice_Group]],0),M$3-2019)</f>
        <v>14.79856</v>
      </c>
      <c r="N24" s="45" cm="1">
        <f t="array" ref="N24">INDEX(Capacity_Rates[#All],MATCH($C21,Capacity_Rates[[#All],[Invoice_Group]],0),N$3-2019)</f>
        <v>14.79856</v>
      </c>
      <c r="O24" s="45" cm="1">
        <f t="array" ref="O24">INDEX(Capacity_Rates[#All],MATCH($C21,Capacity_Rates[[#All],[Invoice_Group]],0),O$3-2019)</f>
        <v>14.79856</v>
      </c>
      <c r="P24" s="45" cm="1">
        <f t="array" ref="P24">INDEX(Capacity_Rates[#All],MATCH($C21,Capacity_Rates[[#All],[Invoice_Group]],0),P$3-2019)</f>
        <v>14.79856</v>
      </c>
      <c r="Q24" s="45" cm="1">
        <f t="array" ref="Q24">INDEX(Capacity_Rates[#All],MATCH($C21,Capacity_Rates[[#All],[Invoice_Group]],0),Q$3-2019)</f>
        <v>20</v>
      </c>
      <c r="R24" s="45" cm="1">
        <f t="array" ref="R24">INDEX(Capacity_Rates[#All],MATCH($C21,Capacity_Rates[[#All],[Invoice_Group]],0),R$3-2019)</f>
        <v>20</v>
      </c>
      <c r="S24" s="45" cm="1">
        <f t="array" ref="S24">INDEX(Capacity_Rates[#All],MATCH($C21,Capacity_Rates[[#All],[Invoice_Group]],0),S$3-2019)</f>
        <v>20</v>
      </c>
      <c r="T24" s="45" cm="1">
        <f t="array" ref="T24">INDEX(Capacity_Rates[#All],MATCH($C21,Capacity_Rates[[#All],[Invoice_Group]],0),T$3-2019)</f>
        <v>20</v>
      </c>
      <c r="U24" s="45" cm="1">
        <f t="array" ref="U24">INDEX(Capacity_Rates[#All],MATCH($C21,Capacity_Rates[[#All],[Invoice_Group]],0),U$3-2019)</f>
        <v>20</v>
      </c>
      <c r="V24" s="45" cm="1">
        <f t="array" ref="V24">INDEX(Capacity_Rates[#All],MATCH($C21,Capacity_Rates[[#All],[Invoice_Group]],0),V$3-2019)</f>
        <v>20</v>
      </c>
      <c r="W24" s="45" cm="1">
        <f t="array" ref="W24">INDEX(Capacity_Rates[#All],MATCH($C21,Capacity_Rates[[#All],[Invoice_Group]],0),W$3-2019)</f>
        <v>20</v>
      </c>
      <c r="X24" s="45" cm="1">
        <f t="array" ref="X24">INDEX(Capacity_Rates[#All],MATCH($C21,Capacity_Rates[[#All],[Invoice_Group]],0),X$3-2019)</f>
        <v>20</v>
      </c>
      <c r="Y24" s="45" cm="1">
        <f t="array" ref="Y24">INDEX(Capacity_Rates[#All],MATCH($C21,Capacity_Rates[[#All],[Invoice_Group]],0),Y$3-2019)</f>
        <v>20</v>
      </c>
      <c r="Z24" s="45" cm="1">
        <f t="array" ref="Z24">INDEX(Capacity_Rates[#All],MATCH($C21,Capacity_Rates[[#All],[Invoice_Group]],0),Z$3-2019)</f>
        <v>20</v>
      </c>
      <c r="AA24" s="45" cm="1">
        <f t="array" ref="AA24">INDEX(Capacity_Rates[#All],MATCH($C21,Capacity_Rates[[#All],[Invoice_Group]],0),AA$3-2019)</f>
        <v>20</v>
      </c>
      <c r="AB24" s="45" cm="1">
        <f t="array" ref="AB24">INDEX(Capacity_Rates[#All],MATCH($C21,Capacity_Rates[[#All],[Invoice_Group]],0),AB$3-2019)</f>
        <v>20</v>
      </c>
      <c r="AC24" s="45" cm="1">
        <f t="array" ref="AC24">INDEX(Capacity_Rates[#All],MATCH($C21,Capacity_Rates[[#All],[Invoice_Group]],0),AC$3-2019)</f>
        <v>20.560000000000002</v>
      </c>
      <c r="AD24" s="45" cm="1">
        <f t="array" ref="AD24">INDEX(Capacity_Rates[#All],MATCH($C21,Capacity_Rates[[#All],[Invoice_Group]],0),AD$3-2019)</f>
        <v>20.560000000000002</v>
      </c>
      <c r="AE24" s="45" cm="1">
        <f t="array" ref="AE24">INDEX(Capacity_Rates[#All],MATCH($C21,Capacity_Rates[[#All],[Invoice_Group]],0),AE$3-2019)</f>
        <v>20.560000000000002</v>
      </c>
      <c r="AF24" s="45" cm="1">
        <f t="array" ref="AF24">INDEX(Capacity_Rates[#All],MATCH($C21,Capacity_Rates[[#All],[Invoice_Group]],0),AF$3-2019)</f>
        <v>20.560000000000002</v>
      </c>
      <c r="AG24" s="45" cm="1">
        <f t="array" ref="AG24">INDEX(Capacity_Rates[#All],MATCH($C21,Capacity_Rates[[#All],[Invoice_Group]],0),AG$3-2019)</f>
        <v>20.560000000000002</v>
      </c>
      <c r="AH24" s="45" cm="1">
        <f t="array" ref="AH24">INDEX(Capacity_Rates[#All],MATCH($C21,Capacity_Rates[[#All],[Invoice_Group]],0),AH$3-2019)</f>
        <v>20.560000000000002</v>
      </c>
      <c r="AI24" s="45" cm="1">
        <f t="array" ref="AI24">INDEX(Capacity_Rates[#All],MATCH($C21,Capacity_Rates[[#All],[Invoice_Group]],0),AI$3-2019)</f>
        <v>20.560000000000002</v>
      </c>
      <c r="AJ24" s="45" cm="1">
        <f t="array" ref="AJ24">INDEX(Capacity_Rates[#All],MATCH($C21,Capacity_Rates[[#All],[Invoice_Group]],0),AJ$3-2019)</f>
        <v>20.560000000000002</v>
      </c>
      <c r="AK24" s="45" cm="1">
        <f t="array" ref="AK24">INDEX(Capacity_Rates[#All],MATCH($C21,Capacity_Rates[[#All],[Invoice_Group]],0),AK$3-2019)</f>
        <v>20.560000000000002</v>
      </c>
      <c r="AL24" s="45" cm="1">
        <f t="array" ref="AL24">INDEX(Capacity_Rates[#All],MATCH($C21,Capacity_Rates[[#All],[Invoice_Group]],0),AL$3-2019)</f>
        <v>20.560000000000002</v>
      </c>
      <c r="AM24" s="45" cm="1">
        <f t="array" ref="AM24">INDEX(Capacity_Rates[#All],MATCH($C21,Capacity_Rates[[#All],[Invoice_Group]],0),AM$3-2019)</f>
        <v>20.560000000000002</v>
      </c>
      <c r="AN24" s="45" cm="1">
        <f t="array" ref="AN24">INDEX(Capacity_Rates[#All],MATCH($C21,Capacity_Rates[[#All],[Invoice_Group]],0),AN$3-2019)</f>
        <v>20.560000000000002</v>
      </c>
      <c r="AO24" s="45" cm="1">
        <f t="array" ref="AO24">INDEX(Capacity_Rates[#All],MATCH($C21,Capacity_Rates[[#All],[Invoice_Group]],0),AO$3-2019)</f>
        <v>21.135680000000004</v>
      </c>
      <c r="AP24" s="45" cm="1">
        <f t="array" ref="AP24">INDEX(Capacity_Rates[#All],MATCH($C21,Capacity_Rates[[#All],[Invoice_Group]],0),AP$3-2019)</f>
        <v>21.135680000000004</v>
      </c>
      <c r="AQ24" s="45" cm="1">
        <f t="array" ref="AQ24">INDEX(Capacity_Rates[#All],MATCH($C21,Capacity_Rates[[#All],[Invoice_Group]],0),AQ$3-2019)</f>
        <v>21.135680000000004</v>
      </c>
      <c r="AR24" s="45" cm="1">
        <f t="array" ref="AR24">INDEX(Capacity_Rates[#All],MATCH($C21,Capacity_Rates[[#All],[Invoice_Group]],0),AR$3-2019)</f>
        <v>21.135680000000004</v>
      </c>
      <c r="AS24" s="45" cm="1">
        <f t="array" ref="AS24">INDEX(Capacity_Rates[#All],MATCH($C21,Capacity_Rates[[#All],[Invoice_Group]],0),AS$3-2019)</f>
        <v>21.135680000000004</v>
      </c>
      <c r="AT24" s="45" cm="1">
        <f t="array" ref="AT24">INDEX(Capacity_Rates[#All],MATCH($C21,Capacity_Rates[[#All],[Invoice_Group]],0),AT$3-2019)</f>
        <v>21.135680000000004</v>
      </c>
      <c r="AU24" s="45" cm="1">
        <f t="array" ref="AU24">INDEX(Capacity_Rates[#All],MATCH($C21,Capacity_Rates[[#All],[Invoice_Group]],0),AU$3-2019)</f>
        <v>21.135680000000004</v>
      </c>
      <c r="AV24" s="45" cm="1">
        <f t="array" ref="AV24">INDEX(Capacity_Rates[#All],MATCH($C21,Capacity_Rates[[#All],[Invoice_Group]],0),AV$3-2019)</f>
        <v>21.135680000000004</v>
      </c>
      <c r="AW24" s="45" cm="1">
        <f t="array" ref="AW24">INDEX(Capacity_Rates[#All],MATCH($C21,Capacity_Rates[[#All],[Invoice_Group]],0),AW$3-2019)</f>
        <v>21.135680000000004</v>
      </c>
      <c r="AX24" s="45" cm="1">
        <f t="array" ref="AX24">INDEX(Capacity_Rates[#All],MATCH($C21,Capacity_Rates[[#All],[Invoice_Group]],0),AX$3-2019)</f>
        <v>21.135680000000004</v>
      </c>
      <c r="AY24" s="45" cm="1">
        <f t="array" ref="AY24">INDEX(Capacity_Rates[#All],MATCH($C21,Capacity_Rates[[#All],[Invoice_Group]],0),AY$3-2019)</f>
        <v>21.135680000000004</v>
      </c>
      <c r="AZ24" s="45" cm="1">
        <f t="array" ref="AZ24">INDEX(Capacity_Rates[#All],MATCH($C21,Capacity_Rates[[#All],[Invoice_Group]],0),AZ$3-2019)</f>
        <v>21.135680000000004</v>
      </c>
      <c r="BA24" s="45" cm="1">
        <f t="array" ref="BA24">INDEX(Capacity_Rates[#All],MATCH($C21,Capacity_Rates[[#All],[Invoice_Group]],0),BA$3-2019)</f>
        <v>21.727479040000006</v>
      </c>
      <c r="BB24" s="45" cm="1">
        <f t="array" ref="BB24">INDEX(Capacity_Rates[#All],MATCH($C21,Capacity_Rates[[#All],[Invoice_Group]],0),BB$3-2019)</f>
        <v>21.727479040000006</v>
      </c>
      <c r="BC24" s="45" cm="1">
        <f t="array" ref="BC24">INDEX(Capacity_Rates[#All],MATCH($C21,Capacity_Rates[[#All],[Invoice_Group]],0),BC$3-2019)</f>
        <v>21.727479040000006</v>
      </c>
      <c r="BD24" s="45" cm="1">
        <f t="array" ref="BD24">INDEX(Capacity_Rates[#All],MATCH($C21,Capacity_Rates[[#All],[Invoice_Group]],0),BD$3-2019)</f>
        <v>21.727479040000006</v>
      </c>
      <c r="BE24" s="45" cm="1">
        <f t="array" ref="BE24">INDEX(Capacity_Rates[#All],MATCH($C21,Capacity_Rates[[#All],[Invoice_Group]],0),BE$3-2019)</f>
        <v>21.727479040000006</v>
      </c>
      <c r="BF24" s="45" cm="1">
        <f t="array" ref="BF24">INDEX(Capacity_Rates[#All],MATCH($C21,Capacity_Rates[[#All],[Invoice_Group]],0),BF$3-2019)</f>
        <v>21.727479040000006</v>
      </c>
      <c r="BG24" s="45" cm="1">
        <f t="array" ref="BG24">INDEX(Capacity_Rates[#All],MATCH($C21,Capacity_Rates[[#All],[Invoice_Group]],0),BG$3-2019)</f>
        <v>21.727479040000006</v>
      </c>
      <c r="BH24" s="45" cm="1">
        <f t="array" ref="BH24">INDEX(Capacity_Rates[#All],MATCH($C21,Capacity_Rates[[#All],[Invoice_Group]],0),BH$3-2019)</f>
        <v>21.727479040000006</v>
      </c>
      <c r="BI24" s="45" cm="1">
        <f t="array" ref="BI24">INDEX(Capacity_Rates[#All],MATCH($C21,Capacity_Rates[[#All],[Invoice_Group]],0),BI$3-2019)</f>
        <v>21.727479040000006</v>
      </c>
      <c r="BJ24" s="45" cm="1">
        <f t="array" ref="BJ24">INDEX(Capacity_Rates[#All],MATCH($C21,Capacity_Rates[[#All],[Invoice_Group]],0),BJ$3-2019)</f>
        <v>21.727479040000006</v>
      </c>
      <c r="BK24" s="45" cm="1">
        <f t="array" ref="BK24">INDEX(Capacity_Rates[#All],MATCH($C21,Capacity_Rates[[#All],[Invoice_Group]],0),BK$3-2019)</f>
        <v>21.727479040000006</v>
      </c>
      <c r="BL24" s="45" cm="1">
        <f t="array" ref="BL24">INDEX(Capacity_Rates[#All],MATCH($C21,Capacity_Rates[[#All],[Invoice_Group]],0),BL$3-2019)</f>
        <v>21.727479040000006</v>
      </c>
      <c r="BM24" s="45" cm="1">
        <f t="array" ref="BM24">INDEX(Capacity_Rates[#All],MATCH($C21,Capacity_Rates[[#All],[Invoice_Group]],0),BM$3-2019)</f>
        <v>22.335848453120008</v>
      </c>
      <c r="BN24" s="45" cm="1">
        <f t="array" ref="BN24">INDEX(Capacity_Rates[#All],MATCH($C21,Capacity_Rates[[#All],[Invoice_Group]],0),BN$3-2019)</f>
        <v>22.335848453120008</v>
      </c>
      <c r="BO24" s="45" cm="1">
        <f t="array" ref="BO24">INDEX(Capacity_Rates[#All],MATCH($C21,Capacity_Rates[[#All],[Invoice_Group]],0),BO$3-2019)</f>
        <v>22.335848453120008</v>
      </c>
      <c r="BP24" s="45" cm="1">
        <f t="array" ref="BP24">INDEX(Capacity_Rates[#All],MATCH($C21,Capacity_Rates[[#All],[Invoice_Group]],0),BP$3-2019)</f>
        <v>22.335848453120008</v>
      </c>
      <c r="BQ24" s="45" cm="1">
        <f t="array" ref="BQ24">INDEX(Capacity_Rates[#All],MATCH($C21,Capacity_Rates[[#All],[Invoice_Group]],0),BQ$3-2019)</f>
        <v>22.335848453120008</v>
      </c>
      <c r="BR24" s="45" cm="1">
        <f t="array" ref="BR24">INDEX(Capacity_Rates[#All],MATCH($C21,Capacity_Rates[[#All],[Invoice_Group]],0),BR$3-2019)</f>
        <v>22.335848453120008</v>
      </c>
      <c r="BS24" s="45" cm="1">
        <f t="array" ref="BS24">INDEX(Capacity_Rates[#All],MATCH($C21,Capacity_Rates[[#All],[Invoice_Group]],0),BS$3-2019)</f>
        <v>22.335848453120008</v>
      </c>
      <c r="BT24" s="45" cm="1">
        <f t="array" ref="BT24">INDEX(Capacity_Rates[#All],MATCH($C21,Capacity_Rates[[#All],[Invoice_Group]],0),BT$3-2019)</f>
        <v>22.335848453120008</v>
      </c>
      <c r="BU24" s="45" cm="1">
        <f t="array" ref="BU24">INDEX(Capacity_Rates[#All],MATCH($C21,Capacity_Rates[[#All],[Invoice_Group]],0),BU$3-2019)</f>
        <v>22.335848453120008</v>
      </c>
      <c r="BV24" s="45" cm="1">
        <f t="array" ref="BV24">INDEX(Capacity_Rates[#All],MATCH($C21,Capacity_Rates[[#All],[Invoice_Group]],0),BV$3-2019)</f>
        <v>22.335848453120008</v>
      </c>
      <c r="BW24" s="45" cm="1">
        <f t="array" ref="BW24">INDEX(Capacity_Rates[#All],MATCH($C21,Capacity_Rates[[#All],[Invoice_Group]],0),BW$3-2019)</f>
        <v>22.335848453120008</v>
      </c>
      <c r="BX24" s="45" cm="1">
        <f t="array" ref="BX24">INDEX(Capacity_Rates[#All],MATCH($C21,Capacity_Rates[[#All],[Invoice_Group]],0),BX$3-2019)</f>
        <v>22.335848453120008</v>
      </c>
      <c r="BY24" s="45" cm="1">
        <f t="array" ref="BY24">INDEX(Capacity_Rates[#All],MATCH($C21,Capacity_Rates[[#All],[Invoice_Group]],0),BY$3-2019)</f>
        <v>22.96125220980737</v>
      </c>
      <c r="BZ24" s="45" cm="1">
        <f t="array" ref="BZ24">INDEX(Capacity_Rates[#All],MATCH($C21,Capacity_Rates[[#All],[Invoice_Group]],0),BZ$3-2019)</f>
        <v>22.96125220980737</v>
      </c>
      <c r="CA24" s="45" cm="1">
        <f t="array" ref="CA24">INDEX(Capacity_Rates[#All],MATCH($C21,Capacity_Rates[[#All],[Invoice_Group]],0),CA$3-2019)</f>
        <v>22.96125220980737</v>
      </c>
      <c r="CB24" s="45" cm="1">
        <f t="array" ref="CB24">INDEX(Capacity_Rates[#All],MATCH($C21,Capacity_Rates[[#All],[Invoice_Group]],0),CB$3-2019)</f>
        <v>22.96125220980737</v>
      </c>
      <c r="CC24" s="45" cm="1">
        <f t="array" ref="CC24">INDEX(Capacity_Rates[#All],MATCH($C21,Capacity_Rates[[#All],[Invoice_Group]],0),CC$3-2019)</f>
        <v>22.96125220980737</v>
      </c>
      <c r="CD24" s="45" cm="1">
        <f t="array" ref="CD24">INDEX(Capacity_Rates[#All],MATCH($C21,Capacity_Rates[[#All],[Invoice_Group]],0),CD$3-2019)</f>
        <v>22.96125220980737</v>
      </c>
      <c r="CE24" s="45" cm="1">
        <f t="array" ref="CE24">INDEX(Capacity_Rates[#All],MATCH($C21,Capacity_Rates[[#All],[Invoice_Group]],0),CE$3-2019)</f>
        <v>22.96125220980737</v>
      </c>
      <c r="CF24" s="45" cm="1">
        <f t="array" ref="CF24">INDEX(Capacity_Rates[#All],MATCH($C21,Capacity_Rates[[#All],[Invoice_Group]],0),CF$3-2019)</f>
        <v>22.96125220980737</v>
      </c>
      <c r="CG24" s="45" cm="1">
        <f t="array" ref="CG24">INDEX(Capacity_Rates[#All],MATCH($C21,Capacity_Rates[[#All],[Invoice_Group]],0),CG$3-2019)</f>
        <v>22.96125220980737</v>
      </c>
      <c r="CH24" s="45" cm="1">
        <f t="array" ref="CH24">INDEX(Capacity_Rates[#All],MATCH($C21,Capacity_Rates[[#All],[Invoice_Group]],0),CH$3-2019)</f>
        <v>22.96125220980737</v>
      </c>
      <c r="CI24" s="45" cm="1">
        <f t="array" ref="CI24">INDEX(Capacity_Rates[#All],MATCH($C21,Capacity_Rates[[#All],[Invoice_Group]],0),CI$3-2019)</f>
        <v>22.96125220980737</v>
      </c>
      <c r="CJ24" s="45" cm="1">
        <f t="array" ref="CJ24">INDEX(Capacity_Rates[#All],MATCH($C21,Capacity_Rates[[#All],[Invoice_Group]],0),CJ$3-2019)</f>
        <v>22.96125220980737</v>
      </c>
      <c r="CK24" s="45" cm="1">
        <f t="array" ref="CK24">INDEX(Capacity_Rates[#All],MATCH($C21,Capacity_Rates[[#All],[Invoice_Group]],0),CK$3-2019)</f>
        <v>23.604167271681977</v>
      </c>
      <c r="CL24" s="45" cm="1">
        <f t="array" ref="CL24">INDEX(Capacity_Rates[#All],MATCH($C21,Capacity_Rates[[#All],[Invoice_Group]],0),CL$3-2019)</f>
        <v>23.604167271681977</v>
      </c>
      <c r="CM24" s="45" cm="1">
        <f t="array" ref="CM24">INDEX(Capacity_Rates[#All],MATCH($C21,Capacity_Rates[[#All],[Invoice_Group]],0),CM$3-2019)</f>
        <v>23.604167271681977</v>
      </c>
      <c r="CN24" s="45" cm="1">
        <f t="array" ref="CN24">INDEX(Capacity_Rates[#All],MATCH($C21,Capacity_Rates[[#All],[Invoice_Group]],0),CN$3-2019)</f>
        <v>23.604167271681977</v>
      </c>
      <c r="CO24" s="45" cm="1">
        <f t="array" ref="CO24">INDEX(Capacity_Rates[#All],MATCH($C21,Capacity_Rates[[#All],[Invoice_Group]],0),CO$3-2019)</f>
        <v>23.604167271681977</v>
      </c>
      <c r="CP24" s="45" cm="1">
        <f t="array" ref="CP24">INDEX(Capacity_Rates[#All],MATCH($C21,Capacity_Rates[[#All],[Invoice_Group]],0),CP$3-2019)</f>
        <v>23.604167271681977</v>
      </c>
      <c r="CQ24" s="45" cm="1">
        <f t="array" ref="CQ24">INDEX(Capacity_Rates[#All],MATCH($C21,Capacity_Rates[[#All],[Invoice_Group]],0),CQ$3-2019)</f>
        <v>23.604167271681977</v>
      </c>
      <c r="CR24" s="45" cm="1">
        <f t="array" ref="CR24">INDEX(Capacity_Rates[#All],MATCH($C21,Capacity_Rates[[#All],[Invoice_Group]],0),CR$3-2019)</f>
        <v>23.604167271681977</v>
      </c>
      <c r="CS24" s="45" cm="1">
        <f t="array" ref="CS24">INDEX(Capacity_Rates[#All],MATCH($C21,Capacity_Rates[[#All],[Invoice_Group]],0),CS$3-2019)</f>
        <v>23.604167271681977</v>
      </c>
      <c r="CT24" s="45" cm="1">
        <f t="array" ref="CT24">INDEX(Capacity_Rates[#All],MATCH($C21,Capacity_Rates[[#All],[Invoice_Group]],0),CT$3-2019)</f>
        <v>23.604167271681977</v>
      </c>
      <c r="CU24" s="45" cm="1">
        <f t="array" ref="CU24">INDEX(Capacity_Rates[#All],MATCH($C21,Capacity_Rates[[#All],[Invoice_Group]],0),CU$3-2019)</f>
        <v>23.604167271681977</v>
      </c>
      <c r="CV24" s="45" cm="1">
        <f t="array" ref="CV24">INDEX(Capacity_Rates[#All],MATCH($C21,Capacity_Rates[[#All],[Invoice_Group]],0),CV$3-2019)</f>
        <v>23.604167271681977</v>
      </c>
      <c r="CW24" s="45" cm="1">
        <f t="array" ref="CW24">INDEX(Capacity_Rates[#All],MATCH($C21,Capacity_Rates[[#All],[Invoice_Group]],0),CW$3-2019)</f>
        <v>24.265083955289072</v>
      </c>
      <c r="CX24" s="45" cm="1">
        <f t="array" ref="CX24">INDEX(Capacity_Rates[#All],MATCH($C21,Capacity_Rates[[#All],[Invoice_Group]],0),CX$3-2019)</f>
        <v>24.265083955289072</v>
      </c>
      <c r="CY24" s="45" cm="1">
        <f t="array" ref="CY24">INDEX(Capacity_Rates[#All],MATCH($C21,Capacity_Rates[[#All],[Invoice_Group]],0),CY$3-2019)</f>
        <v>24.265083955289072</v>
      </c>
      <c r="CZ24" s="45" cm="1">
        <f t="array" ref="CZ24">INDEX(Capacity_Rates[#All],MATCH($C21,Capacity_Rates[[#All],[Invoice_Group]],0),CZ$3-2019)</f>
        <v>24.265083955289072</v>
      </c>
      <c r="DA24" s="45" cm="1">
        <f t="array" ref="DA24">INDEX(Capacity_Rates[#All],MATCH($C21,Capacity_Rates[[#All],[Invoice_Group]],0),DA$3-2019)</f>
        <v>24.265083955289072</v>
      </c>
      <c r="DB24" s="45" cm="1">
        <f t="array" ref="DB24">INDEX(Capacity_Rates[#All],MATCH($C21,Capacity_Rates[[#All],[Invoice_Group]],0),DB$3-2019)</f>
        <v>24.265083955289072</v>
      </c>
      <c r="DC24" s="45" cm="1">
        <f t="array" ref="DC24">INDEX(Capacity_Rates[#All],MATCH($C21,Capacity_Rates[[#All],[Invoice_Group]],0),DC$3-2019)</f>
        <v>24.265083955289072</v>
      </c>
      <c r="DD24" s="45" cm="1">
        <f t="array" ref="DD24">INDEX(Capacity_Rates[#All],MATCH($C21,Capacity_Rates[[#All],[Invoice_Group]],0),DD$3-2019)</f>
        <v>24.265083955289072</v>
      </c>
      <c r="DE24" s="45" cm="1">
        <f t="array" ref="DE24">INDEX(Capacity_Rates[#All],MATCH($C21,Capacity_Rates[[#All],[Invoice_Group]],0),DE$3-2019)</f>
        <v>24.265083955289072</v>
      </c>
      <c r="DF24" s="45" cm="1">
        <f t="array" ref="DF24">INDEX(Capacity_Rates[#All],MATCH($C21,Capacity_Rates[[#All],[Invoice_Group]],0),DF$3-2019)</f>
        <v>24.265083955289072</v>
      </c>
      <c r="DG24" s="45" cm="1">
        <f t="array" ref="DG24">INDEX(Capacity_Rates[#All],MATCH($C21,Capacity_Rates[[#All],[Invoice_Group]],0),DG$3-2019)</f>
        <v>24.265083955289072</v>
      </c>
      <c r="DH24" s="45" cm="1">
        <f t="array" ref="DH24">INDEX(Capacity_Rates[#All],MATCH($C21,Capacity_Rates[[#All],[Invoice_Group]],0),DH$3-2019)</f>
        <v>24.265083955289072</v>
      </c>
      <c r="DI24" s="45" cm="1">
        <f t="array" ref="DI24">INDEX(Capacity_Rates[#All],MATCH($C21,Capacity_Rates[[#All],[Invoice_Group]],0),DI$3-2019)</f>
        <v>24.944506306037166</v>
      </c>
      <c r="DJ24" s="45" cm="1">
        <f t="array" ref="DJ24">INDEX(Capacity_Rates[#All],MATCH($C21,Capacity_Rates[[#All],[Invoice_Group]],0),DJ$3-2019)</f>
        <v>24.944506306037166</v>
      </c>
      <c r="DK24" s="45" cm="1">
        <f t="array" ref="DK24">INDEX(Capacity_Rates[#All],MATCH($C21,Capacity_Rates[[#All],[Invoice_Group]],0),DK$3-2019)</f>
        <v>24.944506306037166</v>
      </c>
      <c r="DL24" s="45" cm="1">
        <f t="array" ref="DL24">INDEX(Capacity_Rates[#All],MATCH($C21,Capacity_Rates[[#All],[Invoice_Group]],0),DL$3-2019)</f>
        <v>24.944506306037166</v>
      </c>
      <c r="DM24" s="45" cm="1">
        <f t="array" ref="DM24">INDEX(Capacity_Rates[#All],MATCH($C21,Capacity_Rates[[#All],[Invoice_Group]],0),DM$3-2019)</f>
        <v>24.944506306037166</v>
      </c>
      <c r="DN24" s="45" cm="1">
        <f t="array" ref="DN24">INDEX(Capacity_Rates[#All],MATCH($C21,Capacity_Rates[[#All],[Invoice_Group]],0),DN$3-2019)</f>
        <v>24.944506306037166</v>
      </c>
      <c r="DO24" s="45" cm="1">
        <f t="array" ref="DO24">INDEX(Capacity_Rates[#All],MATCH($C21,Capacity_Rates[[#All],[Invoice_Group]],0),DO$3-2019)</f>
        <v>24.944506306037166</v>
      </c>
      <c r="DP24" s="45" cm="1">
        <f t="array" ref="DP24">INDEX(Capacity_Rates[#All],MATCH($C21,Capacity_Rates[[#All],[Invoice_Group]],0),DP$3-2019)</f>
        <v>24.944506306037166</v>
      </c>
      <c r="DQ24" s="45" cm="1">
        <f t="array" ref="DQ24">INDEX(Capacity_Rates[#All],MATCH($C21,Capacity_Rates[[#All],[Invoice_Group]],0),DQ$3-2019)</f>
        <v>24.944506306037166</v>
      </c>
      <c r="DR24" s="45" cm="1">
        <f t="array" ref="DR24">INDEX(Capacity_Rates[#All],MATCH($C21,Capacity_Rates[[#All],[Invoice_Group]],0),DR$3-2019)</f>
        <v>24.944506306037166</v>
      </c>
      <c r="DS24" s="45" cm="1">
        <f t="array" ref="DS24">INDEX(Capacity_Rates[#All],MATCH($C21,Capacity_Rates[[#All],[Invoice_Group]],0),DS$3-2019)</f>
        <v>24.944506306037166</v>
      </c>
      <c r="DT24" s="45" cm="1">
        <f t="array" ref="DT24">INDEX(Capacity_Rates[#All],MATCH($C21,Capacity_Rates[[#All],[Invoice_Group]],0),DT$3-2019)</f>
        <v>24.944506306037166</v>
      </c>
      <c r="DU24" s="45" cm="1">
        <f t="array" ref="DU24">INDEX(Capacity_Rates[#All],MATCH($C21,Capacity_Rates[[#All],[Invoice_Group]],0),DU$3-2019)</f>
        <v>25.642952482606209</v>
      </c>
      <c r="DV24" s="45" cm="1">
        <f t="array" ref="DV24">INDEX(Capacity_Rates[#All],MATCH($C21,Capacity_Rates[[#All],[Invoice_Group]],0),DV$3-2019)</f>
        <v>25.642952482606209</v>
      </c>
      <c r="DW24" s="45" cm="1">
        <f t="array" ref="DW24">INDEX(Capacity_Rates[#All],MATCH($C21,Capacity_Rates[[#All],[Invoice_Group]],0),DW$3-2019)</f>
        <v>25.642952482606209</v>
      </c>
      <c r="DX24" s="45" cm="1">
        <f t="array" ref="DX24">INDEX(Capacity_Rates[#All],MATCH($C21,Capacity_Rates[[#All],[Invoice_Group]],0),DX$3-2019)</f>
        <v>25.642952482606209</v>
      </c>
      <c r="DY24" s="45" cm="1">
        <f t="array" ref="DY24">INDEX(Capacity_Rates[#All],MATCH($C21,Capacity_Rates[[#All],[Invoice_Group]],0),DY$3-2019)</f>
        <v>25.642952482606209</v>
      </c>
      <c r="DZ24" s="45" cm="1">
        <f t="array" ref="DZ24">INDEX(Capacity_Rates[#All],MATCH($C21,Capacity_Rates[[#All],[Invoice_Group]],0),DZ$3-2019)</f>
        <v>25.642952482606209</v>
      </c>
      <c r="EA24" s="45" cm="1">
        <f t="array" ref="EA24">INDEX(Capacity_Rates[#All],MATCH($C21,Capacity_Rates[[#All],[Invoice_Group]],0),EA$3-2019)</f>
        <v>25.642952482606209</v>
      </c>
      <c r="EB24" s="45" cm="1">
        <f t="array" ref="EB24">INDEX(Capacity_Rates[#All],MATCH($C21,Capacity_Rates[[#All],[Invoice_Group]],0),EB$3-2019)</f>
        <v>25.642952482606209</v>
      </c>
      <c r="EC24" s="45" cm="1">
        <f t="array" ref="EC24">INDEX(Capacity_Rates[#All],MATCH($C21,Capacity_Rates[[#All],[Invoice_Group]],0),EC$3-2019)</f>
        <v>25.642952482606209</v>
      </c>
      <c r="ED24" s="45" cm="1">
        <f t="array" ref="ED24">INDEX(Capacity_Rates[#All],MATCH($C21,Capacity_Rates[[#All],[Invoice_Group]],0),ED$3-2019)</f>
        <v>25.642952482606209</v>
      </c>
      <c r="EE24" s="45" cm="1">
        <f t="array" ref="EE24">INDEX(Capacity_Rates[#All],MATCH($C21,Capacity_Rates[[#All],[Invoice_Group]],0),EE$3-2019)</f>
        <v>25.642952482606209</v>
      </c>
      <c r="EF24" s="45" cm="1">
        <f t="array" ref="EF24">INDEX(Capacity_Rates[#All],MATCH($C21,Capacity_Rates[[#All],[Invoice_Group]],0),EF$3-2019)</f>
        <v>25.642952482606209</v>
      </c>
      <c r="EG24" s="45" cm="1">
        <f t="array" ref="EG24">INDEX(Capacity_Rates[#All],MATCH($C21,Capacity_Rates[[#All],[Invoice_Group]],0),EG$3-2019)</f>
        <v>26.360955152119182</v>
      </c>
      <c r="EH24" s="45" cm="1">
        <f t="array" ref="EH24">INDEX(Capacity_Rates[#All],MATCH($C21,Capacity_Rates[[#All],[Invoice_Group]],0),EH$3-2019)</f>
        <v>26.360955152119182</v>
      </c>
      <c r="EI24" s="45" cm="1">
        <f t="array" ref="EI24">INDEX(Capacity_Rates[#All],MATCH($C21,Capacity_Rates[[#All],[Invoice_Group]],0),EI$3-2019)</f>
        <v>26.360955152119182</v>
      </c>
      <c r="EJ24" s="45" cm="1">
        <f t="array" ref="EJ24">INDEX(Capacity_Rates[#All],MATCH($C21,Capacity_Rates[[#All],[Invoice_Group]],0),EJ$3-2019)</f>
        <v>26.360955152119182</v>
      </c>
      <c r="EK24" s="45" cm="1">
        <f t="array" ref="EK24">INDEX(Capacity_Rates[#All],MATCH($C21,Capacity_Rates[[#All],[Invoice_Group]],0),EK$3-2019)</f>
        <v>26.360955152119182</v>
      </c>
      <c r="EL24" s="45" cm="1">
        <f t="array" ref="EL24">INDEX(Capacity_Rates[#All],MATCH($C21,Capacity_Rates[[#All],[Invoice_Group]],0),EL$3-2019)</f>
        <v>26.360955152119182</v>
      </c>
      <c r="EM24" s="45" cm="1">
        <f t="array" ref="EM24">INDEX(Capacity_Rates[#All],MATCH($C21,Capacity_Rates[[#All],[Invoice_Group]],0),EM$3-2019)</f>
        <v>26.360955152119182</v>
      </c>
      <c r="EN24" s="45" cm="1">
        <f t="array" ref="EN24">INDEX(Capacity_Rates[#All],MATCH($C21,Capacity_Rates[[#All],[Invoice_Group]],0),EN$3-2019)</f>
        <v>26.360955152119182</v>
      </c>
      <c r="EO24" s="45" cm="1">
        <f t="array" ref="EO24">INDEX(Capacity_Rates[#All],MATCH($C21,Capacity_Rates[[#All],[Invoice_Group]],0),EO$3-2019)</f>
        <v>26.360955152119182</v>
      </c>
      <c r="EP24" s="45" cm="1">
        <f t="array" ref="EP24">INDEX(Capacity_Rates[#All],MATCH($C21,Capacity_Rates[[#All],[Invoice_Group]],0),EP$3-2019)</f>
        <v>26.360955152119182</v>
      </c>
      <c r="EQ24" s="45" cm="1">
        <f t="array" ref="EQ24">INDEX(Capacity_Rates[#All],MATCH($C21,Capacity_Rates[[#All],[Invoice_Group]],0),EQ$3-2019)</f>
        <v>26.360955152119182</v>
      </c>
      <c r="ER24" s="45" cm="1">
        <f t="array" ref="ER24">INDEX(Capacity_Rates[#All],MATCH($C21,Capacity_Rates[[#All],[Invoice_Group]],0),ER$3-2019)</f>
        <v>26.360955152119182</v>
      </c>
      <c r="ES24" s="45" cm="1">
        <f t="array" ref="ES24">INDEX(Capacity_Rates[#All],MATCH($C21,Capacity_Rates[[#All],[Invoice_Group]],0),ES$3-2019)</f>
        <v>27.099061896378519</v>
      </c>
      <c r="ET24" s="45" cm="1">
        <f t="array" ref="ET24">INDEX(Capacity_Rates[#All],MATCH($C21,Capacity_Rates[[#All],[Invoice_Group]],0),ET$3-2019)</f>
        <v>27.099061896378519</v>
      </c>
      <c r="EU24" s="45" cm="1">
        <f t="array" ref="EU24">INDEX(Capacity_Rates[#All],MATCH($C21,Capacity_Rates[[#All],[Invoice_Group]],0),EU$3-2019)</f>
        <v>27.099061896378519</v>
      </c>
      <c r="EV24" s="45" cm="1">
        <f t="array" ref="EV24">INDEX(Capacity_Rates[#All],MATCH($C21,Capacity_Rates[[#All],[Invoice_Group]],0),EV$3-2019)</f>
        <v>27.099061896378519</v>
      </c>
      <c r="EW24" s="45" cm="1">
        <f t="array" ref="EW24">INDEX(Capacity_Rates[#All],MATCH($C21,Capacity_Rates[[#All],[Invoice_Group]],0),EW$3-2019)</f>
        <v>27.099061896378519</v>
      </c>
      <c r="EX24" s="45" cm="1">
        <f t="array" ref="EX24">INDEX(Capacity_Rates[#All],MATCH($C21,Capacity_Rates[[#All],[Invoice_Group]],0),EX$3-2019)</f>
        <v>27.099061896378519</v>
      </c>
      <c r="EY24" s="45" cm="1">
        <f t="array" ref="EY24">INDEX(Capacity_Rates[#All],MATCH($C21,Capacity_Rates[[#All],[Invoice_Group]],0),EY$3-2019)</f>
        <v>27.099061896378519</v>
      </c>
      <c r="EZ24" s="45" cm="1">
        <f t="array" ref="EZ24">INDEX(Capacity_Rates[#All],MATCH($C21,Capacity_Rates[[#All],[Invoice_Group]],0),EZ$3-2019)</f>
        <v>27.099061896378519</v>
      </c>
      <c r="FA24" s="45" cm="1">
        <f t="array" ref="FA24">INDEX(Capacity_Rates[#All],MATCH($C21,Capacity_Rates[[#All],[Invoice_Group]],0),FA$3-2019)</f>
        <v>27.099061896378519</v>
      </c>
      <c r="FB24" s="45" cm="1">
        <f t="array" ref="FB24">INDEX(Capacity_Rates[#All],MATCH($C21,Capacity_Rates[[#All],[Invoice_Group]],0),FB$3-2019)</f>
        <v>27.099061896378519</v>
      </c>
      <c r="FC24" s="45" cm="1">
        <f t="array" ref="FC24">INDEX(Capacity_Rates[#All],MATCH($C21,Capacity_Rates[[#All],[Invoice_Group]],0),FC$3-2019)</f>
        <v>27.099061896378519</v>
      </c>
      <c r="FD24" s="45" cm="1">
        <f t="array" ref="FD24">INDEX(Capacity_Rates[#All],MATCH($C21,Capacity_Rates[[#All],[Invoice_Group]],0),FD$3-2019)</f>
        <v>27.099061896378519</v>
      </c>
      <c r="FE24" s="45" cm="1">
        <f t="array" ref="FE24">INDEX(Capacity_Rates[#All],MATCH($C21,Capacity_Rates[[#All],[Invoice_Group]],0),FE$3-2019)</f>
        <v>27.857835629477119</v>
      </c>
      <c r="FF24" s="45" cm="1">
        <f t="array" ref="FF24">INDEX(Capacity_Rates[#All],MATCH($C21,Capacity_Rates[[#All],[Invoice_Group]],0),FF$3-2019)</f>
        <v>27.857835629477119</v>
      </c>
      <c r="FG24" s="45" cm="1">
        <f t="array" ref="FG24">INDEX(Capacity_Rates[#All],MATCH($C21,Capacity_Rates[[#All],[Invoice_Group]],0),FG$3-2019)</f>
        <v>27.857835629477119</v>
      </c>
      <c r="FH24" s="45" cm="1">
        <f t="array" ref="FH24">INDEX(Capacity_Rates[#All],MATCH($C21,Capacity_Rates[[#All],[Invoice_Group]],0),FH$3-2019)</f>
        <v>27.857835629477119</v>
      </c>
      <c r="FI24" s="45" cm="1">
        <f t="array" ref="FI24">INDEX(Capacity_Rates[#All],MATCH($C21,Capacity_Rates[[#All],[Invoice_Group]],0),FI$3-2019)</f>
        <v>27.857835629477119</v>
      </c>
      <c r="FJ24" s="45" cm="1">
        <f t="array" ref="FJ24">INDEX(Capacity_Rates[#All],MATCH($C21,Capacity_Rates[[#All],[Invoice_Group]],0),FJ$3-2019)</f>
        <v>27.857835629477119</v>
      </c>
      <c r="FK24" s="45" cm="1">
        <f t="array" ref="FK24">INDEX(Capacity_Rates[#All],MATCH($C21,Capacity_Rates[[#All],[Invoice_Group]],0),FK$3-2019)</f>
        <v>27.857835629477119</v>
      </c>
      <c r="FL24" s="45" cm="1">
        <f t="array" ref="FL24">INDEX(Capacity_Rates[#All],MATCH($C21,Capacity_Rates[[#All],[Invoice_Group]],0),FL$3-2019)</f>
        <v>27.857835629477119</v>
      </c>
      <c r="FM24" s="45" cm="1">
        <f t="array" ref="FM24">INDEX(Capacity_Rates[#All],MATCH($C21,Capacity_Rates[[#All],[Invoice_Group]],0),FM$3-2019)</f>
        <v>27.857835629477119</v>
      </c>
      <c r="FN24" s="45" cm="1">
        <f t="array" ref="FN24">INDEX(Capacity_Rates[#All],MATCH($C21,Capacity_Rates[[#All],[Invoice_Group]],0),FN$3-2019)</f>
        <v>27.857835629477119</v>
      </c>
      <c r="FO24" s="45" cm="1">
        <f t="array" ref="FO24">INDEX(Capacity_Rates[#All],MATCH($C21,Capacity_Rates[[#All],[Invoice_Group]],0),FO$3-2019)</f>
        <v>27.857835629477119</v>
      </c>
      <c r="FP24" s="45" cm="1">
        <f t="array" ref="FP24">INDEX(Capacity_Rates[#All],MATCH($C21,Capacity_Rates[[#All],[Invoice_Group]],0),FP$3-2019)</f>
        <v>27.857835629477119</v>
      </c>
      <c r="FQ24" s="45" cm="1">
        <f t="array" ref="FQ24">INDEX(Capacity_Rates[#All],MATCH($C21,Capacity_Rates[[#All],[Invoice_Group]],0),FQ$3-2019)</f>
        <v>28.637855027102479</v>
      </c>
      <c r="FR24" s="45" cm="1">
        <f t="array" ref="FR24">INDEX(Capacity_Rates[#All],MATCH($C21,Capacity_Rates[[#All],[Invoice_Group]],0),FR$3-2019)</f>
        <v>28.637855027102479</v>
      </c>
      <c r="FS24" s="45" cm="1">
        <f t="array" ref="FS24">INDEX(Capacity_Rates[#All],MATCH($C21,Capacity_Rates[[#All],[Invoice_Group]],0),FS$3-2019)</f>
        <v>28.637855027102479</v>
      </c>
      <c r="FT24" s="45" cm="1">
        <f t="array" ref="FT24">INDEX(Capacity_Rates[#All],MATCH($C21,Capacity_Rates[[#All],[Invoice_Group]],0),FT$3-2019)</f>
        <v>28.637855027102479</v>
      </c>
      <c r="FU24" s="45" cm="1">
        <f t="array" ref="FU24">INDEX(Capacity_Rates[#All],MATCH($C21,Capacity_Rates[[#All],[Invoice_Group]],0),FU$3-2019)</f>
        <v>28.637855027102479</v>
      </c>
      <c r="FV24" s="45" cm="1">
        <f t="array" ref="FV24">INDEX(Capacity_Rates[#All],MATCH($C21,Capacity_Rates[[#All],[Invoice_Group]],0),FV$3-2019)</f>
        <v>28.637855027102479</v>
      </c>
      <c r="FW24" s="45" cm="1">
        <f t="array" ref="FW24">INDEX(Capacity_Rates[#All],MATCH($C21,Capacity_Rates[[#All],[Invoice_Group]],0),FW$3-2019)</f>
        <v>28.637855027102479</v>
      </c>
      <c r="FX24" s="45" cm="1">
        <f t="array" ref="FX24">INDEX(Capacity_Rates[#All],MATCH($C21,Capacity_Rates[[#All],[Invoice_Group]],0),FX$3-2019)</f>
        <v>28.637855027102479</v>
      </c>
      <c r="FY24" s="45" cm="1">
        <f t="array" ref="FY24">INDEX(Capacity_Rates[#All],MATCH($C21,Capacity_Rates[[#All],[Invoice_Group]],0),FY$3-2019)</f>
        <v>28.637855027102479</v>
      </c>
      <c r="FZ24" s="45" cm="1">
        <f t="array" ref="FZ24">INDEX(Capacity_Rates[#All],MATCH($C21,Capacity_Rates[[#All],[Invoice_Group]],0),FZ$3-2019)</f>
        <v>28.637855027102479</v>
      </c>
      <c r="GA24" s="45" cm="1">
        <f t="array" ref="GA24">INDEX(Capacity_Rates[#All],MATCH($C21,Capacity_Rates[[#All],[Invoice_Group]],0),GA$3-2019)</f>
        <v>28.637855027102479</v>
      </c>
      <c r="GB24" s="45" cm="1">
        <f t="array" ref="GB24">INDEX(Capacity_Rates[#All],MATCH($C21,Capacity_Rates[[#All],[Invoice_Group]],0),GB$3-2019)</f>
        <v>28.637855027102479</v>
      </c>
      <c r="GC24" s="45" cm="1">
        <f t="array" ref="GC24">INDEX(Capacity_Rates[#All],MATCH($C21,Capacity_Rates[[#All],[Invoice_Group]],0),GC$3-2019)</f>
        <v>29.439714967861349</v>
      </c>
      <c r="GD24" s="45" cm="1">
        <f t="array" ref="GD24">INDEX(Capacity_Rates[#All],MATCH($C21,Capacity_Rates[[#All],[Invoice_Group]],0),GD$3-2019)</f>
        <v>29.439714967861349</v>
      </c>
      <c r="GE24" s="45" cm="1">
        <f t="array" ref="GE24">INDEX(Capacity_Rates[#All],MATCH($C21,Capacity_Rates[[#All],[Invoice_Group]],0),GE$3-2019)</f>
        <v>29.439714967861349</v>
      </c>
      <c r="GF24" s="45" cm="1">
        <f t="array" ref="GF24">INDEX(Capacity_Rates[#All],MATCH($C21,Capacity_Rates[[#All],[Invoice_Group]],0),GF$3-2019)</f>
        <v>29.439714967861349</v>
      </c>
      <c r="GG24" s="45" cm="1">
        <f t="array" ref="GG24">INDEX(Capacity_Rates[#All],MATCH($C21,Capacity_Rates[[#All],[Invoice_Group]],0),GG$3-2019)</f>
        <v>29.439714967861349</v>
      </c>
      <c r="GH24" s="45" cm="1">
        <f t="array" ref="GH24">INDEX(Capacity_Rates[#All],MATCH($C21,Capacity_Rates[[#All],[Invoice_Group]],0),GH$3-2019)</f>
        <v>29.439714967861349</v>
      </c>
      <c r="GI24" s="45" cm="1">
        <f t="array" ref="GI24">INDEX(Capacity_Rates[#All],MATCH($C21,Capacity_Rates[[#All],[Invoice_Group]],0),GI$3-2019)</f>
        <v>29.439714967861349</v>
      </c>
      <c r="GJ24" s="45" cm="1">
        <f t="array" ref="GJ24">INDEX(Capacity_Rates[#All],MATCH($C21,Capacity_Rates[[#All],[Invoice_Group]],0),GJ$3-2019)</f>
        <v>29.439714967861349</v>
      </c>
      <c r="GK24" s="45" cm="1">
        <f t="array" ref="GK24">INDEX(Capacity_Rates[#All],MATCH($C21,Capacity_Rates[[#All],[Invoice_Group]],0),GK$3-2019)</f>
        <v>29.439714967861349</v>
      </c>
      <c r="GL24" s="45" cm="1">
        <f t="array" ref="GL24">INDEX(Capacity_Rates[#All],MATCH($C21,Capacity_Rates[[#All],[Invoice_Group]],0),GL$3-2019)</f>
        <v>29.439714967861349</v>
      </c>
      <c r="GM24" s="45" cm="1">
        <f t="array" ref="GM24">INDEX(Capacity_Rates[#All],MATCH($C21,Capacity_Rates[[#All],[Invoice_Group]],0),GM$3-2019)</f>
        <v>29.439714967861349</v>
      </c>
      <c r="GN24" s="45" cm="1">
        <f t="array" ref="GN24">INDEX(Capacity_Rates[#All],MATCH($C21,Capacity_Rates[[#All],[Invoice_Group]],0),GN$3-2019)</f>
        <v>29.439714967861349</v>
      </c>
      <c r="GO24" s="45" cm="1">
        <f t="array" ref="GO24">INDEX(Capacity_Rates[#All],MATCH($C21,Capacity_Rates[[#All],[Invoice_Group]],0),GO$3-2019)</f>
        <v>30.264026986961468</v>
      </c>
      <c r="GP24" s="45" cm="1">
        <f t="array" ref="GP24">INDEX(Capacity_Rates[#All],MATCH($C21,Capacity_Rates[[#All],[Invoice_Group]],0),GP$3-2019)</f>
        <v>30.264026986961468</v>
      </c>
      <c r="GQ24" s="45" cm="1">
        <f t="array" ref="GQ24">INDEX(Capacity_Rates[#All],MATCH($C21,Capacity_Rates[[#All],[Invoice_Group]],0),GQ$3-2019)</f>
        <v>30.264026986961468</v>
      </c>
      <c r="GR24" s="45" cm="1">
        <f t="array" ref="GR24">INDEX(Capacity_Rates[#All],MATCH($C21,Capacity_Rates[[#All],[Invoice_Group]],0),GR$3-2019)</f>
        <v>30.264026986961468</v>
      </c>
      <c r="GS24" s="45" cm="1">
        <f t="array" ref="GS24">INDEX(Capacity_Rates[#All],MATCH($C21,Capacity_Rates[[#All],[Invoice_Group]],0),GS$3-2019)</f>
        <v>30.264026986961468</v>
      </c>
      <c r="GT24" s="45" cm="1">
        <f t="array" ref="GT24">INDEX(Capacity_Rates[#All],MATCH($C21,Capacity_Rates[[#All],[Invoice_Group]],0),GT$3-2019)</f>
        <v>30.264026986961468</v>
      </c>
      <c r="GU24" s="45" cm="1">
        <f t="array" ref="GU24">INDEX(Capacity_Rates[#All],MATCH($C21,Capacity_Rates[[#All],[Invoice_Group]],0),GU$3-2019)</f>
        <v>30.264026986961468</v>
      </c>
      <c r="GV24" s="45" cm="1">
        <f t="array" ref="GV24">INDEX(Capacity_Rates[#All],MATCH($C21,Capacity_Rates[[#All],[Invoice_Group]],0),GV$3-2019)</f>
        <v>30.264026986961468</v>
      </c>
      <c r="GW24" s="45" cm="1">
        <f t="array" ref="GW24">INDEX(Capacity_Rates[#All],MATCH($C21,Capacity_Rates[[#All],[Invoice_Group]],0),GW$3-2019)</f>
        <v>30.264026986961468</v>
      </c>
      <c r="GX24" s="45" cm="1">
        <f t="array" ref="GX24">INDEX(Capacity_Rates[#All],MATCH($C21,Capacity_Rates[[#All],[Invoice_Group]],0),GX$3-2019)</f>
        <v>30.264026986961468</v>
      </c>
      <c r="GY24" s="45" cm="1">
        <f t="array" ref="GY24">INDEX(Capacity_Rates[#All],MATCH($C21,Capacity_Rates[[#All],[Invoice_Group]],0),GY$3-2019)</f>
        <v>30.264026986961468</v>
      </c>
      <c r="GZ24" s="45" cm="1">
        <f t="array" ref="GZ24">INDEX(Capacity_Rates[#All],MATCH($C21,Capacity_Rates[[#All],[Invoice_Group]],0),GZ$3-2019)</f>
        <v>30.264026986961468</v>
      </c>
      <c r="HA24" s="45" cm="1">
        <f t="array" ref="HA24">INDEX(Capacity_Rates[#All],MATCH($C21,Capacity_Rates[[#All],[Invoice_Group]],0),HA$3-2019)</f>
        <v>31.111419742596389</v>
      </c>
      <c r="HB24" s="45" cm="1">
        <f t="array" ref="HB24">INDEX(Capacity_Rates[#All],MATCH($C21,Capacity_Rates[[#All],[Invoice_Group]],0),HB$3-2019)</f>
        <v>31.111419742596389</v>
      </c>
      <c r="HC24" s="45" cm="1">
        <f t="array" ref="HC24">INDEX(Capacity_Rates[#All],MATCH($C21,Capacity_Rates[[#All],[Invoice_Group]],0),HC$3-2019)</f>
        <v>31.111419742596389</v>
      </c>
      <c r="HD24" s="45" cm="1">
        <f t="array" ref="HD24">INDEX(Capacity_Rates[#All],MATCH($C21,Capacity_Rates[[#All],[Invoice_Group]],0),HD$3-2019)</f>
        <v>31.111419742596389</v>
      </c>
      <c r="HE24" s="45" cm="1">
        <f t="array" ref="HE24">INDEX(Capacity_Rates[#All],MATCH($C21,Capacity_Rates[[#All],[Invoice_Group]],0),HE$3-2019)</f>
        <v>31.111419742596389</v>
      </c>
      <c r="HF24" s="45" cm="1">
        <f t="array" ref="HF24">INDEX(Capacity_Rates[#All],MATCH($C21,Capacity_Rates[[#All],[Invoice_Group]],0),HF$3-2019)</f>
        <v>31.111419742596389</v>
      </c>
      <c r="HG24" s="45" cm="1">
        <f t="array" ref="HG24">INDEX(Capacity_Rates[#All],MATCH($C21,Capacity_Rates[[#All],[Invoice_Group]],0),HG$3-2019)</f>
        <v>31.111419742596389</v>
      </c>
      <c r="HH24" s="45" cm="1">
        <f t="array" ref="HH24">INDEX(Capacity_Rates[#All],MATCH($C21,Capacity_Rates[[#All],[Invoice_Group]],0),HH$3-2019)</f>
        <v>31.111419742596389</v>
      </c>
      <c r="HI24" s="45" cm="1">
        <f t="array" ref="HI24">INDEX(Capacity_Rates[#All],MATCH($C21,Capacity_Rates[[#All],[Invoice_Group]],0),HI$3-2019)</f>
        <v>31.111419742596389</v>
      </c>
      <c r="HJ24" s="45" cm="1">
        <f t="array" ref="HJ24">INDEX(Capacity_Rates[#All],MATCH($C21,Capacity_Rates[[#All],[Invoice_Group]],0),HJ$3-2019)</f>
        <v>31.111419742596389</v>
      </c>
      <c r="HK24" s="45" cm="1">
        <f t="array" ref="HK24">INDEX(Capacity_Rates[#All],MATCH($C21,Capacity_Rates[[#All],[Invoice_Group]],0),HK$3-2019)</f>
        <v>31.111419742596389</v>
      </c>
      <c r="HL24" s="45" cm="1">
        <f t="array" ref="HL24">INDEX(Capacity_Rates[#All],MATCH($C21,Capacity_Rates[[#All],[Invoice_Group]],0),HL$3-2019)</f>
        <v>31.111419742596389</v>
      </c>
      <c r="HM24" s="45" cm="1">
        <f t="array" ref="HM24">INDEX(Capacity_Rates[#All],MATCH($C21,Capacity_Rates[[#All],[Invoice_Group]],0),HM$3-2019)</f>
        <v>31.982539495389091</v>
      </c>
      <c r="HN24" s="45" cm="1">
        <f t="array" ref="HN24">INDEX(Capacity_Rates[#All],MATCH($C21,Capacity_Rates[[#All],[Invoice_Group]],0),HN$3-2019)</f>
        <v>31.982539495389091</v>
      </c>
      <c r="HO24" s="45" cm="1">
        <f t="array" ref="HO24">INDEX(Capacity_Rates[#All],MATCH($C21,Capacity_Rates[[#All],[Invoice_Group]],0),HO$3-2019)</f>
        <v>31.982539495389091</v>
      </c>
      <c r="HP24" s="45" cm="1">
        <f t="array" ref="HP24">INDEX(Capacity_Rates[#All],MATCH($C21,Capacity_Rates[[#All],[Invoice_Group]],0),HP$3-2019)</f>
        <v>31.982539495389091</v>
      </c>
      <c r="HQ24" s="45" cm="1">
        <f t="array" ref="HQ24">INDEX(Capacity_Rates[#All],MATCH($C21,Capacity_Rates[[#All],[Invoice_Group]],0),HQ$3-2019)</f>
        <v>31.982539495389091</v>
      </c>
      <c r="HR24" s="45" cm="1">
        <f t="array" ref="HR24">INDEX(Capacity_Rates[#All],MATCH($C21,Capacity_Rates[[#All],[Invoice_Group]],0),HR$3-2019)</f>
        <v>31.982539495389091</v>
      </c>
      <c r="HS24" s="45" cm="1">
        <f t="array" ref="HS24">INDEX(Capacity_Rates[#All],MATCH($C21,Capacity_Rates[[#All],[Invoice_Group]],0),HS$3-2019)</f>
        <v>31.982539495389091</v>
      </c>
      <c r="HT24" s="45" cm="1">
        <f t="array" ref="HT24">INDEX(Capacity_Rates[#All],MATCH($C21,Capacity_Rates[[#All],[Invoice_Group]],0),HT$3-2019)</f>
        <v>31.982539495389091</v>
      </c>
      <c r="HU24" s="45" cm="1">
        <f t="array" ref="HU24">INDEX(Capacity_Rates[#All],MATCH($C21,Capacity_Rates[[#All],[Invoice_Group]],0),HU$3-2019)</f>
        <v>31.982539495389091</v>
      </c>
      <c r="HV24" s="45" cm="1">
        <f t="array" ref="HV24">INDEX(Capacity_Rates[#All],MATCH($C21,Capacity_Rates[[#All],[Invoice_Group]],0),HV$3-2019)</f>
        <v>31.982539495389091</v>
      </c>
      <c r="HW24" s="45" cm="1">
        <f t="array" ref="HW24">INDEX(Capacity_Rates[#All],MATCH($C21,Capacity_Rates[[#All],[Invoice_Group]],0),HW$3-2019)</f>
        <v>31.982539495389091</v>
      </c>
      <c r="HX24" s="45" cm="1">
        <f t="array" ref="HX24">INDEX(Capacity_Rates[#All],MATCH($C21,Capacity_Rates[[#All],[Invoice_Group]],0),HX$3-2019)</f>
        <v>31.982539495389091</v>
      </c>
      <c r="HY24" s="45" cm="1">
        <f t="array" ref="HY24">INDEX(Capacity_Rates[#All],MATCH($C21,Capacity_Rates[[#All],[Invoice_Group]],0),HY$3-2019)</f>
        <v>32.878050601259986</v>
      </c>
      <c r="HZ24" s="45" cm="1">
        <f t="array" ref="HZ24">INDEX(Capacity_Rates[#All],MATCH($C21,Capacity_Rates[[#All],[Invoice_Group]],0),HZ$3-2019)</f>
        <v>32.878050601259986</v>
      </c>
      <c r="IA24" s="45" cm="1">
        <f t="array" ref="IA24">INDEX(Capacity_Rates[#All],MATCH($C21,Capacity_Rates[[#All],[Invoice_Group]],0),IA$3-2019)</f>
        <v>32.878050601259986</v>
      </c>
      <c r="IB24" s="45" cm="1">
        <f t="array" ref="IB24">INDEX(Capacity_Rates[#All],MATCH($C21,Capacity_Rates[[#All],[Invoice_Group]],0),IB$3-2019)</f>
        <v>32.878050601259986</v>
      </c>
      <c r="IC24" s="45" cm="1">
        <f t="array" ref="IC24">INDEX(Capacity_Rates[#All],MATCH($C21,Capacity_Rates[[#All],[Invoice_Group]],0),IC$3-2019)</f>
        <v>32.878050601259986</v>
      </c>
      <c r="ID24" s="45" cm="1">
        <f t="array" ref="ID24">INDEX(Capacity_Rates[#All],MATCH($C21,Capacity_Rates[[#All],[Invoice_Group]],0),ID$3-2019)</f>
        <v>32.878050601259986</v>
      </c>
      <c r="IE24" s="45" cm="1">
        <f t="array" ref="IE24">INDEX(Capacity_Rates[#All],MATCH($C21,Capacity_Rates[[#All],[Invoice_Group]],0),IE$3-2019)</f>
        <v>32.878050601259986</v>
      </c>
      <c r="IF24" s="45" cm="1">
        <f t="array" ref="IF24">INDEX(Capacity_Rates[#All],MATCH($C21,Capacity_Rates[[#All],[Invoice_Group]],0),IF$3-2019)</f>
        <v>32.878050601259986</v>
      </c>
      <c r="IG24" s="45" cm="1">
        <f t="array" ref="IG24">INDEX(Capacity_Rates[#All],MATCH($C21,Capacity_Rates[[#All],[Invoice_Group]],0),IG$3-2019)</f>
        <v>32.878050601259986</v>
      </c>
      <c r="IH24" s="45" cm="1">
        <f t="array" ref="IH24">INDEX(Capacity_Rates[#All],MATCH($C21,Capacity_Rates[[#All],[Invoice_Group]],0),IH$3-2019)</f>
        <v>32.878050601259986</v>
      </c>
      <c r="II24" s="45" cm="1">
        <f t="array" ref="II24">INDEX(Capacity_Rates[#All],MATCH($C21,Capacity_Rates[[#All],[Invoice_Group]],0),II$3-2019)</f>
        <v>32.878050601259986</v>
      </c>
      <c r="IJ24" s="45" cm="1">
        <f t="array" ref="IJ24">INDEX(Capacity_Rates[#All],MATCH($C21,Capacity_Rates[[#All],[Invoice_Group]],0),IJ$3-2019)</f>
        <v>32.878050601259986</v>
      </c>
      <c r="IK24" s="45" cm="1">
        <f t="array" ref="IK24">INDEX(Capacity_Rates[#All],MATCH($C21,Capacity_Rates[[#All],[Invoice_Group]],0),IK$3-2019)</f>
        <v>33.798636018095266</v>
      </c>
      <c r="IL24" s="45" cm="1">
        <f t="array" ref="IL24">INDEX(Capacity_Rates[#All],MATCH($C21,Capacity_Rates[[#All],[Invoice_Group]],0),IL$3-2019)</f>
        <v>33.798636018095266</v>
      </c>
      <c r="IM24" s="45" cm="1">
        <f t="array" ref="IM24">INDEX(Capacity_Rates[#All],MATCH($C21,Capacity_Rates[[#All],[Invoice_Group]],0),IM$3-2019)</f>
        <v>33.798636018095266</v>
      </c>
      <c r="IN24" s="45" cm="1">
        <f t="array" ref="IN24">INDEX(Capacity_Rates[#All],MATCH($C21,Capacity_Rates[[#All],[Invoice_Group]],0),IN$3-2019)</f>
        <v>33.798636018095266</v>
      </c>
      <c r="IO24" s="45" cm="1">
        <f t="array" ref="IO24">INDEX(Capacity_Rates[#All],MATCH($C21,Capacity_Rates[[#All],[Invoice_Group]],0),IO$3-2019)</f>
        <v>33.798636018095266</v>
      </c>
      <c r="IP24" s="45" cm="1">
        <f t="array" ref="IP24">INDEX(Capacity_Rates[#All],MATCH($C21,Capacity_Rates[[#All],[Invoice_Group]],0),IP$3-2019)</f>
        <v>33.798636018095266</v>
      </c>
      <c r="IQ24" s="45" cm="1">
        <f t="array" ref="IQ24">INDEX(Capacity_Rates[#All],MATCH($C21,Capacity_Rates[[#All],[Invoice_Group]],0),IQ$3-2019)</f>
        <v>33.798636018095266</v>
      </c>
      <c r="IR24" s="45" cm="1">
        <f t="array" ref="IR24">INDEX(Capacity_Rates[#All],MATCH($C21,Capacity_Rates[[#All],[Invoice_Group]],0),IR$3-2019)</f>
        <v>33.798636018095266</v>
      </c>
      <c r="IS24" s="45" cm="1">
        <f t="array" ref="IS24">INDEX(Capacity_Rates[#All],MATCH($C21,Capacity_Rates[[#All],[Invoice_Group]],0),IS$3-2019)</f>
        <v>33.798636018095266</v>
      </c>
      <c r="IT24" s="45" cm="1">
        <f t="array" ref="IT24">INDEX(Capacity_Rates[#All],MATCH($C21,Capacity_Rates[[#All],[Invoice_Group]],0),IT$3-2019)</f>
        <v>33.798636018095266</v>
      </c>
      <c r="IU24" s="45" cm="1">
        <f t="array" ref="IU24">INDEX(Capacity_Rates[#All],MATCH($C21,Capacity_Rates[[#All],[Invoice_Group]],0),IU$3-2019)</f>
        <v>33.798636018095266</v>
      </c>
      <c r="IV24" s="45" cm="1">
        <f t="array" ref="IV24">INDEX(Capacity_Rates[#All],MATCH($C21,Capacity_Rates[[#All],[Invoice_Group]],0),IV$3-2019)</f>
        <v>33.798636018095266</v>
      </c>
      <c r="IW24" s="45" cm="1">
        <f t="array" ref="IW24">INDEX(Capacity_Rates[#All],MATCH($C21,Capacity_Rates[[#All],[Invoice_Group]],0),IW$3-2019)</f>
        <v>34.744997826601931</v>
      </c>
      <c r="IX24" s="45" cm="1">
        <f t="array" ref="IX24">INDEX(Capacity_Rates[#All],MATCH($C21,Capacity_Rates[[#All],[Invoice_Group]],0),IX$3-2019)</f>
        <v>34.744997826601931</v>
      </c>
      <c r="IY24" s="45" cm="1">
        <f t="array" ref="IY24">INDEX(Capacity_Rates[#All],MATCH($C21,Capacity_Rates[[#All],[Invoice_Group]],0),IY$3-2019)</f>
        <v>34.744997826601931</v>
      </c>
      <c r="IZ24" s="45" cm="1">
        <f t="array" ref="IZ24">INDEX(Capacity_Rates[#All],MATCH($C21,Capacity_Rates[[#All],[Invoice_Group]],0),IZ$3-2019)</f>
        <v>34.744997826601931</v>
      </c>
      <c r="JA24" s="45" cm="1">
        <f t="array" ref="JA24">INDEX(Capacity_Rates[#All],MATCH($C21,Capacity_Rates[[#All],[Invoice_Group]],0),JA$3-2019)</f>
        <v>34.744997826601931</v>
      </c>
      <c r="JB24" s="45" cm="1">
        <f t="array" ref="JB24">INDEX(Capacity_Rates[#All],MATCH($C21,Capacity_Rates[[#All],[Invoice_Group]],0),JB$3-2019)</f>
        <v>34.744997826601931</v>
      </c>
      <c r="JC24" s="45" cm="1">
        <f t="array" ref="JC24">INDEX(Capacity_Rates[#All],MATCH($C21,Capacity_Rates[[#All],[Invoice_Group]],0),JC$3-2019)</f>
        <v>34.744997826601931</v>
      </c>
      <c r="JD24" s="45" cm="1">
        <f t="array" ref="JD24">INDEX(Capacity_Rates[#All],MATCH($C21,Capacity_Rates[[#All],[Invoice_Group]],0),JD$3-2019)</f>
        <v>34.744997826601931</v>
      </c>
      <c r="JE24" s="45" cm="1">
        <f t="array" ref="JE24">INDEX(Capacity_Rates[#All],MATCH($C21,Capacity_Rates[[#All],[Invoice_Group]],0),JE$3-2019)</f>
        <v>34.744997826601931</v>
      </c>
      <c r="JF24" s="45" cm="1">
        <f t="array" ref="JF24">INDEX(Capacity_Rates[#All],MATCH($C21,Capacity_Rates[[#All],[Invoice_Group]],0),JF$3-2019)</f>
        <v>34.744997826601931</v>
      </c>
      <c r="JG24" s="45" cm="1">
        <f t="array" ref="JG24">INDEX(Capacity_Rates[#All],MATCH($C21,Capacity_Rates[[#All],[Invoice_Group]],0),JG$3-2019)</f>
        <v>34.744997826601931</v>
      </c>
      <c r="JH24" s="45" cm="1">
        <f t="array" ref="JH24">INDEX(Capacity_Rates[#All],MATCH($C21,Capacity_Rates[[#All],[Invoice_Group]],0),JH$3-2019)</f>
        <v>34.744997826601931</v>
      </c>
      <c r="JI24" s="45" cm="1">
        <f t="array" ref="JI24">INDEX(Capacity_Rates[#All],MATCH($C21,Capacity_Rates[[#All],[Invoice_Group]],0),JI$3-2019)</f>
        <v>35.717857765746786</v>
      </c>
      <c r="JJ24" s="45" cm="1">
        <f t="array" ref="JJ24">INDEX(Capacity_Rates[#All],MATCH($C21,Capacity_Rates[[#All],[Invoice_Group]],0),JJ$3-2019)</f>
        <v>35.717857765746786</v>
      </c>
      <c r="JK24" s="45" cm="1">
        <f t="array" ref="JK24">INDEX(Capacity_Rates[#All],MATCH($C21,Capacity_Rates[[#All],[Invoice_Group]],0),JK$3-2019)</f>
        <v>35.717857765746786</v>
      </c>
      <c r="JL24" s="45" cm="1">
        <f t="array" ref="JL24">INDEX(Capacity_Rates[#All],MATCH($C21,Capacity_Rates[[#All],[Invoice_Group]],0),JL$3-2019)</f>
        <v>35.717857765746786</v>
      </c>
      <c r="JM24" s="45" cm="1">
        <f t="array" ref="JM24">INDEX(Capacity_Rates[#All],MATCH($C21,Capacity_Rates[[#All],[Invoice_Group]],0),JM$3-2019)</f>
        <v>35.717857765746786</v>
      </c>
      <c r="JN24" s="45" cm="1">
        <f t="array" ref="JN24">INDEX(Capacity_Rates[#All],MATCH($C21,Capacity_Rates[[#All],[Invoice_Group]],0),JN$3-2019)</f>
        <v>35.717857765746786</v>
      </c>
      <c r="JO24" s="45" cm="1">
        <f t="array" ref="JO24">INDEX(Capacity_Rates[#All],MATCH($C21,Capacity_Rates[[#All],[Invoice_Group]],0),JO$3-2019)</f>
        <v>35.717857765746786</v>
      </c>
      <c r="JP24" s="45" cm="1">
        <f t="array" ref="JP24">INDEX(Capacity_Rates[#All],MATCH($C21,Capacity_Rates[[#All],[Invoice_Group]],0),JP$3-2019)</f>
        <v>35.717857765746786</v>
      </c>
      <c r="JQ24" s="45" cm="1">
        <f t="array" ref="JQ24">INDEX(Capacity_Rates[#All],MATCH($C21,Capacity_Rates[[#All],[Invoice_Group]],0),JQ$3-2019)</f>
        <v>35.717857765746786</v>
      </c>
      <c r="JR24" s="45" cm="1">
        <f t="array" ref="JR24">INDEX(Capacity_Rates[#All],MATCH($C21,Capacity_Rates[[#All],[Invoice_Group]],0),JR$3-2019)</f>
        <v>35.717857765746786</v>
      </c>
      <c r="JS24" s="45" cm="1">
        <f t="array" ref="JS24">INDEX(Capacity_Rates[#All],MATCH($C21,Capacity_Rates[[#All],[Invoice_Group]],0),JS$3-2019)</f>
        <v>35.717857765746786</v>
      </c>
      <c r="JT24" s="45" cm="1">
        <f t="array" ref="JT24">INDEX(Capacity_Rates[#All],MATCH($C21,Capacity_Rates[[#All],[Invoice_Group]],0),JT$3-2019)</f>
        <v>35.717857765746786</v>
      </c>
      <c r="JU24" s="45" cm="1">
        <f t="array" ref="JU24">INDEX(Capacity_Rates[#All],MATCH($C21,Capacity_Rates[[#All],[Invoice_Group]],0),JU$3-2019)</f>
        <v>36.7179577831877</v>
      </c>
      <c r="JV24" s="45" cm="1">
        <f t="array" ref="JV24">INDEX(Capacity_Rates[#All],MATCH($C21,Capacity_Rates[[#All],[Invoice_Group]],0),JV$3-2019)</f>
        <v>36.7179577831877</v>
      </c>
      <c r="JW24" s="45" cm="1">
        <f t="array" ref="JW24">INDEX(Capacity_Rates[#All],MATCH($C21,Capacity_Rates[[#All],[Invoice_Group]],0),JW$3-2019)</f>
        <v>36.7179577831877</v>
      </c>
      <c r="JX24" s="45" cm="1">
        <f t="array" ref="JX24">INDEX(Capacity_Rates[#All],MATCH($C21,Capacity_Rates[[#All],[Invoice_Group]],0),JX$3-2019)</f>
        <v>36.7179577831877</v>
      </c>
      <c r="JY24" s="45" cm="1">
        <f t="array" ref="JY24">INDEX(Capacity_Rates[#All],MATCH($C21,Capacity_Rates[[#All],[Invoice_Group]],0),JY$3-2019)</f>
        <v>36.7179577831877</v>
      </c>
      <c r="JZ24" s="45" cm="1">
        <f t="array" ref="JZ24">INDEX(Capacity_Rates[#All],MATCH($C21,Capacity_Rates[[#All],[Invoice_Group]],0),JZ$3-2019)</f>
        <v>36.7179577831877</v>
      </c>
      <c r="KA24" s="45" cm="1">
        <f t="array" ref="KA24">INDEX(Capacity_Rates[#All],MATCH($C21,Capacity_Rates[[#All],[Invoice_Group]],0),KA$3-2019)</f>
        <v>36.7179577831877</v>
      </c>
      <c r="KB24" s="45" cm="1">
        <f t="array" ref="KB24">INDEX(Capacity_Rates[#All],MATCH($C21,Capacity_Rates[[#All],[Invoice_Group]],0),KB$3-2019)</f>
        <v>36.7179577831877</v>
      </c>
      <c r="KC24" s="45" cm="1">
        <f t="array" ref="KC24">INDEX(Capacity_Rates[#All],MATCH($C21,Capacity_Rates[[#All],[Invoice_Group]],0),KC$3-2019)</f>
        <v>36.7179577831877</v>
      </c>
      <c r="KD24" s="45" cm="1">
        <f t="array" ref="KD24">INDEX(Capacity_Rates[#All],MATCH($C21,Capacity_Rates[[#All],[Invoice_Group]],0),KD$3-2019)</f>
        <v>36.7179577831877</v>
      </c>
      <c r="KE24" s="45" cm="1">
        <f t="array" ref="KE24">INDEX(Capacity_Rates[#All],MATCH($C21,Capacity_Rates[[#All],[Invoice_Group]],0),KE$3-2019)</f>
        <v>36.7179577831877</v>
      </c>
      <c r="KF24" s="45" cm="1">
        <f t="array" ref="KF24">INDEX(Capacity_Rates[#All],MATCH($C21,Capacity_Rates[[#All],[Invoice_Group]],0),KF$3-2019)</f>
        <v>36.7179577831877</v>
      </c>
      <c r="KG24" s="45" cm="1">
        <f t="array" ref="KG24">INDEX(Capacity_Rates[#All],MATCH($C21,Capacity_Rates[[#All],[Invoice_Group]],0),KG$3-2019)</f>
        <v>37.746060601116959</v>
      </c>
      <c r="KH24" s="45" cm="1">
        <f t="array" ref="KH24">INDEX(Capacity_Rates[#All],MATCH($C21,Capacity_Rates[[#All],[Invoice_Group]],0),KH$3-2019)</f>
        <v>37.746060601116959</v>
      </c>
      <c r="KI24" s="45" cm="1">
        <f t="array" ref="KI24">INDEX(Capacity_Rates[#All],MATCH($C21,Capacity_Rates[[#All],[Invoice_Group]],0),KI$3-2019)</f>
        <v>37.746060601116959</v>
      </c>
      <c r="KJ24" s="45" cm="1">
        <f t="array" ref="KJ24">INDEX(Capacity_Rates[#All],MATCH($C21,Capacity_Rates[[#All],[Invoice_Group]],0),KJ$3-2019)</f>
        <v>37.746060601116959</v>
      </c>
      <c r="KK24" s="45" cm="1">
        <f t="array" ref="KK24">INDEX(Capacity_Rates[#All],MATCH($C21,Capacity_Rates[[#All],[Invoice_Group]],0),KK$3-2019)</f>
        <v>37.746060601116959</v>
      </c>
      <c r="KL24" s="45" cm="1">
        <f t="array" ref="KL24">INDEX(Capacity_Rates[#All],MATCH($C21,Capacity_Rates[[#All],[Invoice_Group]],0),KL$3-2019)</f>
        <v>37.746060601116959</v>
      </c>
      <c r="KM24" s="45" cm="1">
        <f t="array" ref="KM24">INDEX(Capacity_Rates[#All],MATCH($C21,Capacity_Rates[[#All],[Invoice_Group]],0),KM$3-2019)</f>
        <v>37.746060601116959</v>
      </c>
      <c r="KN24" s="45" cm="1">
        <f t="array" ref="KN24">INDEX(Capacity_Rates[#All],MATCH($C21,Capacity_Rates[[#All],[Invoice_Group]],0),KN$3-2019)</f>
        <v>37.746060601116959</v>
      </c>
      <c r="KO24" s="45" cm="1">
        <f t="array" ref="KO24">INDEX(Capacity_Rates[#All],MATCH($C21,Capacity_Rates[[#All],[Invoice_Group]],0),KO$3-2019)</f>
        <v>37.746060601116959</v>
      </c>
      <c r="KP24" s="45" cm="1">
        <f t="array" ref="KP24">INDEX(Capacity_Rates[#All],MATCH($C21,Capacity_Rates[[#All],[Invoice_Group]],0),KP$3-2019)</f>
        <v>37.746060601116959</v>
      </c>
      <c r="KQ24" s="45" cm="1">
        <f t="array" ref="KQ24">INDEX(Capacity_Rates[#All],MATCH($C21,Capacity_Rates[[#All],[Invoice_Group]],0),KQ$3-2019)</f>
        <v>37.746060601116959</v>
      </c>
      <c r="KR24" s="45" cm="1">
        <f t="array" ref="KR24">INDEX(Capacity_Rates[#All],MATCH($C21,Capacity_Rates[[#All],[Invoice_Group]],0),KR$3-2019)</f>
        <v>37.746060601116959</v>
      </c>
      <c r="KS24" s="45" cm="1">
        <f t="array" ref="KS24">INDEX(Capacity_Rates[#All],MATCH($C21,Capacity_Rates[[#All],[Invoice_Group]],0),KS$3-2019)</f>
        <v>38.802950297948236</v>
      </c>
      <c r="KT24" s="45" cm="1">
        <f t="array" ref="KT24">INDEX(Capacity_Rates[#All],MATCH($C21,Capacity_Rates[[#All],[Invoice_Group]],0),KT$3-2019)</f>
        <v>38.802950297948236</v>
      </c>
      <c r="KU24" s="45" cm="1">
        <f t="array" ref="KU24">INDEX(Capacity_Rates[#All],MATCH($C21,Capacity_Rates[[#All],[Invoice_Group]],0),KU$3-2019)</f>
        <v>38.802950297948236</v>
      </c>
      <c r="KV24" s="45" cm="1">
        <f t="array" ref="KV24">INDEX(Capacity_Rates[#All],MATCH($C21,Capacity_Rates[[#All],[Invoice_Group]],0),KV$3-2019)</f>
        <v>38.802950297948236</v>
      </c>
      <c r="KW24" s="45" cm="1">
        <f t="array" ref="KW24">INDEX(Capacity_Rates[#All],MATCH($C21,Capacity_Rates[[#All],[Invoice_Group]],0),KW$3-2019)</f>
        <v>38.802950297948236</v>
      </c>
      <c r="KX24" s="45" cm="1">
        <f t="array" ref="KX24">INDEX(Capacity_Rates[#All],MATCH($C21,Capacity_Rates[[#All],[Invoice_Group]],0),KX$3-2019)</f>
        <v>38.802950297948236</v>
      </c>
      <c r="KY24" s="45" cm="1">
        <f t="array" ref="KY24">INDEX(Capacity_Rates[#All],MATCH($C21,Capacity_Rates[[#All],[Invoice_Group]],0),KY$3-2019)</f>
        <v>38.802950297948236</v>
      </c>
      <c r="KZ24" s="45" cm="1">
        <f t="array" ref="KZ24">INDEX(Capacity_Rates[#All],MATCH($C21,Capacity_Rates[[#All],[Invoice_Group]],0),KZ$3-2019)</f>
        <v>38.802950297948236</v>
      </c>
      <c r="LA24" s="45" cm="1">
        <f t="array" ref="LA24">INDEX(Capacity_Rates[#All],MATCH($C21,Capacity_Rates[[#All],[Invoice_Group]],0),LA$3-2019)</f>
        <v>38.802950297948236</v>
      </c>
      <c r="LB24" s="45" cm="1">
        <f t="array" ref="LB24">INDEX(Capacity_Rates[#All],MATCH($C21,Capacity_Rates[[#All],[Invoice_Group]],0),LB$3-2019)</f>
        <v>38.802950297948236</v>
      </c>
      <c r="LC24" s="45" cm="1">
        <f t="array" ref="LC24">INDEX(Capacity_Rates[#All],MATCH($C21,Capacity_Rates[[#All],[Invoice_Group]],0),LC$3-2019)</f>
        <v>38.802950297948236</v>
      </c>
      <c r="LD24" s="45" cm="1">
        <f t="array" ref="LD24">INDEX(Capacity_Rates[#All],MATCH($C21,Capacity_Rates[[#All],[Invoice_Group]],0),LD$3-2019)</f>
        <v>38.802950297948236</v>
      </c>
      <c r="LE24" s="45" cm="1">
        <f t="array" ref="LE24">INDEX(Capacity_Rates[#All],MATCH($C21,Capacity_Rates[[#All],[Invoice_Group]],0),LE$3-2019)</f>
        <v>39.889432906290786</v>
      </c>
      <c r="LF24" s="45" cm="1">
        <f t="array" ref="LF24">INDEX(Capacity_Rates[#All],MATCH($C21,Capacity_Rates[[#All],[Invoice_Group]],0),LF$3-2019)</f>
        <v>39.889432906290786</v>
      </c>
      <c r="LG24" s="45" cm="1">
        <f t="array" ref="LG24">INDEX(Capacity_Rates[#All],MATCH($C21,Capacity_Rates[[#All],[Invoice_Group]],0),LG$3-2019)</f>
        <v>39.889432906290786</v>
      </c>
      <c r="LH24" s="45" cm="1">
        <f t="array" ref="LH24">INDEX(Capacity_Rates[#All],MATCH($C21,Capacity_Rates[[#All],[Invoice_Group]],0),LH$3-2019)</f>
        <v>39.889432906290786</v>
      </c>
      <c r="LI24" s="45" cm="1">
        <f t="array" ref="LI24">INDEX(Capacity_Rates[#All],MATCH($C21,Capacity_Rates[[#All],[Invoice_Group]],0),LI$3-2019)</f>
        <v>39.889432906290786</v>
      </c>
      <c r="LJ24" s="45" cm="1">
        <f t="array" ref="LJ24">INDEX(Capacity_Rates[#All],MATCH($C21,Capacity_Rates[[#All],[Invoice_Group]],0),LJ$3-2019)</f>
        <v>39.889432906290786</v>
      </c>
      <c r="LK24" s="45" cm="1">
        <f t="array" ref="LK24">INDEX(Capacity_Rates[#All],MATCH($C21,Capacity_Rates[[#All],[Invoice_Group]],0),LK$3-2019)</f>
        <v>39.889432906290786</v>
      </c>
      <c r="LL24" s="45" cm="1">
        <f t="array" ref="LL24">INDEX(Capacity_Rates[#All],MATCH($C21,Capacity_Rates[[#All],[Invoice_Group]],0),LL$3-2019)</f>
        <v>39.889432906290786</v>
      </c>
      <c r="LM24" s="45" cm="1">
        <f t="array" ref="LM24">INDEX(Capacity_Rates[#All],MATCH($C21,Capacity_Rates[[#All],[Invoice_Group]],0),LM$3-2019)</f>
        <v>39.889432906290786</v>
      </c>
      <c r="LN24" s="45" cm="1">
        <f t="array" ref="LN24">INDEX(Capacity_Rates[#All],MATCH($C21,Capacity_Rates[[#All],[Invoice_Group]],0),LN$3-2019)</f>
        <v>39.889432906290786</v>
      </c>
      <c r="LO24" s="45" cm="1">
        <f t="array" ref="LO24">INDEX(Capacity_Rates[#All],MATCH($C21,Capacity_Rates[[#All],[Invoice_Group]],0),LO$3-2019)</f>
        <v>39.889432906290786</v>
      </c>
      <c r="LP24" s="45" cm="1">
        <f t="array" ref="LP24">INDEX(Capacity_Rates[#All],MATCH($C21,Capacity_Rates[[#All],[Invoice_Group]],0),LP$3-2019)</f>
        <v>39.889432906290786</v>
      </c>
      <c r="LQ24" s="45" cm="1">
        <f t="array" ref="LQ24">INDEX(Capacity_Rates[#All],MATCH($C21,Capacity_Rates[[#All],[Invoice_Group]],0),LQ$3-2019)</f>
        <v>41.00633702766693</v>
      </c>
      <c r="LR24" s="45" cm="1">
        <f t="array" ref="LR24">INDEX(Capacity_Rates[#All],MATCH($C21,Capacity_Rates[[#All],[Invoice_Group]],0),LR$3-2019)</f>
        <v>41.00633702766693</v>
      </c>
      <c r="LS24" s="45" cm="1">
        <f t="array" ref="LS24">INDEX(Capacity_Rates[#All],MATCH($C21,Capacity_Rates[[#All],[Invoice_Group]],0),LS$3-2019)</f>
        <v>41.00633702766693</v>
      </c>
      <c r="LT24" s="45" cm="1">
        <f t="array" ref="LT24">INDEX(Capacity_Rates[#All],MATCH($C21,Capacity_Rates[[#All],[Invoice_Group]],0),LT$3-2019)</f>
        <v>41.00633702766693</v>
      </c>
      <c r="LU24" s="45" cm="1">
        <f t="array" ref="LU24">INDEX(Capacity_Rates[#All],MATCH($C21,Capacity_Rates[[#All],[Invoice_Group]],0),LU$3-2019)</f>
        <v>41.00633702766693</v>
      </c>
      <c r="LV24" s="45" cm="1">
        <f t="array" ref="LV24">INDEX(Capacity_Rates[#All],MATCH($C21,Capacity_Rates[[#All],[Invoice_Group]],0),LV$3-2019)</f>
        <v>41.00633702766693</v>
      </c>
      <c r="LW24" s="45" cm="1">
        <f t="array" ref="LW24">INDEX(Capacity_Rates[#All],MATCH($C21,Capacity_Rates[[#All],[Invoice_Group]],0),LW$3-2019)</f>
        <v>41.00633702766693</v>
      </c>
      <c r="LX24" s="45" cm="1">
        <f t="array" ref="LX24">INDEX(Capacity_Rates[#All],MATCH($C21,Capacity_Rates[[#All],[Invoice_Group]],0),LX$3-2019)</f>
        <v>41.00633702766693</v>
      </c>
      <c r="LY24" s="45" cm="1">
        <f t="array" ref="LY24">INDEX(Capacity_Rates[#All],MATCH($C21,Capacity_Rates[[#All],[Invoice_Group]],0),LY$3-2019)</f>
        <v>41.00633702766693</v>
      </c>
      <c r="LZ24" s="45" cm="1">
        <f t="array" ref="LZ24">INDEX(Capacity_Rates[#All],MATCH($C21,Capacity_Rates[[#All],[Invoice_Group]],0),LZ$3-2019)</f>
        <v>41.00633702766693</v>
      </c>
      <c r="MA24" s="45" cm="1">
        <f t="array" ref="MA24">INDEX(Capacity_Rates[#All],MATCH($C21,Capacity_Rates[[#All],[Invoice_Group]],0),MA$3-2019)</f>
        <v>41.00633702766693</v>
      </c>
      <c r="MB24" s="45" cm="1">
        <f t="array" ref="MB24">INDEX(Capacity_Rates[#All],MATCH($C21,Capacity_Rates[[#All],[Invoice_Group]],0),MB$3-2019)</f>
        <v>41.00633702766693</v>
      </c>
      <c r="MC24" s="45" cm="1">
        <f t="array" ref="MC24">INDEX(Capacity_Rates[#All],MATCH($C21,Capacity_Rates[[#All],[Invoice_Group]],0),MC$3-2019)</f>
        <v>42.154514464441604</v>
      </c>
      <c r="MD24" s="45" cm="1">
        <f t="array" ref="MD24">INDEX(Capacity_Rates[#All],MATCH($C21,Capacity_Rates[[#All],[Invoice_Group]],0),MD$3-2019)</f>
        <v>42.154514464441604</v>
      </c>
      <c r="ME24" s="45" cm="1">
        <f t="array" ref="ME24">INDEX(Capacity_Rates[#All],MATCH($C21,Capacity_Rates[[#All],[Invoice_Group]],0),ME$3-2019)</f>
        <v>42.154514464441604</v>
      </c>
      <c r="MF24" s="45" cm="1">
        <f t="array" ref="MF24">INDEX(Capacity_Rates[#All],MATCH($C21,Capacity_Rates[[#All],[Invoice_Group]],0),MF$3-2019)</f>
        <v>42.154514464441604</v>
      </c>
      <c r="MG24" s="45" cm="1">
        <f t="array" ref="MG24">INDEX(Capacity_Rates[#All],MATCH($C21,Capacity_Rates[[#All],[Invoice_Group]],0),MG$3-2019)</f>
        <v>42.154514464441604</v>
      </c>
      <c r="MH24" s="45" cm="1">
        <f t="array" ref="MH24">INDEX(Capacity_Rates[#All],MATCH($C21,Capacity_Rates[[#All],[Invoice_Group]],0),MH$3-2019)</f>
        <v>42.154514464441604</v>
      </c>
      <c r="MI24" s="45" cm="1">
        <f t="array" ref="MI24">INDEX(Capacity_Rates[#All],MATCH($C21,Capacity_Rates[[#All],[Invoice_Group]],0),MI$3-2019)</f>
        <v>42.154514464441604</v>
      </c>
      <c r="MJ24" s="45" cm="1">
        <f t="array" ref="MJ24">INDEX(Capacity_Rates[#All],MATCH($C21,Capacity_Rates[[#All],[Invoice_Group]],0),MJ$3-2019)</f>
        <v>42.154514464441604</v>
      </c>
      <c r="MK24" s="45" cm="1">
        <f t="array" ref="MK24">INDEX(Capacity_Rates[#All],MATCH($C21,Capacity_Rates[[#All],[Invoice_Group]],0),MK$3-2019)</f>
        <v>42.154514464441604</v>
      </c>
      <c r="ML24" s="45" cm="1">
        <f t="array" ref="ML24">INDEX(Capacity_Rates[#All],MATCH($C21,Capacity_Rates[[#All],[Invoice_Group]],0),ML$3-2019)</f>
        <v>42.154514464441604</v>
      </c>
      <c r="MM24" s="45" cm="1">
        <f t="array" ref="MM24">INDEX(Capacity_Rates[#All],MATCH($C21,Capacity_Rates[[#All],[Invoice_Group]],0),MM$3-2019)</f>
        <v>42.154514464441604</v>
      </c>
      <c r="MN24" s="45" cm="1">
        <f t="array" ref="MN24">INDEX(Capacity_Rates[#All],MATCH($C21,Capacity_Rates[[#All],[Invoice_Group]],0),MN$3-2019)</f>
        <v>42.154514464441604</v>
      </c>
      <c r="MO24" s="45" cm="1">
        <f t="array" ref="MO24">INDEX(Capacity_Rates[#All],MATCH($C21,Capacity_Rates[[#All],[Invoice_Group]],0),MO$3-2019)</f>
        <v>43.334840869445969</v>
      </c>
      <c r="MP24" s="45" cm="1">
        <f t="array" ref="MP24">INDEX(Capacity_Rates[#All],MATCH($C21,Capacity_Rates[[#All],[Invoice_Group]],0),MP$3-2019)</f>
        <v>43.334840869445969</v>
      </c>
      <c r="MQ24" s="45" cm="1">
        <f t="array" ref="MQ24">INDEX(Capacity_Rates[#All],MATCH($C21,Capacity_Rates[[#All],[Invoice_Group]],0),MQ$3-2019)</f>
        <v>43.334840869445969</v>
      </c>
      <c r="MR24" s="45" cm="1">
        <f t="array" ref="MR24">INDEX(Capacity_Rates[#All],MATCH($C21,Capacity_Rates[[#All],[Invoice_Group]],0),MR$3-2019)</f>
        <v>43.334840869445969</v>
      </c>
      <c r="MS24" s="45" cm="1">
        <f t="array" ref="MS24">INDEX(Capacity_Rates[#All],MATCH($C21,Capacity_Rates[[#All],[Invoice_Group]],0),MS$3-2019)</f>
        <v>43.334840869445969</v>
      </c>
      <c r="MT24" s="45" cm="1">
        <f t="array" ref="MT24">INDEX(Capacity_Rates[#All],MATCH($C21,Capacity_Rates[[#All],[Invoice_Group]],0),MT$3-2019)</f>
        <v>43.334840869445969</v>
      </c>
      <c r="MU24" s="45" cm="1">
        <f t="array" ref="MU24">INDEX(Capacity_Rates[#All],MATCH($C21,Capacity_Rates[[#All],[Invoice_Group]],0),MU$3-2019)</f>
        <v>43.334840869445969</v>
      </c>
      <c r="MV24" s="45" cm="1">
        <f t="array" ref="MV24">INDEX(Capacity_Rates[#All],MATCH($C21,Capacity_Rates[[#All],[Invoice_Group]],0),MV$3-2019)</f>
        <v>43.334840869445969</v>
      </c>
      <c r="MW24" s="45" cm="1">
        <f t="array" ref="MW24">INDEX(Capacity_Rates[#All],MATCH($C21,Capacity_Rates[[#All],[Invoice_Group]],0),MW$3-2019)</f>
        <v>43.334840869445969</v>
      </c>
      <c r="MX24" s="45" cm="1">
        <f t="array" ref="MX24">INDEX(Capacity_Rates[#All],MATCH($C21,Capacity_Rates[[#All],[Invoice_Group]],0),MX$3-2019)</f>
        <v>43.334840869445969</v>
      </c>
      <c r="MY24" s="45" cm="1">
        <f t="array" ref="MY24">INDEX(Capacity_Rates[#All],MATCH($C21,Capacity_Rates[[#All],[Invoice_Group]],0),MY$3-2019)</f>
        <v>43.334840869445969</v>
      </c>
      <c r="MZ24" s="45" cm="1">
        <f t="array" ref="MZ24">INDEX(Capacity_Rates[#All],MATCH($C21,Capacity_Rates[[#All],[Invoice_Group]],0),MZ$3-2019)</f>
        <v>43.334840869445969</v>
      </c>
      <c r="NB24" s="19" t="str">
        <f>+D24</f>
        <v xml:space="preserve"> Price ($/kW-mo)</v>
      </c>
      <c r="NC24" s="15">
        <f t="shared" si="645"/>
        <v>14.798560000000002</v>
      </c>
      <c r="ND24" s="15">
        <f t="shared" si="645"/>
        <v>20</v>
      </c>
      <c r="NE24" s="15">
        <f t="shared" si="645"/>
        <v>20.560000000000002</v>
      </c>
      <c r="NF24" s="15">
        <f t="shared" si="645"/>
        <v>21.135680000000004</v>
      </c>
      <c r="NG24" s="15">
        <f t="shared" si="645"/>
        <v>21.727479040000002</v>
      </c>
      <c r="NH24" s="15">
        <f t="shared" si="645"/>
        <v>22.335848453120008</v>
      </c>
      <c r="NI24" s="15">
        <f t="shared" si="645"/>
        <v>22.961252209807366</v>
      </c>
      <c r="NJ24" s="15">
        <f t="shared" si="645"/>
        <v>23.604167271681977</v>
      </c>
      <c r="NK24" s="15">
        <f t="shared" si="645"/>
        <v>24.265083955289072</v>
      </c>
      <c r="NL24" s="15">
        <f t="shared" si="645"/>
        <v>24.944506306037166</v>
      </c>
      <c r="NM24" s="15">
        <f t="shared" si="646"/>
        <v>25.642952482606216</v>
      </c>
      <c r="NN24" s="15">
        <f t="shared" si="646"/>
        <v>26.360955152119178</v>
      </c>
      <c r="NO24" s="15">
        <f t="shared" si="646"/>
        <v>27.099061896378526</v>
      </c>
      <c r="NP24" s="15">
        <f t="shared" si="646"/>
        <v>27.857835629477112</v>
      </c>
      <c r="NQ24" s="15">
        <f t="shared" si="646"/>
        <v>28.637855027102486</v>
      </c>
      <c r="NR24" s="15">
        <f t="shared" si="646"/>
        <v>29.439714967861338</v>
      </c>
      <c r="NS24" s="15">
        <f t="shared" si="646"/>
        <v>30.264026986961479</v>
      </c>
      <c r="NT24" s="15">
        <f t="shared" si="646"/>
        <v>31.111419742596393</v>
      </c>
      <c r="NU24" s="15">
        <f t="shared" si="646"/>
        <v>31.982539495389101</v>
      </c>
      <c r="NV24" s="15">
        <f t="shared" si="646"/>
        <v>32.878050601259986</v>
      </c>
      <c r="NW24" s="15">
        <f t="shared" si="647"/>
        <v>33.798636018095273</v>
      </c>
      <c r="NX24" s="15">
        <f t="shared" si="647"/>
        <v>34.744997826601939</v>
      </c>
      <c r="NY24" s="15">
        <f t="shared" si="647"/>
        <v>35.717857765746778</v>
      </c>
      <c r="NZ24" s="15">
        <f t="shared" si="647"/>
        <v>36.717957783187693</v>
      </c>
      <c r="OA24" s="15">
        <f t="shared" si="647"/>
        <v>37.746060601116952</v>
      </c>
      <c r="OB24" s="15">
        <f t="shared" si="647"/>
        <v>38.802950297948243</v>
      </c>
      <c r="OC24" s="15">
        <f t="shared" si="647"/>
        <v>39.889432906290786</v>
      </c>
      <c r="OD24" s="15">
        <f t="shared" si="647"/>
        <v>41.006337027666923</v>
      </c>
      <c r="OE24" s="15">
        <f t="shared" si="647"/>
        <v>42.154514464441604</v>
      </c>
      <c r="OF24" s="15">
        <f t="shared" si="647"/>
        <v>43.334840869445976</v>
      </c>
      <c r="OH24" s="58" t="str">
        <f>_xlfn.CONCAT(C21," ",D24)</f>
        <v>NYPA Niagara Contract  Price ($/kW-mo)</v>
      </c>
    </row>
    <row r="25" spans="2:398" x14ac:dyDescent="0.25">
      <c r="D25" s="19" t="s">
        <v>83</v>
      </c>
      <c r="E25" s="16">
        <f t="shared" ref="E25" si="890">+E21*E22*E24*1000</f>
        <v>22843.229486036962</v>
      </c>
      <c r="F25" s="16">
        <f t="shared" ref="F25" si="891">+F21*F22*F24*1000</f>
        <v>22843.229486036962</v>
      </c>
      <c r="G25" s="16">
        <f t="shared" ref="G25" si="892">+G21*G22*G24*1000</f>
        <v>22843.229486036962</v>
      </c>
      <c r="H25" s="16">
        <f t="shared" ref="H25" si="893">+H21*H22*H24*1000</f>
        <v>22843.229486036962</v>
      </c>
      <c r="I25" s="16">
        <f t="shared" ref="I25" si="894">+I21*I22*I24*1000</f>
        <v>22843.229486036962</v>
      </c>
      <c r="J25" s="16">
        <f t="shared" ref="J25" si="895">+J21*J22*J24*1000</f>
        <v>22843.229486036962</v>
      </c>
      <c r="K25" s="16">
        <f t="shared" ref="K25" si="896">+K21*K22*K24*1000</f>
        <v>22843.229486036962</v>
      </c>
      <c r="L25" s="16">
        <f t="shared" ref="L25" si="897">+L21*L22*L24*1000</f>
        <v>22843.229486036962</v>
      </c>
      <c r="M25" s="16">
        <f t="shared" ref="M25" si="898">+M21*M22*M24*1000</f>
        <v>22843.229486036962</v>
      </c>
      <c r="N25" s="16">
        <f t="shared" ref="N25" si="899">+N21*N22*N24*1000</f>
        <v>22843.229486036962</v>
      </c>
      <c r="O25" s="16">
        <f t="shared" ref="O25" si="900">+O21*O22*O24*1000</f>
        <v>22843.229486036962</v>
      </c>
      <c r="P25" s="16">
        <f t="shared" ref="P25" si="901">+P21*P22*P24*1000</f>
        <v>22843.229486036962</v>
      </c>
      <c r="Q25" s="16">
        <f t="shared" ref="Q25" si="902">+Q21*Q22*Q24*1000</f>
        <v>30872.232820000001</v>
      </c>
      <c r="R25" s="16">
        <f t="shared" ref="R25" si="903">+R21*R22*R24*1000</f>
        <v>30872.232820000001</v>
      </c>
      <c r="S25" s="16">
        <f t="shared" ref="S25" si="904">+S21*S22*S24*1000</f>
        <v>30872.232820000001</v>
      </c>
      <c r="T25" s="16">
        <f t="shared" ref="T25" si="905">+T21*T22*T24*1000</f>
        <v>30872.232820000001</v>
      </c>
      <c r="U25" s="16">
        <f t="shared" ref="U25" si="906">+U21*U22*U24*1000</f>
        <v>30872.232820000001</v>
      </c>
      <c r="V25" s="16">
        <f t="shared" ref="V25" si="907">+V21*V22*V24*1000</f>
        <v>30872.232820000001</v>
      </c>
      <c r="W25" s="16">
        <f t="shared" ref="W25" si="908">+W21*W22*W24*1000</f>
        <v>30872.232820000001</v>
      </c>
      <c r="X25" s="16">
        <f t="shared" ref="X25" si="909">+X21*X22*X24*1000</f>
        <v>30872.232820000001</v>
      </c>
      <c r="Y25" s="16">
        <f t="shared" ref="Y25" si="910">+Y21*Y22*Y24*1000</f>
        <v>30872.232820000001</v>
      </c>
      <c r="Z25" s="16">
        <f t="shared" ref="Z25" si="911">+Z21*Z22*Z24*1000</f>
        <v>30872.232820000001</v>
      </c>
      <c r="AA25" s="145">
        <v>10139.129999999999</v>
      </c>
      <c r="AB25" s="145">
        <v>15337.39</v>
      </c>
      <c r="AC25" s="145">
        <v>11964.11</v>
      </c>
      <c r="AD25" s="145">
        <v>25065.599999999999</v>
      </c>
      <c r="AE25" s="145">
        <v>28607.94</v>
      </c>
      <c r="AF25" s="145">
        <v>31853.29</v>
      </c>
      <c r="AG25" s="145">
        <v>41297.15</v>
      </c>
      <c r="AH25" s="145">
        <v>73852.05</v>
      </c>
      <c r="AI25" s="145">
        <v>55960.79</v>
      </c>
      <c r="AJ25" s="145">
        <v>48201.22</v>
      </c>
      <c r="AK25" s="145">
        <v>48459.44</v>
      </c>
      <c r="AL25" s="145">
        <v>44807.65</v>
      </c>
      <c r="AM25" s="16">
        <f t="shared" ref="AM25" si="912">+AM21*AM22*AM24*1000</f>
        <v>31736.655338960005</v>
      </c>
      <c r="AN25" s="16">
        <f t="shared" ref="AN25" si="913">+AN21*AN22*AN24*1000</f>
        <v>31736.655338960005</v>
      </c>
      <c r="AO25" s="16">
        <f t="shared" ref="AO25" si="914">+AO21*AO22*AO24*1000</f>
        <v>32625.28168845089</v>
      </c>
      <c r="AP25" s="16">
        <f t="shared" ref="AP25" si="915">+AP21*AP22*AP24*1000</f>
        <v>32625.28168845089</v>
      </c>
      <c r="AQ25" s="16">
        <f t="shared" ref="AQ25" si="916">+AQ21*AQ22*AQ24*1000</f>
        <v>32625.28168845089</v>
      </c>
      <c r="AR25" s="16">
        <f t="shared" ref="AR25" si="917">+AR21*AR22*AR24*1000</f>
        <v>32625.28168845089</v>
      </c>
      <c r="AS25" s="16">
        <f t="shared" ref="AS25" si="918">+AS21*AS22*AS24*1000</f>
        <v>32625.28168845089</v>
      </c>
      <c r="AT25" s="16">
        <f t="shared" ref="AT25" si="919">+AT21*AT22*AT24*1000</f>
        <v>32625.28168845089</v>
      </c>
      <c r="AU25" s="16">
        <f t="shared" ref="AU25" si="920">+AU21*AU22*AU24*1000</f>
        <v>32625.28168845089</v>
      </c>
      <c r="AV25" s="16">
        <f t="shared" ref="AV25" si="921">+AV21*AV22*AV24*1000</f>
        <v>32625.28168845089</v>
      </c>
      <c r="AW25" s="16">
        <f t="shared" ref="AW25" si="922">+AW21*AW22*AW24*1000</f>
        <v>32625.28168845089</v>
      </c>
      <c r="AX25" s="16">
        <f t="shared" ref="AX25" si="923">+AX21*AX22*AX24*1000</f>
        <v>32625.28168845089</v>
      </c>
      <c r="AY25" s="16">
        <f t="shared" ref="AY25" si="924">+AY21*AY22*AY24*1000</f>
        <v>32625.28168845089</v>
      </c>
      <c r="AZ25" s="16">
        <f t="shared" ref="AZ25" si="925">+AZ21*AZ22*AZ24*1000</f>
        <v>32625.28168845089</v>
      </c>
      <c r="BA25" s="16">
        <f t="shared" ref="BA25" si="926">+BA21*BA22*BA24*1000</f>
        <v>33538.789575727511</v>
      </c>
      <c r="BB25" s="16">
        <f t="shared" ref="BB25" si="927">+BB21*BB22*BB24*1000</f>
        <v>33538.789575727511</v>
      </c>
      <c r="BC25" s="16">
        <f t="shared" ref="BC25" si="928">+BC21*BC22*BC24*1000</f>
        <v>33538.789575727511</v>
      </c>
      <c r="BD25" s="16">
        <f t="shared" ref="BD25" si="929">+BD21*BD22*BD24*1000</f>
        <v>33538.789575727511</v>
      </c>
      <c r="BE25" s="16">
        <f t="shared" ref="BE25" si="930">+BE21*BE22*BE24*1000</f>
        <v>33538.789575727511</v>
      </c>
      <c r="BF25" s="16">
        <f t="shared" ref="BF25" si="931">+BF21*BF22*BF24*1000</f>
        <v>33538.789575727511</v>
      </c>
      <c r="BG25" s="16">
        <f t="shared" ref="BG25" si="932">+BG21*BG22*BG24*1000</f>
        <v>33538.789575727511</v>
      </c>
      <c r="BH25" s="16">
        <f t="shared" ref="BH25" si="933">+BH21*BH22*BH24*1000</f>
        <v>33538.789575727511</v>
      </c>
      <c r="BI25" s="16">
        <f t="shared" ref="BI25" si="934">+BI21*BI22*BI24*1000</f>
        <v>33538.789575727511</v>
      </c>
      <c r="BJ25" s="16">
        <f t="shared" ref="BJ25" si="935">+BJ21*BJ22*BJ24*1000</f>
        <v>33538.789575727511</v>
      </c>
      <c r="BK25" s="16">
        <f t="shared" ref="BK25" si="936">+BK21*BK22*BK24*1000</f>
        <v>33538.789575727511</v>
      </c>
      <c r="BL25" s="16">
        <f t="shared" ref="BL25" si="937">+BL21*BL22*BL24*1000</f>
        <v>33538.789575727511</v>
      </c>
      <c r="BM25" s="16">
        <f t="shared" ref="BM25" si="938">+BM21*BM22*BM24*1000</f>
        <v>34477.875683847888</v>
      </c>
      <c r="BN25" s="16">
        <f t="shared" ref="BN25" si="939">+BN21*BN22*BN24*1000</f>
        <v>34477.875683847888</v>
      </c>
      <c r="BO25" s="16">
        <f t="shared" ref="BO25" si="940">+BO21*BO22*BO24*1000</f>
        <v>34477.875683847888</v>
      </c>
      <c r="BP25" s="16">
        <f t="shared" ref="BP25" si="941">+BP21*BP22*BP24*1000</f>
        <v>34477.875683847888</v>
      </c>
      <c r="BQ25" s="16">
        <f t="shared" ref="BQ25" si="942">+BQ21*BQ22*BQ24*1000</f>
        <v>34477.875683847888</v>
      </c>
      <c r="BR25" s="16">
        <f t="shared" ref="BR25" si="943">+BR21*BR22*BR24*1000</f>
        <v>34477.875683847888</v>
      </c>
      <c r="BS25" s="16">
        <f t="shared" ref="BS25" si="944">+BS21*BS22*BS24*1000</f>
        <v>34477.875683847888</v>
      </c>
      <c r="BT25" s="16">
        <f t="shared" ref="BT25" si="945">+BT21*BT22*BT24*1000</f>
        <v>34477.875683847888</v>
      </c>
      <c r="BU25" s="16">
        <f t="shared" ref="BU25" si="946">+BU21*BU22*BU24*1000</f>
        <v>34477.875683847888</v>
      </c>
      <c r="BV25" s="16">
        <f t="shared" ref="BV25" si="947">+BV21*BV22*BV24*1000</f>
        <v>34477.875683847888</v>
      </c>
      <c r="BW25" s="16">
        <f t="shared" ref="BW25" si="948">+BW21*BW22*BW24*1000</f>
        <v>34477.875683847888</v>
      </c>
      <c r="BX25" s="16">
        <f t="shared" ref="BX25" si="949">+BX21*BX22*BX24*1000</f>
        <v>34477.875683847888</v>
      </c>
      <c r="BY25" s="16">
        <f t="shared" ref="BY25" si="950">+BY21*BY22*BY24*1000</f>
        <v>35443.256202995632</v>
      </c>
      <c r="BZ25" s="16">
        <f t="shared" ref="BZ25" si="951">+BZ21*BZ22*BZ24*1000</f>
        <v>35443.256202995632</v>
      </c>
      <c r="CA25" s="16">
        <f t="shared" ref="CA25" si="952">+CA21*CA22*CA24*1000</f>
        <v>35443.256202995632</v>
      </c>
      <c r="CB25" s="16">
        <f t="shared" ref="CB25" si="953">+CB21*CB22*CB24*1000</f>
        <v>35443.256202995632</v>
      </c>
      <c r="CC25" s="16">
        <f t="shared" ref="CC25" si="954">+CC21*CC22*CC24*1000</f>
        <v>35443.256202995632</v>
      </c>
      <c r="CD25" s="16">
        <f t="shared" ref="CD25" si="955">+CD21*CD22*CD24*1000</f>
        <v>35443.256202995632</v>
      </c>
      <c r="CE25" s="16">
        <f t="shared" ref="CE25" si="956">+CE21*CE22*CE24*1000</f>
        <v>35443.256202995632</v>
      </c>
      <c r="CF25" s="16">
        <f t="shared" ref="CF25" si="957">+CF21*CF22*CF24*1000</f>
        <v>35443.256202995632</v>
      </c>
      <c r="CG25" s="16">
        <f t="shared" ref="CG25" si="958">+CG21*CG22*CG24*1000</f>
        <v>35443.256202995632</v>
      </c>
      <c r="CH25" s="16">
        <f t="shared" ref="CH25" si="959">+CH21*CH22*CH24*1000</f>
        <v>35443.256202995632</v>
      </c>
      <c r="CI25" s="16">
        <f t="shared" ref="CI25" si="960">+CI21*CI22*CI24*1000</f>
        <v>35443.256202995632</v>
      </c>
      <c r="CJ25" s="16">
        <f t="shared" ref="CJ25" si="961">+CJ21*CJ22*CJ24*1000</f>
        <v>35443.256202995632</v>
      </c>
      <c r="CK25" s="16">
        <f t="shared" ref="CK25" si="962">+CK21*CK22*CK24*1000</f>
        <v>36435.667376679514</v>
      </c>
      <c r="CL25" s="16">
        <f t="shared" ref="CL25" si="963">+CL21*CL22*CL24*1000</f>
        <v>36435.667376679514</v>
      </c>
      <c r="CM25" s="16">
        <f t="shared" ref="CM25" si="964">+CM21*CM22*CM24*1000</f>
        <v>36435.667376679514</v>
      </c>
      <c r="CN25" s="16">
        <f t="shared" ref="CN25" si="965">+CN21*CN22*CN24*1000</f>
        <v>36435.667376679514</v>
      </c>
      <c r="CO25" s="16">
        <f t="shared" ref="CO25" si="966">+CO21*CO22*CO24*1000</f>
        <v>36435.667376679514</v>
      </c>
      <c r="CP25" s="16">
        <f t="shared" ref="CP25" si="967">+CP21*CP22*CP24*1000</f>
        <v>36435.667376679514</v>
      </c>
      <c r="CQ25" s="16">
        <f t="shared" ref="CQ25" si="968">+CQ21*CQ22*CQ24*1000</f>
        <v>36435.667376679514</v>
      </c>
      <c r="CR25" s="16">
        <f t="shared" ref="CR25" si="969">+CR21*CR22*CR24*1000</f>
        <v>36435.667376679514</v>
      </c>
      <c r="CS25" s="16">
        <f t="shared" ref="CS25" si="970">+CS21*CS22*CS24*1000</f>
        <v>36435.667376679514</v>
      </c>
      <c r="CT25" s="16">
        <f t="shared" ref="CT25" si="971">+CT21*CT22*CT24*1000</f>
        <v>36435.667376679514</v>
      </c>
      <c r="CU25" s="16">
        <f t="shared" ref="CU25" si="972">+CU21*CU22*CU24*1000</f>
        <v>36435.667376679514</v>
      </c>
      <c r="CV25" s="16">
        <f t="shared" ref="CV25" si="973">+CV21*CV22*CV24*1000</f>
        <v>36435.667376679514</v>
      </c>
      <c r="CW25" s="16">
        <f t="shared" ref="CW25" si="974">+CW21*CW22*CW24*1000</f>
        <v>37455.866063226538</v>
      </c>
      <c r="CX25" s="16">
        <f t="shared" ref="CX25" si="975">+CX21*CX22*CX24*1000</f>
        <v>37455.866063226538</v>
      </c>
      <c r="CY25" s="16">
        <f t="shared" ref="CY25" si="976">+CY21*CY22*CY24*1000</f>
        <v>37455.866063226538</v>
      </c>
      <c r="CZ25" s="16">
        <f t="shared" ref="CZ25" si="977">+CZ21*CZ22*CZ24*1000</f>
        <v>37455.866063226538</v>
      </c>
      <c r="DA25" s="16">
        <f t="shared" ref="DA25" si="978">+DA21*DA22*DA24*1000</f>
        <v>37455.866063226538</v>
      </c>
      <c r="DB25" s="16">
        <f t="shared" ref="DB25" si="979">+DB21*DB22*DB24*1000</f>
        <v>37455.866063226538</v>
      </c>
      <c r="DC25" s="16">
        <f t="shared" ref="DC25" si="980">+DC21*DC22*DC24*1000</f>
        <v>37455.866063226538</v>
      </c>
      <c r="DD25" s="16">
        <f t="shared" ref="DD25" si="981">+DD21*DD22*DD24*1000</f>
        <v>37455.866063226538</v>
      </c>
      <c r="DE25" s="16">
        <f t="shared" ref="DE25" si="982">+DE21*DE22*DE24*1000</f>
        <v>37455.866063226538</v>
      </c>
      <c r="DF25" s="16">
        <f t="shared" ref="DF25" si="983">+DF21*DF22*DF24*1000</f>
        <v>37455.866063226538</v>
      </c>
      <c r="DG25" s="16">
        <f t="shared" ref="DG25" si="984">+DG21*DG22*DG24*1000</f>
        <v>37455.866063226538</v>
      </c>
      <c r="DH25" s="16">
        <f t="shared" ref="DH25" si="985">+DH21*DH22*DH24*1000</f>
        <v>37455.866063226538</v>
      </c>
      <c r="DI25" s="16">
        <f t="shared" ref="DI25" si="986">+DI21*DI22*DI24*1000</f>
        <v>38504.63031299688</v>
      </c>
      <c r="DJ25" s="16">
        <f t="shared" ref="DJ25" si="987">+DJ21*DJ22*DJ24*1000</f>
        <v>38504.63031299688</v>
      </c>
      <c r="DK25" s="16">
        <f t="shared" ref="DK25" si="988">+DK21*DK22*DK24*1000</f>
        <v>38504.63031299688</v>
      </c>
      <c r="DL25" s="16">
        <f t="shared" ref="DL25" si="989">+DL21*DL22*DL24*1000</f>
        <v>38504.63031299688</v>
      </c>
      <c r="DM25" s="16">
        <f t="shared" ref="DM25" si="990">+DM21*DM22*DM24*1000</f>
        <v>38504.63031299688</v>
      </c>
      <c r="DN25" s="16">
        <f t="shared" ref="DN25" si="991">+DN21*DN22*DN24*1000</f>
        <v>38504.63031299688</v>
      </c>
      <c r="DO25" s="16">
        <f t="shared" ref="DO25" si="992">+DO21*DO22*DO24*1000</f>
        <v>38504.63031299688</v>
      </c>
      <c r="DP25" s="16">
        <f t="shared" ref="DP25" si="993">+DP21*DP22*DP24*1000</f>
        <v>38504.63031299688</v>
      </c>
      <c r="DQ25" s="16">
        <f t="shared" ref="DQ25" si="994">+DQ21*DQ22*DQ24*1000</f>
        <v>38504.63031299688</v>
      </c>
      <c r="DR25" s="16">
        <f t="shared" ref="DR25" si="995">+DR21*DR22*DR24*1000</f>
        <v>38504.63031299688</v>
      </c>
      <c r="DS25" s="16">
        <f t="shared" ref="DS25" si="996">+DS21*DS22*DS24*1000</f>
        <v>38504.63031299688</v>
      </c>
      <c r="DT25" s="16">
        <f t="shared" ref="DT25" si="997">+DT21*DT22*DT24*1000</f>
        <v>38504.63031299688</v>
      </c>
      <c r="DU25" s="16">
        <f t="shared" ref="DU25" si="998">+DU21*DU22*DU24*1000</f>
        <v>39582.759961760792</v>
      </c>
      <c r="DV25" s="16">
        <f t="shared" ref="DV25" si="999">+DV21*DV22*DV24*1000</f>
        <v>39582.759961760792</v>
      </c>
      <c r="DW25" s="16">
        <f t="shared" ref="DW25" si="1000">+DW21*DW22*DW24*1000</f>
        <v>39582.759961760792</v>
      </c>
      <c r="DX25" s="16">
        <f t="shared" ref="DX25" si="1001">+DX21*DX22*DX24*1000</f>
        <v>39582.759961760792</v>
      </c>
      <c r="DY25" s="16">
        <f t="shared" ref="DY25" si="1002">+DY21*DY22*DY24*1000</f>
        <v>39582.759961760792</v>
      </c>
      <c r="DZ25" s="16">
        <f t="shared" ref="DZ25" si="1003">+DZ21*DZ22*DZ24*1000</f>
        <v>39582.759961760792</v>
      </c>
      <c r="EA25" s="16">
        <f t="shared" ref="EA25" si="1004">+EA21*EA22*EA24*1000</f>
        <v>39582.759961760792</v>
      </c>
      <c r="EB25" s="16">
        <f t="shared" ref="EB25" si="1005">+EB21*EB22*EB24*1000</f>
        <v>39582.759961760792</v>
      </c>
      <c r="EC25" s="16">
        <f t="shared" ref="EC25" si="1006">+EC21*EC22*EC24*1000</f>
        <v>39582.759961760792</v>
      </c>
      <c r="ED25" s="16">
        <f t="shared" ref="ED25" si="1007">+ED21*ED22*ED24*1000</f>
        <v>39582.759961760792</v>
      </c>
      <c r="EE25" s="16">
        <f t="shared" ref="EE25" si="1008">+EE21*EE22*EE24*1000</f>
        <v>39582.759961760792</v>
      </c>
      <c r="EF25" s="16">
        <f t="shared" ref="EF25" si="1009">+EF21*EF22*EF24*1000</f>
        <v>39582.759961760792</v>
      </c>
      <c r="EG25" s="16">
        <f t="shared" ref="EG25" si="1010">+EG21*EG22*EG24*1000</f>
        <v>40691.077240690101</v>
      </c>
      <c r="EH25" s="16">
        <f t="shared" ref="EH25" si="1011">+EH21*EH22*EH24*1000</f>
        <v>40691.077240690101</v>
      </c>
      <c r="EI25" s="16">
        <f t="shared" ref="EI25" si="1012">+EI21*EI22*EI24*1000</f>
        <v>40691.077240690101</v>
      </c>
      <c r="EJ25" s="16">
        <f t="shared" ref="EJ25" si="1013">+EJ21*EJ22*EJ24*1000</f>
        <v>40691.077240690101</v>
      </c>
      <c r="EK25" s="16">
        <f t="shared" ref="EK25" si="1014">+EK21*EK22*EK24*1000</f>
        <v>40691.077240690101</v>
      </c>
      <c r="EL25" s="16">
        <f t="shared" ref="EL25" si="1015">+EL21*EL22*EL24*1000</f>
        <v>40691.077240690101</v>
      </c>
      <c r="EM25" s="16">
        <f t="shared" ref="EM25" si="1016">+EM21*EM22*EM24*1000</f>
        <v>40691.077240690101</v>
      </c>
      <c r="EN25" s="16">
        <f t="shared" ref="EN25" si="1017">+EN21*EN22*EN24*1000</f>
        <v>40691.077240690101</v>
      </c>
      <c r="EO25" s="16">
        <f t="shared" ref="EO25" si="1018">+EO21*EO22*EO24*1000</f>
        <v>40691.077240690101</v>
      </c>
      <c r="EP25" s="16">
        <f t="shared" ref="EP25" si="1019">+EP21*EP22*EP24*1000</f>
        <v>40691.077240690101</v>
      </c>
      <c r="EQ25" s="16">
        <f t="shared" ref="EQ25" si="1020">+EQ21*EQ22*EQ24*1000</f>
        <v>40691.077240690101</v>
      </c>
      <c r="ER25" s="16">
        <f t="shared" ref="ER25" si="1021">+ER21*ER22*ER24*1000</f>
        <v>40691.077240690101</v>
      </c>
      <c r="ES25" s="16">
        <f t="shared" ref="ES25" si="1022">+ES21*ES22*ES24*1000</f>
        <v>41830.427403429421</v>
      </c>
      <c r="ET25" s="16">
        <f t="shared" ref="ET25" si="1023">+ET21*ET22*ET24*1000</f>
        <v>41830.427403429421</v>
      </c>
      <c r="EU25" s="16">
        <f t="shared" ref="EU25" si="1024">+EU21*EU22*EU24*1000</f>
        <v>41830.427403429421</v>
      </c>
      <c r="EV25" s="16">
        <f t="shared" ref="EV25" si="1025">+EV21*EV22*EV24*1000</f>
        <v>41830.427403429421</v>
      </c>
      <c r="EW25" s="16">
        <f t="shared" ref="EW25" si="1026">+EW21*EW22*EW24*1000</f>
        <v>41830.427403429421</v>
      </c>
      <c r="EX25" s="16">
        <f t="shared" ref="EX25" si="1027">+EX21*EX22*EX24*1000</f>
        <v>41830.427403429421</v>
      </c>
      <c r="EY25" s="16">
        <f t="shared" ref="EY25" si="1028">+EY21*EY22*EY24*1000</f>
        <v>41830.427403429421</v>
      </c>
      <c r="EZ25" s="16">
        <f t="shared" ref="EZ25" si="1029">+EZ21*EZ22*EZ24*1000</f>
        <v>41830.427403429421</v>
      </c>
      <c r="FA25" s="16">
        <f t="shared" ref="FA25" si="1030">+FA21*FA22*FA24*1000</f>
        <v>41830.427403429421</v>
      </c>
      <c r="FB25" s="16">
        <f t="shared" ref="FB25" si="1031">+FB21*FB22*FB24*1000</f>
        <v>41830.427403429421</v>
      </c>
      <c r="FC25" s="16">
        <f t="shared" ref="FC25" si="1032">+FC21*FC22*FC24*1000</f>
        <v>41830.427403429421</v>
      </c>
      <c r="FD25" s="16">
        <f t="shared" ref="FD25" si="1033">+FD21*FD22*FD24*1000</f>
        <v>41830.427403429421</v>
      </c>
      <c r="FE25" s="16">
        <f t="shared" ref="FE25" si="1034">+FE21*FE22*FE24*1000</f>
        <v>43001.679370725447</v>
      </c>
      <c r="FF25" s="16">
        <f t="shared" ref="FF25" si="1035">+FF21*FF22*FF24*1000</f>
        <v>43001.679370725447</v>
      </c>
      <c r="FG25" s="16">
        <f t="shared" ref="FG25" si="1036">+FG21*FG22*FG24*1000</f>
        <v>43001.679370725447</v>
      </c>
      <c r="FH25" s="16">
        <f t="shared" ref="FH25" si="1037">+FH21*FH22*FH24*1000</f>
        <v>43001.679370725447</v>
      </c>
      <c r="FI25" s="16">
        <f t="shared" ref="FI25" si="1038">+FI21*FI22*FI24*1000</f>
        <v>43001.679370725447</v>
      </c>
      <c r="FJ25" s="16">
        <f t="shared" ref="FJ25" si="1039">+FJ21*FJ22*FJ24*1000</f>
        <v>43001.679370725447</v>
      </c>
      <c r="FK25" s="16">
        <f t="shared" ref="FK25" si="1040">+FK21*FK22*FK24*1000</f>
        <v>43001.679370725447</v>
      </c>
      <c r="FL25" s="16">
        <f t="shared" ref="FL25" si="1041">+FL21*FL22*FL24*1000</f>
        <v>43001.679370725447</v>
      </c>
      <c r="FM25" s="16">
        <f t="shared" ref="FM25" si="1042">+FM21*FM22*FM24*1000</f>
        <v>43001.679370725447</v>
      </c>
      <c r="FN25" s="16">
        <f t="shared" ref="FN25" si="1043">+FN21*FN22*FN24*1000</f>
        <v>43001.679370725447</v>
      </c>
      <c r="FO25" s="16">
        <f t="shared" ref="FO25" si="1044">+FO21*FO22*FO24*1000</f>
        <v>43001.679370725447</v>
      </c>
      <c r="FP25" s="16">
        <f t="shared" ref="FP25" si="1045">+FP21*FP22*FP24*1000</f>
        <v>43001.679370725447</v>
      </c>
      <c r="FQ25" s="16">
        <f t="shared" ref="FQ25" si="1046">+FQ21*FQ22*FQ24*1000</f>
        <v>44205.726393105753</v>
      </c>
      <c r="FR25" s="16">
        <f t="shared" ref="FR25" si="1047">+FR21*FR22*FR24*1000</f>
        <v>44205.726393105753</v>
      </c>
      <c r="FS25" s="16">
        <f t="shared" ref="FS25" si="1048">+FS21*FS22*FS24*1000</f>
        <v>44205.726393105753</v>
      </c>
      <c r="FT25" s="16">
        <f t="shared" ref="FT25" si="1049">+FT21*FT22*FT24*1000</f>
        <v>44205.726393105753</v>
      </c>
      <c r="FU25" s="16">
        <f t="shared" ref="FU25" si="1050">+FU21*FU22*FU24*1000</f>
        <v>44205.726393105753</v>
      </c>
      <c r="FV25" s="16">
        <f t="shared" ref="FV25" si="1051">+FV21*FV22*FV24*1000</f>
        <v>44205.726393105753</v>
      </c>
      <c r="FW25" s="16">
        <f t="shared" ref="FW25" si="1052">+FW21*FW22*FW24*1000</f>
        <v>44205.726393105753</v>
      </c>
      <c r="FX25" s="16">
        <f t="shared" ref="FX25" si="1053">+FX21*FX22*FX24*1000</f>
        <v>44205.726393105753</v>
      </c>
      <c r="FY25" s="16">
        <f t="shared" ref="FY25" si="1054">+FY21*FY22*FY24*1000</f>
        <v>44205.726393105753</v>
      </c>
      <c r="FZ25" s="16">
        <f t="shared" ref="FZ25" si="1055">+FZ21*FZ22*FZ24*1000</f>
        <v>44205.726393105753</v>
      </c>
      <c r="GA25" s="16">
        <f t="shared" ref="GA25" si="1056">+GA21*GA22*GA24*1000</f>
        <v>44205.726393105753</v>
      </c>
      <c r="GB25" s="16">
        <f t="shared" ref="GB25" si="1057">+GB21*GB22*GB24*1000</f>
        <v>44205.726393105753</v>
      </c>
      <c r="GC25" s="16">
        <f t="shared" ref="GC25" si="1058">+GC21*GC22*GC24*1000</f>
        <v>45443.486732112717</v>
      </c>
      <c r="GD25" s="16">
        <f t="shared" ref="GD25" si="1059">+GD21*GD22*GD24*1000</f>
        <v>45443.486732112717</v>
      </c>
      <c r="GE25" s="16">
        <f t="shared" ref="GE25" si="1060">+GE21*GE22*GE24*1000</f>
        <v>45443.486732112717</v>
      </c>
      <c r="GF25" s="16">
        <f t="shared" ref="GF25" si="1061">+GF21*GF22*GF24*1000</f>
        <v>45443.486732112717</v>
      </c>
      <c r="GG25" s="16">
        <f t="shared" ref="GG25" si="1062">+GG21*GG22*GG24*1000</f>
        <v>45443.486732112717</v>
      </c>
      <c r="GH25" s="16">
        <f t="shared" ref="GH25" si="1063">+GH21*GH22*GH24*1000</f>
        <v>45443.486732112717</v>
      </c>
      <c r="GI25" s="16">
        <f t="shared" ref="GI25" si="1064">+GI21*GI22*GI24*1000</f>
        <v>45443.486732112717</v>
      </c>
      <c r="GJ25" s="16">
        <f t="shared" ref="GJ25" si="1065">+GJ21*GJ22*GJ24*1000</f>
        <v>45443.486732112717</v>
      </c>
      <c r="GK25" s="16">
        <f t="shared" ref="GK25" si="1066">+GK21*GK22*GK24*1000</f>
        <v>45443.486732112717</v>
      </c>
      <c r="GL25" s="16">
        <f t="shared" ref="GL25" si="1067">+GL21*GL22*GL24*1000</f>
        <v>45443.486732112717</v>
      </c>
      <c r="GM25" s="16">
        <f t="shared" ref="GM25" si="1068">+GM21*GM22*GM24*1000</f>
        <v>45443.486732112717</v>
      </c>
      <c r="GN25" s="16">
        <f t="shared" ref="GN25" si="1069">+GN21*GN22*GN24*1000</f>
        <v>45443.486732112717</v>
      </c>
      <c r="GO25" s="16">
        <f t="shared" ref="GO25" si="1070">+GO21*GO22*GO24*1000</f>
        <v>46715.904360611879</v>
      </c>
      <c r="GP25" s="16">
        <f t="shared" ref="GP25" si="1071">+GP21*GP22*GP24*1000</f>
        <v>46715.904360611879</v>
      </c>
      <c r="GQ25" s="16">
        <f t="shared" ref="GQ25" si="1072">+GQ21*GQ22*GQ24*1000</f>
        <v>46715.904360611879</v>
      </c>
      <c r="GR25" s="16">
        <f t="shared" ref="GR25" si="1073">+GR21*GR22*GR24*1000</f>
        <v>46715.904360611879</v>
      </c>
      <c r="GS25" s="16">
        <f t="shared" ref="GS25" si="1074">+GS21*GS22*GS24*1000</f>
        <v>46715.904360611879</v>
      </c>
      <c r="GT25" s="16">
        <f t="shared" ref="GT25" si="1075">+GT21*GT22*GT24*1000</f>
        <v>46715.904360611879</v>
      </c>
      <c r="GU25" s="16">
        <f t="shared" ref="GU25" si="1076">+GU21*GU22*GU24*1000</f>
        <v>46715.904360611879</v>
      </c>
      <c r="GV25" s="16">
        <f t="shared" ref="GV25" si="1077">+GV21*GV22*GV24*1000</f>
        <v>46715.904360611879</v>
      </c>
      <c r="GW25" s="16">
        <f t="shared" ref="GW25" si="1078">+GW21*GW22*GW24*1000</f>
        <v>46715.904360611879</v>
      </c>
      <c r="GX25" s="16">
        <f t="shared" ref="GX25" si="1079">+GX21*GX22*GX24*1000</f>
        <v>46715.904360611879</v>
      </c>
      <c r="GY25" s="16">
        <f t="shared" ref="GY25" si="1080">+GY21*GY22*GY24*1000</f>
        <v>46715.904360611879</v>
      </c>
      <c r="GZ25" s="16">
        <f t="shared" ref="GZ25" si="1081">+GZ21*GZ22*GZ24*1000</f>
        <v>46715.904360611879</v>
      </c>
      <c r="HA25" s="16">
        <f t="shared" ref="HA25" si="1082">+HA21*HA22*HA24*1000</f>
        <v>48023.949682709012</v>
      </c>
      <c r="HB25" s="16">
        <f t="shared" ref="HB25" si="1083">+HB21*HB22*HB24*1000</f>
        <v>48023.949682709012</v>
      </c>
      <c r="HC25" s="16">
        <f t="shared" ref="HC25" si="1084">+HC21*HC22*HC24*1000</f>
        <v>48023.949682709012</v>
      </c>
      <c r="HD25" s="16">
        <f t="shared" ref="HD25" si="1085">+HD21*HD22*HD24*1000</f>
        <v>48023.949682709012</v>
      </c>
      <c r="HE25" s="16">
        <f t="shared" ref="HE25" si="1086">+HE21*HE22*HE24*1000</f>
        <v>48023.949682709012</v>
      </c>
      <c r="HF25" s="16">
        <f t="shared" ref="HF25" si="1087">+HF21*HF22*HF24*1000</f>
        <v>48023.949682709012</v>
      </c>
      <c r="HG25" s="16">
        <f t="shared" ref="HG25" si="1088">+HG21*HG22*HG24*1000</f>
        <v>48023.949682709012</v>
      </c>
      <c r="HH25" s="16">
        <f t="shared" ref="HH25" si="1089">+HH21*HH22*HH24*1000</f>
        <v>48023.949682709012</v>
      </c>
      <c r="HI25" s="16">
        <f t="shared" ref="HI25" si="1090">+HI21*HI22*HI24*1000</f>
        <v>48023.949682709012</v>
      </c>
      <c r="HJ25" s="16">
        <f t="shared" ref="HJ25" si="1091">+HJ21*HJ22*HJ24*1000</f>
        <v>48023.949682709012</v>
      </c>
      <c r="HK25" s="16">
        <f t="shared" ref="HK25" si="1092">+HK21*HK22*HK24*1000</f>
        <v>48023.949682709012</v>
      </c>
      <c r="HL25" s="16">
        <f t="shared" ref="HL25" si="1093">+HL21*HL22*HL24*1000</f>
        <v>48023.949682709012</v>
      </c>
      <c r="HM25" s="16">
        <f t="shared" ref="HM25" si="1094">+HM21*HM22*HM24*1000</f>
        <v>49368.620273824868</v>
      </c>
      <c r="HN25" s="16">
        <f t="shared" ref="HN25" si="1095">+HN21*HN22*HN24*1000</f>
        <v>49368.620273824868</v>
      </c>
      <c r="HO25" s="16">
        <f t="shared" ref="HO25" si="1096">+HO21*HO22*HO24*1000</f>
        <v>49368.620273824868</v>
      </c>
      <c r="HP25" s="16">
        <f t="shared" ref="HP25" si="1097">+HP21*HP22*HP24*1000</f>
        <v>49368.620273824868</v>
      </c>
      <c r="HQ25" s="16">
        <f t="shared" ref="HQ25" si="1098">+HQ21*HQ22*HQ24*1000</f>
        <v>49368.620273824868</v>
      </c>
      <c r="HR25" s="16">
        <f t="shared" ref="HR25" si="1099">+HR21*HR22*HR24*1000</f>
        <v>49368.620273824868</v>
      </c>
      <c r="HS25" s="16">
        <f t="shared" ref="HS25" si="1100">+HS21*HS22*HS24*1000</f>
        <v>49368.620273824868</v>
      </c>
      <c r="HT25" s="16">
        <f t="shared" ref="HT25" si="1101">+HT21*HT22*HT24*1000</f>
        <v>49368.620273824868</v>
      </c>
      <c r="HU25" s="16">
        <f t="shared" ref="HU25" si="1102">+HU21*HU22*HU24*1000</f>
        <v>49368.620273824868</v>
      </c>
      <c r="HV25" s="16">
        <f t="shared" ref="HV25" si="1103">+HV21*HV22*HV24*1000</f>
        <v>49368.620273824868</v>
      </c>
      <c r="HW25" s="16">
        <f t="shared" ref="HW25" si="1104">+HW21*HW22*HW24*1000</f>
        <v>49368.620273824868</v>
      </c>
      <c r="HX25" s="16">
        <f t="shared" ref="HX25" si="1105">+HX21*HX22*HX24*1000</f>
        <v>49368.620273824868</v>
      </c>
      <c r="HY25" s="16">
        <f t="shared" ref="HY25" si="1106">+HY21*HY22*HY24*1000</f>
        <v>50750.941641491961</v>
      </c>
      <c r="HZ25" s="16">
        <f t="shared" ref="HZ25" si="1107">+HZ21*HZ22*HZ24*1000</f>
        <v>50750.941641491961</v>
      </c>
      <c r="IA25" s="16">
        <f t="shared" ref="IA25" si="1108">+IA21*IA22*IA24*1000</f>
        <v>50750.941641491961</v>
      </c>
      <c r="IB25" s="16">
        <f t="shared" ref="IB25" si="1109">+IB21*IB22*IB24*1000</f>
        <v>50750.941641491961</v>
      </c>
      <c r="IC25" s="16">
        <f t="shared" ref="IC25" si="1110">+IC21*IC22*IC24*1000</f>
        <v>50750.941641491961</v>
      </c>
      <c r="ID25" s="16">
        <f t="shared" ref="ID25" si="1111">+ID21*ID22*ID24*1000</f>
        <v>50750.941641491961</v>
      </c>
      <c r="IE25" s="16">
        <f t="shared" ref="IE25" si="1112">+IE21*IE22*IE24*1000</f>
        <v>50750.941641491961</v>
      </c>
      <c r="IF25" s="16">
        <f t="shared" ref="IF25" si="1113">+IF21*IF22*IF24*1000</f>
        <v>50750.941641491961</v>
      </c>
      <c r="IG25" s="16">
        <f t="shared" ref="IG25" si="1114">+IG21*IG22*IG24*1000</f>
        <v>50750.941641491961</v>
      </c>
      <c r="IH25" s="16">
        <f t="shared" ref="IH25" si="1115">+IH21*IH22*IH24*1000</f>
        <v>50750.941641491961</v>
      </c>
      <c r="II25" s="16">
        <f t="shared" ref="II25" si="1116">+II21*II22*II24*1000</f>
        <v>50750.941641491961</v>
      </c>
      <c r="IJ25" s="16">
        <f t="shared" ref="IJ25" si="1117">+IJ21*IJ22*IJ24*1000</f>
        <v>50750.941641491961</v>
      </c>
      <c r="IK25" s="16">
        <f t="shared" ref="IK25:KV25" si="1118">+IK21*IK22*IK24*1000</f>
        <v>52171.968007453739</v>
      </c>
      <c r="IL25" s="16">
        <f t="shared" si="1118"/>
        <v>52171.968007453739</v>
      </c>
      <c r="IM25" s="16">
        <f t="shared" si="1118"/>
        <v>52171.968007453739</v>
      </c>
      <c r="IN25" s="16">
        <f t="shared" si="1118"/>
        <v>52171.968007453739</v>
      </c>
      <c r="IO25" s="16">
        <f t="shared" si="1118"/>
        <v>52171.968007453739</v>
      </c>
      <c r="IP25" s="16">
        <f t="shared" si="1118"/>
        <v>52171.968007453739</v>
      </c>
      <c r="IQ25" s="16">
        <f t="shared" si="1118"/>
        <v>52171.968007453739</v>
      </c>
      <c r="IR25" s="16">
        <f t="shared" si="1118"/>
        <v>52171.968007453739</v>
      </c>
      <c r="IS25" s="16">
        <f t="shared" si="1118"/>
        <v>52171.968007453739</v>
      </c>
      <c r="IT25" s="16">
        <f t="shared" si="1118"/>
        <v>52171.968007453739</v>
      </c>
      <c r="IU25" s="16">
        <f t="shared" si="1118"/>
        <v>52171.968007453739</v>
      </c>
      <c r="IV25" s="16">
        <f t="shared" si="1118"/>
        <v>52171.968007453739</v>
      </c>
      <c r="IW25" s="16">
        <f t="shared" si="1118"/>
        <v>53632.783111662444</v>
      </c>
      <c r="IX25" s="16">
        <f t="shared" si="1118"/>
        <v>53632.783111662444</v>
      </c>
      <c r="IY25" s="16">
        <f t="shared" si="1118"/>
        <v>53632.783111662444</v>
      </c>
      <c r="IZ25" s="16">
        <f t="shared" si="1118"/>
        <v>53632.783111662444</v>
      </c>
      <c r="JA25" s="16">
        <f t="shared" si="1118"/>
        <v>53632.783111662444</v>
      </c>
      <c r="JB25" s="16">
        <f t="shared" si="1118"/>
        <v>53632.783111662444</v>
      </c>
      <c r="JC25" s="16">
        <f t="shared" si="1118"/>
        <v>53632.783111662444</v>
      </c>
      <c r="JD25" s="16">
        <f t="shared" si="1118"/>
        <v>53632.783111662444</v>
      </c>
      <c r="JE25" s="16">
        <f t="shared" si="1118"/>
        <v>53632.783111662444</v>
      </c>
      <c r="JF25" s="16">
        <f t="shared" si="1118"/>
        <v>53632.783111662444</v>
      </c>
      <c r="JG25" s="16">
        <f t="shared" si="1118"/>
        <v>53632.783111662444</v>
      </c>
      <c r="JH25" s="16">
        <f t="shared" si="1118"/>
        <v>53632.783111662444</v>
      </c>
      <c r="JI25" s="16">
        <f t="shared" si="1118"/>
        <v>55134.501038788992</v>
      </c>
      <c r="JJ25" s="16">
        <f t="shared" si="1118"/>
        <v>55134.501038788992</v>
      </c>
      <c r="JK25" s="16">
        <f t="shared" si="1118"/>
        <v>55134.501038788992</v>
      </c>
      <c r="JL25" s="16">
        <f t="shared" si="1118"/>
        <v>55134.501038788992</v>
      </c>
      <c r="JM25" s="16">
        <f t="shared" si="1118"/>
        <v>55134.501038788992</v>
      </c>
      <c r="JN25" s="16">
        <f t="shared" si="1118"/>
        <v>55134.501038788992</v>
      </c>
      <c r="JO25" s="16">
        <f t="shared" si="1118"/>
        <v>55134.501038788992</v>
      </c>
      <c r="JP25" s="16">
        <f t="shared" si="1118"/>
        <v>55134.501038788992</v>
      </c>
      <c r="JQ25" s="16">
        <f t="shared" si="1118"/>
        <v>55134.501038788992</v>
      </c>
      <c r="JR25" s="16">
        <f t="shared" si="1118"/>
        <v>55134.501038788992</v>
      </c>
      <c r="JS25" s="16">
        <f t="shared" si="1118"/>
        <v>55134.501038788992</v>
      </c>
      <c r="JT25" s="16">
        <f t="shared" si="1118"/>
        <v>55134.501038788992</v>
      </c>
      <c r="JU25" s="16">
        <f t="shared" si="1118"/>
        <v>56678.267067875087</v>
      </c>
      <c r="JV25" s="16">
        <f t="shared" si="1118"/>
        <v>56678.267067875087</v>
      </c>
      <c r="JW25" s="16">
        <f t="shared" si="1118"/>
        <v>56678.267067875087</v>
      </c>
      <c r="JX25" s="16">
        <f t="shared" si="1118"/>
        <v>56678.267067875087</v>
      </c>
      <c r="JY25" s="16">
        <f t="shared" si="1118"/>
        <v>56678.267067875087</v>
      </c>
      <c r="JZ25" s="16">
        <f t="shared" si="1118"/>
        <v>56678.267067875087</v>
      </c>
      <c r="KA25" s="16">
        <f t="shared" si="1118"/>
        <v>56678.267067875087</v>
      </c>
      <c r="KB25" s="16">
        <f t="shared" si="1118"/>
        <v>56678.267067875087</v>
      </c>
      <c r="KC25" s="16">
        <f t="shared" si="1118"/>
        <v>56678.267067875087</v>
      </c>
      <c r="KD25" s="16">
        <f t="shared" si="1118"/>
        <v>56678.267067875087</v>
      </c>
      <c r="KE25" s="16">
        <f t="shared" si="1118"/>
        <v>56678.267067875087</v>
      </c>
      <c r="KF25" s="16">
        <f t="shared" si="1118"/>
        <v>56678.267067875087</v>
      </c>
      <c r="KG25" s="16">
        <f t="shared" si="1118"/>
        <v>58265.258545775592</v>
      </c>
      <c r="KH25" s="16">
        <f t="shared" si="1118"/>
        <v>58265.258545775592</v>
      </c>
      <c r="KI25" s="16">
        <f t="shared" si="1118"/>
        <v>58265.258545775592</v>
      </c>
      <c r="KJ25" s="16">
        <f t="shared" si="1118"/>
        <v>58265.258545775592</v>
      </c>
      <c r="KK25" s="16">
        <f t="shared" si="1118"/>
        <v>58265.258545775592</v>
      </c>
      <c r="KL25" s="16">
        <f t="shared" si="1118"/>
        <v>58265.258545775592</v>
      </c>
      <c r="KM25" s="16">
        <f t="shared" si="1118"/>
        <v>58265.258545775592</v>
      </c>
      <c r="KN25" s="16">
        <f t="shared" si="1118"/>
        <v>58265.258545775592</v>
      </c>
      <c r="KO25" s="16">
        <f t="shared" si="1118"/>
        <v>58265.258545775592</v>
      </c>
      <c r="KP25" s="16">
        <f t="shared" si="1118"/>
        <v>58265.258545775592</v>
      </c>
      <c r="KQ25" s="16">
        <f t="shared" si="1118"/>
        <v>58265.258545775592</v>
      </c>
      <c r="KR25" s="16">
        <f t="shared" si="1118"/>
        <v>58265.258545775592</v>
      </c>
      <c r="KS25" s="16">
        <f t="shared" si="1118"/>
        <v>59896.685785057314</v>
      </c>
      <c r="KT25" s="16">
        <f t="shared" si="1118"/>
        <v>59896.685785057314</v>
      </c>
      <c r="KU25" s="16">
        <f t="shared" si="1118"/>
        <v>59896.685785057314</v>
      </c>
      <c r="KV25" s="16">
        <f t="shared" si="1118"/>
        <v>59896.685785057314</v>
      </c>
      <c r="KW25" s="16">
        <f t="shared" ref="KW25:MZ25" si="1119">+KW21*KW22*KW24*1000</f>
        <v>59896.685785057314</v>
      </c>
      <c r="KX25" s="16">
        <f t="shared" si="1119"/>
        <v>59896.685785057314</v>
      </c>
      <c r="KY25" s="16">
        <f t="shared" si="1119"/>
        <v>59896.685785057314</v>
      </c>
      <c r="KZ25" s="16">
        <f t="shared" si="1119"/>
        <v>59896.685785057314</v>
      </c>
      <c r="LA25" s="16">
        <f t="shared" si="1119"/>
        <v>59896.685785057314</v>
      </c>
      <c r="LB25" s="16">
        <f t="shared" si="1119"/>
        <v>59896.685785057314</v>
      </c>
      <c r="LC25" s="16">
        <f t="shared" si="1119"/>
        <v>59896.685785057314</v>
      </c>
      <c r="LD25" s="16">
        <f t="shared" si="1119"/>
        <v>59896.685785057314</v>
      </c>
      <c r="LE25" s="16">
        <f t="shared" si="1119"/>
        <v>61573.79298703892</v>
      </c>
      <c r="LF25" s="16">
        <f t="shared" si="1119"/>
        <v>61573.79298703892</v>
      </c>
      <c r="LG25" s="16">
        <f t="shared" si="1119"/>
        <v>61573.79298703892</v>
      </c>
      <c r="LH25" s="16">
        <f t="shared" si="1119"/>
        <v>61573.79298703892</v>
      </c>
      <c r="LI25" s="16">
        <f t="shared" si="1119"/>
        <v>61573.79298703892</v>
      </c>
      <c r="LJ25" s="16">
        <f t="shared" si="1119"/>
        <v>61573.79298703892</v>
      </c>
      <c r="LK25" s="16">
        <f t="shared" si="1119"/>
        <v>61573.79298703892</v>
      </c>
      <c r="LL25" s="16">
        <f t="shared" si="1119"/>
        <v>61573.79298703892</v>
      </c>
      <c r="LM25" s="16">
        <f t="shared" si="1119"/>
        <v>61573.79298703892</v>
      </c>
      <c r="LN25" s="16">
        <f t="shared" si="1119"/>
        <v>61573.79298703892</v>
      </c>
      <c r="LO25" s="16">
        <f t="shared" si="1119"/>
        <v>61573.79298703892</v>
      </c>
      <c r="LP25" s="16">
        <f t="shared" si="1119"/>
        <v>61573.79298703892</v>
      </c>
      <c r="LQ25" s="16">
        <f t="shared" si="1119"/>
        <v>63297.859190676012</v>
      </c>
      <c r="LR25" s="16">
        <f t="shared" si="1119"/>
        <v>63297.859190676012</v>
      </c>
      <c r="LS25" s="16">
        <f t="shared" si="1119"/>
        <v>63297.859190676012</v>
      </c>
      <c r="LT25" s="16">
        <f t="shared" si="1119"/>
        <v>63297.859190676012</v>
      </c>
      <c r="LU25" s="16">
        <f t="shared" si="1119"/>
        <v>63297.859190676012</v>
      </c>
      <c r="LV25" s="16">
        <f t="shared" si="1119"/>
        <v>63297.859190676012</v>
      </c>
      <c r="LW25" s="16">
        <f t="shared" si="1119"/>
        <v>63297.859190676012</v>
      </c>
      <c r="LX25" s="16">
        <f t="shared" si="1119"/>
        <v>63297.859190676012</v>
      </c>
      <c r="LY25" s="16">
        <f t="shared" si="1119"/>
        <v>63297.859190676012</v>
      </c>
      <c r="LZ25" s="16">
        <f t="shared" si="1119"/>
        <v>63297.859190676012</v>
      </c>
      <c r="MA25" s="16">
        <f t="shared" si="1119"/>
        <v>63297.859190676012</v>
      </c>
      <c r="MB25" s="16">
        <f t="shared" si="1119"/>
        <v>63297.859190676012</v>
      </c>
      <c r="MC25" s="16">
        <f t="shared" si="1119"/>
        <v>65070.199248014942</v>
      </c>
      <c r="MD25" s="16">
        <f t="shared" si="1119"/>
        <v>65070.199248014942</v>
      </c>
      <c r="ME25" s="16">
        <f t="shared" si="1119"/>
        <v>65070.199248014942</v>
      </c>
      <c r="MF25" s="16">
        <f t="shared" si="1119"/>
        <v>65070.199248014942</v>
      </c>
      <c r="MG25" s="16">
        <f t="shared" si="1119"/>
        <v>65070.199248014942</v>
      </c>
      <c r="MH25" s="16">
        <f t="shared" si="1119"/>
        <v>65070.199248014942</v>
      </c>
      <c r="MI25" s="16">
        <f t="shared" si="1119"/>
        <v>65070.199248014942</v>
      </c>
      <c r="MJ25" s="16">
        <f t="shared" si="1119"/>
        <v>65070.199248014942</v>
      </c>
      <c r="MK25" s="16">
        <f t="shared" si="1119"/>
        <v>65070.199248014942</v>
      </c>
      <c r="ML25" s="16">
        <f t="shared" si="1119"/>
        <v>65070.199248014942</v>
      </c>
      <c r="MM25" s="16">
        <f t="shared" si="1119"/>
        <v>65070.199248014942</v>
      </c>
      <c r="MN25" s="16">
        <f t="shared" si="1119"/>
        <v>65070.199248014942</v>
      </c>
      <c r="MO25" s="16">
        <f t="shared" si="1119"/>
        <v>66892.164826959357</v>
      </c>
      <c r="MP25" s="16">
        <f t="shared" si="1119"/>
        <v>66892.164826959357</v>
      </c>
      <c r="MQ25" s="16">
        <f t="shared" si="1119"/>
        <v>66892.164826959357</v>
      </c>
      <c r="MR25" s="16">
        <f t="shared" si="1119"/>
        <v>66892.164826959357</v>
      </c>
      <c r="MS25" s="16">
        <f t="shared" si="1119"/>
        <v>66892.164826959357</v>
      </c>
      <c r="MT25" s="16">
        <f t="shared" si="1119"/>
        <v>66892.164826959357</v>
      </c>
      <c r="MU25" s="16">
        <f t="shared" si="1119"/>
        <v>66892.164826959357</v>
      </c>
      <c r="MV25" s="16">
        <f t="shared" si="1119"/>
        <v>66892.164826959357</v>
      </c>
      <c r="MW25" s="16">
        <f t="shared" si="1119"/>
        <v>66892.164826959357</v>
      </c>
      <c r="MX25" s="16">
        <f t="shared" si="1119"/>
        <v>66892.164826959357</v>
      </c>
      <c r="MY25" s="16">
        <f t="shared" si="1119"/>
        <v>66892.164826959357</v>
      </c>
      <c r="MZ25" s="16">
        <f t="shared" si="1119"/>
        <v>66892.164826959357</v>
      </c>
      <c r="NB25" s="19" t="str">
        <f>+D25</f>
        <v>Capacity Charges ($)</v>
      </c>
      <c r="NC25" s="16">
        <f t="shared" ref="NC25:OF25" si="1120">SUMIF($E$3:$MZ$3,NC$3,$E25:$MZ25)</f>
        <v>274118.75383244356</v>
      </c>
      <c r="ND25" s="16">
        <f t="shared" si="1120"/>
        <v>334198.84820000001</v>
      </c>
      <c r="NE25" s="16">
        <f t="shared" si="1120"/>
        <v>473542.55067792005</v>
      </c>
      <c r="NF25" s="16">
        <f t="shared" si="1120"/>
        <v>391503.38026141067</v>
      </c>
      <c r="NG25" s="16">
        <f t="shared" si="1120"/>
        <v>402465.47490873025</v>
      </c>
      <c r="NH25" s="16">
        <f t="shared" si="1120"/>
        <v>413734.50820617453</v>
      </c>
      <c r="NI25" s="16">
        <f t="shared" si="1120"/>
        <v>425319.0744359477</v>
      </c>
      <c r="NJ25" s="16">
        <f t="shared" si="1120"/>
        <v>437228.00852015405</v>
      </c>
      <c r="NK25" s="16">
        <f t="shared" si="1120"/>
        <v>449470.39275871846</v>
      </c>
      <c r="NL25" s="16">
        <f t="shared" si="1120"/>
        <v>462055.56375596247</v>
      </c>
      <c r="NM25" s="16">
        <f t="shared" si="1120"/>
        <v>474993.11954112939</v>
      </c>
      <c r="NN25" s="16">
        <f t="shared" si="1120"/>
        <v>488292.9268882813</v>
      </c>
      <c r="NO25" s="16">
        <f t="shared" si="1120"/>
        <v>501965.12884115294</v>
      </c>
      <c r="NP25" s="16">
        <f t="shared" si="1120"/>
        <v>516020.15244870546</v>
      </c>
      <c r="NQ25" s="16">
        <f t="shared" si="1120"/>
        <v>530468.71671726904</v>
      </c>
      <c r="NR25" s="16">
        <f t="shared" si="1120"/>
        <v>545321.84078535263</v>
      </c>
      <c r="NS25" s="16">
        <f t="shared" si="1120"/>
        <v>560590.85232734249</v>
      </c>
      <c r="NT25" s="16">
        <f t="shared" si="1120"/>
        <v>576287.39619250817</v>
      </c>
      <c r="NU25" s="16">
        <f t="shared" si="1120"/>
        <v>592423.44328589854</v>
      </c>
      <c r="NV25" s="16">
        <f t="shared" si="1120"/>
        <v>609011.29969790357</v>
      </c>
      <c r="NW25" s="16">
        <f t="shared" si="1120"/>
        <v>626063.61608944472</v>
      </c>
      <c r="NX25" s="16">
        <f t="shared" si="1120"/>
        <v>643593.39733994938</v>
      </c>
      <c r="NY25" s="16">
        <f t="shared" si="1120"/>
        <v>661614.01246546791</v>
      </c>
      <c r="NZ25" s="16">
        <f t="shared" si="1120"/>
        <v>680139.20481450111</v>
      </c>
      <c r="OA25" s="16">
        <f t="shared" si="1120"/>
        <v>699183.10254930705</v>
      </c>
      <c r="OB25" s="16">
        <f t="shared" si="1120"/>
        <v>718760.22942068754</v>
      </c>
      <c r="OC25" s="16">
        <f t="shared" si="1120"/>
        <v>738885.5158444671</v>
      </c>
      <c r="OD25" s="16">
        <f t="shared" si="1120"/>
        <v>759574.31028811214</v>
      </c>
      <c r="OE25" s="16">
        <f t="shared" si="1120"/>
        <v>780842.39097617927</v>
      </c>
      <c r="OF25" s="16">
        <f t="shared" si="1120"/>
        <v>802705.97792351234</v>
      </c>
      <c r="OH25" s="58" t="str">
        <f>_xlfn.CONCAT(C21," ",D25)</f>
        <v>NYPA Niagara Contract Capacity Charges ($)</v>
      </c>
    </row>
    <row r="27" spans="2:398" x14ac:dyDescent="0.25">
      <c r="B27" s="37" t="s">
        <v>82</v>
      </c>
      <c r="C27" s="7" t="s">
        <v>55</v>
      </c>
      <c r="D27" s="19" t="s">
        <v>73</v>
      </c>
      <c r="E27" s="44">
        <f>+Cap_MW_Lookups!C49</f>
        <v>1.2857142857142856</v>
      </c>
      <c r="F27" s="44">
        <f>+Cap_MW_Lookups!D49</f>
        <v>1.2857142857142856</v>
      </c>
      <c r="G27" s="44">
        <f>+Cap_MW_Lookups!E49</f>
        <v>1.2857142857142856</v>
      </c>
      <c r="H27" s="44">
        <f>+Cap_MW_Lookups!F49</f>
        <v>1.2857142857142856</v>
      </c>
      <c r="I27" s="44">
        <f>+Cap_MW_Lookups!G49</f>
        <v>1.2857142857142856</v>
      </c>
      <c r="J27" s="44">
        <f>+Cap_MW_Lookups!H49</f>
        <v>1.2857142857142856</v>
      </c>
      <c r="K27" s="44">
        <f>+Cap_MW_Lookups!I49</f>
        <v>1.2857142857142856</v>
      </c>
      <c r="L27" s="44">
        <f>+Cap_MW_Lookups!J49</f>
        <v>1.2857142857142856</v>
      </c>
      <c r="M27" s="44">
        <f>+Cap_MW_Lookups!K49</f>
        <v>1.2857142857142856</v>
      </c>
      <c r="N27" s="44">
        <f>+Cap_MW_Lookups!L49</f>
        <v>1.2857142857142856</v>
      </c>
      <c r="O27" s="44">
        <f>+Cap_MW_Lookups!M49</f>
        <v>1.2857142857142856</v>
      </c>
      <c r="P27" s="44">
        <f>+Cap_MW_Lookups!N49</f>
        <v>1.2857142857142856</v>
      </c>
      <c r="Q27" s="44">
        <f>+Cap_MW_Lookups!O49</f>
        <v>1.2857142857142856</v>
      </c>
      <c r="R27" s="44">
        <f>+Cap_MW_Lookups!P49</f>
        <v>1.2857142857142856</v>
      </c>
      <c r="S27" s="44">
        <f>+Cap_MW_Lookups!Q49</f>
        <v>1.2857142857142856</v>
      </c>
      <c r="T27" s="44">
        <f>+Cap_MW_Lookups!R49</f>
        <v>1.2857142857142856</v>
      </c>
      <c r="U27" s="44">
        <f>+Cap_MW_Lookups!S49</f>
        <v>1.2857142857142856</v>
      </c>
      <c r="V27" s="44">
        <f>+Cap_MW_Lookups!T49</f>
        <v>1.2857142857142856</v>
      </c>
      <c r="W27" s="44">
        <f>+Cap_MW_Lookups!U49</f>
        <v>1.2857142857142856</v>
      </c>
      <c r="X27" s="44">
        <f>+Cap_MW_Lookups!V49</f>
        <v>1.2857142857142856</v>
      </c>
      <c r="Y27" s="44">
        <f>+Cap_MW_Lookups!W49</f>
        <v>1.2857142857142856</v>
      </c>
      <c r="Z27" s="44">
        <f>+Cap_MW_Lookups!X49</f>
        <v>1.2857142857142856</v>
      </c>
      <c r="AA27" s="44">
        <f>+Cap_MW_Lookups!Y49</f>
        <v>1.2857142857142856</v>
      </c>
      <c r="AB27" s="44">
        <f>+Cap_MW_Lookups!Z49</f>
        <v>1.2857142857142856</v>
      </c>
      <c r="AC27" s="44">
        <f>+Cap_MW_Lookups!AA49</f>
        <v>1.2857142857142856</v>
      </c>
      <c r="AD27" s="44">
        <f>+Cap_MW_Lookups!AB49</f>
        <v>1.2857142857142856</v>
      </c>
      <c r="AE27" s="44">
        <f>+Cap_MW_Lookups!AC49</f>
        <v>1.2857142857142856</v>
      </c>
      <c r="AF27" s="44">
        <f>+Cap_MW_Lookups!AD49</f>
        <v>1.2857142857142856</v>
      </c>
      <c r="AG27" s="44">
        <f>+Cap_MW_Lookups!AE49</f>
        <v>1.2857142857142856</v>
      </c>
      <c r="AH27" s="44">
        <f>+Cap_MW_Lookups!AF49</f>
        <v>1.2857142857142856</v>
      </c>
      <c r="AI27" s="44">
        <f>+Cap_MW_Lookups!AG49</f>
        <v>1.2857142857142856</v>
      </c>
      <c r="AJ27" s="44">
        <f>+Cap_MW_Lookups!AH49</f>
        <v>1.2857142857142856</v>
      </c>
      <c r="AK27" s="44">
        <f>+Cap_MW_Lookups!AI49</f>
        <v>1.2857142857142856</v>
      </c>
      <c r="AL27" s="44">
        <f>+Cap_MW_Lookups!AJ49</f>
        <v>1.2857142857142856</v>
      </c>
      <c r="AM27" s="44">
        <f>+Cap_MW_Lookups!AK49</f>
        <v>1.2857142857142856</v>
      </c>
      <c r="AN27" s="44">
        <f>+Cap_MW_Lookups!AL49</f>
        <v>1.2857142857142856</v>
      </c>
      <c r="AO27" s="44">
        <f>+Cap_MW_Lookups!AM49</f>
        <v>1.2857142857142856</v>
      </c>
      <c r="AP27" s="44">
        <f>+Cap_MW_Lookups!AN49</f>
        <v>1.2857142857142856</v>
      </c>
      <c r="AQ27" s="44">
        <f>+Cap_MW_Lookups!AO49</f>
        <v>1.2857142857142856</v>
      </c>
      <c r="AR27" s="44">
        <f>+Cap_MW_Lookups!AP49</f>
        <v>1.2857142857142856</v>
      </c>
      <c r="AS27" s="44">
        <f>+Cap_MW_Lookups!AQ49</f>
        <v>1.2857142857142856</v>
      </c>
      <c r="AT27" s="44">
        <f>+Cap_MW_Lookups!AR49</f>
        <v>1.2857142857142856</v>
      </c>
      <c r="AU27" s="44">
        <f>+Cap_MW_Lookups!AS49</f>
        <v>1.2857142857142856</v>
      </c>
      <c r="AV27" s="44">
        <f>+Cap_MW_Lookups!AT49</f>
        <v>1.2857142857142856</v>
      </c>
      <c r="AW27" s="44">
        <f>+Cap_MW_Lookups!AU49</f>
        <v>1.2857142857142856</v>
      </c>
      <c r="AX27" s="44">
        <f>+Cap_MW_Lookups!AV49</f>
        <v>1.2857142857142856</v>
      </c>
      <c r="AY27" s="44">
        <f>+Cap_MW_Lookups!AW49</f>
        <v>1.2857142857142856</v>
      </c>
      <c r="AZ27" s="44">
        <f>+Cap_MW_Lookups!AX49</f>
        <v>1.2857142857142856</v>
      </c>
      <c r="BA27" s="44">
        <f>+Cap_MW_Lookups!AY49</f>
        <v>1.2857142857142856</v>
      </c>
      <c r="BB27" s="44">
        <f>+Cap_MW_Lookups!AZ49</f>
        <v>1.2857142857142856</v>
      </c>
      <c r="BC27" s="44">
        <f>+Cap_MW_Lookups!BA49</f>
        <v>1.2857142857142856</v>
      </c>
      <c r="BD27" s="44">
        <f>+Cap_MW_Lookups!BB49</f>
        <v>1.2857142857142856</v>
      </c>
      <c r="BE27" s="44">
        <f>+Cap_MW_Lookups!BC49</f>
        <v>1.2857142857142856</v>
      </c>
      <c r="BF27" s="44">
        <f>+Cap_MW_Lookups!BD49</f>
        <v>1.2857142857142856</v>
      </c>
      <c r="BG27" s="44">
        <f>+Cap_MW_Lookups!BE49</f>
        <v>1.2857142857142856</v>
      </c>
      <c r="BH27" s="44">
        <f>+Cap_MW_Lookups!BF49</f>
        <v>1.2857142857142856</v>
      </c>
      <c r="BI27" s="44">
        <f>+Cap_MW_Lookups!BG49</f>
        <v>1.2857142857142856</v>
      </c>
      <c r="BJ27" s="44">
        <f>+Cap_MW_Lookups!BH49</f>
        <v>1.2857142857142856</v>
      </c>
      <c r="BK27" s="44">
        <f>+Cap_MW_Lookups!BI49</f>
        <v>1.2857142857142856</v>
      </c>
      <c r="BL27" s="44">
        <f>+Cap_MW_Lookups!BJ49</f>
        <v>1.2857142857142856</v>
      </c>
      <c r="BM27" s="44">
        <f>+Cap_MW_Lookups!BK49</f>
        <v>1.2857142857142856</v>
      </c>
      <c r="BN27" s="44">
        <f>+Cap_MW_Lookups!BL49</f>
        <v>1.2857142857142856</v>
      </c>
      <c r="BO27" s="44">
        <f>+Cap_MW_Lookups!BM49</f>
        <v>1.2857142857142856</v>
      </c>
      <c r="BP27" s="44">
        <f>+Cap_MW_Lookups!BN49</f>
        <v>1.2857142857142856</v>
      </c>
      <c r="BQ27" s="44">
        <f>+Cap_MW_Lookups!BO49</f>
        <v>1.2857142857142856</v>
      </c>
      <c r="BR27" s="44">
        <f>+Cap_MW_Lookups!BP49</f>
        <v>1.2857142857142856</v>
      </c>
      <c r="BS27" s="44">
        <f>+Cap_MW_Lookups!BQ49</f>
        <v>1.2857142857142856</v>
      </c>
      <c r="BT27" s="44">
        <f>+Cap_MW_Lookups!BR49</f>
        <v>1.2857142857142856</v>
      </c>
      <c r="BU27" s="44">
        <f>+Cap_MW_Lookups!BS49</f>
        <v>1.2857142857142856</v>
      </c>
      <c r="BV27" s="44">
        <f>+Cap_MW_Lookups!BT49</f>
        <v>1.2857142857142856</v>
      </c>
      <c r="BW27" s="44">
        <f>+Cap_MW_Lookups!BU49</f>
        <v>1.2857142857142856</v>
      </c>
      <c r="BX27" s="44">
        <f>+Cap_MW_Lookups!BV49</f>
        <v>1.2857142857142856</v>
      </c>
      <c r="BY27" s="44">
        <f>+Cap_MW_Lookups!BW49</f>
        <v>1.2857142857142856</v>
      </c>
      <c r="BZ27" s="44">
        <f>+Cap_MW_Lookups!BX49</f>
        <v>1.2857142857142856</v>
      </c>
      <c r="CA27" s="44">
        <f>+Cap_MW_Lookups!BY49</f>
        <v>1.2857142857142856</v>
      </c>
      <c r="CB27" s="44">
        <f>+Cap_MW_Lookups!BZ49</f>
        <v>1.2857142857142856</v>
      </c>
      <c r="CC27" s="44">
        <f>+Cap_MW_Lookups!CA49</f>
        <v>1.2857142857142856</v>
      </c>
      <c r="CD27" s="44">
        <f>+Cap_MW_Lookups!CB49</f>
        <v>1.2857142857142856</v>
      </c>
      <c r="CE27" s="44">
        <f>+Cap_MW_Lookups!CC49</f>
        <v>1.2857142857142856</v>
      </c>
      <c r="CF27" s="44">
        <f>+Cap_MW_Lookups!CD49</f>
        <v>1.2857142857142856</v>
      </c>
      <c r="CG27" s="44">
        <f>+Cap_MW_Lookups!CE49</f>
        <v>1.2857142857142856</v>
      </c>
      <c r="CH27" s="44">
        <f>+Cap_MW_Lookups!CF49</f>
        <v>1.2857142857142856</v>
      </c>
      <c r="CI27" s="44">
        <f>+Cap_MW_Lookups!CG49</f>
        <v>1.2857142857142856</v>
      </c>
      <c r="CJ27" s="44">
        <f>+Cap_MW_Lookups!CH49</f>
        <v>1.2857142857142856</v>
      </c>
      <c r="CK27" s="44">
        <f>+Cap_MW_Lookups!CI49</f>
        <v>1.2857142857142856</v>
      </c>
      <c r="CL27" s="44">
        <f>+Cap_MW_Lookups!CJ49</f>
        <v>1.2857142857142856</v>
      </c>
      <c r="CM27" s="44">
        <f>+Cap_MW_Lookups!CK49</f>
        <v>1.2857142857142856</v>
      </c>
      <c r="CN27" s="44">
        <f>+Cap_MW_Lookups!CL49</f>
        <v>1.2857142857142856</v>
      </c>
      <c r="CO27" s="44">
        <f>+Cap_MW_Lookups!CM49</f>
        <v>1.2857142857142856</v>
      </c>
      <c r="CP27" s="44">
        <f>+Cap_MW_Lookups!CN49</f>
        <v>1.2857142857142856</v>
      </c>
      <c r="CQ27" s="44">
        <f>+Cap_MW_Lookups!CO49</f>
        <v>1.2857142857142856</v>
      </c>
      <c r="CR27" s="44">
        <f>+Cap_MW_Lookups!CP49</f>
        <v>1.2857142857142856</v>
      </c>
      <c r="CS27" s="44">
        <f>+Cap_MW_Lookups!CQ49</f>
        <v>1.2857142857142856</v>
      </c>
      <c r="CT27" s="44">
        <f>+Cap_MW_Lookups!CR49</f>
        <v>1.2857142857142856</v>
      </c>
      <c r="CU27" s="44">
        <f>+Cap_MW_Lookups!CS49</f>
        <v>1.2857142857142856</v>
      </c>
      <c r="CV27" s="44">
        <f>+Cap_MW_Lookups!CT49</f>
        <v>1.2857142857142856</v>
      </c>
      <c r="CW27" s="44">
        <f>+Cap_MW_Lookups!CU49</f>
        <v>1.2857142857142856</v>
      </c>
      <c r="CX27" s="44">
        <f>+Cap_MW_Lookups!CV49</f>
        <v>1.2857142857142856</v>
      </c>
      <c r="CY27" s="44">
        <f>+Cap_MW_Lookups!CW49</f>
        <v>1.2857142857142856</v>
      </c>
      <c r="CZ27" s="44">
        <f>+Cap_MW_Lookups!CX49</f>
        <v>1.2857142857142856</v>
      </c>
      <c r="DA27" s="44">
        <f>+Cap_MW_Lookups!CY49</f>
        <v>1.2857142857142856</v>
      </c>
      <c r="DB27" s="44">
        <f>+Cap_MW_Lookups!CZ49</f>
        <v>1.2857142857142856</v>
      </c>
      <c r="DC27" s="44">
        <f>+Cap_MW_Lookups!DA49</f>
        <v>1.2857142857142856</v>
      </c>
      <c r="DD27" s="44">
        <f>+Cap_MW_Lookups!DB49</f>
        <v>1.2857142857142856</v>
      </c>
      <c r="DE27" s="44">
        <f>+Cap_MW_Lookups!DC49</f>
        <v>1.2857142857142856</v>
      </c>
      <c r="DF27" s="44">
        <f>+Cap_MW_Lookups!DD49</f>
        <v>1.2857142857142856</v>
      </c>
      <c r="DG27" s="44">
        <f>+Cap_MW_Lookups!DE49</f>
        <v>1.2857142857142856</v>
      </c>
      <c r="DH27" s="44">
        <f>+Cap_MW_Lookups!DF49</f>
        <v>1.2857142857142856</v>
      </c>
      <c r="DI27" s="44">
        <f>+Cap_MW_Lookups!DG49</f>
        <v>1.2857142857142856</v>
      </c>
      <c r="DJ27" s="44">
        <f>+Cap_MW_Lookups!DH49</f>
        <v>1.2857142857142856</v>
      </c>
      <c r="DK27" s="44">
        <f>+Cap_MW_Lookups!DI49</f>
        <v>1.2857142857142856</v>
      </c>
      <c r="DL27" s="44">
        <f>+Cap_MW_Lookups!DJ49</f>
        <v>1.2857142857142856</v>
      </c>
      <c r="DM27" s="44">
        <f>+Cap_MW_Lookups!DK49</f>
        <v>1.2857142857142856</v>
      </c>
      <c r="DN27" s="44">
        <f>+Cap_MW_Lookups!DL49</f>
        <v>1.2857142857142856</v>
      </c>
      <c r="DO27" s="44">
        <f>+Cap_MW_Lookups!DM49</f>
        <v>1.2857142857142856</v>
      </c>
      <c r="DP27" s="44">
        <f>+Cap_MW_Lookups!DN49</f>
        <v>1.2857142857142856</v>
      </c>
      <c r="DQ27" s="44">
        <f>+Cap_MW_Lookups!DO49</f>
        <v>1.2857142857142856</v>
      </c>
      <c r="DR27" s="44">
        <f>+Cap_MW_Lookups!DP49</f>
        <v>1.2857142857142856</v>
      </c>
      <c r="DS27" s="44">
        <f>+Cap_MW_Lookups!DQ49</f>
        <v>1.2857142857142856</v>
      </c>
      <c r="DT27" s="44">
        <f>+Cap_MW_Lookups!DR49</f>
        <v>1.2857142857142856</v>
      </c>
      <c r="DU27" s="44">
        <f>+Cap_MW_Lookups!DS49</f>
        <v>1.2857142857142856</v>
      </c>
      <c r="DV27" s="44">
        <f>+Cap_MW_Lookups!DT49</f>
        <v>1.2857142857142856</v>
      </c>
      <c r="DW27" s="44">
        <f>+Cap_MW_Lookups!DU49</f>
        <v>1.2857142857142856</v>
      </c>
      <c r="DX27" s="44">
        <f>+Cap_MW_Lookups!DV49</f>
        <v>1.2857142857142856</v>
      </c>
      <c r="DY27" s="44">
        <f>+Cap_MW_Lookups!DW49</f>
        <v>1.2857142857142856</v>
      </c>
      <c r="DZ27" s="44">
        <f>+Cap_MW_Lookups!DX49</f>
        <v>1.2857142857142856</v>
      </c>
      <c r="EA27" s="44">
        <f>+Cap_MW_Lookups!DY49</f>
        <v>1.2857142857142856</v>
      </c>
      <c r="EB27" s="44">
        <f>+Cap_MW_Lookups!DZ49</f>
        <v>1.2857142857142856</v>
      </c>
      <c r="EC27" s="44">
        <f>+Cap_MW_Lookups!EA49</f>
        <v>1.2857142857142856</v>
      </c>
      <c r="ED27" s="44">
        <f>+Cap_MW_Lookups!EB49</f>
        <v>1.2857142857142856</v>
      </c>
      <c r="EE27" s="44">
        <f>+Cap_MW_Lookups!EC49</f>
        <v>1.2857142857142856</v>
      </c>
      <c r="EF27" s="44">
        <f>+Cap_MW_Lookups!ED49</f>
        <v>1.2857142857142856</v>
      </c>
      <c r="EG27" s="44">
        <f>+Cap_MW_Lookups!EE49</f>
        <v>1.2857142857142856</v>
      </c>
      <c r="EH27" s="44">
        <f>+Cap_MW_Lookups!EF49</f>
        <v>1.2857142857142856</v>
      </c>
      <c r="EI27" s="44">
        <f>+Cap_MW_Lookups!EG49</f>
        <v>1.2857142857142856</v>
      </c>
      <c r="EJ27" s="44">
        <f>+Cap_MW_Lookups!EH49</f>
        <v>1.2857142857142856</v>
      </c>
      <c r="EK27" s="44">
        <f>+Cap_MW_Lookups!EI49</f>
        <v>1.2857142857142856</v>
      </c>
      <c r="EL27" s="44">
        <f>+Cap_MW_Lookups!EJ49</f>
        <v>1.2857142857142856</v>
      </c>
      <c r="EM27" s="44">
        <f>+Cap_MW_Lookups!EK49</f>
        <v>1.2857142857142856</v>
      </c>
      <c r="EN27" s="44">
        <f>+Cap_MW_Lookups!EL49</f>
        <v>1.2857142857142856</v>
      </c>
      <c r="EO27" s="44">
        <f>+Cap_MW_Lookups!EM49</f>
        <v>1.2857142857142856</v>
      </c>
      <c r="EP27" s="44">
        <f>+Cap_MW_Lookups!EN49</f>
        <v>1.2857142857142856</v>
      </c>
      <c r="EQ27" s="44">
        <f>+Cap_MW_Lookups!EO49</f>
        <v>1.2857142857142856</v>
      </c>
      <c r="ER27" s="44">
        <f>+Cap_MW_Lookups!EP49</f>
        <v>1.2857142857142856</v>
      </c>
      <c r="ES27" s="44">
        <f>+Cap_MW_Lookups!EQ49</f>
        <v>1.2857142857142856</v>
      </c>
      <c r="ET27" s="44">
        <f>+Cap_MW_Lookups!ER49</f>
        <v>1.2857142857142856</v>
      </c>
      <c r="EU27" s="44">
        <f>+Cap_MW_Lookups!ES49</f>
        <v>1.2857142857142856</v>
      </c>
      <c r="EV27" s="44">
        <f>+Cap_MW_Lookups!ET49</f>
        <v>1.2857142857142856</v>
      </c>
      <c r="EW27" s="44">
        <f>+Cap_MW_Lookups!EU49</f>
        <v>1.2857142857142856</v>
      </c>
      <c r="EX27" s="44">
        <f>+Cap_MW_Lookups!EV49</f>
        <v>1.2857142857142856</v>
      </c>
      <c r="EY27" s="44">
        <f>+Cap_MW_Lookups!EW49</f>
        <v>1.2857142857142856</v>
      </c>
      <c r="EZ27" s="44">
        <f>+Cap_MW_Lookups!EX49</f>
        <v>1.2857142857142856</v>
      </c>
      <c r="FA27" s="44">
        <f>+Cap_MW_Lookups!EY49</f>
        <v>1.2857142857142856</v>
      </c>
      <c r="FB27" s="44">
        <f>+Cap_MW_Lookups!EZ49</f>
        <v>1.2857142857142856</v>
      </c>
      <c r="FC27" s="44">
        <f>+Cap_MW_Lookups!FA49</f>
        <v>1.2857142857142856</v>
      </c>
      <c r="FD27" s="44">
        <f>+Cap_MW_Lookups!FB49</f>
        <v>1.2857142857142856</v>
      </c>
      <c r="FE27" s="44">
        <f>+Cap_MW_Lookups!FC49</f>
        <v>1.2857142857142856</v>
      </c>
      <c r="FF27" s="44">
        <f>+Cap_MW_Lookups!FD49</f>
        <v>1.2857142857142856</v>
      </c>
      <c r="FG27" s="44">
        <f>+Cap_MW_Lookups!FE49</f>
        <v>1.2857142857142856</v>
      </c>
      <c r="FH27" s="44">
        <f>+Cap_MW_Lookups!FF49</f>
        <v>1.2857142857142856</v>
      </c>
      <c r="FI27" s="44">
        <f>+Cap_MW_Lookups!FG49</f>
        <v>1.2857142857142856</v>
      </c>
      <c r="FJ27" s="44">
        <f>+Cap_MW_Lookups!FH49</f>
        <v>1.2857142857142856</v>
      </c>
      <c r="FK27" s="44">
        <f>+Cap_MW_Lookups!FI49</f>
        <v>1.2857142857142856</v>
      </c>
      <c r="FL27" s="44">
        <f>+Cap_MW_Lookups!FJ49</f>
        <v>1.2857142857142856</v>
      </c>
      <c r="FM27" s="44">
        <f>+Cap_MW_Lookups!FK49</f>
        <v>1.2857142857142856</v>
      </c>
      <c r="FN27" s="44">
        <f>+Cap_MW_Lookups!FL49</f>
        <v>1.2857142857142856</v>
      </c>
      <c r="FO27" s="44">
        <f>+Cap_MW_Lookups!FM49</f>
        <v>1.2857142857142856</v>
      </c>
      <c r="FP27" s="44">
        <f>+Cap_MW_Lookups!FN49</f>
        <v>1.2857142857142856</v>
      </c>
      <c r="FQ27" s="44">
        <f>+Cap_MW_Lookups!FO49</f>
        <v>1.2857142857142856</v>
      </c>
      <c r="FR27" s="44">
        <f>+Cap_MW_Lookups!FP49</f>
        <v>1.2857142857142856</v>
      </c>
      <c r="FS27" s="44">
        <f>+Cap_MW_Lookups!FQ49</f>
        <v>1.2857142857142856</v>
      </c>
      <c r="FT27" s="44">
        <f>+Cap_MW_Lookups!FR49</f>
        <v>1.2857142857142856</v>
      </c>
      <c r="FU27" s="44">
        <f>+Cap_MW_Lookups!FS49</f>
        <v>1.2857142857142856</v>
      </c>
      <c r="FV27" s="44">
        <f>+Cap_MW_Lookups!FT49</f>
        <v>1.2857142857142856</v>
      </c>
      <c r="FW27" s="44">
        <f>+Cap_MW_Lookups!FU49</f>
        <v>1.2857142857142856</v>
      </c>
      <c r="FX27" s="44">
        <f>+Cap_MW_Lookups!FV49</f>
        <v>1.2857142857142856</v>
      </c>
      <c r="FY27" s="44">
        <f>+Cap_MW_Lookups!FW49</f>
        <v>1.2857142857142856</v>
      </c>
      <c r="FZ27" s="44">
        <f>+Cap_MW_Lookups!FX49</f>
        <v>1.2857142857142856</v>
      </c>
      <c r="GA27" s="44">
        <f>+Cap_MW_Lookups!FY49</f>
        <v>1.2857142857142856</v>
      </c>
      <c r="GB27" s="44">
        <f>+Cap_MW_Lookups!FZ49</f>
        <v>1.2857142857142856</v>
      </c>
      <c r="GC27" s="44">
        <f>+Cap_MW_Lookups!GA49</f>
        <v>1.2857142857142856</v>
      </c>
      <c r="GD27" s="44">
        <f>+Cap_MW_Lookups!GB49</f>
        <v>1.2857142857142856</v>
      </c>
      <c r="GE27" s="44">
        <f>+Cap_MW_Lookups!GC49</f>
        <v>1.2857142857142856</v>
      </c>
      <c r="GF27" s="44">
        <f>+Cap_MW_Lookups!GD49</f>
        <v>1.2857142857142856</v>
      </c>
      <c r="GG27" s="44">
        <f>+Cap_MW_Lookups!GE49</f>
        <v>1.2857142857142856</v>
      </c>
      <c r="GH27" s="44">
        <f>+Cap_MW_Lookups!GF49</f>
        <v>1.2857142857142856</v>
      </c>
      <c r="GI27" s="44">
        <f>+Cap_MW_Lookups!GG49</f>
        <v>1.2857142857142856</v>
      </c>
      <c r="GJ27" s="44">
        <f>+Cap_MW_Lookups!GH49</f>
        <v>1.2857142857142856</v>
      </c>
      <c r="GK27" s="44">
        <f>+Cap_MW_Lookups!GI49</f>
        <v>1.2857142857142856</v>
      </c>
      <c r="GL27" s="44">
        <f>+Cap_MW_Lookups!GJ49</f>
        <v>1.2857142857142856</v>
      </c>
      <c r="GM27" s="44">
        <f>+Cap_MW_Lookups!GK49</f>
        <v>1.2857142857142856</v>
      </c>
      <c r="GN27" s="44">
        <f>+Cap_MW_Lookups!GL49</f>
        <v>1.2857142857142856</v>
      </c>
      <c r="GO27" s="44">
        <f>+Cap_MW_Lookups!GM49</f>
        <v>1.2857142857142856</v>
      </c>
      <c r="GP27" s="44">
        <f>+Cap_MW_Lookups!GN49</f>
        <v>1.2857142857142856</v>
      </c>
      <c r="GQ27" s="44">
        <f>+Cap_MW_Lookups!GO49</f>
        <v>1.2857142857142856</v>
      </c>
      <c r="GR27" s="44">
        <f>+Cap_MW_Lookups!GP49</f>
        <v>1.2857142857142856</v>
      </c>
      <c r="GS27" s="44">
        <f>+Cap_MW_Lookups!GQ49</f>
        <v>1.2857142857142856</v>
      </c>
      <c r="GT27" s="44">
        <f>+Cap_MW_Lookups!GR49</f>
        <v>1.2857142857142856</v>
      </c>
      <c r="GU27" s="44">
        <f>+Cap_MW_Lookups!GS49</f>
        <v>1.2857142857142856</v>
      </c>
      <c r="GV27" s="44">
        <f>+Cap_MW_Lookups!GT49</f>
        <v>1.2857142857142856</v>
      </c>
      <c r="GW27" s="44">
        <f>+Cap_MW_Lookups!GU49</f>
        <v>1.2857142857142856</v>
      </c>
      <c r="GX27" s="44">
        <f>+Cap_MW_Lookups!GV49</f>
        <v>1.2857142857142856</v>
      </c>
      <c r="GY27" s="44">
        <f>+Cap_MW_Lookups!GW49</f>
        <v>1.2857142857142856</v>
      </c>
      <c r="GZ27" s="44">
        <f>+Cap_MW_Lookups!GX49</f>
        <v>1.2857142857142856</v>
      </c>
      <c r="HA27" s="44">
        <f>+Cap_MW_Lookups!GY49</f>
        <v>1.2857142857142856</v>
      </c>
      <c r="HB27" s="44">
        <f>+Cap_MW_Lookups!GZ49</f>
        <v>1.2857142857142856</v>
      </c>
      <c r="HC27" s="44">
        <f>+Cap_MW_Lookups!HA49</f>
        <v>1.2857142857142856</v>
      </c>
      <c r="HD27" s="44">
        <f>+Cap_MW_Lookups!HB49</f>
        <v>1.2857142857142856</v>
      </c>
      <c r="HE27" s="44">
        <f>+Cap_MW_Lookups!HC49</f>
        <v>1.2857142857142856</v>
      </c>
      <c r="HF27" s="44">
        <f>+Cap_MW_Lookups!HD49</f>
        <v>1.2857142857142856</v>
      </c>
      <c r="HG27" s="44">
        <f>+Cap_MW_Lookups!HE49</f>
        <v>1.2857142857142856</v>
      </c>
      <c r="HH27" s="44">
        <f>+Cap_MW_Lookups!HF49</f>
        <v>1.2857142857142856</v>
      </c>
      <c r="HI27" s="44">
        <f>+Cap_MW_Lookups!HG49</f>
        <v>1.2857142857142856</v>
      </c>
      <c r="HJ27" s="44">
        <f>+Cap_MW_Lookups!HH49</f>
        <v>1.2857142857142856</v>
      </c>
      <c r="HK27" s="44">
        <f>+Cap_MW_Lookups!HI49</f>
        <v>1.2857142857142856</v>
      </c>
      <c r="HL27" s="44">
        <f>+Cap_MW_Lookups!HJ49</f>
        <v>1.2857142857142856</v>
      </c>
      <c r="HM27" s="44">
        <f>+Cap_MW_Lookups!HK49</f>
        <v>1.2857142857142856</v>
      </c>
      <c r="HN27" s="44">
        <f>+Cap_MW_Lookups!HL49</f>
        <v>1.2857142857142856</v>
      </c>
      <c r="HO27" s="44">
        <f>+Cap_MW_Lookups!HM49</f>
        <v>1.2857142857142856</v>
      </c>
      <c r="HP27" s="44">
        <f>+Cap_MW_Lookups!HN49</f>
        <v>1.2857142857142856</v>
      </c>
      <c r="HQ27" s="44">
        <f>+Cap_MW_Lookups!HO49</f>
        <v>1.2857142857142856</v>
      </c>
      <c r="HR27" s="44">
        <f>+Cap_MW_Lookups!HP49</f>
        <v>1.2857142857142856</v>
      </c>
      <c r="HS27" s="44">
        <f>+Cap_MW_Lookups!HQ49</f>
        <v>1.2857142857142856</v>
      </c>
      <c r="HT27" s="44">
        <f>+Cap_MW_Lookups!HR49</f>
        <v>1.2857142857142856</v>
      </c>
      <c r="HU27" s="44">
        <f>+Cap_MW_Lookups!HS49</f>
        <v>1.2857142857142856</v>
      </c>
      <c r="HV27" s="44">
        <f>+Cap_MW_Lookups!HT49</f>
        <v>1.2857142857142856</v>
      </c>
      <c r="HW27" s="44">
        <f>+Cap_MW_Lookups!HU49</f>
        <v>1.2857142857142856</v>
      </c>
      <c r="HX27" s="44">
        <f>+Cap_MW_Lookups!HV49</f>
        <v>1.2857142857142856</v>
      </c>
      <c r="HY27" s="44">
        <f>+Cap_MW_Lookups!HW49</f>
        <v>1.2857142857142856</v>
      </c>
      <c r="HZ27" s="44">
        <f>+Cap_MW_Lookups!HX49</f>
        <v>1.2857142857142856</v>
      </c>
      <c r="IA27" s="44">
        <f>+Cap_MW_Lookups!HY49</f>
        <v>1.2857142857142856</v>
      </c>
      <c r="IB27" s="44">
        <f>+Cap_MW_Lookups!HZ49</f>
        <v>1.2857142857142856</v>
      </c>
      <c r="IC27" s="44">
        <f>+Cap_MW_Lookups!IA49</f>
        <v>1.2857142857142856</v>
      </c>
      <c r="ID27" s="44">
        <f>+Cap_MW_Lookups!IB49</f>
        <v>1.2857142857142856</v>
      </c>
      <c r="IE27" s="44">
        <f>+Cap_MW_Lookups!IC49</f>
        <v>1.2857142857142856</v>
      </c>
      <c r="IF27" s="44">
        <f>+Cap_MW_Lookups!ID49</f>
        <v>1.2857142857142856</v>
      </c>
      <c r="IG27" s="44">
        <f>+Cap_MW_Lookups!IE49</f>
        <v>1.2857142857142856</v>
      </c>
      <c r="IH27" s="44">
        <f>+Cap_MW_Lookups!IF49</f>
        <v>1.2857142857142856</v>
      </c>
      <c r="II27" s="44">
        <f>+Cap_MW_Lookups!IG49</f>
        <v>1.2857142857142856</v>
      </c>
      <c r="IJ27" s="44">
        <f>+Cap_MW_Lookups!IH49</f>
        <v>1.2857142857142856</v>
      </c>
      <c r="IK27" s="44">
        <f>+Cap_MW_Lookups!II49</f>
        <v>1.2857142857142856</v>
      </c>
      <c r="IL27" s="44">
        <f>+Cap_MW_Lookups!IJ49</f>
        <v>1.2857142857142856</v>
      </c>
      <c r="IM27" s="44">
        <f>+Cap_MW_Lookups!IK49</f>
        <v>1.2857142857142856</v>
      </c>
      <c r="IN27" s="44">
        <f>+Cap_MW_Lookups!IL49</f>
        <v>1.2857142857142856</v>
      </c>
      <c r="IO27" s="44">
        <f>+Cap_MW_Lookups!IM49</f>
        <v>1.2857142857142856</v>
      </c>
      <c r="IP27" s="44">
        <f>+Cap_MW_Lookups!IN49</f>
        <v>1.2857142857142856</v>
      </c>
      <c r="IQ27" s="44">
        <f>+Cap_MW_Lookups!IO49</f>
        <v>1.2857142857142856</v>
      </c>
      <c r="IR27" s="44">
        <f>+Cap_MW_Lookups!IP49</f>
        <v>1.2857142857142856</v>
      </c>
      <c r="IS27" s="44">
        <f>+Cap_MW_Lookups!IQ49</f>
        <v>1.2857142857142856</v>
      </c>
      <c r="IT27" s="44">
        <f>+Cap_MW_Lookups!IR49</f>
        <v>1.2857142857142856</v>
      </c>
      <c r="IU27" s="44">
        <f>+Cap_MW_Lookups!IS49</f>
        <v>1.2857142857142856</v>
      </c>
      <c r="IV27" s="44">
        <f>+Cap_MW_Lookups!IT49</f>
        <v>1.2857142857142856</v>
      </c>
      <c r="IW27" s="44">
        <f>+Cap_MW_Lookups!IU49</f>
        <v>1.2857142857142856</v>
      </c>
      <c r="IX27" s="44">
        <f>+Cap_MW_Lookups!IV49</f>
        <v>1.2857142857142856</v>
      </c>
      <c r="IY27" s="44">
        <f>+Cap_MW_Lookups!IW49</f>
        <v>1.2857142857142856</v>
      </c>
      <c r="IZ27" s="44">
        <f>+Cap_MW_Lookups!IX49</f>
        <v>1.2857142857142856</v>
      </c>
      <c r="JA27" s="44">
        <f>+Cap_MW_Lookups!IY49</f>
        <v>1.2857142857142856</v>
      </c>
      <c r="JB27" s="44">
        <f>+Cap_MW_Lookups!IZ49</f>
        <v>1.2857142857142856</v>
      </c>
      <c r="JC27" s="44">
        <f>+Cap_MW_Lookups!JA49</f>
        <v>1.2857142857142856</v>
      </c>
      <c r="JD27" s="44">
        <f>+Cap_MW_Lookups!JB49</f>
        <v>1.2857142857142856</v>
      </c>
      <c r="JE27" s="44">
        <f>+Cap_MW_Lookups!JC49</f>
        <v>1.2857142857142856</v>
      </c>
      <c r="JF27" s="44">
        <f>+Cap_MW_Lookups!JD49</f>
        <v>1.2857142857142856</v>
      </c>
      <c r="JG27" s="44">
        <f>+Cap_MW_Lookups!JE49</f>
        <v>1.2857142857142856</v>
      </c>
      <c r="JH27" s="44">
        <f>+Cap_MW_Lookups!JF49</f>
        <v>1.2857142857142856</v>
      </c>
      <c r="JI27" s="44">
        <f>+Cap_MW_Lookups!JG49</f>
        <v>1.2857142857142856</v>
      </c>
      <c r="JJ27" s="44">
        <f>+Cap_MW_Lookups!JH49</f>
        <v>1.2857142857142856</v>
      </c>
      <c r="JK27" s="44">
        <f>+Cap_MW_Lookups!JI49</f>
        <v>1.2857142857142856</v>
      </c>
      <c r="JL27" s="44">
        <f>+Cap_MW_Lookups!JJ49</f>
        <v>1.2857142857142856</v>
      </c>
      <c r="JM27" s="44">
        <f>+Cap_MW_Lookups!JK49</f>
        <v>1.2857142857142856</v>
      </c>
      <c r="JN27" s="44">
        <f>+Cap_MW_Lookups!JL49</f>
        <v>1.2857142857142856</v>
      </c>
      <c r="JO27" s="44">
        <f>+Cap_MW_Lookups!JM49</f>
        <v>1.2857142857142856</v>
      </c>
      <c r="JP27" s="44">
        <f>+Cap_MW_Lookups!JN49</f>
        <v>1.2857142857142856</v>
      </c>
      <c r="JQ27" s="44">
        <f>+Cap_MW_Lookups!JO49</f>
        <v>1.2857142857142856</v>
      </c>
      <c r="JR27" s="44">
        <f>+Cap_MW_Lookups!JP49</f>
        <v>1.2857142857142856</v>
      </c>
      <c r="JS27" s="44">
        <f>+Cap_MW_Lookups!JQ49</f>
        <v>1.2857142857142856</v>
      </c>
      <c r="JT27" s="44">
        <f>+Cap_MW_Lookups!JR49</f>
        <v>1.2857142857142856</v>
      </c>
      <c r="JU27" s="44">
        <f>+Cap_MW_Lookups!JS49</f>
        <v>1.2857142857142856</v>
      </c>
      <c r="JV27" s="44">
        <f>+Cap_MW_Lookups!JT49</f>
        <v>1.2857142857142856</v>
      </c>
      <c r="JW27" s="44">
        <f>+Cap_MW_Lookups!JU49</f>
        <v>1.2857142857142856</v>
      </c>
      <c r="JX27" s="44">
        <f>+Cap_MW_Lookups!JV49</f>
        <v>1.2857142857142856</v>
      </c>
      <c r="JY27" s="44">
        <f>+Cap_MW_Lookups!JW49</f>
        <v>1.2857142857142856</v>
      </c>
      <c r="JZ27" s="44">
        <f>+Cap_MW_Lookups!JX49</f>
        <v>1.2857142857142856</v>
      </c>
      <c r="KA27" s="44">
        <f>+Cap_MW_Lookups!JY49</f>
        <v>1.2857142857142856</v>
      </c>
      <c r="KB27" s="44">
        <f>+Cap_MW_Lookups!JZ49</f>
        <v>1.2857142857142856</v>
      </c>
      <c r="KC27" s="44">
        <f>+Cap_MW_Lookups!KA49</f>
        <v>1.2857142857142856</v>
      </c>
      <c r="KD27" s="44">
        <f>+Cap_MW_Lookups!KB49</f>
        <v>1.2857142857142856</v>
      </c>
      <c r="KE27" s="44">
        <f>+Cap_MW_Lookups!KC49</f>
        <v>1.2857142857142856</v>
      </c>
      <c r="KF27" s="44">
        <f>+Cap_MW_Lookups!KD49</f>
        <v>1.2857142857142856</v>
      </c>
      <c r="KG27" s="44">
        <f>+Cap_MW_Lookups!KE49</f>
        <v>1.2857142857142856</v>
      </c>
      <c r="KH27" s="44">
        <f>+Cap_MW_Lookups!KF49</f>
        <v>1.2857142857142856</v>
      </c>
      <c r="KI27" s="44">
        <f>+Cap_MW_Lookups!KG49</f>
        <v>1.2857142857142856</v>
      </c>
      <c r="KJ27" s="44">
        <f>+Cap_MW_Lookups!KH49</f>
        <v>1.2857142857142856</v>
      </c>
      <c r="KK27" s="44">
        <f>+Cap_MW_Lookups!KI49</f>
        <v>1.2857142857142856</v>
      </c>
      <c r="KL27" s="44">
        <f>+Cap_MW_Lookups!KJ49</f>
        <v>1.2857142857142856</v>
      </c>
      <c r="KM27" s="44">
        <f>+Cap_MW_Lookups!KK49</f>
        <v>1.2857142857142856</v>
      </c>
      <c r="KN27" s="44">
        <f>+Cap_MW_Lookups!KL49</f>
        <v>1.2857142857142856</v>
      </c>
      <c r="KO27" s="44">
        <f>+Cap_MW_Lookups!KM49</f>
        <v>1.2857142857142856</v>
      </c>
      <c r="KP27" s="44">
        <f>+Cap_MW_Lookups!KN49</f>
        <v>1.2857142857142856</v>
      </c>
      <c r="KQ27" s="44">
        <f>+Cap_MW_Lookups!KO49</f>
        <v>1.2857142857142856</v>
      </c>
      <c r="KR27" s="44">
        <f>+Cap_MW_Lookups!KP49</f>
        <v>1.2857142857142856</v>
      </c>
      <c r="KS27" s="44">
        <f>+Cap_MW_Lookups!KQ49</f>
        <v>1.2857142857142856</v>
      </c>
      <c r="KT27" s="44">
        <f>+Cap_MW_Lookups!KR49</f>
        <v>1.2857142857142856</v>
      </c>
      <c r="KU27" s="44">
        <f>+Cap_MW_Lookups!KS49</f>
        <v>1.2857142857142856</v>
      </c>
      <c r="KV27" s="44">
        <f>+Cap_MW_Lookups!KT49</f>
        <v>1.2857142857142856</v>
      </c>
      <c r="KW27" s="44">
        <f>+Cap_MW_Lookups!KU49</f>
        <v>1.2857142857142856</v>
      </c>
      <c r="KX27" s="44">
        <f>+Cap_MW_Lookups!KV49</f>
        <v>1.2857142857142856</v>
      </c>
      <c r="KY27" s="44">
        <f>+Cap_MW_Lookups!KW49</f>
        <v>1.2857142857142856</v>
      </c>
      <c r="KZ27" s="44">
        <f>+Cap_MW_Lookups!KX49</f>
        <v>1.2857142857142856</v>
      </c>
      <c r="LA27" s="44">
        <f>+Cap_MW_Lookups!KY49</f>
        <v>1.2857142857142856</v>
      </c>
      <c r="LB27" s="44">
        <f>+Cap_MW_Lookups!KZ49</f>
        <v>1.2857142857142856</v>
      </c>
      <c r="LC27" s="44">
        <f>+Cap_MW_Lookups!LA49</f>
        <v>1.2857142857142856</v>
      </c>
      <c r="LD27" s="44">
        <f>+Cap_MW_Lookups!LB49</f>
        <v>1.2857142857142856</v>
      </c>
      <c r="LE27" s="44">
        <f>+Cap_MW_Lookups!LC49</f>
        <v>1.2857142857142856</v>
      </c>
      <c r="LF27" s="44">
        <f>+Cap_MW_Lookups!LD49</f>
        <v>1.2857142857142856</v>
      </c>
      <c r="LG27" s="44">
        <f>+Cap_MW_Lookups!LE49</f>
        <v>1.2857142857142856</v>
      </c>
      <c r="LH27" s="44">
        <f>+Cap_MW_Lookups!LF49</f>
        <v>1.2857142857142856</v>
      </c>
      <c r="LI27" s="44">
        <f>+Cap_MW_Lookups!LG49</f>
        <v>1.2857142857142856</v>
      </c>
      <c r="LJ27" s="44">
        <f>+Cap_MW_Lookups!LH49</f>
        <v>1.2857142857142856</v>
      </c>
      <c r="LK27" s="44">
        <f>+Cap_MW_Lookups!LI49</f>
        <v>1.2857142857142856</v>
      </c>
      <c r="LL27" s="44">
        <f>+Cap_MW_Lookups!LJ49</f>
        <v>1.2857142857142856</v>
      </c>
      <c r="LM27" s="44">
        <f>+Cap_MW_Lookups!LK49</f>
        <v>1.2857142857142856</v>
      </c>
      <c r="LN27" s="44">
        <f>+Cap_MW_Lookups!LL49</f>
        <v>1.2857142857142856</v>
      </c>
      <c r="LO27" s="44">
        <f>+Cap_MW_Lookups!LM49</f>
        <v>1.2857142857142856</v>
      </c>
      <c r="LP27" s="44">
        <f>+Cap_MW_Lookups!LN49</f>
        <v>1.2857142857142856</v>
      </c>
      <c r="LQ27" s="44">
        <f>+Cap_MW_Lookups!LO49</f>
        <v>1.2857142857142856</v>
      </c>
      <c r="LR27" s="44">
        <f>+Cap_MW_Lookups!LP49</f>
        <v>1.2857142857142856</v>
      </c>
      <c r="LS27" s="44">
        <f>+Cap_MW_Lookups!LQ49</f>
        <v>1.2857142857142856</v>
      </c>
      <c r="LT27" s="44">
        <f>+Cap_MW_Lookups!LR49</f>
        <v>1.2857142857142856</v>
      </c>
      <c r="LU27" s="44">
        <f>+Cap_MW_Lookups!LS49</f>
        <v>1.2857142857142856</v>
      </c>
      <c r="LV27" s="44">
        <f>+Cap_MW_Lookups!LT49</f>
        <v>1.2857142857142856</v>
      </c>
      <c r="LW27" s="44">
        <f>+Cap_MW_Lookups!LU49</f>
        <v>1.2857142857142856</v>
      </c>
      <c r="LX27" s="44">
        <f>+Cap_MW_Lookups!LV49</f>
        <v>1.2857142857142856</v>
      </c>
      <c r="LY27" s="44">
        <f>+Cap_MW_Lookups!LW49</f>
        <v>1.2857142857142856</v>
      </c>
      <c r="LZ27" s="44">
        <f>+Cap_MW_Lookups!LX49</f>
        <v>1.2857142857142856</v>
      </c>
      <c r="MA27" s="44">
        <f>+Cap_MW_Lookups!LY49</f>
        <v>1.2857142857142856</v>
      </c>
      <c r="MB27" s="44">
        <f>+Cap_MW_Lookups!LZ49</f>
        <v>1.2857142857142856</v>
      </c>
      <c r="MC27" s="44">
        <f>+Cap_MW_Lookups!MA49</f>
        <v>1.2857142857142856</v>
      </c>
      <c r="MD27" s="44">
        <f>+Cap_MW_Lookups!MB49</f>
        <v>1.2857142857142856</v>
      </c>
      <c r="ME27" s="44">
        <f>+Cap_MW_Lookups!MC49</f>
        <v>1.2857142857142856</v>
      </c>
      <c r="MF27" s="44">
        <f>+Cap_MW_Lookups!MD49</f>
        <v>1.2857142857142856</v>
      </c>
      <c r="MG27" s="44">
        <f>+Cap_MW_Lookups!ME49</f>
        <v>1.2857142857142856</v>
      </c>
      <c r="MH27" s="44">
        <f>+Cap_MW_Lookups!MF49</f>
        <v>1.2857142857142856</v>
      </c>
      <c r="MI27" s="44">
        <f>+Cap_MW_Lookups!MG49</f>
        <v>1.2857142857142856</v>
      </c>
      <c r="MJ27" s="44">
        <f>+Cap_MW_Lookups!MH49</f>
        <v>1.2857142857142856</v>
      </c>
      <c r="MK27" s="44">
        <f>+Cap_MW_Lookups!MI49</f>
        <v>1.2857142857142856</v>
      </c>
      <c r="ML27" s="44">
        <f>+Cap_MW_Lookups!MJ49</f>
        <v>1.2857142857142856</v>
      </c>
      <c r="MM27" s="44">
        <f>+Cap_MW_Lookups!MK49</f>
        <v>1.2857142857142856</v>
      </c>
      <c r="MN27" s="44">
        <f>+Cap_MW_Lookups!ML49</f>
        <v>1.2857142857142856</v>
      </c>
      <c r="MO27" s="44">
        <f>+Cap_MW_Lookups!MM49</f>
        <v>1.2857142857142856</v>
      </c>
      <c r="MP27" s="44">
        <f>+Cap_MW_Lookups!MN49</f>
        <v>1.2857142857142856</v>
      </c>
      <c r="MQ27" s="44">
        <f>+Cap_MW_Lookups!MO49</f>
        <v>1.2857142857142856</v>
      </c>
      <c r="MR27" s="44">
        <f>+Cap_MW_Lookups!MP49</f>
        <v>1.2857142857142856</v>
      </c>
      <c r="MS27" s="44">
        <f>+Cap_MW_Lookups!MQ49</f>
        <v>1.2857142857142856</v>
      </c>
      <c r="MT27" s="44">
        <f>+Cap_MW_Lookups!MR49</f>
        <v>1.2857142857142856</v>
      </c>
      <c r="MU27" s="44">
        <f>+Cap_MW_Lookups!MS49</f>
        <v>1.2857142857142856</v>
      </c>
      <c r="MV27" s="44">
        <f>+Cap_MW_Lookups!MT49</f>
        <v>1.2857142857142856</v>
      </c>
      <c r="MW27" s="44">
        <f>+Cap_MW_Lookups!MU49</f>
        <v>1.2857142857142856</v>
      </c>
      <c r="MX27" s="44">
        <f>+Cap_MW_Lookups!MV49</f>
        <v>1.2857142857142856</v>
      </c>
      <c r="MY27" s="44">
        <f>+Cap_MW_Lookups!MW49</f>
        <v>1.2857142857142856</v>
      </c>
      <c r="MZ27" s="44">
        <f>+Cap_MW_Lookups!MX49</f>
        <v>1.2857142857142856</v>
      </c>
      <c r="NB27" s="19" t="str">
        <f>+D27</f>
        <v>Capacity MW</v>
      </c>
      <c r="NC27" s="6">
        <f t="shared" ref="NC27:NL30" si="1121">AVERAGEIF($E$3:$MZ$3,NC$3,$E27:$MZ27)</f>
        <v>1.2857142857142854</v>
      </c>
      <c r="ND27" s="6">
        <f t="shared" si="1121"/>
        <v>1.2857142857142854</v>
      </c>
      <c r="NE27" s="6">
        <f t="shared" si="1121"/>
        <v>1.2857142857142854</v>
      </c>
      <c r="NF27" s="6">
        <f t="shared" si="1121"/>
        <v>1.2857142857142854</v>
      </c>
      <c r="NG27" s="6">
        <f t="shared" si="1121"/>
        <v>1.2857142857142854</v>
      </c>
      <c r="NH27" s="6">
        <f t="shared" si="1121"/>
        <v>1.2857142857142854</v>
      </c>
      <c r="NI27" s="6">
        <f t="shared" si="1121"/>
        <v>1.2857142857142854</v>
      </c>
      <c r="NJ27" s="6">
        <f t="shared" si="1121"/>
        <v>1.2857142857142854</v>
      </c>
      <c r="NK27" s="6">
        <f t="shared" si="1121"/>
        <v>1.2857142857142854</v>
      </c>
      <c r="NL27" s="6">
        <f t="shared" si="1121"/>
        <v>1.2857142857142854</v>
      </c>
      <c r="NM27" s="6">
        <f t="shared" ref="NM27:NV30" si="1122">AVERAGEIF($E$3:$MZ$3,NM$3,$E27:$MZ27)</f>
        <v>1.2857142857142854</v>
      </c>
      <c r="NN27" s="6">
        <f t="shared" si="1122"/>
        <v>1.2857142857142854</v>
      </c>
      <c r="NO27" s="6">
        <f t="shared" si="1122"/>
        <v>1.2857142857142854</v>
      </c>
      <c r="NP27" s="6">
        <f t="shared" si="1122"/>
        <v>1.2857142857142854</v>
      </c>
      <c r="NQ27" s="6">
        <f t="shared" si="1122"/>
        <v>1.2857142857142854</v>
      </c>
      <c r="NR27" s="6">
        <f t="shared" si="1122"/>
        <v>1.2857142857142854</v>
      </c>
      <c r="NS27" s="6">
        <f t="shared" si="1122"/>
        <v>1.2857142857142854</v>
      </c>
      <c r="NT27" s="6">
        <f t="shared" si="1122"/>
        <v>1.2857142857142854</v>
      </c>
      <c r="NU27" s="6">
        <f t="shared" si="1122"/>
        <v>1.2857142857142854</v>
      </c>
      <c r="NV27" s="6">
        <f t="shared" si="1122"/>
        <v>1.2857142857142854</v>
      </c>
      <c r="NW27" s="6">
        <f t="shared" ref="NW27:OF30" si="1123">AVERAGEIF($E$3:$MZ$3,NW$3,$E27:$MZ27)</f>
        <v>1.2857142857142854</v>
      </c>
      <c r="NX27" s="6">
        <f t="shared" si="1123"/>
        <v>1.2857142857142854</v>
      </c>
      <c r="NY27" s="6">
        <f t="shared" si="1123"/>
        <v>1.2857142857142854</v>
      </c>
      <c r="NZ27" s="6">
        <f t="shared" si="1123"/>
        <v>1.2857142857142854</v>
      </c>
      <c r="OA27" s="6">
        <f t="shared" si="1123"/>
        <v>1.2857142857142854</v>
      </c>
      <c r="OB27" s="6">
        <f t="shared" si="1123"/>
        <v>1.2857142857142854</v>
      </c>
      <c r="OC27" s="6">
        <f t="shared" si="1123"/>
        <v>1.2857142857142854</v>
      </c>
      <c r="OD27" s="6">
        <f t="shared" si="1123"/>
        <v>1.2857142857142854</v>
      </c>
      <c r="OE27" s="6">
        <f t="shared" si="1123"/>
        <v>1.2857142857142854</v>
      </c>
      <c r="OF27" s="6">
        <f t="shared" si="1123"/>
        <v>1.2857142857142854</v>
      </c>
      <c r="OH27" s="58" t="str">
        <f>_xlfn.CONCAT(C27," ",D27)</f>
        <v>NYPA St. Lawrence Contract Capacity MW</v>
      </c>
    </row>
    <row r="28" spans="2:398" x14ac:dyDescent="0.25">
      <c r="B28" s="5"/>
      <c r="D28" s="19" t="s">
        <v>30</v>
      </c>
      <c r="E28" s="46">
        <f>INDEX(Allocations[#All],MATCH(Capacity_Charges!$C27,Allocations[[#All],[Invoice_Group]],0),MATCH(Capacity_Charges!$B$3,Allocations[#Headers],0))</f>
        <v>3.1E-2</v>
      </c>
      <c r="F28" s="46">
        <f>INDEX(Allocations[#All],MATCH(Capacity_Charges!$C27,Allocations[[#All],[Invoice_Group]],0),MATCH(Capacity_Charges!$B$3,Allocations[#Headers],0))</f>
        <v>3.1E-2</v>
      </c>
      <c r="G28" s="46">
        <f>INDEX(Allocations[#All],MATCH(Capacity_Charges!$C27,Allocations[[#All],[Invoice_Group]],0),MATCH(Capacity_Charges!$B$3,Allocations[#Headers],0))</f>
        <v>3.1E-2</v>
      </c>
      <c r="H28" s="46">
        <f>INDEX(Allocations[#All],MATCH(Capacity_Charges!$C27,Allocations[[#All],[Invoice_Group]],0),MATCH(Capacity_Charges!$B$3,Allocations[#Headers],0))</f>
        <v>3.1E-2</v>
      </c>
      <c r="I28" s="46">
        <f>INDEX(Allocations[#All],MATCH(Capacity_Charges!$C27,Allocations[[#All],[Invoice_Group]],0),MATCH(Capacity_Charges!$B$3,Allocations[#Headers],0))</f>
        <v>3.1E-2</v>
      </c>
      <c r="J28" s="46">
        <f>INDEX(Allocations[#All],MATCH(Capacity_Charges!$C27,Allocations[[#All],[Invoice_Group]],0),MATCH(Capacity_Charges!$B$3,Allocations[#Headers],0))</f>
        <v>3.1E-2</v>
      </c>
      <c r="K28" s="46">
        <f>INDEX(Allocations[#All],MATCH(Capacity_Charges!$C27,Allocations[[#All],[Invoice_Group]],0),MATCH(Capacity_Charges!$B$3,Allocations[#Headers],0))</f>
        <v>3.1E-2</v>
      </c>
      <c r="L28" s="46">
        <f>INDEX(Allocations[#All],MATCH(Capacity_Charges!$C27,Allocations[[#All],[Invoice_Group]],0),MATCH(Capacity_Charges!$B$3,Allocations[#Headers],0))</f>
        <v>3.1E-2</v>
      </c>
      <c r="M28" s="46">
        <f>INDEX(Allocations[#All],MATCH(Capacity_Charges!$C27,Allocations[[#All],[Invoice_Group]],0),MATCH(Capacity_Charges!$B$3,Allocations[#Headers],0))</f>
        <v>3.1E-2</v>
      </c>
      <c r="N28" s="46">
        <f>INDEX(Allocations[#All],MATCH(Capacity_Charges!$C27,Allocations[[#All],[Invoice_Group]],0),MATCH(Capacity_Charges!$B$3,Allocations[#Headers],0))</f>
        <v>3.1E-2</v>
      </c>
      <c r="O28" s="46">
        <f>INDEX(Allocations[#All],MATCH(Capacity_Charges!$C27,Allocations[[#All],[Invoice_Group]],0),MATCH(Capacity_Charges!$B$3,Allocations[#Headers],0))</f>
        <v>3.1E-2</v>
      </c>
      <c r="P28" s="46">
        <f>INDEX(Allocations[#All],MATCH(Capacity_Charges!$C27,Allocations[[#All],[Invoice_Group]],0),MATCH(Capacity_Charges!$B$3,Allocations[#Headers],0))</f>
        <v>3.1E-2</v>
      </c>
      <c r="Q28" s="46">
        <f>INDEX(Allocations[#All],MATCH(Capacity_Charges!$C27,Allocations[[#All],[Invoice_Group]],0),MATCH(Capacity_Charges!$B$3,Allocations[#Headers],0))</f>
        <v>3.1E-2</v>
      </c>
      <c r="R28" s="46">
        <f>INDEX(Allocations[#All],MATCH(Capacity_Charges!$C27,Allocations[[#All],[Invoice_Group]],0),MATCH(Capacity_Charges!$B$3,Allocations[#Headers],0))</f>
        <v>3.1E-2</v>
      </c>
      <c r="S28" s="46">
        <f>INDEX(Allocations[#All],MATCH(Capacity_Charges!$C27,Allocations[[#All],[Invoice_Group]],0),MATCH(Capacity_Charges!$B$3,Allocations[#Headers],0))</f>
        <v>3.1E-2</v>
      </c>
      <c r="T28" s="46">
        <f>INDEX(Allocations[#All],MATCH(Capacity_Charges!$C27,Allocations[[#All],[Invoice_Group]],0),MATCH(Capacity_Charges!$B$3,Allocations[#Headers],0))</f>
        <v>3.1E-2</v>
      </c>
      <c r="U28" s="46">
        <f>INDEX(Allocations[#All],MATCH(Capacity_Charges!$C27,Allocations[[#All],[Invoice_Group]],0),MATCH(Capacity_Charges!$B$3,Allocations[#Headers],0))</f>
        <v>3.1E-2</v>
      </c>
      <c r="V28" s="46">
        <f>INDEX(Allocations[#All],MATCH(Capacity_Charges!$C27,Allocations[[#All],[Invoice_Group]],0),MATCH(Capacity_Charges!$B$3,Allocations[#Headers],0))</f>
        <v>3.1E-2</v>
      </c>
      <c r="W28" s="46">
        <f>INDEX(Allocations[#All],MATCH(Capacity_Charges!$C27,Allocations[[#All],[Invoice_Group]],0),MATCH(Capacity_Charges!$B$3,Allocations[#Headers],0))</f>
        <v>3.1E-2</v>
      </c>
      <c r="X28" s="46">
        <f>INDEX(Allocations[#All],MATCH(Capacity_Charges!$C27,Allocations[[#All],[Invoice_Group]],0),MATCH(Capacity_Charges!$B$3,Allocations[#Headers],0))</f>
        <v>3.1E-2</v>
      </c>
      <c r="Y28" s="46">
        <f>INDEX(Allocations[#All],MATCH(Capacity_Charges!$C27,Allocations[[#All],[Invoice_Group]],0),MATCH(Capacity_Charges!$B$3,Allocations[#Headers],0))</f>
        <v>3.1E-2</v>
      </c>
      <c r="Z28" s="46">
        <f>INDEX(Allocations[#All],MATCH(Capacity_Charges!$C27,Allocations[[#All],[Invoice_Group]],0),MATCH(Capacity_Charges!$B$3,Allocations[#Headers],0))</f>
        <v>3.1E-2</v>
      </c>
      <c r="AA28" s="46">
        <f>INDEX(Allocations[#All],MATCH(Capacity_Charges!$C27,Allocations[[#All],[Invoice_Group]],0),MATCH(Capacity_Charges!$B$3,Allocations[#Headers],0))</f>
        <v>3.1E-2</v>
      </c>
      <c r="AB28" s="46">
        <f>INDEX(Allocations[#All],MATCH(Capacity_Charges!$C27,Allocations[[#All],[Invoice_Group]],0),MATCH(Capacity_Charges!$B$3,Allocations[#Headers],0))</f>
        <v>3.1E-2</v>
      </c>
      <c r="AC28" s="46">
        <f>INDEX(Allocations[#All],MATCH(Capacity_Charges!$C27,Allocations[[#All],[Invoice_Group]],0),MATCH(Capacity_Charges!$B$3,Allocations[#Headers],0))</f>
        <v>3.1E-2</v>
      </c>
      <c r="AD28" s="46">
        <f>INDEX(Allocations[#All],MATCH(Capacity_Charges!$C27,Allocations[[#All],[Invoice_Group]],0),MATCH(Capacity_Charges!$B$3,Allocations[#Headers],0))</f>
        <v>3.1E-2</v>
      </c>
      <c r="AE28" s="46">
        <f>INDEX(Allocations[#All],MATCH(Capacity_Charges!$C27,Allocations[[#All],[Invoice_Group]],0),MATCH(Capacity_Charges!$B$3,Allocations[#Headers],0))</f>
        <v>3.1E-2</v>
      </c>
      <c r="AF28" s="46">
        <f>INDEX(Allocations[#All],MATCH(Capacity_Charges!$C27,Allocations[[#All],[Invoice_Group]],0),MATCH(Capacity_Charges!$B$3,Allocations[#Headers],0))</f>
        <v>3.1E-2</v>
      </c>
      <c r="AG28" s="46">
        <f>INDEX(Allocations[#All],MATCH(Capacity_Charges!$C27,Allocations[[#All],[Invoice_Group]],0),MATCH(Capacity_Charges!$B$3,Allocations[#Headers],0))</f>
        <v>3.1E-2</v>
      </c>
      <c r="AH28" s="46">
        <f>INDEX(Allocations[#All],MATCH(Capacity_Charges!$C27,Allocations[[#All],[Invoice_Group]],0),MATCH(Capacity_Charges!$B$3,Allocations[#Headers],0))</f>
        <v>3.1E-2</v>
      </c>
      <c r="AI28" s="46">
        <f>INDEX(Allocations[#All],MATCH(Capacity_Charges!$C27,Allocations[[#All],[Invoice_Group]],0),MATCH(Capacity_Charges!$B$3,Allocations[#Headers],0))</f>
        <v>3.1E-2</v>
      </c>
      <c r="AJ28" s="46">
        <f>INDEX(Allocations[#All],MATCH(Capacity_Charges!$C27,Allocations[[#All],[Invoice_Group]],0),MATCH(Capacity_Charges!$B$3,Allocations[#Headers],0))</f>
        <v>3.1E-2</v>
      </c>
      <c r="AK28" s="46">
        <f>INDEX(Allocations[#All],MATCH(Capacity_Charges!$C27,Allocations[[#All],[Invoice_Group]],0),MATCH(Capacity_Charges!$B$3,Allocations[#Headers],0))</f>
        <v>3.1E-2</v>
      </c>
      <c r="AL28" s="46">
        <f>INDEX(Allocations[#All],MATCH(Capacity_Charges!$C27,Allocations[[#All],[Invoice_Group]],0),MATCH(Capacity_Charges!$B$3,Allocations[#Headers],0))</f>
        <v>3.1E-2</v>
      </c>
      <c r="AM28" s="46">
        <f>INDEX(Allocations[#All],MATCH(Capacity_Charges!$C27,Allocations[[#All],[Invoice_Group]],0),MATCH(Capacity_Charges!$B$3,Allocations[#Headers],0))</f>
        <v>3.1E-2</v>
      </c>
      <c r="AN28" s="46">
        <f>INDEX(Allocations[#All],MATCH(Capacity_Charges!$C27,Allocations[[#All],[Invoice_Group]],0),MATCH(Capacity_Charges!$B$3,Allocations[#Headers],0))</f>
        <v>3.1E-2</v>
      </c>
      <c r="AO28" s="46">
        <f>INDEX(Allocations[#All],MATCH(Capacity_Charges!$C27,Allocations[[#All],[Invoice_Group]],0),MATCH(Capacity_Charges!$B$3,Allocations[#Headers],0))</f>
        <v>3.1E-2</v>
      </c>
      <c r="AP28" s="46">
        <f>INDEX(Allocations[#All],MATCH(Capacity_Charges!$C27,Allocations[[#All],[Invoice_Group]],0),MATCH(Capacity_Charges!$B$3,Allocations[#Headers],0))</f>
        <v>3.1E-2</v>
      </c>
      <c r="AQ28" s="46">
        <f>INDEX(Allocations[#All],MATCH(Capacity_Charges!$C27,Allocations[[#All],[Invoice_Group]],0),MATCH(Capacity_Charges!$B$3,Allocations[#Headers],0))</f>
        <v>3.1E-2</v>
      </c>
      <c r="AR28" s="46">
        <f>INDEX(Allocations[#All],MATCH(Capacity_Charges!$C27,Allocations[[#All],[Invoice_Group]],0),MATCH(Capacity_Charges!$B$3,Allocations[#Headers],0))</f>
        <v>3.1E-2</v>
      </c>
      <c r="AS28" s="46">
        <f>INDEX(Allocations[#All],MATCH(Capacity_Charges!$C27,Allocations[[#All],[Invoice_Group]],0),MATCH(Capacity_Charges!$B$3,Allocations[#Headers],0))</f>
        <v>3.1E-2</v>
      </c>
      <c r="AT28" s="46">
        <f>INDEX(Allocations[#All],MATCH(Capacity_Charges!$C27,Allocations[[#All],[Invoice_Group]],0),MATCH(Capacity_Charges!$B$3,Allocations[#Headers],0))</f>
        <v>3.1E-2</v>
      </c>
      <c r="AU28" s="46">
        <f>INDEX(Allocations[#All],MATCH(Capacity_Charges!$C27,Allocations[[#All],[Invoice_Group]],0),MATCH(Capacity_Charges!$B$3,Allocations[#Headers],0))</f>
        <v>3.1E-2</v>
      </c>
      <c r="AV28" s="46">
        <f>INDEX(Allocations[#All],MATCH(Capacity_Charges!$C27,Allocations[[#All],[Invoice_Group]],0),MATCH(Capacity_Charges!$B$3,Allocations[#Headers],0))</f>
        <v>3.1E-2</v>
      </c>
      <c r="AW28" s="46">
        <f>INDEX(Allocations[#All],MATCH(Capacity_Charges!$C27,Allocations[[#All],[Invoice_Group]],0),MATCH(Capacity_Charges!$B$3,Allocations[#Headers],0))</f>
        <v>3.1E-2</v>
      </c>
      <c r="AX28" s="46">
        <f>INDEX(Allocations[#All],MATCH(Capacity_Charges!$C27,Allocations[[#All],[Invoice_Group]],0),MATCH(Capacity_Charges!$B$3,Allocations[#Headers],0))</f>
        <v>3.1E-2</v>
      </c>
      <c r="AY28" s="46">
        <f>INDEX(Allocations[#All],MATCH(Capacity_Charges!$C27,Allocations[[#All],[Invoice_Group]],0),MATCH(Capacity_Charges!$B$3,Allocations[#Headers],0))</f>
        <v>3.1E-2</v>
      </c>
      <c r="AZ28" s="46">
        <f>INDEX(Allocations[#All],MATCH(Capacity_Charges!$C27,Allocations[[#All],[Invoice_Group]],0),MATCH(Capacity_Charges!$B$3,Allocations[#Headers],0))</f>
        <v>3.1E-2</v>
      </c>
      <c r="BA28" s="46">
        <f>INDEX(Allocations[#All],MATCH(Capacity_Charges!$C27,Allocations[[#All],[Invoice_Group]],0),MATCH(Capacity_Charges!$B$3,Allocations[#Headers],0))</f>
        <v>3.1E-2</v>
      </c>
      <c r="BB28" s="46">
        <f>INDEX(Allocations[#All],MATCH(Capacity_Charges!$C27,Allocations[[#All],[Invoice_Group]],0),MATCH(Capacity_Charges!$B$3,Allocations[#Headers],0))</f>
        <v>3.1E-2</v>
      </c>
      <c r="BC28" s="46">
        <f>INDEX(Allocations[#All],MATCH(Capacity_Charges!$C27,Allocations[[#All],[Invoice_Group]],0),MATCH(Capacity_Charges!$B$3,Allocations[#Headers],0))</f>
        <v>3.1E-2</v>
      </c>
      <c r="BD28" s="46">
        <f>INDEX(Allocations[#All],MATCH(Capacity_Charges!$C27,Allocations[[#All],[Invoice_Group]],0),MATCH(Capacity_Charges!$B$3,Allocations[#Headers],0))</f>
        <v>3.1E-2</v>
      </c>
      <c r="BE28" s="46">
        <f>INDEX(Allocations[#All],MATCH(Capacity_Charges!$C27,Allocations[[#All],[Invoice_Group]],0),MATCH(Capacity_Charges!$B$3,Allocations[#Headers],0))</f>
        <v>3.1E-2</v>
      </c>
      <c r="BF28" s="46">
        <f>INDEX(Allocations[#All],MATCH(Capacity_Charges!$C27,Allocations[[#All],[Invoice_Group]],0),MATCH(Capacity_Charges!$B$3,Allocations[#Headers],0))</f>
        <v>3.1E-2</v>
      </c>
      <c r="BG28" s="46">
        <f>INDEX(Allocations[#All],MATCH(Capacity_Charges!$C27,Allocations[[#All],[Invoice_Group]],0),MATCH(Capacity_Charges!$B$3,Allocations[#Headers],0))</f>
        <v>3.1E-2</v>
      </c>
      <c r="BH28" s="46">
        <f>INDEX(Allocations[#All],MATCH(Capacity_Charges!$C27,Allocations[[#All],[Invoice_Group]],0),MATCH(Capacity_Charges!$B$3,Allocations[#Headers],0))</f>
        <v>3.1E-2</v>
      </c>
      <c r="BI28" s="46">
        <f>INDEX(Allocations[#All],MATCH(Capacity_Charges!$C27,Allocations[[#All],[Invoice_Group]],0),MATCH(Capacity_Charges!$B$3,Allocations[#Headers],0))</f>
        <v>3.1E-2</v>
      </c>
      <c r="BJ28" s="46">
        <f>INDEX(Allocations[#All],MATCH(Capacity_Charges!$C27,Allocations[[#All],[Invoice_Group]],0),MATCH(Capacity_Charges!$B$3,Allocations[#Headers],0))</f>
        <v>3.1E-2</v>
      </c>
      <c r="BK28" s="46">
        <f>INDEX(Allocations[#All],MATCH(Capacity_Charges!$C27,Allocations[[#All],[Invoice_Group]],0),MATCH(Capacity_Charges!$B$3,Allocations[#Headers],0))</f>
        <v>3.1E-2</v>
      </c>
      <c r="BL28" s="46">
        <f>INDEX(Allocations[#All],MATCH(Capacity_Charges!$C27,Allocations[[#All],[Invoice_Group]],0),MATCH(Capacity_Charges!$B$3,Allocations[#Headers],0))</f>
        <v>3.1E-2</v>
      </c>
      <c r="BM28" s="46">
        <f>INDEX(Allocations[#All],MATCH(Capacity_Charges!$C27,Allocations[[#All],[Invoice_Group]],0),MATCH(Capacity_Charges!$B$3,Allocations[#Headers],0))</f>
        <v>3.1E-2</v>
      </c>
      <c r="BN28" s="46">
        <f>INDEX(Allocations[#All],MATCH(Capacity_Charges!$C27,Allocations[[#All],[Invoice_Group]],0),MATCH(Capacity_Charges!$B$3,Allocations[#Headers],0))</f>
        <v>3.1E-2</v>
      </c>
      <c r="BO28" s="46">
        <f>INDEX(Allocations[#All],MATCH(Capacity_Charges!$C27,Allocations[[#All],[Invoice_Group]],0),MATCH(Capacity_Charges!$B$3,Allocations[#Headers],0))</f>
        <v>3.1E-2</v>
      </c>
      <c r="BP28" s="46">
        <f>INDEX(Allocations[#All],MATCH(Capacity_Charges!$C27,Allocations[[#All],[Invoice_Group]],0),MATCH(Capacity_Charges!$B$3,Allocations[#Headers],0))</f>
        <v>3.1E-2</v>
      </c>
      <c r="BQ28" s="46">
        <f>INDEX(Allocations[#All],MATCH(Capacity_Charges!$C27,Allocations[[#All],[Invoice_Group]],0),MATCH(Capacity_Charges!$B$3,Allocations[#Headers],0))</f>
        <v>3.1E-2</v>
      </c>
      <c r="BR28" s="46">
        <f>INDEX(Allocations[#All],MATCH(Capacity_Charges!$C27,Allocations[[#All],[Invoice_Group]],0),MATCH(Capacity_Charges!$B$3,Allocations[#Headers],0))</f>
        <v>3.1E-2</v>
      </c>
      <c r="BS28" s="46">
        <f>INDEX(Allocations[#All],MATCH(Capacity_Charges!$C27,Allocations[[#All],[Invoice_Group]],0),MATCH(Capacity_Charges!$B$3,Allocations[#Headers],0))</f>
        <v>3.1E-2</v>
      </c>
      <c r="BT28" s="46">
        <f>INDEX(Allocations[#All],MATCH(Capacity_Charges!$C27,Allocations[[#All],[Invoice_Group]],0),MATCH(Capacity_Charges!$B$3,Allocations[#Headers],0))</f>
        <v>3.1E-2</v>
      </c>
      <c r="BU28" s="46">
        <f>INDEX(Allocations[#All],MATCH(Capacity_Charges!$C27,Allocations[[#All],[Invoice_Group]],0),MATCH(Capacity_Charges!$B$3,Allocations[#Headers],0))</f>
        <v>3.1E-2</v>
      </c>
      <c r="BV28" s="46">
        <f>INDEX(Allocations[#All],MATCH(Capacity_Charges!$C27,Allocations[[#All],[Invoice_Group]],0),MATCH(Capacity_Charges!$B$3,Allocations[#Headers],0))</f>
        <v>3.1E-2</v>
      </c>
      <c r="BW28" s="46">
        <f>INDEX(Allocations[#All],MATCH(Capacity_Charges!$C27,Allocations[[#All],[Invoice_Group]],0),MATCH(Capacity_Charges!$B$3,Allocations[#Headers],0))</f>
        <v>3.1E-2</v>
      </c>
      <c r="BX28" s="46">
        <f>INDEX(Allocations[#All],MATCH(Capacity_Charges!$C27,Allocations[[#All],[Invoice_Group]],0),MATCH(Capacity_Charges!$B$3,Allocations[#Headers],0))</f>
        <v>3.1E-2</v>
      </c>
      <c r="BY28" s="46">
        <f>INDEX(Allocations[#All],MATCH(Capacity_Charges!$C27,Allocations[[#All],[Invoice_Group]],0),MATCH(Capacity_Charges!$B$3,Allocations[#Headers],0))</f>
        <v>3.1E-2</v>
      </c>
      <c r="BZ28" s="46">
        <f>INDEX(Allocations[#All],MATCH(Capacity_Charges!$C27,Allocations[[#All],[Invoice_Group]],0),MATCH(Capacity_Charges!$B$3,Allocations[#Headers],0))</f>
        <v>3.1E-2</v>
      </c>
      <c r="CA28" s="46">
        <f>INDEX(Allocations[#All],MATCH(Capacity_Charges!$C27,Allocations[[#All],[Invoice_Group]],0),MATCH(Capacity_Charges!$B$3,Allocations[#Headers],0))</f>
        <v>3.1E-2</v>
      </c>
      <c r="CB28" s="46">
        <f>INDEX(Allocations[#All],MATCH(Capacity_Charges!$C27,Allocations[[#All],[Invoice_Group]],0),MATCH(Capacity_Charges!$B$3,Allocations[#Headers],0))</f>
        <v>3.1E-2</v>
      </c>
      <c r="CC28" s="46">
        <f>INDEX(Allocations[#All],MATCH(Capacity_Charges!$C27,Allocations[[#All],[Invoice_Group]],0),MATCH(Capacity_Charges!$B$3,Allocations[#Headers],0))</f>
        <v>3.1E-2</v>
      </c>
      <c r="CD28" s="46">
        <f>INDEX(Allocations[#All],MATCH(Capacity_Charges!$C27,Allocations[[#All],[Invoice_Group]],0),MATCH(Capacity_Charges!$B$3,Allocations[#Headers],0))</f>
        <v>3.1E-2</v>
      </c>
      <c r="CE28" s="46">
        <f>INDEX(Allocations[#All],MATCH(Capacity_Charges!$C27,Allocations[[#All],[Invoice_Group]],0),MATCH(Capacity_Charges!$B$3,Allocations[#Headers],0))</f>
        <v>3.1E-2</v>
      </c>
      <c r="CF28" s="46">
        <f>INDEX(Allocations[#All],MATCH(Capacity_Charges!$C27,Allocations[[#All],[Invoice_Group]],0),MATCH(Capacity_Charges!$B$3,Allocations[#Headers],0))</f>
        <v>3.1E-2</v>
      </c>
      <c r="CG28" s="46">
        <f>INDEX(Allocations[#All],MATCH(Capacity_Charges!$C27,Allocations[[#All],[Invoice_Group]],0),MATCH(Capacity_Charges!$B$3,Allocations[#Headers],0))</f>
        <v>3.1E-2</v>
      </c>
      <c r="CH28" s="46">
        <f>INDEX(Allocations[#All],MATCH(Capacity_Charges!$C27,Allocations[[#All],[Invoice_Group]],0),MATCH(Capacity_Charges!$B$3,Allocations[#Headers],0))</f>
        <v>3.1E-2</v>
      </c>
      <c r="CI28" s="46">
        <f>INDEX(Allocations[#All],MATCH(Capacity_Charges!$C27,Allocations[[#All],[Invoice_Group]],0),MATCH(Capacity_Charges!$B$3,Allocations[#Headers],0))</f>
        <v>3.1E-2</v>
      </c>
      <c r="CJ28" s="46">
        <f>INDEX(Allocations[#All],MATCH(Capacity_Charges!$C27,Allocations[[#All],[Invoice_Group]],0),MATCH(Capacity_Charges!$B$3,Allocations[#Headers],0))</f>
        <v>3.1E-2</v>
      </c>
      <c r="CK28" s="46">
        <f>INDEX(Allocations[#All],MATCH(Capacity_Charges!$C27,Allocations[[#All],[Invoice_Group]],0),MATCH(Capacity_Charges!$B$3,Allocations[#Headers],0))</f>
        <v>3.1E-2</v>
      </c>
      <c r="CL28" s="46">
        <f>INDEX(Allocations[#All],MATCH(Capacity_Charges!$C27,Allocations[[#All],[Invoice_Group]],0),MATCH(Capacity_Charges!$B$3,Allocations[#Headers],0))</f>
        <v>3.1E-2</v>
      </c>
      <c r="CM28" s="46">
        <f>INDEX(Allocations[#All],MATCH(Capacity_Charges!$C27,Allocations[[#All],[Invoice_Group]],0),MATCH(Capacity_Charges!$B$3,Allocations[#Headers],0))</f>
        <v>3.1E-2</v>
      </c>
      <c r="CN28" s="46">
        <f>INDEX(Allocations[#All],MATCH(Capacity_Charges!$C27,Allocations[[#All],[Invoice_Group]],0),MATCH(Capacity_Charges!$B$3,Allocations[#Headers],0))</f>
        <v>3.1E-2</v>
      </c>
      <c r="CO28" s="46">
        <f>INDEX(Allocations[#All],MATCH(Capacity_Charges!$C27,Allocations[[#All],[Invoice_Group]],0),MATCH(Capacity_Charges!$B$3,Allocations[#Headers],0))</f>
        <v>3.1E-2</v>
      </c>
      <c r="CP28" s="46">
        <f>INDEX(Allocations[#All],MATCH(Capacity_Charges!$C27,Allocations[[#All],[Invoice_Group]],0),MATCH(Capacity_Charges!$B$3,Allocations[#Headers],0))</f>
        <v>3.1E-2</v>
      </c>
      <c r="CQ28" s="46">
        <f>INDEX(Allocations[#All],MATCH(Capacity_Charges!$C27,Allocations[[#All],[Invoice_Group]],0),MATCH(Capacity_Charges!$B$3,Allocations[#Headers],0))</f>
        <v>3.1E-2</v>
      </c>
      <c r="CR28" s="46">
        <f>INDEX(Allocations[#All],MATCH(Capacity_Charges!$C27,Allocations[[#All],[Invoice_Group]],0),MATCH(Capacity_Charges!$B$3,Allocations[#Headers],0))</f>
        <v>3.1E-2</v>
      </c>
      <c r="CS28" s="46">
        <f>INDEX(Allocations[#All],MATCH(Capacity_Charges!$C27,Allocations[[#All],[Invoice_Group]],0),MATCH(Capacity_Charges!$B$3,Allocations[#Headers],0))</f>
        <v>3.1E-2</v>
      </c>
      <c r="CT28" s="46">
        <f>INDEX(Allocations[#All],MATCH(Capacity_Charges!$C27,Allocations[[#All],[Invoice_Group]],0),MATCH(Capacity_Charges!$B$3,Allocations[#Headers],0))</f>
        <v>3.1E-2</v>
      </c>
      <c r="CU28" s="46">
        <f>INDEX(Allocations[#All],MATCH(Capacity_Charges!$C27,Allocations[[#All],[Invoice_Group]],0),MATCH(Capacity_Charges!$B$3,Allocations[#Headers],0))</f>
        <v>3.1E-2</v>
      </c>
      <c r="CV28" s="46">
        <f>INDEX(Allocations[#All],MATCH(Capacity_Charges!$C27,Allocations[[#All],[Invoice_Group]],0),MATCH(Capacity_Charges!$B$3,Allocations[#Headers],0))</f>
        <v>3.1E-2</v>
      </c>
      <c r="CW28" s="46">
        <f>INDEX(Allocations[#All],MATCH(Capacity_Charges!$C27,Allocations[[#All],[Invoice_Group]],0),MATCH(Capacity_Charges!$B$3,Allocations[#Headers],0))</f>
        <v>3.1E-2</v>
      </c>
      <c r="CX28" s="46">
        <f>INDEX(Allocations[#All],MATCH(Capacity_Charges!$C27,Allocations[[#All],[Invoice_Group]],0),MATCH(Capacity_Charges!$B$3,Allocations[#Headers],0))</f>
        <v>3.1E-2</v>
      </c>
      <c r="CY28" s="46">
        <f>INDEX(Allocations[#All],MATCH(Capacity_Charges!$C27,Allocations[[#All],[Invoice_Group]],0),MATCH(Capacity_Charges!$B$3,Allocations[#Headers],0))</f>
        <v>3.1E-2</v>
      </c>
      <c r="CZ28" s="46">
        <f>INDEX(Allocations[#All],MATCH(Capacity_Charges!$C27,Allocations[[#All],[Invoice_Group]],0),MATCH(Capacity_Charges!$B$3,Allocations[#Headers],0))</f>
        <v>3.1E-2</v>
      </c>
      <c r="DA28" s="46">
        <f>INDEX(Allocations[#All],MATCH(Capacity_Charges!$C27,Allocations[[#All],[Invoice_Group]],0),MATCH(Capacity_Charges!$B$3,Allocations[#Headers],0))</f>
        <v>3.1E-2</v>
      </c>
      <c r="DB28" s="46">
        <f>INDEX(Allocations[#All],MATCH(Capacity_Charges!$C27,Allocations[[#All],[Invoice_Group]],0),MATCH(Capacity_Charges!$B$3,Allocations[#Headers],0))</f>
        <v>3.1E-2</v>
      </c>
      <c r="DC28" s="46">
        <f>INDEX(Allocations[#All],MATCH(Capacity_Charges!$C27,Allocations[[#All],[Invoice_Group]],0),MATCH(Capacity_Charges!$B$3,Allocations[#Headers],0))</f>
        <v>3.1E-2</v>
      </c>
      <c r="DD28" s="46">
        <f>INDEX(Allocations[#All],MATCH(Capacity_Charges!$C27,Allocations[[#All],[Invoice_Group]],0),MATCH(Capacity_Charges!$B$3,Allocations[#Headers],0))</f>
        <v>3.1E-2</v>
      </c>
      <c r="DE28" s="46">
        <f>INDEX(Allocations[#All],MATCH(Capacity_Charges!$C27,Allocations[[#All],[Invoice_Group]],0),MATCH(Capacity_Charges!$B$3,Allocations[#Headers],0))</f>
        <v>3.1E-2</v>
      </c>
      <c r="DF28" s="46">
        <f>INDEX(Allocations[#All],MATCH(Capacity_Charges!$C27,Allocations[[#All],[Invoice_Group]],0),MATCH(Capacity_Charges!$B$3,Allocations[#Headers],0))</f>
        <v>3.1E-2</v>
      </c>
      <c r="DG28" s="46">
        <f>INDEX(Allocations[#All],MATCH(Capacity_Charges!$C27,Allocations[[#All],[Invoice_Group]],0),MATCH(Capacity_Charges!$B$3,Allocations[#Headers],0))</f>
        <v>3.1E-2</v>
      </c>
      <c r="DH28" s="46">
        <f>INDEX(Allocations[#All],MATCH(Capacity_Charges!$C27,Allocations[[#All],[Invoice_Group]],0),MATCH(Capacity_Charges!$B$3,Allocations[#Headers],0))</f>
        <v>3.1E-2</v>
      </c>
      <c r="DI28" s="46">
        <f>INDEX(Allocations[#All],MATCH(Capacity_Charges!$C27,Allocations[[#All],[Invoice_Group]],0),MATCH(Capacity_Charges!$B$3,Allocations[#Headers],0))</f>
        <v>3.1E-2</v>
      </c>
      <c r="DJ28" s="46">
        <f>INDEX(Allocations[#All],MATCH(Capacity_Charges!$C27,Allocations[[#All],[Invoice_Group]],0),MATCH(Capacity_Charges!$B$3,Allocations[#Headers],0))</f>
        <v>3.1E-2</v>
      </c>
      <c r="DK28" s="46">
        <f>INDEX(Allocations[#All],MATCH(Capacity_Charges!$C27,Allocations[[#All],[Invoice_Group]],0),MATCH(Capacity_Charges!$B$3,Allocations[#Headers],0))</f>
        <v>3.1E-2</v>
      </c>
      <c r="DL28" s="46">
        <f>INDEX(Allocations[#All],MATCH(Capacity_Charges!$C27,Allocations[[#All],[Invoice_Group]],0),MATCH(Capacity_Charges!$B$3,Allocations[#Headers],0))</f>
        <v>3.1E-2</v>
      </c>
      <c r="DM28" s="46">
        <f>INDEX(Allocations[#All],MATCH(Capacity_Charges!$C27,Allocations[[#All],[Invoice_Group]],0),MATCH(Capacity_Charges!$B$3,Allocations[#Headers],0))</f>
        <v>3.1E-2</v>
      </c>
      <c r="DN28" s="46">
        <f>INDEX(Allocations[#All],MATCH(Capacity_Charges!$C27,Allocations[[#All],[Invoice_Group]],0),MATCH(Capacity_Charges!$B$3,Allocations[#Headers],0))</f>
        <v>3.1E-2</v>
      </c>
      <c r="DO28" s="46">
        <f>INDEX(Allocations[#All],MATCH(Capacity_Charges!$C27,Allocations[[#All],[Invoice_Group]],0),MATCH(Capacity_Charges!$B$3,Allocations[#Headers],0))</f>
        <v>3.1E-2</v>
      </c>
      <c r="DP28" s="46">
        <f>INDEX(Allocations[#All],MATCH(Capacity_Charges!$C27,Allocations[[#All],[Invoice_Group]],0),MATCH(Capacity_Charges!$B$3,Allocations[#Headers],0))</f>
        <v>3.1E-2</v>
      </c>
      <c r="DQ28" s="46">
        <f>INDEX(Allocations[#All],MATCH(Capacity_Charges!$C27,Allocations[[#All],[Invoice_Group]],0),MATCH(Capacity_Charges!$B$3,Allocations[#Headers],0))</f>
        <v>3.1E-2</v>
      </c>
      <c r="DR28" s="46">
        <f>INDEX(Allocations[#All],MATCH(Capacity_Charges!$C27,Allocations[[#All],[Invoice_Group]],0),MATCH(Capacity_Charges!$B$3,Allocations[#Headers],0))</f>
        <v>3.1E-2</v>
      </c>
      <c r="DS28" s="46">
        <f>INDEX(Allocations[#All],MATCH(Capacity_Charges!$C27,Allocations[[#All],[Invoice_Group]],0),MATCH(Capacity_Charges!$B$3,Allocations[#Headers],0))</f>
        <v>3.1E-2</v>
      </c>
      <c r="DT28" s="46">
        <f>INDEX(Allocations[#All],MATCH(Capacity_Charges!$C27,Allocations[[#All],[Invoice_Group]],0),MATCH(Capacity_Charges!$B$3,Allocations[#Headers],0))</f>
        <v>3.1E-2</v>
      </c>
      <c r="DU28" s="46">
        <f>INDEX(Allocations[#All],MATCH(Capacity_Charges!$C27,Allocations[[#All],[Invoice_Group]],0),MATCH(Capacity_Charges!$B$3,Allocations[#Headers],0))</f>
        <v>3.1E-2</v>
      </c>
      <c r="DV28" s="46">
        <f>INDEX(Allocations[#All],MATCH(Capacity_Charges!$C27,Allocations[[#All],[Invoice_Group]],0),MATCH(Capacity_Charges!$B$3,Allocations[#Headers],0))</f>
        <v>3.1E-2</v>
      </c>
      <c r="DW28" s="46">
        <f>INDEX(Allocations[#All],MATCH(Capacity_Charges!$C27,Allocations[[#All],[Invoice_Group]],0),MATCH(Capacity_Charges!$B$3,Allocations[#Headers],0))</f>
        <v>3.1E-2</v>
      </c>
      <c r="DX28" s="46">
        <f>INDEX(Allocations[#All],MATCH(Capacity_Charges!$C27,Allocations[[#All],[Invoice_Group]],0),MATCH(Capacity_Charges!$B$3,Allocations[#Headers],0))</f>
        <v>3.1E-2</v>
      </c>
      <c r="DY28" s="46">
        <f>INDEX(Allocations[#All],MATCH(Capacity_Charges!$C27,Allocations[[#All],[Invoice_Group]],0),MATCH(Capacity_Charges!$B$3,Allocations[#Headers],0))</f>
        <v>3.1E-2</v>
      </c>
      <c r="DZ28" s="46">
        <f>INDEX(Allocations[#All],MATCH(Capacity_Charges!$C27,Allocations[[#All],[Invoice_Group]],0),MATCH(Capacity_Charges!$B$3,Allocations[#Headers],0))</f>
        <v>3.1E-2</v>
      </c>
      <c r="EA28" s="46">
        <f>INDEX(Allocations[#All],MATCH(Capacity_Charges!$C27,Allocations[[#All],[Invoice_Group]],0),MATCH(Capacity_Charges!$B$3,Allocations[#Headers],0))</f>
        <v>3.1E-2</v>
      </c>
      <c r="EB28" s="46">
        <f>INDEX(Allocations[#All],MATCH(Capacity_Charges!$C27,Allocations[[#All],[Invoice_Group]],0),MATCH(Capacity_Charges!$B$3,Allocations[#Headers],0))</f>
        <v>3.1E-2</v>
      </c>
      <c r="EC28" s="46">
        <f>INDEX(Allocations[#All],MATCH(Capacity_Charges!$C27,Allocations[[#All],[Invoice_Group]],0),MATCH(Capacity_Charges!$B$3,Allocations[#Headers],0))</f>
        <v>3.1E-2</v>
      </c>
      <c r="ED28" s="46">
        <f>INDEX(Allocations[#All],MATCH(Capacity_Charges!$C27,Allocations[[#All],[Invoice_Group]],0),MATCH(Capacity_Charges!$B$3,Allocations[#Headers],0))</f>
        <v>3.1E-2</v>
      </c>
      <c r="EE28" s="46">
        <f>INDEX(Allocations[#All],MATCH(Capacity_Charges!$C27,Allocations[[#All],[Invoice_Group]],0),MATCH(Capacity_Charges!$B$3,Allocations[#Headers],0))</f>
        <v>3.1E-2</v>
      </c>
      <c r="EF28" s="46">
        <f>INDEX(Allocations[#All],MATCH(Capacity_Charges!$C27,Allocations[[#All],[Invoice_Group]],0),MATCH(Capacity_Charges!$B$3,Allocations[#Headers],0))</f>
        <v>3.1E-2</v>
      </c>
      <c r="EG28" s="46">
        <f>INDEX(Allocations[#All],MATCH(Capacity_Charges!$C27,Allocations[[#All],[Invoice_Group]],0),MATCH(Capacity_Charges!$B$3,Allocations[#Headers],0))</f>
        <v>3.1E-2</v>
      </c>
      <c r="EH28" s="46">
        <f>INDEX(Allocations[#All],MATCH(Capacity_Charges!$C27,Allocations[[#All],[Invoice_Group]],0),MATCH(Capacity_Charges!$B$3,Allocations[#Headers],0))</f>
        <v>3.1E-2</v>
      </c>
      <c r="EI28" s="46">
        <f>INDEX(Allocations[#All],MATCH(Capacity_Charges!$C27,Allocations[[#All],[Invoice_Group]],0),MATCH(Capacity_Charges!$B$3,Allocations[#Headers],0))</f>
        <v>3.1E-2</v>
      </c>
      <c r="EJ28" s="46">
        <f>INDEX(Allocations[#All],MATCH(Capacity_Charges!$C27,Allocations[[#All],[Invoice_Group]],0),MATCH(Capacity_Charges!$B$3,Allocations[#Headers],0))</f>
        <v>3.1E-2</v>
      </c>
      <c r="EK28" s="46">
        <f>INDEX(Allocations[#All],MATCH(Capacity_Charges!$C27,Allocations[[#All],[Invoice_Group]],0),MATCH(Capacity_Charges!$B$3,Allocations[#Headers],0))</f>
        <v>3.1E-2</v>
      </c>
      <c r="EL28" s="46">
        <f>INDEX(Allocations[#All],MATCH(Capacity_Charges!$C27,Allocations[[#All],[Invoice_Group]],0),MATCH(Capacity_Charges!$B$3,Allocations[#Headers],0))</f>
        <v>3.1E-2</v>
      </c>
      <c r="EM28" s="46">
        <f>INDEX(Allocations[#All],MATCH(Capacity_Charges!$C27,Allocations[[#All],[Invoice_Group]],0),MATCH(Capacity_Charges!$B$3,Allocations[#Headers],0))</f>
        <v>3.1E-2</v>
      </c>
      <c r="EN28" s="46">
        <f>INDEX(Allocations[#All],MATCH(Capacity_Charges!$C27,Allocations[[#All],[Invoice_Group]],0),MATCH(Capacity_Charges!$B$3,Allocations[#Headers],0))</f>
        <v>3.1E-2</v>
      </c>
      <c r="EO28" s="46">
        <f>INDEX(Allocations[#All],MATCH(Capacity_Charges!$C27,Allocations[[#All],[Invoice_Group]],0),MATCH(Capacity_Charges!$B$3,Allocations[#Headers],0))</f>
        <v>3.1E-2</v>
      </c>
      <c r="EP28" s="46">
        <f>INDEX(Allocations[#All],MATCH(Capacity_Charges!$C27,Allocations[[#All],[Invoice_Group]],0),MATCH(Capacity_Charges!$B$3,Allocations[#Headers],0))</f>
        <v>3.1E-2</v>
      </c>
      <c r="EQ28" s="46">
        <f>INDEX(Allocations[#All],MATCH(Capacity_Charges!$C27,Allocations[[#All],[Invoice_Group]],0),MATCH(Capacity_Charges!$B$3,Allocations[#Headers],0))</f>
        <v>3.1E-2</v>
      </c>
      <c r="ER28" s="46">
        <f>INDEX(Allocations[#All],MATCH(Capacity_Charges!$C27,Allocations[[#All],[Invoice_Group]],0),MATCH(Capacity_Charges!$B$3,Allocations[#Headers],0))</f>
        <v>3.1E-2</v>
      </c>
      <c r="ES28" s="46">
        <f>INDEX(Allocations[#All],MATCH(Capacity_Charges!$C27,Allocations[[#All],[Invoice_Group]],0),MATCH(Capacity_Charges!$B$3,Allocations[#Headers],0))</f>
        <v>3.1E-2</v>
      </c>
      <c r="ET28" s="46">
        <f>INDEX(Allocations[#All],MATCH(Capacity_Charges!$C27,Allocations[[#All],[Invoice_Group]],0),MATCH(Capacity_Charges!$B$3,Allocations[#Headers],0))</f>
        <v>3.1E-2</v>
      </c>
      <c r="EU28" s="46">
        <f>INDEX(Allocations[#All],MATCH(Capacity_Charges!$C27,Allocations[[#All],[Invoice_Group]],0),MATCH(Capacity_Charges!$B$3,Allocations[#Headers],0))</f>
        <v>3.1E-2</v>
      </c>
      <c r="EV28" s="46">
        <f>INDEX(Allocations[#All],MATCH(Capacity_Charges!$C27,Allocations[[#All],[Invoice_Group]],0),MATCH(Capacity_Charges!$B$3,Allocations[#Headers],0))</f>
        <v>3.1E-2</v>
      </c>
      <c r="EW28" s="46">
        <f>INDEX(Allocations[#All],MATCH(Capacity_Charges!$C27,Allocations[[#All],[Invoice_Group]],0),MATCH(Capacity_Charges!$B$3,Allocations[#Headers],0))</f>
        <v>3.1E-2</v>
      </c>
      <c r="EX28" s="46">
        <f>INDEX(Allocations[#All],MATCH(Capacity_Charges!$C27,Allocations[[#All],[Invoice_Group]],0),MATCH(Capacity_Charges!$B$3,Allocations[#Headers],0))</f>
        <v>3.1E-2</v>
      </c>
      <c r="EY28" s="46">
        <f>INDEX(Allocations[#All],MATCH(Capacity_Charges!$C27,Allocations[[#All],[Invoice_Group]],0),MATCH(Capacity_Charges!$B$3,Allocations[#Headers],0))</f>
        <v>3.1E-2</v>
      </c>
      <c r="EZ28" s="46">
        <f>INDEX(Allocations[#All],MATCH(Capacity_Charges!$C27,Allocations[[#All],[Invoice_Group]],0),MATCH(Capacity_Charges!$B$3,Allocations[#Headers],0))</f>
        <v>3.1E-2</v>
      </c>
      <c r="FA28" s="46">
        <f>INDEX(Allocations[#All],MATCH(Capacity_Charges!$C27,Allocations[[#All],[Invoice_Group]],0),MATCH(Capacity_Charges!$B$3,Allocations[#Headers],0))</f>
        <v>3.1E-2</v>
      </c>
      <c r="FB28" s="46">
        <f>INDEX(Allocations[#All],MATCH(Capacity_Charges!$C27,Allocations[[#All],[Invoice_Group]],0),MATCH(Capacity_Charges!$B$3,Allocations[#Headers],0))</f>
        <v>3.1E-2</v>
      </c>
      <c r="FC28" s="46">
        <f>INDEX(Allocations[#All],MATCH(Capacity_Charges!$C27,Allocations[[#All],[Invoice_Group]],0),MATCH(Capacity_Charges!$B$3,Allocations[#Headers],0))</f>
        <v>3.1E-2</v>
      </c>
      <c r="FD28" s="46">
        <f>INDEX(Allocations[#All],MATCH(Capacity_Charges!$C27,Allocations[[#All],[Invoice_Group]],0),MATCH(Capacity_Charges!$B$3,Allocations[#Headers],0))</f>
        <v>3.1E-2</v>
      </c>
      <c r="FE28" s="46">
        <f>INDEX(Allocations[#All],MATCH(Capacity_Charges!$C27,Allocations[[#All],[Invoice_Group]],0),MATCH(Capacity_Charges!$B$3,Allocations[#Headers],0))</f>
        <v>3.1E-2</v>
      </c>
      <c r="FF28" s="46">
        <f>INDEX(Allocations[#All],MATCH(Capacity_Charges!$C27,Allocations[[#All],[Invoice_Group]],0),MATCH(Capacity_Charges!$B$3,Allocations[#Headers],0))</f>
        <v>3.1E-2</v>
      </c>
      <c r="FG28" s="46">
        <f>INDEX(Allocations[#All],MATCH(Capacity_Charges!$C27,Allocations[[#All],[Invoice_Group]],0),MATCH(Capacity_Charges!$B$3,Allocations[#Headers],0))</f>
        <v>3.1E-2</v>
      </c>
      <c r="FH28" s="46">
        <f>INDEX(Allocations[#All],MATCH(Capacity_Charges!$C27,Allocations[[#All],[Invoice_Group]],0),MATCH(Capacity_Charges!$B$3,Allocations[#Headers],0))</f>
        <v>3.1E-2</v>
      </c>
      <c r="FI28" s="46">
        <f>INDEX(Allocations[#All],MATCH(Capacity_Charges!$C27,Allocations[[#All],[Invoice_Group]],0),MATCH(Capacity_Charges!$B$3,Allocations[#Headers],0))</f>
        <v>3.1E-2</v>
      </c>
      <c r="FJ28" s="46">
        <f>INDEX(Allocations[#All],MATCH(Capacity_Charges!$C27,Allocations[[#All],[Invoice_Group]],0),MATCH(Capacity_Charges!$B$3,Allocations[#Headers],0))</f>
        <v>3.1E-2</v>
      </c>
      <c r="FK28" s="46">
        <f>INDEX(Allocations[#All],MATCH(Capacity_Charges!$C27,Allocations[[#All],[Invoice_Group]],0),MATCH(Capacity_Charges!$B$3,Allocations[#Headers],0))</f>
        <v>3.1E-2</v>
      </c>
      <c r="FL28" s="46">
        <f>INDEX(Allocations[#All],MATCH(Capacity_Charges!$C27,Allocations[[#All],[Invoice_Group]],0),MATCH(Capacity_Charges!$B$3,Allocations[#Headers],0))</f>
        <v>3.1E-2</v>
      </c>
      <c r="FM28" s="46">
        <f>INDEX(Allocations[#All],MATCH(Capacity_Charges!$C27,Allocations[[#All],[Invoice_Group]],0),MATCH(Capacity_Charges!$B$3,Allocations[#Headers],0))</f>
        <v>3.1E-2</v>
      </c>
      <c r="FN28" s="46">
        <f>INDEX(Allocations[#All],MATCH(Capacity_Charges!$C27,Allocations[[#All],[Invoice_Group]],0),MATCH(Capacity_Charges!$B$3,Allocations[#Headers],0))</f>
        <v>3.1E-2</v>
      </c>
      <c r="FO28" s="46">
        <f>INDEX(Allocations[#All],MATCH(Capacity_Charges!$C27,Allocations[[#All],[Invoice_Group]],0),MATCH(Capacity_Charges!$B$3,Allocations[#Headers],0))</f>
        <v>3.1E-2</v>
      </c>
      <c r="FP28" s="46">
        <f>INDEX(Allocations[#All],MATCH(Capacity_Charges!$C27,Allocations[[#All],[Invoice_Group]],0),MATCH(Capacity_Charges!$B$3,Allocations[#Headers],0))</f>
        <v>3.1E-2</v>
      </c>
      <c r="FQ28" s="46">
        <f>INDEX(Allocations[#All],MATCH(Capacity_Charges!$C27,Allocations[[#All],[Invoice_Group]],0),MATCH(Capacity_Charges!$B$3,Allocations[#Headers],0))</f>
        <v>3.1E-2</v>
      </c>
      <c r="FR28" s="46">
        <f>INDEX(Allocations[#All],MATCH(Capacity_Charges!$C27,Allocations[[#All],[Invoice_Group]],0),MATCH(Capacity_Charges!$B$3,Allocations[#Headers],0))</f>
        <v>3.1E-2</v>
      </c>
      <c r="FS28" s="46">
        <f>INDEX(Allocations[#All],MATCH(Capacity_Charges!$C27,Allocations[[#All],[Invoice_Group]],0),MATCH(Capacity_Charges!$B$3,Allocations[#Headers],0))</f>
        <v>3.1E-2</v>
      </c>
      <c r="FT28" s="46">
        <f>INDEX(Allocations[#All],MATCH(Capacity_Charges!$C27,Allocations[[#All],[Invoice_Group]],0),MATCH(Capacity_Charges!$B$3,Allocations[#Headers],0))</f>
        <v>3.1E-2</v>
      </c>
      <c r="FU28" s="46">
        <f>INDEX(Allocations[#All],MATCH(Capacity_Charges!$C27,Allocations[[#All],[Invoice_Group]],0),MATCH(Capacity_Charges!$B$3,Allocations[#Headers],0))</f>
        <v>3.1E-2</v>
      </c>
      <c r="FV28" s="46">
        <f>INDEX(Allocations[#All],MATCH(Capacity_Charges!$C27,Allocations[[#All],[Invoice_Group]],0),MATCH(Capacity_Charges!$B$3,Allocations[#Headers],0))</f>
        <v>3.1E-2</v>
      </c>
      <c r="FW28" s="46">
        <f>INDEX(Allocations[#All],MATCH(Capacity_Charges!$C27,Allocations[[#All],[Invoice_Group]],0),MATCH(Capacity_Charges!$B$3,Allocations[#Headers],0))</f>
        <v>3.1E-2</v>
      </c>
      <c r="FX28" s="46">
        <f>INDEX(Allocations[#All],MATCH(Capacity_Charges!$C27,Allocations[[#All],[Invoice_Group]],0),MATCH(Capacity_Charges!$B$3,Allocations[#Headers],0))</f>
        <v>3.1E-2</v>
      </c>
      <c r="FY28" s="46">
        <f>INDEX(Allocations[#All],MATCH(Capacity_Charges!$C27,Allocations[[#All],[Invoice_Group]],0),MATCH(Capacity_Charges!$B$3,Allocations[#Headers],0))</f>
        <v>3.1E-2</v>
      </c>
      <c r="FZ28" s="46">
        <f>INDEX(Allocations[#All],MATCH(Capacity_Charges!$C27,Allocations[[#All],[Invoice_Group]],0),MATCH(Capacity_Charges!$B$3,Allocations[#Headers],0))</f>
        <v>3.1E-2</v>
      </c>
      <c r="GA28" s="46">
        <f>INDEX(Allocations[#All],MATCH(Capacity_Charges!$C27,Allocations[[#All],[Invoice_Group]],0),MATCH(Capacity_Charges!$B$3,Allocations[#Headers],0))</f>
        <v>3.1E-2</v>
      </c>
      <c r="GB28" s="46">
        <f>INDEX(Allocations[#All],MATCH(Capacity_Charges!$C27,Allocations[[#All],[Invoice_Group]],0),MATCH(Capacity_Charges!$B$3,Allocations[#Headers],0))</f>
        <v>3.1E-2</v>
      </c>
      <c r="GC28" s="46">
        <f>INDEX(Allocations[#All],MATCH(Capacity_Charges!$C27,Allocations[[#All],[Invoice_Group]],0),MATCH(Capacity_Charges!$B$3,Allocations[#Headers],0))</f>
        <v>3.1E-2</v>
      </c>
      <c r="GD28" s="46">
        <f>INDEX(Allocations[#All],MATCH(Capacity_Charges!$C27,Allocations[[#All],[Invoice_Group]],0),MATCH(Capacity_Charges!$B$3,Allocations[#Headers],0))</f>
        <v>3.1E-2</v>
      </c>
      <c r="GE28" s="46">
        <f>INDEX(Allocations[#All],MATCH(Capacity_Charges!$C27,Allocations[[#All],[Invoice_Group]],0),MATCH(Capacity_Charges!$B$3,Allocations[#Headers],0))</f>
        <v>3.1E-2</v>
      </c>
      <c r="GF28" s="46">
        <f>INDEX(Allocations[#All],MATCH(Capacity_Charges!$C27,Allocations[[#All],[Invoice_Group]],0),MATCH(Capacity_Charges!$B$3,Allocations[#Headers],0))</f>
        <v>3.1E-2</v>
      </c>
      <c r="GG28" s="46">
        <f>INDEX(Allocations[#All],MATCH(Capacity_Charges!$C27,Allocations[[#All],[Invoice_Group]],0),MATCH(Capacity_Charges!$B$3,Allocations[#Headers],0))</f>
        <v>3.1E-2</v>
      </c>
      <c r="GH28" s="46">
        <f>INDEX(Allocations[#All],MATCH(Capacity_Charges!$C27,Allocations[[#All],[Invoice_Group]],0),MATCH(Capacity_Charges!$B$3,Allocations[#Headers],0))</f>
        <v>3.1E-2</v>
      </c>
      <c r="GI28" s="46">
        <f>INDEX(Allocations[#All],MATCH(Capacity_Charges!$C27,Allocations[[#All],[Invoice_Group]],0),MATCH(Capacity_Charges!$B$3,Allocations[#Headers],0))</f>
        <v>3.1E-2</v>
      </c>
      <c r="GJ28" s="46">
        <f>INDEX(Allocations[#All],MATCH(Capacity_Charges!$C27,Allocations[[#All],[Invoice_Group]],0),MATCH(Capacity_Charges!$B$3,Allocations[#Headers],0))</f>
        <v>3.1E-2</v>
      </c>
      <c r="GK28" s="46">
        <f>INDEX(Allocations[#All],MATCH(Capacity_Charges!$C27,Allocations[[#All],[Invoice_Group]],0),MATCH(Capacity_Charges!$B$3,Allocations[#Headers],0))</f>
        <v>3.1E-2</v>
      </c>
      <c r="GL28" s="46">
        <f>INDEX(Allocations[#All],MATCH(Capacity_Charges!$C27,Allocations[[#All],[Invoice_Group]],0),MATCH(Capacity_Charges!$B$3,Allocations[#Headers],0))</f>
        <v>3.1E-2</v>
      </c>
      <c r="GM28" s="46">
        <f>INDEX(Allocations[#All],MATCH(Capacity_Charges!$C27,Allocations[[#All],[Invoice_Group]],0),MATCH(Capacity_Charges!$B$3,Allocations[#Headers],0))</f>
        <v>3.1E-2</v>
      </c>
      <c r="GN28" s="46">
        <f>INDEX(Allocations[#All],MATCH(Capacity_Charges!$C27,Allocations[[#All],[Invoice_Group]],0),MATCH(Capacity_Charges!$B$3,Allocations[#Headers],0))</f>
        <v>3.1E-2</v>
      </c>
      <c r="GO28" s="46">
        <f>INDEX(Allocations[#All],MATCH(Capacity_Charges!$C27,Allocations[[#All],[Invoice_Group]],0),MATCH(Capacity_Charges!$B$3,Allocations[#Headers],0))</f>
        <v>3.1E-2</v>
      </c>
      <c r="GP28" s="46">
        <f>INDEX(Allocations[#All],MATCH(Capacity_Charges!$C27,Allocations[[#All],[Invoice_Group]],0),MATCH(Capacity_Charges!$B$3,Allocations[#Headers],0))</f>
        <v>3.1E-2</v>
      </c>
      <c r="GQ28" s="46">
        <f>INDEX(Allocations[#All],MATCH(Capacity_Charges!$C27,Allocations[[#All],[Invoice_Group]],0),MATCH(Capacity_Charges!$B$3,Allocations[#Headers],0))</f>
        <v>3.1E-2</v>
      </c>
      <c r="GR28" s="46">
        <f>INDEX(Allocations[#All],MATCH(Capacity_Charges!$C27,Allocations[[#All],[Invoice_Group]],0),MATCH(Capacity_Charges!$B$3,Allocations[#Headers],0))</f>
        <v>3.1E-2</v>
      </c>
      <c r="GS28" s="46">
        <f>INDEX(Allocations[#All],MATCH(Capacity_Charges!$C27,Allocations[[#All],[Invoice_Group]],0),MATCH(Capacity_Charges!$B$3,Allocations[#Headers],0))</f>
        <v>3.1E-2</v>
      </c>
      <c r="GT28" s="46">
        <f>INDEX(Allocations[#All],MATCH(Capacity_Charges!$C27,Allocations[[#All],[Invoice_Group]],0),MATCH(Capacity_Charges!$B$3,Allocations[#Headers],0))</f>
        <v>3.1E-2</v>
      </c>
      <c r="GU28" s="46">
        <f>INDEX(Allocations[#All],MATCH(Capacity_Charges!$C27,Allocations[[#All],[Invoice_Group]],0),MATCH(Capacity_Charges!$B$3,Allocations[#Headers],0))</f>
        <v>3.1E-2</v>
      </c>
      <c r="GV28" s="46">
        <f>INDEX(Allocations[#All],MATCH(Capacity_Charges!$C27,Allocations[[#All],[Invoice_Group]],0),MATCH(Capacity_Charges!$B$3,Allocations[#Headers],0))</f>
        <v>3.1E-2</v>
      </c>
      <c r="GW28" s="46">
        <f>INDEX(Allocations[#All],MATCH(Capacity_Charges!$C27,Allocations[[#All],[Invoice_Group]],0),MATCH(Capacity_Charges!$B$3,Allocations[#Headers],0))</f>
        <v>3.1E-2</v>
      </c>
      <c r="GX28" s="46">
        <f>INDEX(Allocations[#All],MATCH(Capacity_Charges!$C27,Allocations[[#All],[Invoice_Group]],0),MATCH(Capacity_Charges!$B$3,Allocations[#Headers],0))</f>
        <v>3.1E-2</v>
      </c>
      <c r="GY28" s="46">
        <f>INDEX(Allocations[#All],MATCH(Capacity_Charges!$C27,Allocations[[#All],[Invoice_Group]],0),MATCH(Capacity_Charges!$B$3,Allocations[#Headers],0))</f>
        <v>3.1E-2</v>
      </c>
      <c r="GZ28" s="46">
        <f>INDEX(Allocations[#All],MATCH(Capacity_Charges!$C27,Allocations[[#All],[Invoice_Group]],0),MATCH(Capacity_Charges!$B$3,Allocations[#Headers],0))</f>
        <v>3.1E-2</v>
      </c>
      <c r="HA28" s="46">
        <f>INDEX(Allocations[#All],MATCH(Capacity_Charges!$C27,Allocations[[#All],[Invoice_Group]],0),MATCH(Capacity_Charges!$B$3,Allocations[#Headers],0))</f>
        <v>3.1E-2</v>
      </c>
      <c r="HB28" s="46">
        <f>INDEX(Allocations[#All],MATCH(Capacity_Charges!$C27,Allocations[[#All],[Invoice_Group]],0),MATCH(Capacity_Charges!$B$3,Allocations[#Headers],0))</f>
        <v>3.1E-2</v>
      </c>
      <c r="HC28" s="46">
        <f>INDEX(Allocations[#All],MATCH(Capacity_Charges!$C27,Allocations[[#All],[Invoice_Group]],0),MATCH(Capacity_Charges!$B$3,Allocations[#Headers],0))</f>
        <v>3.1E-2</v>
      </c>
      <c r="HD28" s="46">
        <f>INDEX(Allocations[#All],MATCH(Capacity_Charges!$C27,Allocations[[#All],[Invoice_Group]],0),MATCH(Capacity_Charges!$B$3,Allocations[#Headers],0))</f>
        <v>3.1E-2</v>
      </c>
      <c r="HE28" s="46">
        <f>INDEX(Allocations[#All],MATCH(Capacity_Charges!$C27,Allocations[[#All],[Invoice_Group]],0),MATCH(Capacity_Charges!$B$3,Allocations[#Headers],0))</f>
        <v>3.1E-2</v>
      </c>
      <c r="HF28" s="46">
        <f>INDEX(Allocations[#All],MATCH(Capacity_Charges!$C27,Allocations[[#All],[Invoice_Group]],0),MATCH(Capacity_Charges!$B$3,Allocations[#Headers],0))</f>
        <v>3.1E-2</v>
      </c>
      <c r="HG28" s="46">
        <f>INDEX(Allocations[#All],MATCH(Capacity_Charges!$C27,Allocations[[#All],[Invoice_Group]],0),MATCH(Capacity_Charges!$B$3,Allocations[#Headers],0))</f>
        <v>3.1E-2</v>
      </c>
      <c r="HH28" s="46">
        <f>INDEX(Allocations[#All],MATCH(Capacity_Charges!$C27,Allocations[[#All],[Invoice_Group]],0),MATCH(Capacity_Charges!$B$3,Allocations[#Headers],0))</f>
        <v>3.1E-2</v>
      </c>
      <c r="HI28" s="46">
        <f>INDEX(Allocations[#All],MATCH(Capacity_Charges!$C27,Allocations[[#All],[Invoice_Group]],0),MATCH(Capacity_Charges!$B$3,Allocations[#Headers],0))</f>
        <v>3.1E-2</v>
      </c>
      <c r="HJ28" s="46">
        <f>INDEX(Allocations[#All],MATCH(Capacity_Charges!$C27,Allocations[[#All],[Invoice_Group]],0),MATCH(Capacity_Charges!$B$3,Allocations[#Headers],0))</f>
        <v>3.1E-2</v>
      </c>
      <c r="HK28" s="46">
        <f>INDEX(Allocations[#All],MATCH(Capacity_Charges!$C27,Allocations[[#All],[Invoice_Group]],0),MATCH(Capacity_Charges!$B$3,Allocations[#Headers],0))</f>
        <v>3.1E-2</v>
      </c>
      <c r="HL28" s="46">
        <f>INDEX(Allocations[#All],MATCH(Capacity_Charges!$C27,Allocations[[#All],[Invoice_Group]],0),MATCH(Capacity_Charges!$B$3,Allocations[#Headers],0))</f>
        <v>3.1E-2</v>
      </c>
      <c r="HM28" s="46">
        <f>INDEX(Allocations[#All],MATCH(Capacity_Charges!$C27,Allocations[[#All],[Invoice_Group]],0),MATCH(Capacity_Charges!$B$3,Allocations[#Headers],0))</f>
        <v>3.1E-2</v>
      </c>
      <c r="HN28" s="46">
        <f>INDEX(Allocations[#All],MATCH(Capacity_Charges!$C27,Allocations[[#All],[Invoice_Group]],0),MATCH(Capacity_Charges!$B$3,Allocations[#Headers],0))</f>
        <v>3.1E-2</v>
      </c>
      <c r="HO28" s="46">
        <f>INDEX(Allocations[#All],MATCH(Capacity_Charges!$C27,Allocations[[#All],[Invoice_Group]],0),MATCH(Capacity_Charges!$B$3,Allocations[#Headers],0))</f>
        <v>3.1E-2</v>
      </c>
      <c r="HP28" s="46">
        <f>INDEX(Allocations[#All],MATCH(Capacity_Charges!$C27,Allocations[[#All],[Invoice_Group]],0),MATCH(Capacity_Charges!$B$3,Allocations[#Headers],0))</f>
        <v>3.1E-2</v>
      </c>
      <c r="HQ28" s="46">
        <f>INDEX(Allocations[#All],MATCH(Capacity_Charges!$C27,Allocations[[#All],[Invoice_Group]],0),MATCH(Capacity_Charges!$B$3,Allocations[#Headers],0))</f>
        <v>3.1E-2</v>
      </c>
      <c r="HR28" s="46">
        <f>INDEX(Allocations[#All],MATCH(Capacity_Charges!$C27,Allocations[[#All],[Invoice_Group]],0),MATCH(Capacity_Charges!$B$3,Allocations[#Headers],0))</f>
        <v>3.1E-2</v>
      </c>
      <c r="HS28" s="46">
        <f>INDEX(Allocations[#All],MATCH(Capacity_Charges!$C27,Allocations[[#All],[Invoice_Group]],0),MATCH(Capacity_Charges!$B$3,Allocations[#Headers],0))</f>
        <v>3.1E-2</v>
      </c>
      <c r="HT28" s="46">
        <f>INDEX(Allocations[#All],MATCH(Capacity_Charges!$C27,Allocations[[#All],[Invoice_Group]],0),MATCH(Capacity_Charges!$B$3,Allocations[#Headers],0))</f>
        <v>3.1E-2</v>
      </c>
      <c r="HU28" s="46">
        <f>INDEX(Allocations[#All],MATCH(Capacity_Charges!$C27,Allocations[[#All],[Invoice_Group]],0),MATCH(Capacity_Charges!$B$3,Allocations[#Headers],0))</f>
        <v>3.1E-2</v>
      </c>
      <c r="HV28" s="46">
        <f>INDEX(Allocations[#All],MATCH(Capacity_Charges!$C27,Allocations[[#All],[Invoice_Group]],0),MATCH(Capacity_Charges!$B$3,Allocations[#Headers],0))</f>
        <v>3.1E-2</v>
      </c>
      <c r="HW28" s="46">
        <f>INDEX(Allocations[#All],MATCH(Capacity_Charges!$C27,Allocations[[#All],[Invoice_Group]],0),MATCH(Capacity_Charges!$B$3,Allocations[#Headers],0))</f>
        <v>3.1E-2</v>
      </c>
      <c r="HX28" s="46">
        <f>INDEX(Allocations[#All],MATCH(Capacity_Charges!$C27,Allocations[[#All],[Invoice_Group]],0),MATCH(Capacity_Charges!$B$3,Allocations[#Headers],0))</f>
        <v>3.1E-2</v>
      </c>
      <c r="HY28" s="46">
        <f>INDEX(Allocations[#All],MATCH(Capacity_Charges!$C27,Allocations[[#All],[Invoice_Group]],0),MATCH(Capacity_Charges!$B$3,Allocations[#Headers],0))</f>
        <v>3.1E-2</v>
      </c>
      <c r="HZ28" s="46">
        <f>INDEX(Allocations[#All],MATCH(Capacity_Charges!$C27,Allocations[[#All],[Invoice_Group]],0),MATCH(Capacity_Charges!$B$3,Allocations[#Headers],0))</f>
        <v>3.1E-2</v>
      </c>
      <c r="IA28" s="46">
        <f>INDEX(Allocations[#All],MATCH(Capacity_Charges!$C27,Allocations[[#All],[Invoice_Group]],0),MATCH(Capacity_Charges!$B$3,Allocations[#Headers],0))</f>
        <v>3.1E-2</v>
      </c>
      <c r="IB28" s="46">
        <f>INDEX(Allocations[#All],MATCH(Capacity_Charges!$C27,Allocations[[#All],[Invoice_Group]],0),MATCH(Capacity_Charges!$B$3,Allocations[#Headers],0))</f>
        <v>3.1E-2</v>
      </c>
      <c r="IC28" s="46">
        <f>INDEX(Allocations[#All],MATCH(Capacity_Charges!$C27,Allocations[[#All],[Invoice_Group]],0),MATCH(Capacity_Charges!$B$3,Allocations[#Headers],0))</f>
        <v>3.1E-2</v>
      </c>
      <c r="ID28" s="46">
        <f>INDEX(Allocations[#All],MATCH(Capacity_Charges!$C27,Allocations[[#All],[Invoice_Group]],0),MATCH(Capacity_Charges!$B$3,Allocations[#Headers],0))</f>
        <v>3.1E-2</v>
      </c>
      <c r="IE28" s="46">
        <f>INDEX(Allocations[#All],MATCH(Capacity_Charges!$C27,Allocations[[#All],[Invoice_Group]],0),MATCH(Capacity_Charges!$B$3,Allocations[#Headers],0))</f>
        <v>3.1E-2</v>
      </c>
      <c r="IF28" s="46">
        <f>INDEX(Allocations[#All],MATCH(Capacity_Charges!$C27,Allocations[[#All],[Invoice_Group]],0),MATCH(Capacity_Charges!$B$3,Allocations[#Headers],0))</f>
        <v>3.1E-2</v>
      </c>
      <c r="IG28" s="46">
        <f>INDEX(Allocations[#All],MATCH(Capacity_Charges!$C27,Allocations[[#All],[Invoice_Group]],0),MATCH(Capacity_Charges!$B$3,Allocations[#Headers],0))</f>
        <v>3.1E-2</v>
      </c>
      <c r="IH28" s="46">
        <f>INDEX(Allocations[#All],MATCH(Capacity_Charges!$C27,Allocations[[#All],[Invoice_Group]],0),MATCH(Capacity_Charges!$B$3,Allocations[#Headers],0))</f>
        <v>3.1E-2</v>
      </c>
      <c r="II28" s="46">
        <f>INDEX(Allocations[#All],MATCH(Capacity_Charges!$C27,Allocations[[#All],[Invoice_Group]],0),MATCH(Capacity_Charges!$B$3,Allocations[#Headers],0))</f>
        <v>3.1E-2</v>
      </c>
      <c r="IJ28" s="46">
        <f>INDEX(Allocations[#All],MATCH(Capacity_Charges!$C27,Allocations[[#All],[Invoice_Group]],0),MATCH(Capacity_Charges!$B$3,Allocations[#Headers],0))</f>
        <v>3.1E-2</v>
      </c>
      <c r="IK28" s="46">
        <f>INDEX(Allocations[#All],MATCH(Capacity_Charges!$C27,Allocations[[#All],[Invoice_Group]],0),MATCH(Capacity_Charges!$B$3,Allocations[#Headers],0))</f>
        <v>3.1E-2</v>
      </c>
      <c r="IL28" s="46">
        <f>INDEX(Allocations[#All],MATCH(Capacity_Charges!$C27,Allocations[[#All],[Invoice_Group]],0),MATCH(Capacity_Charges!$B$3,Allocations[#Headers],0))</f>
        <v>3.1E-2</v>
      </c>
      <c r="IM28" s="46">
        <f>INDEX(Allocations[#All],MATCH(Capacity_Charges!$C27,Allocations[[#All],[Invoice_Group]],0),MATCH(Capacity_Charges!$B$3,Allocations[#Headers],0))</f>
        <v>3.1E-2</v>
      </c>
      <c r="IN28" s="46">
        <f>INDEX(Allocations[#All],MATCH(Capacity_Charges!$C27,Allocations[[#All],[Invoice_Group]],0),MATCH(Capacity_Charges!$B$3,Allocations[#Headers],0))</f>
        <v>3.1E-2</v>
      </c>
      <c r="IO28" s="46">
        <f>INDEX(Allocations[#All],MATCH(Capacity_Charges!$C27,Allocations[[#All],[Invoice_Group]],0),MATCH(Capacity_Charges!$B$3,Allocations[#Headers],0))</f>
        <v>3.1E-2</v>
      </c>
      <c r="IP28" s="46">
        <f>INDEX(Allocations[#All],MATCH(Capacity_Charges!$C27,Allocations[[#All],[Invoice_Group]],0),MATCH(Capacity_Charges!$B$3,Allocations[#Headers],0))</f>
        <v>3.1E-2</v>
      </c>
      <c r="IQ28" s="46">
        <f>INDEX(Allocations[#All],MATCH(Capacity_Charges!$C27,Allocations[[#All],[Invoice_Group]],0),MATCH(Capacity_Charges!$B$3,Allocations[#Headers],0))</f>
        <v>3.1E-2</v>
      </c>
      <c r="IR28" s="46">
        <f>INDEX(Allocations[#All],MATCH(Capacity_Charges!$C27,Allocations[[#All],[Invoice_Group]],0),MATCH(Capacity_Charges!$B$3,Allocations[#Headers],0))</f>
        <v>3.1E-2</v>
      </c>
      <c r="IS28" s="46">
        <f>INDEX(Allocations[#All],MATCH(Capacity_Charges!$C27,Allocations[[#All],[Invoice_Group]],0),MATCH(Capacity_Charges!$B$3,Allocations[#Headers],0))</f>
        <v>3.1E-2</v>
      </c>
      <c r="IT28" s="46">
        <f>INDEX(Allocations[#All],MATCH(Capacity_Charges!$C27,Allocations[[#All],[Invoice_Group]],0),MATCH(Capacity_Charges!$B$3,Allocations[#Headers],0))</f>
        <v>3.1E-2</v>
      </c>
      <c r="IU28" s="46">
        <f>INDEX(Allocations[#All],MATCH(Capacity_Charges!$C27,Allocations[[#All],[Invoice_Group]],0),MATCH(Capacity_Charges!$B$3,Allocations[#Headers],0))</f>
        <v>3.1E-2</v>
      </c>
      <c r="IV28" s="46">
        <f>INDEX(Allocations[#All],MATCH(Capacity_Charges!$C27,Allocations[[#All],[Invoice_Group]],0),MATCH(Capacity_Charges!$B$3,Allocations[#Headers],0))</f>
        <v>3.1E-2</v>
      </c>
      <c r="IW28" s="46">
        <f>INDEX(Allocations[#All],MATCH(Capacity_Charges!$C27,Allocations[[#All],[Invoice_Group]],0),MATCH(Capacity_Charges!$B$3,Allocations[#Headers],0))</f>
        <v>3.1E-2</v>
      </c>
      <c r="IX28" s="46">
        <f>INDEX(Allocations[#All],MATCH(Capacity_Charges!$C27,Allocations[[#All],[Invoice_Group]],0),MATCH(Capacity_Charges!$B$3,Allocations[#Headers],0))</f>
        <v>3.1E-2</v>
      </c>
      <c r="IY28" s="46">
        <f>INDEX(Allocations[#All],MATCH(Capacity_Charges!$C27,Allocations[[#All],[Invoice_Group]],0),MATCH(Capacity_Charges!$B$3,Allocations[#Headers],0))</f>
        <v>3.1E-2</v>
      </c>
      <c r="IZ28" s="46">
        <f>INDEX(Allocations[#All],MATCH(Capacity_Charges!$C27,Allocations[[#All],[Invoice_Group]],0),MATCH(Capacity_Charges!$B$3,Allocations[#Headers],0))</f>
        <v>3.1E-2</v>
      </c>
      <c r="JA28" s="46">
        <f>INDEX(Allocations[#All],MATCH(Capacity_Charges!$C27,Allocations[[#All],[Invoice_Group]],0),MATCH(Capacity_Charges!$B$3,Allocations[#Headers],0))</f>
        <v>3.1E-2</v>
      </c>
      <c r="JB28" s="46">
        <f>INDEX(Allocations[#All],MATCH(Capacity_Charges!$C27,Allocations[[#All],[Invoice_Group]],0),MATCH(Capacity_Charges!$B$3,Allocations[#Headers],0))</f>
        <v>3.1E-2</v>
      </c>
      <c r="JC28" s="46">
        <f>INDEX(Allocations[#All],MATCH(Capacity_Charges!$C27,Allocations[[#All],[Invoice_Group]],0),MATCH(Capacity_Charges!$B$3,Allocations[#Headers],0))</f>
        <v>3.1E-2</v>
      </c>
      <c r="JD28" s="46">
        <f>INDEX(Allocations[#All],MATCH(Capacity_Charges!$C27,Allocations[[#All],[Invoice_Group]],0),MATCH(Capacity_Charges!$B$3,Allocations[#Headers],0))</f>
        <v>3.1E-2</v>
      </c>
      <c r="JE28" s="46">
        <f>INDEX(Allocations[#All],MATCH(Capacity_Charges!$C27,Allocations[[#All],[Invoice_Group]],0),MATCH(Capacity_Charges!$B$3,Allocations[#Headers],0))</f>
        <v>3.1E-2</v>
      </c>
      <c r="JF28" s="46">
        <f>INDEX(Allocations[#All],MATCH(Capacity_Charges!$C27,Allocations[[#All],[Invoice_Group]],0),MATCH(Capacity_Charges!$B$3,Allocations[#Headers],0))</f>
        <v>3.1E-2</v>
      </c>
      <c r="JG28" s="46">
        <f>INDEX(Allocations[#All],MATCH(Capacity_Charges!$C27,Allocations[[#All],[Invoice_Group]],0),MATCH(Capacity_Charges!$B$3,Allocations[#Headers],0))</f>
        <v>3.1E-2</v>
      </c>
      <c r="JH28" s="46">
        <f>INDEX(Allocations[#All],MATCH(Capacity_Charges!$C27,Allocations[[#All],[Invoice_Group]],0),MATCH(Capacity_Charges!$B$3,Allocations[#Headers],0))</f>
        <v>3.1E-2</v>
      </c>
      <c r="JI28" s="46">
        <f>INDEX(Allocations[#All],MATCH(Capacity_Charges!$C27,Allocations[[#All],[Invoice_Group]],0),MATCH(Capacity_Charges!$B$3,Allocations[#Headers],0))</f>
        <v>3.1E-2</v>
      </c>
      <c r="JJ28" s="46">
        <f>INDEX(Allocations[#All],MATCH(Capacity_Charges!$C27,Allocations[[#All],[Invoice_Group]],0),MATCH(Capacity_Charges!$B$3,Allocations[#Headers],0))</f>
        <v>3.1E-2</v>
      </c>
      <c r="JK28" s="46">
        <f>INDEX(Allocations[#All],MATCH(Capacity_Charges!$C27,Allocations[[#All],[Invoice_Group]],0),MATCH(Capacity_Charges!$B$3,Allocations[#Headers],0))</f>
        <v>3.1E-2</v>
      </c>
      <c r="JL28" s="46">
        <f>INDEX(Allocations[#All],MATCH(Capacity_Charges!$C27,Allocations[[#All],[Invoice_Group]],0),MATCH(Capacity_Charges!$B$3,Allocations[#Headers],0))</f>
        <v>3.1E-2</v>
      </c>
      <c r="JM28" s="46">
        <f>INDEX(Allocations[#All],MATCH(Capacity_Charges!$C27,Allocations[[#All],[Invoice_Group]],0),MATCH(Capacity_Charges!$B$3,Allocations[#Headers],0))</f>
        <v>3.1E-2</v>
      </c>
      <c r="JN28" s="46">
        <f>INDEX(Allocations[#All],MATCH(Capacity_Charges!$C27,Allocations[[#All],[Invoice_Group]],0),MATCH(Capacity_Charges!$B$3,Allocations[#Headers],0))</f>
        <v>3.1E-2</v>
      </c>
      <c r="JO28" s="46">
        <f>INDEX(Allocations[#All],MATCH(Capacity_Charges!$C27,Allocations[[#All],[Invoice_Group]],0),MATCH(Capacity_Charges!$B$3,Allocations[#Headers],0))</f>
        <v>3.1E-2</v>
      </c>
      <c r="JP28" s="46">
        <f>INDEX(Allocations[#All],MATCH(Capacity_Charges!$C27,Allocations[[#All],[Invoice_Group]],0),MATCH(Capacity_Charges!$B$3,Allocations[#Headers],0))</f>
        <v>3.1E-2</v>
      </c>
      <c r="JQ28" s="46">
        <f>INDEX(Allocations[#All],MATCH(Capacity_Charges!$C27,Allocations[[#All],[Invoice_Group]],0),MATCH(Capacity_Charges!$B$3,Allocations[#Headers],0))</f>
        <v>3.1E-2</v>
      </c>
      <c r="JR28" s="46">
        <f>INDEX(Allocations[#All],MATCH(Capacity_Charges!$C27,Allocations[[#All],[Invoice_Group]],0),MATCH(Capacity_Charges!$B$3,Allocations[#Headers],0))</f>
        <v>3.1E-2</v>
      </c>
      <c r="JS28" s="46">
        <f>INDEX(Allocations[#All],MATCH(Capacity_Charges!$C27,Allocations[[#All],[Invoice_Group]],0),MATCH(Capacity_Charges!$B$3,Allocations[#Headers],0))</f>
        <v>3.1E-2</v>
      </c>
      <c r="JT28" s="46">
        <f>INDEX(Allocations[#All],MATCH(Capacity_Charges!$C27,Allocations[[#All],[Invoice_Group]],0),MATCH(Capacity_Charges!$B$3,Allocations[#Headers],0))</f>
        <v>3.1E-2</v>
      </c>
      <c r="JU28" s="46">
        <f>INDEX(Allocations[#All],MATCH(Capacity_Charges!$C27,Allocations[[#All],[Invoice_Group]],0),MATCH(Capacity_Charges!$B$3,Allocations[#Headers],0))</f>
        <v>3.1E-2</v>
      </c>
      <c r="JV28" s="46">
        <f>INDEX(Allocations[#All],MATCH(Capacity_Charges!$C27,Allocations[[#All],[Invoice_Group]],0),MATCH(Capacity_Charges!$B$3,Allocations[#Headers],0))</f>
        <v>3.1E-2</v>
      </c>
      <c r="JW28" s="46">
        <f>INDEX(Allocations[#All],MATCH(Capacity_Charges!$C27,Allocations[[#All],[Invoice_Group]],0),MATCH(Capacity_Charges!$B$3,Allocations[#Headers],0))</f>
        <v>3.1E-2</v>
      </c>
      <c r="JX28" s="46">
        <f>INDEX(Allocations[#All],MATCH(Capacity_Charges!$C27,Allocations[[#All],[Invoice_Group]],0),MATCH(Capacity_Charges!$B$3,Allocations[#Headers],0))</f>
        <v>3.1E-2</v>
      </c>
      <c r="JY28" s="46">
        <f>INDEX(Allocations[#All],MATCH(Capacity_Charges!$C27,Allocations[[#All],[Invoice_Group]],0),MATCH(Capacity_Charges!$B$3,Allocations[#Headers],0))</f>
        <v>3.1E-2</v>
      </c>
      <c r="JZ28" s="46">
        <f>INDEX(Allocations[#All],MATCH(Capacity_Charges!$C27,Allocations[[#All],[Invoice_Group]],0),MATCH(Capacity_Charges!$B$3,Allocations[#Headers],0))</f>
        <v>3.1E-2</v>
      </c>
      <c r="KA28" s="46">
        <f>INDEX(Allocations[#All],MATCH(Capacity_Charges!$C27,Allocations[[#All],[Invoice_Group]],0),MATCH(Capacity_Charges!$B$3,Allocations[#Headers],0))</f>
        <v>3.1E-2</v>
      </c>
      <c r="KB28" s="46">
        <f>INDEX(Allocations[#All],MATCH(Capacity_Charges!$C27,Allocations[[#All],[Invoice_Group]],0),MATCH(Capacity_Charges!$B$3,Allocations[#Headers],0))</f>
        <v>3.1E-2</v>
      </c>
      <c r="KC28" s="46">
        <f>INDEX(Allocations[#All],MATCH(Capacity_Charges!$C27,Allocations[[#All],[Invoice_Group]],0),MATCH(Capacity_Charges!$B$3,Allocations[#Headers],0))</f>
        <v>3.1E-2</v>
      </c>
      <c r="KD28" s="46">
        <f>INDEX(Allocations[#All],MATCH(Capacity_Charges!$C27,Allocations[[#All],[Invoice_Group]],0),MATCH(Capacity_Charges!$B$3,Allocations[#Headers],0))</f>
        <v>3.1E-2</v>
      </c>
      <c r="KE28" s="46">
        <f>INDEX(Allocations[#All],MATCH(Capacity_Charges!$C27,Allocations[[#All],[Invoice_Group]],0),MATCH(Capacity_Charges!$B$3,Allocations[#Headers],0))</f>
        <v>3.1E-2</v>
      </c>
      <c r="KF28" s="46">
        <f>INDEX(Allocations[#All],MATCH(Capacity_Charges!$C27,Allocations[[#All],[Invoice_Group]],0),MATCH(Capacity_Charges!$B$3,Allocations[#Headers],0))</f>
        <v>3.1E-2</v>
      </c>
      <c r="KG28" s="46">
        <f>INDEX(Allocations[#All],MATCH(Capacity_Charges!$C27,Allocations[[#All],[Invoice_Group]],0),MATCH(Capacity_Charges!$B$3,Allocations[#Headers],0))</f>
        <v>3.1E-2</v>
      </c>
      <c r="KH28" s="46">
        <f>INDEX(Allocations[#All],MATCH(Capacity_Charges!$C27,Allocations[[#All],[Invoice_Group]],0),MATCH(Capacity_Charges!$B$3,Allocations[#Headers],0))</f>
        <v>3.1E-2</v>
      </c>
      <c r="KI28" s="46">
        <f>INDEX(Allocations[#All],MATCH(Capacity_Charges!$C27,Allocations[[#All],[Invoice_Group]],0),MATCH(Capacity_Charges!$B$3,Allocations[#Headers],0))</f>
        <v>3.1E-2</v>
      </c>
      <c r="KJ28" s="46">
        <f>INDEX(Allocations[#All],MATCH(Capacity_Charges!$C27,Allocations[[#All],[Invoice_Group]],0),MATCH(Capacity_Charges!$B$3,Allocations[#Headers],0))</f>
        <v>3.1E-2</v>
      </c>
      <c r="KK28" s="46">
        <f>INDEX(Allocations[#All],MATCH(Capacity_Charges!$C27,Allocations[[#All],[Invoice_Group]],0),MATCH(Capacity_Charges!$B$3,Allocations[#Headers],0))</f>
        <v>3.1E-2</v>
      </c>
      <c r="KL28" s="46">
        <f>INDEX(Allocations[#All],MATCH(Capacity_Charges!$C27,Allocations[[#All],[Invoice_Group]],0),MATCH(Capacity_Charges!$B$3,Allocations[#Headers],0))</f>
        <v>3.1E-2</v>
      </c>
      <c r="KM28" s="46">
        <f>INDEX(Allocations[#All],MATCH(Capacity_Charges!$C27,Allocations[[#All],[Invoice_Group]],0),MATCH(Capacity_Charges!$B$3,Allocations[#Headers],0))</f>
        <v>3.1E-2</v>
      </c>
      <c r="KN28" s="46">
        <f>INDEX(Allocations[#All],MATCH(Capacity_Charges!$C27,Allocations[[#All],[Invoice_Group]],0),MATCH(Capacity_Charges!$B$3,Allocations[#Headers],0))</f>
        <v>3.1E-2</v>
      </c>
      <c r="KO28" s="46">
        <f>INDEX(Allocations[#All],MATCH(Capacity_Charges!$C27,Allocations[[#All],[Invoice_Group]],0),MATCH(Capacity_Charges!$B$3,Allocations[#Headers],0))</f>
        <v>3.1E-2</v>
      </c>
      <c r="KP28" s="46">
        <f>INDEX(Allocations[#All],MATCH(Capacity_Charges!$C27,Allocations[[#All],[Invoice_Group]],0),MATCH(Capacity_Charges!$B$3,Allocations[#Headers],0))</f>
        <v>3.1E-2</v>
      </c>
      <c r="KQ28" s="46">
        <f>INDEX(Allocations[#All],MATCH(Capacity_Charges!$C27,Allocations[[#All],[Invoice_Group]],0),MATCH(Capacity_Charges!$B$3,Allocations[#Headers],0))</f>
        <v>3.1E-2</v>
      </c>
      <c r="KR28" s="46">
        <f>INDEX(Allocations[#All],MATCH(Capacity_Charges!$C27,Allocations[[#All],[Invoice_Group]],0),MATCH(Capacity_Charges!$B$3,Allocations[#Headers],0))</f>
        <v>3.1E-2</v>
      </c>
      <c r="KS28" s="46">
        <f>INDEX(Allocations[#All],MATCH(Capacity_Charges!$C27,Allocations[[#All],[Invoice_Group]],0),MATCH(Capacity_Charges!$B$3,Allocations[#Headers],0))</f>
        <v>3.1E-2</v>
      </c>
      <c r="KT28" s="46">
        <f>INDEX(Allocations[#All],MATCH(Capacity_Charges!$C27,Allocations[[#All],[Invoice_Group]],0),MATCH(Capacity_Charges!$B$3,Allocations[#Headers],0))</f>
        <v>3.1E-2</v>
      </c>
      <c r="KU28" s="46">
        <f>INDEX(Allocations[#All],MATCH(Capacity_Charges!$C27,Allocations[[#All],[Invoice_Group]],0),MATCH(Capacity_Charges!$B$3,Allocations[#Headers],0))</f>
        <v>3.1E-2</v>
      </c>
      <c r="KV28" s="46">
        <f>INDEX(Allocations[#All],MATCH(Capacity_Charges!$C27,Allocations[[#All],[Invoice_Group]],0),MATCH(Capacity_Charges!$B$3,Allocations[#Headers],0))</f>
        <v>3.1E-2</v>
      </c>
      <c r="KW28" s="46">
        <f>INDEX(Allocations[#All],MATCH(Capacity_Charges!$C27,Allocations[[#All],[Invoice_Group]],0),MATCH(Capacity_Charges!$B$3,Allocations[#Headers],0))</f>
        <v>3.1E-2</v>
      </c>
      <c r="KX28" s="46">
        <f>INDEX(Allocations[#All],MATCH(Capacity_Charges!$C27,Allocations[[#All],[Invoice_Group]],0),MATCH(Capacity_Charges!$B$3,Allocations[#Headers],0))</f>
        <v>3.1E-2</v>
      </c>
      <c r="KY28" s="46">
        <f>INDEX(Allocations[#All],MATCH(Capacity_Charges!$C27,Allocations[[#All],[Invoice_Group]],0),MATCH(Capacity_Charges!$B$3,Allocations[#Headers],0))</f>
        <v>3.1E-2</v>
      </c>
      <c r="KZ28" s="46">
        <f>INDEX(Allocations[#All],MATCH(Capacity_Charges!$C27,Allocations[[#All],[Invoice_Group]],0),MATCH(Capacity_Charges!$B$3,Allocations[#Headers],0))</f>
        <v>3.1E-2</v>
      </c>
      <c r="LA28" s="46">
        <f>INDEX(Allocations[#All],MATCH(Capacity_Charges!$C27,Allocations[[#All],[Invoice_Group]],0),MATCH(Capacity_Charges!$B$3,Allocations[#Headers],0))</f>
        <v>3.1E-2</v>
      </c>
      <c r="LB28" s="46">
        <f>INDEX(Allocations[#All],MATCH(Capacity_Charges!$C27,Allocations[[#All],[Invoice_Group]],0),MATCH(Capacity_Charges!$B$3,Allocations[#Headers],0))</f>
        <v>3.1E-2</v>
      </c>
      <c r="LC28" s="46">
        <f>INDEX(Allocations[#All],MATCH(Capacity_Charges!$C27,Allocations[[#All],[Invoice_Group]],0),MATCH(Capacity_Charges!$B$3,Allocations[#Headers],0))</f>
        <v>3.1E-2</v>
      </c>
      <c r="LD28" s="46">
        <f>INDEX(Allocations[#All],MATCH(Capacity_Charges!$C27,Allocations[[#All],[Invoice_Group]],0),MATCH(Capacity_Charges!$B$3,Allocations[#Headers],0))</f>
        <v>3.1E-2</v>
      </c>
      <c r="LE28" s="46">
        <f>INDEX(Allocations[#All],MATCH(Capacity_Charges!$C27,Allocations[[#All],[Invoice_Group]],0),MATCH(Capacity_Charges!$B$3,Allocations[#Headers],0))</f>
        <v>3.1E-2</v>
      </c>
      <c r="LF28" s="46">
        <f>INDEX(Allocations[#All],MATCH(Capacity_Charges!$C27,Allocations[[#All],[Invoice_Group]],0),MATCH(Capacity_Charges!$B$3,Allocations[#Headers],0))</f>
        <v>3.1E-2</v>
      </c>
      <c r="LG28" s="46">
        <f>INDEX(Allocations[#All],MATCH(Capacity_Charges!$C27,Allocations[[#All],[Invoice_Group]],0),MATCH(Capacity_Charges!$B$3,Allocations[#Headers],0))</f>
        <v>3.1E-2</v>
      </c>
      <c r="LH28" s="46">
        <f>INDEX(Allocations[#All],MATCH(Capacity_Charges!$C27,Allocations[[#All],[Invoice_Group]],0),MATCH(Capacity_Charges!$B$3,Allocations[#Headers],0))</f>
        <v>3.1E-2</v>
      </c>
      <c r="LI28" s="46">
        <f>INDEX(Allocations[#All],MATCH(Capacity_Charges!$C27,Allocations[[#All],[Invoice_Group]],0),MATCH(Capacity_Charges!$B$3,Allocations[#Headers],0))</f>
        <v>3.1E-2</v>
      </c>
      <c r="LJ28" s="46">
        <f>INDEX(Allocations[#All],MATCH(Capacity_Charges!$C27,Allocations[[#All],[Invoice_Group]],0),MATCH(Capacity_Charges!$B$3,Allocations[#Headers],0))</f>
        <v>3.1E-2</v>
      </c>
      <c r="LK28" s="46">
        <f>INDEX(Allocations[#All],MATCH(Capacity_Charges!$C27,Allocations[[#All],[Invoice_Group]],0),MATCH(Capacity_Charges!$B$3,Allocations[#Headers],0))</f>
        <v>3.1E-2</v>
      </c>
      <c r="LL28" s="46">
        <f>INDEX(Allocations[#All],MATCH(Capacity_Charges!$C27,Allocations[[#All],[Invoice_Group]],0),MATCH(Capacity_Charges!$B$3,Allocations[#Headers],0))</f>
        <v>3.1E-2</v>
      </c>
      <c r="LM28" s="46">
        <f>INDEX(Allocations[#All],MATCH(Capacity_Charges!$C27,Allocations[[#All],[Invoice_Group]],0),MATCH(Capacity_Charges!$B$3,Allocations[#Headers],0))</f>
        <v>3.1E-2</v>
      </c>
      <c r="LN28" s="46">
        <f>INDEX(Allocations[#All],MATCH(Capacity_Charges!$C27,Allocations[[#All],[Invoice_Group]],0),MATCH(Capacity_Charges!$B$3,Allocations[#Headers],0))</f>
        <v>3.1E-2</v>
      </c>
      <c r="LO28" s="46">
        <f>INDEX(Allocations[#All],MATCH(Capacity_Charges!$C27,Allocations[[#All],[Invoice_Group]],0),MATCH(Capacity_Charges!$B$3,Allocations[#Headers],0))</f>
        <v>3.1E-2</v>
      </c>
      <c r="LP28" s="46">
        <f>INDEX(Allocations[#All],MATCH(Capacity_Charges!$C27,Allocations[[#All],[Invoice_Group]],0),MATCH(Capacity_Charges!$B$3,Allocations[#Headers],0))</f>
        <v>3.1E-2</v>
      </c>
      <c r="LQ28" s="46">
        <f>INDEX(Allocations[#All],MATCH(Capacity_Charges!$C27,Allocations[[#All],[Invoice_Group]],0),MATCH(Capacity_Charges!$B$3,Allocations[#Headers],0))</f>
        <v>3.1E-2</v>
      </c>
      <c r="LR28" s="46">
        <f>INDEX(Allocations[#All],MATCH(Capacity_Charges!$C27,Allocations[[#All],[Invoice_Group]],0),MATCH(Capacity_Charges!$B$3,Allocations[#Headers],0))</f>
        <v>3.1E-2</v>
      </c>
      <c r="LS28" s="46">
        <f>INDEX(Allocations[#All],MATCH(Capacity_Charges!$C27,Allocations[[#All],[Invoice_Group]],0),MATCH(Capacity_Charges!$B$3,Allocations[#Headers],0))</f>
        <v>3.1E-2</v>
      </c>
      <c r="LT28" s="46">
        <f>INDEX(Allocations[#All],MATCH(Capacity_Charges!$C27,Allocations[[#All],[Invoice_Group]],0),MATCH(Capacity_Charges!$B$3,Allocations[#Headers],0))</f>
        <v>3.1E-2</v>
      </c>
      <c r="LU28" s="46">
        <f>INDEX(Allocations[#All],MATCH(Capacity_Charges!$C27,Allocations[[#All],[Invoice_Group]],0),MATCH(Capacity_Charges!$B$3,Allocations[#Headers],0))</f>
        <v>3.1E-2</v>
      </c>
      <c r="LV28" s="46">
        <f>INDEX(Allocations[#All],MATCH(Capacity_Charges!$C27,Allocations[[#All],[Invoice_Group]],0),MATCH(Capacity_Charges!$B$3,Allocations[#Headers],0))</f>
        <v>3.1E-2</v>
      </c>
      <c r="LW28" s="46">
        <f>INDEX(Allocations[#All],MATCH(Capacity_Charges!$C27,Allocations[[#All],[Invoice_Group]],0),MATCH(Capacity_Charges!$B$3,Allocations[#Headers],0))</f>
        <v>3.1E-2</v>
      </c>
      <c r="LX28" s="46">
        <f>INDEX(Allocations[#All],MATCH(Capacity_Charges!$C27,Allocations[[#All],[Invoice_Group]],0),MATCH(Capacity_Charges!$B$3,Allocations[#Headers],0))</f>
        <v>3.1E-2</v>
      </c>
      <c r="LY28" s="46">
        <f>INDEX(Allocations[#All],MATCH(Capacity_Charges!$C27,Allocations[[#All],[Invoice_Group]],0),MATCH(Capacity_Charges!$B$3,Allocations[#Headers],0))</f>
        <v>3.1E-2</v>
      </c>
      <c r="LZ28" s="46">
        <f>INDEX(Allocations[#All],MATCH(Capacity_Charges!$C27,Allocations[[#All],[Invoice_Group]],0),MATCH(Capacity_Charges!$B$3,Allocations[#Headers],0))</f>
        <v>3.1E-2</v>
      </c>
      <c r="MA28" s="46">
        <f>INDEX(Allocations[#All],MATCH(Capacity_Charges!$C27,Allocations[[#All],[Invoice_Group]],0),MATCH(Capacity_Charges!$B$3,Allocations[#Headers],0))</f>
        <v>3.1E-2</v>
      </c>
      <c r="MB28" s="46">
        <f>INDEX(Allocations[#All],MATCH(Capacity_Charges!$C27,Allocations[[#All],[Invoice_Group]],0),MATCH(Capacity_Charges!$B$3,Allocations[#Headers],0))</f>
        <v>3.1E-2</v>
      </c>
      <c r="MC28" s="46">
        <f>INDEX(Allocations[#All],MATCH(Capacity_Charges!$C27,Allocations[[#All],[Invoice_Group]],0),MATCH(Capacity_Charges!$B$3,Allocations[#Headers],0))</f>
        <v>3.1E-2</v>
      </c>
      <c r="MD28" s="46">
        <f>INDEX(Allocations[#All],MATCH(Capacity_Charges!$C27,Allocations[[#All],[Invoice_Group]],0),MATCH(Capacity_Charges!$B$3,Allocations[#Headers],0))</f>
        <v>3.1E-2</v>
      </c>
      <c r="ME28" s="46">
        <f>INDEX(Allocations[#All],MATCH(Capacity_Charges!$C27,Allocations[[#All],[Invoice_Group]],0),MATCH(Capacity_Charges!$B$3,Allocations[#Headers],0))</f>
        <v>3.1E-2</v>
      </c>
      <c r="MF28" s="46">
        <f>INDEX(Allocations[#All],MATCH(Capacity_Charges!$C27,Allocations[[#All],[Invoice_Group]],0),MATCH(Capacity_Charges!$B$3,Allocations[#Headers],0))</f>
        <v>3.1E-2</v>
      </c>
      <c r="MG28" s="46">
        <f>INDEX(Allocations[#All],MATCH(Capacity_Charges!$C27,Allocations[[#All],[Invoice_Group]],0),MATCH(Capacity_Charges!$B$3,Allocations[#Headers],0))</f>
        <v>3.1E-2</v>
      </c>
      <c r="MH28" s="46">
        <f>INDEX(Allocations[#All],MATCH(Capacity_Charges!$C27,Allocations[[#All],[Invoice_Group]],0),MATCH(Capacity_Charges!$B$3,Allocations[#Headers],0))</f>
        <v>3.1E-2</v>
      </c>
      <c r="MI28" s="46">
        <f>INDEX(Allocations[#All],MATCH(Capacity_Charges!$C27,Allocations[[#All],[Invoice_Group]],0),MATCH(Capacity_Charges!$B$3,Allocations[#Headers],0))</f>
        <v>3.1E-2</v>
      </c>
      <c r="MJ28" s="46">
        <f>INDEX(Allocations[#All],MATCH(Capacity_Charges!$C27,Allocations[[#All],[Invoice_Group]],0),MATCH(Capacity_Charges!$B$3,Allocations[#Headers],0))</f>
        <v>3.1E-2</v>
      </c>
      <c r="MK28" s="46">
        <f>INDEX(Allocations[#All],MATCH(Capacity_Charges!$C27,Allocations[[#All],[Invoice_Group]],0),MATCH(Capacity_Charges!$B$3,Allocations[#Headers],0))</f>
        <v>3.1E-2</v>
      </c>
      <c r="ML28" s="46">
        <f>INDEX(Allocations[#All],MATCH(Capacity_Charges!$C27,Allocations[[#All],[Invoice_Group]],0),MATCH(Capacity_Charges!$B$3,Allocations[#Headers],0))</f>
        <v>3.1E-2</v>
      </c>
      <c r="MM28" s="46">
        <f>INDEX(Allocations[#All],MATCH(Capacity_Charges!$C27,Allocations[[#All],[Invoice_Group]],0),MATCH(Capacity_Charges!$B$3,Allocations[#Headers],0))</f>
        <v>3.1E-2</v>
      </c>
      <c r="MN28" s="46">
        <f>INDEX(Allocations[#All],MATCH(Capacity_Charges!$C27,Allocations[[#All],[Invoice_Group]],0),MATCH(Capacity_Charges!$B$3,Allocations[#Headers],0))</f>
        <v>3.1E-2</v>
      </c>
      <c r="MO28" s="46">
        <f>INDEX(Allocations[#All],MATCH(Capacity_Charges!$C27,Allocations[[#All],[Invoice_Group]],0),MATCH(Capacity_Charges!$B$3,Allocations[#Headers],0))</f>
        <v>3.1E-2</v>
      </c>
      <c r="MP28" s="46">
        <f>INDEX(Allocations[#All],MATCH(Capacity_Charges!$C27,Allocations[[#All],[Invoice_Group]],0),MATCH(Capacity_Charges!$B$3,Allocations[#Headers],0))</f>
        <v>3.1E-2</v>
      </c>
      <c r="MQ28" s="46">
        <f>INDEX(Allocations[#All],MATCH(Capacity_Charges!$C27,Allocations[[#All],[Invoice_Group]],0),MATCH(Capacity_Charges!$B$3,Allocations[#Headers],0))</f>
        <v>3.1E-2</v>
      </c>
      <c r="MR28" s="46">
        <f>INDEX(Allocations[#All],MATCH(Capacity_Charges!$C27,Allocations[[#All],[Invoice_Group]],0),MATCH(Capacity_Charges!$B$3,Allocations[#Headers],0))</f>
        <v>3.1E-2</v>
      </c>
      <c r="MS28" s="46">
        <f>INDEX(Allocations[#All],MATCH(Capacity_Charges!$C27,Allocations[[#All],[Invoice_Group]],0),MATCH(Capacity_Charges!$B$3,Allocations[#Headers],0))</f>
        <v>3.1E-2</v>
      </c>
      <c r="MT28" s="46">
        <f>INDEX(Allocations[#All],MATCH(Capacity_Charges!$C27,Allocations[[#All],[Invoice_Group]],0),MATCH(Capacity_Charges!$B$3,Allocations[#Headers],0))</f>
        <v>3.1E-2</v>
      </c>
      <c r="MU28" s="46">
        <f>INDEX(Allocations[#All],MATCH(Capacity_Charges!$C27,Allocations[[#All],[Invoice_Group]],0),MATCH(Capacity_Charges!$B$3,Allocations[#Headers],0))</f>
        <v>3.1E-2</v>
      </c>
      <c r="MV28" s="46">
        <f>INDEX(Allocations[#All],MATCH(Capacity_Charges!$C27,Allocations[[#All],[Invoice_Group]],0),MATCH(Capacity_Charges!$B$3,Allocations[#Headers],0))</f>
        <v>3.1E-2</v>
      </c>
      <c r="MW28" s="46">
        <f>INDEX(Allocations[#All],MATCH(Capacity_Charges!$C27,Allocations[[#All],[Invoice_Group]],0),MATCH(Capacity_Charges!$B$3,Allocations[#Headers],0))</f>
        <v>3.1E-2</v>
      </c>
      <c r="MX28" s="46">
        <f>INDEX(Allocations[#All],MATCH(Capacity_Charges!$C27,Allocations[[#All],[Invoice_Group]],0),MATCH(Capacity_Charges!$B$3,Allocations[#Headers],0))</f>
        <v>3.1E-2</v>
      </c>
      <c r="MY28" s="46">
        <f>INDEX(Allocations[#All],MATCH(Capacity_Charges!$C27,Allocations[[#All],[Invoice_Group]],0),MATCH(Capacity_Charges!$B$3,Allocations[#Headers],0))</f>
        <v>3.1E-2</v>
      </c>
      <c r="MZ28" s="46">
        <f>INDEX(Allocations[#All],MATCH(Capacity_Charges!$C27,Allocations[[#All],[Invoice_Group]],0),MATCH(Capacity_Charges!$B$3,Allocations[#Headers],0))</f>
        <v>3.1E-2</v>
      </c>
      <c r="NB28" s="19" t="str">
        <f>+D28</f>
        <v>Allocation %</v>
      </c>
      <c r="NC28" s="10">
        <f t="shared" si="1121"/>
        <v>3.100000000000001E-2</v>
      </c>
      <c r="ND28" s="10">
        <f t="shared" si="1121"/>
        <v>3.100000000000001E-2</v>
      </c>
      <c r="NE28" s="10">
        <f t="shared" si="1121"/>
        <v>3.100000000000001E-2</v>
      </c>
      <c r="NF28" s="10">
        <f t="shared" si="1121"/>
        <v>3.100000000000001E-2</v>
      </c>
      <c r="NG28" s="10">
        <f t="shared" si="1121"/>
        <v>3.100000000000001E-2</v>
      </c>
      <c r="NH28" s="10">
        <f t="shared" si="1121"/>
        <v>3.100000000000001E-2</v>
      </c>
      <c r="NI28" s="10">
        <f t="shared" si="1121"/>
        <v>3.100000000000001E-2</v>
      </c>
      <c r="NJ28" s="10">
        <f t="shared" si="1121"/>
        <v>3.100000000000001E-2</v>
      </c>
      <c r="NK28" s="10">
        <f t="shared" si="1121"/>
        <v>3.100000000000001E-2</v>
      </c>
      <c r="NL28" s="10">
        <f t="shared" si="1121"/>
        <v>3.100000000000001E-2</v>
      </c>
      <c r="NM28" s="10">
        <f t="shared" si="1122"/>
        <v>3.100000000000001E-2</v>
      </c>
      <c r="NN28" s="10">
        <f t="shared" si="1122"/>
        <v>3.100000000000001E-2</v>
      </c>
      <c r="NO28" s="10">
        <f t="shared" si="1122"/>
        <v>3.100000000000001E-2</v>
      </c>
      <c r="NP28" s="10">
        <f t="shared" si="1122"/>
        <v>3.100000000000001E-2</v>
      </c>
      <c r="NQ28" s="10">
        <f t="shared" si="1122"/>
        <v>3.100000000000001E-2</v>
      </c>
      <c r="NR28" s="10">
        <f t="shared" si="1122"/>
        <v>3.100000000000001E-2</v>
      </c>
      <c r="NS28" s="10">
        <f t="shared" si="1122"/>
        <v>3.100000000000001E-2</v>
      </c>
      <c r="NT28" s="10">
        <f t="shared" si="1122"/>
        <v>3.100000000000001E-2</v>
      </c>
      <c r="NU28" s="10">
        <f t="shared" si="1122"/>
        <v>3.100000000000001E-2</v>
      </c>
      <c r="NV28" s="10">
        <f t="shared" si="1122"/>
        <v>3.100000000000001E-2</v>
      </c>
      <c r="NW28" s="10">
        <f t="shared" si="1123"/>
        <v>3.100000000000001E-2</v>
      </c>
      <c r="NX28" s="10">
        <f t="shared" si="1123"/>
        <v>3.100000000000001E-2</v>
      </c>
      <c r="NY28" s="10">
        <f t="shared" si="1123"/>
        <v>3.100000000000001E-2</v>
      </c>
      <c r="NZ28" s="10">
        <f t="shared" si="1123"/>
        <v>3.100000000000001E-2</v>
      </c>
      <c r="OA28" s="10">
        <f t="shared" si="1123"/>
        <v>3.100000000000001E-2</v>
      </c>
      <c r="OB28" s="10">
        <f t="shared" si="1123"/>
        <v>3.100000000000001E-2</v>
      </c>
      <c r="OC28" s="10">
        <f t="shared" si="1123"/>
        <v>3.100000000000001E-2</v>
      </c>
      <c r="OD28" s="10">
        <f t="shared" si="1123"/>
        <v>3.100000000000001E-2</v>
      </c>
      <c r="OE28" s="10">
        <f t="shared" si="1123"/>
        <v>3.100000000000001E-2</v>
      </c>
      <c r="OF28" s="10">
        <f t="shared" si="1123"/>
        <v>3.100000000000001E-2</v>
      </c>
      <c r="OH28" s="58" t="str">
        <f>_xlfn.CONCAT(C27," ",D28)</f>
        <v>NYPA St. Lawrence Contract Allocation %</v>
      </c>
    </row>
    <row r="29" spans="2:398" x14ac:dyDescent="0.25">
      <c r="B29" s="5"/>
      <c r="C29" s="5"/>
      <c r="D29" s="19" t="s">
        <v>87</v>
      </c>
      <c r="E29" s="44">
        <f t="shared" ref="E29" si="1124">+E28*E27</f>
        <v>3.9857142857142855E-2</v>
      </c>
      <c r="F29" s="44">
        <f t="shared" ref="F29" si="1125">+F28*F27</f>
        <v>3.9857142857142855E-2</v>
      </c>
      <c r="G29" s="44">
        <f t="shared" ref="G29" si="1126">+G28*G27</f>
        <v>3.9857142857142855E-2</v>
      </c>
      <c r="H29" s="44">
        <f t="shared" ref="H29" si="1127">+H28*H27</f>
        <v>3.9857142857142855E-2</v>
      </c>
      <c r="I29" s="44">
        <f t="shared" ref="I29" si="1128">+I28*I27</f>
        <v>3.9857142857142855E-2</v>
      </c>
      <c r="J29" s="44">
        <f t="shared" ref="J29" si="1129">+J28*J27</f>
        <v>3.9857142857142855E-2</v>
      </c>
      <c r="K29" s="44">
        <f t="shared" ref="K29" si="1130">+K28*K27</f>
        <v>3.9857142857142855E-2</v>
      </c>
      <c r="L29" s="44">
        <f t="shared" ref="L29" si="1131">+L28*L27</f>
        <v>3.9857142857142855E-2</v>
      </c>
      <c r="M29" s="44">
        <f t="shared" ref="M29" si="1132">+M28*M27</f>
        <v>3.9857142857142855E-2</v>
      </c>
      <c r="N29" s="44">
        <f t="shared" ref="N29" si="1133">+N28*N27</f>
        <v>3.9857142857142855E-2</v>
      </c>
      <c r="O29" s="44">
        <f t="shared" ref="O29" si="1134">+O28*O27</f>
        <v>3.9857142857142855E-2</v>
      </c>
      <c r="P29" s="44">
        <f t="shared" ref="P29" si="1135">+P28*P27</f>
        <v>3.9857142857142855E-2</v>
      </c>
      <c r="Q29" s="50">
        <f t="shared" ref="Q29" si="1136">+Q28*Q27</f>
        <v>3.9857142857142855E-2</v>
      </c>
      <c r="R29" s="44">
        <f t="shared" ref="R29" si="1137">+R28*R27</f>
        <v>3.9857142857142855E-2</v>
      </c>
      <c r="S29" s="44">
        <f t="shared" ref="S29" si="1138">+S28*S27</f>
        <v>3.9857142857142855E-2</v>
      </c>
      <c r="T29" s="44">
        <f t="shared" ref="T29" si="1139">+T28*T27</f>
        <v>3.9857142857142855E-2</v>
      </c>
      <c r="U29" s="44">
        <f t="shared" ref="U29" si="1140">+U28*U27</f>
        <v>3.9857142857142855E-2</v>
      </c>
      <c r="V29" s="44">
        <f t="shared" ref="V29" si="1141">+V28*V27</f>
        <v>3.9857142857142855E-2</v>
      </c>
      <c r="W29" s="44">
        <f t="shared" ref="W29" si="1142">+W28*W27</f>
        <v>3.9857142857142855E-2</v>
      </c>
      <c r="X29" s="44">
        <f t="shared" ref="X29" si="1143">+X28*X27</f>
        <v>3.9857142857142855E-2</v>
      </c>
      <c r="Y29" s="44">
        <f t="shared" ref="Y29" si="1144">+Y28*Y27</f>
        <v>3.9857142857142855E-2</v>
      </c>
      <c r="Z29" s="44">
        <f t="shared" ref="Z29" si="1145">+Z28*Z27</f>
        <v>3.9857142857142855E-2</v>
      </c>
      <c r="AA29" s="44">
        <f t="shared" ref="AA29" si="1146">+AA28*AA27</f>
        <v>3.9857142857142855E-2</v>
      </c>
      <c r="AB29" s="44">
        <f t="shared" ref="AB29" si="1147">+AB28*AB27</f>
        <v>3.9857142857142855E-2</v>
      </c>
      <c r="AC29" s="44">
        <f t="shared" ref="AC29" si="1148">+AC28*AC27</f>
        <v>3.9857142857142855E-2</v>
      </c>
      <c r="AD29" s="44">
        <f t="shared" ref="AD29" si="1149">+AD28*AD27</f>
        <v>3.9857142857142855E-2</v>
      </c>
      <c r="AE29" s="44">
        <f t="shared" ref="AE29" si="1150">+AE28*AE27</f>
        <v>3.9857142857142855E-2</v>
      </c>
      <c r="AF29" s="44">
        <f t="shared" ref="AF29" si="1151">+AF28*AF27</f>
        <v>3.9857142857142855E-2</v>
      </c>
      <c r="AG29" s="44">
        <f t="shared" ref="AG29" si="1152">+AG28*AG27</f>
        <v>3.9857142857142855E-2</v>
      </c>
      <c r="AH29" s="44">
        <f t="shared" ref="AH29" si="1153">+AH28*AH27</f>
        <v>3.9857142857142855E-2</v>
      </c>
      <c r="AI29" s="44">
        <f t="shared" ref="AI29" si="1154">+AI28*AI27</f>
        <v>3.9857142857142855E-2</v>
      </c>
      <c r="AJ29" s="44">
        <f t="shared" ref="AJ29" si="1155">+AJ28*AJ27</f>
        <v>3.9857142857142855E-2</v>
      </c>
      <c r="AK29" s="44">
        <f t="shared" ref="AK29" si="1156">+AK28*AK27</f>
        <v>3.9857142857142855E-2</v>
      </c>
      <c r="AL29" s="44">
        <f t="shared" ref="AL29" si="1157">+AL28*AL27</f>
        <v>3.9857142857142855E-2</v>
      </c>
      <c r="AM29" s="44">
        <f t="shared" ref="AM29" si="1158">+AM28*AM27</f>
        <v>3.9857142857142855E-2</v>
      </c>
      <c r="AN29" s="44">
        <f t="shared" ref="AN29" si="1159">+AN28*AN27</f>
        <v>3.9857142857142855E-2</v>
      </c>
      <c r="AO29" s="44">
        <f t="shared" ref="AO29" si="1160">+AO28*AO27</f>
        <v>3.9857142857142855E-2</v>
      </c>
      <c r="AP29" s="44">
        <f t="shared" ref="AP29" si="1161">+AP28*AP27</f>
        <v>3.9857142857142855E-2</v>
      </c>
      <c r="AQ29" s="44">
        <f t="shared" ref="AQ29" si="1162">+AQ28*AQ27</f>
        <v>3.9857142857142855E-2</v>
      </c>
      <c r="AR29" s="44">
        <f t="shared" ref="AR29" si="1163">+AR28*AR27</f>
        <v>3.9857142857142855E-2</v>
      </c>
      <c r="AS29" s="44">
        <f t="shared" ref="AS29" si="1164">+AS28*AS27</f>
        <v>3.9857142857142855E-2</v>
      </c>
      <c r="AT29" s="44">
        <f t="shared" ref="AT29" si="1165">+AT28*AT27</f>
        <v>3.9857142857142855E-2</v>
      </c>
      <c r="AU29" s="44">
        <f t="shared" ref="AU29" si="1166">+AU28*AU27</f>
        <v>3.9857142857142855E-2</v>
      </c>
      <c r="AV29" s="44">
        <f t="shared" ref="AV29" si="1167">+AV28*AV27</f>
        <v>3.9857142857142855E-2</v>
      </c>
      <c r="AW29" s="44">
        <f t="shared" ref="AW29" si="1168">+AW28*AW27</f>
        <v>3.9857142857142855E-2</v>
      </c>
      <c r="AX29" s="44">
        <f t="shared" ref="AX29" si="1169">+AX28*AX27</f>
        <v>3.9857142857142855E-2</v>
      </c>
      <c r="AY29" s="44">
        <f t="shared" ref="AY29" si="1170">+AY28*AY27</f>
        <v>3.9857142857142855E-2</v>
      </c>
      <c r="AZ29" s="44">
        <f t="shared" ref="AZ29" si="1171">+AZ28*AZ27</f>
        <v>3.9857142857142855E-2</v>
      </c>
      <c r="BA29" s="44">
        <f t="shared" ref="BA29" si="1172">+BA28*BA27</f>
        <v>3.9857142857142855E-2</v>
      </c>
      <c r="BB29" s="44">
        <f t="shared" ref="BB29" si="1173">+BB28*BB27</f>
        <v>3.9857142857142855E-2</v>
      </c>
      <c r="BC29" s="44">
        <f t="shared" ref="BC29" si="1174">+BC28*BC27</f>
        <v>3.9857142857142855E-2</v>
      </c>
      <c r="BD29" s="44">
        <f t="shared" ref="BD29" si="1175">+BD28*BD27</f>
        <v>3.9857142857142855E-2</v>
      </c>
      <c r="BE29" s="44">
        <f t="shared" ref="BE29" si="1176">+BE28*BE27</f>
        <v>3.9857142857142855E-2</v>
      </c>
      <c r="BF29" s="44">
        <f t="shared" ref="BF29" si="1177">+BF28*BF27</f>
        <v>3.9857142857142855E-2</v>
      </c>
      <c r="BG29" s="44">
        <f t="shared" ref="BG29" si="1178">+BG28*BG27</f>
        <v>3.9857142857142855E-2</v>
      </c>
      <c r="BH29" s="44">
        <f t="shared" ref="BH29" si="1179">+BH28*BH27</f>
        <v>3.9857142857142855E-2</v>
      </c>
      <c r="BI29" s="44">
        <f t="shared" ref="BI29" si="1180">+BI28*BI27</f>
        <v>3.9857142857142855E-2</v>
      </c>
      <c r="BJ29" s="44">
        <f t="shared" ref="BJ29" si="1181">+BJ28*BJ27</f>
        <v>3.9857142857142855E-2</v>
      </c>
      <c r="BK29" s="44">
        <f t="shared" ref="BK29" si="1182">+BK28*BK27</f>
        <v>3.9857142857142855E-2</v>
      </c>
      <c r="BL29" s="44">
        <f t="shared" ref="BL29" si="1183">+BL28*BL27</f>
        <v>3.9857142857142855E-2</v>
      </c>
      <c r="BM29" s="44">
        <f t="shared" ref="BM29" si="1184">+BM28*BM27</f>
        <v>3.9857142857142855E-2</v>
      </c>
      <c r="BN29" s="44">
        <f t="shared" ref="BN29" si="1185">+BN28*BN27</f>
        <v>3.9857142857142855E-2</v>
      </c>
      <c r="BO29" s="44">
        <f t="shared" ref="BO29" si="1186">+BO28*BO27</f>
        <v>3.9857142857142855E-2</v>
      </c>
      <c r="BP29" s="44">
        <f t="shared" ref="BP29" si="1187">+BP28*BP27</f>
        <v>3.9857142857142855E-2</v>
      </c>
      <c r="BQ29" s="44">
        <f t="shared" ref="BQ29" si="1188">+BQ28*BQ27</f>
        <v>3.9857142857142855E-2</v>
      </c>
      <c r="BR29" s="44">
        <f t="shared" ref="BR29" si="1189">+BR28*BR27</f>
        <v>3.9857142857142855E-2</v>
      </c>
      <c r="BS29" s="44">
        <f t="shared" ref="BS29" si="1190">+BS28*BS27</f>
        <v>3.9857142857142855E-2</v>
      </c>
      <c r="BT29" s="44">
        <f t="shared" ref="BT29" si="1191">+BT28*BT27</f>
        <v>3.9857142857142855E-2</v>
      </c>
      <c r="BU29" s="44">
        <f t="shared" ref="BU29" si="1192">+BU28*BU27</f>
        <v>3.9857142857142855E-2</v>
      </c>
      <c r="BV29" s="44">
        <f t="shared" ref="BV29" si="1193">+BV28*BV27</f>
        <v>3.9857142857142855E-2</v>
      </c>
      <c r="BW29" s="44">
        <f t="shared" ref="BW29" si="1194">+BW28*BW27</f>
        <v>3.9857142857142855E-2</v>
      </c>
      <c r="BX29" s="44">
        <f t="shared" ref="BX29" si="1195">+BX28*BX27</f>
        <v>3.9857142857142855E-2</v>
      </c>
      <c r="BY29" s="44">
        <f t="shared" ref="BY29" si="1196">+BY28*BY27</f>
        <v>3.9857142857142855E-2</v>
      </c>
      <c r="BZ29" s="44">
        <f t="shared" ref="BZ29" si="1197">+BZ28*BZ27</f>
        <v>3.9857142857142855E-2</v>
      </c>
      <c r="CA29" s="44">
        <f t="shared" ref="CA29" si="1198">+CA28*CA27</f>
        <v>3.9857142857142855E-2</v>
      </c>
      <c r="CB29" s="44">
        <f t="shared" ref="CB29" si="1199">+CB28*CB27</f>
        <v>3.9857142857142855E-2</v>
      </c>
      <c r="CC29" s="44">
        <f t="shared" ref="CC29" si="1200">+CC28*CC27</f>
        <v>3.9857142857142855E-2</v>
      </c>
      <c r="CD29" s="44">
        <f t="shared" ref="CD29" si="1201">+CD28*CD27</f>
        <v>3.9857142857142855E-2</v>
      </c>
      <c r="CE29" s="44">
        <f t="shared" ref="CE29" si="1202">+CE28*CE27</f>
        <v>3.9857142857142855E-2</v>
      </c>
      <c r="CF29" s="44">
        <f t="shared" ref="CF29" si="1203">+CF28*CF27</f>
        <v>3.9857142857142855E-2</v>
      </c>
      <c r="CG29" s="44">
        <f t="shared" ref="CG29" si="1204">+CG28*CG27</f>
        <v>3.9857142857142855E-2</v>
      </c>
      <c r="CH29" s="44">
        <f t="shared" ref="CH29" si="1205">+CH28*CH27</f>
        <v>3.9857142857142855E-2</v>
      </c>
      <c r="CI29" s="44">
        <f t="shared" ref="CI29" si="1206">+CI28*CI27</f>
        <v>3.9857142857142855E-2</v>
      </c>
      <c r="CJ29" s="44">
        <f t="shared" ref="CJ29" si="1207">+CJ28*CJ27</f>
        <v>3.9857142857142855E-2</v>
      </c>
      <c r="CK29" s="44">
        <f t="shared" ref="CK29" si="1208">+CK28*CK27</f>
        <v>3.9857142857142855E-2</v>
      </c>
      <c r="CL29" s="44">
        <f t="shared" ref="CL29" si="1209">+CL28*CL27</f>
        <v>3.9857142857142855E-2</v>
      </c>
      <c r="CM29" s="44">
        <f t="shared" ref="CM29" si="1210">+CM28*CM27</f>
        <v>3.9857142857142855E-2</v>
      </c>
      <c r="CN29" s="44">
        <f t="shared" ref="CN29" si="1211">+CN28*CN27</f>
        <v>3.9857142857142855E-2</v>
      </c>
      <c r="CO29" s="44">
        <f t="shared" ref="CO29" si="1212">+CO28*CO27</f>
        <v>3.9857142857142855E-2</v>
      </c>
      <c r="CP29" s="44">
        <f t="shared" ref="CP29" si="1213">+CP28*CP27</f>
        <v>3.9857142857142855E-2</v>
      </c>
      <c r="CQ29" s="44">
        <f t="shared" ref="CQ29" si="1214">+CQ28*CQ27</f>
        <v>3.9857142857142855E-2</v>
      </c>
      <c r="CR29" s="44">
        <f t="shared" ref="CR29" si="1215">+CR28*CR27</f>
        <v>3.9857142857142855E-2</v>
      </c>
      <c r="CS29" s="44">
        <f t="shared" ref="CS29" si="1216">+CS28*CS27</f>
        <v>3.9857142857142855E-2</v>
      </c>
      <c r="CT29" s="44">
        <f t="shared" ref="CT29" si="1217">+CT28*CT27</f>
        <v>3.9857142857142855E-2</v>
      </c>
      <c r="CU29" s="44">
        <f t="shared" ref="CU29" si="1218">+CU28*CU27</f>
        <v>3.9857142857142855E-2</v>
      </c>
      <c r="CV29" s="44">
        <f t="shared" ref="CV29" si="1219">+CV28*CV27</f>
        <v>3.9857142857142855E-2</v>
      </c>
      <c r="CW29" s="44">
        <f t="shared" ref="CW29" si="1220">+CW28*CW27</f>
        <v>3.9857142857142855E-2</v>
      </c>
      <c r="CX29" s="44">
        <f t="shared" ref="CX29" si="1221">+CX28*CX27</f>
        <v>3.9857142857142855E-2</v>
      </c>
      <c r="CY29" s="44">
        <f t="shared" ref="CY29" si="1222">+CY28*CY27</f>
        <v>3.9857142857142855E-2</v>
      </c>
      <c r="CZ29" s="44">
        <f t="shared" ref="CZ29" si="1223">+CZ28*CZ27</f>
        <v>3.9857142857142855E-2</v>
      </c>
      <c r="DA29" s="44">
        <f t="shared" ref="DA29" si="1224">+DA28*DA27</f>
        <v>3.9857142857142855E-2</v>
      </c>
      <c r="DB29" s="44">
        <f t="shared" ref="DB29" si="1225">+DB28*DB27</f>
        <v>3.9857142857142855E-2</v>
      </c>
      <c r="DC29" s="44">
        <f t="shared" ref="DC29" si="1226">+DC28*DC27</f>
        <v>3.9857142857142855E-2</v>
      </c>
      <c r="DD29" s="44">
        <f t="shared" ref="DD29" si="1227">+DD28*DD27</f>
        <v>3.9857142857142855E-2</v>
      </c>
      <c r="DE29" s="44">
        <f t="shared" ref="DE29" si="1228">+DE28*DE27</f>
        <v>3.9857142857142855E-2</v>
      </c>
      <c r="DF29" s="44">
        <f t="shared" ref="DF29" si="1229">+DF28*DF27</f>
        <v>3.9857142857142855E-2</v>
      </c>
      <c r="DG29" s="44">
        <f t="shared" ref="DG29" si="1230">+DG28*DG27</f>
        <v>3.9857142857142855E-2</v>
      </c>
      <c r="DH29" s="44">
        <f t="shared" ref="DH29" si="1231">+DH28*DH27</f>
        <v>3.9857142857142855E-2</v>
      </c>
      <c r="DI29" s="44">
        <f t="shared" ref="DI29" si="1232">+DI28*DI27</f>
        <v>3.9857142857142855E-2</v>
      </c>
      <c r="DJ29" s="44">
        <f t="shared" ref="DJ29" si="1233">+DJ28*DJ27</f>
        <v>3.9857142857142855E-2</v>
      </c>
      <c r="DK29" s="44">
        <f t="shared" ref="DK29" si="1234">+DK28*DK27</f>
        <v>3.9857142857142855E-2</v>
      </c>
      <c r="DL29" s="44">
        <f t="shared" ref="DL29" si="1235">+DL28*DL27</f>
        <v>3.9857142857142855E-2</v>
      </c>
      <c r="DM29" s="44">
        <f t="shared" ref="DM29" si="1236">+DM28*DM27</f>
        <v>3.9857142857142855E-2</v>
      </c>
      <c r="DN29" s="44">
        <f t="shared" ref="DN29" si="1237">+DN28*DN27</f>
        <v>3.9857142857142855E-2</v>
      </c>
      <c r="DO29" s="44">
        <f t="shared" ref="DO29" si="1238">+DO28*DO27</f>
        <v>3.9857142857142855E-2</v>
      </c>
      <c r="DP29" s="44">
        <f t="shared" ref="DP29" si="1239">+DP28*DP27</f>
        <v>3.9857142857142855E-2</v>
      </c>
      <c r="DQ29" s="44">
        <f t="shared" ref="DQ29" si="1240">+DQ28*DQ27</f>
        <v>3.9857142857142855E-2</v>
      </c>
      <c r="DR29" s="44">
        <f t="shared" ref="DR29" si="1241">+DR28*DR27</f>
        <v>3.9857142857142855E-2</v>
      </c>
      <c r="DS29" s="44">
        <f t="shared" ref="DS29" si="1242">+DS28*DS27</f>
        <v>3.9857142857142855E-2</v>
      </c>
      <c r="DT29" s="44">
        <f t="shared" ref="DT29" si="1243">+DT28*DT27</f>
        <v>3.9857142857142855E-2</v>
      </c>
      <c r="DU29" s="44">
        <f t="shared" ref="DU29" si="1244">+DU28*DU27</f>
        <v>3.9857142857142855E-2</v>
      </c>
      <c r="DV29" s="44">
        <f t="shared" ref="DV29" si="1245">+DV28*DV27</f>
        <v>3.9857142857142855E-2</v>
      </c>
      <c r="DW29" s="44">
        <f t="shared" ref="DW29" si="1246">+DW28*DW27</f>
        <v>3.9857142857142855E-2</v>
      </c>
      <c r="DX29" s="44">
        <f t="shared" ref="DX29" si="1247">+DX28*DX27</f>
        <v>3.9857142857142855E-2</v>
      </c>
      <c r="DY29" s="44">
        <f t="shared" ref="DY29" si="1248">+DY28*DY27</f>
        <v>3.9857142857142855E-2</v>
      </c>
      <c r="DZ29" s="44">
        <f t="shared" ref="DZ29" si="1249">+DZ28*DZ27</f>
        <v>3.9857142857142855E-2</v>
      </c>
      <c r="EA29" s="44">
        <f t="shared" ref="EA29" si="1250">+EA28*EA27</f>
        <v>3.9857142857142855E-2</v>
      </c>
      <c r="EB29" s="44">
        <f t="shared" ref="EB29" si="1251">+EB28*EB27</f>
        <v>3.9857142857142855E-2</v>
      </c>
      <c r="EC29" s="44">
        <f t="shared" ref="EC29" si="1252">+EC28*EC27</f>
        <v>3.9857142857142855E-2</v>
      </c>
      <c r="ED29" s="44">
        <f t="shared" ref="ED29" si="1253">+ED28*ED27</f>
        <v>3.9857142857142855E-2</v>
      </c>
      <c r="EE29" s="44">
        <f t="shared" ref="EE29" si="1254">+EE28*EE27</f>
        <v>3.9857142857142855E-2</v>
      </c>
      <c r="EF29" s="44">
        <f t="shared" ref="EF29" si="1255">+EF28*EF27</f>
        <v>3.9857142857142855E-2</v>
      </c>
      <c r="EG29" s="44">
        <f t="shared" ref="EG29" si="1256">+EG28*EG27</f>
        <v>3.9857142857142855E-2</v>
      </c>
      <c r="EH29" s="44">
        <f t="shared" ref="EH29" si="1257">+EH28*EH27</f>
        <v>3.9857142857142855E-2</v>
      </c>
      <c r="EI29" s="44">
        <f t="shared" ref="EI29" si="1258">+EI28*EI27</f>
        <v>3.9857142857142855E-2</v>
      </c>
      <c r="EJ29" s="44">
        <f t="shared" ref="EJ29" si="1259">+EJ28*EJ27</f>
        <v>3.9857142857142855E-2</v>
      </c>
      <c r="EK29" s="44">
        <f t="shared" ref="EK29" si="1260">+EK28*EK27</f>
        <v>3.9857142857142855E-2</v>
      </c>
      <c r="EL29" s="44">
        <f t="shared" ref="EL29" si="1261">+EL28*EL27</f>
        <v>3.9857142857142855E-2</v>
      </c>
      <c r="EM29" s="44">
        <f t="shared" ref="EM29" si="1262">+EM28*EM27</f>
        <v>3.9857142857142855E-2</v>
      </c>
      <c r="EN29" s="44">
        <f t="shared" ref="EN29" si="1263">+EN28*EN27</f>
        <v>3.9857142857142855E-2</v>
      </c>
      <c r="EO29" s="44">
        <f t="shared" ref="EO29" si="1264">+EO28*EO27</f>
        <v>3.9857142857142855E-2</v>
      </c>
      <c r="EP29" s="44">
        <f t="shared" ref="EP29" si="1265">+EP28*EP27</f>
        <v>3.9857142857142855E-2</v>
      </c>
      <c r="EQ29" s="44">
        <f t="shared" ref="EQ29" si="1266">+EQ28*EQ27</f>
        <v>3.9857142857142855E-2</v>
      </c>
      <c r="ER29" s="44">
        <f t="shared" ref="ER29" si="1267">+ER28*ER27</f>
        <v>3.9857142857142855E-2</v>
      </c>
      <c r="ES29" s="44">
        <f t="shared" ref="ES29" si="1268">+ES28*ES27</f>
        <v>3.9857142857142855E-2</v>
      </c>
      <c r="ET29" s="44">
        <f t="shared" ref="ET29" si="1269">+ET28*ET27</f>
        <v>3.9857142857142855E-2</v>
      </c>
      <c r="EU29" s="44">
        <f t="shared" ref="EU29" si="1270">+EU28*EU27</f>
        <v>3.9857142857142855E-2</v>
      </c>
      <c r="EV29" s="44">
        <f t="shared" ref="EV29" si="1271">+EV28*EV27</f>
        <v>3.9857142857142855E-2</v>
      </c>
      <c r="EW29" s="44">
        <f t="shared" ref="EW29" si="1272">+EW28*EW27</f>
        <v>3.9857142857142855E-2</v>
      </c>
      <c r="EX29" s="44">
        <f t="shared" ref="EX29" si="1273">+EX28*EX27</f>
        <v>3.9857142857142855E-2</v>
      </c>
      <c r="EY29" s="44">
        <f t="shared" ref="EY29" si="1274">+EY28*EY27</f>
        <v>3.9857142857142855E-2</v>
      </c>
      <c r="EZ29" s="44">
        <f t="shared" ref="EZ29" si="1275">+EZ28*EZ27</f>
        <v>3.9857142857142855E-2</v>
      </c>
      <c r="FA29" s="44">
        <f t="shared" ref="FA29" si="1276">+FA28*FA27</f>
        <v>3.9857142857142855E-2</v>
      </c>
      <c r="FB29" s="44">
        <f t="shared" ref="FB29" si="1277">+FB28*FB27</f>
        <v>3.9857142857142855E-2</v>
      </c>
      <c r="FC29" s="44">
        <f t="shared" ref="FC29" si="1278">+FC28*FC27</f>
        <v>3.9857142857142855E-2</v>
      </c>
      <c r="FD29" s="44">
        <f t="shared" ref="FD29" si="1279">+FD28*FD27</f>
        <v>3.9857142857142855E-2</v>
      </c>
      <c r="FE29" s="44">
        <f t="shared" ref="FE29" si="1280">+FE28*FE27</f>
        <v>3.9857142857142855E-2</v>
      </c>
      <c r="FF29" s="44">
        <f t="shared" ref="FF29" si="1281">+FF28*FF27</f>
        <v>3.9857142857142855E-2</v>
      </c>
      <c r="FG29" s="44">
        <f t="shared" ref="FG29" si="1282">+FG28*FG27</f>
        <v>3.9857142857142855E-2</v>
      </c>
      <c r="FH29" s="44">
        <f t="shared" ref="FH29" si="1283">+FH28*FH27</f>
        <v>3.9857142857142855E-2</v>
      </c>
      <c r="FI29" s="44">
        <f t="shared" ref="FI29" si="1284">+FI28*FI27</f>
        <v>3.9857142857142855E-2</v>
      </c>
      <c r="FJ29" s="44">
        <f t="shared" ref="FJ29" si="1285">+FJ28*FJ27</f>
        <v>3.9857142857142855E-2</v>
      </c>
      <c r="FK29" s="44">
        <f t="shared" ref="FK29" si="1286">+FK28*FK27</f>
        <v>3.9857142857142855E-2</v>
      </c>
      <c r="FL29" s="44">
        <f t="shared" ref="FL29" si="1287">+FL28*FL27</f>
        <v>3.9857142857142855E-2</v>
      </c>
      <c r="FM29" s="44">
        <f t="shared" ref="FM29" si="1288">+FM28*FM27</f>
        <v>3.9857142857142855E-2</v>
      </c>
      <c r="FN29" s="44">
        <f t="shared" ref="FN29" si="1289">+FN28*FN27</f>
        <v>3.9857142857142855E-2</v>
      </c>
      <c r="FO29" s="44">
        <f t="shared" ref="FO29" si="1290">+FO28*FO27</f>
        <v>3.9857142857142855E-2</v>
      </c>
      <c r="FP29" s="44">
        <f t="shared" ref="FP29" si="1291">+FP28*FP27</f>
        <v>3.9857142857142855E-2</v>
      </c>
      <c r="FQ29" s="44">
        <f t="shared" ref="FQ29" si="1292">+FQ28*FQ27</f>
        <v>3.9857142857142855E-2</v>
      </c>
      <c r="FR29" s="44">
        <f t="shared" ref="FR29" si="1293">+FR28*FR27</f>
        <v>3.9857142857142855E-2</v>
      </c>
      <c r="FS29" s="44">
        <f t="shared" ref="FS29" si="1294">+FS28*FS27</f>
        <v>3.9857142857142855E-2</v>
      </c>
      <c r="FT29" s="44">
        <f t="shared" ref="FT29" si="1295">+FT28*FT27</f>
        <v>3.9857142857142855E-2</v>
      </c>
      <c r="FU29" s="44">
        <f t="shared" ref="FU29" si="1296">+FU28*FU27</f>
        <v>3.9857142857142855E-2</v>
      </c>
      <c r="FV29" s="44">
        <f t="shared" ref="FV29" si="1297">+FV28*FV27</f>
        <v>3.9857142857142855E-2</v>
      </c>
      <c r="FW29" s="44">
        <f t="shared" ref="FW29" si="1298">+FW28*FW27</f>
        <v>3.9857142857142855E-2</v>
      </c>
      <c r="FX29" s="44">
        <f t="shared" ref="FX29" si="1299">+FX28*FX27</f>
        <v>3.9857142857142855E-2</v>
      </c>
      <c r="FY29" s="44">
        <f t="shared" ref="FY29" si="1300">+FY28*FY27</f>
        <v>3.9857142857142855E-2</v>
      </c>
      <c r="FZ29" s="44">
        <f t="shared" ref="FZ29" si="1301">+FZ28*FZ27</f>
        <v>3.9857142857142855E-2</v>
      </c>
      <c r="GA29" s="44">
        <f t="shared" ref="GA29" si="1302">+GA28*GA27</f>
        <v>3.9857142857142855E-2</v>
      </c>
      <c r="GB29" s="44">
        <f t="shared" ref="GB29" si="1303">+GB28*GB27</f>
        <v>3.9857142857142855E-2</v>
      </c>
      <c r="GC29" s="44">
        <f t="shared" ref="GC29" si="1304">+GC28*GC27</f>
        <v>3.9857142857142855E-2</v>
      </c>
      <c r="GD29" s="44">
        <f t="shared" ref="GD29" si="1305">+GD28*GD27</f>
        <v>3.9857142857142855E-2</v>
      </c>
      <c r="GE29" s="44">
        <f t="shared" ref="GE29" si="1306">+GE28*GE27</f>
        <v>3.9857142857142855E-2</v>
      </c>
      <c r="GF29" s="44">
        <f t="shared" ref="GF29" si="1307">+GF28*GF27</f>
        <v>3.9857142857142855E-2</v>
      </c>
      <c r="GG29" s="44">
        <f t="shared" ref="GG29" si="1308">+GG28*GG27</f>
        <v>3.9857142857142855E-2</v>
      </c>
      <c r="GH29" s="44">
        <f t="shared" ref="GH29" si="1309">+GH28*GH27</f>
        <v>3.9857142857142855E-2</v>
      </c>
      <c r="GI29" s="44">
        <f t="shared" ref="GI29" si="1310">+GI28*GI27</f>
        <v>3.9857142857142855E-2</v>
      </c>
      <c r="GJ29" s="44">
        <f t="shared" ref="GJ29" si="1311">+GJ28*GJ27</f>
        <v>3.9857142857142855E-2</v>
      </c>
      <c r="GK29" s="44">
        <f t="shared" ref="GK29" si="1312">+GK28*GK27</f>
        <v>3.9857142857142855E-2</v>
      </c>
      <c r="GL29" s="44">
        <f t="shared" ref="GL29" si="1313">+GL28*GL27</f>
        <v>3.9857142857142855E-2</v>
      </c>
      <c r="GM29" s="44">
        <f t="shared" ref="GM29" si="1314">+GM28*GM27</f>
        <v>3.9857142857142855E-2</v>
      </c>
      <c r="GN29" s="44">
        <f t="shared" ref="GN29" si="1315">+GN28*GN27</f>
        <v>3.9857142857142855E-2</v>
      </c>
      <c r="GO29" s="44">
        <f t="shared" ref="GO29" si="1316">+GO28*GO27</f>
        <v>3.9857142857142855E-2</v>
      </c>
      <c r="GP29" s="44">
        <f t="shared" ref="GP29" si="1317">+GP28*GP27</f>
        <v>3.9857142857142855E-2</v>
      </c>
      <c r="GQ29" s="44">
        <f t="shared" ref="GQ29" si="1318">+GQ28*GQ27</f>
        <v>3.9857142857142855E-2</v>
      </c>
      <c r="GR29" s="44">
        <f t="shared" ref="GR29" si="1319">+GR28*GR27</f>
        <v>3.9857142857142855E-2</v>
      </c>
      <c r="GS29" s="44">
        <f t="shared" ref="GS29" si="1320">+GS28*GS27</f>
        <v>3.9857142857142855E-2</v>
      </c>
      <c r="GT29" s="44">
        <f t="shared" ref="GT29" si="1321">+GT28*GT27</f>
        <v>3.9857142857142855E-2</v>
      </c>
      <c r="GU29" s="44">
        <f t="shared" ref="GU29" si="1322">+GU28*GU27</f>
        <v>3.9857142857142855E-2</v>
      </c>
      <c r="GV29" s="44">
        <f t="shared" ref="GV29" si="1323">+GV28*GV27</f>
        <v>3.9857142857142855E-2</v>
      </c>
      <c r="GW29" s="44">
        <f t="shared" ref="GW29" si="1324">+GW28*GW27</f>
        <v>3.9857142857142855E-2</v>
      </c>
      <c r="GX29" s="44">
        <f t="shared" ref="GX29" si="1325">+GX28*GX27</f>
        <v>3.9857142857142855E-2</v>
      </c>
      <c r="GY29" s="44">
        <f t="shared" ref="GY29" si="1326">+GY28*GY27</f>
        <v>3.9857142857142855E-2</v>
      </c>
      <c r="GZ29" s="44">
        <f t="shared" ref="GZ29" si="1327">+GZ28*GZ27</f>
        <v>3.9857142857142855E-2</v>
      </c>
      <c r="HA29" s="44">
        <f t="shared" ref="HA29" si="1328">+HA28*HA27</f>
        <v>3.9857142857142855E-2</v>
      </c>
      <c r="HB29" s="44">
        <f t="shared" ref="HB29" si="1329">+HB28*HB27</f>
        <v>3.9857142857142855E-2</v>
      </c>
      <c r="HC29" s="44">
        <f t="shared" ref="HC29" si="1330">+HC28*HC27</f>
        <v>3.9857142857142855E-2</v>
      </c>
      <c r="HD29" s="44">
        <f t="shared" ref="HD29" si="1331">+HD28*HD27</f>
        <v>3.9857142857142855E-2</v>
      </c>
      <c r="HE29" s="44">
        <f t="shared" ref="HE29" si="1332">+HE28*HE27</f>
        <v>3.9857142857142855E-2</v>
      </c>
      <c r="HF29" s="44">
        <f t="shared" ref="HF29" si="1333">+HF28*HF27</f>
        <v>3.9857142857142855E-2</v>
      </c>
      <c r="HG29" s="44">
        <f t="shared" ref="HG29" si="1334">+HG28*HG27</f>
        <v>3.9857142857142855E-2</v>
      </c>
      <c r="HH29" s="44">
        <f t="shared" ref="HH29" si="1335">+HH28*HH27</f>
        <v>3.9857142857142855E-2</v>
      </c>
      <c r="HI29" s="44">
        <f t="shared" ref="HI29" si="1336">+HI28*HI27</f>
        <v>3.9857142857142855E-2</v>
      </c>
      <c r="HJ29" s="44">
        <f t="shared" ref="HJ29" si="1337">+HJ28*HJ27</f>
        <v>3.9857142857142855E-2</v>
      </c>
      <c r="HK29" s="44">
        <f t="shared" ref="HK29" si="1338">+HK28*HK27</f>
        <v>3.9857142857142855E-2</v>
      </c>
      <c r="HL29" s="44">
        <f t="shared" ref="HL29" si="1339">+HL28*HL27</f>
        <v>3.9857142857142855E-2</v>
      </c>
      <c r="HM29" s="44">
        <f t="shared" ref="HM29" si="1340">+HM28*HM27</f>
        <v>3.9857142857142855E-2</v>
      </c>
      <c r="HN29" s="44">
        <f t="shared" ref="HN29" si="1341">+HN28*HN27</f>
        <v>3.9857142857142855E-2</v>
      </c>
      <c r="HO29" s="44">
        <f t="shared" ref="HO29" si="1342">+HO28*HO27</f>
        <v>3.9857142857142855E-2</v>
      </c>
      <c r="HP29" s="44">
        <f t="shared" ref="HP29" si="1343">+HP28*HP27</f>
        <v>3.9857142857142855E-2</v>
      </c>
      <c r="HQ29" s="44">
        <f t="shared" ref="HQ29" si="1344">+HQ28*HQ27</f>
        <v>3.9857142857142855E-2</v>
      </c>
      <c r="HR29" s="44">
        <f t="shared" ref="HR29" si="1345">+HR28*HR27</f>
        <v>3.9857142857142855E-2</v>
      </c>
      <c r="HS29" s="44">
        <f t="shared" ref="HS29" si="1346">+HS28*HS27</f>
        <v>3.9857142857142855E-2</v>
      </c>
      <c r="HT29" s="44">
        <f t="shared" ref="HT29" si="1347">+HT28*HT27</f>
        <v>3.9857142857142855E-2</v>
      </c>
      <c r="HU29" s="44">
        <f t="shared" ref="HU29" si="1348">+HU28*HU27</f>
        <v>3.9857142857142855E-2</v>
      </c>
      <c r="HV29" s="44">
        <f t="shared" ref="HV29" si="1349">+HV28*HV27</f>
        <v>3.9857142857142855E-2</v>
      </c>
      <c r="HW29" s="44">
        <f t="shared" ref="HW29" si="1350">+HW28*HW27</f>
        <v>3.9857142857142855E-2</v>
      </c>
      <c r="HX29" s="44">
        <f t="shared" ref="HX29" si="1351">+HX28*HX27</f>
        <v>3.9857142857142855E-2</v>
      </c>
      <c r="HY29" s="44">
        <f t="shared" ref="HY29" si="1352">+HY28*HY27</f>
        <v>3.9857142857142855E-2</v>
      </c>
      <c r="HZ29" s="44">
        <f t="shared" ref="HZ29" si="1353">+HZ28*HZ27</f>
        <v>3.9857142857142855E-2</v>
      </c>
      <c r="IA29" s="44">
        <f t="shared" ref="IA29" si="1354">+IA28*IA27</f>
        <v>3.9857142857142855E-2</v>
      </c>
      <c r="IB29" s="44">
        <f t="shared" ref="IB29" si="1355">+IB28*IB27</f>
        <v>3.9857142857142855E-2</v>
      </c>
      <c r="IC29" s="44">
        <f t="shared" ref="IC29" si="1356">+IC28*IC27</f>
        <v>3.9857142857142855E-2</v>
      </c>
      <c r="ID29" s="44">
        <f t="shared" ref="ID29" si="1357">+ID28*ID27</f>
        <v>3.9857142857142855E-2</v>
      </c>
      <c r="IE29" s="44">
        <f t="shared" ref="IE29" si="1358">+IE28*IE27</f>
        <v>3.9857142857142855E-2</v>
      </c>
      <c r="IF29" s="44">
        <f t="shared" ref="IF29" si="1359">+IF28*IF27</f>
        <v>3.9857142857142855E-2</v>
      </c>
      <c r="IG29" s="44">
        <f t="shared" ref="IG29" si="1360">+IG28*IG27</f>
        <v>3.9857142857142855E-2</v>
      </c>
      <c r="IH29" s="44">
        <f t="shared" ref="IH29" si="1361">+IH28*IH27</f>
        <v>3.9857142857142855E-2</v>
      </c>
      <c r="II29" s="44">
        <f t="shared" ref="II29" si="1362">+II28*II27</f>
        <v>3.9857142857142855E-2</v>
      </c>
      <c r="IJ29" s="44">
        <f t="shared" ref="IJ29" si="1363">+IJ28*IJ27</f>
        <v>3.9857142857142855E-2</v>
      </c>
      <c r="IK29" s="44">
        <f t="shared" ref="IK29:KV29" si="1364">+IK28*IK27</f>
        <v>3.9857142857142855E-2</v>
      </c>
      <c r="IL29" s="44">
        <f t="shared" si="1364"/>
        <v>3.9857142857142855E-2</v>
      </c>
      <c r="IM29" s="44">
        <f t="shared" si="1364"/>
        <v>3.9857142857142855E-2</v>
      </c>
      <c r="IN29" s="44">
        <f t="shared" si="1364"/>
        <v>3.9857142857142855E-2</v>
      </c>
      <c r="IO29" s="44">
        <f t="shared" si="1364"/>
        <v>3.9857142857142855E-2</v>
      </c>
      <c r="IP29" s="44">
        <f t="shared" si="1364"/>
        <v>3.9857142857142855E-2</v>
      </c>
      <c r="IQ29" s="44">
        <f t="shared" si="1364"/>
        <v>3.9857142857142855E-2</v>
      </c>
      <c r="IR29" s="44">
        <f t="shared" si="1364"/>
        <v>3.9857142857142855E-2</v>
      </c>
      <c r="IS29" s="44">
        <f t="shared" si="1364"/>
        <v>3.9857142857142855E-2</v>
      </c>
      <c r="IT29" s="44">
        <f t="shared" si="1364"/>
        <v>3.9857142857142855E-2</v>
      </c>
      <c r="IU29" s="44">
        <f t="shared" si="1364"/>
        <v>3.9857142857142855E-2</v>
      </c>
      <c r="IV29" s="44">
        <f t="shared" si="1364"/>
        <v>3.9857142857142855E-2</v>
      </c>
      <c r="IW29" s="44">
        <f t="shared" si="1364"/>
        <v>3.9857142857142855E-2</v>
      </c>
      <c r="IX29" s="44">
        <f t="shared" si="1364"/>
        <v>3.9857142857142855E-2</v>
      </c>
      <c r="IY29" s="44">
        <f t="shared" si="1364"/>
        <v>3.9857142857142855E-2</v>
      </c>
      <c r="IZ29" s="44">
        <f t="shared" si="1364"/>
        <v>3.9857142857142855E-2</v>
      </c>
      <c r="JA29" s="44">
        <f t="shared" si="1364"/>
        <v>3.9857142857142855E-2</v>
      </c>
      <c r="JB29" s="44">
        <f t="shared" si="1364"/>
        <v>3.9857142857142855E-2</v>
      </c>
      <c r="JC29" s="44">
        <f t="shared" si="1364"/>
        <v>3.9857142857142855E-2</v>
      </c>
      <c r="JD29" s="44">
        <f t="shared" si="1364"/>
        <v>3.9857142857142855E-2</v>
      </c>
      <c r="JE29" s="44">
        <f t="shared" si="1364"/>
        <v>3.9857142857142855E-2</v>
      </c>
      <c r="JF29" s="44">
        <f t="shared" si="1364"/>
        <v>3.9857142857142855E-2</v>
      </c>
      <c r="JG29" s="44">
        <f t="shared" si="1364"/>
        <v>3.9857142857142855E-2</v>
      </c>
      <c r="JH29" s="44">
        <f t="shared" si="1364"/>
        <v>3.9857142857142855E-2</v>
      </c>
      <c r="JI29" s="44">
        <f t="shared" si="1364"/>
        <v>3.9857142857142855E-2</v>
      </c>
      <c r="JJ29" s="44">
        <f t="shared" si="1364"/>
        <v>3.9857142857142855E-2</v>
      </c>
      <c r="JK29" s="44">
        <f t="shared" si="1364"/>
        <v>3.9857142857142855E-2</v>
      </c>
      <c r="JL29" s="44">
        <f t="shared" si="1364"/>
        <v>3.9857142857142855E-2</v>
      </c>
      <c r="JM29" s="44">
        <f t="shared" si="1364"/>
        <v>3.9857142857142855E-2</v>
      </c>
      <c r="JN29" s="44">
        <f t="shared" si="1364"/>
        <v>3.9857142857142855E-2</v>
      </c>
      <c r="JO29" s="44">
        <f t="shared" si="1364"/>
        <v>3.9857142857142855E-2</v>
      </c>
      <c r="JP29" s="44">
        <f t="shared" si="1364"/>
        <v>3.9857142857142855E-2</v>
      </c>
      <c r="JQ29" s="44">
        <f t="shared" si="1364"/>
        <v>3.9857142857142855E-2</v>
      </c>
      <c r="JR29" s="44">
        <f t="shared" si="1364"/>
        <v>3.9857142857142855E-2</v>
      </c>
      <c r="JS29" s="44">
        <f t="shared" si="1364"/>
        <v>3.9857142857142855E-2</v>
      </c>
      <c r="JT29" s="44">
        <f t="shared" si="1364"/>
        <v>3.9857142857142855E-2</v>
      </c>
      <c r="JU29" s="44">
        <f t="shared" si="1364"/>
        <v>3.9857142857142855E-2</v>
      </c>
      <c r="JV29" s="44">
        <f t="shared" si="1364"/>
        <v>3.9857142857142855E-2</v>
      </c>
      <c r="JW29" s="44">
        <f t="shared" si="1364"/>
        <v>3.9857142857142855E-2</v>
      </c>
      <c r="JX29" s="44">
        <f t="shared" si="1364"/>
        <v>3.9857142857142855E-2</v>
      </c>
      <c r="JY29" s="44">
        <f t="shared" si="1364"/>
        <v>3.9857142857142855E-2</v>
      </c>
      <c r="JZ29" s="44">
        <f t="shared" si="1364"/>
        <v>3.9857142857142855E-2</v>
      </c>
      <c r="KA29" s="44">
        <f t="shared" si="1364"/>
        <v>3.9857142857142855E-2</v>
      </c>
      <c r="KB29" s="44">
        <f t="shared" si="1364"/>
        <v>3.9857142857142855E-2</v>
      </c>
      <c r="KC29" s="44">
        <f t="shared" si="1364"/>
        <v>3.9857142857142855E-2</v>
      </c>
      <c r="KD29" s="44">
        <f t="shared" si="1364"/>
        <v>3.9857142857142855E-2</v>
      </c>
      <c r="KE29" s="44">
        <f t="shared" si="1364"/>
        <v>3.9857142857142855E-2</v>
      </c>
      <c r="KF29" s="44">
        <f t="shared" si="1364"/>
        <v>3.9857142857142855E-2</v>
      </c>
      <c r="KG29" s="44">
        <f t="shared" si="1364"/>
        <v>3.9857142857142855E-2</v>
      </c>
      <c r="KH29" s="44">
        <f t="shared" si="1364"/>
        <v>3.9857142857142855E-2</v>
      </c>
      <c r="KI29" s="44">
        <f t="shared" si="1364"/>
        <v>3.9857142857142855E-2</v>
      </c>
      <c r="KJ29" s="44">
        <f t="shared" si="1364"/>
        <v>3.9857142857142855E-2</v>
      </c>
      <c r="KK29" s="44">
        <f t="shared" si="1364"/>
        <v>3.9857142857142855E-2</v>
      </c>
      <c r="KL29" s="44">
        <f t="shared" si="1364"/>
        <v>3.9857142857142855E-2</v>
      </c>
      <c r="KM29" s="44">
        <f t="shared" si="1364"/>
        <v>3.9857142857142855E-2</v>
      </c>
      <c r="KN29" s="44">
        <f t="shared" si="1364"/>
        <v>3.9857142857142855E-2</v>
      </c>
      <c r="KO29" s="44">
        <f t="shared" si="1364"/>
        <v>3.9857142857142855E-2</v>
      </c>
      <c r="KP29" s="44">
        <f t="shared" si="1364"/>
        <v>3.9857142857142855E-2</v>
      </c>
      <c r="KQ29" s="44">
        <f t="shared" si="1364"/>
        <v>3.9857142857142855E-2</v>
      </c>
      <c r="KR29" s="44">
        <f t="shared" si="1364"/>
        <v>3.9857142857142855E-2</v>
      </c>
      <c r="KS29" s="44">
        <f t="shared" si="1364"/>
        <v>3.9857142857142855E-2</v>
      </c>
      <c r="KT29" s="44">
        <f t="shared" si="1364"/>
        <v>3.9857142857142855E-2</v>
      </c>
      <c r="KU29" s="44">
        <f t="shared" si="1364"/>
        <v>3.9857142857142855E-2</v>
      </c>
      <c r="KV29" s="44">
        <f t="shared" si="1364"/>
        <v>3.9857142857142855E-2</v>
      </c>
      <c r="KW29" s="44">
        <f t="shared" ref="KW29:MZ29" si="1365">+KW28*KW27</f>
        <v>3.9857142857142855E-2</v>
      </c>
      <c r="KX29" s="44">
        <f t="shared" si="1365"/>
        <v>3.9857142857142855E-2</v>
      </c>
      <c r="KY29" s="44">
        <f t="shared" si="1365"/>
        <v>3.9857142857142855E-2</v>
      </c>
      <c r="KZ29" s="44">
        <f t="shared" si="1365"/>
        <v>3.9857142857142855E-2</v>
      </c>
      <c r="LA29" s="44">
        <f t="shared" si="1365"/>
        <v>3.9857142857142855E-2</v>
      </c>
      <c r="LB29" s="44">
        <f t="shared" si="1365"/>
        <v>3.9857142857142855E-2</v>
      </c>
      <c r="LC29" s="44">
        <f t="shared" si="1365"/>
        <v>3.9857142857142855E-2</v>
      </c>
      <c r="LD29" s="44">
        <f t="shared" si="1365"/>
        <v>3.9857142857142855E-2</v>
      </c>
      <c r="LE29" s="44">
        <f t="shared" si="1365"/>
        <v>3.9857142857142855E-2</v>
      </c>
      <c r="LF29" s="44">
        <f t="shared" si="1365"/>
        <v>3.9857142857142855E-2</v>
      </c>
      <c r="LG29" s="44">
        <f t="shared" si="1365"/>
        <v>3.9857142857142855E-2</v>
      </c>
      <c r="LH29" s="44">
        <f t="shared" si="1365"/>
        <v>3.9857142857142855E-2</v>
      </c>
      <c r="LI29" s="44">
        <f t="shared" si="1365"/>
        <v>3.9857142857142855E-2</v>
      </c>
      <c r="LJ29" s="44">
        <f t="shared" si="1365"/>
        <v>3.9857142857142855E-2</v>
      </c>
      <c r="LK29" s="44">
        <f t="shared" si="1365"/>
        <v>3.9857142857142855E-2</v>
      </c>
      <c r="LL29" s="44">
        <f t="shared" si="1365"/>
        <v>3.9857142857142855E-2</v>
      </c>
      <c r="LM29" s="44">
        <f t="shared" si="1365"/>
        <v>3.9857142857142855E-2</v>
      </c>
      <c r="LN29" s="44">
        <f t="shared" si="1365"/>
        <v>3.9857142857142855E-2</v>
      </c>
      <c r="LO29" s="44">
        <f t="shared" si="1365"/>
        <v>3.9857142857142855E-2</v>
      </c>
      <c r="LP29" s="44">
        <f t="shared" si="1365"/>
        <v>3.9857142857142855E-2</v>
      </c>
      <c r="LQ29" s="44">
        <f t="shared" si="1365"/>
        <v>3.9857142857142855E-2</v>
      </c>
      <c r="LR29" s="44">
        <f t="shared" si="1365"/>
        <v>3.9857142857142855E-2</v>
      </c>
      <c r="LS29" s="44">
        <f t="shared" si="1365"/>
        <v>3.9857142857142855E-2</v>
      </c>
      <c r="LT29" s="44">
        <f t="shared" si="1365"/>
        <v>3.9857142857142855E-2</v>
      </c>
      <c r="LU29" s="44">
        <f t="shared" si="1365"/>
        <v>3.9857142857142855E-2</v>
      </c>
      <c r="LV29" s="44">
        <f t="shared" si="1365"/>
        <v>3.9857142857142855E-2</v>
      </c>
      <c r="LW29" s="44">
        <f t="shared" si="1365"/>
        <v>3.9857142857142855E-2</v>
      </c>
      <c r="LX29" s="44">
        <f t="shared" si="1365"/>
        <v>3.9857142857142855E-2</v>
      </c>
      <c r="LY29" s="44">
        <f t="shared" si="1365"/>
        <v>3.9857142857142855E-2</v>
      </c>
      <c r="LZ29" s="44">
        <f t="shared" si="1365"/>
        <v>3.9857142857142855E-2</v>
      </c>
      <c r="MA29" s="44">
        <f t="shared" si="1365"/>
        <v>3.9857142857142855E-2</v>
      </c>
      <c r="MB29" s="44">
        <f t="shared" si="1365"/>
        <v>3.9857142857142855E-2</v>
      </c>
      <c r="MC29" s="44">
        <f t="shared" si="1365"/>
        <v>3.9857142857142855E-2</v>
      </c>
      <c r="MD29" s="44">
        <f t="shared" si="1365"/>
        <v>3.9857142857142855E-2</v>
      </c>
      <c r="ME29" s="44">
        <f t="shared" si="1365"/>
        <v>3.9857142857142855E-2</v>
      </c>
      <c r="MF29" s="44">
        <f t="shared" si="1365"/>
        <v>3.9857142857142855E-2</v>
      </c>
      <c r="MG29" s="44">
        <f t="shared" si="1365"/>
        <v>3.9857142857142855E-2</v>
      </c>
      <c r="MH29" s="44">
        <f t="shared" si="1365"/>
        <v>3.9857142857142855E-2</v>
      </c>
      <c r="MI29" s="44">
        <f t="shared" si="1365"/>
        <v>3.9857142857142855E-2</v>
      </c>
      <c r="MJ29" s="44">
        <f t="shared" si="1365"/>
        <v>3.9857142857142855E-2</v>
      </c>
      <c r="MK29" s="44">
        <f t="shared" si="1365"/>
        <v>3.9857142857142855E-2</v>
      </c>
      <c r="ML29" s="44">
        <f t="shared" si="1365"/>
        <v>3.9857142857142855E-2</v>
      </c>
      <c r="MM29" s="44">
        <f t="shared" si="1365"/>
        <v>3.9857142857142855E-2</v>
      </c>
      <c r="MN29" s="44">
        <f t="shared" si="1365"/>
        <v>3.9857142857142855E-2</v>
      </c>
      <c r="MO29" s="44">
        <f t="shared" si="1365"/>
        <v>3.9857142857142855E-2</v>
      </c>
      <c r="MP29" s="44">
        <f t="shared" si="1365"/>
        <v>3.9857142857142855E-2</v>
      </c>
      <c r="MQ29" s="44">
        <f t="shared" si="1365"/>
        <v>3.9857142857142855E-2</v>
      </c>
      <c r="MR29" s="44">
        <f t="shared" si="1365"/>
        <v>3.9857142857142855E-2</v>
      </c>
      <c r="MS29" s="44">
        <f t="shared" si="1365"/>
        <v>3.9857142857142855E-2</v>
      </c>
      <c r="MT29" s="44">
        <f t="shared" si="1365"/>
        <v>3.9857142857142855E-2</v>
      </c>
      <c r="MU29" s="44">
        <f t="shared" si="1365"/>
        <v>3.9857142857142855E-2</v>
      </c>
      <c r="MV29" s="44">
        <f t="shared" si="1365"/>
        <v>3.9857142857142855E-2</v>
      </c>
      <c r="MW29" s="44">
        <f t="shared" si="1365"/>
        <v>3.9857142857142855E-2</v>
      </c>
      <c r="MX29" s="44">
        <f t="shared" si="1365"/>
        <v>3.9857142857142855E-2</v>
      </c>
      <c r="MY29" s="44">
        <f t="shared" si="1365"/>
        <v>3.9857142857142855E-2</v>
      </c>
      <c r="MZ29" s="44">
        <f t="shared" si="1365"/>
        <v>3.9857142857142855E-2</v>
      </c>
      <c r="NB29" s="19" t="str">
        <f>+D29</f>
        <v>Share of MW</v>
      </c>
      <c r="NC29" s="6">
        <f t="shared" si="1121"/>
        <v>3.9857142857142862E-2</v>
      </c>
      <c r="ND29" s="6">
        <f t="shared" si="1121"/>
        <v>3.9857142857142862E-2</v>
      </c>
      <c r="NE29" s="6">
        <f t="shared" si="1121"/>
        <v>3.9857142857142862E-2</v>
      </c>
      <c r="NF29" s="6">
        <f t="shared" si="1121"/>
        <v>3.9857142857142862E-2</v>
      </c>
      <c r="NG29" s="6">
        <f t="shared" si="1121"/>
        <v>3.9857142857142862E-2</v>
      </c>
      <c r="NH29" s="6">
        <f t="shared" si="1121"/>
        <v>3.9857142857142862E-2</v>
      </c>
      <c r="NI29" s="6">
        <f t="shared" si="1121"/>
        <v>3.9857142857142862E-2</v>
      </c>
      <c r="NJ29" s="6">
        <f t="shared" si="1121"/>
        <v>3.9857142857142862E-2</v>
      </c>
      <c r="NK29" s="6">
        <f t="shared" si="1121"/>
        <v>3.9857142857142862E-2</v>
      </c>
      <c r="NL29" s="6">
        <f t="shared" si="1121"/>
        <v>3.9857142857142862E-2</v>
      </c>
      <c r="NM29" s="6">
        <f t="shared" si="1122"/>
        <v>3.9857142857142862E-2</v>
      </c>
      <c r="NN29" s="6">
        <f t="shared" si="1122"/>
        <v>3.9857142857142862E-2</v>
      </c>
      <c r="NO29" s="6">
        <f t="shared" si="1122"/>
        <v>3.9857142857142862E-2</v>
      </c>
      <c r="NP29" s="6">
        <f t="shared" si="1122"/>
        <v>3.9857142857142862E-2</v>
      </c>
      <c r="NQ29" s="6">
        <f t="shared" si="1122"/>
        <v>3.9857142857142862E-2</v>
      </c>
      <c r="NR29" s="6">
        <f t="shared" si="1122"/>
        <v>3.9857142857142862E-2</v>
      </c>
      <c r="NS29" s="6">
        <f t="shared" si="1122"/>
        <v>3.9857142857142862E-2</v>
      </c>
      <c r="NT29" s="6">
        <f t="shared" si="1122"/>
        <v>3.9857142857142862E-2</v>
      </c>
      <c r="NU29" s="6">
        <f t="shared" si="1122"/>
        <v>3.9857142857142862E-2</v>
      </c>
      <c r="NV29" s="6">
        <f t="shared" si="1122"/>
        <v>3.9857142857142862E-2</v>
      </c>
      <c r="NW29" s="6">
        <f t="shared" si="1123"/>
        <v>3.9857142857142862E-2</v>
      </c>
      <c r="NX29" s="6">
        <f t="shared" si="1123"/>
        <v>3.9857142857142862E-2</v>
      </c>
      <c r="NY29" s="6">
        <f t="shared" si="1123"/>
        <v>3.9857142857142862E-2</v>
      </c>
      <c r="NZ29" s="6">
        <f t="shared" si="1123"/>
        <v>3.9857142857142862E-2</v>
      </c>
      <c r="OA29" s="6">
        <f t="shared" si="1123"/>
        <v>3.9857142857142862E-2</v>
      </c>
      <c r="OB29" s="6">
        <f t="shared" si="1123"/>
        <v>3.9857142857142862E-2</v>
      </c>
      <c r="OC29" s="6">
        <f t="shared" si="1123"/>
        <v>3.9857142857142862E-2</v>
      </c>
      <c r="OD29" s="6">
        <f t="shared" si="1123"/>
        <v>3.9857142857142862E-2</v>
      </c>
      <c r="OE29" s="6">
        <f t="shared" si="1123"/>
        <v>3.9857142857142862E-2</v>
      </c>
      <c r="OF29" s="6">
        <f t="shared" si="1123"/>
        <v>3.9857142857142862E-2</v>
      </c>
      <c r="OH29" s="58" t="str">
        <f>_xlfn.CONCAT(C27," ",D29)</f>
        <v>NYPA St. Lawrence Contract Share of MW</v>
      </c>
    </row>
    <row r="30" spans="2:398" x14ac:dyDescent="0.25">
      <c r="D30" s="19" t="s">
        <v>76</v>
      </c>
      <c r="E30" s="45" cm="1">
        <f t="array" ref="E30">INDEX(Capacity_Rates[#All],MATCH($C27,Capacity_Rates[[#All],[Invoice_Group]],0),E$3-2019)</f>
        <v>4.45</v>
      </c>
      <c r="F30" s="45" cm="1">
        <f t="array" ref="F30">INDEX(Capacity_Rates[#All],MATCH($C27,Capacity_Rates[[#All],[Invoice_Group]],0),F$3-2019)</f>
        <v>4.45</v>
      </c>
      <c r="G30" s="45" cm="1">
        <f t="array" ref="G30">INDEX(Capacity_Rates[#All],MATCH($C27,Capacity_Rates[[#All],[Invoice_Group]],0),G$3-2019)</f>
        <v>4.45</v>
      </c>
      <c r="H30" s="45" cm="1">
        <f t="array" ref="H30">INDEX(Capacity_Rates[#All],MATCH($C27,Capacity_Rates[[#All],[Invoice_Group]],0),H$3-2019)</f>
        <v>4.45</v>
      </c>
      <c r="I30" s="45" cm="1">
        <f t="array" ref="I30">INDEX(Capacity_Rates[#All],MATCH($C27,Capacity_Rates[[#All],[Invoice_Group]],0),I$3-2019)</f>
        <v>4.45</v>
      </c>
      <c r="J30" s="45" cm="1">
        <f t="array" ref="J30">INDEX(Capacity_Rates[#All],MATCH($C27,Capacity_Rates[[#All],[Invoice_Group]],0),J$3-2019)</f>
        <v>4.45</v>
      </c>
      <c r="K30" s="45" cm="1">
        <f t="array" ref="K30">INDEX(Capacity_Rates[#All],MATCH($C27,Capacity_Rates[[#All],[Invoice_Group]],0),K$3-2019)</f>
        <v>4.45</v>
      </c>
      <c r="L30" s="45" cm="1">
        <f t="array" ref="L30">INDEX(Capacity_Rates[#All],MATCH($C27,Capacity_Rates[[#All],[Invoice_Group]],0),L$3-2019)</f>
        <v>4.45</v>
      </c>
      <c r="M30" s="45" cm="1">
        <f t="array" ref="M30">INDEX(Capacity_Rates[#All],MATCH($C27,Capacity_Rates[[#All],[Invoice_Group]],0),M$3-2019)</f>
        <v>4.45</v>
      </c>
      <c r="N30" s="45" cm="1">
        <f t="array" ref="N30">INDEX(Capacity_Rates[#All],MATCH($C27,Capacity_Rates[[#All],[Invoice_Group]],0),N$3-2019)</f>
        <v>4.45</v>
      </c>
      <c r="O30" s="45" cm="1">
        <f t="array" ref="O30">INDEX(Capacity_Rates[#All],MATCH($C27,Capacity_Rates[[#All],[Invoice_Group]],0),O$3-2019)</f>
        <v>4.45</v>
      </c>
      <c r="P30" s="45" cm="1">
        <f t="array" ref="P30">INDEX(Capacity_Rates[#All],MATCH($C27,Capacity_Rates[[#All],[Invoice_Group]],0),P$3-2019)</f>
        <v>4.45</v>
      </c>
      <c r="Q30" s="45" cm="1">
        <f t="array" ref="Q30">INDEX(Capacity_Rates[#All],MATCH($C27,Capacity_Rates[[#All],[Invoice_Group]],0),Q$3-2019)</f>
        <v>4.5479000000000003</v>
      </c>
      <c r="R30" s="45" cm="1">
        <f t="array" ref="R30">INDEX(Capacity_Rates[#All],MATCH($C27,Capacity_Rates[[#All],[Invoice_Group]],0),R$3-2019)</f>
        <v>4.5479000000000003</v>
      </c>
      <c r="S30" s="45" cm="1">
        <f t="array" ref="S30">INDEX(Capacity_Rates[#All],MATCH($C27,Capacity_Rates[[#All],[Invoice_Group]],0),S$3-2019)</f>
        <v>4.5479000000000003</v>
      </c>
      <c r="T30" s="45" cm="1">
        <f t="array" ref="T30">INDEX(Capacity_Rates[#All],MATCH($C27,Capacity_Rates[[#All],[Invoice_Group]],0),T$3-2019)</f>
        <v>4.5479000000000003</v>
      </c>
      <c r="U30" s="45" cm="1">
        <f t="array" ref="U30">INDEX(Capacity_Rates[#All],MATCH($C27,Capacity_Rates[[#All],[Invoice_Group]],0),U$3-2019)</f>
        <v>4.5479000000000003</v>
      </c>
      <c r="V30" s="45" cm="1">
        <f t="array" ref="V30">INDEX(Capacity_Rates[#All],MATCH($C27,Capacity_Rates[[#All],[Invoice_Group]],0),V$3-2019)</f>
        <v>4.5479000000000003</v>
      </c>
      <c r="W30" s="45" cm="1">
        <f t="array" ref="W30">INDEX(Capacity_Rates[#All],MATCH($C27,Capacity_Rates[[#All],[Invoice_Group]],0),W$3-2019)</f>
        <v>4.5479000000000003</v>
      </c>
      <c r="X30" s="45" cm="1">
        <f t="array" ref="X30">INDEX(Capacity_Rates[#All],MATCH($C27,Capacity_Rates[[#All],[Invoice_Group]],0),X$3-2019)</f>
        <v>4.5479000000000003</v>
      </c>
      <c r="Y30" s="45" cm="1">
        <f t="array" ref="Y30">INDEX(Capacity_Rates[#All],MATCH($C27,Capacity_Rates[[#All],[Invoice_Group]],0),Y$3-2019)</f>
        <v>4.5479000000000003</v>
      </c>
      <c r="Z30" s="45" cm="1">
        <f t="array" ref="Z30">INDEX(Capacity_Rates[#All],MATCH($C27,Capacity_Rates[[#All],[Invoice_Group]],0),Z$3-2019)</f>
        <v>4.5479000000000003</v>
      </c>
      <c r="AA30" s="45" cm="1">
        <f t="array" ref="AA30">INDEX(Capacity_Rates[#All],MATCH($C27,Capacity_Rates[[#All],[Invoice_Group]],0),AA$3-2019)</f>
        <v>4.5479000000000003</v>
      </c>
      <c r="AB30" s="45" cm="1">
        <f t="array" ref="AB30">INDEX(Capacity_Rates[#All],MATCH($C27,Capacity_Rates[[#All],[Invoice_Group]],0),AB$3-2019)</f>
        <v>4.5479000000000003</v>
      </c>
      <c r="AC30" s="45" cm="1">
        <f t="array" ref="AC30">INDEX(Capacity_Rates[#All],MATCH($C27,Capacity_Rates[[#All],[Invoice_Group]],0),AC$3-2019)</f>
        <v>4.6752412000000003</v>
      </c>
      <c r="AD30" s="45" cm="1">
        <f t="array" ref="AD30">INDEX(Capacity_Rates[#All],MATCH($C27,Capacity_Rates[[#All],[Invoice_Group]],0),AD$3-2019)</f>
        <v>4.6752412000000003</v>
      </c>
      <c r="AE30" s="45" cm="1">
        <f t="array" ref="AE30">INDEX(Capacity_Rates[#All],MATCH($C27,Capacity_Rates[[#All],[Invoice_Group]],0),AE$3-2019)</f>
        <v>4.6752412000000003</v>
      </c>
      <c r="AF30" s="45" cm="1">
        <f t="array" ref="AF30">INDEX(Capacity_Rates[#All],MATCH($C27,Capacity_Rates[[#All],[Invoice_Group]],0),AF$3-2019)</f>
        <v>4.6752412000000003</v>
      </c>
      <c r="AG30" s="45" cm="1">
        <f t="array" ref="AG30">INDEX(Capacity_Rates[#All],MATCH($C27,Capacity_Rates[[#All],[Invoice_Group]],0),AG$3-2019)</f>
        <v>4.6752412000000003</v>
      </c>
      <c r="AH30" s="45" cm="1">
        <f t="array" ref="AH30">INDEX(Capacity_Rates[#All],MATCH($C27,Capacity_Rates[[#All],[Invoice_Group]],0),AH$3-2019)</f>
        <v>4.6752412000000003</v>
      </c>
      <c r="AI30" s="45" cm="1">
        <f t="array" ref="AI30">INDEX(Capacity_Rates[#All],MATCH($C27,Capacity_Rates[[#All],[Invoice_Group]],0),AI$3-2019)</f>
        <v>4.6752412000000003</v>
      </c>
      <c r="AJ30" s="45" cm="1">
        <f t="array" ref="AJ30">INDEX(Capacity_Rates[#All],MATCH($C27,Capacity_Rates[[#All],[Invoice_Group]],0),AJ$3-2019)</f>
        <v>4.6752412000000003</v>
      </c>
      <c r="AK30" s="45" cm="1">
        <f t="array" ref="AK30">INDEX(Capacity_Rates[#All],MATCH($C27,Capacity_Rates[[#All],[Invoice_Group]],0),AK$3-2019)</f>
        <v>4.6752412000000003</v>
      </c>
      <c r="AL30" s="45" cm="1">
        <f t="array" ref="AL30">INDEX(Capacity_Rates[#All],MATCH($C27,Capacity_Rates[[#All],[Invoice_Group]],0),AL$3-2019)</f>
        <v>4.6752412000000003</v>
      </c>
      <c r="AM30" s="45" cm="1">
        <f t="array" ref="AM30">INDEX(Capacity_Rates[#All],MATCH($C27,Capacity_Rates[[#All],[Invoice_Group]],0),AM$3-2019)</f>
        <v>4.6752412000000003</v>
      </c>
      <c r="AN30" s="45" cm="1">
        <f t="array" ref="AN30">INDEX(Capacity_Rates[#All],MATCH($C27,Capacity_Rates[[#All],[Invoice_Group]],0),AN$3-2019)</f>
        <v>4.6752412000000003</v>
      </c>
      <c r="AO30" s="45" cm="1">
        <f t="array" ref="AO30">INDEX(Capacity_Rates[#All],MATCH($C27,Capacity_Rates[[#All],[Invoice_Group]],0),AO$3-2019)</f>
        <v>4.8061479536</v>
      </c>
      <c r="AP30" s="45" cm="1">
        <f t="array" ref="AP30">INDEX(Capacity_Rates[#All],MATCH($C27,Capacity_Rates[[#All],[Invoice_Group]],0),AP$3-2019)</f>
        <v>4.8061479536</v>
      </c>
      <c r="AQ30" s="45" cm="1">
        <f t="array" ref="AQ30">INDEX(Capacity_Rates[#All],MATCH($C27,Capacity_Rates[[#All],[Invoice_Group]],0),AQ$3-2019)</f>
        <v>4.8061479536</v>
      </c>
      <c r="AR30" s="45" cm="1">
        <f t="array" ref="AR30">INDEX(Capacity_Rates[#All],MATCH($C27,Capacity_Rates[[#All],[Invoice_Group]],0),AR$3-2019)</f>
        <v>4.8061479536</v>
      </c>
      <c r="AS30" s="45" cm="1">
        <f t="array" ref="AS30">INDEX(Capacity_Rates[#All],MATCH($C27,Capacity_Rates[[#All],[Invoice_Group]],0),AS$3-2019)</f>
        <v>4.8061479536</v>
      </c>
      <c r="AT30" s="45" cm="1">
        <f t="array" ref="AT30">INDEX(Capacity_Rates[#All],MATCH($C27,Capacity_Rates[[#All],[Invoice_Group]],0),AT$3-2019)</f>
        <v>4.8061479536</v>
      </c>
      <c r="AU30" s="45" cm="1">
        <f t="array" ref="AU30">INDEX(Capacity_Rates[#All],MATCH($C27,Capacity_Rates[[#All],[Invoice_Group]],0),AU$3-2019)</f>
        <v>4.8061479536</v>
      </c>
      <c r="AV30" s="45" cm="1">
        <f t="array" ref="AV30">INDEX(Capacity_Rates[#All],MATCH($C27,Capacity_Rates[[#All],[Invoice_Group]],0),AV$3-2019)</f>
        <v>4.8061479536</v>
      </c>
      <c r="AW30" s="45" cm="1">
        <f t="array" ref="AW30">INDEX(Capacity_Rates[#All],MATCH($C27,Capacity_Rates[[#All],[Invoice_Group]],0),AW$3-2019)</f>
        <v>4.8061479536</v>
      </c>
      <c r="AX30" s="45" cm="1">
        <f t="array" ref="AX30">INDEX(Capacity_Rates[#All],MATCH($C27,Capacity_Rates[[#All],[Invoice_Group]],0),AX$3-2019)</f>
        <v>4.8061479536</v>
      </c>
      <c r="AY30" s="45" cm="1">
        <f t="array" ref="AY30">INDEX(Capacity_Rates[#All],MATCH($C27,Capacity_Rates[[#All],[Invoice_Group]],0),AY$3-2019)</f>
        <v>4.8061479536</v>
      </c>
      <c r="AZ30" s="45" cm="1">
        <f t="array" ref="AZ30">INDEX(Capacity_Rates[#All],MATCH($C27,Capacity_Rates[[#All],[Invoice_Group]],0),AZ$3-2019)</f>
        <v>4.8061479536</v>
      </c>
      <c r="BA30" s="45" cm="1">
        <f t="array" ref="BA30">INDEX(Capacity_Rates[#All],MATCH($C27,Capacity_Rates[[#All],[Invoice_Group]],0),BA$3-2019)</f>
        <v>4.9407200963008</v>
      </c>
      <c r="BB30" s="45" cm="1">
        <f t="array" ref="BB30">INDEX(Capacity_Rates[#All],MATCH($C27,Capacity_Rates[[#All],[Invoice_Group]],0),BB$3-2019)</f>
        <v>4.9407200963008</v>
      </c>
      <c r="BC30" s="45" cm="1">
        <f t="array" ref="BC30">INDEX(Capacity_Rates[#All],MATCH($C27,Capacity_Rates[[#All],[Invoice_Group]],0),BC$3-2019)</f>
        <v>4.9407200963008</v>
      </c>
      <c r="BD30" s="45" cm="1">
        <f t="array" ref="BD30">INDEX(Capacity_Rates[#All],MATCH($C27,Capacity_Rates[[#All],[Invoice_Group]],0),BD$3-2019)</f>
        <v>4.9407200963008</v>
      </c>
      <c r="BE30" s="45" cm="1">
        <f t="array" ref="BE30">INDEX(Capacity_Rates[#All],MATCH($C27,Capacity_Rates[[#All],[Invoice_Group]],0),BE$3-2019)</f>
        <v>4.9407200963008</v>
      </c>
      <c r="BF30" s="45" cm="1">
        <f t="array" ref="BF30">INDEX(Capacity_Rates[#All],MATCH($C27,Capacity_Rates[[#All],[Invoice_Group]],0),BF$3-2019)</f>
        <v>4.9407200963008</v>
      </c>
      <c r="BG30" s="45" cm="1">
        <f t="array" ref="BG30">INDEX(Capacity_Rates[#All],MATCH($C27,Capacity_Rates[[#All],[Invoice_Group]],0),BG$3-2019)</f>
        <v>4.9407200963008</v>
      </c>
      <c r="BH30" s="45" cm="1">
        <f t="array" ref="BH30">INDEX(Capacity_Rates[#All],MATCH($C27,Capacity_Rates[[#All],[Invoice_Group]],0),BH$3-2019)</f>
        <v>4.9407200963008</v>
      </c>
      <c r="BI30" s="45" cm="1">
        <f t="array" ref="BI30">INDEX(Capacity_Rates[#All],MATCH($C27,Capacity_Rates[[#All],[Invoice_Group]],0),BI$3-2019)</f>
        <v>4.9407200963008</v>
      </c>
      <c r="BJ30" s="45" cm="1">
        <f t="array" ref="BJ30">INDEX(Capacity_Rates[#All],MATCH($C27,Capacity_Rates[[#All],[Invoice_Group]],0),BJ$3-2019)</f>
        <v>4.9407200963008</v>
      </c>
      <c r="BK30" s="45" cm="1">
        <f t="array" ref="BK30">INDEX(Capacity_Rates[#All],MATCH($C27,Capacity_Rates[[#All],[Invoice_Group]],0),BK$3-2019)</f>
        <v>4.9407200963008</v>
      </c>
      <c r="BL30" s="45" cm="1">
        <f t="array" ref="BL30">INDEX(Capacity_Rates[#All],MATCH($C27,Capacity_Rates[[#All],[Invoice_Group]],0),BL$3-2019)</f>
        <v>4.9407200963008</v>
      </c>
      <c r="BM30" s="45" cm="1">
        <f t="array" ref="BM30">INDEX(Capacity_Rates[#All],MATCH($C27,Capacity_Rates[[#All],[Invoice_Group]],0),BM$3-2019)</f>
        <v>5.0790602589972229</v>
      </c>
      <c r="BN30" s="45" cm="1">
        <f t="array" ref="BN30">INDEX(Capacity_Rates[#All],MATCH($C27,Capacity_Rates[[#All],[Invoice_Group]],0),BN$3-2019)</f>
        <v>5.0790602589972229</v>
      </c>
      <c r="BO30" s="45" cm="1">
        <f t="array" ref="BO30">INDEX(Capacity_Rates[#All],MATCH($C27,Capacity_Rates[[#All],[Invoice_Group]],0),BO$3-2019)</f>
        <v>5.0790602589972229</v>
      </c>
      <c r="BP30" s="45" cm="1">
        <f t="array" ref="BP30">INDEX(Capacity_Rates[#All],MATCH($C27,Capacity_Rates[[#All],[Invoice_Group]],0),BP$3-2019)</f>
        <v>5.0790602589972229</v>
      </c>
      <c r="BQ30" s="45" cm="1">
        <f t="array" ref="BQ30">INDEX(Capacity_Rates[#All],MATCH($C27,Capacity_Rates[[#All],[Invoice_Group]],0),BQ$3-2019)</f>
        <v>5.0790602589972229</v>
      </c>
      <c r="BR30" s="45" cm="1">
        <f t="array" ref="BR30">INDEX(Capacity_Rates[#All],MATCH($C27,Capacity_Rates[[#All],[Invoice_Group]],0),BR$3-2019)</f>
        <v>5.0790602589972229</v>
      </c>
      <c r="BS30" s="45" cm="1">
        <f t="array" ref="BS30">INDEX(Capacity_Rates[#All],MATCH($C27,Capacity_Rates[[#All],[Invoice_Group]],0),BS$3-2019)</f>
        <v>5.0790602589972229</v>
      </c>
      <c r="BT30" s="45" cm="1">
        <f t="array" ref="BT30">INDEX(Capacity_Rates[#All],MATCH($C27,Capacity_Rates[[#All],[Invoice_Group]],0),BT$3-2019)</f>
        <v>5.0790602589972229</v>
      </c>
      <c r="BU30" s="45" cm="1">
        <f t="array" ref="BU30">INDEX(Capacity_Rates[#All],MATCH($C27,Capacity_Rates[[#All],[Invoice_Group]],0),BU$3-2019)</f>
        <v>5.0790602589972229</v>
      </c>
      <c r="BV30" s="45" cm="1">
        <f t="array" ref="BV30">INDEX(Capacity_Rates[#All],MATCH($C27,Capacity_Rates[[#All],[Invoice_Group]],0),BV$3-2019)</f>
        <v>5.0790602589972229</v>
      </c>
      <c r="BW30" s="45" cm="1">
        <f t="array" ref="BW30">INDEX(Capacity_Rates[#All],MATCH($C27,Capacity_Rates[[#All],[Invoice_Group]],0),BW$3-2019)</f>
        <v>5.0790602589972229</v>
      </c>
      <c r="BX30" s="45" cm="1">
        <f t="array" ref="BX30">INDEX(Capacity_Rates[#All],MATCH($C27,Capacity_Rates[[#All],[Invoice_Group]],0),BX$3-2019)</f>
        <v>5.0790602589972229</v>
      </c>
      <c r="BY30" s="45" cm="1">
        <f t="array" ref="BY30">INDEX(Capacity_Rates[#All],MATCH($C27,Capacity_Rates[[#All],[Invoice_Group]],0),BY$3-2019)</f>
        <v>5.2212739462491449</v>
      </c>
      <c r="BZ30" s="45" cm="1">
        <f t="array" ref="BZ30">INDEX(Capacity_Rates[#All],MATCH($C27,Capacity_Rates[[#All],[Invoice_Group]],0),BZ$3-2019)</f>
        <v>5.2212739462491449</v>
      </c>
      <c r="CA30" s="45" cm="1">
        <f t="array" ref="CA30">INDEX(Capacity_Rates[#All],MATCH($C27,Capacity_Rates[[#All],[Invoice_Group]],0),CA$3-2019)</f>
        <v>5.2212739462491449</v>
      </c>
      <c r="CB30" s="45" cm="1">
        <f t="array" ref="CB30">INDEX(Capacity_Rates[#All],MATCH($C27,Capacity_Rates[[#All],[Invoice_Group]],0),CB$3-2019)</f>
        <v>5.2212739462491449</v>
      </c>
      <c r="CC30" s="45" cm="1">
        <f t="array" ref="CC30">INDEX(Capacity_Rates[#All],MATCH($C27,Capacity_Rates[[#All],[Invoice_Group]],0),CC$3-2019)</f>
        <v>5.2212739462491449</v>
      </c>
      <c r="CD30" s="45" cm="1">
        <f t="array" ref="CD30">INDEX(Capacity_Rates[#All],MATCH($C27,Capacity_Rates[[#All],[Invoice_Group]],0),CD$3-2019)</f>
        <v>5.2212739462491449</v>
      </c>
      <c r="CE30" s="45" cm="1">
        <f t="array" ref="CE30">INDEX(Capacity_Rates[#All],MATCH($C27,Capacity_Rates[[#All],[Invoice_Group]],0),CE$3-2019)</f>
        <v>5.2212739462491449</v>
      </c>
      <c r="CF30" s="45" cm="1">
        <f t="array" ref="CF30">INDEX(Capacity_Rates[#All],MATCH($C27,Capacity_Rates[[#All],[Invoice_Group]],0),CF$3-2019)</f>
        <v>5.2212739462491449</v>
      </c>
      <c r="CG30" s="45" cm="1">
        <f t="array" ref="CG30">INDEX(Capacity_Rates[#All],MATCH($C27,Capacity_Rates[[#All],[Invoice_Group]],0),CG$3-2019)</f>
        <v>5.2212739462491449</v>
      </c>
      <c r="CH30" s="45" cm="1">
        <f t="array" ref="CH30">INDEX(Capacity_Rates[#All],MATCH($C27,Capacity_Rates[[#All],[Invoice_Group]],0),CH$3-2019)</f>
        <v>5.2212739462491449</v>
      </c>
      <c r="CI30" s="45" cm="1">
        <f t="array" ref="CI30">INDEX(Capacity_Rates[#All],MATCH($C27,Capacity_Rates[[#All],[Invoice_Group]],0),CI$3-2019)</f>
        <v>5.2212739462491449</v>
      </c>
      <c r="CJ30" s="45" cm="1">
        <f t="array" ref="CJ30">INDEX(Capacity_Rates[#All],MATCH($C27,Capacity_Rates[[#All],[Invoice_Group]],0),CJ$3-2019)</f>
        <v>5.2212739462491449</v>
      </c>
      <c r="CK30" s="45" cm="1">
        <f t="array" ref="CK30">INDEX(Capacity_Rates[#All],MATCH($C27,Capacity_Rates[[#All],[Invoice_Group]],0),CK$3-2019)</f>
        <v>5.3674696167441214</v>
      </c>
      <c r="CL30" s="45" cm="1">
        <f t="array" ref="CL30">INDEX(Capacity_Rates[#All],MATCH($C27,Capacity_Rates[[#All],[Invoice_Group]],0),CL$3-2019)</f>
        <v>5.3674696167441214</v>
      </c>
      <c r="CM30" s="45" cm="1">
        <f t="array" ref="CM30">INDEX(Capacity_Rates[#All],MATCH($C27,Capacity_Rates[[#All],[Invoice_Group]],0),CM$3-2019)</f>
        <v>5.3674696167441214</v>
      </c>
      <c r="CN30" s="45" cm="1">
        <f t="array" ref="CN30">INDEX(Capacity_Rates[#All],MATCH($C27,Capacity_Rates[[#All],[Invoice_Group]],0),CN$3-2019)</f>
        <v>5.3674696167441214</v>
      </c>
      <c r="CO30" s="45" cm="1">
        <f t="array" ref="CO30">INDEX(Capacity_Rates[#All],MATCH($C27,Capacity_Rates[[#All],[Invoice_Group]],0),CO$3-2019)</f>
        <v>5.3674696167441214</v>
      </c>
      <c r="CP30" s="45" cm="1">
        <f t="array" ref="CP30">INDEX(Capacity_Rates[#All],MATCH($C27,Capacity_Rates[[#All],[Invoice_Group]],0),CP$3-2019)</f>
        <v>5.3674696167441214</v>
      </c>
      <c r="CQ30" s="45" cm="1">
        <f t="array" ref="CQ30">INDEX(Capacity_Rates[#All],MATCH($C27,Capacity_Rates[[#All],[Invoice_Group]],0),CQ$3-2019)</f>
        <v>5.3674696167441214</v>
      </c>
      <c r="CR30" s="45" cm="1">
        <f t="array" ref="CR30">INDEX(Capacity_Rates[#All],MATCH($C27,Capacity_Rates[[#All],[Invoice_Group]],0),CR$3-2019)</f>
        <v>5.3674696167441214</v>
      </c>
      <c r="CS30" s="45" cm="1">
        <f t="array" ref="CS30">INDEX(Capacity_Rates[#All],MATCH($C27,Capacity_Rates[[#All],[Invoice_Group]],0),CS$3-2019)</f>
        <v>5.3674696167441214</v>
      </c>
      <c r="CT30" s="45" cm="1">
        <f t="array" ref="CT30">INDEX(Capacity_Rates[#All],MATCH($C27,Capacity_Rates[[#All],[Invoice_Group]],0),CT$3-2019)</f>
        <v>5.3674696167441214</v>
      </c>
      <c r="CU30" s="45" cm="1">
        <f t="array" ref="CU30">INDEX(Capacity_Rates[#All],MATCH($C27,Capacity_Rates[[#All],[Invoice_Group]],0),CU$3-2019)</f>
        <v>5.3674696167441214</v>
      </c>
      <c r="CV30" s="45" cm="1">
        <f t="array" ref="CV30">INDEX(Capacity_Rates[#All],MATCH($C27,Capacity_Rates[[#All],[Invoice_Group]],0),CV$3-2019)</f>
        <v>5.3674696167441214</v>
      </c>
      <c r="CW30" s="45" cm="1">
        <f t="array" ref="CW30">INDEX(Capacity_Rates[#All],MATCH($C27,Capacity_Rates[[#All],[Invoice_Group]],0),CW$3-2019)</f>
        <v>5.5177587660129568</v>
      </c>
      <c r="CX30" s="45" cm="1">
        <f t="array" ref="CX30">INDEX(Capacity_Rates[#All],MATCH($C27,Capacity_Rates[[#All],[Invoice_Group]],0),CX$3-2019)</f>
        <v>5.5177587660129568</v>
      </c>
      <c r="CY30" s="45" cm="1">
        <f t="array" ref="CY30">INDEX(Capacity_Rates[#All],MATCH($C27,Capacity_Rates[[#All],[Invoice_Group]],0),CY$3-2019)</f>
        <v>5.5177587660129568</v>
      </c>
      <c r="CZ30" s="45" cm="1">
        <f t="array" ref="CZ30">INDEX(Capacity_Rates[#All],MATCH($C27,Capacity_Rates[[#All],[Invoice_Group]],0),CZ$3-2019)</f>
        <v>5.5177587660129568</v>
      </c>
      <c r="DA30" s="45" cm="1">
        <f t="array" ref="DA30">INDEX(Capacity_Rates[#All],MATCH($C27,Capacity_Rates[[#All],[Invoice_Group]],0),DA$3-2019)</f>
        <v>5.5177587660129568</v>
      </c>
      <c r="DB30" s="45" cm="1">
        <f t="array" ref="DB30">INDEX(Capacity_Rates[#All],MATCH($C27,Capacity_Rates[[#All],[Invoice_Group]],0),DB$3-2019)</f>
        <v>5.5177587660129568</v>
      </c>
      <c r="DC30" s="45" cm="1">
        <f t="array" ref="DC30">INDEX(Capacity_Rates[#All],MATCH($C27,Capacity_Rates[[#All],[Invoice_Group]],0),DC$3-2019)</f>
        <v>5.5177587660129568</v>
      </c>
      <c r="DD30" s="45" cm="1">
        <f t="array" ref="DD30">INDEX(Capacity_Rates[#All],MATCH($C27,Capacity_Rates[[#All],[Invoice_Group]],0),DD$3-2019)</f>
        <v>5.5177587660129568</v>
      </c>
      <c r="DE30" s="45" cm="1">
        <f t="array" ref="DE30">INDEX(Capacity_Rates[#All],MATCH($C27,Capacity_Rates[[#All],[Invoice_Group]],0),DE$3-2019)</f>
        <v>5.5177587660129568</v>
      </c>
      <c r="DF30" s="45" cm="1">
        <f t="array" ref="DF30">INDEX(Capacity_Rates[#All],MATCH($C27,Capacity_Rates[[#All],[Invoice_Group]],0),DF$3-2019)</f>
        <v>5.5177587660129568</v>
      </c>
      <c r="DG30" s="45" cm="1">
        <f t="array" ref="DG30">INDEX(Capacity_Rates[#All],MATCH($C27,Capacity_Rates[[#All],[Invoice_Group]],0),DG$3-2019)</f>
        <v>5.5177587660129568</v>
      </c>
      <c r="DH30" s="45" cm="1">
        <f t="array" ref="DH30">INDEX(Capacity_Rates[#All],MATCH($C27,Capacity_Rates[[#All],[Invoice_Group]],0),DH$3-2019)</f>
        <v>5.5177587660129568</v>
      </c>
      <c r="DI30" s="45" cm="1">
        <f t="array" ref="DI30">INDEX(Capacity_Rates[#All],MATCH($C27,Capacity_Rates[[#All],[Invoice_Group]],0),DI$3-2019)</f>
        <v>5.6722560114613199</v>
      </c>
      <c r="DJ30" s="45" cm="1">
        <f t="array" ref="DJ30">INDEX(Capacity_Rates[#All],MATCH($C27,Capacity_Rates[[#All],[Invoice_Group]],0),DJ$3-2019)</f>
        <v>5.6722560114613199</v>
      </c>
      <c r="DK30" s="45" cm="1">
        <f t="array" ref="DK30">INDEX(Capacity_Rates[#All],MATCH($C27,Capacity_Rates[[#All],[Invoice_Group]],0),DK$3-2019)</f>
        <v>5.6722560114613199</v>
      </c>
      <c r="DL30" s="45" cm="1">
        <f t="array" ref="DL30">INDEX(Capacity_Rates[#All],MATCH($C27,Capacity_Rates[[#All],[Invoice_Group]],0),DL$3-2019)</f>
        <v>5.6722560114613199</v>
      </c>
      <c r="DM30" s="45" cm="1">
        <f t="array" ref="DM30">INDEX(Capacity_Rates[#All],MATCH($C27,Capacity_Rates[[#All],[Invoice_Group]],0),DM$3-2019)</f>
        <v>5.6722560114613199</v>
      </c>
      <c r="DN30" s="45" cm="1">
        <f t="array" ref="DN30">INDEX(Capacity_Rates[#All],MATCH($C27,Capacity_Rates[[#All],[Invoice_Group]],0),DN$3-2019)</f>
        <v>5.6722560114613199</v>
      </c>
      <c r="DO30" s="45" cm="1">
        <f t="array" ref="DO30">INDEX(Capacity_Rates[#All],MATCH($C27,Capacity_Rates[[#All],[Invoice_Group]],0),DO$3-2019)</f>
        <v>5.6722560114613199</v>
      </c>
      <c r="DP30" s="45" cm="1">
        <f t="array" ref="DP30">INDEX(Capacity_Rates[#All],MATCH($C27,Capacity_Rates[[#All],[Invoice_Group]],0),DP$3-2019)</f>
        <v>5.6722560114613199</v>
      </c>
      <c r="DQ30" s="45" cm="1">
        <f t="array" ref="DQ30">INDEX(Capacity_Rates[#All],MATCH($C27,Capacity_Rates[[#All],[Invoice_Group]],0),DQ$3-2019)</f>
        <v>5.6722560114613199</v>
      </c>
      <c r="DR30" s="45" cm="1">
        <f t="array" ref="DR30">INDEX(Capacity_Rates[#All],MATCH($C27,Capacity_Rates[[#All],[Invoice_Group]],0),DR$3-2019)</f>
        <v>5.6722560114613199</v>
      </c>
      <c r="DS30" s="45" cm="1">
        <f t="array" ref="DS30">INDEX(Capacity_Rates[#All],MATCH($C27,Capacity_Rates[[#All],[Invoice_Group]],0),DS$3-2019)</f>
        <v>5.6722560114613199</v>
      </c>
      <c r="DT30" s="45" cm="1">
        <f t="array" ref="DT30">INDEX(Capacity_Rates[#All],MATCH($C27,Capacity_Rates[[#All],[Invoice_Group]],0),DT$3-2019)</f>
        <v>5.6722560114613199</v>
      </c>
      <c r="DU30" s="45" cm="1">
        <f t="array" ref="DU30">INDEX(Capacity_Rates[#All],MATCH($C27,Capacity_Rates[[#All],[Invoice_Group]],0),DU$3-2019)</f>
        <v>5.831079179782237</v>
      </c>
      <c r="DV30" s="45" cm="1">
        <f t="array" ref="DV30">INDEX(Capacity_Rates[#All],MATCH($C27,Capacity_Rates[[#All],[Invoice_Group]],0),DV$3-2019)</f>
        <v>5.831079179782237</v>
      </c>
      <c r="DW30" s="45" cm="1">
        <f t="array" ref="DW30">INDEX(Capacity_Rates[#All],MATCH($C27,Capacity_Rates[[#All],[Invoice_Group]],0),DW$3-2019)</f>
        <v>5.831079179782237</v>
      </c>
      <c r="DX30" s="45" cm="1">
        <f t="array" ref="DX30">INDEX(Capacity_Rates[#All],MATCH($C27,Capacity_Rates[[#All],[Invoice_Group]],0),DX$3-2019)</f>
        <v>5.831079179782237</v>
      </c>
      <c r="DY30" s="45" cm="1">
        <f t="array" ref="DY30">INDEX(Capacity_Rates[#All],MATCH($C27,Capacity_Rates[[#All],[Invoice_Group]],0),DY$3-2019)</f>
        <v>5.831079179782237</v>
      </c>
      <c r="DZ30" s="45" cm="1">
        <f t="array" ref="DZ30">INDEX(Capacity_Rates[#All],MATCH($C27,Capacity_Rates[[#All],[Invoice_Group]],0),DZ$3-2019)</f>
        <v>5.831079179782237</v>
      </c>
      <c r="EA30" s="45" cm="1">
        <f t="array" ref="EA30">INDEX(Capacity_Rates[#All],MATCH($C27,Capacity_Rates[[#All],[Invoice_Group]],0),EA$3-2019)</f>
        <v>5.831079179782237</v>
      </c>
      <c r="EB30" s="45" cm="1">
        <f t="array" ref="EB30">INDEX(Capacity_Rates[#All],MATCH($C27,Capacity_Rates[[#All],[Invoice_Group]],0),EB$3-2019)</f>
        <v>5.831079179782237</v>
      </c>
      <c r="EC30" s="45" cm="1">
        <f t="array" ref="EC30">INDEX(Capacity_Rates[#All],MATCH($C27,Capacity_Rates[[#All],[Invoice_Group]],0),EC$3-2019)</f>
        <v>5.831079179782237</v>
      </c>
      <c r="ED30" s="45" cm="1">
        <f t="array" ref="ED30">INDEX(Capacity_Rates[#All],MATCH($C27,Capacity_Rates[[#All],[Invoice_Group]],0),ED$3-2019)</f>
        <v>5.831079179782237</v>
      </c>
      <c r="EE30" s="45" cm="1">
        <f t="array" ref="EE30">INDEX(Capacity_Rates[#All],MATCH($C27,Capacity_Rates[[#All],[Invoice_Group]],0),EE$3-2019)</f>
        <v>5.831079179782237</v>
      </c>
      <c r="EF30" s="45" cm="1">
        <f t="array" ref="EF30">INDEX(Capacity_Rates[#All],MATCH($C27,Capacity_Rates[[#All],[Invoice_Group]],0),EF$3-2019)</f>
        <v>5.831079179782237</v>
      </c>
      <c r="EG30" s="45" cm="1">
        <f t="array" ref="EG30">INDEX(Capacity_Rates[#All],MATCH($C27,Capacity_Rates[[#All],[Invoice_Group]],0),EG$3-2019)</f>
        <v>5.9943493968161397</v>
      </c>
      <c r="EH30" s="45" cm="1">
        <f t="array" ref="EH30">INDEX(Capacity_Rates[#All],MATCH($C27,Capacity_Rates[[#All],[Invoice_Group]],0),EH$3-2019)</f>
        <v>5.9943493968161397</v>
      </c>
      <c r="EI30" s="45" cm="1">
        <f t="array" ref="EI30">INDEX(Capacity_Rates[#All],MATCH($C27,Capacity_Rates[[#All],[Invoice_Group]],0),EI$3-2019)</f>
        <v>5.9943493968161397</v>
      </c>
      <c r="EJ30" s="45" cm="1">
        <f t="array" ref="EJ30">INDEX(Capacity_Rates[#All],MATCH($C27,Capacity_Rates[[#All],[Invoice_Group]],0),EJ$3-2019)</f>
        <v>5.9943493968161397</v>
      </c>
      <c r="EK30" s="45" cm="1">
        <f t="array" ref="EK30">INDEX(Capacity_Rates[#All],MATCH($C27,Capacity_Rates[[#All],[Invoice_Group]],0),EK$3-2019)</f>
        <v>5.9943493968161397</v>
      </c>
      <c r="EL30" s="45" cm="1">
        <f t="array" ref="EL30">INDEX(Capacity_Rates[#All],MATCH($C27,Capacity_Rates[[#All],[Invoice_Group]],0),EL$3-2019)</f>
        <v>5.9943493968161397</v>
      </c>
      <c r="EM30" s="45" cm="1">
        <f t="array" ref="EM30">INDEX(Capacity_Rates[#All],MATCH($C27,Capacity_Rates[[#All],[Invoice_Group]],0),EM$3-2019)</f>
        <v>5.9943493968161397</v>
      </c>
      <c r="EN30" s="45" cm="1">
        <f t="array" ref="EN30">INDEX(Capacity_Rates[#All],MATCH($C27,Capacity_Rates[[#All],[Invoice_Group]],0),EN$3-2019)</f>
        <v>5.9943493968161397</v>
      </c>
      <c r="EO30" s="45" cm="1">
        <f t="array" ref="EO30">INDEX(Capacity_Rates[#All],MATCH($C27,Capacity_Rates[[#All],[Invoice_Group]],0),EO$3-2019)</f>
        <v>5.9943493968161397</v>
      </c>
      <c r="EP30" s="45" cm="1">
        <f t="array" ref="EP30">INDEX(Capacity_Rates[#All],MATCH($C27,Capacity_Rates[[#All],[Invoice_Group]],0),EP$3-2019)</f>
        <v>5.9943493968161397</v>
      </c>
      <c r="EQ30" s="45" cm="1">
        <f t="array" ref="EQ30">INDEX(Capacity_Rates[#All],MATCH($C27,Capacity_Rates[[#All],[Invoice_Group]],0),EQ$3-2019)</f>
        <v>5.9943493968161397</v>
      </c>
      <c r="ER30" s="45" cm="1">
        <f t="array" ref="ER30">INDEX(Capacity_Rates[#All],MATCH($C27,Capacity_Rates[[#All],[Invoice_Group]],0),ER$3-2019)</f>
        <v>5.9943493968161397</v>
      </c>
      <c r="ES30" s="45" cm="1">
        <f t="array" ref="ES30">INDEX(Capacity_Rates[#All],MATCH($C27,Capacity_Rates[[#All],[Invoice_Group]],0),ES$3-2019)</f>
        <v>6.1621911799269915</v>
      </c>
      <c r="ET30" s="45" cm="1">
        <f t="array" ref="ET30">INDEX(Capacity_Rates[#All],MATCH($C27,Capacity_Rates[[#All],[Invoice_Group]],0),ET$3-2019)</f>
        <v>6.1621911799269915</v>
      </c>
      <c r="EU30" s="45" cm="1">
        <f t="array" ref="EU30">INDEX(Capacity_Rates[#All],MATCH($C27,Capacity_Rates[[#All],[Invoice_Group]],0),EU$3-2019)</f>
        <v>6.1621911799269915</v>
      </c>
      <c r="EV30" s="45" cm="1">
        <f t="array" ref="EV30">INDEX(Capacity_Rates[#All],MATCH($C27,Capacity_Rates[[#All],[Invoice_Group]],0),EV$3-2019)</f>
        <v>6.1621911799269915</v>
      </c>
      <c r="EW30" s="45" cm="1">
        <f t="array" ref="EW30">INDEX(Capacity_Rates[#All],MATCH($C27,Capacity_Rates[[#All],[Invoice_Group]],0),EW$3-2019)</f>
        <v>6.1621911799269915</v>
      </c>
      <c r="EX30" s="45" cm="1">
        <f t="array" ref="EX30">INDEX(Capacity_Rates[#All],MATCH($C27,Capacity_Rates[[#All],[Invoice_Group]],0),EX$3-2019)</f>
        <v>6.1621911799269915</v>
      </c>
      <c r="EY30" s="45" cm="1">
        <f t="array" ref="EY30">INDEX(Capacity_Rates[#All],MATCH($C27,Capacity_Rates[[#All],[Invoice_Group]],0),EY$3-2019)</f>
        <v>6.1621911799269915</v>
      </c>
      <c r="EZ30" s="45" cm="1">
        <f t="array" ref="EZ30">INDEX(Capacity_Rates[#All],MATCH($C27,Capacity_Rates[[#All],[Invoice_Group]],0),EZ$3-2019)</f>
        <v>6.1621911799269915</v>
      </c>
      <c r="FA30" s="45" cm="1">
        <f t="array" ref="FA30">INDEX(Capacity_Rates[#All],MATCH($C27,Capacity_Rates[[#All],[Invoice_Group]],0),FA$3-2019)</f>
        <v>6.1621911799269915</v>
      </c>
      <c r="FB30" s="45" cm="1">
        <f t="array" ref="FB30">INDEX(Capacity_Rates[#All],MATCH($C27,Capacity_Rates[[#All],[Invoice_Group]],0),FB$3-2019)</f>
        <v>6.1621911799269915</v>
      </c>
      <c r="FC30" s="45" cm="1">
        <f t="array" ref="FC30">INDEX(Capacity_Rates[#All],MATCH($C27,Capacity_Rates[[#All],[Invoice_Group]],0),FC$3-2019)</f>
        <v>6.1621911799269915</v>
      </c>
      <c r="FD30" s="45" cm="1">
        <f t="array" ref="FD30">INDEX(Capacity_Rates[#All],MATCH($C27,Capacity_Rates[[#All],[Invoice_Group]],0),FD$3-2019)</f>
        <v>6.1621911799269915</v>
      </c>
      <c r="FE30" s="45" cm="1">
        <f t="array" ref="FE30">INDEX(Capacity_Rates[#All],MATCH($C27,Capacity_Rates[[#All],[Invoice_Group]],0),FE$3-2019)</f>
        <v>6.3347325329649475</v>
      </c>
      <c r="FF30" s="45" cm="1">
        <f t="array" ref="FF30">INDEX(Capacity_Rates[#All],MATCH($C27,Capacity_Rates[[#All],[Invoice_Group]],0),FF$3-2019)</f>
        <v>6.3347325329649475</v>
      </c>
      <c r="FG30" s="45" cm="1">
        <f t="array" ref="FG30">INDEX(Capacity_Rates[#All],MATCH($C27,Capacity_Rates[[#All],[Invoice_Group]],0),FG$3-2019)</f>
        <v>6.3347325329649475</v>
      </c>
      <c r="FH30" s="45" cm="1">
        <f t="array" ref="FH30">INDEX(Capacity_Rates[#All],MATCH($C27,Capacity_Rates[[#All],[Invoice_Group]],0),FH$3-2019)</f>
        <v>6.3347325329649475</v>
      </c>
      <c r="FI30" s="45" cm="1">
        <f t="array" ref="FI30">INDEX(Capacity_Rates[#All],MATCH($C27,Capacity_Rates[[#All],[Invoice_Group]],0),FI$3-2019)</f>
        <v>6.3347325329649475</v>
      </c>
      <c r="FJ30" s="45" cm="1">
        <f t="array" ref="FJ30">INDEX(Capacity_Rates[#All],MATCH($C27,Capacity_Rates[[#All],[Invoice_Group]],0),FJ$3-2019)</f>
        <v>6.3347325329649475</v>
      </c>
      <c r="FK30" s="45" cm="1">
        <f t="array" ref="FK30">INDEX(Capacity_Rates[#All],MATCH($C27,Capacity_Rates[[#All],[Invoice_Group]],0),FK$3-2019)</f>
        <v>6.3347325329649475</v>
      </c>
      <c r="FL30" s="45" cm="1">
        <f t="array" ref="FL30">INDEX(Capacity_Rates[#All],MATCH($C27,Capacity_Rates[[#All],[Invoice_Group]],0),FL$3-2019)</f>
        <v>6.3347325329649475</v>
      </c>
      <c r="FM30" s="45" cm="1">
        <f t="array" ref="FM30">INDEX(Capacity_Rates[#All],MATCH($C27,Capacity_Rates[[#All],[Invoice_Group]],0),FM$3-2019)</f>
        <v>6.3347325329649475</v>
      </c>
      <c r="FN30" s="45" cm="1">
        <f t="array" ref="FN30">INDEX(Capacity_Rates[#All],MATCH($C27,Capacity_Rates[[#All],[Invoice_Group]],0),FN$3-2019)</f>
        <v>6.3347325329649475</v>
      </c>
      <c r="FO30" s="45" cm="1">
        <f t="array" ref="FO30">INDEX(Capacity_Rates[#All],MATCH($C27,Capacity_Rates[[#All],[Invoice_Group]],0),FO$3-2019)</f>
        <v>6.3347325329649475</v>
      </c>
      <c r="FP30" s="45" cm="1">
        <f t="array" ref="FP30">INDEX(Capacity_Rates[#All],MATCH($C27,Capacity_Rates[[#All],[Invoice_Group]],0),FP$3-2019)</f>
        <v>6.3347325329649475</v>
      </c>
      <c r="FQ30" s="45" cm="1">
        <f t="array" ref="FQ30">INDEX(Capacity_Rates[#All],MATCH($C27,Capacity_Rates[[#All],[Invoice_Group]],0),FQ$3-2019)</f>
        <v>6.5121050438879662</v>
      </c>
      <c r="FR30" s="45" cm="1">
        <f t="array" ref="FR30">INDEX(Capacity_Rates[#All],MATCH($C27,Capacity_Rates[[#All],[Invoice_Group]],0),FR$3-2019)</f>
        <v>6.5121050438879662</v>
      </c>
      <c r="FS30" s="45" cm="1">
        <f t="array" ref="FS30">INDEX(Capacity_Rates[#All],MATCH($C27,Capacity_Rates[[#All],[Invoice_Group]],0),FS$3-2019)</f>
        <v>6.5121050438879662</v>
      </c>
      <c r="FT30" s="45" cm="1">
        <f t="array" ref="FT30">INDEX(Capacity_Rates[#All],MATCH($C27,Capacity_Rates[[#All],[Invoice_Group]],0),FT$3-2019)</f>
        <v>6.5121050438879662</v>
      </c>
      <c r="FU30" s="45" cm="1">
        <f t="array" ref="FU30">INDEX(Capacity_Rates[#All],MATCH($C27,Capacity_Rates[[#All],[Invoice_Group]],0),FU$3-2019)</f>
        <v>6.5121050438879662</v>
      </c>
      <c r="FV30" s="45" cm="1">
        <f t="array" ref="FV30">INDEX(Capacity_Rates[#All],MATCH($C27,Capacity_Rates[[#All],[Invoice_Group]],0),FV$3-2019)</f>
        <v>6.5121050438879662</v>
      </c>
      <c r="FW30" s="45" cm="1">
        <f t="array" ref="FW30">INDEX(Capacity_Rates[#All],MATCH($C27,Capacity_Rates[[#All],[Invoice_Group]],0),FW$3-2019)</f>
        <v>6.5121050438879662</v>
      </c>
      <c r="FX30" s="45" cm="1">
        <f t="array" ref="FX30">INDEX(Capacity_Rates[#All],MATCH($C27,Capacity_Rates[[#All],[Invoice_Group]],0),FX$3-2019)</f>
        <v>6.5121050438879662</v>
      </c>
      <c r="FY30" s="45" cm="1">
        <f t="array" ref="FY30">INDEX(Capacity_Rates[#All],MATCH($C27,Capacity_Rates[[#All],[Invoice_Group]],0),FY$3-2019)</f>
        <v>6.5121050438879662</v>
      </c>
      <c r="FZ30" s="45" cm="1">
        <f t="array" ref="FZ30">INDEX(Capacity_Rates[#All],MATCH($C27,Capacity_Rates[[#All],[Invoice_Group]],0),FZ$3-2019)</f>
        <v>6.5121050438879662</v>
      </c>
      <c r="GA30" s="45" cm="1">
        <f t="array" ref="GA30">INDEX(Capacity_Rates[#All],MATCH($C27,Capacity_Rates[[#All],[Invoice_Group]],0),GA$3-2019)</f>
        <v>6.5121050438879662</v>
      </c>
      <c r="GB30" s="45" cm="1">
        <f t="array" ref="GB30">INDEX(Capacity_Rates[#All],MATCH($C27,Capacity_Rates[[#All],[Invoice_Group]],0),GB$3-2019)</f>
        <v>6.5121050438879662</v>
      </c>
      <c r="GC30" s="45" cm="1">
        <f t="array" ref="GC30">INDEX(Capacity_Rates[#All],MATCH($C27,Capacity_Rates[[#All],[Invoice_Group]],0),GC$3-2019)</f>
        <v>6.6944439851168296</v>
      </c>
      <c r="GD30" s="45" cm="1">
        <f t="array" ref="GD30">INDEX(Capacity_Rates[#All],MATCH($C27,Capacity_Rates[[#All],[Invoice_Group]],0),GD$3-2019)</f>
        <v>6.6944439851168296</v>
      </c>
      <c r="GE30" s="45" cm="1">
        <f t="array" ref="GE30">INDEX(Capacity_Rates[#All],MATCH($C27,Capacity_Rates[[#All],[Invoice_Group]],0),GE$3-2019)</f>
        <v>6.6944439851168296</v>
      </c>
      <c r="GF30" s="45" cm="1">
        <f t="array" ref="GF30">INDEX(Capacity_Rates[#All],MATCH($C27,Capacity_Rates[[#All],[Invoice_Group]],0),GF$3-2019)</f>
        <v>6.6944439851168296</v>
      </c>
      <c r="GG30" s="45" cm="1">
        <f t="array" ref="GG30">INDEX(Capacity_Rates[#All],MATCH($C27,Capacity_Rates[[#All],[Invoice_Group]],0),GG$3-2019)</f>
        <v>6.6944439851168296</v>
      </c>
      <c r="GH30" s="45" cm="1">
        <f t="array" ref="GH30">INDEX(Capacity_Rates[#All],MATCH($C27,Capacity_Rates[[#All],[Invoice_Group]],0),GH$3-2019)</f>
        <v>6.6944439851168296</v>
      </c>
      <c r="GI30" s="45" cm="1">
        <f t="array" ref="GI30">INDEX(Capacity_Rates[#All],MATCH($C27,Capacity_Rates[[#All],[Invoice_Group]],0),GI$3-2019)</f>
        <v>6.6944439851168296</v>
      </c>
      <c r="GJ30" s="45" cm="1">
        <f t="array" ref="GJ30">INDEX(Capacity_Rates[#All],MATCH($C27,Capacity_Rates[[#All],[Invoice_Group]],0),GJ$3-2019)</f>
        <v>6.6944439851168296</v>
      </c>
      <c r="GK30" s="45" cm="1">
        <f t="array" ref="GK30">INDEX(Capacity_Rates[#All],MATCH($C27,Capacity_Rates[[#All],[Invoice_Group]],0),GK$3-2019)</f>
        <v>6.6944439851168296</v>
      </c>
      <c r="GL30" s="45" cm="1">
        <f t="array" ref="GL30">INDEX(Capacity_Rates[#All],MATCH($C27,Capacity_Rates[[#All],[Invoice_Group]],0),GL$3-2019)</f>
        <v>6.6944439851168296</v>
      </c>
      <c r="GM30" s="45" cm="1">
        <f t="array" ref="GM30">INDEX(Capacity_Rates[#All],MATCH($C27,Capacity_Rates[[#All],[Invoice_Group]],0),GM$3-2019)</f>
        <v>6.6944439851168296</v>
      </c>
      <c r="GN30" s="45" cm="1">
        <f t="array" ref="GN30">INDEX(Capacity_Rates[#All],MATCH($C27,Capacity_Rates[[#All],[Invoice_Group]],0),GN$3-2019)</f>
        <v>6.6944439851168296</v>
      </c>
      <c r="GO30" s="45" cm="1">
        <f t="array" ref="GO30">INDEX(Capacity_Rates[#All],MATCH($C27,Capacity_Rates[[#All],[Invoice_Group]],0),GO$3-2019)</f>
        <v>6.8818884167001011</v>
      </c>
      <c r="GP30" s="45" cm="1">
        <f t="array" ref="GP30">INDEX(Capacity_Rates[#All],MATCH($C27,Capacity_Rates[[#All],[Invoice_Group]],0),GP$3-2019)</f>
        <v>6.8818884167001011</v>
      </c>
      <c r="GQ30" s="45" cm="1">
        <f t="array" ref="GQ30">INDEX(Capacity_Rates[#All],MATCH($C27,Capacity_Rates[[#All],[Invoice_Group]],0),GQ$3-2019)</f>
        <v>6.8818884167001011</v>
      </c>
      <c r="GR30" s="45" cm="1">
        <f t="array" ref="GR30">INDEX(Capacity_Rates[#All],MATCH($C27,Capacity_Rates[[#All],[Invoice_Group]],0),GR$3-2019)</f>
        <v>6.8818884167001011</v>
      </c>
      <c r="GS30" s="45" cm="1">
        <f t="array" ref="GS30">INDEX(Capacity_Rates[#All],MATCH($C27,Capacity_Rates[[#All],[Invoice_Group]],0),GS$3-2019)</f>
        <v>6.8818884167001011</v>
      </c>
      <c r="GT30" s="45" cm="1">
        <f t="array" ref="GT30">INDEX(Capacity_Rates[#All],MATCH($C27,Capacity_Rates[[#All],[Invoice_Group]],0),GT$3-2019)</f>
        <v>6.8818884167001011</v>
      </c>
      <c r="GU30" s="45" cm="1">
        <f t="array" ref="GU30">INDEX(Capacity_Rates[#All],MATCH($C27,Capacity_Rates[[#All],[Invoice_Group]],0),GU$3-2019)</f>
        <v>6.8818884167001011</v>
      </c>
      <c r="GV30" s="45" cm="1">
        <f t="array" ref="GV30">INDEX(Capacity_Rates[#All],MATCH($C27,Capacity_Rates[[#All],[Invoice_Group]],0),GV$3-2019)</f>
        <v>6.8818884167001011</v>
      </c>
      <c r="GW30" s="45" cm="1">
        <f t="array" ref="GW30">INDEX(Capacity_Rates[#All],MATCH($C27,Capacity_Rates[[#All],[Invoice_Group]],0),GW$3-2019)</f>
        <v>6.8818884167001011</v>
      </c>
      <c r="GX30" s="45" cm="1">
        <f t="array" ref="GX30">INDEX(Capacity_Rates[#All],MATCH($C27,Capacity_Rates[[#All],[Invoice_Group]],0),GX$3-2019)</f>
        <v>6.8818884167001011</v>
      </c>
      <c r="GY30" s="45" cm="1">
        <f t="array" ref="GY30">INDEX(Capacity_Rates[#All],MATCH($C27,Capacity_Rates[[#All],[Invoice_Group]],0),GY$3-2019)</f>
        <v>6.8818884167001011</v>
      </c>
      <c r="GZ30" s="45" cm="1">
        <f t="array" ref="GZ30">INDEX(Capacity_Rates[#All],MATCH($C27,Capacity_Rates[[#All],[Invoice_Group]],0),GZ$3-2019)</f>
        <v>6.8818884167001011</v>
      </c>
      <c r="HA30" s="45" cm="1">
        <f t="array" ref="HA30">INDEX(Capacity_Rates[#All],MATCH($C27,Capacity_Rates[[#All],[Invoice_Group]],0),HA$3-2019)</f>
        <v>7.0745812923677045</v>
      </c>
      <c r="HB30" s="45" cm="1">
        <f t="array" ref="HB30">INDEX(Capacity_Rates[#All],MATCH($C27,Capacity_Rates[[#All],[Invoice_Group]],0),HB$3-2019)</f>
        <v>7.0745812923677045</v>
      </c>
      <c r="HC30" s="45" cm="1">
        <f t="array" ref="HC30">INDEX(Capacity_Rates[#All],MATCH($C27,Capacity_Rates[[#All],[Invoice_Group]],0),HC$3-2019)</f>
        <v>7.0745812923677045</v>
      </c>
      <c r="HD30" s="45" cm="1">
        <f t="array" ref="HD30">INDEX(Capacity_Rates[#All],MATCH($C27,Capacity_Rates[[#All],[Invoice_Group]],0),HD$3-2019)</f>
        <v>7.0745812923677045</v>
      </c>
      <c r="HE30" s="45" cm="1">
        <f t="array" ref="HE30">INDEX(Capacity_Rates[#All],MATCH($C27,Capacity_Rates[[#All],[Invoice_Group]],0),HE$3-2019)</f>
        <v>7.0745812923677045</v>
      </c>
      <c r="HF30" s="45" cm="1">
        <f t="array" ref="HF30">INDEX(Capacity_Rates[#All],MATCH($C27,Capacity_Rates[[#All],[Invoice_Group]],0),HF$3-2019)</f>
        <v>7.0745812923677045</v>
      </c>
      <c r="HG30" s="45" cm="1">
        <f t="array" ref="HG30">INDEX(Capacity_Rates[#All],MATCH($C27,Capacity_Rates[[#All],[Invoice_Group]],0),HG$3-2019)</f>
        <v>7.0745812923677045</v>
      </c>
      <c r="HH30" s="45" cm="1">
        <f t="array" ref="HH30">INDEX(Capacity_Rates[#All],MATCH($C27,Capacity_Rates[[#All],[Invoice_Group]],0),HH$3-2019)</f>
        <v>7.0745812923677045</v>
      </c>
      <c r="HI30" s="45" cm="1">
        <f t="array" ref="HI30">INDEX(Capacity_Rates[#All],MATCH($C27,Capacity_Rates[[#All],[Invoice_Group]],0),HI$3-2019)</f>
        <v>7.0745812923677045</v>
      </c>
      <c r="HJ30" s="45" cm="1">
        <f t="array" ref="HJ30">INDEX(Capacity_Rates[#All],MATCH($C27,Capacity_Rates[[#All],[Invoice_Group]],0),HJ$3-2019)</f>
        <v>7.0745812923677045</v>
      </c>
      <c r="HK30" s="45" cm="1">
        <f t="array" ref="HK30">INDEX(Capacity_Rates[#All],MATCH($C27,Capacity_Rates[[#All],[Invoice_Group]],0),HK$3-2019)</f>
        <v>7.0745812923677045</v>
      </c>
      <c r="HL30" s="45" cm="1">
        <f t="array" ref="HL30">INDEX(Capacity_Rates[#All],MATCH($C27,Capacity_Rates[[#All],[Invoice_Group]],0),HL$3-2019)</f>
        <v>7.0745812923677045</v>
      </c>
      <c r="HM30" s="45" cm="1">
        <f t="array" ref="HM30">INDEX(Capacity_Rates[#All],MATCH($C27,Capacity_Rates[[#All],[Invoice_Group]],0),HM$3-2019)</f>
        <v>7.2726695685540008</v>
      </c>
      <c r="HN30" s="45" cm="1">
        <f t="array" ref="HN30">INDEX(Capacity_Rates[#All],MATCH($C27,Capacity_Rates[[#All],[Invoice_Group]],0),HN$3-2019)</f>
        <v>7.2726695685540008</v>
      </c>
      <c r="HO30" s="45" cm="1">
        <f t="array" ref="HO30">INDEX(Capacity_Rates[#All],MATCH($C27,Capacity_Rates[[#All],[Invoice_Group]],0),HO$3-2019)</f>
        <v>7.2726695685540008</v>
      </c>
      <c r="HP30" s="45" cm="1">
        <f t="array" ref="HP30">INDEX(Capacity_Rates[#All],MATCH($C27,Capacity_Rates[[#All],[Invoice_Group]],0),HP$3-2019)</f>
        <v>7.2726695685540008</v>
      </c>
      <c r="HQ30" s="45" cm="1">
        <f t="array" ref="HQ30">INDEX(Capacity_Rates[#All],MATCH($C27,Capacity_Rates[[#All],[Invoice_Group]],0),HQ$3-2019)</f>
        <v>7.2726695685540008</v>
      </c>
      <c r="HR30" s="45" cm="1">
        <f t="array" ref="HR30">INDEX(Capacity_Rates[#All],MATCH($C27,Capacity_Rates[[#All],[Invoice_Group]],0),HR$3-2019)</f>
        <v>7.2726695685540008</v>
      </c>
      <c r="HS30" s="45" cm="1">
        <f t="array" ref="HS30">INDEX(Capacity_Rates[#All],MATCH($C27,Capacity_Rates[[#All],[Invoice_Group]],0),HS$3-2019)</f>
        <v>7.2726695685540008</v>
      </c>
      <c r="HT30" s="45" cm="1">
        <f t="array" ref="HT30">INDEX(Capacity_Rates[#All],MATCH($C27,Capacity_Rates[[#All],[Invoice_Group]],0),HT$3-2019)</f>
        <v>7.2726695685540008</v>
      </c>
      <c r="HU30" s="45" cm="1">
        <f t="array" ref="HU30">INDEX(Capacity_Rates[#All],MATCH($C27,Capacity_Rates[[#All],[Invoice_Group]],0),HU$3-2019)</f>
        <v>7.2726695685540008</v>
      </c>
      <c r="HV30" s="45" cm="1">
        <f t="array" ref="HV30">INDEX(Capacity_Rates[#All],MATCH($C27,Capacity_Rates[[#All],[Invoice_Group]],0),HV$3-2019)</f>
        <v>7.2726695685540008</v>
      </c>
      <c r="HW30" s="45" cm="1">
        <f t="array" ref="HW30">INDEX(Capacity_Rates[#All],MATCH($C27,Capacity_Rates[[#All],[Invoice_Group]],0),HW$3-2019)</f>
        <v>7.2726695685540008</v>
      </c>
      <c r="HX30" s="45" cm="1">
        <f t="array" ref="HX30">INDEX(Capacity_Rates[#All],MATCH($C27,Capacity_Rates[[#All],[Invoice_Group]],0),HX$3-2019)</f>
        <v>7.2726695685540008</v>
      </c>
      <c r="HY30" s="45" cm="1">
        <f t="array" ref="HY30">INDEX(Capacity_Rates[#All],MATCH($C27,Capacity_Rates[[#All],[Invoice_Group]],0),HY$3-2019)</f>
        <v>7.476304316473513</v>
      </c>
      <c r="HZ30" s="45" cm="1">
        <f t="array" ref="HZ30">INDEX(Capacity_Rates[#All],MATCH($C27,Capacity_Rates[[#All],[Invoice_Group]],0),HZ$3-2019)</f>
        <v>7.476304316473513</v>
      </c>
      <c r="IA30" s="45" cm="1">
        <f t="array" ref="IA30">INDEX(Capacity_Rates[#All],MATCH($C27,Capacity_Rates[[#All],[Invoice_Group]],0),IA$3-2019)</f>
        <v>7.476304316473513</v>
      </c>
      <c r="IB30" s="45" cm="1">
        <f t="array" ref="IB30">INDEX(Capacity_Rates[#All],MATCH($C27,Capacity_Rates[[#All],[Invoice_Group]],0),IB$3-2019)</f>
        <v>7.476304316473513</v>
      </c>
      <c r="IC30" s="45" cm="1">
        <f t="array" ref="IC30">INDEX(Capacity_Rates[#All],MATCH($C27,Capacity_Rates[[#All],[Invoice_Group]],0),IC$3-2019)</f>
        <v>7.476304316473513</v>
      </c>
      <c r="ID30" s="45" cm="1">
        <f t="array" ref="ID30">INDEX(Capacity_Rates[#All],MATCH($C27,Capacity_Rates[[#All],[Invoice_Group]],0),ID$3-2019)</f>
        <v>7.476304316473513</v>
      </c>
      <c r="IE30" s="45" cm="1">
        <f t="array" ref="IE30">INDEX(Capacity_Rates[#All],MATCH($C27,Capacity_Rates[[#All],[Invoice_Group]],0),IE$3-2019)</f>
        <v>7.476304316473513</v>
      </c>
      <c r="IF30" s="45" cm="1">
        <f t="array" ref="IF30">INDEX(Capacity_Rates[#All],MATCH($C27,Capacity_Rates[[#All],[Invoice_Group]],0),IF$3-2019)</f>
        <v>7.476304316473513</v>
      </c>
      <c r="IG30" s="45" cm="1">
        <f t="array" ref="IG30">INDEX(Capacity_Rates[#All],MATCH($C27,Capacity_Rates[[#All],[Invoice_Group]],0),IG$3-2019)</f>
        <v>7.476304316473513</v>
      </c>
      <c r="IH30" s="45" cm="1">
        <f t="array" ref="IH30">INDEX(Capacity_Rates[#All],MATCH($C27,Capacity_Rates[[#All],[Invoice_Group]],0),IH$3-2019)</f>
        <v>7.476304316473513</v>
      </c>
      <c r="II30" s="45" cm="1">
        <f t="array" ref="II30">INDEX(Capacity_Rates[#All],MATCH($C27,Capacity_Rates[[#All],[Invoice_Group]],0),II$3-2019)</f>
        <v>7.476304316473513</v>
      </c>
      <c r="IJ30" s="45" cm="1">
        <f t="array" ref="IJ30">INDEX(Capacity_Rates[#All],MATCH($C27,Capacity_Rates[[#All],[Invoice_Group]],0),IJ$3-2019)</f>
        <v>7.476304316473513</v>
      </c>
      <c r="IK30" s="45" cm="1">
        <f t="array" ref="IK30">INDEX(Capacity_Rates[#All],MATCH($C27,Capacity_Rates[[#All],[Invoice_Group]],0),IK$3-2019)</f>
        <v>7.6856408373347715</v>
      </c>
      <c r="IL30" s="45" cm="1">
        <f t="array" ref="IL30">INDEX(Capacity_Rates[#All],MATCH($C27,Capacity_Rates[[#All],[Invoice_Group]],0),IL$3-2019)</f>
        <v>7.6856408373347715</v>
      </c>
      <c r="IM30" s="45" cm="1">
        <f t="array" ref="IM30">INDEX(Capacity_Rates[#All],MATCH($C27,Capacity_Rates[[#All],[Invoice_Group]],0),IM$3-2019)</f>
        <v>7.6856408373347715</v>
      </c>
      <c r="IN30" s="45" cm="1">
        <f t="array" ref="IN30">INDEX(Capacity_Rates[#All],MATCH($C27,Capacity_Rates[[#All],[Invoice_Group]],0),IN$3-2019)</f>
        <v>7.6856408373347715</v>
      </c>
      <c r="IO30" s="45" cm="1">
        <f t="array" ref="IO30">INDEX(Capacity_Rates[#All],MATCH($C27,Capacity_Rates[[#All],[Invoice_Group]],0),IO$3-2019)</f>
        <v>7.6856408373347715</v>
      </c>
      <c r="IP30" s="45" cm="1">
        <f t="array" ref="IP30">INDEX(Capacity_Rates[#All],MATCH($C27,Capacity_Rates[[#All],[Invoice_Group]],0),IP$3-2019)</f>
        <v>7.6856408373347715</v>
      </c>
      <c r="IQ30" s="45" cm="1">
        <f t="array" ref="IQ30">INDEX(Capacity_Rates[#All],MATCH($C27,Capacity_Rates[[#All],[Invoice_Group]],0),IQ$3-2019)</f>
        <v>7.6856408373347715</v>
      </c>
      <c r="IR30" s="45" cm="1">
        <f t="array" ref="IR30">INDEX(Capacity_Rates[#All],MATCH($C27,Capacity_Rates[[#All],[Invoice_Group]],0),IR$3-2019)</f>
        <v>7.6856408373347715</v>
      </c>
      <c r="IS30" s="45" cm="1">
        <f t="array" ref="IS30">INDEX(Capacity_Rates[#All],MATCH($C27,Capacity_Rates[[#All],[Invoice_Group]],0),IS$3-2019)</f>
        <v>7.6856408373347715</v>
      </c>
      <c r="IT30" s="45" cm="1">
        <f t="array" ref="IT30">INDEX(Capacity_Rates[#All],MATCH($C27,Capacity_Rates[[#All],[Invoice_Group]],0),IT$3-2019)</f>
        <v>7.6856408373347715</v>
      </c>
      <c r="IU30" s="45" cm="1">
        <f t="array" ref="IU30">INDEX(Capacity_Rates[#All],MATCH($C27,Capacity_Rates[[#All],[Invoice_Group]],0),IU$3-2019)</f>
        <v>7.6856408373347715</v>
      </c>
      <c r="IV30" s="45" cm="1">
        <f t="array" ref="IV30">INDEX(Capacity_Rates[#All],MATCH($C27,Capacity_Rates[[#All],[Invoice_Group]],0),IV$3-2019)</f>
        <v>7.6856408373347715</v>
      </c>
      <c r="IW30" s="45" cm="1">
        <f t="array" ref="IW30">INDEX(Capacity_Rates[#All],MATCH($C27,Capacity_Rates[[#All],[Invoice_Group]],0),IW$3-2019)</f>
        <v>7.9008387807801457</v>
      </c>
      <c r="IX30" s="45" cm="1">
        <f t="array" ref="IX30">INDEX(Capacity_Rates[#All],MATCH($C27,Capacity_Rates[[#All],[Invoice_Group]],0),IX$3-2019)</f>
        <v>7.9008387807801457</v>
      </c>
      <c r="IY30" s="45" cm="1">
        <f t="array" ref="IY30">INDEX(Capacity_Rates[#All],MATCH($C27,Capacity_Rates[[#All],[Invoice_Group]],0),IY$3-2019)</f>
        <v>7.9008387807801457</v>
      </c>
      <c r="IZ30" s="45" cm="1">
        <f t="array" ref="IZ30">INDEX(Capacity_Rates[#All],MATCH($C27,Capacity_Rates[[#All],[Invoice_Group]],0),IZ$3-2019)</f>
        <v>7.9008387807801457</v>
      </c>
      <c r="JA30" s="45" cm="1">
        <f t="array" ref="JA30">INDEX(Capacity_Rates[#All],MATCH($C27,Capacity_Rates[[#All],[Invoice_Group]],0),JA$3-2019)</f>
        <v>7.9008387807801457</v>
      </c>
      <c r="JB30" s="45" cm="1">
        <f t="array" ref="JB30">INDEX(Capacity_Rates[#All],MATCH($C27,Capacity_Rates[[#All],[Invoice_Group]],0),JB$3-2019)</f>
        <v>7.9008387807801457</v>
      </c>
      <c r="JC30" s="45" cm="1">
        <f t="array" ref="JC30">INDEX(Capacity_Rates[#All],MATCH($C27,Capacity_Rates[[#All],[Invoice_Group]],0),JC$3-2019)</f>
        <v>7.9008387807801457</v>
      </c>
      <c r="JD30" s="45" cm="1">
        <f t="array" ref="JD30">INDEX(Capacity_Rates[#All],MATCH($C27,Capacity_Rates[[#All],[Invoice_Group]],0),JD$3-2019)</f>
        <v>7.9008387807801457</v>
      </c>
      <c r="JE30" s="45" cm="1">
        <f t="array" ref="JE30">INDEX(Capacity_Rates[#All],MATCH($C27,Capacity_Rates[[#All],[Invoice_Group]],0),JE$3-2019)</f>
        <v>7.9008387807801457</v>
      </c>
      <c r="JF30" s="45" cm="1">
        <f t="array" ref="JF30">INDEX(Capacity_Rates[#All],MATCH($C27,Capacity_Rates[[#All],[Invoice_Group]],0),JF$3-2019)</f>
        <v>7.9008387807801457</v>
      </c>
      <c r="JG30" s="45" cm="1">
        <f t="array" ref="JG30">INDEX(Capacity_Rates[#All],MATCH($C27,Capacity_Rates[[#All],[Invoice_Group]],0),JG$3-2019)</f>
        <v>7.9008387807801457</v>
      </c>
      <c r="JH30" s="45" cm="1">
        <f t="array" ref="JH30">INDEX(Capacity_Rates[#All],MATCH($C27,Capacity_Rates[[#All],[Invoice_Group]],0),JH$3-2019)</f>
        <v>7.9008387807801457</v>
      </c>
      <c r="JI30" s="45" cm="1">
        <f t="array" ref="JI30">INDEX(Capacity_Rates[#All],MATCH($C27,Capacity_Rates[[#All],[Invoice_Group]],0),JI$3-2019)</f>
        <v>8.1220622666419899</v>
      </c>
      <c r="JJ30" s="45" cm="1">
        <f t="array" ref="JJ30">INDEX(Capacity_Rates[#All],MATCH($C27,Capacity_Rates[[#All],[Invoice_Group]],0),JJ$3-2019)</f>
        <v>8.1220622666419899</v>
      </c>
      <c r="JK30" s="45" cm="1">
        <f t="array" ref="JK30">INDEX(Capacity_Rates[#All],MATCH($C27,Capacity_Rates[[#All],[Invoice_Group]],0),JK$3-2019)</f>
        <v>8.1220622666419899</v>
      </c>
      <c r="JL30" s="45" cm="1">
        <f t="array" ref="JL30">INDEX(Capacity_Rates[#All],MATCH($C27,Capacity_Rates[[#All],[Invoice_Group]],0),JL$3-2019)</f>
        <v>8.1220622666419899</v>
      </c>
      <c r="JM30" s="45" cm="1">
        <f t="array" ref="JM30">INDEX(Capacity_Rates[#All],MATCH($C27,Capacity_Rates[[#All],[Invoice_Group]],0),JM$3-2019)</f>
        <v>8.1220622666419899</v>
      </c>
      <c r="JN30" s="45" cm="1">
        <f t="array" ref="JN30">INDEX(Capacity_Rates[#All],MATCH($C27,Capacity_Rates[[#All],[Invoice_Group]],0),JN$3-2019)</f>
        <v>8.1220622666419899</v>
      </c>
      <c r="JO30" s="45" cm="1">
        <f t="array" ref="JO30">INDEX(Capacity_Rates[#All],MATCH($C27,Capacity_Rates[[#All],[Invoice_Group]],0),JO$3-2019)</f>
        <v>8.1220622666419899</v>
      </c>
      <c r="JP30" s="45" cm="1">
        <f t="array" ref="JP30">INDEX(Capacity_Rates[#All],MATCH($C27,Capacity_Rates[[#All],[Invoice_Group]],0),JP$3-2019)</f>
        <v>8.1220622666419899</v>
      </c>
      <c r="JQ30" s="45" cm="1">
        <f t="array" ref="JQ30">INDEX(Capacity_Rates[#All],MATCH($C27,Capacity_Rates[[#All],[Invoice_Group]],0),JQ$3-2019)</f>
        <v>8.1220622666419899</v>
      </c>
      <c r="JR30" s="45" cm="1">
        <f t="array" ref="JR30">INDEX(Capacity_Rates[#All],MATCH($C27,Capacity_Rates[[#All],[Invoice_Group]],0),JR$3-2019)</f>
        <v>8.1220622666419899</v>
      </c>
      <c r="JS30" s="45" cm="1">
        <f t="array" ref="JS30">INDEX(Capacity_Rates[#All],MATCH($C27,Capacity_Rates[[#All],[Invoice_Group]],0),JS$3-2019)</f>
        <v>8.1220622666419899</v>
      </c>
      <c r="JT30" s="45" cm="1">
        <f t="array" ref="JT30">INDEX(Capacity_Rates[#All],MATCH($C27,Capacity_Rates[[#All],[Invoice_Group]],0),JT$3-2019)</f>
        <v>8.1220622666419899</v>
      </c>
      <c r="JU30" s="45" cm="1">
        <f t="array" ref="JU30">INDEX(Capacity_Rates[#All],MATCH($C27,Capacity_Rates[[#All],[Invoice_Group]],0),JU$3-2019)</f>
        <v>8.3494800101079658</v>
      </c>
      <c r="JV30" s="45" cm="1">
        <f t="array" ref="JV30">INDEX(Capacity_Rates[#All],MATCH($C27,Capacity_Rates[[#All],[Invoice_Group]],0),JV$3-2019)</f>
        <v>8.3494800101079658</v>
      </c>
      <c r="JW30" s="45" cm="1">
        <f t="array" ref="JW30">INDEX(Capacity_Rates[#All],MATCH($C27,Capacity_Rates[[#All],[Invoice_Group]],0),JW$3-2019)</f>
        <v>8.3494800101079658</v>
      </c>
      <c r="JX30" s="45" cm="1">
        <f t="array" ref="JX30">INDEX(Capacity_Rates[#All],MATCH($C27,Capacity_Rates[[#All],[Invoice_Group]],0),JX$3-2019)</f>
        <v>8.3494800101079658</v>
      </c>
      <c r="JY30" s="45" cm="1">
        <f t="array" ref="JY30">INDEX(Capacity_Rates[#All],MATCH($C27,Capacity_Rates[[#All],[Invoice_Group]],0),JY$3-2019)</f>
        <v>8.3494800101079658</v>
      </c>
      <c r="JZ30" s="45" cm="1">
        <f t="array" ref="JZ30">INDEX(Capacity_Rates[#All],MATCH($C27,Capacity_Rates[[#All],[Invoice_Group]],0),JZ$3-2019)</f>
        <v>8.3494800101079658</v>
      </c>
      <c r="KA30" s="45" cm="1">
        <f t="array" ref="KA30">INDEX(Capacity_Rates[#All],MATCH($C27,Capacity_Rates[[#All],[Invoice_Group]],0),KA$3-2019)</f>
        <v>8.3494800101079658</v>
      </c>
      <c r="KB30" s="45" cm="1">
        <f t="array" ref="KB30">INDEX(Capacity_Rates[#All],MATCH($C27,Capacity_Rates[[#All],[Invoice_Group]],0),KB$3-2019)</f>
        <v>8.3494800101079658</v>
      </c>
      <c r="KC30" s="45" cm="1">
        <f t="array" ref="KC30">INDEX(Capacity_Rates[#All],MATCH($C27,Capacity_Rates[[#All],[Invoice_Group]],0),KC$3-2019)</f>
        <v>8.3494800101079658</v>
      </c>
      <c r="KD30" s="45" cm="1">
        <f t="array" ref="KD30">INDEX(Capacity_Rates[#All],MATCH($C27,Capacity_Rates[[#All],[Invoice_Group]],0),KD$3-2019)</f>
        <v>8.3494800101079658</v>
      </c>
      <c r="KE30" s="45" cm="1">
        <f t="array" ref="KE30">INDEX(Capacity_Rates[#All],MATCH($C27,Capacity_Rates[[#All],[Invoice_Group]],0),KE$3-2019)</f>
        <v>8.3494800101079658</v>
      </c>
      <c r="KF30" s="45" cm="1">
        <f t="array" ref="KF30">INDEX(Capacity_Rates[#All],MATCH($C27,Capacity_Rates[[#All],[Invoice_Group]],0),KF$3-2019)</f>
        <v>8.3494800101079658</v>
      </c>
      <c r="KG30" s="45" cm="1">
        <f t="array" ref="KG30">INDEX(Capacity_Rates[#All],MATCH($C27,Capacity_Rates[[#All],[Invoice_Group]],0),KG$3-2019)</f>
        <v>8.5832654503909893</v>
      </c>
      <c r="KH30" s="45" cm="1">
        <f t="array" ref="KH30">INDEX(Capacity_Rates[#All],MATCH($C27,Capacity_Rates[[#All],[Invoice_Group]],0),KH$3-2019)</f>
        <v>8.5832654503909893</v>
      </c>
      <c r="KI30" s="45" cm="1">
        <f t="array" ref="KI30">INDEX(Capacity_Rates[#All],MATCH($C27,Capacity_Rates[[#All],[Invoice_Group]],0),KI$3-2019)</f>
        <v>8.5832654503909893</v>
      </c>
      <c r="KJ30" s="45" cm="1">
        <f t="array" ref="KJ30">INDEX(Capacity_Rates[#All],MATCH($C27,Capacity_Rates[[#All],[Invoice_Group]],0),KJ$3-2019)</f>
        <v>8.5832654503909893</v>
      </c>
      <c r="KK30" s="45" cm="1">
        <f t="array" ref="KK30">INDEX(Capacity_Rates[#All],MATCH($C27,Capacity_Rates[[#All],[Invoice_Group]],0),KK$3-2019)</f>
        <v>8.5832654503909893</v>
      </c>
      <c r="KL30" s="45" cm="1">
        <f t="array" ref="KL30">INDEX(Capacity_Rates[#All],MATCH($C27,Capacity_Rates[[#All],[Invoice_Group]],0),KL$3-2019)</f>
        <v>8.5832654503909893</v>
      </c>
      <c r="KM30" s="45" cm="1">
        <f t="array" ref="KM30">INDEX(Capacity_Rates[#All],MATCH($C27,Capacity_Rates[[#All],[Invoice_Group]],0),KM$3-2019)</f>
        <v>8.5832654503909893</v>
      </c>
      <c r="KN30" s="45" cm="1">
        <f t="array" ref="KN30">INDEX(Capacity_Rates[#All],MATCH($C27,Capacity_Rates[[#All],[Invoice_Group]],0),KN$3-2019)</f>
        <v>8.5832654503909893</v>
      </c>
      <c r="KO30" s="45" cm="1">
        <f t="array" ref="KO30">INDEX(Capacity_Rates[#All],MATCH($C27,Capacity_Rates[[#All],[Invoice_Group]],0),KO$3-2019)</f>
        <v>8.5832654503909893</v>
      </c>
      <c r="KP30" s="45" cm="1">
        <f t="array" ref="KP30">INDEX(Capacity_Rates[#All],MATCH($C27,Capacity_Rates[[#All],[Invoice_Group]],0),KP$3-2019)</f>
        <v>8.5832654503909893</v>
      </c>
      <c r="KQ30" s="45" cm="1">
        <f t="array" ref="KQ30">INDEX(Capacity_Rates[#All],MATCH($C27,Capacity_Rates[[#All],[Invoice_Group]],0),KQ$3-2019)</f>
        <v>8.5832654503909893</v>
      </c>
      <c r="KR30" s="45" cm="1">
        <f t="array" ref="KR30">INDEX(Capacity_Rates[#All],MATCH($C27,Capacity_Rates[[#All],[Invoice_Group]],0),KR$3-2019)</f>
        <v>8.5832654503909893</v>
      </c>
      <c r="KS30" s="45" cm="1">
        <f t="array" ref="KS30">INDEX(Capacity_Rates[#All],MATCH($C27,Capacity_Rates[[#All],[Invoice_Group]],0),KS$3-2019)</f>
        <v>8.8235968830019367</v>
      </c>
      <c r="KT30" s="45" cm="1">
        <f t="array" ref="KT30">INDEX(Capacity_Rates[#All],MATCH($C27,Capacity_Rates[[#All],[Invoice_Group]],0),KT$3-2019)</f>
        <v>8.8235968830019367</v>
      </c>
      <c r="KU30" s="45" cm="1">
        <f t="array" ref="KU30">INDEX(Capacity_Rates[#All],MATCH($C27,Capacity_Rates[[#All],[Invoice_Group]],0),KU$3-2019)</f>
        <v>8.8235968830019367</v>
      </c>
      <c r="KV30" s="45" cm="1">
        <f t="array" ref="KV30">INDEX(Capacity_Rates[#All],MATCH($C27,Capacity_Rates[[#All],[Invoice_Group]],0),KV$3-2019)</f>
        <v>8.8235968830019367</v>
      </c>
      <c r="KW30" s="45" cm="1">
        <f t="array" ref="KW30">INDEX(Capacity_Rates[#All],MATCH($C27,Capacity_Rates[[#All],[Invoice_Group]],0),KW$3-2019)</f>
        <v>8.8235968830019367</v>
      </c>
      <c r="KX30" s="45" cm="1">
        <f t="array" ref="KX30">INDEX(Capacity_Rates[#All],MATCH($C27,Capacity_Rates[[#All],[Invoice_Group]],0),KX$3-2019)</f>
        <v>8.8235968830019367</v>
      </c>
      <c r="KY30" s="45" cm="1">
        <f t="array" ref="KY30">INDEX(Capacity_Rates[#All],MATCH($C27,Capacity_Rates[[#All],[Invoice_Group]],0),KY$3-2019)</f>
        <v>8.8235968830019367</v>
      </c>
      <c r="KZ30" s="45" cm="1">
        <f t="array" ref="KZ30">INDEX(Capacity_Rates[#All],MATCH($C27,Capacity_Rates[[#All],[Invoice_Group]],0),KZ$3-2019)</f>
        <v>8.8235968830019367</v>
      </c>
      <c r="LA30" s="45" cm="1">
        <f t="array" ref="LA30">INDEX(Capacity_Rates[#All],MATCH($C27,Capacity_Rates[[#All],[Invoice_Group]],0),LA$3-2019)</f>
        <v>8.8235968830019367</v>
      </c>
      <c r="LB30" s="45" cm="1">
        <f t="array" ref="LB30">INDEX(Capacity_Rates[#All],MATCH($C27,Capacity_Rates[[#All],[Invoice_Group]],0),LB$3-2019)</f>
        <v>8.8235968830019367</v>
      </c>
      <c r="LC30" s="45" cm="1">
        <f t="array" ref="LC30">INDEX(Capacity_Rates[#All],MATCH($C27,Capacity_Rates[[#All],[Invoice_Group]],0),LC$3-2019)</f>
        <v>8.8235968830019367</v>
      </c>
      <c r="LD30" s="45" cm="1">
        <f t="array" ref="LD30">INDEX(Capacity_Rates[#All],MATCH($C27,Capacity_Rates[[#All],[Invoice_Group]],0),LD$3-2019)</f>
        <v>8.8235968830019367</v>
      </c>
      <c r="LE30" s="45" cm="1">
        <f t="array" ref="LE30">INDEX(Capacity_Rates[#All],MATCH($C27,Capacity_Rates[[#All],[Invoice_Group]],0),LE$3-2019)</f>
        <v>9.0706575957259918</v>
      </c>
      <c r="LF30" s="45" cm="1">
        <f t="array" ref="LF30">INDEX(Capacity_Rates[#All],MATCH($C27,Capacity_Rates[[#All],[Invoice_Group]],0),LF$3-2019)</f>
        <v>9.0706575957259918</v>
      </c>
      <c r="LG30" s="45" cm="1">
        <f t="array" ref="LG30">INDEX(Capacity_Rates[#All],MATCH($C27,Capacity_Rates[[#All],[Invoice_Group]],0),LG$3-2019)</f>
        <v>9.0706575957259918</v>
      </c>
      <c r="LH30" s="45" cm="1">
        <f t="array" ref="LH30">INDEX(Capacity_Rates[#All],MATCH($C27,Capacity_Rates[[#All],[Invoice_Group]],0),LH$3-2019)</f>
        <v>9.0706575957259918</v>
      </c>
      <c r="LI30" s="45" cm="1">
        <f t="array" ref="LI30">INDEX(Capacity_Rates[#All],MATCH($C27,Capacity_Rates[[#All],[Invoice_Group]],0),LI$3-2019)</f>
        <v>9.0706575957259918</v>
      </c>
      <c r="LJ30" s="45" cm="1">
        <f t="array" ref="LJ30">INDEX(Capacity_Rates[#All],MATCH($C27,Capacity_Rates[[#All],[Invoice_Group]],0),LJ$3-2019)</f>
        <v>9.0706575957259918</v>
      </c>
      <c r="LK30" s="45" cm="1">
        <f t="array" ref="LK30">INDEX(Capacity_Rates[#All],MATCH($C27,Capacity_Rates[[#All],[Invoice_Group]],0),LK$3-2019)</f>
        <v>9.0706575957259918</v>
      </c>
      <c r="LL30" s="45" cm="1">
        <f t="array" ref="LL30">INDEX(Capacity_Rates[#All],MATCH($C27,Capacity_Rates[[#All],[Invoice_Group]],0),LL$3-2019)</f>
        <v>9.0706575957259918</v>
      </c>
      <c r="LM30" s="45" cm="1">
        <f t="array" ref="LM30">INDEX(Capacity_Rates[#All],MATCH($C27,Capacity_Rates[[#All],[Invoice_Group]],0),LM$3-2019)</f>
        <v>9.0706575957259918</v>
      </c>
      <c r="LN30" s="45" cm="1">
        <f t="array" ref="LN30">INDEX(Capacity_Rates[#All],MATCH($C27,Capacity_Rates[[#All],[Invoice_Group]],0),LN$3-2019)</f>
        <v>9.0706575957259918</v>
      </c>
      <c r="LO30" s="45" cm="1">
        <f t="array" ref="LO30">INDEX(Capacity_Rates[#All],MATCH($C27,Capacity_Rates[[#All],[Invoice_Group]],0),LO$3-2019)</f>
        <v>9.0706575957259918</v>
      </c>
      <c r="LP30" s="45" cm="1">
        <f t="array" ref="LP30">INDEX(Capacity_Rates[#All],MATCH($C27,Capacity_Rates[[#All],[Invoice_Group]],0),LP$3-2019)</f>
        <v>9.0706575957259918</v>
      </c>
      <c r="LQ30" s="45" cm="1">
        <f t="array" ref="LQ30">INDEX(Capacity_Rates[#All],MATCH($C27,Capacity_Rates[[#All],[Invoice_Group]],0),LQ$3-2019)</f>
        <v>9.3246360084063191</v>
      </c>
      <c r="LR30" s="45" cm="1">
        <f t="array" ref="LR30">INDEX(Capacity_Rates[#All],MATCH($C27,Capacity_Rates[[#All],[Invoice_Group]],0),LR$3-2019)</f>
        <v>9.3246360084063191</v>
      </c>
      <c r="LS30" s="45" cm="1">
        <f t="array" ref="LS30">INDEX(Capacity_Rates[#All],MATCH($C27,Capacity_Rates[[#All],[Invoice_Group]],0),LS$3-2019)</f>
        <v>9.3246360084063191</v>
      </c>
      <c r="LT30" s="45" cm="1">
        <f t="array" ref="LT30">INDEX(Capacity_Rates[#All],MATCH($C27,Capacity_Rates[[#All],[Invoice_Group]],0),LT$3-2019)</f>
        <v>9.3246360084063191</v>
      </c>
      <c r="LU30" s="45" cm="1">
        <f t="array" ref="LU30">INDEX(Capacity_Rates[#All],MATCH($C27,Capacity_Rates[[#All],[Invoice_Group]],0),LU$3-2019)</f>
        <v>9.3246360084063191</v>
      </c>
      <c r="LV30" s="45" cm="1">
        <f t="array" ref="LV30">INDEX(Capacity_Rates[#All],MATCH($C27,Capacity_Rates[[#All],[Invoice_Group]],0),LV$3-2019)</f>
        <v>9.3246360084063191</v>
      </c>
      <c r="LW30" s="45" cm="1">
        <f t="array" ref="LW30">INDEX(Capacity_Rates[#All],MATCH($C27,Capacity_Rates[[#All],[Invoice_Group]],0),LW$3-2019)</f>
        <v>9.3246360084063191</v>
      </c>
      <c r="LX30" s="45" cm="1">
        <f t="array" ref="LX30">INDEX(Capacity_Rates[#All],MATCH($C27,Capacity_Rates[[#All],[Invoice_Group]],0),LX$3-2019)</f>
        <v>9.3246360084063191</v>
      </c>
      <c r="LY30" s="45" cm="1">
        <f t="array" ref="LY30">INDEX(Capacity_Rates[#All],MATCH($C27,Capacity_Rates[[#All],[Invoice_Group]],0),LY$3-2019)</f>
        <v>9.3246360084063191</v>
      </c>
      <c r="LZ30" s="45" cm="1">
        <f t="array" ref="LZ30">INDEX(Capacity_Rates[#All],MATCH($C27,Capacity_Rates[[#All],[Invoice_Group]],0),LZ$3-2019)</f>
        <v>9.3246360084063191</v>
      </c>
      <c r="MA30" s="45" cm="1">
        <f t="array" ref="MA30">INDEX(Capacity_Rates[#All],MATCH($C27,Capacity_Rates[[#All],[Invoice_Group]],0),MA$3-2019)</f>
        <v>9.3246360084063191</v>
      </c>
      <c r="MB30" s="45" cm="1">
        <f t="array" ref="MB30">INDEX(Capacity_Rates[#All],MATCH($C27,Capacity_Rates[[#All],[Invoice_Group]],0),MB$3-2019)</f>
        <v>9.3246360084063191</v>
      </c>
      <c r="MC30" s="45" cm="1">
        <f t="array" ref="MC30">INDEX(Capacity_Rates[#All],MATCH($C27,Capacity_Rates[[#All],[Invoice_Group]],0),MC$3-2019)</f>
        <v>9.5857258166416965</v>
      </c>
      <c r="MD30" s="45" cm="1">
        <f t="array" ref="MD30">INDEX(Capacity_Rates[#All],MATCH($C27,Capacity_Rates[[#All],[Invoice_Group]],0),MD$3-2019)</f>
        <v>9.5857258166416965</v>
      </c>
      <c r="ME30" s="45" cm="1">
        <f t="array" ref="ME30">INDEX(Capacity_Rates[#All],MATCH($C27,Capacity_Rates[[#All],[Invoice_Group]],0),ME$3-2019)</f>
        <v>9.5857258166416965</v>
      </c>
      <c r="MF30" s="45" cm="1">
        <f t="array" ref="MF30">INDEX(Capacity_Rates[#All],MATCH($C27,Capacity_Rates[[#All],[Invoice_Group]],0),MF$3-2019)</f>
        <v>9.5857258166416965</v>
      </c>
      <c r="MG30" s="45" cm="1">
        <f t="array" ref="MG30">INDEX(Capacity_Rates[#All],MATCH($C27,Capacity_Rates[[#All],[Invoice_Group]],0),MG$3-2019)</f>
        <v>9.5857258166416965</v>
      </c>
      <c r="MH30" s="45" cm="1">
        <f t="array" ref="MH30">INDEX(Capacity_Rates[#All],MATCH($C27,Capacity_Rates[[#All],[Invoice_Group]],0),MH$3-2019)</f>
        <v>9.5857258166416965</v>
      </c>
      <c r="MI30" s="45" cm="1">
        <f t="array" ref="MI30">INDEX(Capacity_Rates[#All],MATCH($C27,Capacity_Rates[[#All],[Invoice_Group]],0),MI$3-2019)</f>
        <v>9.5857258166416965</v>
      </c>
      <c r="MJ30" s="45" cm="1">
        <f t="array" ref="MJ30">INDEX(Capacity_Rates[#All],MATCH($C27,Capacity_Rates[[#All],[Invoice_Group]],0),MJ$3-2019)</f>
        <v>9.5857258166416965</v>
      </c>
      <c r="MK30" s="45" cm="1">
        <f t="array" ref="MK30">INDEX(Capacity_Rates[#All],MATCH($C27,Capacity_Rates[[#All],[Invoice_Group]],0),MK$3-2019)</f>
        <v>9.5857258166416965</v>
      </c>
      <c r="ML30" s="45" cm="1">
        <f t="array" ref="ML30">INDEX(Capacity_Rates[#All],MATCH($C27,Capacity_Rates[[#All],[Invoice_Group]],0),ML$3-2019)</f>
        <v>9.5857258166416965</v>
      </c>
      <c r="MM30" s="45" cm="1">
        <f t="array" ref="MM30">INDEX(Capacity_Rates[#All],MATCH($C27,Capacity_Rates[[#All],[Invoice_Group]],0),MM$3-2019)</f>
        <v>9.5857258166416965</v>
      </c>
      <c r="MN30" s="45" cm="1">
        <f t="array" ref="MN30">INDEX(Capacity_Rates[#All],MATCH($C27,Capacity_Rates[[#All],[Invoice_Group]],0),MN$3-2019)</f>
        <v>9.5857258166416965</v>
      </c>
      <c r="MO30" s="45" cm="1">
        <f t="array" ref="MO30">INDEX(Capacity_Rates[#All],MATCH($C27,Capacity_Rates[[#All],[Invoice_Group]],0),MO$3-2019)</f>
        <v>9.8541261395076649</v>
      </c>
      <c r="MP30" s="45" cm="1">
        <f t="array" ref="MP30">INDEX(Capacity_Rates[#All],MATCH($C27,Capacity_Rates[[#All],[Invoice_Group]],0),MP$3-2019)</f>
        <v>9.8541261395076649</v>
      </c>
      <c r="MQ30" s="45" cm="1">
        <f t="array" ref="MQ30">INDEX(Capacity_Rates[#All],MATCH($C27,Capacity_Rates[[#All],[Invoice_Group]],0),MQ$3-2019)</f>
        <v>9.8541261395076649</v>
      </c>
      <c r="MR30" s="45" cm="1">
        <f t="array" ref="MR30">INDEX(Capacity_Rates[#All],MATCH($C27,Capacity_Rates[[#All],[Invoice_Group]],0),MR$3-2019)</f>
        <v>9.8541261395076649</v>
      </c>
      <c r="MS30" s="45" cm="1">
        <f t="array" ref="MS30">INDEX(Capacity_Rates[#All],MATCH($C27,Capacity_Rates[[#All],[Invoice_Group]],0),MS$3-2019)</f>
        <v>9.8541261395076649</v>
      </c>
      <c r="MT30" s="45" cm="1">
        <f t="array" ref="MT30">INDEX(Capacity_Rates[#All],MATCH($C27,Capacity_Rates[[#All],[Invoice_Group]],0),MT$3-2019)</f>
        <v>9.8541261395076649</v>
      </c>
      <c r="MU30" s="45" cm="1">
        <f t="array" ref="MU30">INDEX(Capacity_Rates[#All],MATCH($C27,Capacity_Rates[[#All],[Invoice_Group]],0),MU$3-2019)</f>
        <v>9.8541261395076649</v>
      </c>
      <c r="MV30" s="45" cm="1">
        <f t="array" ref="MV30">INDEX(Capacity_Rates[#All],MATCH($C27,Capacity_Rates[[#All],[Invoice_Group]],0),MV$3-2019)</f>
        <v>9.8541261395076649</v>
      </c>
      <c r="MW30" s="45" cm="1">
        <f t="array" ref="MW30">INDEX(Capacity_Rates[#All],MATCH($C27,Capacity_Rates[[#All],[Invoice_Group]],0),MW$3-2019)</f>
        <v>9.8541261395076649</v>
      </c>
      <c r="MX30" s="45" cm="1">
        <f t="array" ref="MX30">INDEX(Capacity_Rates[#All],MATCH($C27,Capacity_Rates[[#All],[Invoice_Group]],0),MX$3-2019)</f>
        <v>9.8541261395076649</v>
      </c>
      <c r="MY30" s="45" cm="1">
        <f t="array" ref="MY30">INDEX(Capacity_Rates[#All],MATCH($C27,Capacity_Rates[[#All],[Invoice_Group]],0),MY$3-2019)</f>
        <v>9.8541261395076649</v>
      </c>
      <c r="MZ30" s="45" cm="1">
        <f t="array" ref="MZ30">INDEX(Capacity_Rates[#All],MATCH($C27,Capacity_Rates[[#All],[Invoice_Group]],0),MZ$3-2019)</f>
        <v>9.8541261395076649</v>
      </c>
      <c r="NB30" s="19" t="str">
        <f>+D30</f>
        <v xml:space="preserve"> Price ($/kW-mo)</v>
      </c>
      <c r="NC30" s="15">
        <f t="shared" si="1121"/>
        <v>4.4500000000000011</v>
      </c>
      <c r="ND30" s="15">
        <f t="shared" si="1121"/>
        <v>4.5478999999999994</v>
      </c>
      <c r="NE30" s="15">
        <f t="shared" si="1121"/>
        <v>4.6752412000000012</v>
      </c>
      <c r="NF30" s="15">
        <f t="shared" si="1121"/>
        <v>4.8061479536000009</v>
      </c>
      <c r="NG30" s="15">
        <f t="shared" si="1121"/>
        <v>4.9407200963008</v>
      </c>
      <c r="NH30" s="15">
        <f t="shared" si="1121"/>
        <v>5.0790602589972229</v>
      </c>
      <c r="NI30" s="15">
        <f t="shared" si="1121"/>
        <v>5.221273946249144</v>
      </c>
      <c r="NJ30" s="15">
        <f t="shared" si="1121"/>
        <v>5.3674696167441232</v>
      </c>
      <c r="NK30" s="15">
        <f t="shared" si="1121"/>
        <v>5.5177587660129577</v>
      </c>
      <c r="NL30" s="15">
        <f t="shared" si="1121"/>
        <v>5.6722560114613207</v>
      </c>
      <c r="NM30" s="15">
        <f t="shared" si="1122"/>
        <v>5.831079179782237</v>
      </c>
      <c r="NN30" s="15">
        <f t="shared" si="1122"/>
        <v>5.9943493968161397</v>
      </c>
      <c r="NO30" s="15">
        <f t="shared" si="1122"/>
        <v>6.1621911799269915</v>
      </c>
      <c r="NP30" s="15">
        <f t="shared" si="1122"/>
        <v>6.3347325329649484</v>
      </c>
      <c r="NQ30" s="15">
        <f t="shared" si="1122"/>
        <v>6.5121050438879662</v>
      </c>
      <c r="NR30" s="15">
        <f t="shared" si="1122"/>
        <v>6.6944439851168296</v>
      </c>
      <c r="NS30" s="15">
        <f t="shared" si="1122"/>
        <v>6.8818884167001029</v>
      </c>
      <c r="NT30" s="15">
        <f t="shared" si="1122"/>
        <v>7.0745812923677063</v>
      </c>
      <c r="NU30" s="15">
        <f t="shared" si="1122"/>
        <v>7.2726695685539982</v>
      </c>
      <c r="NV30" s="15">
        <f t="shared" si="1122"/>
        <v>7.4763043164735157</v>
      </c>
      <c r="NW30" s="15">
        <f t="shared" si="1123"/>
        <v>7.6856408373347724</v>
      </c>
      <c r="NX30" s="15">
        <f t="shared" si="1123"/>
        <v>7.9008387807801475</v>
      </c>
      <c r="NY30" s="15">
        <f t="shared" si="1123"/>
        <v>8.1220622666419899</v>
      </c>
      <c r="NZ30" s="15">
        <f t="shared" si="1123"/>
        <v>8.3494800101079658</v>
      </c>
      <c r="OA30" s="15">
        <f t="shared" si="1123"/>
        <v>8.5832654503909911</v>
      </c>
      <c r="OB30" s="15">
        <f t="shared" si="1123"/>
        <v>8.8235968830019385</v>
      </c>
      <c r="OC30" s="15">
        <f t="shared" si="1123"/>
        <v>9.0706575957259918</v>
      </c>
      <c r="OD30" s="15">
        <f t="shared" si="1123"/>
        <v>9.3246360084063173</v>
      </c>
      <c r="OE30" s="15">
        <f t="shared" si="1123"/>
        <v>9.5857258166416965</v>
      </c>
      <c r="OF30" s="15">
        <f t="shared" si="1123"/>
        <v>9.8541261395076667</v>
      </c>
      <c r="OH30" s="58" t="str">
        <f>_xlfn.CONCAT(C27," ",D30)</f>
        <v>NYPA St. Lawrence Contract  Price ($/kW-mo)</v>
      </c>
    </row>
    <row r="31" spans="2:398" x14ac:dyDescent="0.25">
      <c r="D31" s="19" t="s">
        <v>83</v>
      </c>
      <c r="E31" s="16">
        <f t="shared" ref="E31" si="1366">+E27*E28*E30*1000</f>
        <v>177.36428571428573</v>
      </c>
      <c r="F31" s="16">
        <f t="shared" ref="F31" si="1367">+F27*F28*F30*1000</f>
        <v>177.36428571428573</v>
      </c>
      <c r="G31" s="16">
        <f t="shared" ref="G31" si="1368">+G27*G28*G30*1000</f>
        <v>177.36428571428573</v>
      </c>
      <c r="H31" s="16">
        <f t="shared" ref="H31" si="1369">+H27*H28*H30*1000</f>
        <v>177.36428571428573</v>
      </c>
      <c r="I31" s="16">
        <f t="shared" ref="I31" si="1370">+I27*I28*I30*1000</f>
        <v>177.36428571428573</v>
      </c>
      <c r="J31" s="16">
        <f t="shared" ref="J31" si="1371">+J27*J28*J30*1000</f>
        <v>177.36428571428573</v>
      </c>
      <c r="K31" s="16">
        <f t="shared" ref="K31" si="1372">+K27*K28*K30*1000</f>
        <v>177.36428571428573</v>
      </c>
      <c r="L31" s="16">
        <f t="shared" ref="L31" si="1373">+L27*L28*L30*1000</f>
        <v>177.36428571428573</v>
      </c>
      <c r="M31" s="16">
        <f t="shared" ref="M31" si="1374">+M27*M28*M30*1000</f>
        <v>177.36428571428573</v>
      </c>
      <c r="N31" s="16">
        <f t="shared" ref="N31" si="1375">+N27*N28*N30*1000</f>
        <v>177.36428571428573</v>
      </c>
      <c r="O31" s="16">
        <f t="shared" ref="O31" si="1376">+O27*O28*O30*1000</f>
        <v>177.36428571428573</v>
      </c>
      <c r="P31" s="16">
        <f t="shared" ref="P31" si="1377">+P27*P28*P30*1000</f>
        <v>177.36428571428573</v>
      </c>
      <c r="Q31" s="16">
        <f t="shared" ref="Q31" si="1378">+Q27*Q28*Q30*1000</f>
        <v>181.2663</v>
      </c>
      <c r="R31" s="16">
        <f t="shared" ref="R31" si="1379">+R27*R28*R30*1000</f>
        <v>181.2663</v>
      </c>
      <c r="S31" s="16">
        <f t="shared" ref="S31" si="1380">+S27*S28*S30*1000</f>
        <v>181.2663</v>
      </c>
      <c r="T31" s="16">
        <f t="shared" ref="T31" si="1381">+T27*T28*T30*1000</f>
        <v>181.2663</v>
      </c>
      <c r="U31" s="16">
        <f t="shared" ref="U31" si="1382">+U27*U28*U30*1000</f>
        <v>181.2663</v>
      </c>
      <c r="V31" s="16">
        <f t="shared" ref="V31" si="1383">+V27*V28*V30*1000</f>
        <v>181.2663</v>
      </c>
      <c r="W31" s="16">
        <f t="shared" ref="W31" si="1384">+W27*W28*W30*1000</f>
        <v>181.2663</v>
      </c>
      <c r="X31" s="16">
        <f t="shared" ref="X31" si="1385">+X27*X28*X30*1000</f>
        <v>181.2663</v>
      </c>
      <c r="Y31" s="16">
        <f t="shared" ref="Y31" si="1386">+Y27*Y28*Y30*1000</f>
        <v>181.2663</v>
      </c>
      <c r="Z31" s="16">
        <f t="shared" ref="Z31" si="1387">+Z27*Z28*Z30*1000</f>
        <v>181.2663</v>
      </c>
      <c r="AA31" s="145">
        <v>126.17</v>
      </c>
      <c r="AB31" s="145">
        <v>126.17</v>
      </c>
      <c r="AC31" s="145">
        <v>126.17</v>
      </c>
      <c r="AD31" s="145">
        <v>126.17</v>
      </c>
      <c r="AE31" s="145">
        <v>126.17</v>
      </c>
      <c r="AF31" s="145">
        <v>126.17</v>
      </c>
      <c r="AG31" s="145">
        <v>126.17</v>
      </c>
      <c r="AH31" s="145">
        <v>126.17</v>
      </c>
      <c r="AI31" s="145">
        <v>126.17</v>
      </c>
      <c r="AJ31" s="145">
        <v>126.17</v>
      </c>
      <c r="AK31" s="145">
        <v>126.17</v>
      </c>
      <c r="AL31" s="145">
        <v>126.17</v>
      </c>
      <c r="AM31" s="16">
        <f t="shared" ref="AM31" si="1388">+AM27*AM28*AM30*1000</f>
        <v>186.34175640000001</v>
      </c>
      <c r="AN31" s="16">
        <f t="shared" ref="AN31" si="1389">+AN27*AN28*AN30*1000</f>
        <v>186.34175640000001</v>
      </c>
      <c r="AO31" s="16">
        <f t="shared" ref="AO31" si="1390">+AO27*AO28*AO30*1000</f>
        <v>191.55932557919999</v>
      </c>
      <c r="AP31" s="16">
        <f t="shared" ref="AP31" si="1391">+AP27*AP28*AP30*1000</f>
        <v>191.55932557919999</v>
      </c>
      <c r="AQ31" s="16">
        <f t="shared" ref="AQ31" si="1392">+AQ27*AQ28*AQ30*1000</f>
        <v>191.55932557919999</v>
      </c>
      <c r="AR31" s="16">
        <f t="shared" ref="AR31" si="1393">+AR27*AR28*AR30*1000</f>
        <v>191.55932557919999</v>
      </c>
      <c r="AS31" s="16">
        <f t="shared" ref="AS31" si="1394">+AS27*AS28*AS30*1000</f>
        <v>191.55932557919999</v>
      </c>
      <c r="AT31" s="16">
        <f t="shared" ref="AT31" si="1395">+AT27*AT28*AT30*1000</f>
        <v>191.55932557919999</v>
      </c>
      <c r="AU31" s="16">
        <f t="shared" ref="AU31" si="1396">+AU27*AU28*AU30*1000</f>
        <v>191.55932557919999</v>
      </c>
      <c r="AV31" s="16">
        <f t="shared" ref="AV31" si="1397">+AV27*AV28*AV30*1000</f>
        <v>191.55932557919999</v>
      </c>
      <c r="AW31" s="16">
        <f t="shared" ref="AW31" si="1398">+AW27*AW28*AW30*1000</f>
        <v>191.55932557919999</v>
      </c>
      <c r="AX31" s="16">
        <f t="shared" ref="AX31" si="1399">+AX27*AX28*AX30*1000</f>
        <v>191.55932557919999</v>
      </c>
      <c r="AY31" s="16">
        <f t="shared" ref="AY31" si="1400">+AY27*AY28*AY30*1000</f>
        <v>191.55932557919999</v>
      </c>
      <c r="AZ31" s="16">
        <f t="shared" ref="AZ31" si="1401">+AZ27*AZ28*AZ30*1000</f>
        <v>191.55932557919999</v>
      </c>
      <c r="BA31" s="16">
        <f t="shared" ref="BA31" si="1402">+BA27*BA28*BA30*1000</f>
        <v>196.92298669541759</v>
      </c>
      <c r="BB31" s="16">
        <f t="shared" ref="BB31" si="1403">+BB27*BB28*BB30*1000</f>
        <v>196.92298669541759</v>
      </c>
      <c r="BC31" s="16">
        <f t="shared" ref="BC31" si="1404">+BC27*BC28*BC30*1000</f>
        <v>196.92298669541759</v>
      </c>
      <c r="BD31" s="16">
        <f t="shared" ref="BD31" si="1405">+BD27*BD28*BD30*1000</f>
        <v>196.92298669541759</v>
      </c>
      <c r="BE31" s="16">
        <f t="shared" ref="BE31" si="1406">+BE27*BE28*BE30*1000</f>
        <v>196.92298669541759</v>
      </c>
      <c r="BF31" s="16">
        <f t="shared" ref="BF31" si="1407">+BF27*BF28*BF30*1000</f>
        <v>196.92298669541759</v>
      </c>
      <c r="BG31" s="16">
        <f t="shared" ref="BG31" si="1408">+BG27*BG28*BG30*1000</f>
        <v>196.92298669541759</v>
      </c>
      <c r="BH31" s="16">
        <f t="shared" ref="BH31" si="1409">+BH27*BH28*BH30*1000</f>
        <v>196.92298669541759</v>
      </c>
      <c r="BI31" s="16">
        <f t="shared" ref="BI31" si="1410">+BI27*BI28*BI30*1000</f>
        <v>196.92298669541759</v>
      </c>
      <c r="BJ31" s="16">
        <f t="shared" ref="BJ31" si="1411">+BJ27*BJ28*BJ30*1000</f>
        <v>196.92298669541759</v>
      </c>
      <c r="BK31" s="16">
        <f t="shared" ref="BK31" si="1412">+BK27*BK28*BK30*1000</f>
        <v>196.92298669541759</v>
      </c>
      <c r="BL31" s="16">
        <f t="shared" ref="BL31" si="1413">+BL27*BL28*BL30*1000</f>
        <v>196.92298669541759</v>
      </c>
      <c r="BM31" s="16">
        <f t="shared" ref="BM31" si="1414">+BM27*BM28*BM30*1000</f>
        <v>202.43683032288931</v>
      </c>
      <c r="BN31" s="16">
        <f t="shared" ref="BN31" si="1415">+BN27*BN28*BN30*1000</f>
        <v>202.43683032288931</v>
      </c>
      <c r="BO31" s="16">
        <f t="shared" ref="BO31" si="1416">+BO27*BO28*BO30*1000</f>
        <v>202.43683032288931</v>
      </c>
      <c r="BP31" s="16">
        <f t="shared" ref="BP31" si="1417">+BP27*BP28*BP30*1000</f>
        <v>202.43683032288931</v>
      </c>
      <c r="BQ31" s="16">
        <f t="shared" ref="BQ31" si="1418">+BQ27*BQ28*BQ30*1000</f>
        <v>202.43683032288931</v>
      </c>
      <c r="BR31" s="16">
        <f t="shared" ref="BR31" si="1419">+BR27*BR28*BR30*1000</f>
        <v>202.43683032288931</v>
      </c>
      <c r="BS31" s="16">
        <f t="shared" ref="BS31" si="1420">+BS27*BS28*BS30*1000</f>
        <v>202.43683032288931</v>
      </c>
      <c r="BT31" s="16">
        <f t="shared" ref="BT31" si="1421">+BT27*BT28*BT30*1000</f>
        <v>202.43683032288931</v>
      </c>
      <c r="BU31" s="16">
        <f t="shared" ref="BU31" si="1422">+BU27*BU28*BU30*1000</f>
        <v>202.43683032288931</v>
      </c>
      <c r="BV31" s="16">
        <f t="shared" ref="BV31" si="1423">+BV27*BV28*BV30*1000</f>
        <v>202.43683032288931</v>
      </c>
      <c r="BW31" s="16">
        <f t="shared" ref="BW31" si="1424">+BW27*BW28*BW30*1000</f>
        <v>202.43683032288931</v>
      </c>
      <c r="BX31" s="16">
        <f t="shared" ref="BX31" si="1425">+BX27*BX28*BX30*1000</f>
        <v>202.43683032288931</v>
      </c>
      <c r="BY31" s="16">
        <f t="shared" ref="BY31" si="1426">+BY27*BY28*BY30*1000</f>
        <v>208.10506157193018</v>
      </c>
      <c r="BZ31" s="16">
        <f t="shared" ref="BZ31" si="1427">+BZ27*BZ28*BZ30*1000</f>
        <v>208.10506157193018</v>
      </c>
      <c r="CA31" s="16">
        <f t="shared" ref="CA31" si="1428">+CA27*CA28*CA30*1000</f>
        <v>208.10506157193018</v>
      </c>
      <c r="CB31" s="16">
        <f t="shared" ref="CB31" si="1429">+CB27*CB28*CB30*1000</f>
        <v>208.10506157193018</v>
      </c>
      <c r="CC31" s="16">
        <f t="shared" ref="CC31" si="1430">+CC27*CC28*CC30*1000</f>
        <v>208.10506157193018</v>
      </c>
      <c r="CD31" s="16">
        <f t="shared" ref="CD31" si="1431">+CD27*CD28*CD30*1000</f>
        <v>208.10506157193018</v>
      </c>
      <c r="CE31" s="16">
        <f t="shared" ref="CE31" si="1432">+CE27*CE28*CE30*1000</f>
        <v>208.10506157193018</v>
      </c>
      <c r="CF31" s="16">
        <f t="shared" ref="CF31" si="1433">+CF27*CF28*CF30*1000</f>
        <v>208.10506157193018</v>
      </c>
      <c r="CG31" s="16">
        <f t="shared" ref="CG31" si="1434">+CG27*CG28*CG30*1000</f>
        <v>208.10506157193018</v>
      </c>
      <c r="CH31" s="16">
        <f t="shared" ref="CH31" si="1435">+CH27*CH28*CH30*1000</f>
        <v>208.10506157193018</v>
      </c>
      <c r="CI31" s="16">
        <f t="shared" ref="CI31" si="1436">+CI27*CI28*CI30*1000</f>
        <v>208.10506157193018</v>
      </c>
      <c r="CJ31" s="16">
        <f t="shared" ref="CJ31" si="1437">+CJ27*CJ28*CJ30*1000</f>
        <v>208.10506157193018</v>
      </c>
      <c r="CK31" s="16">
        <f t="shared" ref="CK31" si="1438">+CK27*CK28*CK30*1000</f>
        <v>213.93200329594424</v>
      </c>
      <c r="CL31" s="16">
        <f t="shared" ref="CL31" si="1439">+CL27*CL28*CL30*1000</f>
        <v>213.93200329594424</v>
      </c>
      <c r="CM31" s="16">
        <f t="shared" ref="CM31" si="1440">+CM27*CM28*CM30*1000</f>
        <v>213.93200329594424</v>
      </c>
      <c r="CN31" s="16">
        <f t="shared" ref="CN31" si="1441">+CN27*CN28*CN30*1000</f>
        <v>213.93200329594424</v>
      </c>
      <c r="CO31" s="16">
        <f t="shared" ref="CO31" si="1442">+CO27*CO28*CO30*1000</f>
        <v>213.93200329594424</v>
      </c>
      <c r="CP31" s="16">
        <f t="shared" ref="CP31" si="1443">+CP27*CP28*CP30*1000</f>
        <v>213.93200329594424</v>
      </c>
      <c r="CQ31" s="16">
        <f t="shared" ref="CQ31" si="1444">+CQ27*CQ28*CQ30*1000</f>
        <v>213.93200329594424</v>
      </c>
      <c r="CR31" s="16">
        <f t="shared" ref="CR31" si="1445">+CR27*CR28*CR30*1000</f>
        <v>213.93200329594424</v>
      </c>
      <c r="CS31" s="16">
        <f t="shared" ref="CS31" si="1446">+CS27*CS28*CS30*1000</f>
        <v>213.93200329594424</v>
      </c>
      <c r="CT31" s="16">
        <f t="shared" ref="CT31" si="1447">+CT27*CT28*CT30*1000</f>
        <v>213.93200329594424</v>
      </c>
      <c r="CU31" s="16">
        <f t="shared" ref="CU31" si="1448">+CU27*CU28*CU30*1000</f>
        <v>213.93200329594424</v>
      </c>
      <c r="CV31" s="16">
        <f t="shared" ref="CV31" si="1449">+CV27*CV28*CV30*1000</f>
        <v>213.93200329594424</v>
      </c>
      <c r="CW31" s="16">
        <f t="shared" ref="CW31" si="1450">+CW27*CW28*CW30*1000</f>
        <v>219.92209938823072</v>
      </c>
      <c r="CX31" s="16">
        <f t="shared" ref="CX31" si="1451">+CX27*CX28*CX30*1000</f>
        <v>219.92209938823072</v>
      </c>
      <c r="CY31" s="16">
        <f t="shared" ref="CY31" si="1452">+CY27*CY28*CY30*1000</f>
        <v>219.92209938823072</v>
      </c>
      <c r="CZ31" s="16">
        <f t="shared" ref="CZ31" si="1453">+CZ27*CZ28*CZ30*1000</f>
        <v>219.92209938823072</v>
      </c>
      <c r="DA31" s="16">
        <f t="shared" ref="DA31" si="1454">+DA27*DA28*DA30*1000</f>
        <v>219.92209938823072</v>
      </c>
      <c r="DB31" s="16">
        <f t="shared" ref="DB31" si="1455">+DB27*DB28*DB30*1000</f>
        <v>219.92209938823072</v>
      </c>
      <c r="DC31" s="16">
        <f t="shared" ref="DC31" si="1456">+DC27*DC28*DC30*1000</f>
        <v>219.92209938823072</v>
      </c>
      <c r="DD31" s="16">
        <f t="shared" ref="DD31" si="1457">+DD27*DD28*DD30*1000</f>
        <v>219.92209938823072</v>
      </c>
      <c r="DE31" s="16">
        <f t="shared" ref="DE31" si="1458">+DE27*DE28*DE30*1000</f>
        <v>219.92209938823072</v>
      </c>
      <c r="DF31" s="16">
        <f t="shared" ref="DF31" si="1459">+DF27*DF28*DF30*1000</f>
        <v>219.92209938823072</v>
      </c>
      <c r="DG31" s="16">
        <f t="shared" ref="DG31" si="1460">+DG27*DG28*DG30*1000</f>
        <v>219.92209938823072</v>
      </c>
      <c r="DH31" s="16">
        <f t="shared" ref="DH31" si="1461">+DH27*DH28*DH30*1000</f>
        <v>219.92209938823072</v>
      </c>
      <c r="DI31" s="16">
        <f t="shared" ref="DI31" si="1462">+DI27*DI28*DI30*1000</f>
        <v>226.07991817110116</v>
      </c>
      <c r="DJ31" s="16">
        <f t="shared" ref="DJ31" si="1463">+DJ27*DJ28*DJ30*1000</f>
        <v>226.07991817110116</v>
      </c>
      <c r="DK31" s="16">
        <f t="shared" ref="DK31" si="1464">+DK27*DK28*DK30*1000</f>
        <v>226.07991817110116</v>
      </c>
      <c r="DL31" s="16">
        <f t="shared" ref="DL31" si="1465">+DL27*DL28*DL30*1000</f>
        <v>226.07991817110116</v>
      </c>
      <c r="DM31" s="16">
        <f t="shared" ref="DM31" si="1466">+DM27*DM28*DM30*1000</f>
        <v>226.07991817110116</v>
      </c>
      <c r="DN31" s="16">
        <f t="shared" ref="DN31" si="1467">+DN27*DN28*DN30*1000</f>
        <v>226.07991817110116</v>
      </c>
      <c r="DO31" s="16">
        <f t="shared" ref="DO31" si="1468">+DO27*DO28*DO30*1000</f>
        <v>226.07991817110116</v>
      </c>
      <c r="DP31" s="16">
        <f t="shared" ref="DP31" si="1469">+DP27*DP28*DP30*1000</f>
        <v>226.07991817110116</v>
      </c>
      <c r="DQ31" s="16">
        <f t="shared" ref="DQ31" si="1470">+DQ27*DQ28*DQ30*1000</f>
        <v>226.07991817110116</v>
      </c>
      <c r="DR31" s="16">
        <f t="shared" ref="DR31" si="1471">+DR27*DR28*DR30*1000</f>
        <v>226.07991817110116</v>
      </c>
      <c r="DS31" s="16">
        <f t="shared" ref="DS31" si="1472">+DS27*DS28*DS30*1000</f>
        <v>226.07991817110116</v>
      </c>
      <c r="DT31" s="16">
        <f t="shared" ref="DT31" si="1473">+DT27*DT28*DT30*1000</f>
        <v>226.07991817110116</v>
      </c>
      <c r="DU31" s="16">
        <f t="shared" ref="DU31" si="1474">+DU27*DU28*DU30*1000</f>
        <v>232.41015587989199</v>
      </c>
      <c r="DV31" s="16">
        <f t="shared" ref="DV31" si="1475">+DV27*DV28*DV30*1000</f>
        <v>232.41015587989199</v>
      </c>
      <c r="DW31" s="16">
        <f t="shared" ref="DW31" si="1476">+DW27*DW28*DW30*1000</f>
        <v>232.41015587989199</v>
      </c>
      <c r="DX31" s="16">
        <f t="shared" ref="DX31" si="1477">+DX27*DX28*DX30*1000</f>
        <v>232.41015587989199</v>
      </c>
      <c r="DY31" s="16">
        <f t="shared" ref="DY31" si="1478">+DY27*DY28*DY30*1000</f>
        <v>232.41015587989199</v>
      </c>
      <c r="DZ31" s="16">
        <f t="shared" ref="DZ31" si="1479">+DZ27*DZ28*DZ30*1000</f>
        <v>232.41015587989199</v>
      </c>
      <c r="EA31" s="16">
        <f t="shared" ref="EA31" si="1480">+EA27*EA28*EA30*1000</f>
        <v>232.41015587989199</v>
      </c>
      <c r="EB31" s="16">
        <f t="shared" ref="EB31" si="1481">+EB27*EB28*EB30*1000</f>
        <v>232.41015587989199</v>
      </c>
      <c r="EC31" s="16">
        <f t="shared" ref="EC31" si="1482">+EC27*EC28*EC30*1000</f>
        <v>232.41015587989199</v>
      </c>
      <c r="ED31" s="16">
        <f t="shared" ref="ED31" si="1483">+ED27*ED28*ED30*1000</f>
        <v>232.41015587989199</v>
      </c>
      <c r="EE31" s="16">
        <f t="shared" ref="EE31" si="1484">+EE27*EE28*EE30*1000</f>
        <v>232.41015587989199</v>
      </c>
      <c r="EF31" s="16">
        <f t="shared" ref="EF31" si="1485">+EF27*EF28*EF30*1000</f>
        <v>232.41015587989199</v>
      </c>
      <c r="EG31" s="16">
        <f t="shared" ref="EG31" si="1486">+EG27*EG28*EG30*1000</f>
        <v>238.917640244529</v>
      </c>
      <c r="EH31" s="16">
        <f t="shared" ref="EH31" si="1487">+EH27*EH28*EH30*1000</f>
        <v>238.917640244529</v>
      </c>
      <c r="EI31" s="16">
        <f t="shared" ref="EI31" si="1488">+EI27*EI28*EI30*1000</f>
        <v>238.917640244529</v>
      </c>
      <c r="EJ31" s="16">
        <f t="shared" ref="EJ31" si="1489">+EJ27*EJ28*EJ30*1000</f>
        <v>238.917640244529</v>
      </c>
      <c r="EK31" s="16">
        <f t="shared" ref="EK31" si="1490">+EK27*EK28*EK30*1000</f>
        <v>238.917640244529</v>
      </c>
      <c r="EL31" s="16">
        <f t="shared" ref="EL31" si="1491">+EL27*EL28*EL30*1000</f>
        <v>238.917640244529</v>
      </c>
      <c r="EM31" s="16">
        <f t="shared" ref="EM31" si="1492">+EM27*EM28*EM30*1000</f>
        <v>238.917640244529</v>
      </c>
      <c r="EN31" s="16">
        <f t="shared" ref="EN31" si="1493">+EN27*EN28*EN30*1000</f>
        <v>238.917640244529</v>
      </c>
      <c r="EO31" s="16">
        <f t="shared" ref="EO31" si="1494">+EO27*EO28*EO30*1000</f>
        <v>238.917640244529</v>
      </c>
      <c r="EP31" s="16">
        <f t="shared" ref="EP31" si="1495">+EP27*EP28*EP30*1000</f>
        <v>238.917640244529</v>
      </c>
      <c r="EQ31" s="16">
        <f t="shared" ref="EQ31" si="1496">+EQ27*EQ28*EQ30*1000</f>
        <v>238.917640244529</v>
      </c>
      <c r="ER31" s="16">
        <f t="shared" ref="ER31" si="1497">+ER27*ER28*ER30*1000</f>
        <v>238.917640244529</v>
      </c>
      <c r="ES31" s="16">
        <f t="shared" ref="ES31" si="1498">+ES27*ES28*ES30*1000</f>
        <v>245.60733417137578</v>
      </c>
      <c r="ET31" s="16">
        <f t="shared" ref="ET31" si="1499">+ET27*ET28*ET30*1000</f>
        <v>245.60733417137578</v>
      </c>
      <c r="EU31" s="16">
        <f t="shared" ref="EU31" si="1500">+EU27*EU28*EU30*1000</f>
        <v>245.60733417137578</v>
      </c>
      <c r="EV31" s="16">
        <f t="shared" ref="EV31" si="1501">+EV27*EV28*EV30*1000</f>
        <v>245.60733417137578</v>
      </c>
      <c r="EW31" s="16">
        <f t="shared" ref="EW31" si="1502">+EW27*EW28*EW30*1000</f>
        <v>245.60733417137578</v>
      </c>
      <c r="EX31" s="16">
        <f t="shared" ref="EX31" si="1503">+EX27*EX28*EX30*1000</f>
        <v>245.60733417137578</v>
      </c>
      <c r="EY31" s="16">
        <f t="shared" ref="EY31" si="1504">+EY27*EY28*EY30*1000</f>
        <v>245.60733417137578</v>
      </c>
      <c r="EZ31" s="16">
        <f t="shared" ref="EZ31" si="1505">+EZ27*EZ28*EZ30*1000</f>
        <v>245.60733417137578</v>
      </c>
      <c r="FA31" s="16">
        <f t="shared" ref="FA31" si="1506">+FA27*FA28*FA30*1000</f>
        <v>245.60733417137578</v>
      </c>
      <c r="FB31" s="16">
        <f t="shared" ref="FB31" si="1507">+FB27*FB28*FB30*1000</f>
        <v>245.60733417137578</v>
      </c>
      <c r="FC31" s="16">
        <f t="shared" ref="FC31" si="1508">+FC27*FC28*FC30*1000</f>
        <v>245.60733417137578</v>
      </c>
      <c r="FD31" s="16">
        <f t="shared" ref="FD31" si="1509">+FD27*FD28*FD30*1000</f>
        <v>245.60733417137578</v>
      </c>
      <c r="FE31" s="16">
        <f t="shared" ref="FE31" si="1510">+FE27*FE28*FE30*1000</f>
        <v>252.48433952817433</v>
      </c>
      <c r="FF31" s="16">
        <f t="shared" ref="FF31" si="1511">+FF27*FF28*FF30*1000</f>
        <v>252.48433952817433</v>
      </c>
      <c r="FG31" s="16">
        <f t="shared" ref="FG31" si="1512">+FG27*FG28*FG30*1000</f>
        <v>252.48433952817433</v>
      </c>
      <c r="FH31" s="16">
        <f t="shared" ref="FH31" si="1513">+FH27*FH28*FH30*1000</f>
        <v>252.48433952817433</v>
      </c>
      <c r="FI31" s="16">
        <f t="shared" ref="FI31" si="1514">+FI27*FI28*FI30*1000</f>
        <v>252.48433952817433</v>
      </c>
      <c r="FJ31" s="16">
        <f t="shared" ref="FJ31" si="1515">+FJ27*FJ28*FJ30*1000</f>
        <v>252.48433952817433</v>
      </c>
      <c r="FK31" s="16">
        <f t="shared" ref="FK31" si="1516">+FK27*FK28*FK30*1000</f>
        <v>252.48433952817433</v>
      </c>
      <c r="FL31" s="16">
        <f t="shared" ref="FL31" si="1517">+FL27*FL28*FL30*1000</f>
        <v>252.48433952817433</v>
      </c>
      <c r="FM31" s="16">
        <f t="shared" ref="FM31" si="1518">+FM27*FM28*FM30*1000</f>
        <v>252.48433952817433</v>
      </c>
      <c r="FN31" s="16">
        <f t="shared" ref="FN31" si="1519">+FN27*FN28*FN30*1000</f>
        <v>252.48433952817433</v>
      </c>
      <c r="FO31" s="16">
        <f t="shared" ref="FO31" si="1520">+FO27*FO28*FO30*1000</f>
        <v>252.48433952817433</v>
      </c>
      <c r="FP31" s="16">
        <f t="shared" ref="FP31" si="1521">+FP27*FP28*FP30*1000</f>
        <v>252.48433952817433</v>
      </c>
      <c r="FQ31" s="16">
        <f t="shared" ref="FQ31" si="1522">+FQ27*FQ28*FQ30*1000</f>
        <v>259.55390103496325</v>
      </c>
      <c r="FR31" s="16">
        <f t="shared" ref="FR31" si="1523">+FR27*FR28*FR30*1000</f>
        <v>259.55390103496325</v>
      </c>
      <c r="FS31" s="16">
        <f t="shared" ref="FS31" si="1524">+FS27*FS28*FS30*1000</f>
        <v>259.55390103496325</v>
      </c>
      <c r="FT31" s="16">
        <f t="shared" ref="FT31" si="1525">+FT27*FT28*FT30*1000</f>
        <v>259.55390103496325</v>
      </c>
      <c r="FU31" s="16">
        <f t="shared" ref="FU31" si="1526">+FU27*FU28*FU30*1000</f>
        <v>259.55390103496325</v>
      </c>
      <c r="FV31" s="16">
        <f t="shared" ref="FV31" si="1527">+FV27*FV28*FV30*1000</f>
        <v>259.55390103496325</v>
      </c>
      <c r="FW31" s="16">
        <f t="shared" ref="FW31" si="1528">+FW27*FW28*FW30*1000</f>
        <v>259.55390103496325</v>
      </c>
      <c r="FX31" s="16">
        <f t="shared" ref="FX31" si="1529">+FX27*FX28*FX30*1000</f>
        <v>259.55390103496325</v>
      </c>
      <c r="FY31" s="16">
        <f t="shared" ref="FY31" si="1530">+FY27*FY28*FY30*1000</f>
        <v>259.55390103496325</v>
      </c>
      <c r="FZ31" s="16">
        <f t="shared" ref="FZ31" si="1531">+FZ27*FZ28*FZ30*1000</f>
        <v>259.55390103496325</v>
      </c>
      <c r="GA31" s="16">
        <f t="shared" ref="GA31" si="1532">+GA27*GA28*GA30*1000</f>
        <v>259.55390103496325</v>
      </c>
      <c r="GB31" s="16">
        <f t="shared" ref="GB31" si="1533">+GB27*GB28*GB30*1000</f>
        <v>259.55390103496325</v>
      </c>
      <c r="GC31" s="16">
        <f t="shared" ref="GC31" si="1534">+GC27*GC28*GC30*1000</f>
        <v>266.8214102639422</v>
      </c>
      <c r="GD31" s="16">
        <f t="shared" ref="GD31" si="1535">+GD27*GD28*GD30*1000</f>
        <v>266.8214102639422</v>
      </c>
      <c r="GE31" s="16">
        <f t="shared" ref="GE31" si="1536">+GE27*GE28*GE30*1000</f>
        <v>266.8214102639422</v>
      </c>
      <c r="GF31" s="16">
        <f t="shared" ref="GF31" si="1537">+GF27*GF28*GF30*1000</f>
        <v>266.8214102639422</v>
      </c>
      <c r="GG31" s="16">
        <f t="shared" ref="GG31" si="1538">+GG27*GG28*GG30*1000</f>
        <v>266.8214102639422</v>
      </c>
      <c r="GH31" s="16">
        <f t="shared" ref="GH31" si="1539">+GH27*GH28*GH30*1000</f>
        <v>266.8214102639422</v>
      </c>
      <c r="GI31" s="16">
        <f t="shared" ref="GI31" si="1540">+GI27*GI28*GI30*1000</f>
        <v>266.8214102639422</v>
      </c>
      <c r="GJ31" s="16">
        <f t="shared" ref="GJ31" si="1541">+GJ27*GJ28*GJ30*1000</f>
        <v>266.8214102639422</v>
      </c>
      <c r="GK31" s="16">
        <f t="shared" ref="GK31" si="1542">+GK27*GK28*GK30*1000</f>
        <v>266.8214102639422</v>
      </c>
      <c r="GL31" s="16">
        <f t="shared" ref="GL31" si="1543">+GL27*GL28*GL30*1000</f>
        <v>266.8214102639422</v>
      </c>
      <c r="GM31" s="16">
        <f t="shared" ref="GM31" si="1544">+GM27*GM28*GM30*1000</f>
        <v>266.8214102639422</v>
      </c>
      <c r="GN31" s="16">
        <f t="shared" ref="GN31" si="1545">+GN27*GN28*GN30*1000</f>
        <v>266.8214102639422</v>
      </c>
      <c r="GO31" s="16">
        <f t="shared" ref="GO31" si="1546">+GO27*GO28*GO30*1000</f>
        <v>274.29240975133257</v>
      </c>
      <c r="GP31" s="16">
        <f t="shared" ref="GP31" si="1547">+GP27*GP28*GP30*1000</f>
        <v>274.29240975133257</v>
      </c>
      <c r="GQ31" s="16">
        <f t="shared" ref="GQ31" si="1548">+GQ27*GQ28*GQ30*1000</f>
        <v>274.29240975133257</v>
      </c>
      <c r="GR31" s="16">
        <f t="shared" ref="GR31" si="1549">+GR27*GR28*GR30*1000</f>
        <v>274.29240975133257</v>
      </c>
      <c r="GS31" s="16">
        <f t="shared" ref="GS31" si="1550">+GS27*GS28*GS30*1000</f>
        <v>274.29240975133257</v>
      </c>
      <c r="GT31" s="16">
        <f t="shared" ref="GT31" si="1551">+GT27*GT28*GT30*1000</f>
        <v>274.29240975133257</v>
      </c>
      <c r="GU31" s="16">
        <f t="shared" ref="GU31" si="1552">+GU27*GU28*GU30*1000</f>
        <v>274.29240975133257</v>
      </c>
      <c r="GV31" s="16">
        <f t="shared" ref="GV31" si="1553">+GV27*GV28*GV30*1000</f>
        <v>274.29240975133257</v>
      </c>
      <c r="GW31" s="16">
        <f t="shared" ref="GW31" si="1554">+GW27*GW28*GW30*1000</f>
        <v>274.29240975133257</v>
      </c>
      <c r="GX31" s="16">
        <f t="shared" ref="GX31" si="1555">+GX27*GX28*GX30*1000</f>
        <v>274.29240975133257</v>
      </c>
      <c r="GY31" s="16">
        <f t="shared" ref="GY31" si="1556">+GY27*GY28*GY30*1000</f>
        <v>274.29240975133257</v>
      </c>
      <c r="GZ31" s="16">
        <f t="shared" ref="GZ31" si="1557">+GZ27*GZ28*GZ30*1000</f>
        <v>274.29240975133257</v>
      </c>
      <c r="HA31" s="16">
        <f t="shared" ref="HA31" si="1558">+HA27*HA28*HA30*1000</f>
        <v>281.97259722436991</v>
      </c>
      <c r="HB31" s="16">
        <f t="shared" ref="HB31" si="1559">+HB27*HB28*HB30*1000</f>
        <v>281.97259722436991</v>
      </c>
      <c r="HC31" s="16">
        <f t="shared" ref="HC31" si="1560">+HC27*HC28*HC30*1000</f>
        <v>281.97259722436991</v>
      </c>
      <c r="HD31" s="16">
        <f t="shared" ref="HD31" si="1561">+HD27*HD28*HD30*1000</f>
        <v>281.97259722436991</v>
      </c>
      <c r="HE31" s="16">
        <f t="shared" ref="HE31" si="1562">+HE27*HE28*HE30*1000</f>
        <v>281.97259722436991</v>
      </c>
      <c r="HF31" s="16">
        <f t="shared" ref="HF31" si="1563">+HF27*HF28*HF30*1000</f>
        <v>281.97259722436991</v>
      </c>
      <c r="HG31" s="16">
        <f t="shared" ref="HG31" si="1564">+HG27*HG28*HG30*1000</f>
        <v>281.97259722436991</v>
      </c>
      <c r="HH31" s="16">
        <f t="shared" ref="HH31" si="1565">+HH27*HH28*HH30*1000</f>
        <v>281.97259722436991</v>
      </c>
      <c r="HI31" s="16">
        <f t="shared" ref="HI31" si="1566">+HI27*HI28*HI30*1000</f>
        <v>281.97259722436991</v>
      </c>
      <c r="HJ31" s="16">
        <f t="shared" ref="HJ31" si="1567">+HJ27*HJ28*HJ30*1000</f>
        <v>281.97259722436991</v>
      </c>
      <c r="HK31" s="16">
        <f t="shared" ref="HK31" si="1568">+HK27*HK28*HK30*1000</f>
        <v>281.97259722436991</v>
      </c>
      <c r="HL31" s="16">
        <f t="shared" ref="HL31" si="1569">+HL27*HL28*HL30*1000</f>
        <v>281.97259722436991</v>
      </c>
      <c r="HM31" s="16">
        <f t="shared" ref="HM31" si="1570">+HM27*HM28*HM30*1000</f>
        <v>289.86782994665225</v>
      </c>
      <c r="HN31" s="16">
        <f t="shared" ref="HN31" si="1571">+HN27*HN28*HN30*1000</f>
        <v>289.86782994665225</v>
      </c>
      <c r="HO31" s="16">
        <f t="shared" ref="HO31" si="1572">+HO27*HO28*HO30*1000</f>
        <v>289.86782994665225</v>
      </c>
      <c r="HP31" s="16">
        <f t="shared" ref="HP31" si="1573">+HP27*HP28*HP30*1000</f>
        <v>289.86782994665225</v>
      </c>
      <c r="HQ31" s="16">
        <f t="shared" ref="HQ31" si="1574">+HQ27*HQ28*HQ30*1000</f>
        <v>289.86782994665225</v>
      </c>
      <c r="HR31" s="16">
        <f t="shared" ref="HR31" si="1575">+HR27*HR28*HR30*1000</f>
        <v>289.86782994665225</v>
      </c>
      <c r="HS31" s="16">
        <f t="shared" ref="HS31" si="1576">+HS27*HS28*HS30*1000</f>
        <v>289.86782994665225</v>
      </c>
      <c r="HT31" s="16">
        <f t="shared" ref="HT31" si="1577">+HT27*HT28*HT30*1000</f>
        <v>289.86782994665225</v>
      </c>
      <c r="HU31" s="16">
        <f t="shared" ref="HU31" si="1578">+HU27*HU28*HU30*1000</f>
        <v>289.86782994665225</v>
      </c>
      <c r="HV31" s="16">
        <f t="shared" ref="HV31" si="1579">+HV27*HV28*HV30*1000</f>
        <v>289.86782994665225</v>
      </c>
      <c r="HW31" s="16">
        <f t="shared" ref="HW31" si="1580">+HW27*HW28*HW30*1000</f>
        <v>289.86782994665225</v>
      </c>
      <c r="HX31" s="16">
        <f t="shared" ref="HX31" si="1581">+HX27*HX28*HX30*1000</f>
        <v>289.86782994665225</v>
      </c>
      <c r="HY31" s="16">
        <f t="shared" ref="HY31" si="1582">+HY27*HY28*HY30*1000</f>
        <v>297.98412918515862</v>
      </c>
      <c r="HZ31" s="16">
        <f t="shared" ref="HZ31" si="1583">+HZ27*HZ28*HZ30*1000</f>
        <v>297.98412918515862</v>
      </c>
      <c r="IA31" s="16">
        <f t="shared" ref="IA31" si="1584">+IA27*IA28*IA30*1000</f>
        <v>297.98412918515862</v>
      </c>
      <c r="IB31" s="16">
        <f t="shared" ref="IB31" si="1585">+IB27*IB28*IB30*1000</f>
        <v>297.98412918515862</v>
      </c>
      <c r="IC31" s="16">
        <f t="shared" ref="IC31" si="1586">+IC27*IC28*IC30*1000</f>
        <v>297.98412918515862</v>
      </c>
      <c r="ID31" s="16">
        <f t="shared" ref="ID31" si="1587">+ID27*ID28*ID30*1000</f>
        <v>297.98412918515862</v>
      </c>
      <c r="IE31" s="16">
        <f t="shared" ref="IE31" si="1588">+IE27*IE28*IE30*1000</f>
        <v>297.98412918515862</v>
      </c>
      <c r="IF31" s="16">
        <f t="shared" ref="IF31" si="1589">+IF27*IF28*IF30*1000</f>
        <v>297.98412918515862</v>
      </c>
      <c r="IG31" s="16">
        <f t="shared" ref="IG31" si="1590">+IG27*IG28*IG30*1000</f>
        <v>297.98412918515862</v>
      </c>
      <c r="IH31" s="16">
        <f t="shared" ref="IH31" si="1591">+IH27*IH28*IH30*1000</f>
        <v>297.98412918515862</v>
      </c>
      <c r="II31" s="16">
        <f t="shared" ref="II31" si="1592">+II27*II28*II30*1000</f>
        <v>297.98412918515862</v>
      </c>
      <c r="IJ31" s="16">
        <f t="shared" ref="IJ31" si="1593">+IJ27*IJ28*IJ30*1000</f>
        <v>297.98412918515862</v>
      </c>
      <c r="IK31" s="16">
        <f t="shared" ref="IK31:KV31" si="1594">+IK27*IK28*IK30*1000</f>
        <v>306.32768480234301</v>
      </c>
      <c r="IL31" s="16">
        <f t="shared" si="1594"/>
        <v>306.32768480234301</v>
      </c>
      <c r="IM31" s="16">
        <f t="shared" si="1594"/>
        <v>306.32768480234301</v>
      </c>
      <c r="IN31" s="16">
        <f t="shared" si="1594"/>
        <v>306.32768480234301</v>
      </c>
      <c r="IO31" s="16">
        <f t="shared" si="1594"/>
        <v>306.32768480234301</v>
      </c>
      <c r="IP31" s="16">
        <f t="shared" si="1594"/>
        <v>306.32768480234301</v>
      </c>
      <c r="IQ31" s="16">
        <f t="shared" si="1594"/>
        <v>306.32768480234301</v>
      </c>
      <c r="IR31" s="16">
        <f t="shared" si="1594"/>
        <v>306.32768480234301</v>
      </c>
      <c r="IS31" s="16">
        <f t="shared" si="1594"/>
        <v>306.32768480234301</v>
      </c>
      <c r="IT31" s="16">
        <f t="shared" si="1594"/>
        <v>306.32768480234301</v>
      </c>
      <c r="IU31" s="16">
        <f t="shared" si="1594"/>
        <v>306.32768480234301</v>
      </c>
      <c r="IV31" s="16">
        <f t="shared" si="1594"/>
        <v>306.32768480234301</v>
      </c>
      <c r="IW31" s="16">
        <f t="shared" si="1594"/>
        <v>314.90485997680867</v>
      </c>
      <c r="IX31" s="16">
        <f t="shared" si="1594"/>
        <v>314.90485997680867</v>
      </c>
      <c r="IY31" s="16">
        <f t="shared" si="1594"/>
        <v>314.90485997680867</v>
      </c>
      <c r="IZ31" s="16">
        <f t="shared" si="1594"/>
        <v>314.90485997680867</v>
      </c>
      <c r="JA31" s="16">
        <f t="shared" si="1594"/>
        <v>314.90485997680867</v>
      </c>
      <c r="JB31" s="16">
        <f t="shared" si="1594"/>
        <v>314.90485997680867</v>
      </c>
      <c r="JC31" s="16">
        <f t="shared" si="1594"/>
        <v>314.90485997680867</v>
      </c>
      <c r="JD31" s="16">
        <f t="shared" si="1594"/>
        <v>314.90485997680867</v>
      </c>
      <c r="JE31" s="16">
        <f t="shared" si="1594"/>
        <v>314.90485997680867</v>
      </c>
      <c r="JF31" s="16">
        <f t="shared" si="1594"/>
        <v>314.90485997680867</v>
      </c>
      <c r="JG31" s="16">
        <f t="shared" si="1594"/>
        <v>314.90485997680867</v>
      </c>
      <c r="JH31" s="16">
        <f t="shared" si="1594"/>
        <v>314.90485997680867</v>
      </c>
      <c r="JI31" s="16">
        <f t="shared" si="1594"/>
        <v>323.72219605615931</v>
      </c>
      <c r="JJ31" s="16">
        <f t="shared" si="1594"/>
        <v>323.72219605615931</v>
      </c>
      <c r="JK31" s="16">
        <f t="shared" si="1594"/>
        <v>323.72219605615931</v>
      </c>
      <c r="JL31" s="16">
        <f t="shared" si="1594"/>
        <v>323.72219605615931</v>
      </c>
      <c r="JM31" s="16">
        <f t="shared" si="1594"/>
        <v>323.72219605615931</v>
      </c>
      <c r="JN31" s="16">
        <f t="shared" si="1594"/>
        <v>323.72219605615931</v>
      </c>
      <c r="JO31" s="16">
        <f t="shared" si="1594"/>
        <v>323.72219605615931</v>
      </c>
      <c r="JP31" s="16">
        <f t="shared" si="1594"/>
        <v>323.72219605615931</v>
      </c>
      <c r="JQ31" s="16">
        <f t="shared" si="1594"/>
        <v>323.72219605615931</v>
      </c>
      <c r="JR31" s="16">
        <f t="shared" si="1594"/>
        <v>323.72219605615931</v>
      </c>
      <c r="JS31" s="16">
        <f t="shared" si="1594"/>
        <v>323.72219605615931</v>
      </c>
      <c r="JT31" s="16">
        <f t="shared" si="1594"/>
        <v>323.72219605615931</v>
      </c>
      <c r="JU31" s="16">
        <f t="shared" si="1594"/>
        <v>332.78641754573175</v>
      </c>
      <c r="JV31" s="16">
        <f t="shared" si="1594"/>
        <v>332.78641754573175</v>
      </c>
      <c r="JW31" s="16">
        <f t="shared" si="1594"/>
        <v>332.78641754573175</v>
      </c>
      <c r="JX31" s="16">
        <f t="shared" si="1594"/>
        <v>332.78641754573175</v>
      </c>
      <c r="JY31" s="16">
        <f t="shared" si="1594"/>
        <v>332.78641754573175</v>
      </c>
      <c r="JZ31" s="16">
        <f t="shared" si="1594"/>
        <v>332.78641754573175</v>
      </c>
      <c r="KA31" s="16">
        <f t="shared" si="1594"/>
        <v>332.78641754573175</v>
      </c>
      <c r="KB31" s="16">
        <f t="shared" si="1594"/>
        <v>332.78641754573175</v>
      </c>
      <c r="KC31" s="16">
        <f t="shared" si="1594"/>
        <v>332.78641754573175</v>
      </c>
      <c r="KD31" s="16">
        <f t="shared" si="1594"/>
        <v>332.78641754573175</v>
      </c>
      <c r="KE31" s="16">
        <f t="shared" si="1594"/>
        <v>332.78641754573175</v>
      </c>
      <c r="KF31" s="16">
        <f t="shared" si="1594"/>
        <v>332.78641754573175</v>
      </c>
      <c r="KG31" s="16">
        <f t="shared" si="1594"/>
        <v>342.10443723701229</v>
      </c>
      <c r="KH31" s="16">
        <f t="shared" si="1594"/>
        <v>342.10443723701229</v>
      </c>
      <c r="KI31" s="16">
        <f t="shared" si="1594"/>
        <v>342.10443723701229</v>
      </c>
      <c r="KJ31" s="16">
        <f t="shared" si="1594"/>
        <v>342.10443723701229</v>
      </c>
      <c r="KK31" s="16">
        <f t="shared" si="1594"/>
        <v>342.10443723701229</v>
      </c>
      <c r="KL31" s="16">
        <f t="shared" si="1594"/>
        <v>342.10443723701229</v>
      </c>
      <c r="KM31" s="16">
        <f t="shared" si="1594"/>
        <v>342.10443723701229</v>
      </c>
      <c r="KN31" s="16">
        <f t="shared" si="1594"/>
        <v>342.10443723701229</v>
      </c>
      <c r="KO31" s="16">
        <f t="shared" si="1594"/>
        <v>342.10443723701229</v>
      </c>
      <c r="KP31" s="16">
        <f t="shared" si="1594"/>
        <v>342.10443723701229</v>
      </c>
      <c r="KQ31" s="16">
        <f t="shared" si="1594"/>
        <v>342.10443723701229</v>
      </c>
      <c r="KR31" s="16">
        <f t="shared" si="1594"/>
        <v>342.10443723701229</v>
      </c>
      <c r="KS31" s="16">
        <f t="shared" si="1594"/>
        <v>351.68336147964862</v>
      </c>
      <c r="KT31" s="16">
        <f t="shared" si="1594"/>
        <v>351.68336147964862</v>
      </c>
      <c r="KU31" s="16">
        <f t="shared" si="1594"/>
        <v>351.68336147964862</v>
      </c>
      <c r="KV31" s="16">
        <f t="shared" si="1594"/>
        <v>351.68336147964862</v>
      </c>
      <c r="KW31" s="16">
        <f t="shared" ref="KW31:MZ31" si="1595">+KW27*KW28*KW30*1000</f>
        <v>351.68336147964862</v>
      </c>
      <c r="KX31" s="16">
        <f t="shared" si="1595"/>
        <v>351.68336147964862</v>
      </c>
      <c r="KY31" s="16">
        <f t="shared" si="1595"/>
        <v>351.68336147964862</v>
      </c>
      <c r="KZ31" s="16">
        <f t="shared" si="1595"/>
        <v>351.68336147964862</v>
      </c>
      <c r="LA31" s="16">
        <f t="shared" si="1595"/>
        <v>351.68336147964862</v>
      </c>
      <c r="LB31" s="16">
        <f t="shared" si="1595"/>
        <v>351.68336147964862</v>
      </c>
      <c r="LC31" s="16">
        <f t="shared" si="1595"/>
        <v>351.68336147964862</v>
      </c>
      <c r="LD31" s="16">
        <f t="shared" si="1595"/>
        <v>351.68336147964862</v>
      </c>
      <c r="LE31" s="16">
        <f t="shared" si="1595"/>
        <v>361.53049560107883</v>
      </c>
      <c r="LF31" s="16">
        <f t="shared" si="1595"/>
        <v>361.53049560107883</v>
      </c>
      <c r="LG31" s="16">
        <f t="shared" si="1595"/>
        <v>361.53049560107883</v>
      </c>
      <c r="LH31" s="16">
        <f t="shared" si="1595"/>
        <v>361.53049560107883</v>
      </c>
      <c r="LI31" s="16">
        <f t="shared" si="1595"/>
        <v>361.53049560107883</v>
      </c>
      <c r="LJ31" s="16">
        <f t="shared" si="1595"/>
        <v>361.53049560107883</v>
      </c>
      <c r="LK31" s="16">
        <f t="shared" si="1595"/>
        <v>361.53049560107883</v>
      </c>
      <c r="LL31" s="16">
        <f t="shared" si="1595"/>
        <v>361.53049560107883</v>
      </c>
      <c r="LM31" s="16">
        <f t="shared" si="1595"/>
        <v>361.53049560107883</v>
      </c>
      <c r="LN31" s="16">
        <f t="shared" si="1595"/>
        <v>361.53049560107883</v>
      </c>
      <c r="LO31" s="16">
        <f t="shared" si="1595"/>
        <v>361.53049560107883</v>
      </c>
      <c r="LP31" s="16">
        <f t="shared" si="1595"/>
        <v>361.53049560107883</v>
      </c>
      <c r="LQ31" s="16">
        <f t="shared" si="1595"/>
        <v>371.65334947790893</v>
      </c>
      <c r="LR31" s="16">
        <f t="shared" si="1595"/>
        <v>371.65334947790893</v>
      </c>
      <c r="LS31" s="16">
        <f t="shared" si="1595"/>
        <v>371.65334947790893</v>
      </c>
      <c r="LT31" s="16">
        <f t="shared" si="1595"/>
        <v>371.65334947790893</v>
      </c>
      <c r="LU31" s="16">
        <f t="shared" si="1595"/>
        <v>371.65334947790893</v>
      </c>
      <c r="LV31" s="16">
        <f t="shared" si="1595"/>
        <v>371.65334947790893</v>
      </c>
      <c r="LW31" s="16">
        <f t="shared" si="1595"/>
        <v>371.65334947790893</v>
      </c>
      <c r="LX31" s="16">
        <f t="shared" si="1595"/>
        <v>371.65334947790893</v>
      </c>
      <c r="LY31" s="16">
        <f t="shared" si="1595"/>
        <v>371.65334947790893</v>
      </c>
      <c r="LZ31" s="16">
        <f t="shared" si="1595"/>
        <v>371.65334947790893</v>
      </c>
      <c r="MA31" s="16">
        <f t="shared" si="1595"/>
        <v>371.65334947790893</v>
      </c>
      <c r="MB31" s="16">
        <f t="shared" si="1595"/>
        <v>371.65334947790893</v>
      </c>
      <c r="MC31" s="16">
        <f t="shared" si="1595"/>
        <v>382.05964326329047</v>
      </c>
      <c r="MD31" s="16">
        <f t="shared" si="1595"/>
        <v>382.05964326329047</v>
      </c>
      <c r="ME31" s="16">
        <f t="shared" si="1595"/>
        <v>382.05964326329047</v>
      </c>
      <c r="MF31" s="16">
        <f t="shared" si="1595"/>
        <v>382.05964326329047</v>
      </c>
      <c r="MG31" s="16">
        <f t="shared" si="1595"/>
        <v>382.05964326329047</v>
      </c>
      <c r="MH31" s="16">
        <f t="shared" si="1595"/>
        <v>382.05964326329047</v>
      </c>
      <c r="MI31" s="16">
        <f t="shared" si="1595"/>
        <v>382.05964326329047</v>
      </c>
      <c r="MJ31" s="16">
        <f t="shared" si="1595"/>
        <v>382.05964326329047</v>
      </c>
      <c r="MK31" s="16">
        <f t="shared" si="1595"/>
        <v>382.05964326329047</v>
      </c>
      <c r="ML31" s="16">
        <f t="shared" si="1595"/>
        <v>382.05964326329047</v>
      </c>
      <c r="MM31" s="16">
        <f t="shared" si="1595"/>
        <v>382.05964326329047</v>
      </c>
      <c r="MN31" s="16">
        <f t="shared" si="1595"/>
        <v>382.05964326329047</v>
      </c>
      <c r="MO31" s="16">
        <f t="shared" si="1595"/>
        <v>392.75731327466264</v>
      </c>
      <c r="MP31" s="16">
        <f t="shared" si="1595"/>
        <v>392.75731327466264</v>
      </c>
      <c r="MQ31" s="16">
        <f t="shared" si="1595"/>
        <v>392.75731327466264</v>
      </c>
      <c r="MR31" s="16">
        <f t="shared" si="1595"/>
        <v>392.75731327466264</v>
      </c>
      <c r="MS31" s="16">
        <f t="shared" si="1595"/>
        <v>392.75731327466264</v>
      </c>
      <c r="MT31" s="16">
        <f t="shared" si="1595"/>
        <v>392.75731327466264</v>
      </c>
      <c r="MU31" s="16">
        <f t="shared" si="1595"/>
        <v>392.75731327466264</v>
      </c>
      <c r="MV31" s="16">
        <f t="shared" si="1595"/>
        <v>392.75731327466264</v>
      </c>
      <c r="MW31" s="16">
        <f t="shared" si="1595"/>
        <v>392.75731327466264</v>
      </c>
      <c r="MX31" s="16">
        <f t="shared" si="1595"/>
        <v>392.75731327466264</v>
      </c>
      <c r="MY31" s="16">
        <f t="shared" si="1595"/>
        <v>392.75731327466264</v>
      </c>
      <c r="MZ31" s="16">
        <f t="shared" si="1595"/>
        <v>392.75731327466264</v>
      </c>
      <c r="NB31" s="19" t="str">
        <f>+D31</f>
        <v>Capacity Charges ($)</v>
      </c>
      <c r="NC31" s="16">
        <f t="shared" ref="NC31:OF31" si="1596">SUMIF($E$3:$MZ$3,NC$3,$E31:$MZ31)</f>
        <v>2128.3714285714282</v>
      </c>
      <c r="ND31" s="16">
        <f t="shared" si="1596"/>
        <v>2065.0030000000002</v>
      </c>
      <c r="NE31" s="16">
        <f t="shared" si="1596"/>
        <v>1634.3835128000001</v>
      </c>
      <c r="NF31" s="16">
        <f t="shared" si="1596"/>
        <v>2298.7119069504001</v>
      </c>
      <c r="NG31" s="16">
        <f t="shared" si="1596"/>
        <v>2363.0758403450113</v>
      </c>
      <c r="NH31" s="16">
        <f t="shared" si="1596"/>
        <v>2429.2419638746719</v>
      </c>
      <c r="NI31" s="16">
        <f t="shared" si="1596"/>
        <v>2497.2607388631623</v>
      </c>
      <c r="NJ31" s="16">
        <f t="shared" si="1596"/>
        <v>2567.1840395513309</v>
      </c>
      <c r="NK31" s="16">
        <f t="shared" si="1596"/>
        <v>2639.0651926587689</v>
      </c>
      <c r="NL31" s="16">
        <f t="shared" si="1596"/>
        <v>2712.9590180532141</v>
      </c>
      <c r="NM31" s="16">
        <f t="shared" si="1596"/>
        <v>2788.9218705587041</v>
      </c>
      <c r="NN31" s="16">
        <f t="shared" si="1596"/>
        <v>2867.0116829343483</v>
      </c>
      <c r="NO31" s="16">
        <f t="shared" si="1596"/>
        <v>2947.2880100565103</v>
      </c>
      <c r="NP31" s="16">
        <f t="shared" si="1596"/>
        <v>3029.8120743380914</v>
      </c>
      <c r="NQ31" s="16">
        <f t="shared" si="1596"/>
        <v>3114.646812419558</v>
      </c>
      <c r="NR31" s="16">
        <f t="shared" si="1596"/>
        <v>3201.8569231673064</v>
      </c>
      <c r="NS31" s="16">
        <f t="shared" si="1596"/>
        <v>3291.5089170159899</v>
      </c>
      <c r="NT31" s="16">
        <f t="shared" si="1596"/>
        <v>3383.6711666924398</v>
      </c>
      <c r="NU31" s="16">
        <f t="shared" si="1596"/>
        <v>3478.4139593598279</v>
      </c>
      <c r="NV31" s="16">
        <f t="shared" si="1596"/>
        <v>3575.8095502219026</v>
      </c>
      <c r="NW31" s="16">
        <f t="shared" si="1596"/>
        <v>3675.9322176281153</v>
      </c>
      <c r="NX31" s="16">
        <f t="shared" si="1596"/>
        <v>3778.8583197217031</v>
      </c>
      <c r="NY31" s="16">
        <f t="shared" si="1596"/>
        <v>3884.6663526739108</v>
      </c>
      <c r="NZ31" s="16">
        <f t="shared" si="1596"/>
        <v>3993.4370105487801</v>
      </c>
      <c r="OA31" s="16">
        <f t="shared" si="1596"/>
        <v>4105.2532468441486</v>
      </c>
      <c r="OB31" s="16">
        <f t="shared" si="1596"/>
        <v>4220.2003377557839</v>
      </c>
      <c r="OC31" s="16">
        <f t="shared" si="1596"/>
        <v>4338.3659472129448</v>
      </c>
      <c r="OD31" s="16">
        <f t="shared" si="1596"/>
        <v>4459.8401937349063</v>
      </c>
      <c r="OE31" s="16">
        <f t="shared" si="1596"/>
        <v>4584.7157191594861</v>
      </c>
      <c r="OF31" s="16">
        <f t="shared" si="1596"/>
        <v>4713.0877592959514</v>
      </c>
      <c r="OH31" s="58" t="str">
        <f>_xlfn.CONCAT(C27," ",D31)</f>
        <v>NYPA St. Lawrence Contract Capacity Charges ($)</v>
      </c>
    </row>
    <row r="33" spans="2:398" x14ac:dyDescent="0.25">
      <c r="B33" s="37" t="s">
        <v>82</v>
      </c>
      <c r="C33" s="7" t="s">
        <v>46</v>
      </c>
      <c r="D33" s="19" t="s">
        <v>73</v>
      </c>
      <c r="E33" s="44">
        <f>SUM(Lookups!$L$18:$L$19)</f>
        <v>40</v>
      </c>
      <c r="F33" s="44">
        <f>SUM(Lookups!$L$18:$L$19)</f>
        <v>40</v>
      </c>
      <c r="G33" s="44">
        <f>SUM(Lookups!$L$18:$L$19)</f>
        <v>40</v>
      </c>
      <c r="H33" s="44">
        <f>SUM(Lookups!$L$18:$L$19)</f>
        <v>40</v>
      </c>
      <c r="I33" s="44">
        <f>SUM(Lookups!$L$18:$L$19)</f>
        <v>40</v>
      </c>
      <c r="J33" s="44">
        <f>SUM(Lookups!$L$18:$L$19)</f>
        <v>40</v>
      </c>
      <c r="K33" s="44">
        <f>SUM(Lookups!$L$18:$L$19)</f>
        <v>40</v>
      </c>
      <c r="L33" s="44">
        <f>SUM(Lookups!$L$18:$L$19)</f>
        <v>40</v>
      </c>
      <c r="M33" s="44">
        <f>SUM(Lookups!$L$18:$L$19)</f>
        <v>40</v>
      </c>
      <c r="N33" s="44">
        <f>SUM(Lookups!$L$18:$L$19)</f>
        <v>40</v>
      </c>
      <c r="O33" s="44">
        <f>SUM(Lookups!$L$18:$L$19)</f>
        <v>40</v>
      </c>
      <c r="P33" s="44">
        <f>SUM(Lookups!$L$18:$L$19)</f>
        <v>40</v>
      </c>
      <c r="Q33" s="44">
        <f>SUM(Lookups!$L$18:$L$19)</f>
        <v>40</v>
      </c>
      <c r="R33" s="44">
        <f>SUM(Lookups!$L$18:$L$19)</f>
        <v>40</v>
      </c>
      <c r="S33" s="44">
        <f>SUM(Lookups!$L$18:$L$19)</f>
        <v>40</v>
      </c>
      <c r="T33" s="44">
        <f>SUM(Lookups!$L$18:$L$19)</f>
        <v>40</v>
      </c>
      <c r="U33" s="44">
        <f>SUM(Lookups!$L$18:$L$19)</f>
        <v>40</v>
      </c>
      <c r="V33" s="44">
        <f>SUM(Lookups!$L$18:$L$19)</f>
        <v>40</v>
      </c>
      <c r="W33" s="44">
        <f>SUM(Lookups!$L$18:$L$19)</f>
        <v>40</v>
      </c>
      <c r="X33" s="44">
        <f>SUM(Lookups!$L$18:$L$19)</f>
        <v>40</v>
      </c>
      <c r="Y33" s="44">
        <f>SUM(Lookups!$L$18:$L$19)</f>
        <v>40</v>
      </c>
      <c r="Z33" s="44">
        <f>SUM(Lookups!$L$18:$L$19)</f>
        <v>40</v>
      </c>
      <c r="AA33" s="44">
        <f>SUM(Lookups!$L$18:$L$19)</f>
        <v>40</v>
      </c>
      <c r="AB33" s="44">
        <f>SUM(Lookups!$L$18:$L$19)</f>
        <v>40</v>
      </c>
      <c r="AC33" s="44">
        <f>SUM(Lookups!$L$18:$L$19)</f>
        <v>40</v>
      </c>
      <c r="AD33" s="44">
        <f>SUM(Lookups!$L$18:$L$19)</f>
        <v>40</v>
      </c>
      <c r="AE33" s="44">
        <f>SUM(Lookups!$L$18:$L$19)</f>
        <v>40</v>
      </c>
      <c r="AF33" s="44">
        <f>SUM(Lookups!$L$18:$L$19)</f>
        <v>40</v>
      </c>
      <c r="AG33" s="44">
        <f>SUM(Lookups!$L$18:$L$19)</f>
        <v>40</v>
      </c>
      <c r="AH33" s="44">
        <f>SUM(Lookups!$L$18:$L$19)</f>
        <v>40</v>
      </c>
      <c r="AI33" s="44">
        <f>SUM(Lookups!$L$18:$L$19)</f>
        <v>40</v>
      </c>
      <c r="AJ33" s="44">
        <f>SUM(Lookups!$L$18:$L$19)</f>
        <v>40</v>
      </c>
      <c r="AK33" s="44">
        <f>SUM(Lookups!$L$18:$L$19)</f>
        <v>40</v>
      </c>
      <c r="AL33" s="44">
        <f>SUM(Lookups!$L$18:$L$19)</f>
        <v>40</v>
      </c>
      <c r="AM33" s="44">
        <f>SUM(Lookups!$L$18:$L$19)</f>
        <v>40</v>
      </c>
      <c r="AN33" s="44">
        <f>SUM(Lookups!$L$18:$L$19)</f>
        <v>40</v>
      </c>
      <c r="AO33" s="44">
        <f>SUM(Lookups!$L$18:$L$19)</f>
        <v>40</v>
      </c>
      <c r="AP33" s="44">
        <f>SUM(Lookups!$L$18:$L$19)</f>
        <v>40</v>
      </c>
      <c r="AQ33" s="44">
        <f>SUM(Lookups!$L$18:$L$19)</f>
        <v>40</v>
      </c>
      <c r="AR33" s="44">
        <f>SUM(Lookups!$L$18:$L$19)</f>
        <v>40</v>
      </c>
      <c r="AS33" s="44">
        <f>SUM(Lookups!$L$18:$L$19)</f>
        <v>40</v>
      </c>
      <c r="AT33" s="44">
        <f>SUM(Lookups!$L$18:$L$19)</f>
        <v>40</v>
      </c>
      <c r="AU33" s="44">
        <f>SUM(Lookups!$L$18:$L$19)</f>
        <v>40</v>
      </c>
      <c r="AV33" s="44">
        <f>SUM(Lookups!$L$18:$L$19)</f>
        <v>40</v>
      </c>
      <c r="AW33" s="44">
        <f>SUM(Lookups!$L$18:$L$19)</f>
        <v>40</v>
      </c>
      <c r="AX33" s="44">
        <f>SUM(Lookups!$L$18:$L$19)</f>
        <v>40</v>
      </c>
      <c r="AY33" s="44">
        <f>SUM(Lookups!$L$18:$L$19)</f>
        <v>40</v>
      </c>
      <c r="AZ33" s="44">
        <f>SUM(Lookups!$L$18:$L$19)</f>
        <v>40</v>
      </c>
      <c r="BA33" s="44">
        <f>SUM(Lookups!$L$18:$L$19)</f>
        <v>40</v>
      </c>
      <c r="BB33" s="44">
        <f>SUM(Lookups!$L$18:$L$19)</f>
        <v>40</v>
      </c>
      <c r="BC33" s="44">
        <f>SUM(Lookups!$L$18:$L$19)</f>
        <v>40</v>
      </c>
      <c r="BD33" s="44">
        <f>SUM(Lookups!$L$18:$L$19)</f>
        <v>40</v>
      </c>
      <c r="BE33" s="44">
        <f>SUM(Lookups!$L$18:$L$19)</f>
        <v>40</v>
      </c>
      <c r="BF33" s="44">
        <f>SUM(Lookups!$L$18:$L$19)</f>
        <v>40</v>
      </c>
      <c r="BG33" s="44">
        <f>SUM(Lookups!$L$18:$L$19)</f>
        <v>40</v>
      </c>
      <c r="BH33" s="44">
        <f>SUM(Lookups!$L$18:$L$19)</f>
        <v>40</v>
      </c>
      <c r="BI33" s="44">
        <f>SUM(Lookups!$L$18:$L$19)</f>
        <v>40</v>
      </c>
      <c r="BJ33" s="44">
        <f>SUM(Lookups!$L$18:$L$19)</f>
        <v>40</v>
      </c>
      <c r="BK33" s="44">
        <f>SUM(Lookups!$L$18:$L$19)</f>
        <v>40</v>
      </c>
      <c r="BL33" s="44">
        <f>SUM(Lookups!$L$18:$L$19)</f>
        <v>40</v>
      </c>
      <c r="BM33" s="44">
        <f>SUM(Lookups!$L$18:$L$19)</f>
        <v>40</v>
      </c>
      <c r="BN33" s="44">
        <f>SUM(Lookups!$L$18:$L$19)</f>
        <v>40</v>
      </c>
      <c r="BO33" s="44">
        <f>SUM(Lookups!$L$18:$L$19)</f>
        <v>40</v>
      </c>
      <c r="BP33" s="44">
        <f>SUM(Lookups!$L$18:$L$19)</f>
        <v>40</v>
      </c>
      <c r="BQ33" s="44">
        <f>SUM(Lookups!$L$18:$L$19)</f>
        <v>40</v>
      </c>
      <c r="BR33" s="44">
        <f>SUM(Lookups!$L$18:$L$19)</f>
        <v>40</v>
      </c>
      <c r="BS33" s="44">
        <f>SUM(Lookups!$L$18:$L$19)</f>
        <v>40</v>
      </c>
      <c r="BT33" s="44">
        <f>SUM(Lookups!$L$18:$L$19)</f>
        <v>40</v>
      </c>
      <c r="BU33" s="44">
        <f>SUM(Lookups!$L$18:$L$19)</f>
        <v>40</v>
      </c>
      <c r="BV33" s="44">
        <f>SUM(Lookups!$L$18:$L$19)</f>
        <v>40</v>
      </c>
      <c r="BW33" s="44">
        <f>SUM(Lookups!$L$18:$L$19)</f>
        <v>40</v>
      </c>
      <c r="BX33" s="44">
        <f>SUM(Lookups!$L$18:$L$19)</f>
        <v>40</v>
      </c>
      <c r="BY33" s="44">
        <f>SUM(Lookups!$L$18:$L$19)</f>
        <v>40</v>
      </c>
      <c r="BZ33" s="44">
        <f>SUM(Lookups!$L$18:$L$19)</f>
        <v>40</v>
      </c>
      <c r="CA33" s="44">
        <f>SUM(Lookups!$L$18:$L$19)</f>
        <v>40</v>
      </c>
      <c r="CB33" s="44">
        <f>SUM(Lookups!$L$18:$L$19)</f>
        <v>40</v>
      </c>
      <c r="CC33" s="44">
        <f>SUM(Lookups!$L$18:$L$19)</f>
        <v>40</v>
      </c>
      <c r="CD33" s="44">
        <f>SUM(Lookups!$L$18:$L$19)</f>
        <v>40</v>
      </c>
      <c r="CE33" s="44">
        <f>SUM(Lookups!$L$18:$L$19)</f>
        <v>40</v>
      </c>
      <c r="CF33" s="44">
        <f>SUM(Lookups!$L$18:$L$19)</f>
        <v>40</v>
      </c>
      <c r="CG33" s="44">
        <f>SUM(Lookups!$L$18:$L$19)</f>
        <v>40</v>
      </c>
      <c r="CH33" s="44">
        <f>SUM(Lookups!$L$18:$L$19)</f>
        <v>40</v>
      </c>
      <c r="CI33" s="44">
        <f>SUM(Lookups!$L$18:$L$19)</f>
        <v>40</v>
      </c>
      <c r="CJ33" s="44">
        <f>SUM(Lookups!$L$18:$L$19)</f>
        <v>40</v>
      </c>
      <c r="CK33" s="44">
        <f>SUM(Lookups!$L$18:$L$19)</f>
        <v>40</v>
      </c>
      <c r="CL33" s="44">
        <f>SUM(Lookups!$L$18:$L$19)</f>
        <v>40</v>
      </c>
      <c r="CM33" s="44">
        <f>SUM(Lookups!$L$18:$L$19)</f>
        <v>40</v>
      </c>
      <c r="CN33" s="44">
        <f>SUM(Lookups!$L$18:$L$19)</f>
        <v>40</v>
      </c>
      <c r="CO33" s="44">
        <f>SUM(Lookups!$L$18:$L$19)</f>
        <v>40</v>
      </c>
      <c r="CP33" s="44">
        <f>SUM(Lookups!$L$18:$L$19)</f>
        <v>40</v>
      </c>
      <c r="CQ33" s="44">
        <f>SUM(Lookups!$L$18:$L$19)</f>
        <v>40</v>
      </c>
      <c r="CR33" s="44">
        <f>SUM(Lookups!$L$18:$L$19)</f>
        <v>40</v>
      </c>
      <c r="CS33" s="44">
        <f>SUM(Lookups!$L$18:$L$19)</f>
        <v>40</v>
      </c>
      <c r="CT33" s="44">
        <f>SUM(Lookups!$L$18:$L$19)</f>
        <v>40</v>
      </c>
      <c r="CU33" s="44">
        <f>SUM(Lookups!$L$18:$L$19)</f>
        <v>40</v>
      </c>
      <c r="CV33" s="44">
        <f>SUM(Lookups!$L$18:$L$19)</f>
        <v>40</v>
      </c>
      <c r="CW33" s="44">
        <f>SUM(Lookups!$L$18:$L$19)</f>
        <v>40</v>
      </c>
      <c r="CX33" s="44">
        <f>SUM(Lookups!$L$18:$L$19)</f>
        <v>40</v>
      </c>
      <c r="CY33" s="44">
        <f>SUM(Lookups!$L$18:$L$19)</f>
        <v>40</v>
      </c>
      <c r="CZ33" s="44">
        <f>SUM(Lookups!$L$18:$L$19)</f>
        <v>40</v>
      </c>
      <c r="DA33" s="44">
        <f>SUM(Lookups!$L$18:$L$19)</f>
        <v>40</v>
      </c>
      <c r="DB33" s="44">
        <f>SUM(Lookups!$L$18:$L$19)</f>
        <v>40</v>
      </c>
      <c r="DC33" s="44">
        <f>SUM(Lookups!$L$18:$L$19)</f>
        <v>40</v>
      </c>
      <c r="DD33" s="44">
        <f>SUM(Lookups!$L$18:$L$19)</f>
        <v>40</v>
      </c>
      <c r="DE33" s="44">
        <f>SUM(Lookups!$L$18:$L$19)</f>
        <v>40</v>
      </c>
      <c r="DF33" s="44">
        <f>SUM(Lookups!$L$18:$L$19)</f>
        <v>40</v>
      </c>
      <c r="DG33" s="44">
        <f>SUM(Lookups!$L$18:$L$19)</f>
        <v>40</v>
      </c>
      <c r="DH33" s="44">
        <f>SUM(Lookups!$L$18:$L$19)</f>
        <v>40</v>
      </c>
      <c r="DI33" s="44">
        <f>SUM(Lookups!$L$18:$L$19)</f>
        <v>40</v>
      </c>
      <c r="DJ33" s="44">
        <f>SUM(Lookups!$L$18:$L$19)</f>
        <v>40</v>
      </c>
      <c r="DK33" s="44">
        <f>SUM(Lookups!$L$18:$L$19)</f>
        <v>40</v>
      </c>
      <c r="DL33" s="44">
        <f>SUM(Lookups!$L$18:$L$19)</f>
        <v>40</v>
      </c>
      <c r="DM33" s="44">
        <f>SUM(Lookups!$L$18:$L$19)</f>
        <v>40</v>
      </c>
      <c r="DN33" s="44">
        <f>SUM(Lookups!$L$18:$L$19)</f>
        <v>40</v>
      </c>
      <c r="DO33" s="44">
        <f>SUM(Lookups!$L$18:$L$19)</f>
        <v>40</v>
      </c>
      <c r="DP33" s="44">
        <f>SUM(Lookups!$L$18:$L$19)</f>
        <v>40</v>
      </c>
      <c r="DQ33" s="44">
        <f>SUM(Lookups!$L$18:$L$19)</f>
        <v>40</v>
      </c>
      <c r="DR33" s="44">
        <f>SUM(Lookups!$L$18:$L$19)</f>
        <v>40</v>
      </c>
      <c r="DS33" s="44">
        <f>SUM(Lookups!$L$18:$L$19)</f>
        <v>40</v>
      </c>
      <c r="DT33" s="44">
        <f>SUM(Lookups!$L$18:$L$19)</f>
        <v>40</v>
      </c>
      <c r="DU33" s="44">
        <f>SUM(Lookups!$L$18:$L$19)</f>
        <v>40</v>
      </c>
      <c r="DV33" s="44">
        <f>SUM(Lookups!$L$18:$L$19)</f>
        <v>40</v>
      </c>
      <c r="DW33" s="44">
        <f>SUM(Lookups!$L$18:$L$19)</f>
        <v>40</v>
      </c>
      <c r="DX33" s="44">
        <f>SUM(Lookups!$L$18:$L$19)</f>
        <v>40</v>
      </c>
      <c r="DY33" s="44">
        <f>SUM(Lookups!$L$18:$L$19)</f>
        <v>40</v>
      </c>
      <c r="DZ33" s="44">
        <f>SUM(Lookups!$L$18:$L$19)</f>
        <v>40</v>
      </c>
      <c r="EA33" s="44">
        <f>SUM(Lookups!$L$18:$L$19)</f>
        <v>40</v>
      </c>
      <c r="EB33" s="44">
        <f>SUM(Lookups!$L$18:$L$19)</f>
        <v>40</v>
      </c>
      <c r="EC33" s="44">
        <f>SUM(Lookups!$L$18:$L$19)</f>
        <v>40</v>
      </c>
      <c r="ED33" s="44">
        <f>SUM(Lookups!$L$18:$L$19)</f>
        <v>40</v>
      </c>
      <c r="EE33" s="44">
        <f>SUM(Lookups!$L$18:$L$19)</f>
        <v>40</v>
      </c>
      <c r="EF33" s="44">
        <f>SUM(Lookups!$L$18:$L$19)</f>
        <v>40</v>
      </c>
      <c r="EG33" s="44">
        <f>SUM(Lookups!$L$18:$L$19)</f>
        <v>40</v>
      </c>
      <c r="EH33" s="44">
        <f>SUM(Lookups!$L$18:$L$19)</f>
        <v>40</v>
      </c>
      <c r="EI33" s="44">
        <f>SUM(Lookups!$L$18:$L$19)</f>
        <v>40</v>
      </c>
      <c r="EJ33" s="44">
        <f>SUM(Lookups!$L$18:$L$19)</f>
        <v>40</v>
      </c>
      <c r="EK33" s="44">
        <f>SUM(Lookups!$L$18:$L$19)</f>
        <v>40</v>
      </c>
      <c r="EL33" s="44">
        <f>SUM(Lookups!$L$18:$L$19)</f>
        <v>40</v>
      </c>
      <c r="EM33" s="44">
        <f>SUM(Lookups!$L$18:$L$19)</f>
        <v>40</v>
      </c>
      <c r="EN33" s="44">
        <f>SUM(Lookups!$L$18:$L$19)</f>
        <v>40</v>
      </c>
      <c r="EO33" s="44">
        <f>SUM(Lookups!$L$18:$L$19)</f>
        <v>40</v>
      </c>
      <c r="EP33" s="44">
        <f>SUM(Lookups!$L$18:$L$19)</f>
        <v>40</v>
      </c>
      <c r="EQ33" s="44">
        <f>SUM(Lookups!$L$18:$L$19)</f>
        <v>40</v>
      </c>
      <c r="ER33" s="44">
        <f>SUM(Lookups!$L$18:$L$19)</f>
        <v>40</v>
      </c>
      <c r="ES33" s="44">
        <f>SUM(Lookups!$L$18:$L$19)</f>
        <v>40</v>
      </c>
      <c r="ET33" s="44">
        <f>SUM(Lookups!$L$18:$L$19)</f>
        <v>40</v>
      </c>
      <c r="EU33" s="44">
        <f>SUM(Lookups!$L$18:$L$19)</f>
        <v>40</v>
      </c>
      <c r="EV33" s="44">
        <f>SUM(Lookups!$L$18:$L$19)</f>
        <v>40</v>
      </c>
      <c r="EW33" s="44">
        <f>SUM(Lookups!$L$18:$L$19)</f>
        <v>40</v>
      </c>
      <c r="EX33" s="44">
        <f>SUM(Lookups!$L$18:$L$19)</f>
        <v>40</v>
      </c>
      <c r="EY33" s="44">
        <f>SUM(Lookups!$L$18:$L$19)</f>
        <v>40</v>
      </c>
      <c r="EZ33" s="44">
        <f>SUM(Lookups!$L$18:$L$19)</f>
        <v>40</v>
      </c>
      <c r="FA33" s="44">
        <f>SUM(Lookups!$L$18:$L$19)</f>
        <v>40</v>
      </c>
      <c r="FB33" s="44">
        <f>SUM(Lookups!$L$18:$L$19)</f>
        <v>40</v>
      </c>
      <c r="FC33" s="44">
        <f>SUM(Lookups!$L$18:$L$19)</f>
        <v>40</v>
      </c>
      <c r="FD33" s="44">
        <f>SUM(Lookups!$L$18:$L$19)</f>
        <v>40</v>
      </c>
      <c r="FE33" s="44">
        <f>SUM(Lookups!$L$18:$L$19)</f>
        <v>40</v>
      </c>
      <c r="FF33" s="44">
        <f>SUM(Lookups!$L$18:$L$19)</f>
        <v>40</v>
      </c>
      <c r="FG33" s="44">
        <f>SUM(Lookups!$L$18:$L$19)</f>
        <v>40</v>
      </c>
      <c r="FH33" s="44">
        <f>SUM(Lookups!$L$18:$L$19)</f>
        <v>40</v>
      </c>
      <c r="FI33" s="44">
        <f>SUM(Lookups!$L$18:$L$19)</f>
        <v>40</v>
      </c>
      <c r="FJ33" s="44">
        <f>SUM(Lookups!$L$18:$L$19)</f>
        <v>40</v>
      </c>
      <c r="FK33" s="44">
        <f>SUM(Lookups!$L$18:$L$19)</f>
        <v>40</v>
      </c>
      <c r="FL33" s="44">
        <f>SUM(Lookups!$L$18:$L$19)</f>
        <v>40</v>
      </c>
      <c r="FM33" s="44">
        <f>SUM(Lookups!$L$18:$L$19)</f>
        <v>40</v>
      </c>
      <c r="FN33" s="44">
        <f>SUM(Lookups!$L$18:$L$19)</f>
        <v>40</v>
      </c>
      <c r="FO33" s="44">
        <f>SUM(Lookups!$L$18:$L$19)</f>
        <v>40</v>
      </c>
      <c r="FP33" s="44">
        <f>SUM(Lookups!$L$18:$L$19)</f>
        <v>40</v>
      </c>
      <c r="FQ33" s="44">
        <f>SUM(Lookups!$L$18:$L$19)</f>
        <v>40</v>
      </c>
      <c r="FR33" s="44">
        <f>SUM(Lookups!$L$18:$L$19)</f>
        <v>40</v>
      </c>
      <c r="FS33" s="44">
        <f>SUM(Lookups!$L$18:$L$19)</f>
        <v>40</v>
      </c>
      <c r="FT33" s="44">
        <f>SUM(Lookups!$L$18:$L$19)</f>
        <v>40</v>
      </c>
      <c r="FU33" s="44">
        <f>SUM(Lookups!$L$18:$L$19)</f>
        <v>40</v>
      </c>
      <c r="FV33" s="44">
        <f>SUM(Lookups!$L$18:$L$19)</f>
        <v>40</v>
      </c>
      <c r="FW33" s="44">
        <f>SUM(Lookups!$L$18:$L$19)</f>
        <v>40</v>
      </c>
      <c r="FX33" s="44">
        <f>SUM(Lookups!$L$18:$L$19)</f>
        <v>40</v>
      </c>
      <c r="FY33" s="44">
        <f>SUM(Lookups!$L$18:$L$19)</f>
        <v>40</v>
      </c>
      <c r="FZ33" s="44">
        <f>SUM(Lookups!$L$18:$L$19)</f>
        <v>40</v>
      </c>
      <c r="GA33" s="44">
        <f>SUM(Lookups!$L$18:$L$19)</f>
        <v>40</v>
      </c>
      <c r="GB33" s="44">
        <f>SUM(Lookups!$L$18:$L$19)</f>
        <v>40</v>
      </c>
      <c r="GC33" s="44">
        <f>SUM(Lookups!$L$18:$L$19)</f>
        <v>40</v>
      </c>
      <c r="GD33" s="44">
        <f>SUM(Lookups!$L$18:$L$19)</f>
        <v>40</v>
      </c>
      <c r="GE33" s="44">
        <f>SUM(Lookups!$L$18:$L$19)</f>
        <v>40</v>
      </c>
      <c r="GF33" s="44">
        <f>SUM(Lookups!$L$18:$L$19)</f>
        <v>40</v>
      </c>
      <c r="GG33" s="44">
        <f>SUM(Lookups!$L$18:$L$19)</f>
        <v>40</v>
      </c>
      <c r="GH33" s="44">
        <f>SUM(Lookups!$L$18:$L$19)</f>
        <v>40</v>
      </c>
      <c r="GI33" s="44">
        <f>SUM(Lookups!$L$18:$L$19)</f>
        <v>40</v>
      </c>
      <c r="GJ33" s="44">
        <f>SUM(Lookups!$L$18:$L$19)</f>
        <v>40</v>
      </c>
      <c r="GK33" s="44">
        <f>SUM(Lookups!$L$18:$L$19)</f>
        <v>40</v>
      </c>
      <c r="GL33" s="44">
        <f>SUM(Lookups!$L$18:$L$19)</f>
        <v>40</v>
      </c>
      <c r="GM33" s="44">
        <f>SUM(Lookups!$L$18:$L$19)</f>
        <v>40</v>
      </c>
      <c r="GN33" s="44">
        <f>SUM(Lookups!$L$18:$L$19)</f>
        <v>40</v>
      </c>
      <c r="GO33" s="44">
        <f>SUM(Lookups!$L$18:$L$19)</f>
        <v>40</v>
      </c>
      <c r="GP33" s="44">
        <f>SUM(Lookups!$L$18:$L$19)</f>
        <v>40</v>
      </c>
      <c r="GQ33" s="44">
        <f>SUM(Lookups!$L$18:$L$19)</f>
        <v>40</v>
      </c>
      <c r="GR33" s="44">
        <f>SUM(Lookups!$L$18:$L$19)</f>
        <v>40</v>
      </c>
      <c r="GS33" s="44">
        <f>SUM(Lookups!$L$18:$L$19)</f>
        <v>40</v>
      </c>
      <c r="GT33" s="44">
        <f>SUM(Lookups!$L$18:$L$19)</f>
        <v>40</v>
      </c>
      <c r="GU33" s="44">
        <f>SUM(Lookups!$L$18:$L$19)</f>
        <v>40</v>
      </c>
      <c r="GV33" s="44">
        <f>SUM(Lookups!$L$18:$L$19)</f>
        <v>40</v>
      </c>
      <c r="GW33" s="44">
        <f>SUM(Lookups!$L$18:$L$19)</f>
        <v>40</v>
      </c>
      <c r="GX33" s="44">
        <f>SUM(Lookups!$L$18:$L$19)</f>
        <v>40</v>
      </c>
      <c r="GY33" s="44">
        <f>SUM(Lookups!$L$18:$L$19)</f>
        <v>40</v>
      </c>
      <c r="GZ33" s="44">
        <f>SUM(Lookups!$L$18:$L$19)</f>
        <v>40</v>
      </c>
      <c r="HA33" s="44">
        <f>SUM(Lookups!$L$18:$L$19)</f>
        <v>40</v>
      </c>
      <c r="HB33" s="44">
        <f>SUM(Lookups!$L$18:$L$19)</f>
        <v>40</v>
      </c>
      <c r="HC33" s="44">
        <f>SUM(Lookups!$L$18:$L$19)</f>
        <v>40</v>
      </c>
      <c r="HD33" s="44">
        <f>SUM(Lookups!$L$18:$L$19)</f>
        <v>40</v>
      </c>
      <c r="HE33" s="44">
        <f>SUM(Lookups!$L$18:$L$19)</f>
        <v>40</v>
      </c>
      <c r="HF33" s="44">
        <f>SUM(Lookups!$L$18:$L$19)</f>
        <v>40</v>
      </c>
      <c r="HG33" s="44">
        <f>SUM(Lookups!$L$18:$L$19)</f>
        <v>40</v>
      </c>
      <c r="HH33" s="44">
        <f>SUM(Lookups!$L$18:$L$19)</f>
        <v>40</v>
      </c>
      <c r="HI33" s="44">
        <f>SUM(Lookups!$L$18:$L$19)</f>
        <v>40</v>
      </c>
      <c r="HJ33" s="44">
        <f>SUM(Lookups!$L$18:$L$19)</f>
        <v>40</v>
      </c>
      <c r="HK33" s="44">
        <f>SUM(Lookups!$L$18:$L$19)</f>
        <v>40</v>
      </c>
      <c r="HL33" s="44">
        <f>SUM(Lookups!$L$18:$L$19)</f>
        <v>40</v>
      </c>
      <c r="HM33" s="44">
        <f>SUM(Lookups!$L$18:$L$19)</f>
        <v>40</v>
      </c>
      <c r="HN33" s="44">
        <f>SUM(Lookups!$L$18:$L$19)</f>
        <v>40</v>
      </c>
      <c r="HO33" s="44">
        <f>SUM(Lookups!$L$18:$L$19)</f>
        <v>40</v>
      </c>
      <c r="HP33" s="44">
        <f>SUM(Lookups!$L$18:$L$19)</f>
        <v>40</v>
      </c>
      <c r="HQ33" s="44">
        <f>SUM(Lookups!$L$18:$L$19)</f>
        <v>40</v>
      </c>
      <c r="HR33" s="44">
        <f>SUM(Lookups!$L$18:$L$19)</f>
        <v>40</v>
      </c>
      <c r="HS33" s="44">
        <f>SUM(Lookups!$L$18:$L$19)</f>
        <v>40</v>
      </c>
      <c r="HT33" s="44">
        <f>SUM(Lookups!$L$18:$L$19)</f>
        <v>40</v>
      </c>
      <c r="HU33" s="44">
        <f>SUM(Lookups!$L$18:$L$19)</f>
        <v>40</v>
      </c>
      <c r="HV33" s="44">
        <f>SUM(Lookups!$L$18:$L$19)</f>
        <v>40</v>
      </c>
      <c r="HW33" s="44">
        <f>SUM(Lookups!$L$18:$L$19)</f>
        <v>40</v>
      </c>
      <c r="HX33" s="44">
        <f>SUM(Lookups!$L$18:$L$19)</f>
        <v>40</v>
      </c>
      <c r="HY33" s="44">
        <f>SUM(Lookups!$L$18:$L$19)</f>
        <v>40</v>
      </c>
      <c r="HZ33" s="44">
        <f>SUM(Lookups!$L$18:$L$19)</f>
        <v>40</v>
      </c>
      <c r="IA33" s="44">
        <f>SUM(Lookups!$L$18:$L$19)</f>
        <v>40</v>
      </c>
      <c r="IB33" s="44">
        <f>SUM(Lookups!$L$18:$L$19)</f>
        <v>40</v>
      </c>
      <c r="IC33" s="44">
        <f>SUM(Lookups!$L$18:$L$19)</f>
        <v>40</v>
      </c>
      <c r="ID33" s="44">
        <f>SUM(Lookups!$L$18:$L$19)</f>
        <v>40</v>
      </c>
      <c r="IE33" s="44">
        <f>SUM(Lookups!$L$18:$L$19)</f>
        <v>40</v>
      </c>
      <c r="IF33" s="44">
        <f>SUM(Lookups!$L$18:$L$19)</f>
        <v>40</v>
      </c>
      <c r="IG33" s="44">
        <f>SUM(Lookups!$L$18:$L$19)</f>
        <v>40</v>
      </c>
      <c r="IH33" s="44">
        <f>SUM(Lookups!$L$18:$L$19)</f>
        <v>40</v>
      </c>
      <c r="II33" s="44">
        <f>SUM(Lookups!$L$18:$L$19)</f>
        <v>40</v>
      </c>
      <c r="IJ33" s="44">
        <f>SUM(Lookups!$L$18:$L$19)</f>
        <v>40</v>
      </c>
      <c r="IK33" s="44">
        <f>SUM(Lookups!$L$18:$L$19)</f>
        <v>40</v>
      </c>
      <c r="IL33" s="44">
        <f>SUM(Lookups!$L$18:$L$19)</f>
        <v>40</v>
      </c>
      <c r="IM33" s="44">
        <f>SUM(Lookups!$L$18:$L$19)</f>
        <v>40</v>
      </c>
      <c r="IN33" s="44">
        <f>SUM(Lookups!$L$18:$L$19)</f>
        <v>40</v>
      </c>
      <c r="IO33" s="44">
        <f>SUM(Lookups!$L$18:$L$19)</f>
        <v>40</v>
      </c>
      <c r="IP33" s="44">
        <f>SUM(Lookups!$L$18:$L$19)</f>
        <v>40</v>
      </c>
      <c r="IQ33" s="44">
        <f>SUM(Lookups!$L$18:$L$19)</f>
        <v>40</v>
      </c>
      <c r="IR33" s="44">
        <f>SUM(Lookups!$L$18:$L$19)</f>
        <v>40</v>
      </c>
      <c r="IS33" s="44">
        <f>SUM(Lookups!$L$18:$L$19)</f>
        <v>40</v>
      </c>
      <c r="IT33" s="44">
        <f>SUM(Lookups!$L$18:$L$19)</f>
        <v>40</v>
      </c>
      <c r="IU33" s="44">
        <f>SUM(Lookups!$L$18:$L$19)</f>
        <v>40</v>
      </c>
      <c r="IV33" s="44">
        <f>SUM(Lookups!$L$18:$L$19)</f>
        <v>40</v>
      </c>
      <c r="IW33" s="44">
        <f>SUM(Lookups!$L$18:$L$19)</f>
        <v>40</v>
      </c>
      <c r="IX33" s="44">
        <f>SUM(Lookups!$L$18:$L$19)</f>
        <v>40</v>
      </c>
      <c r="IY33" s="44">
        <f>SUM(Lookups!$L$18:$L$19)</f>
        <v>40</v>
      </c>
      <c r="IZ33" s="44">
        <f>SUM(Lookups!$L$18:$L$19)</f>
        <v>40</v>
      </c>
      <c r="JA33" s="44">
        <f>SUM(Lookups!$L$18:$L$19)</f>
        <v>40</v>
      </c>
      <c r="JB33" s="44">
        <f>SUM(Lookups!$L$18:$L$19)</f>
        <v>40</v>
      </c>
      <c r="JC33" s="44">
        <f>SUM(Lookups!$L$18:$L$19)</f>
        <v>40</v>
      </c>
      <c r="JD33" s="44">
        <f>SUM(Lookups!$L$18:$L$19)</f>
        <v>40</v>
      </c>
      <c r="JE33" s="44">
        <f>SUM(Lookups!$L$18:$L$19)</f>
        <v>40</v>
      </c>
      <c r="JF33" s="44">
        <f>SUM(Lookups!$L$18:$L$19)</f>
        <v>40</v>
      </c>
      <c r="JG33" s="44">
        <f>SUM(Lookups!$L$18:$L$19)</f>
        <v>40</v>
      </c>
      <c r="JH33" s="44">
        <f>SUM(Lookups!$L$18:$L$19)</f>
        <v>40</v>
      </c>
      <c r="JI33" s="44">
        <f>SUM(Lookups!$L$18:$L$19)</f>
        <v>40</v>
      </c>
      <c r="JJ33" s="44">
        <f>SUM(Lookups!$L$18:$L$19)</f>
        <v>40</v>
      </c>
      <c r="JK33" s="44">
        <f>SUM(Lookups!$L$18:$L$19)</f>
        <v>40</v>
      </c>
      <c r="JL33" s="44">
        <f>SUM(Lookups!$L$18:$L$19)</f>
        <v>40</v>
      </c>
      <c r="JM33" s="44">
        <f>SUM(Lookups!$L$18:$L$19)</f>
        <v>40</v>
      </c>
      <c r="JN33" s="44">
        <f>SUM(Lookups!$L$18:$L$19)</f>
        <v>40</v>
      </c>
      <c r="JO33" s="44">
        <f>SUM(Lookups!$L$18:$L$19)</f>
        <v>40</v>
      </c>
      <c r="JP33" s="44">
        <f>SUM(Lookups!$L$18:$L$19)</f>
        <v>40</v>
      </c>
      <c r="JQ33" s="44">
        <f>SUM(Lookups!$L$18:$L$19)</f>
        <v>40</v>
      </c>
      <c r="JR33" s="44">
        <f>SUM(Lookups!$L$18:$L$19)</f>
        <v>40</v>
      </c>
      <c r="JS33" s="44">
        <f>SUM(Lookups!$L$18:$L$19)</f>
        <v>40</v>
      </c>
      <c r="JT33" s="44">
        <f>SUM(Lookups!$L$18:$L$19)</f>
        <v>40</v>
      </c>
      <c r="JU33" s="44">
        <f>SUM(Lookups!$L$18:$L$19)</f>
        <v>40</v>
      </c>
      <c r="JV33" s="44">
        <f>SUM(Lookups!$L$18:$L$19)</f>
        <v>40</v>
      </c>
      <c r="JW33" s="44">
        <f>SUM(Lookups!$L$18:$L$19)</f>
        <v>40</v>
      </c>
      <c r="JX33" s="44">
        <f>SUM(Lookups!$L$18:$L$19)</f>
        <v>40</v>
      </c>
      <c r="JY33" s="44">
        <f>SUM(Lookups!$L$18:$L$19)</f>
        <v>40</v>
      </c>
      <c r="JZ33" s="44">
        <f>SUM(Lookups!$L$18:$L$19)</f>
        <v>40</v>
      </c>
      <c r="KA33" s="44">
        <f>SUM(Lookups!$L$18:$L$19)</f>
        <v>40</v>
      </c>
      <c r="KB33" s="44">
        <f>SUM(Lookups!$L$18:$L$19)</f>
        <v>40</v>
      </c>
      <c r="KC33" s="44">
        <f>SUM(Lookups!$L$18:$L$19)</f>
        <v>40</v>
      </c>
      <c r="KD33" s="44">
        <f>SUM(Lookups!$L$18:$L$19)</f>
        <v>40</v>
      </c>
      <c r="KE33" s="44">
        <f>SUM(Lookups!$L$18:$L$19)</f>
        <v>40</v>
      </c>
      <c r="KF33" s="44">
        <f>SUM(Lookups!$L$18:$L$19)</f>
        <v>40</v>
      </c>
      <c r="KG33" s="44">
        <f>SUM(Lookups!$L$18:$L$19)</f>
        <v>40</v>
      </c>
      <c r="KH33" s="44">
        <f>SUM(Lookups!$L$18:$L$19)</f>
        <v>40</v>
      </c>
      <c r="KI33" s="44">
        <f>SUM(Lookups!$L$18:$L$19)</f>
        <v>40</v>
      </c>
      <c r="KJ33" s="44">
        <f>SUM(Lookups!$L$18:$L$19)</f>
        <v>40</v>
      </c>
      <c r="KK33" s="44">
        <f>SUM(Lookups!$L$18:$L$19)</f>
        <v>40</v>
      </c>
      <c r="KL33" s="44">
        <f>SUM(Lookups!$L$18:$L$19)</f>
        <v>40</v>
      </c>
      <c r="KM33" s="44">
        <f>SUM(Lookups!$L$18:$L$19)</f>
        <v>40</v>
      </c>
      <c r="KN33" s="44">
        <f>SUM(Lookups!$L$18:$L$19)</f>
        <v>40</v>
      </c>
      <c r="KO33" s="44">
        <f>SUM(Lookups!$L$18:$L$19)</f>
        <v>40</v>
      </c>
      <c r="KP33" s="44">
        <f>SUM(Lookups!$L$18:$L$19)</f>
        <v>40</v>
      </c>
      <c r="KQ33" s="44">
        <f>SUM(Lookups!$L$18:$L$19)</f>
        <v>40</v>
      </c>
      <c r="KR33" s="44">
        <f>SUM(Lookups!$L$18:$L$19)</f>
        <v>40</v>
      </c>
      <c r="KS33" s="44">
        <f>SUM(Lookups!$L$18:$L$19)</f>
        <v>40</v>
      </c>
      <c r="KT33" s="44">
        <f>SUM(Lookups!$L$18:$L$19)</f>
        <v>40</v>
      </c>
      <c r="KU33" s="44">
        <f>SUM(Lookups!$L$18:$L$19)</f>
        <v>40</v>
      </c>
      <c r="KV33" s="44">
        <f>SUM(Lookups!$L$18:$L$19)</f>
        <v>40</v>
      </c>
      <c r="KW33" s="44">
        <f>SUM(Lookups!$L$18:$L$19)</f>
        <v>40</v>
      </c>
      <c r="KX33" s="44">
        <f>SUM(Lookups!$L$18:$L$19)</f>
        <v>40</v>
      </c>
      <c r="KY33" s="44">
        <f>SUM(Lookups!$L$18:$L$19)</f>
        <v>40</v>
      </c>
      <c r="KZ33" s="44">
        <f>SUM(Lookups!$L$18:$L$19)</f>
        <v>40</v>
      </c>
      <c r="LA33" s="44">
        <f>SUM(Lookups!$L$18:$L$19)</f>
        <v>40</v>
      </c>
      <c r="LB33" s="44">
        <f>SUM(Lookups!$L$18:$L$19)</f>
        <v>40</v>
      </c>
      <c r="LC33" s="44">
        <f>SUM(Lookups!$L$18:$L$19)</f>
        <v>40</v>
      </c>
      <c r="LD33" s="44">
        <f>SUM(Lookups!$L$18:$L$19)</f>
        <v>40</v>
      </c>
      <c r="LE33" s="44">
        <f>SUM(Lookups!$L$18:$L$19)</f>
        <v>40</v>
      </c>
      <c r="LF33" s="44">
        <f>SUM(Lookups!$L$18:$L$19)</f>
        <v>40</v>
      </c>
      <c r="LG33" s="44">
        <f>SUM(Lookups!$L$18:$L$19)</f>
        <v>40</v>
      </c>
      <c r="LH33" s="44">
        <f>SUM(Lookups!$L$18:$L$19)</f>
        <v>40</v>
      </c>
      <c r="LI33" s="44">
        <f>SUM(Lookups!$L$18:$L$19)</f>
        <v>40</v>
      </c>
      <c r="LJ33" s="44">
        <f>SUM(Lookups!$L$18:$L$19)</f>
        <v>40</v>
      </c>
      <c r="LK33" s="44">
        <f>SUM(Lookups!$L$18:$L$19)</f>
        <v>40</v>
      </c>
      <c r="LL33" s="44">
        <f>SUM(Lookups!$L$18:$L$19)</f>
        <v>40</v>
      </c>
      <c r="LM33" s="44">
        <f>SUM(Lookups!$L$18:$L$19)</f>
        <v>40</v>
      </c>
      <c r="LN33" s="44">
        <f>SUM(Lookups!$L$18:$L$19)</f>
        <v>40</v>
      </c>
      <c r="LO33" s="44">
        <f>SUM(Lookups!$L$18:$L$19)</f>
        <v>40</v>
      </c>
      <c r="LP33" s="44">
        <f>SUM(Lookups!$L$18:$L$19)</f>
        <v>40</v>
      </c>
      <c r="LQ33" s="44">
        <f>SUM(Lookups!$L$18:$L$19)</f>
        <v>40</v>
      </c>
      <c r="LR33" s="44">
        <f>SUM(Lookups!$L$18:$L$19)</f>
        <v>40</v>
      </c>
      <c r="LS33" s="44">
        <f>SUM(Lookups!$L$18:$L$19)</f>
        <v>40</v>
      </c>
      <c r="LT33" s="44">
        <f>SUM(Lookups!$L$18:$L$19)</f>
        <v>40</v>
      </c>
      <c r="LU33" s="44">
        <f>SUM(Lookups!$L$18:$L$19)</f>
        <v>40</v>
      </c>
      <c r="LV33" s="44">
        <f>SUM(Lookups!$L$18:$L$19)</f>
        <v>40</v>
      </c>
      <c r="LW33" s="44">
        <f>SUM(Lookups!$L$18:$L$19)</f>
        <v>40</v>
      </c>
      <c r="LX33" s="44">
        <f>SUM(Lookups!$L$18:$L$19)</f>
        <v>40</v>
      </c>
      <c r="LY33" s="44">
        <f>SUM(Lookups!$L$18:$L$19)</f>
        <v>40</v>
      </c>
      <c r="LZ33" s="44">
        <f>SUM(Lookups!$L$18:$L$19)</f>
        <v>40</v>
      </c>
      <c r="MA33" s="44">
        <f>SUM(Lookups!$L$18:$L$19)</f>
        <v>40</v>
      </c>
      <c r="MB33" s="44">
        <f>SUM(Lookups!$L$18:$L$19)</f>
        <v>40</v>
      </c>
      <c r="MC33" s="44">
        <f>SUM(Lookups!$L$18:$L$19)</f>
        <v>40</v>
      </c>
      <c r="MD33" s="44">
        <f>SUM(Lookups!$L$18:$L$19)</f>
        <v>40</v>
      </c>
      <c r="ME33" s="44">
        <f>SUM(Lookups!$L$18:$L$19)</f>
        <v>40</v>
      </c>
      <c r="MF33" s="44">
        <f>SUM(Lookups!$L$18:$L$19)</f>
        <v>40</v>
      </c>
      <c r="MG33" s="44">
        <f>SUM(Lookups!$L$18:$L$19)</f>
        <v>40</v>
      </c>
      <c r="MH33" s="44">
        <f>SUM(Lookups!$L$18:$L$19)</f>
        <v>40</v>
      </c>
      <c r="MI33" s="44">
        <f>SUM(Lookups!$L$18:$L$19)</f>
        <v>40</v>
      </c>
      <c r="MJ33" s="44">
        <f>SUM(Lookups!$L$18:$L$19)</f>
        <v>40</v>
      </c>
      <c r="MK33" s="44">
        <f>SUM(Lookups!$L$18:$L$19)</f>
        <v>40</v>
      </c>
      <c r="ML33" s="44">
        <f>SUM(Lookups!$L$18:$L$19)</f>
        <v>40</v>
      </c>
      <c r="MM33" s="44">
        <f>SUM(Lookups!$L$18:$L$19)</f>
        <v>40</v>
      </c>
      <c r="MN33" s="44">
        <f>SUM(Lookups!$L$18:$L$19)</f>
        <v>40</v>
      </c>
      <c r="MO33" s="44">
        <f>SUM(Lookups!$L$18:$L$19)</f>
        <v>40</v>
      </c>
      <c r="MP33" s="44">
        <f>SUM(Lookups!$L$18:$L$19)</f>
        <v>40</v>
      </c>
      <c r="MQ33" s="44">
        <f>SUM(Lookups!$L$18:$L$19)</f>
        <v>40</v>
      </c>
      <c r="MR33" s="44">
        <f>SUM(Lookups!$L$18:$L$19)</f>
        <v>40</v>
      </c>
      <c r="MS33" s="44">
        <f>SUM(Lookups!$L$18:$L$19)</f>
        <v>40</v>
      </c>
      <c r="MT33" s="44">
        <f>SUM(Lookups!$L$18:$L$19)</f>
        <v>40</v>
      </c>
      <c r="MU33" s="44">
        <f>SUM(Lookups!$L$18:$L$19)</f>
        <v>40</v>
      </c>
      <c r="MV33" s="44">
        <f>SUM(Lookups!$L$18:$L$19)</f>
        <v>40</v>
      </c>
      <c r="MW33" s="44">
        <f>SUM(Lookups!$L$18:$L$19)</f>
        <v>40</v>
      </c>
      <c r="MX33" s="44">
        <f>SUM(Lookups!$L$18:$L$19)</f>
        <v>40</v>
      </c>
      <c r="MY33" s="44">
        <f>SUM(Lookups!$L$18:$L$19)</f>
        <v>40</v>
      </c>
      <c r="MZ33" s="44">
        <f>SUM(Lookups!$L$18:$L$19)</f>
        <v>40</v>
      </c>
      <c r="NB33" s="19" t="str">
        <f>+D33</f>
        <v>Capacity MW</v>
      </c>
      <c r="NC33" s="6">
        <f t="shared" ref="NC33:NL36" si="1597">AVERAGEIF($E$3:$MZ$3,NC$3,$E33:$MZ33)</f>
        <v>40</v>
      </c>
      <c r="ND33" s="6">
        <f t="shared" si="1597"/>
        <v>40</v>
      </c>
      <c r="NE33" s="6">
        <f t="shared" si="1597"/>
        <v>40</v>
      </c>
      <c r="NF33" s="6">
        <f t="shared" si="1597"/>
        <v>40</v>
      </c>
      <c r="NG33" s="6">
        <f t="shared" si="1597"/>
        <v>40</v>
      </c>
      <c r="NH33" s="6">
        <f t="shared" si="1597"/>
        <v>40</v>
      </c>
      <c r="NI33" s="6">
        <f t="shared" si="1597"/>
        <v>40</v>
      </c>
      <c r="NJ33" s="6">
        <f t="shared" si="1597"/>
        <v>40</v>
      </c>
      <c r="NK33" s="6">
        <f t="shared" si="1597"/>
        <v>40</v>
      </c>
      <c r="NL33" s="6">
        <f t="shared" si="1597"/>
        <v>40</v>
      </c>
      <c r="NM33" s="6">
        <f t="shared" ref="NM33:NV36" si="1598">AVERAGEIF($E$3:$MZ$3,NM$3,$E33:$MZ33)</f>
        <v>40</v>
      </c>
      <c r="NN33" s="6">
        <f t="shared" si="1598"/>
        <v>40</v>
      </c>
      <c r="NO33" s="6">
        <f t="shared" si="1598"/>
        <v>40</v>
      </c>
      <c r="NP33" s="6">
        <f t="shared" si="1598"/>
        <v>40</v>
      </c>
      <c r="NQ33" s="6">
        <f t="shared" si="1598"/>
        <v>40</v>
      </c>
      <c r="NR33" s="6">
        <f t="shared" si="1598"/>
        <v>40</v>
      </c>
      <c r="NS33" s="6">
        <f t="shared" si="1598"/>
        <v>40</v>
      </c>
      <c r="NT33" s="6">
        <f t="shared" si="1598"/>
        <v>40</v>
      </c>
      <c r="NU33" s="6">
        <f t="shared" si="1598"/>
        <v>40</v>
      </c>
      <c r="NV33" s="6">
        <f t="shared" si="1598"/>
        <v>40</v>
      </c>
      <c r="NW33" s="6">
        <f t="shared" ref="NW33:OF36" si="1599">AVERAGEIF($E$3:$MZ$3,NW$3,$E33:$MZ33)</f>
        <v>40</v>
      </c>
      <c r="NX33" s="6">
        <f t="shared" si="1599"/>
        <v>40</v>
      </c>
      <c r="NY33" s="6">
        <f t="shared" si="1599"/>
        <v>40</v>
      </c>
      <c r="NZ33" s="6">
        <f t="shared" si="1599"/>
        <v>40</v>
      </c>
      <c r="OA33" s="6">
        <f t="shared" si="1599"/>
        <v>40</v>
      </c>
      <c r="OB33" s="6">
        <f t="shared" si="1599"/>
        <v>40</v>
      </c>
      <c r="OC33" s="6">
        <f t="shared" si="1599"/>
        <v>40</v>
      </c>
      <c r="OD33" s="6">
        <f t="shared" si="1599"/>
        <v>40</v>
      </c>
      <c r="OE33" s="6">
        <f t="shared" si="1599"/>
        <v>40</v>
      </c>
      <c r="OF33" s="6">
        <f t="shared" si="1599"/>
        <v>40</v>
      </c>
      <c r="OH33" s="58" t="str">
        <f>_xlfn.CONCAT(C33," ",D33)</f>
        <v>Project #10 Capacity MW</v>
      </c>
    </row>
    <row r="34" spans="2:398" x14ac:dyDescent="0.25">
      <c r="B34" s="5"/>
      <c r="D34" s="19" t="s">
        <v>30</v>
      </c>
      <c r="E34" s="46">
        <f>INDEX(Allocations[#All],MATCH(Capacity_Charges!$C33,Allocations[[#All],[Invoice_Group]],0),MATCH(Capacity_Charges!$B$3,Allocations[#Headers],0))</f>
        <v>0</v>
      </c>
      <c r="F34" s="46">
        <f>INDEX(Allocations[#All],MATCH(Capacity_Charges!$C33,Allocations[[#All],[Invoice_Group]],0),MATCH(Capacity_Charges!$B$3,Allocations[#Headers],0))</f>
        <v>0</v>
      </c>
      <c r="G34" s="46">
        <f>INDEX(Allocations[#All],MATCH(Capacity_Charges!$C33,Allocations[[#All],[Invoice_Group]],0),MATCH(Capacity_Charges!$B$3,Allocations[#Headers],0))</f>
        <v>0</v>
      </c>
      <c r="H34" s="46">
        <f>INDEX(Allocations[#All],MATCH(Capacity_Charges!$C33,Allocations[[#All],[Invoice_Group]],0),MATCH(Capacity_Charges!$B$3,Allocations[#Headers],0))</f>
        <v>0</v>
      </c>
      <c r="I34" s="46">
        <f>INDEX(Allocations[#All],MATCH(Capacity_Charges!$C33,Allocations[[#All],[Invoice_Group]],0),MATCH(Capacity_Charges!$B$3,Allocations[#Headers],0))</f>
        <v>0</v>
      </c>
      <c r="J34" s="46">
        <f>INDEX(Allocations[#All],MATCH(Capacity_Charges!$C33,Allocations[[#All],[Invoice_Group]],0),MATCH(Capacity_Charges!$B$3,Allocations[#Headers],0))</f>
        <v>0</v>
      </c>
      <c r="K34" s="46">
        <f>INDEX(Allocations[#All],MATCH(Capacity_Charges!$C33,Allocations[[#All],[Invoice_Group]],0),MATCH(Capacity_Charges!$B$3,Allocations[#Headers],0))</f>
        <v>0</v>
      </c>
      <c r="L34" s="46">
        <f>INDEX(Allocations[#All],MATCH(Capacity_Charges!$C33,Allocations[[#All],[Invoice_Group]],0),MATCH(Capacity_Charges!$B$3,Allocations[#Headers],0))</f>
        <v>0</v>
      </c>
      <c r="M34" s="46">
        <f>INDEX(Allocations[#All],MATCH(Capacity_Charges!$C33,Allocations[[#All],[Invoice_Group]],0),MATCH(Capacity_Charges!$B$3,Allocations[#Headers],0))</f>
        <v>0</v>
      </c>
      <c r="N34" s="46">
        <f>INDEX(Allocations[#All],MATCH(Capacity_Charges!$C33,Allocations[[#All],[Invoice_Group]],0),MATCH(Capacity_Charges!$B$3,Allocations[#Headers],0))</f>
        <v>0</v>
      </c>
      <c r="O34" s="46">
        <f>INDEX(Allocations[#All],MATCH(Capacity_Charges!$C33,Allocations[[#All],[Invoice_Group]],0),MATCH(Capacity_Charges!$B$3,Allocations[#Headers],0))</f>
        <v>0</v>
      </c>
      <c r="P34" s="46">
        <f>INDEX(Allocations[#All],MATCH(Capacity_Charges!$C33,Allocations[[#All],[Invoice_Group]],0),MATCH(Capacity_Charges!$B$3,Allocations[#Headers],0))</f>
        <v>0</v>
      </c>
      <c r="Q34" s="46">
        <f>INDEX(Allocations[#All],MATCH(Capacity_Charges!$C33,Allocations[[#All],[Invoice_Group]],0),MATCH(Capacity_Charges!$B$3,Allocations[#Headers],0))</f>
        <v>0</v>
      </c>
      <c r="R34" s="46">
        <f>INDEX(Allocations[#All],MATCH(Capacity_Charges!$C33,Allocations[[#All],[Invoice_Group]],0),MATCH(Capacity_Charges!$B$3,Allocations[#Headers],0))</f>
        <v>0</v>
      </c>
      <c r="S34" s="46">
        <f>INDEX(Allocations[#All],MATCH(Capacity_Charges!$C33,Allocations[[#All],[Invoice_Group]],0),MATCH(Capacity_Charges!$B$3,Allocations[#Headers],0))</f>
        <v>0</v>
      </c>
      <c r="T34" s="46">
        <f>INDEX(Allocations[#All],MATCH(Capacity_Charges!$C33,Allocations[[#All],[Invoice_Group]],0),MATCH(Capacity_Charges!$B$3,Allocations[#Headers],0))</f>
        <v>0</v>
      </c>
      <c r="U34" s="46">
        <f>INDEX(Allocations[#All],MATCH(Capacity_Charges!$C33,Allocations[[#All],[Invoice_Group]],0),MATCH(Capacity_Charges!$B$3,Allocations[#Headers],0))</f>
        <v>0</v>
      </c>
      <c r="V34" s="46">
        <f>INDEX(Allocations[#All],MATCH(Capacity_Charges!$C33,Allocations[[#All],[Invoice_Group]],0),MATCH(Capacity_Charges!$B$3,Allocations[#Headers],0))</f>
        <v>0</v>
      </c>
      <c r="W34" s="46">
        <f>INDEX(Allocations[#All],MATCH(Capacity_Charges!$C33,Allocations[[#All],[Invoice_Group]],0),MATCH(Capacity_Charges!$B$3,Allocations[#Headers],0))</f>
        <v>0</v>
      </c>
      <c r="X34" s="46">
        <f>INDEX(Allocations[#All],MATCH(Capacity_Charges!$C33,Allocations[[#All],[Invoice_Group]],0),MATCH(Capacity_Charges!$B$3,Allocations[#Headers],0))</f>
        <v>0</v>
      </c>
      <c r="Y34" s="46">
        <f>INDEX(Allocations[#All],MATCH(Capacity_Charges!$C33,Allocations[[#All],[Invoice_Group]],0),MATCH(Capacity_Charges!$B$3,Allocations[#Headers],0))</f>
        <v>0</v>
      </c>
      <c r="Z34" s="46">
        <f>INDEX(Allocations[#All],MATCH(Capacity_Charges!$C33,Allocations[[#All],[Invoice_Group]],0),MATCH(Capacity_Charges!$B$3,Allocations[#Headers],0))</f>
        <v>0</v>
      </c>
      <c r="AA34" s="46">
        <f>INDEX(Allocations[#All],MATCH(Capacity_Charges!$C33,Allocations[[#All],[Invoice_Group]],0),MATCH(Capacity_Charges!$B$3,Allocations[#Headers],0))</f>
        <v>0</v>
      </c>
      <c r="AB34" s="46">
        <f>INDEX(Allocations[#All],MATCH(Capacity_Charges!$C33,Allocations[[#All],[Invoice_Group]],0),MATCH(Capacity_Charges!$B$3,Allocations[#Headers],0))</f>
        <v>0</v>
      </c>
      <c r="AC34" s="46">
        <f>INDEX(Allocations[#All],MATCH(Capacity_Charges!$C33,Allocations[[#All],[Invoice_Group]],0),MATCH(Capacity_Charges!$B$3,Allocations[#Headers],0))</f>
        <v>0</v>
      </c>
      <c r="AD34" s="46">
        <f>INDEX(Allocations[#All],MATCH(Capacity_Charges!$C33,Allocations[[#All],[Invoice_Group]],0),MATCH(Capacity_Charges!$B$3,Allocations[#Headers],0))</f>
        <v>0</v>
      </c>
      <c r="AE34" s="46">
        <f>INDEX(Allocations[#All],MATCH(Capacity_Charges!$C33,Allocations[[#All],[Invoice_Group]],0),MATCH(Capacity_Charges!$B$3,Allocations[#Headers],0))</f>
        <v>0</v>
      </c>
      <c r="AF34" s="46">
        <f>INDEX(Allocations[#All],MATCH(Capacity_Charges!$C33,Allocations[[#All],[Invoice_Group]],0),MATCH(Capacity_Charges!$B$3,Allocations[#Headers],0))</f>
        <v>0</v>
      </c>
      <c r="AG34" s="46">
        <f>INDEX(Allocations[#All],MATCH(Capacity_Charges!$C33,Allocations[[#All],[Invoice_Group]],0),MATCH(Capacity_Charges!$B$3,Allocations[#Headers],0))</f>
        <v>0</v>
      </c>
      <c r="AH34" s="46">
        <f>INDEX(Allocations[#All],MATCH(Capacity_Charges!$C33,Allocations[[#All],[Invoice_Group]],0),MATCH(Capacity_Charges!$B$3,Allocations[#Headers],0))</f>
        <v>0</v>
      </c>
      <c r="AI34" s="46">
        <f>INDEX(Allocations[#All],MATCH(Capacity_Charges!$C33,Allocations[[#All],[Invoice_Group]],0),MATCH(Capacity_Charges!$B$3,Allocations[#Headers],0))</f>
        <v>0</v>
      </c>
      <c r="AJ34" s="46">
        <f>INDEX(Allocations[#All],MATCH(Capacity_Charges!$C33,Allocations[[#All],[Invoice_Group]],0),MATCH(Capacity_Charges!$B$3,Allocations[#Headers],0))</f>
        <v>0</v>
      </c>
      <c r="AK34" s="46">
        <f>INDEX(Allocations[#All],MATCH(Capacity_Charges!$C33,Allocations[[#All],[Invoice_Group]],0),MATCH(Capacity_Charges!$B$3,Allocations[#Headers],0))</f>
        <v>0</v>
      </c>
      <c r="AL34" s="46">
        <f>INDEX(Allocations[#All],MATCH(Capacity_Charges!$C33,Allocations[[#All],[Invoice_Group]],0),MATCH(Capacity_Charges!$B$3,Allocations[#Headers],0))</f>
        <v>0</v>
      </c>
      <c r="AM34" s="46">
        <f>INDEX(Allocations[#All],MATCH(Capacity_Charges!$C33,Allocations[[#All],[Invoice_Group]],0),MATCH(Capacity_Charges!$B$3,Allocations[#Headers],0))</f>
        <v>0</v>
      </c>
      <c r="AN34" s="46">
        <f>INDEX(Allocations[#All],MATCH(Capacity_Charges!$C33,Allocations[[#All],[Invoice_Group]],0),MATCH(Capacity_Charges!$B$3,Allocations[#Headers],0))</f>
        <v>0</v>
      </c>
      <c r="AO34" s="46">
        <f>INDEX(Allocations[#All],MATCH(Capacity_Charges!$C33,Allocations[[#All],[Invoice_Group]],0),MATCH(Capacity_Charges!$B$3,Allocations[#Headers],0))</f>
        <v>0</v>
      </c>
      <c r="AP34" s="46">
        <f>INDEX(Allocations[#All],MATCH(Capacity_Charges!$C33,Allocations[[#All],[Invoice_Group]],0),MATCH(Capacity_Charges!$B$3,Allocations[#Headers],0))</f>
        <v>0</v>
      </c>
      <c r="AQ34" s="46">
        <f>INDEX(Allocations[#All],MATCH(Capacity_Charges!$C33,Allocations[[#All],[Invoice_Group]],0),MATCH(Capacity_Charges!$B$3,Allocations[#Headers],0))</f>
        <v>0</v>
      </c>
      <c r="AR34" s="46">
        <f>INDEX(Allocations[#All],MATCH(Capacity_Charges!$C33,Allocations[[#All],[Invoice_Group]],0),MATCH(Capacity_Charges!$B$3,Allocations[#Headers],0))</f>
        <v>0</v>
      </c>
      <c r="AS34" s="46">
        <f>INDEX(Allocations[#All],MATCH(Capacity_Charges!$C33,Allocations[[#All],[Invoice_Group]],0),MATCH(Capacity_Charges!$B$3,Allocations[#Headers],0))</f>
        <v>0</v>
      </c>
      <c r="AT34" s="46">
        <f>INDEX(Allocations[#All],MATCH(Capacity_Charges!$C33,Allocations[[#All],[Invoice_Group]],0),MATCH(Capacity_Charges!$B$3,Allocations[#Headers],0))</f>
        <v>0</v>
      </c>
      <c r="AU34" s="46">
        <f>INDEX(Allocations[#All],MATCH(Capacity_Charges!$C33,Allocations[[#All],[Invoice_Group]],0),MATCH(Capacity_Charges!$B$3,Allocations[#Headers],0))</f>
        <v>0</v>
      </c>
      <c r="AV34" s="46">
        <f>INDEX(Allocations[#All],MATCH(Capacity_Charges!$C33,Allocations[[#All],[Invoice_Group]],0),MATCH(Capacity_Charges!$B$3,Allocations[#Headers],0))</f>
        <v>0</v>
      </c>
      <c r="AW34" s="46">
        <f>INDEX(Allocations[#All],MATCH(Capacity_Charges!$C33,Allocations[[#All],[Invoice_Group]],0),MATCH(Capacity_Charges!$B$3,Allocations[#Headers],0))</f>
        <v>0</v>
      </c>
      <c r="AX34" s="46">
        <f>INDEX(Allocations[#All],MATCH(Capacity_Charges!$C33,Allocations[[#All],[Invoice_Group]],0),MATCH(Capacity_Charges!$B$3,Allocations[#Headers],0))</f>
        <v>0</v>
      </c>
      <c r="AY34" s="46">
        <f>INDEX(Allocations[#All],MATCH(Capacity_Charges!$C33,Allocations[[#All],[Invoice_Group]],0),MATCH(Capacity_Charges!$B$3,Allocations[#Headers],0))</f>
        <v>0</v>
      </c>
      <c r="AZ34" s="46">
        <f>INDEX(Allocations[#All],MATCH(Capacity_Charges!$C33,Allocations[[#All],[Invoice_Group]],0),MATCH(Capacity_Charges!$B$3,Allocations[#Headers],0))</f>
        <v>0</v>
      </c>
      <c r="BA34" s="46">
        <f>INDEX(Allocations[#All],MATCH(Capacity_Charges!$C33,Allocations[[#All],[Invoice_Group]],0),MATCH(Capacity_Charges!$B$3,Allocations[#Headers],0))</f>
        <v>0</v>
      </c>
      <c r="BB34" s="46">
        <f>INDEX(Allocations[#All],MATCH(Capacity_Charges!$C33,Allocations[[#All],[Invoice_Group]],0),MATCH(Capacity_Charges!$B$3,Allocations[#Headers],0))</f>
        <v>0</v>
      </c>
      <c r="BC34" s="46">
        <f>INDEX(Allocations[#All],MATCH(Capacity_Charges!$C33,Allocations[[#All],[Invoice_Group]],0),MATCH(Capacity_Charges!$B$3,Allocations[#Headers],0))</f>
        <v>0</v>
      </c>
      <c r="BD34" s="46">
        <f>INDEX(Allocations[#All],MATCH(Capacity_Charges!$C33,Allocations[[#All],[Invoice_Group]],0),MATCH(Capacity_Charges!$B$3,Allocations[#Headers],0))</f>
        <v>0</v>
      </c>
      <c r="BE34" s="46">
        <f>INDEX(Allocations[#All],MATCH(Capacity_Charges!$C33,Allocations[[#All],[Invoice_Group]],0),MATCH(Capacity_Charges!$B$3,Allocations[#Headers],0))</f>
        <v>0</v>
      </c>
      <c r="BF34" s="46">
        <f>INDEX(Allocations[#All],MATCH(Capacity_Charges!$C33,Allocations[[#All],[Invoice_Group]],0),MATCH(Capacity_Charges!$B$3,Allocations[#Headers],0))</f>
        <v>0</v>
      </c>
      <c r="BG34" s="46">
        <f>INDEX(Allocations[#All],MATCH(Capacity_Charges!$C33,Allocations[[#All],[Invoice_Group]],0),MATCH(Capacity_Charges!$B$3,Allocations[#Headers],0))</f>
        <v>0</v>
      </c>
      <c r="BH34" s="46">
        <f>INDEX(Allocations[#All],MATCH(Capacity_Charges!$C33,Allocations[[#All],[Invoice_Group]],0),MATCH(Capacity_Charges!$B$3,Allocations[#Headers],0))</f>
        <v>0</v>
      </c>
      <c r="BI34" s="46">
        <f>INDEX(Allocations[#All],MATCH(Capacity_Charges!$C33,Allocations[[#All],[Invoice_Group]],0),MATCH(Capacity_Charges!$B$3,Allocations[#Headers],0))</f>
        <v>0</v>
      </c>
      <c r="BJ34" s="46">
        <f>INDEX(Allocations[#All],MATCH(Capacity_Charges!$C33,Allocations[[#All],[Invoice_Group]],0),MATCH(Capacity_Charges!$B$3,Allocations[#Headers],0))</f>
        <v>0</v>
      </c>
      <c r="BK34" s="46">
        <f>INDEX(Allocations[#All],MATCH(Capacity_Charges!$C33,Allocations[[#All],[Invoice_Group]],0),MATCH(Capacity_Charges!$B$3,Allocations[#Headers],0))</f>
        <v>0</v>
      </c>
      <c r="BL34" s="46">
        <f>INDEX(Allocations[#All],MATCH(Capacity_Charges!$C33,Allocations[[#All],[Invoice_Group]],0),MATCH(Capacity_Charges!$B$3,Allocations[#Headers],0))</f>
        <v>0</v>
      </c>
      <c r="BM34" s="46">
        <f>INDEX(Allocations[#All],MATCH(Capacity_Charges!$C33,Allocations[[#All],[Invoice_Group]],0),MATCH(Capacity_Charges!$B$3,Allocations[#Headers],0))</f>
        <v>0</v>
      </c>
      <c r="BN34" s="46">
        <f>INDEX(Allocations[#All],MATCH(Capacity_Charges!$C33,Allocations[[#All],[Invoice_Group]],0),MATCH(Capacity_Charges!$B$3,Allocations[#Headers],0))</f>
        <v>0</v>
      </c>
      <c r="BO34" s="46">
        <f>INDEX(Allocations[#All],MATCH(Capacity_Charges!$C33,Allocations[[#All],[Invoice_Group]],0),MATCH(Capacity_Charges!$B$3,Allocations[#Headers],0))</f>
        <v>0</v>
      </c>
      <c r="BP34" s="46">
        <f>INDEX(Allocations[#All],MATCH(Capacity_Charges!$C33,Allocations[[#All],[Invoice_Group]],0),MATCH(Capacity_Charges!$B$3,Allocations[#Headers],0))</f>
        <v>0</v>
      </c>
      <c r="BQ34" s="46">
        <f>INDEX(Allocations[#All],MATCH(Capacity_Charges!$C33,Allocations[[#All],[Invoice_Group]],0),MATCH(Capacity_Charges!$B$3,Allocations[#Headers],0))</f>
        <v>0</v>
      </c>
      <c r="BR34" s="46">
        <f>INDEX(Allocations[#All],MATCH(Capacity_Charges!$C33,Allocations[[#All],[Invoice_Group]],0),MATCH(Capacity_Charges!$B$3,Allocations[#Headers],0))</f>
        <v>0</v>
      </c>
      <c r="BS34" s="46">
        <f>INDEX(Allocations[#All],MATCH(Capacity_Charges!$C33,Allocations[[#All],[Invoice_Group]],0),MATCH(Capacity_Charges!$B$3,Allocations[#Headers],0))</f>
        <v>0</v>
      </c>
      <c r="BT34" s="46">
        <f>INDEX(Allocations[#All],MATCH(Capacity_Charges!$C33,Allocations[[#All],[Invoice_Group]],0),MATCH(Capacity_Charges!$B$3,Allocations[#Headers],0))</f>
        <v>0</v>
      </c>
      <c r="BU34" s="46">
        <f>INDEX(Allocations[#All],MATCH(Capacity_Charges!$C33,Allocations[[#All],[Invoice_Group]],0),MATCH(Capacity_Charges!$B$3,Allocations[#Headers],0))</f>
        <v>0</v>
      </c>
      <c r="BV34" s="46">
        <f>INDEX(Allocations[#All],MATCH(Capacity_Charges!$C33,Allocations[[#All],[Invoice_Group]],0),MATCH(Capacity_Charges!$B$3,Allocations[#Headers],0))</f>
        <v>0</v>
      </c>
      <c r="BW34" s="46">
        <f>INDEX(Allocations[#All],MATCH(Capacity_Charges!$C33,Allocations[[#All],[Invoice_Group]],0),MATCH(Capacity_Charges!$B$3,Allocations[#Headers],0))</f>
        <v>0</v>
      </c>
      <c r="BX34" s="46">
        <f>INDEX(Allocations[#All],MATCH(Capacity_Charges!$C33,Allocations[[#All],[Invoice_Group]],0),MATCH(Capacity_Charges!$B$3,Allocations[#Headers],0))</f>
        <v>0</v>
      </c>
      <c r="BY34" s="46">
        <f>INDEX(Allocations[#All],MATCH(Capacity_Charges!$C33,Allocations[[#All],[Invoice_Group]],0),MATCH(Capacity_Charges!$B$3,Allocations[#Headers],0))</f>
        <v>0</v>
      </c>
      <c r="BZ34" s="46">
        <f>INDEX(Allocations[#All],MATCH(Capacity_Charges!$C33,Allocations[[#All],[Invoice_Group]],0),MATCH(Capacity_Charges!$B$3,Allocations[#Headers],0))</f>
        <v>0</v>
      </c>
      <c r="CA34" s="46">
        <f>INDEX(Allocations[#All],MATCH(Capacity_Charges!$C33,Allocations[[#All],[Invoice_Group]],0),MATCH(Capacity_Charges!$B$3,Allocations[#Headers],0))</f>
        <v>0</v>
      </c>
      <c r="CB34" s="46">
        <f>INDEX(Allocations[#All],MATCH(Capacity_Charges!$C33,Allocations[[#All],[Invoice_Group]],0),MATCH(Capacity_Charges!$B$3,Allocations[#Headers],0))</f>
        <v>0</v>
      </c>
      <c r="CC34" s="46">
        <f>INDEX(Allocations[#All],MATCH(Capacity_Charges!$C33,Allocations[[#All],[Invoice_Group]],0),MATCH(Capacity_Charges!$B$3,Allocations[#Headers],0))</f>
        <v>0</v>
      </c>
      <c r="CD34" s="46">
        <f>INDEX(Allocations[#All],MATCH(Capacity_Charges!$C33,Allocations[[#All],[Invoice_Group]],0),MATCH(Capacity_Charges!$B$3,Allocations[#Headers],0))</f>
        <v>0</v>
      </c>
      <c r="CE34" s="46">
        <f>INDEX(Allocations[#All],MATCH(Capacity_Charges!$C33,Allocations[[#All],[Invoice_Group]],0),MATCH(Capacity_Charges!$B$3,Allocations[#Headers],0))</f>
        <v>0</v>
      </c>
      <c r="CF34" s="46">
        <f>INDEX(Allocations[#All],MATCH(Capacity_Charges!$C33,Allocations[[#All],[Invoice_Group]],0),MATCH(Capacity_Charges!$B$3,Allocations[#Headers],0))</f>
        <v>0</v>
      </c>
      <c r="CG34" s="46">
        <f>INDEX(Allocations[#All],MATCH(Capacity_Charges!$C33,Allocations[[#All],[Invoice_Group]],0),MATCH(Capacity_Charges!$B$3,Allocations[#Headers],0))</f>
        <v>0</v>
      </c>
      <c r="CH34" s="46">
        <f>INDEX(Allocations[#All],MATCH(Capacity_Charges!$C33,Allocations[[#All],[Invoice_Group]],0),MATCH(Capacity_Charges!$B$3,Allocations[#Headers],0))</f>
        <v>0</v>
      </c>
      <c r="CI34" s="46">
        <f>INDEX(Allocations[#All],MATCH(Capacity_Charges!$C33,Allocations[[#All],[Invoice_Group]],0),MATCH(Capacity_Charges!$B$3,Allocations[#Headers],0))</f>
        <v>0</v>
      </c>
      <c r="CJ34" s="46">
        <f>INDEX(Allocations[#All],MATCH(Capacity_Charges!$C33,Allocations[[#All],[Invoice_Group]],0),MATCH(Capacity_Charges!$B$3,Allocations[#Headers],0))</f>
        <v>0</v>
      </c>
      <c r="CK34" s="46">
        <f>INDEX(Allocations[#All],MATCH(Capacity_Charges!$C33,Allocations[[#All],[Invoice_Group]],0),MATCH(Capacity_Charges!$B$3,Allocations[#Headers],0))</f>
        <v>0</v>
      </c>
      <c r="CL34" s="46">
        <f>INDEX(Allocations[#All],MATCH(Capacity_Charges!$C33,Allocations[[#All],[Invoice_Group]],0),MATCH(Capacity_Charges!$B$3,Allocations[#Headers],0))</f>
        <v>0</v>
      </c>
      <c r="CM34" s="46">
        <f>INDEX(Allocations[#All],MATCH(Capacity_Charges!$C33,Allocations[[#All],[Invoice_Group]],0),MATCH(Capacity_Charges!$B$3,Allocations[#Headers],0))</f>
        <v>0</v>
      </c>
      <c r="CN34" s="46">
        <f>INDEX(Allocations[#All],MATCH(Capacity_Charges!$C33,Allocations[[#All],[Invoice_Group]],0),MATCH(Capacity_Charges!$B$3,Allocations[#Headers],0))</f>
        <v>0</v>
      </c>
      <c r="CO34" s="46">
        <f>INDEX(Allocations[#All],MATCH(Capacity_Charges!$C33,Allocations[[#All],[Invoice_Group]],0),MATCH(Capacity_Charges!$B$3,Allocations[#Headers],0))</f>
        <v>0</v>
      </c>
      <c r="CP34" s="46">
        <f>INDEX(Allocations[#All],MATCH(Capacity_Charges!$C33,Allocations[[#All],[Invoice_Group]],0),MATCH(Capacity_Charges!$B$3,Allocations[#Headers],0))</f>
        <v>0</v>
      </c>
      <c r="CQ34" s="46">
        <f>INDEX(Allocations[#All],MATCH(Capacity_Charges!$C33,Allocations[[#All],[Invoice_Group]],0),MATCH(Capacity_Charges!$B$3,Allocations[#Headers],0))</f>
        <v>0</v>
      </c>
      <c r="CR34" s="46">
        <f>INDEX(Allocations[#All],MATCH(Capacity_Charges!$C33,Allocations[[#All],[Invoice_Group]],0),MATCH(Capacity_Charges!$B$3,Allocations[#Headers],0))</f>
        <v>0</v>
      </c>
      <c r="CS34" s="46">
        <f>INDEX(Allocations[#All],MATCH(Capacity_Charges!$C33,Allocations[[#All],[Invoice_Group]],0),MATCH(Capacity_Charges!$B$3,Allocations[#Headers],0))</f>
        <v>0</v>
      </c>
      <c r="CT34" s="46">
        <f>INDEX(Allocations[#All],MATCH(Capacity_Charges!$C33,Allocations[[#All],[Invoice_Group]],0),MATCH(Capacity_Charges!$B$3,Allocations[#Headers],0))</f>
        <v>0</v>
      </c>
      <c r="CU34" s="46">
        <f>INDEX(Allocations[#All],MATCH(Capacity_Charges!$C33,Allocations[[#All],[Invoice_Group]],0),MATCH(Capacity_Charges!$B$3,Allocations[#Headers],0))</f>
        <v>0</v>
      </c>
      <c r="CV34" s="46">
        <f>INDEX(Allocations[#All],MATCH(Capacity_Charges!$C33,Allocations[[#All],[Invoice_Group]],0),MATCH(Capacity_Charges!$B$3,Allocations[#Headers],0))</f>
        <v>0</v>
      </c>
      <c r="CW34" s="46">
        <f>INDEX(Allocations[#All],MATCH(Capacity_Charges!$C33,Allocations[[#All],[Invoice_Group]],0),MATCH(Capacity_Charges!$B$3,Allocations[#Headers],0))</f>
        <v>0</v>
      </c>
      <c r="CX34" s="46">
        <f>INDEX(Allocations[#All],MATCH(Capacity_Charges!$C33,Allocations[[#All],[Invoice_Group]],0),MATCH(Capacity_Charges!$B$3,Allocations[#Headers],0))</f>
        <v>0</v>
      </c>
      <c r="CY34" s="46">
        <f>INDEX(Allocations[#All],MATCH(Capacity_Charges!$C33,Allocations[[#All],[Invoice_Group]],0),MATCH(Capacity_Charges!$B$3,Allocations[#Headers],0))</f>
        <v>0</v>
      </c>
      <c r="CZ34" s="46">
        <f>INDEX(Allocations[#All],MATCH(Capacity_Charges!$C33,Allocations[[#All],[Invoice_Group]],0),MATCH(Capacity_Charges!$B$3,Allocations[#Headers],0))</f>
        <v>0</v>
      </c>
      <c r="DA34" s="46">
        <f>INDEX(Allocations[#All],MATCH(Capacity_Charges!$C33,Allocations[[#All],[Invoice_Group]],0),MATCH(Capacity_Charges!$B$3,Allocations[#Headers],0))</f>
        <v>0</v>
      </c>
      <c r="DB34" s="46">
        <f>INDEX(Allocations[#All],MATCH(Capacity_Charges!$C33,Allocations[[#All],[Invoice_Group]],0),MATCH(Capacity_Charges!$B$3,Allocations[#Headers],0))</f>
        <v>0</v>
      </c>
      <c r="DC34" s="46">
        <f>INDEX(Allocations[#All],MATCH(Capacity_Charges!$C33,Allocations[[#All],[Invoice_Group]],0),MATCH(Capacity_Charges!$B$3,Allocations[#Headers],0))</f>
        <v>0</v>
      </c>
      <c r="DD34" s="46">
        <f>INDEX(Allocations[#All],MATCH(Capacity_Charges!$C33,Allocations[[#All],[Invoice_Group]],0),MATCH(Capacity_Charges!$B$3,Allocations[#Headers],0))</f>
        <v>0</v>
      </c>
      <c r="DE34" s="46">
        <f>INDEX(Allocations[#All],MATCH(Capacity_Charges!$C33,Allocations[[#All],[Invoice_Group]],0),MATCH(Capacity_Charges!$B$3,Allocations[#Headers],0))</f>
        <v>0</v>
      </c>
      <c r="DF34" s="46">
        <f>INDEX(Allocations[#All],MATCH(Capacity_Charges!$C33,Allocations[[#All],[Invoice_Group]],0),MATCH(Capacity_Charges!$B$3,Allocations[#Headers],0))</f>
        <v>0</v>
      </c>
      <c r="DG34" s="46">
        <f>INDEX(Allocations[#All],MATCH(Capacity_Charges!$C33,Allocations[[#All],[Invoice_Group]],0),MATCH(Capacity_Charges!$B$3,Allocations[#Headers],0))</f>
        <v>0</v>
      </c>
      <c r="DH34" s="46">
        <f>INDEX(Allocations[#All],MATCH(Capacity_Charges!$C33,Allocations[[#All],[Invoice_Group]],0),MATCH(Capacity_Charges!$B$3,Allocations[#Headers],0))</f>
        <v>0</v>
      </c>
      <c r="DI34" s="46">
        <f>INDEX(Allocations[#All],MATCH(Capacity_Charges!$C33,Allocations[[#All],[Invoice_Group]],0),MATCH(Capacity_Charges!$B$3,Allocations[#Headers],0))</f>
        <v>0</v>
      </c>
      <c r="DJ34" s="46">
        <f>INDEX(Allocations[#All],MATCH(Capacity_Charges!$C33,Allocations[[#All],[Invoice_Group]],0),MATCH(Capacity_Charges!$B$3,Allocations[#Headers],0))</f>
        <v>0</v>
      </c>
      <c r="DK34" s="46">
        <f>INDEX(Allocations[#All],MATCH(Capacity_Charges!$C33,Allocations[[#All],[Invoice_Group]],0),MATCH(Capacity_Charges!$B$3,Allocations[#Headers],0))</f>
        <v>0</v>
      </c>
      <c r="DL34" s="46">
        <f>INDEX(Allocations[#All],MATCH(Capacity_Charges!$C33,Allocations[[#All],[Invoice_Group]],0),MATCH(Capacity_Charges!$B$3,Allocations[#Headers],0))</f>
        <v>0</v>
      </c>
      <c r="DM34" s="46">
        <f>INDEX(Allocations[#All],MATCH(Capacity_Charges!$C33,Allocations[[#All],[Invoice_Group]],0),MATCH(Capacity_Charges!$B$3,Allocations[#Headers],0))</f>
        <v>0</v>
      </c>
      <c r="DN34" s="46">
        <f>INDEX(Allocations[#All],MATCH(Capacity_Charges!$C33,Allocations[[#All],[Invoice_Group]],0),MATCH(Capacity_Charges!$B$3,Allocations[#Headers],0))</f>
        <v>0</v>
      </c>
      <c r="DO34" s="46">
        <f>INDEX(Allocations[#All],MATCH(Capacity_Charges!$C33,Allocations[[#All],[Invoice_Group]],0),MATCH(Capacity_Charges!$B$3,Allocations[#Headers],0))</f>
        <v>0</v>
      </c>
      <c r="DP34" s="46">
        <f>INDEX(Allocations[#All],MATCH(Capacity_Charges!$C33,Allocations[[#All],[Invoice_Group]],0),MATCH(Capacity_Charges!$B$3,Allocations[#Headers],0))</f>
        <v>0</v>
      </c>
      <c r="DQ34" s="46">
        <f>INDEX(Allocations[#All],MATCH(Capacity_Charges!$C33,Allocations[[#All],[Invoice_Group]],0),MATCH(Capacity_Charges!$B$3,Allocations[#Headers],0))</f>
        <v>0</v>
      </c>
      <c r="DR34" s="46">
        <f>INDEX(Allocations[#All],MATCH(Capacity_Charges!$C33,Allocations[[#All],[Invoice_Group]],0),MATCH(Capacity_Charges!$B$3,Allocations[#Headers],0))</f>
        <v>0</v>
      </c>
      <c r="DS34" s="46">
        <f>INDEX(Allocations[#All],MATCH(Capacity_Charges!$C33,Allocations[[#All],[Invoice_Group]],0),MATCH(Capacity_Charges!$B$3,Allocations[#Headers],0))</f>
        <v>0</v>
      </c>
      <c r="DT34" s="46">
        <f>INDEX(Allocations[#All],MATCH(Capacity_Charges!$C33,Allocations[[#All],[Invoice_Group]],0),MATCH(Capacity_Charges!$B$3,Allocations[#Headers],0))</f>
        <v>0</v>
      </c>
      <c r="DU34" s="46">
        <f>INDEX(Allocations[#All],MATCH(Capacity_Charges!$C33,Allocations[[#All],[Invoice_Group]],0),MATCH(Capacity_Charges!$B$3,Allocations[#Headers],0))</f>
        <v>0</v>
      </c>
      <c r="DV34" s="46">
        <f>INDEX(Allocations[#All],MATCH(Capacity_Charges!$C33,Allocations[[#All],[Invoice_Group]],0),MATCH(Capacity_Charges!$B$3,Allocations[#Headers],0))</f>
        <v>0</v>
      </c>
      <c r="DW34" s="46">
        <f>INDEX(Allocations[#All],MATCH(Capacity_Charges!$C33,Allocations[[#All],[Invoice_Group]],0),MATCH(Capacity_Charges!$B$3,Allocations[#Headers],0))</f>
        <v>0</v>
      </c>
      <c r="DX34" s="46">
        <f>INDEX(Allocations[#All],MATCH(Capacity_Charges!$C33,Allocations[[#All],[Invoice_Group]],0),MATCH(Capacity_Charges!$B$3,Allocations[#Headers],0))</f>
        <v>0</v>
      </c>
      <c r="DY34" s="46">
        <f>INDEX(Allocations[#All],MATCH(Capacity_Charges!$C33,Allocations[[#All],[Invoice_Group]],0),MATCH(Capacity_Charges!$B$3,Allocations[#Headers],0))</f>
        <v>0</v>
      </c>
      <c r="DZ34" s="46">
        <f>INDEX(Allocations[#All],MATCH(Capacity_Charges!$C33,Allocations[[#All],[Invoice_Group]],0),MATCH(Capacity_Charges!$B$3,Allocations[#Headers],0))</f>
        <v>0</v>
      </c>
      <c r="EA34" s="46">
        <f>INDEX(Allocations[#All],MATCH(Capacity_Charges!$C33,Allocations[[#All],[Invoice_Group]],0),MATCH(Capacity_Charges!$B$3,Allocations[#Headers],0))</f>
        <v>0</v>
      </c>
      <c r="EB34" s="46">
        <f>INDEX(Allocations[#All],MATCH(Capacity_Charges!$C33,Allocations[[#All],[Invoice_Group]],0),MATCH(Capacity_Charges!$B$3,Allocations[#Headers],0))</f>
        <v>0</v>
      </c>
      <c r="EC34" s="46">
        <f>INDEX(Allocations[#All],MATCH(Capacity_Charges!$C33,Allocations[[#All],[Invoice_Group]],0),MATCH(Capacity_Charges!$B$3,Allocations[#Headers],0))</f>
        <v>0</v>
      </c>
      <c r="ED34" s="46">
        <f>INDEX(Allocations[#All],MATCH(Capacity_Charges!$C33,Allocations[[#All],[Invoice_Group]],0),MATCH(Capacity_Charges!$B$3,Allocations[#Headers],0))</f>
        <v>0</v>
      </c>
      <c r="EE34" s="46">
        <f>INDEX(Allocations[#All],MATCH(Capacity_Charges!$C33,Allocations[[#All],[Invoice_Group]],0),MATCH(Capacity_Charges!$B$3,Allocations[#Headers],0))</f>
        <v>0</v>
      </c>
      <c r="EF34" s="46">
        <f>INDEX(Allocations[#All],MATCH(Capacity_Charges!$C33,Allocations[[#All],[Invoice_Group]],0),MATCH(Capacity_Charges!$B$3,Allocations[#Headers],0))</f>
        <v>0</v>
      </c>
      <c r="EG34" s="46">
        <f>INDEX(Allocations[#All],MATCH(Capacity_Charges!$C33,Allocations[[#All],[Invoice_Group]],0),MATCH(Capacity_Charges!$B$3,Allocations[#Headers],0))</f>
        <v>0</v>
      </c>
      <c r="EH34" s="46">
        <f>INDEX(Allocations[#All],MATCH(Capacity_Charges!$C33,Allocations[[#All],[Invoice_Group]],0),MATCH(Capacity_Charges!$B$3,Allocations[#Headers],0))</f>
        <v>0</v>
      </c>
      <c r="EI34" s="46">
        <f>INDEX(Allocations[#All],MATCH(Capacity_Charges!$C33,Allocations[[#All],[Invoice_Group]],0),MATCH(Capacity_Charges!$B$3,Allocations[#Headers],0))</f>
        <v>0</v>
      </c>
      <c r="EJ34" s="46">
        <f>INDEX(Allocations[#All],MATCH(Capacity_Charges!$C33,Allocations[[#All],[Invoice_Group]],0),MATCH(Capacity_Charges!$B$3,Allocations[#Headers],0))</f>
        <v>0</v>
      </c>
      <c r="EK34" s="46">
        <f>INDEX(Allocations[#All],MATCH(Capacity_Charges!$C33,Allocations[[#All],[Invoice_Group]],0),MATCH(Capacity_Charges!$B$3,Allocations[#Headers],0))</f>
        <v>0</v>
      </c>
      <c r="EL34" s="46">
        <f>INDEX(Allocations[#All],MATCH(Capacity_Charges!$C33,Allocations[[#All],[Invoice_Group]],0),MATCH(Capacity_Charges!$B$3,Allocations[#Headers],0))</f>
        <v>0</v>
      </c>
      <c r="EM34" s="46">
        <f>INDEX(Allocations[#All],MATCH(Capacity_Charges!$C33,Allocations[[#All],[Invoice_Group]],0),MATCH(Capacity_Charges!$B$3,Allocations[#Headers],0))</f>
        <v>0</v>
      </c>
      <c r="EN34" s="46">
        <f>INDEX(Allocations[#All],MATCH(Capacity_Charges!$C33,Allocations[[#All],[Invoice_Group]],0),MATCH(Capacity_Charges!$B$3,Allocations[#Headers],0))</f>
        <v>0</v>
      </c>
      <c r="EO34" s="46">
        <f>INDEX(Allocations[#All],MATCH(Capacity_Charges!$C33,Allocations[[#All],[Invoice_Group]],0),MATCH(Capacity_Charges!$B$3,Allocations[#Headers],0))</f>
        <v>0</v>
      </c>
      <c r="EP34" s="46">
        <f>INDEX(Allocations[#All],MATCH(Capacity_Charges!$C33,Allocations[[#All],[Invoice_Group]],0),MATCH(Capacity_Charges!$B$3,Allocations[#Headers],0))</f>
        <v>0</v>
      </c>
      <c r="EQ34" s="46">
        <f>INDEX(Allocations[#All],MATCH(Capacity_Charges!$C33,Allocations[[#All],[Invoice_Group]],0),MATCH(Capacity_Charges!$B$3,Allocations[#Headers],0))</f>
        <v>0</v>
      </c>
      <c r="ER34" s="46">
        <f>INDEX(Allocations[#All],MATCH(Capacity_Charges!$C33,Allocations[[#All],[Invoice_Group]],0),MATCH(Capacity_Charges!$B$3,Allocations[#Headers],0))</f>
        <v>0</v>
      </c>
      <c r="ES34" s="46">
        <f>INDEX(Allocations[#All],MATCH(Capacity_Charges!$C33,Allocations[[#All],[Invoice_Group]],0),MATCH(Capacity_Charges!$B$3,Allocations[#Headers],0))</f>
        <v>0</v>
      </c>
      <c r="ET34" s="46">
        <f>INDEX(Allocations[#All],MATCH(Capacity_Charges!$C33,Allocations[[#All],[Invoice_Group]],0),MATCH(Capacity_Charges!$B$3,Allocations[#Headers],0))</f>
        <v>0</v>
      </c>
      <c r="EU34" s="46">
        <f>INDEX(Allocations[#All],MATCH(Capacity_Charges!$C33,Allocations[[#All],[Invoice_Group]],0),MATCH(Capacity_Charges!$B$3,Allocations[#Headers],0))</f>
        <v>0</v>
      </c>
      <c r="EV34" s="46">
        <f>INDEX(Allocations[#All],MATCH(Capacity_Charges!$C33,Allocations[[#All],[Invoice_Group]],0),MATCH(Capacity_Charges!$B$3,Allocations[#Headers],0))</f>
        <v>0</v>
      </c>
      <c r="EW34" s="46">
        <f>INDEX(Allocations[#All],MATCH(Capacity_Charges!$C33,Allocations[[#All],[Invoice_Group]],0),MATCH(Capacity_Charges!$B$3,Allocations[#Headers],0))</f>
        <v>0</v>
      </c>
      <c r="EX34" s="46">
        <f>INDEX(Allocations[#All],MATCH(Capacity_Charges!$C33,Allocations[[#All],[Invoice_Group]],0),MATCH(Capacity_Charges!$B$3,Allocations[#Headers],0))</f>
        <v>0</v>
      </c>
      <c r="EY34" s="46">
        <f>INDEX(Allocations[#All],MATCH(Capacity_Charges!$C33,Allocations[[#All],[Invoice_Group]],0),MATCH(Capacity_Charges!$B$3,Allocations[#Headers],0))</f>
        <v>0</v>
      </c>
      <c r="EZ34" s="46">
        <f>INDEX(Allocations[#All],MATCH(Capacity_Charges!$C33,Allocations[[#All],[Invoice_Group]],0),MATCH(Capacity_Charges!$B$3,Allocations[#Headers],0))</f>
        <v>0</v>
      </c>
      <c r="FA34" s="46">
        <f>INDEX(Allocations[#All],MATCH(Capacity_Charges!$C33,Allocations[[#All],[Invoice_Group]],0),MATCH(Capacity_Charges!$B$3,Allocations[#Headers],0))</f>
        <v>0</v>
      </c>
      <c r="FB34" s="46">
        <f>INDEX(Allocations[#All],MATCH(Capacity_Charges!$C33,Allocations[[#All],[Invoice_Group]],0),MATCH(Capacity_Charges!$B$3,Allocations[#Headers],0))</f>
        <v>0</v>
      </c>
      <c r="FC34" s="46">
        <f>INDEX(Allocations[#All],MATCH(Capacity_Charges!$C33,Allocations[[#All],[Invoice_Group]],0),MATCH(Capacity_Charges!$B$3,Allocations[#Headers],0))</f>
        <v>0</v>
      </c>
      <c r="FD34" s="46">
        <f>INDEX(Allocations[#All],MATCH(Capacity_Charges!$C33,Allocations[[#All],[Invoice_Group]],0),MATCH(Capacity_Charges!$B$3,Allocations[#Headers],0))</f>
        <v>0</v>
      </c>
      <c r="FE34" s="46">
        <f>INDEX(Allocations[#All],MATCH(Capacity_Charges!$C33,Allocations[[#All],[Invoice_Group]],0),MATCH(Capacity_Charges!$B$3,Allocations[#Headers],0))</f>
        <v>0</v>
      </c>
      <c r="FF34" s="46">
        <f>INDEX(Allocations[#All],MATCH(Capacity_Charges!$C33,Allocations[[#All],[Invoice_Group]],0),MATCH(Capacity_Charges!$B$3,Allocations[#Headers],0))</f>
        <v>0</v>
      </c>
      <c r="FG34" s="46">
        <f>INDEX(Allocations[#All],MATCH(Capacity_Charges!$C33,Allocations[[#All],[Invoice_Group]],0),MATCH(Capacity_Charges!$B$3,Allocations[#Headers],0))</f>
        <v>0</v>
      </c>
      <c r="FH34" s="46">
        <f>INDEX(Allocations[#All],MATCH(Capacity_Charges!$C33,Allocations[[#All],[Invoice_Group]],0),MATCH(Capacity_Charges!$B$3,Allocations[#Headers],0))</f>
        <v>0</v>
      </c>
      <c r="FI34" s="46">
        <f>INDEX(Allocations[#All],MATCH(Capacity_Charges!$C33,Allocations[[#All],[Invoice_Group]],0),MATCH(Capacity_Charges!$B$3,Allocations[#Headers],0))</f>
        <v>0</v>
      </c>
      <c r="FJ34" s="46">
        <f>INDEX(Allocations[#All],MATCH(Capacity_Charges!$C33,Allocations[[#All],[Invoice_Group]],0),MATCH(Capacity_Charges!$B$3,Allocations[#Headers],0))</f>
        <v>0</v>
      </c>
      <c r="FK34" s="46">
        <f>INDEX(Allocations[#All],MATCH(Capacity_Charges!$C33,Allocations[[#All],[Invoice_Group]],0),MATCH(Capacity_Charges!$B$3,Allocations[#Headers],0))</f>
        <v>0</v>
      </c>
      <c r="FL34" s="46">
        <f>INDEX(Allocations[#All],MATCH(Capacity_Charges!$C33,Allocations[[#All],[Invoice_Group]],0),MATCH(Capacity_Charges!$B$3,Allocations[#Headers],0))</f>
        <v>0</v>
      </c>
      <c r="FM34" s="46">
        <f>INDEX(Allocations[#All],MATCH(Capacity_Charges!$C33,Allocations[[#All],[Invoice_Group]],0),MATCH(Capacity_Charges!$B$3,Allocations[#Headers],0))</f>
        <v>0</v>
      </c>
      <c r="FN34" s="46">
        <f>INDEX(Allocations[#All],MATCH(Capacity_Charges!$C33,Allocations[[#All],[Invoice_Group]],0),MATCH(Capacity_Charges!$B$3,Allocations[#Headers],0))</f>
        <v>0</v>
      </c>
      <c r="FO34" s="46">
        <f>INDEX(Allocations[#All],MATCH(Capacity_Charges!$C33,Allocations[[#All],[Invoice_Group]],0),MATCH(Capacity_Charges!$B$3,Allocations[#Headers],0))</f>
        <v>0</v>
      </c>
      <c r="FP34" s="46">
        <f>INDEX(Allocations[#All],MATCH(Capacity_Charges!$C33,Allocations[[#All],[Invoice_Group]],0),MATCH(Capacity_Charges!$B$3,Allocations[#Headers],0))</f>
        <v>0</v>
      </c>
      <c r="FQ34" s="46">
        <f>INDEX(Allocations[#All],MATCH(Capacity_Charges!$C33,Allocations[[#All],[Invoice_Group]],0),MATCH(Capacity_Charges!$B$3,Allocations[#Headers],0))</f>
        <v>0</v>
      </c>
      <c r="FR34" s="46">
        <f>INDEX(Allocations[#All],MATCH(Capacity_Charges!$C33,Allocations[[#All],[Invoice_Group]],0),MATCH(Capacity_Charges!$B$3,Allocations[#Headers],0))</f>
        <v>0</v>
      </c>
      <c r="FS34" s="46">
        <f>INDEX(Allocations[#All],MATCH(Capacity_Charges!$C33,Allocations[[#All],[Invoice_Group]],0),MATCH(Capacity_Charges!$B$3,Allocations[#Headers],0))</f>
        <v>0</v>
      </c>
      <c r="FT34" s="46">
        <f>INDEX(Allocations[#All],MATCH(Capacity_Charges!$C33,Allocations[[#All],[Invoice_Group]],0),MATCH(Capacity_Charges!$B$3,Allocations[#Headers],0))</f>
        <v>0</v>
      </c>
      <c r="FU34" s="46">
        <f>INDEX(Allocations[#All],MATCH(Capacity_Charges!$C33,Allocations[[#All],[Invoice_Group]],0),MATCH(Capacity_Charges!$B$3,Allocations[#Headers],0))</f>
        <v>0</v>
      </c>
      <c r="FV34" s="46">
        <f>INDEX(Allocations[#All],MATCH(Capacity_Charges!$C33,Allocations[[#All],[Invoice_Group]],0),MATCH(Capacity_Charges!$B$3,Allocations[#Headers],0))</f>
        <v>0</v>
      </c>
      <c r="FW34" s="46">
        <f>INDEX(Allocations[#All],MATCH(Capacity_Charges!$C33,Allocations[[#All],[Invoice_Group]],0),MATCH(Capacity_Charges!$B$3,Allocations[#Headers],0))</f>
        <v>0</v>
      </c>
      <c r="FX34" s="46">
        <f>INDEX(Allocations[#All],MATCH(Capacity_Charges!$C33,Allocations[[#All],[Invoice_Group]],0),MATCH(Capacity_Charges!$B$3,Allocations[#Headers],0))</f>
        <v>0</v>
      </c>
      <c r="FY34" s="46">
        <f>INDEX(Allocations[#All],MATCH(Capacity_Charges!$C33,Allocations[[#All],[Invoice_Group]],0),MATCH(Capacity_Charges!$B$3,Allocations[#Headers],0))</f>
        <v>0</v>
      </c>
      <c r="FZ34" s="46">
        <f>INDEX(Allocations[#All],MATCH(Capacity_Charges!$C33,Allocations[[#All],[Invoice_Group]],0),MATCH(Capacity_Charges!$B$3,Allocations[#Headers],0))</f>
        <v>0</v>
      </c>
      <c r="GA34" s="46">
        <f>INDEX(Allocations[#All],MATCH(Capacity_Charges!$C33,Allocations[[#All],[Invoice_Group]],0),MATCH(Capacity_Charges!$B$3,Allocations[#Headers],0))</f>
        <v>0</v>
      </c>
      <c r="GB34" s="46">
        <f>INDEX(Allocations[#All],MATCH(Capacity_Charges!$C33,Allocations[[#All],[Invoice_Group]],0),MATCH(Capacity_Charges!$B$3,Allocations[#Headers],0))</f>
        <v>0</v>
      </c>
      <c r="GC34" s="46">
        <f>INDEX(Allocations[#All],MATCH(Capacity_Charges!$C33,Allocations[[#All],[Invoice_Group]],0),MATCH(Capacity_Charges!$B$3,Allocations[#Headers],0))</f>
        <v>0</v>
      </c>
      <c r="GD34" s="46">
        <f>INDEX(Allocations[#All],MATCH(Capacity_Charges!$C33,Allocations[[#All],[Invoice_Group]],0),MATCH(Capacity_Charges!$B$3,Allocations[#Headers],0))</f>
        <v>0</v>
      </c>
      <c r="GE34" s="46">
        <f>INDEX(Allocations[#All],MATCH(Capacity_Charges!$C33,Allocations[[#All],[Invoice_Group]],0),MATCH(Capacity_Charges!$B$3,Allocations[#Headers],0))</f>
        <v>0</v>
      </c>
      <c r="GF34" s="46">
        <f>INDEX(Allocations[#All],MATCH(Capacity_Charges!$C33,Allocations[[#All],[Invoice_Group]],0),MATCH(Capacity_Charges!$B$3,Allocations[#Headers],0))</f>
        <v>0</v>
      </c>
      <c r="GG34" s="46">
        <f>INDEX(Allocations[#All],MATCH(Capacity_Charges!$C33,Allocations[[#All],[Invoice_Group]],0),MATCH(Capacity_Charges!$B$3,Allocations[#Headers],0))</f>
        <v>0</v>
      </c>
      <c r="GH34" s="46">
        <f>INDEX(Allocations[#All],MATCH(Capacity_Charges!$C33,Allocations[[#All],[Invoice_Group]],0),MATCH(Capacity_Charges!$B$3,Allocations[#Headers],0))</f>
        <v>0</v>
      </c>
      <c r="GI34" s="46">
        <f>INDEX(Allocations[#All],MATCH(Capacity_Charges!$C33,Allocations[[#All],[Invoice_Group]],0),MATCH(Capacity_Charges!$B$3,Allocations[#Headers],0))</f>
        <v>0</v>
      </c>
      <c r="GJ34" s="46">
        <f>INDEX(Allocations[#All],MATCH(Capacity_Charges!$C33,Allocations[[#All],[Invoice_Group]],0),MATCH(Capacity_Charges!$B$3,Allocations[#Headers],0))</f>
        <v>0</v>
      </c>
      <c r="GK34" s="46">
        <f>INDEX(Allocations[#All],MATCH(Capacity_Charges!$C33,Allocations[[#All],[Invoice_Group]],0),MATCH(Capacity_Charges!$B$3,Allocations[#Headers],0))</f>
        <v>0</v>
      </c>
      <c r="GL34" s="46">
        <f>INDEX(Allocations[#All],MATCH(Capacity_Charges!$C33,Allocations[[#All],[Invoice_Group]],0),MATCH(Capacity_Charges!$B$3,Allocations[#Headers],0))</f>
        <v>0</v>
      </c>
      <c r="GM34" s="46">
        <f>INDEX(Allocations[#All],MATCH(Capacity_Charges!$C33,Allocations[[#All],[Invoice_Group]],0),MATCH(Capacity_Charges!$B$3,Allocations[#Headers],0))</f>
        <v>0</v>
      </c>
      <c r="GN34" s="46">
        <f>INDEX(Allocations[#All],MATCH(Capacity_Charges!$C33,Allocations[[#All],[Invoice_Group]],0),MATCH(Capacity_Charges!$B$3,Allocations[#Headers],0))</f>
        <v>0</v>
      </c>
      <c r="GO34" s="46">
        <f>INDEX(Allocations[#All],MATCH(Capacity_Charges!$C33,Allocations[[#All],[Invoice_Group]],0),MATCH(Capacity_Charges!$B$3,Allocations[#Headers],0))</f>
        <v>0</v>
      </c>
      <c r="GP34" s="46">
        <f>INDEX(Allocations[#All],MATCH(Capacity_Charges!$C33,Allocations[[#All],[Invoice_Group]],0),MATCH(Capacity_Charges!$B$3,Allocations[#Headers],0))</f>
        <v>0</v>
      </c>
      <c r="GQ34" s="46">
        <f>INDEX(Allocations[#All],MATCH(Capacity_Charges!$C33,Allocations[[#All],[Invoice_Group]],0),MATCH(Capacity_Charges!$B$3,Allocations[#Headers],0))</f>
        <v>0</v>
      </c>
      <c r="GR34" s="46">
        <f>INDEX(Allocations[#All],MATCH(Capacity_Charges!$C33,Allocations[[#All],[Invoice_Group]],0),MATCH(Capacity_Charges!$B$3,Allocations[#Headers],0))</f>
        <v>0</v>
      </c>
      <c r="GS34" s="46">
        <f>INDEX(Allocations[#All],MATCH(Capacity_Charges!$C33,Allocations[[#All],[Invoice_Group]],0),MATCH(Capacity_Charges!$B$3,Allocations[#Headers],0))</f>
        <v>0</v>
      </c>
      <c r="GT34" s="46">
        <f>INDEX(Allocations[#All],MATCH(Capacity_Charges!$C33,Allocations[[#All],[Invoice_Group]],0),MATCH(Capacity_Charges!$B$3,Allocations[#Headers],0))</f>
        <v>0</v>
      </c>
      <c r="GU34" s="46">
        <f>INDEX(Allocations[#All],MATCH(Capacity_Charges!$C33,Allocations[[#All],[Invoice_Group]],0),MATCH(Capacity_Charges!$B$3,Allocations[#Headers],0))</f>
        <v>0</v>
      </c>
      <c r="GV34" s="46">
        <f>INDEX(Allocations[#All],MATCH(Capacity_Charges!$C33,Allocations[[#All],[Invoice_Group]],0),MATCH(Capacity_Charges!$B$3,Allocations[#Headers],0))</f>
        <v>0</v>
      </c>
      <c r="GW34" s="46">
        <f>INDEX(Allocations[#All],MATCH(Capacity_Charges!$C33,Allocations[[#All],[Invoice_Group]],0),MATCH(Capacity_Charges!$B$3,Allocations[#Headers],0))</f>
        <v>0</v>
      </c>
      <c r="GX34" s="46">
        <f>INDEX(Allocations[#All],MATCH(Capacity_Charges!$C33,Allocations[[#All],[Invoice_Group]],0),MATCH(Capacity_Charges!$B$3,Allocations[#Headers],0))</f>
        <v>0</v>
      </c>
      <c r="GY34" s="46">
        <f>INDEX(Allocations[#All],MATCH(Capacity_Charges!$C33,Allocations[[#All],[Invoice_Group]],0),MATCH(Capacity_Charges!$B$3,Allocations[#Headers],0))</f>
        <v>0</v>
      </c>
      <c r="GZ34" s="46">
        <f>INDEX(Allocations[#All],MATCH(Capacity_Charges!$C33,Allocations[[#All],[Invoice_Group]],0),MATCH(Capacity_Charges!$B$3,Allocations[#Headers],0))</f>
        <v>0</v>
      </c>
      <c r="HA34" s="46">
        <f>INDEX(Allocations[#All],MATCH(Capacity_Charges!$C33,Allocations[[#All],[Invoice_Group]],0),MATCH(Capacity_Charges!$B$3,Allocations[#Headers],0))</f>
        <v>0</v>
      </c>
      <c r="HB34" s="46">
        <f>INDEX(Allocations[#All],MATCH(Capacity_Charges!$C33,Allocations[[#All],[Invoice_Group]],0),MATCH(Capacity_Charges!$B$3,Allocations[#Headers],0))</f>
        <v>0</v>
      </c>
      <c r="HC34" s="46">
        <f>INDEX(Allocations[#All],MATCH(Capacity_Charges!$C33,Allocations[[#All],[Invoice_Group]],0),MATCH(Capacity_Charges!$B$3,Allocations[#Headers],0))</f>
        <v>0</v>
      </c>
      <c r="HD34" s="46">
        <f>INDEX(Allocations[#All],MATCH(Capacity_Charges!$C33,Allocations[[#All],[Invoice_Group]],0),MATCH(Capacity_Charges!$B$3,Allocations[#Headers],0))</f>
        <v>0</v>
      </c>
      <c r="HE34" s="46">
        <f>INDEX(Allocations[#All],MATCH(Capacity_Charges!$C33,Allocations[[#All],[Invoice_Group]],0),MATCH(Capacity_Charges!$B$3,Allocations[#Headers],0))</f>
        <v>0</v>
      </c>
      <c r="HF34" s="46">
        <f>INDEX(Allocations[#All],MATCH(Capacity_Charges!$C33,Allocations[[#All],[Invoice_Group]],0),MATCH(Capacity_Charges!$B$3,Allocations[#Headers],0))</f>
        <v>0</v>
      </c>
      <c r="HG34" s="46">
        <f>INDEX(Allocations[#All],MATCH(Capacity_Charges!$C33,Allocations[[#All],[Invoice_Group]],0),MATCH(Capacity_Charges!$B$3,Allocations[#Headers],0))</f>
        <v>0</v>
      </c>
      <c r="HH34" s="46">
        <f>INDEX(Allocations[#All],MATCH(Capacity_Charges!$C33,Allocations[[#All],[Invoice_Group]],0),MATCH(Capacity_Charges!$B$3,Allocations[#Headers],0))</f>
        <v>0</v>
      </c>
      <c r="HI34" s="46">
        <f>INDEX(Allocations[#All],MATCH(Capacity_Charges!$C33,Allocations[[#All],[Invoice_Group]],0),MATCH(Capacity_Charges!$B$3,Allocations[#Headers],0))</f>
        <v>0</v>
      </c>
      <c r="HJ34" s="46">
        <f>INDEX(Allocations[#All],MATCH(Capacity_Charges!$C33,Allocations[[#All],[Invoice_Group]],0),MATCH(Capacity_Charges!$B$3,Allocations[#Headers],0))</f>
        <v>0</v>
      </c>
      <c r="HK34" s="46">
        <f>INDEX(Allocations[#All],MATCH(Capacity_Charges!$C33,Allocations[[#All],[Invoice_Group]],0),MATCH(Capacity_Charges!$B$3,Allocations[#Headers],0))</f>
        <v>0</v>
      </c>
      <c r="HL34" s="46">
        <f>INDEX(Allocations[#All],MATCH(Capacity_Charges!$C33,Allocations[[#All],[Invoice_Group]],0),MATCH(Capacity_Charges!$B$3,Allocations[#Headers],0))</f>
        <v>0</v>
      </c>
      <c r="HM34" s="46">
        <f>INDEX(Allocations[#All],MATCH(Capacity_Charges!$C33,Allocations[[#All],[Invoice_Group]],0),MATCH(Capacity_Charges!$B$3,Allocations[#Headers],0))</f>
        <v>0</v>
      </c>
      <c r="HN34" s="46">
        <f>INDEX(Allocations[#All],MATCH(Capacity_Charges!$C33,Allocations[[#All],[Invoice_Group]],0),MATCH(Capacity_Charges!$B$3,Allocations[#Headers],0))</f>
        <v>0</v>
      </c>
      <c r="HO34" s="46">
        <f>INDEX(Allocations[#All],MATCH(Capacity_Charges!$C33,Allocations[[#All],[Invoice_Group]],0),MATCH(Capacity_Charges!$B$3,Allocations[#Headers],0))</f>
        <v>0</v>
      </c>
      <c r="HP34" s="46">
        <f>INDEX(Allocations[#All],MATCH(Capacity_Charges!$C33,Allocations[[#All],[Invoice_Group]],0),MATCH(Capacity_Charges!$B$3,Allocations[#Headers],0))</f>
        <v>0</v>
      </c>
      <c r="HQ34" s="46">
        <f>INDEX(Allocations[#All],MATCH(Capacity_Charges!$C33,Allocations[[#All],[Invoice_Group]],0),MATCH(Capacity_Charges!$B$3,Allocations[#Headers],0))</f>
        <v>0</v>
      </c>
      <c r="HR34" s="46">
        <f>INDEX(Allocations[#All],MATCH(Capacity_Charges!$C33,Allocations[[#All],[Invoice_Group]],0),MATCH(Capacity_Charges!$B$3,Allocations[#Headers],0))</f>
        <v>0</v>
      </c>
      <c r="HS34" s="46">
        <f>INDEX(Allocations[#All],MATCH(Capacity_Charges!$C33,Allocations[[#All],[Invoice_Group]],0),MATCH(Capacity_Charges!$B$3,Allocations[#Headers],0))</f>
        <v>0</v>
      </c>
      <c r="HT34" s="46">
        <f>INDEX(Allocations[#All],MATCH(Capacity_Charges!$C33,Allocations[[#All],[Invoice_Group]],0),MATCH(Capacity_Charges!$B$3,Allocations[#Headers],0))</f>
        <v>0</v>
      </c>
      <c r="HU34" s="46">
        <f>INDEX(Allocations[#All],MATCH(Capacity_Charges!$C33,Allocations[[#All],[Invoice_Group]],0),MATCH(Capacity_Charges!$B$3,Allocations[#Headers],0))</f>
        <v>0</v>
      </c>
      <c r="HV34" s="46">
        <f>INDEX(Allocations[#All],MATCH(Capacity_Charges!$C33,Allocations[[#All],[Invoice_Group]],0),MATCH(Capacity_Charges!$B$3,Allocations[#Headers],0))</f>
        <v>0</v>
      </c>
      <c r="HW34" s="46">
        <f>INDEX(Allocations[#All],MATCH(Capacity_Charges!$C33,Allocations[[#All],[Invoice_Group]],0),MATCH(Capacity_Charges!$B$3,Allocations[#Headers],0))</f>
        <v>0</v>
      </c>
      <c r="HX34" s="46">
        <f>INDEX(Allocations[#All],MATCH(Capacity_Charges!$C33,Allocations[[#All],[Invoice_Group]],0),MATCH(Capacity_Charges!$B$3,Allocations[#Headers],0))</f>
        <v>0</v>
      </c>
      <c r="HY34" s="46">
        <f>INDEX(Allocations[#All],MATCH(Capacity_Charges!$C33,Allocations[[#All],[Invoice_Group]],0),MATCH(Capacity_Charges!$B$3,Allocations[#Headers],0))</f>
        <v>0</v>
      </c>
      <c r="HZ34" s="46">
        <f>INDEX(Allocations[#All],MATCH(Capacity_Charges!$C33,Allocations[[#All],[Invoice_Group]],0),MATCH(Capacity_Charges!$B$3,Allocations[#Headers],0))</f>
        <v>0</v>
      </c>
      <c r="IA34" s="46">
        <f>INDEX(Allocations[#All],MATCH(Capacity_Charges!$C33,Allocations[[#All],[Invoice_Group]],0),MATCH(Capacity_Charges!$B$3,Allocations[#Headers],0))</f>
        <v>0</v>
      </c>
      <c r="IB34" s="46">
        <f>INDEX(Allocations[#All],MATCH(Capacity_Charges!$C33,Allocations[[#All],[Invoice_Group]],0),MATCH(Capacity_Charges!$B$3,Allocations[#Headers],0))</f>
        <v>0</v>
      </c>
      <c r="IC34" s="46">
        <f>INDEX(Allocations[#All],MATCH(Capacity_Charges!$C33,Allocations[[#All],[Invoice_Group]],0),MATCH(Capacity_Charges!$B$3,Allocations[#Headers],0))</f>
        <v>0</v>
      </c>
      <c r="ID34" s="46">
        <f>INDEX(Allocations[#All],MATCH(Capacity_Charges!$C33,Allocations[[#All],[Invoice_Group]],0),MATCH(Capacity_Charges!$B$3,Allocations[#Headers],0))</f>
        <v>0</v>
      </c>
      <c r="IE34" s="46">
        <f>INDEX(Allocations[#All],MATCH(Capacity_Charges!$C33,Allocations[[#All],[Invoice_Group]],0),MATCH(Capacity_Charges!$B$3,Allocations[#Headers],0))</f>
        <v>0</v>
      </c>
      <c r="IF34" s="46">
        <f>INDEX(Allocations[#All],MATCH(Capacity_Charges!$C33,Allocations[[#All],[Invoice_Group]],0),MATCH(Capacity_Charges!$B$3,Allocations[#Headers],0))</f>
        <v>0</v>
      </c>
      <c r="IG34" s="46">
        <f>INDEX(Allocations[#All],MATCH(Capacity_Charges!$C33,Allocations[[#All],[Invoice_Group]],0),MATCH(Capacity_Charges!$B$3,Allocations[#Headers],0))</f>
        <v>0</v>
      </c>
      <c r="IH34" s="46">
        <f>INDEX(Allocations[#All],MATCH(Capacity_Charges!$C33,Allocations[[#All],[Invoice_Group]],0),MATCH(Capacity_Charges!$B$3,Allocations[#Headers],0))</f>
        <v>0</v>
      </c>
      <c r="II34" s="46">
        <f>INDEX(Allocations[#All],MATCH(Capacity_Charges!$C33,Allocations[[#All],[Invoice_Group]],0),MATCH(Capacity_Charges!$B$3,Allocations[#Headers],0))</f>
        <v>0</v>
      </c>
      <c r="IJ34" s="46">
        <f>INDEX(Allocations[#All],MATCH(Capacity_Charges!$C33,Allocations[[#All],[Invoice_Group]],0),MATCH(Capacity_Charges!$B$3,Allocations[#Headers],0))</f>
        <v>0</v>
      </c>
      <c r="IK34" s="46">
        <f>INDEX(Allocations[#All],MATCH(Capacity_Charges!$C33,Allocations[[#All],[Invoice_Group]],0),MATCH(Capacity_Charges!$B$3,Allocations[#Headers],0))</f>
        <v>0</v>
      </c>
      <c r="IL34" s="46">
        <f>INDEX(Allocations[#All],MATCH(Capacity_Charges!$C33,Allocations[[#All],[Invoice_Group]],0),MATCH(Capacity_Charges!$B$3,Allocations[#Headers],0))</f>
        <v>0</v>
      </c>
      <c r="IM34" s="46">
        <f>INDEX(Allocations[#All],MATCH(Capacity_Charges!$C33,Allocations[[#All],[Invoice_Group]],0),MATCH(Capacity_Charges!$B$3,Allocations[#Headers],0))</f>
        <v>0</v>
      </c>
      <c r="IN34" s="46">
        <f>INDEX(Allocations[#All],MATCH(Capacity_Charges!$C33,Allocations[[#All],[Invoice_Group]],0),MATCH(Capacity_Charges!$B$3,Allocations[#Headers],0))</f>
        <v>0</v>
      </c>
      <c r="IO34" s="46">
        <f>INDEX(Allocations[#All],MATCH(Capacity_Charges!$C33,Allocations[[#All],[Invoice_Group]],0),MATCH(Capacity_Charges!$B$3,Allocations[#Headers],0))</f>
        <v>0</v>
      </c>
      <c r="IP34" s="46">
        <f>INDEX(Allocations[#All],MATCH(Capacity_Charges!$C33,Allocations[[#All],[Invoice_Group]],0),MATCH(Capacity_Charges!$B$3,Allocations[#Headers],0))</f>
        <v>0</v>
      </c>
      <c r="IQ34" s="46">
        <f>INDEX(Allocations[#All],MATCH(Capacity_Charges!$C33,Allocations[[#All],[Invoice_Group]],0),MATCH(Capacity_Charges!$B$3,Allocations[#Headers],0))</f>
        <v>0</v>
      </c>
      <c r="IR34" s="46">
        <f>INDEX(Allocations[#All],MATCH(Capacity_Charges!$C33,Allocations[[#All],[Invoice_Group]],0),MATCH(Capacity_Charges!$B$3,Allocations[#Headers],0))</f>
        <v>0</v>
      </c>
      <c r="IS34" s="46">
        <f>INDEX(Allocations[#All],MATCH(Capacity_Charges!$C33,Allocations[[#All],[Invoice_Group]],0),MATCH(Capacity_Charges!$B$3,Allocations[#Headers],0))</f>
        <v>0</v>
      </c>
      <c r="IT34" s="46">
        <f>INDEX(Allocations[#All],MATCH(Capacity_Charges!$C33,Allocations[[#All],[Invoice_Group]],0),MATCH(Capacity_Charges!$B$3,Allocations[#Headers],0))</f>
        <v>0</v>
      </c>
      <c r="IU34" s="46">
        <f>INDEX(Allocations[#All],MATCH(Capacity_Charges!$C33,Allocations[[#All],[Invoice_Group]],0),MATCH(Capacity_Charges!$B$3,Allocations[#Headers],0))</f>
        <v>0</v>
      </c>
      <c r="IV34" s="46">
        <f>INDEX(Allocations[#All],MATCH(Capacity_Charges!$C33,Allocations[[#All],[Invoice_Group]],0),MATCH(Capacity_Charges!$B$3,Allocations[#Headers],0))</f>
        <v>0</v>
      </c>
      <c r="IW34" s="46">
        <f>INDEX(Allocations[#All],MATCH(Capacity_Charges!$C33,Allocations[[#All],[Invoice_Group]],0),MATCH(Capacity_Charges!$B$3,Allocations[#Headers],0))</f>
        <v>0</v>
      </c>
      <c r="IX34" s="46">
        <f>INDEX(Allocations[#All],MATCH(Capacity_Charges!$C33,Allocations[[#All],[Invoice_Group]],0),MATCH(Capacity_Charges!$B$3,Allocations[#Headers],0))</f>
        <v>0</v>
      </c>
      <c r="IY34" s="46">
        <f>INDEX(Allocations[#All],MATCH(Capacity_Charges!$C33,Allocations[[#All],[Invoice_Group]],0),MATCH(Capacity_Charges!$B$3,Allocations[#Headers],0))</f>
        <v>0</v>
      </c>
      <c r="IZ34" s="46">
        <f>INDEX(Allocations[#All],MATCH(Capacity_Charges!$C33,Allocations[[#All],[Invoice_Group]],0),MATCH(Capacity_Charges!$B$3,Allocations[#Headers],0))</f>
        <v>0</v>
      </c>
      <c r="JA34" s="46">
        <f>INDEX(Allocations[#All],MATCH(Capacity_Charges!$C33,Allocations[[#All],[Invoice_Group]],0),MATCH(Capacity_Charges!$B$3,Allocations[#Headers],0))</f>
        <v>0</v>
      </c>
      <c r="JB34" s="46">
        <f>INDEX(Allocations[#All],MATCH(Capacity_Charges!$C33,Allocations[[#All],[Invoice_Group]],0),MATCH(Capacity_Charges!$B$3,Allocations[#Headers],0))</f>
        <v>0</v>
      </c>
      <c r="JC34" s="46">
        <f>INDEX(Allocations[#All],MATCH(Capacity_Charges!$C33,Allocations[[#All],[Invoice_Group]],0),MATCH(Capacity_Charges!$B$3,Allocations[#Headers],0))</f>
        <v>0</v>
      </c>
      <c r="JD34" s="46">
        <f>INDEX(Allocations[#All],MATCH(Capacity_Charges!$C33,Allocations[[#All],[Invoice_Group]],0),MATCH(Capacity_Charges!$B$3,Allocations[#Headers],0))</f>
        <v>0</v>
      </c>
      <c r="JE34" s="46">
        <f>INDEX(Allocations[#All],MATCH(Capacity_Charges!$C33,Allocations[[#All],[Invoice_Group]],0),MATCH(Capacity_Charges!$B$3,Allocations[#Headers],0))</f>
        <v>0</v>
      </c>
      <c r="JF34" s="46">
        <f>INDEX(Allocations[#All],MATCH(Capacity_Charges!$C33,Allocations[[#All],[Invoice_Group]],0),MATCH(Capacity_Charges!$B$3,Allocations[#Headers],0))</f>
        <v>0</v>
      </c>
      <c r="JG34" s="46">
        <f>INDEX(Allocations[#All],MATCH(Capacity_Charges!$C33,Allocations[[#All],[Invoice_Group]],0),MATCH(Capacity_Charges!$B$3,Allocations[#Headers],0))</f>
        <v>0</v>
      </c>
      <c r="JH34" s="46">
        <f>INDEX(Allocations[#All],MATCH(Capacity_Charges!$C33,Allocations[[#All],[Invoice_Group]],0),MATCH(Capacity_Charges!$B$3,Allocations[#Headers],0))</f>
        <v>0</v>
      </c>
      <c r="JI34" s="46">
        <f>INDEX(Allocations[#All],MATCH(Capacity_Charges!$C33,Allocations[[#All],[Invoice_Group]],0),MATCH(Capacity_Charges!$B$3,Allocations[#Headers],0))</f>
        <v>0</v>
      </c>
      <c r="JJ34" s="46">
        <f>INDEX(Allocations[#All],MATCH(Capacity_Charges!$C33,Allocations[[#All],[Invoice_Group]],0),MATCH(Capacity_Charges!$B$3,Allocations[#Headers],0))</f>
        <v>0</v>
      </c>
      <c r="JK34" s="46">
        <f>INDEX(Allocations[#All],MATCH(Capacity_Charges!$C33,Allocations[[#All],[Invoice_Group]],0),MATCH(Capacity_Charges!$B$3,Allocations[#Headers],0))</f>
        <v>0</v>
      </c>
      <c r="JL34" s="46">
        <f>INDEX(Allocations[#All],MATCH(Capacity_Charges!$C33,Allocations[[#All],[Invoice_Group]],0),MATCH(Capacity_Charges!$B$3,Allocations[#Headers],0))</f>
        <v>0</v>
      </c>
      <c r="JM34" s="46">
        <f>INDEX(Allocations[#All],MATCH(Capacity_Charges!$C33,Allocations[[#All],[Invoice_Group]],0),MATCH(Capacity_Charges!$B$3,Allocations[#Headers],0))</f>
        <v>0</v>
      </c>
      <c r="JN34" s="46">
        <f>INDEX(Allocations[#All],MATCH(Capacity_Charges!$C33,Allocations[[#All],[Invoice_Group]],0),MATCH(Capacity_Charges!$B$3,Allocations[#Headers],0))</f>
        <v>0</v>
      </c>
      <c r="JO34" s="46">
        <f>INDEX(Allocations[#All],MATCH(Capacity_Charges!$C33,Allocations[[#All],[Invoice_Group]],0),MATCH(Capacity_Charges!$B$3,Allocations[#Headers],0))</f>
        <v>0</v>
      </c>
      <c r="JP34" s="46">
        <f>INDEX(Allocations[#All],MATCH(Capacity_Charges!$C33,Allocations[[#All],[Invoice_Group]],0),MATCH(Capacity_Charges!$B$3,Allocations[#Headers],0))</f>
        <v>0</v>
      </c>
      <c r="JQ34" s="46">
        <f>INDEX(Allocations[#All],MATCH(Capacity_Charges!$C33,Allocations[[#All],[Invoice_Group]],0),MATCH(Capacity_Charges!$B$3,Allocations[#Headers],0))</f>
        <v>0</v>
      </c>
      <c r="JR34" s="46">
        <f>INDEX(Allocations[#All],MATCH(Capacity_Charges!$C33,Allocations[[#All],[Invoice_Group]],0),MATCH(Capacity_Charges!$B$3,Allocations[#Headers],0))</f>
        <v>0</v>
      </c>
      <c r="JS34" s="46">
        <f>INDEX(Allocations[#All],MATCH(Capacity_Charges!$C33,Allocations[[#All],[Invoice_Group]],0),MATCH(Capacity_Charges!$B$3,Allocations[#Headers],0))</f>
        <v>0</v>
      </c>
      <c r="JT34" s="46">
        <f>INDEX(Allocations[#All],MATCH(Capacity_Charges!$C33,Allocations[[#All],[Invoice_Group]],0),MATCH(Capacity_Charges!$B$3,Allocations[#Headers],0))</f>
        <v>0</v>
      </c>
      <c r="JU34" s="46">
        <f>INDEX(Allocations[#All],MATCH(Capacity_Charges!$C33,Allocations[[#All],[Invoice_Group]],0),MATCH(Capacity_Charges!$B$3,Allocations[#Headers],0))</f>
        <v>0</v>
      </c>
      <c r="JV34" s="46">
        <f>INDEX(Allocations[#All],MATCH(Capacity_Charges!$C33,Allocations[[#All],[Invoice_Group]],0),MATCH(Capacity_Charges!$B$3,Allocations[#Headers],0))</f>
        <v>0</v>
      </c>
      <c r="JW34" s="46">
        <f>INDEX(Allocations[#All],MATCH(Capacity_Charges!$C33,Allocations[[#All],[Invoice_Group]],0),MATCH(Capacity_Charges!$B$3,Allocations[#Headers],0))</f>
        <v>0</v>
      </c>
      <c r="JX34" s="46">
        <f>INDEX(Allocations[#All],MATCH(Capacity_Charges!$C33,Allocations[[#All],[Invoice_Group]],0),MATCH(Capacity_Charges!$B$3,Allocations[#Headers],0))</f>
        <v>0</v>
      </c>
      <c r="JY34" s="46">
        <f>INDEX(Allocations[#All],MATCH(Capacity_Charges!$C33,Allocations[[#All],[Invoice_Group]],0),MATCH(Capacity_Charges!$B$3,Allocations[#Headers],0))</f>
        <v>0</v>
      </c>
      <c r="JZ34" s="46">
        <f>INDEX(Allocations[#All],MATCH(Capacity_Charges!$C33,Allocations[[#All],[Invoice_Group]],0),MATCH(Capacity_Charges!$B$3,Allocations[#Headers],0))</f>
        <v>0</v>
      </c>
      <c r="KA34" s="46">
        <f>INDEX(Allocations[#All],MATCH(Capacity_Charges!$C33,Allocations[[#All],[Invoice_Group]],0),MATCH(Capacity_Charges!$B$3,Allocations[#Headers],0))</f>
        <v>0</v>
      </c>
      <c r="KB34" s="46">
        <f>INDEX(Allocations[#All],MATCH(Capacity_Charges!$C33,Allocations[[#All],[Invoice_Group]],0),MATCH(Capacity_Charges!$B$3,Allocations[#Headers],0))</f>
        <v>0</v>
      </c>
      <c r="KC34" s="46">
        <f>INDEX(Allocations[#All],MATCH(Capacity_Charges!$C33,Allocations[[#All],[Invoice_Group]],0),MATCH(Capacity_Charges!$B$3,Allocations[#Headers],0))</f>
        <v>0</v>
      </c>
      <c r="KD34" s="46">
        <f>INDEX(Allocations[#All],MATCH(Capacity_Charges!$C33,Allocations[[#All],[Invoice_Group]],0),MATCH(Capacity_Charges!$B$3,Allocations[#Headers],0))</f>
        <v>0</v>
      </c>
      <c r="KE34" s="46">
        <f>INDEX(Allocations[#All],MATCH(Capacity_Charges!$C33,Allocations[[#All],[Invoice_Group]],0),MATCH(Capacity_Charges!$B$3,Allocations[#Headers],0))</f>
        <v>0</v>
      </c>
      <c r="KF34" s="46">
        <f>INDEX(Allocations[#All],MATCH(Capacity_Charges!$C33,Allocations[[#All],[Invoice_Group]],0),MATCH(Capacity_Charges!$B$3,Allocations[#Headers],0))</f>
        <v>0</v>
      </c>
      <c r="KG34" s="46">
        <f>INDEX(Allocations[#All],MATCH(Capacity_Charges!$C33,Allocations[[#All],[Invoice_Group]],0),MATCH(Capacity_Charges!$B$3,Allocations[#Headers],0))</f>
        <v>0</v>
      </c>
      <c r="KH34" s="46">
        <f>INDEX(Allocations[#All],MATCH(Capacity_Charges!$C33,Allocations[[#All],[Invoice_Group]],0),MATCH(Capacity_Charges!$B$3,Allocations[#Headers],0))</f>
        <v>0</v>
      </c>
      <c r="KI34" s="46">
        <f>INDEX(Allocations[#All],MATCH(Capacity_Charges!$C33,Allocations[[#All],[Invoice_Group]],0),MATCH(Capacity_Charges!$B$3,Allocations[#Headers],0))</f>
        <v>0</v>
      </c>
      <c r="KJ34" s="46">
        <f>INDEX(Allocations[#All],MATCH(Capacity_Charges!$C33,Allocations[[#All],[Invoice_Group]],0),MATCH(Capacity_Charges!$B$3,Allocations[#Headers],0))</f>
        <v>0</v>
      </c>
      <c r="KK34" s="46">
        <f>INDEX(Allocations[#All],MATCH(Capacity_Charges!$C33,Allocations[[#All],[Invoice_Group]],0),MATCH(Capacity_Charges!$B$3,Allocations[#Headers],0))</f>
        <v>0</v>
      </c>
      <c r="KL34" s="46">
        <f>INDEX(Allocations[#All],MATCH(Capacity_Charges!$C33,Allocations[[#All],[Invoice_Group]],0),MATCH(Capacity_Charges!$B$3,Allocations[#Headers],0))</f>
        <v>0</v>
      </c>
      <c r="KM34" s="46">
        <f>INDEX(Allocations[#All],MATCH(Capacity_Charges!$C33,Allocations[[#All],[Invoice_Group]],0),MATCH(Capacity_Charges!$B$3,Allocations[#Headers],0))</f>
        <v>0</v>
      </c>
      <c r="KN34" s="46">
        <f>INDEX(Allocations[#All],MATCH(Capacity_Charges!$C33,Allocations[[#All],[Invoice_Group]],0),MATCH(Capacity_Charges!$B$3,Allocations[#Headers],0))</f>
        <v>0</v>
      </c>
      <c r="KO34" s="46">
        <f>INDEX(Allocations[#All],MATCH(Capacity_Charges!$C33,Allocations[[#All],[Invoice_Group]],0),MATCH(Capacity_Charges!$B$3,Allocations[#Headers],0))</f>
        <v>0</v>
      </c>
      <c r="KP34" s="46">
        <f>INDEX(Allocations[#All],MATCH(Capacity_Charges!$C33,Allocations[[#All],[Invoice_Group]],0),MATCH(Capacity_Charges!$B$3,Allocations[#Headers],0))</f>
        <v>0</v>
      </c>
      <c r="KQ34" s="46">
        <f>INDEX(Allocations[#All],MATCH(Capacity_Charges!$C33,Allocations[[#All],[Invoice_Group]],0),MATCH(Capacity_Charges!$B$3,Allocations[#Headers],0))</f>
        <v>0</v>
      </c>
      <c r="KR34" s="46">
        <f>INDEX(Allocations[#All],MATCH(Capacity_Charges!$C33,Allocations[[#All],[Invoice_Group]],0),MATCH(Capacity_Charges!$B$3,Allocations[#Headers],0))</f>
        <v>0</v>
      </c>
      <c r="KS34" s="46">
        <f>INDEX(Allocations[#All],MATCH(Capacity_Charges!$C33,Allocations[[#All],[Invoice_Group]],0),MATCH(Capacity_Charges!$B$3,Allocations[#Headers],0))</f>
        <v>0</v>
      </c>
      <c r="KT34" s="46">
        <f>INDEX(Allocations[#All],MATCH(Capacity_Charges!$C33,Allocations[[#All],[Invoice_Group]],0),MATCH(Capacity_Charges!$B$3,Allocations[#Headers],0))</f>
        <v>0</v>
      </c>
      <c r="KU34" s="46">
        <f>INDEX(Allocations[#All],MATCH(Capacity_Charges!$C33,Allocations[[#All],[Invoice_Group]],0),MATCH(Capacity_Charges!$B$3,Allocations[#Headers],0))</f>
        <v>0</v>
      </c>
      <c r="KV34" s="46">
        <f>INDEX(Allocations[#All],MATCH(Capacity_Charges!$C33,Allocations[[#All],[Invoice_Group]],0),MATCH(Capacity_Charges!$B$3,Allocations[#Headers],0))</f>
        <v>0</v>
      </c>
      <c r="KW34" s="46">
        <f>INDEX(Allocations[#All],MATCH(Capacity_Charges!$C33,Allocations[[#All],[Invoice_Group]],0),MATCH(Capacity_Charges!$B$3,Allocations[#Headers],0))</f>
        <v>0</v>
      </c>
      <c r="KX34" s="46">
        <f>INDEX(Allocations[#All],MATCH(Capacity_Charges!$C33,Allocations[[#All],[Invoice_Group]],0),MATCH(Capacity_Charges!$B$3,Allocations[#Headers],0))</f>
        <v>0</v>
      </c>
      <c r="KY34" s="46">
        <f>INDEX(Allocations[#All],MATCH(Capacity_Charges!$C33,Allocations[[#All],[Invoice_Group]],0),MATCH(Capacity_Charges!$B$3,Allocations[#Headers],0))</f>
        <v>0</v>
      </c>
      <c r="KZ34" s="46">
        <f>INDEX(Allocations[#All],MATCH(Capacity_Charges!$C33,Allocations[[#All],[Invoice_Group]],0),MATCH(Capacity_Charges!$B$3,Allocations[#Headers],0))</f>
        <v>0</v>
      </c>
      <c r="LA34" s="46">
        <f>INDEX(Allocations[#All],MATCH(Capacity_Charges!$C33,Allocations[[#All],[Invoice_Group]],0),MATCH(Capacity_Charges!$B$3,Allocations[#Headers],0))</f>
        <v>0</v>
      </c>
      <c r="LB34" s="46">
        <f>INDEX(Allocations[#All],MATCH(Capacity_Charges!$C33,Allocations[[#All],[Invoice_Group]],0),MATCH(Capacity_Charges!$B$3,Allocations[#Headers],0))</f>
        <v>0</v>
      </c>
      <c r="LC34" s="46">
        <f>INDEX(Allocations[#All],MATCH(Capacity_Charges!$C33,Allocations[[#All],[Invoice_Group]],0),MATCH(Capacity_Charges!$B$3,Allocations[#Headers],0))</f>
        <v>0</v>
      </c>
      <c r="LD34" s="46">
        <f>INDEX(Allocations[#All],MATCH(Capacity_Charges!$C33,Allocations[[#All],[Invoice_Group]],0),MATCH(Capacity_Charges!$B$3,Allocations[#Headers],0))</f>
        <v>0</v>
      </c>
      <c r="LE34" s="46">
        <f>INDEX(Allocations[#All],MATCH(Capacity_Charges!$C33,Allocations[[#All],[Invoice_Group]],0),MATCH(Capacity_Charges!$B$3,Allocations[#Headers],0))</f>
        <v>0</v>
      </c>
      <c r="LF34" s="46">
        <f>INDEX(Allocations[#All],MATCH(Capacity_Charges!$C33,Allocations[[#All],[Invoice_Group]],0),MATCH(Capacity_Charges!$B$3,Allocations[#Headers],0))</f>
        <v>0</v>
      </c>
      <c r="LG34" s="46">
        <f>INDEX(Allocations[#All],MATCH(Capacity_Charges!$C33,Allocations[[#All],[Invoice_Group]],0),MATCH(Capacity_Charges!$B$3,Allocations[#Headers],0))</f>
        <v>0</v>
      </c>
      <c r="LH34" s="46">
        <f>INDEX(Allocations[#All],MATCH(Capacity_Charges!$C33,Allocations[[#All],[Invoice_Group]],0),MATCH(Capacity_Charges!$B$3,Allocations[#Headers],0))</f>
        <v>0</v>
      </c>
      <c r="LI34" s="46">
        <f>INDEX(Allocations[#All],MATCH(Capacity_Charges!$C33,Allocations[[#All],[Invoice_Group]],0),MATCH(Capacity_Charges!$B$3,Allocations[#Headers],0))</f>
        <v>0</v>
      </c>
      <c r="LJ34" s="46">
        <f>INDEX(Allocations[#All],MATCH(Capacity_Charges!$C33,Allocations[[#All],[Invoice_Group]],0),MATCH(Capacity_Charges!$B$3,Allocations[#Headers],0))</f>
        <v>0</v>
      </c>
      <c r="LK34" s="46">
        <f>INDEX(Allocations[#All],MATCH(Capacity_Charges!$C33,Allocations[[#All],[Invoice_Group]],0),MATCH(Capacity_Charges!$B$3,Allocations[#Headers],0))</f>
        <v>0</v>
      </c>
      <c r="LL34" s="46">
        <f>INDEX(Allocations[#All],MATCH(Capacity_Charges!$C33,Allocations[[#All],[Invoice_Group]],0),MATCH(Capacity_Charges!$B$3,Allocations[#Headers],0))</f>
        <v>0</v>
      </c>
      <c r="LM34" s="46">
        <f>INDEX(Allocations[#All],MATCH(Capacity_Charges!$C33,Allocations[[#All],[Invoice_Group]],0),MATCH(Capacity_Charges!$B$3,Allocations[#Headers],0))</f>
        <v>0</v>
      </c>
      <c r="LN34" s="46">
        <f>INDEX(Allocations[#All],MATCH(Capacity_Charges!$C33,Allocations[[#All],[Invoice_Group]],0),MATCH(Capacity_Charges!$B$3,Allocations[#Headers],0))</f>
        <v>0</v>
      </c>
      <c r="LO34" s="46">
        <f>INDEX(Allocations[#All],MATCH(Capacity_Charges!$C33,Allocations[[#All],[Invoice_Group]],0),MATCH(Capacity_Charges!$B$3,Allocations[#Headers],0))</f>
        <v>0</v>
      </c>
      <c r="LP34" s="46">
        <f>INDEX(Allocations[#All],MATCH(Capacity_Charges!$C33,Allocations[[#All],[Invoice_Group]],0),MATCH(Capacity_Charges!$B$3,Allocations[#Headers],0))</f>
        <v>0</v>
      </c>
      <c r="LQ34" s="46">
        <f>INDEX(Allocations[#All],MATCH(Capacity_Charges!$C33,Allocations[[#All],[Invoice_Group]],0),MATCH(Capacity_Charges!$B$3,Allocations[#Headers],0))</f>
        <v>0</v>
      </c>
      <c r="LR34" s="46">
        <f>INDEX(Allocations[#All],MATCH(Capacity_Charges!$C33,Allocations[[#All],[Invoice_Group]],0),MATCH(Capacity_Charges!$B$3,Allocations[#Headers],0))</f>
        <v>0</v>
      </c>
      <c r="LS34" s="46">
        <f>INDEX(Allocations[#All],MATCH(Capacity_Charges!$C33,Allocations[[#All],[Invoice_Group]],0),MATCH(Capacity_Charges!$B$3,Allocations[#Headers],0))</f>
        <v>0</v>
      </c>
      <c r="LT34" s="46">
        <f>INDEX(Allocations[#All],MATCH(Capacity_Charges!$C33,Allocations[[#All],[Invoice_Group]],0),MATCH(Capacity_Charges!$B$3,Allocations[#Headers],0))</f>
        <v>0</v>
      </c>
      <c r="LU34" s="46">
        <f>INDEX(Allocations[#All],MATCH(Capacity_Charges!$C33,Allocations[[#All],[Invoice_Group]],0),MATCH(Capacity_Charges!$B$3,Allocations[#Headers],0))</f>
        <v>0</v>
      </c>
      <c r="LV34" s="46">
        <f>INDEX(Allocations[#All],MATCH(Capacity_Charges!$C33,Allocations[[#All],[Invoice_Group]],0),MATCH(Capacity_Charges!$B$3,Allocations[#Headers],0))</f>
        <v>0</v>
      </c>
      <c r="LW34" s="46">
        <f>INDEX(Allocations[#All],MATCH(Capacity_Charges!$C33,Allocations[[#All],[Invoice_Group]],0),MATCH(Capacity_Charges!$B$3,Allocations[#Headers],0))</f>
        <v>0</v>
      </c>
      <c r="LX34" s="46">
        <f>INDEX(Allocations[#All],MATCH(Capacity_Charges!$C33,Allocations[[#All],[Invoice_Group]],0),MATCH(Capacity_Charges!$B$3,Allocations[#Headers],0))</f>
        <v>0</v>
      </c>
      <c r="LY34" s="46">
        <f>INDEX(Allocations[#All],MATCH(Capacity_Charges!$C33,Allocations[[#All],[Invoice_Group]],0),MATCH(Capacity_Charges!$B$3,Allocations[#Headers],0))</f>
        <v>0</v>
      </c>
      <c r="LZ34" s="46">
        <f>INDEX(Allocations[#All],MATCH(Capacity_Charges!$C33,Allocations[[#All],[Invoice_Group]],0),MATCH(Capacity_Charges!$B$3,Allocations[#Headers],0))</f>
        <v>0</v>
      </c>
      <c r="MA34" s="46">
        <f>INDEX(Allocations[#All],MATCH(Capacity_Charges!$C33,Allocations[[#All],[Invoice_Group]],0),MATCH(Capacity_Charges!$B$3,Allocations[#Headers],0))</f>
        <v>0</v>
      </c>
      <c r="MB34" s="46">
        <f>INDEX(Allocations[#All],MATCH(Capacity_Charges!$C33,Allocations[[#All],[Invoice_Group]],0),MATCH(Capacity_Charges!$B$3,Allocations[#Headers],0))</f>
        <v>0</v>
      </c>
      <c r="MC34" s="46">
        <f>INDEX(Allocations[#All],MATCH(Capacity_Charges!$C33,Allocations[[#All],[Invoice_Group]],0),MATCH(Capacity_Charges!$B$3,Allocations[#Headers],0))</f>
        <v>0</v>
      </c>
      <c r="MD34" s="46">
        <f>INDEX(Allocations[#All],MATCH(Capacity_Charges!$C33,Allocations[[#All],[Invoice_Group]],0),MATCH(Capacity_Charges!$B$3,Allocations[#Headers],0))</f>
        <v>0</v>
      </c>
      <c r="ME34" s="46">
        <f>INDEX(Allocations[#All],MATCH(Capacity_Charges!$C33,Allocations[[#All],[Invoice_Group]],0),MATCH(Capacity_Charges!$B$3,Allocations[#Headers],0))</f>
        <v>0</v>
      </c>
      <c r="MF34" s="46">
        <f>INDEX(Allocations[#All],MATCH(Capacity_Charges!$C33,Allocations[[#All],[Invoice_Group]],0),MATCH(Capacity_Charges!$B$3,Allocations[#Headers],0))</f>
        <v>0</v>
      </c>
      <c r="MG34" s="46">
        <f>INDEX(Allocations[#All],MATCH(Capacity_Charges!$C33,Allocations[[#All],[Invoice_Group]],0),MATCH(Capacity_Charges!$B$3,Allocations[#Headers],0))</f>
        <v>0</v>
      </c>
      <c r="MH34" s="46">
        <f>INDEX(Allocations[#All],MATCH(Capacity_Charges!$C33,Allocations[[#All],[Invoice_Group]],0),MATCH(Capacity_Charges!$B$3,Allocations[#Headers],0))</f>
        <v>0</v>
      </c>
      <c r="MI34" s="46">
        <f>INDEX(Allocations[#All],MATCH(Capacity_Charges!$C33,Allocations[[#All],[Invoice_Group]],0),MATCH(Capacity_Charges!$B$3,Allocations[#Headers],0))</f>
        <v>0</v>
      </c>
      <c r="MJ34" s="46">
        <f>INDEX(Allocations[#All],MATCH(Capacity_Charges!$C33,Allocations[[#All],[Invoice_Group]],0),MATCH(Capacity_Charges!$B$3,Allocations[#Headers],0))</f>
        <v>0</v>
      </c>
      <c r="MK34" s="46">
        <f>INDEX(Allocations[#All],MATCH(Capacity_Charges!$C33,Allocations[[#All],[Invoice_Group]],0),MATCH(Capacity_Charges!$B$3,Allocations[#Headers],0))</f>
        <v>0</v>
      </c>
      <c r="ML34" s="46">
        <f>INDEX(Allocations[#All],MATCH(Capacity_Charges!$C33,Allocations[[#All],[Invoice_Group]],0),MATCH(Capacity_Charges!$B$3,Allocations[#Headers],0))</f>
        <v>0</v>
      </c>
      <c r="MM34" s="46">
        <f>INDEX(Allocations[#All],MATCH(Capacity_Charges!$C33,Allocations[[#All],[Invoice_Group]],0),MATCH(Capacity_Charges!$B$3,Allocations[#Headers],0))</f>
        <v>0</v>
      </c>
      <c r="MN34" s="46">
        <f>INDEX(Allocations[#All],MATCH(Capacity_Charges!$C33,Allocations[[#All],[Invoice_Group]],0),MATCH(Capacity_Charges!$B$3,Allocations[#Headers],0))</f>
        <v>0</v>
      </c>
      <c r="MO34" s="46">
        <f>INDEX(Allocations[#All],MATCH(Capacity_Charges!$C33,Allocations[[#All],[Invoice_Group]],0),MATCH(Capacity_Charges!$B$3,Allocations[#Headers],0))</f>
        <v>0</v>
      </c>
      <c r="MP34" s="46">
        <f>INDEX(Allocations[#All],MATCH(Capacity_Charges!$C33,Allocations[[#All],[Invoice_Group]],0),MATCH(Capacity_Charges!$B$3,Allocations[#Headers],0))</f>
        <v>0</v>
      </c>
      <c r="MQ34" s="46">
        <f>INDEX(Allocations[#All],MATCH(Capacity_Charges!$C33,Allocations[[#All],[Invoice_Group]],0),MATCH(Capacity_Charges!$B$3,Allocations[#Headers],0))</f>
        <v>0</v>
      </c>
      <c r="MR34" s="46">
        <f>INDEX(Allocations[#All],MATCH(Capacity_Charges!$C33,Allocations[[#All],[Invoice_Group]],0),MATCH(Capacity_Charges!$B$3,Allocations[#Headers],0))</f>
        <v>0</v>
      </c>
      <c r="MS34" s="46">
        <f>INDEX(Allocations[#All],MATCH(Capacity_Charges!$C33,Allocations[[#All],[Invoice_Group]],0),MATCH(Capacity_Charges!$B$3,Allocations[#Headers],0))</f>
        <v>0</v>
      </c>
      <c r="MT34" s="46">
        <f>INDEX(Allocations[#All],MATCH(Capacity_Charges!$C33,Allocations[[#All],[Invoice_Group]],0),MATCH(Capacity_Charges!$B$3,Allocations[#Headers],0))</f>
        <v>0</v>
      </c>
      <c r="MU34" s="46">
        <f>INDEX(Allocations[#All],MATCH(Capacity_Charges!$C33,Allocations[[#All],[Invoice_Group]],0),MATCH(Capacity_Charges!$B$3,Allocations[#Headers],0))</f>
        <v>0</v>
      </c>
      <c r="MV34" s="46">
        <f>INDEX(Allocations[#All],MATCH(Capacity_Charges!$C33,Allocations[[#All],[Invoice_Group]],0),MATCH(Capacity_Charges!$B$3,Allocations[#Headers],0))</f>
        <v>0</v>
      </c>
      <c r="MW34" s="46">
        <f>INDEX(Allocations[#All],MATCH(Capacity_Charges!$C33,Allocations[[#All],[Invoice_Group]],0),MATCH(Capacity_Charges!$B$3,Allocations[#Headers],0))</f>
        <v>0</v>
      </c>
      <c r="MX34" s="46">
        <f>INDEX(Allocations[#All],MATCH(Capacity_Charges!$C33,Allocations[[#All],[Invoice_Group]],0),MATCH(Capacity_Charges!$B$3,Allocations[#Headers],0))</f>
        <v>0</v>
      </c>
      <c r="MY34" s="46">
        <f>INDEX(Allocations[#All],MATCH(Capacity_Charges!$C33,Allocations[[#All],[Invoice_Group]],0),MATCH(Capacity_Charges!$B$3,Allocations[#Headers],0))</f>
        <v>0</v>
      </c>
      <c r="MZ34" s="46">
        <f>INDEX(Allocations[#All],MATCH(Capacity_Charges!$C33,Allocations[[#All],[Invoice_Group]],0),MATCH(Capacity_Charges!$B$3,Allocations[#Headers],0))</f>
        <v>0</v>
      </c>
      <c r="NB34" s="19" t="str">
        <f>+D34</f>
        <v>Allocation %</v>
      </c>
      <c r="NC34" s="10">
        <f t="shared" si="1597"/>
        <v>0</v>
      </c>
      <c r="ND34" s="10">
        <f t="shared" si="1597"/>
        <v>0</v>
      </c>
      <c r="NE34" s="10">
        <f t="shared" si="1597"/>
        <v>0</v>
      </c>
      <c r="NF34" s="10">
        <f t="shared" si="1597"/>
        <v>0</v>
      </c>
      <c r="NG34" s="10">
        <f t="shared" si="1597"/>
        <v>0</v>
      </c>
      <c r="NH34" s="10">
        <f t="shared" si="1597"/>
        <v>0</v>
      </c>
      <c r="NI34" s="10">
        <f t="shared" si="1597"/>
        <v>0</v>
      </c>
      <c r="NJ34" s="10">
        <f t="shared" si="1597"/>
        <v>0</v>
      </c>
      <c r="NK34" s="10">
        <f t="shared" si="1597"/>
        <v>0</v>
      </c>
      <c r="NL34" s="10">
        <f t="shared" si="1597"/>
        <v>0</v>
      </c>
      <c r="NM34" s="10">
        <f t="shared" si="1598"/>
        <v>0</v>
      </c>
      <c r="NN34" s="10">
        <f t="shared" si="1598"/>
        <v>0</v>
      </c>
      <c r="NO34" s="10">
        <f t="shared" si="1598"/>
        <v>0</v>
      </c>
      <c r="NP34" s="10">
        <f t="shared" si="1598"/>
        <v>0</v>
      </c>
      <c r="NQ34" s="10">
        <f t="shared" si="1598"/>
        <v>0</v>
      </c>
      <c r="NR34" s="10">
        <f t="shared" si="1598"/>
        <v>0</v>
      </c>
      <c r="NS34" s="10">
        <f t="shared" si="1598"/>
        <v>0</v>
      </c>
      <c r="NT34" s="10">
        <f t="shared" si="1598"/>
        <v>0</v>
      </c>
      <c r="NU34" s="10">
        <f t="shared" si="1598"/>
        <v>0</v>
      </c>
      <c r="NV34" s="10">
        <f t="shared" si="1598"/>
        <v>0</v>
      </c>
      <c r="NW34" s="10">
        <f t="shared" si="1599"/>
        <v>0</v>
      </c>
      <c r="NX34" s="10">
        <f t="shared" si="1599"/>
        <v>0</v>
      </c>
      <c r="NY34" s="10">
        <f t="shared" si="1599"/>
        <v>0</v>
      </c>
      <c r="NZ34" s="10">
        <f t="shared" si="1599"/>
        <v>0</v>
      </c>
      <c r="OA34" s="10">
        <f t="shared" si="1599"/>
        <v>0</v>
      </c>
      <c r="OB34" s="10">
        <f t="shared" si="1599"/>
        <v>0</v>
      </c>
      <c r="OC34" s="10">
        <f t="shared" si="1599"/>
        <v>0</v>
      </c>
      <c r="OD34" s="10">
        <f t="shared" si="1599"/>
        <v>0</v>
      </c>
      <c r="OE34" s="10">
        <f t="shared" si="1599"/>
        <v>0</v>
      </c>
      <c r="OF34" s="10">
        <f t="shared" si="1599"/>
        <v>0</v>
      </c>
      <c r="OH34" s="58" t="str">
        <f>_xlfn.CONCAT(C33," ",D34)</f>
        <v>Project #10 Allocation %</v>
      </c>
    </row>
    <row r="35" spans="2:398" x14ac:dyDescent="0.25">
      <c r="B35" s="5"/>
      <c r="C35" s="5"/>
      <c r="D35" s="19" t="s">
        <v>87</v>
      </c>
      <c r="E35" s="44">
        <f t="shared" ref="E35" si="1600">+E34*E33</f>
        <v>0</v>
      </c>
      <c r="F35" s="44">
        <f t="shared" ref="F35" si="1601">+F34*F33</f>
        <v>0</v>
      </c>
      <c r="G35" s="44">
        <f t="shared" ref="G35" si="1602">+G34*G33</f>
        <v>0</v>
      </c>
      <c r="H35" s="44">
        <f t="shared" ref="H35" si="1603">+H34*H33</f>
        <v>0</v>
      </c>
      <c r="I35" s="44">
        <f t="shared" ref="I35" si="1604">+I34*I33</f>
        <v>0</v>
      </c>
      <c r="J35" s="44">
        <f t="shared" ref="J35" si="1605">+J34*J33</f>
        <v>0</v>
      </c>
      <c r="K35" s="44">
        <f t="shared" ref="K35" si="1606">+K34*K33</f>
        <v>0</v>
      </c>
      <c r="L35" s="44">
        <f t="shared" ref="L35" si="1607">+L34*L33</f>
        <v>0</v>
      </c>
      <c r="M35" s="44">
        <f t="shared" ref="M35" si="1608">+M34*M33</f>
        <v>0</v>
      </c>
      <c r="N35" s="44">
        <f t="shared" ref="N35" si="1609">+N34*N33</f>
        <v>0</v>
      </c>
      <c r="O35" s="44">
        <f t="shared" ref="O35" si="1610">+O34*O33</f>
        <v>0</v>
      </c>
      <c r="P35" s="44">
        <f t="shared" ref="P35" si="1611">+P34*P33</f>
        <v>0</v>
      </c>
      <c r="Q35" s="44">
        <f t="shared" ref="Q35" si="1612">+Q34*Q33</f>
        <v>0</v>
      </c>
      <c r="R35" s="44">
        <f t="shared" ref="R35" si="1613">+R34*R33</f>
        <v>0</v>
      </c>
      <c r="S35" s="44">
        <f t="shared" ref="S35" si="1614">+S34*S33</f>
        <v>0</v>
      </c>
      <c r="T35" s="44">
        <f t="shared" ref="T35" si="1615">+T34*T33</f>
        <v>0</v>
      </c>
      <c r="U35" s="44">
        <f t="shared" ref="U35" si="1616">+U34*U33</f>
        <v>0</v>
      </c>
      <c r="V35" s="44">
        <f t="shared" ref="V35" si="1617">+V34*V33</f>
        <v>0</v>
      </c>
      <c r="W35" s="44">
        <f t="shared" ref="W35" si="1618">+W34*W33</f>
        <v>0</v>
      </c>
      <c r="X35" s="44">
        <f t="shared" ref="X35" si="1619">+X34*X33</f>
        <v>0</v>
      </c>
      <c r="Y35" s="44">
        <f t="shared" ref="Y35" si="1620">+Y34*Y33</f>
        <v>0</v>
      </c>
      <c r="Z35" s="44">
        <f t="shared" ref="Z35" si="1621">+Z34*Z33</f>
        <v>0</v>
      </c>
      <c r="AA35" s="44">
        <f t="shared" ref="AA35" si="1622">+AA34*AA33</f>
        <v>0</v>
      </c>
      <c r="AB35" s="44">
        <f t="shared" ref="AB35" si="1623">+AB34*AB33</f>
        <v>0</v>
      </c>
      <c r="AC35" s="44">
        <f t="shared" ref="AC35" si="1624">+AC34*AC33</f>
        <v>0</v>
      </c>
      <c r="AD35" s="44">
        <f t="shared" ref="AD35" si="1625">+AD34*AD33</f>
        <v>0</v>
      </c>
      <c r="AE35" s="44">
        <f t="shared" ref="AE35" si="1626">+AE34*AE33</f>
        <v>0</v>
      </c>
      <c r="AF35" s="44">
        <f t="shared" ref="AF35" si="1627">+AF34*AF33</f>
        <v>0</v>
      </c>
      <c r="AG35" s="44">
        <f t="shared" ref="AG35" si="1628">+AG34*AG33</f>
        <v>0</v>
      </c>
      <c r="AH35" s="44">
        <f t="shared" ref="AH35" si="1629">+AH34*AH33</f>
        <v>0</v>
      </c>
      <c r="AI35" s="44">
        <f t="shared" ref="AI35" si="1630">+AI34*AI33</f>
        <v>0</v>
      </c>
      <c r="AJ35" s="44">
        <f t="shared" ref="AJ35" si="1631">+AJ34*AJ33</f>
        <v>0</v>
      </c>
      <c r="AK35" s="44">
        <f t="shared" ref="AK35" si="1632">+AK34*AK33</f>
        <v>0</v>
      </c>
      <c r="AL35" s="44">
        <f t="shared" ref="AL35" si="1633">+AL34*AL33</f>
        <v>0</v>
      </c>
      <c r="AM35" s="44">
        <f t="shared" ref="AM35" si="1634">+AM34*AM33</f>
        <v>0</v>
      </c>
      <c r="AN35" s="44">
        <f t="shared" ref="AN35" si="1635">+AN34*AN33</f>
        <v>0</v>
      </c>
      <c r="AO35" s="44">
        <f t="shared" ref="AO35" si="1636">+AO34*AO33</f>
        <v>0</v>
      </c>
      <c r="AP35" s="44">
        <f t="shared" ref="AP35" si="1637">+AP34*AP33</f>
        <v>0</v>
      </c>
      <c r="AQ35" s="44">
        <f t="shared" ref="AQ35" si="1638">+AQ34*AQ33</f>
        <v>0</v>
      </c>
      <c r="AR35" s="44">
        <f t="shared" ref="AR35" si="1639">+AR34*AR33</f>
        <v>0</v>
      </c>
      <c r="AS35" s="44">
        <f t="shared" ref="AS35" si="1640">+AS34*AS33</f>
        <v>0</v>
      </c>
      <c r="AT35" s="44">
        <f t="shared" ref="AT35" si="1641">+AT34*AT33</f>
        <v>0</v>
      </c>
      <c r="AU35" s="44">
        <f t="shared" ref="AU35" si="1642">+AU34*AU33</f>
        <v>0</v>
      </c>
      <c r="AV35" s="44">
        <f t="shared" ref="AV35" si="1643">+AV34*AV33</f>
        <v>0</v>
      </c>
      <c r="AW35" s="44">
        <f t="shared" ref="AW35" si="1644">+AW34*AW33</f>
        <v>0</v>
      </c>
      <c r="AX35" s="44">
        <f t="shared" ref="AX35" si="1645">+AX34*AX33</f>
        <v>0</v>
      </c>
      <c r="AY35" s="44">
        <f t="shared" ref="AY35" si="1646">+AY34*AY33</f>
        <v>0</v>
      </c>
      <c r="AZ35" s="44">
        <f t="shared" ref="AZ35" si="1647">+AZ34*AZ33</f>
        <v>0</v>
      </c>
      <c r="BA35" s="44">
        <f t="shared" ref="BA35" si="1648">+BA34*BA33</f>
        <v>0</v>
      </c>
      <c r="BB35" s="44">
        <f t="shared" ref="BB35" si="1649">+BB34*BB33</f>
        <v>0</v>
      </c>
      <c r="BC35" s="44">
        <f t="shared" ref="BC35" si="1650">+BC34*BC33</f>
        <v>0</v>
      </c>
      <c r="BD35" s="44">
        <f t="shared" ref="BD35" si="1651">+BD34*BD33</f>
        <v>0</v>
      </c>
      <c r="BE35" s="44">
        <f t="shared" ref="BE35" si="1652">+BE34*BE33</f>
        <v>0</v>
      </c>
      <c r="BF35" s="44">
        <f t="shared" ref="BF35" si="1653">+BF34*BF33</f>
        <v>0</v>
      </c>
      <c r="BG35" s="44">
        <f t="shared" ref="BG35" si="1654">+BG34*BG33</f>
        <v>0</v>
      </c>
      <c r="BH35" s="44">
        <f t="shared" ref="BH35" si="1655">+BH34*BH33</f>
        <v>0</v>
      </c>
      <c r="BI35" s="44">
        <f t="shared" ref="BI35" si="1656">+BI34*BI33</f>
        <v>0</v>
      </c>
      <c r="BJ35" s="44">
        <f t="shared" ref="BJ35" si="1657">+BJ34*BJ33</f>
        <v>0</v>
      </c>
      <c r="BK35" s="44">
        <f t="shared" ref="BK35" si="1658">+BK34*BK33</f>
        <v>0</v>
      </c>
      <c r="BL35" s="44">
        <f t="shared" ref="BL35" si="1659">+BL34*BL33</f>
        <v>0</v>
      </c>
      <c r="BM35" s="44">
        <f t="shared" ref="BM35" si="1660">+BM34*BM33</f>
        <v>0</v>
      </c>
      <c r="BN35" s="44">
        <f t="shared" ref="BN35" si="1661">+BN34*BN33</f>
        <v>0</v>
      </c>
      <c r="BO35" s="44">
        <f t="shared" ref="BO35" si="1662">+BO34*BO33</f>
        <v>0</v>
      </c>
      <c r="BP35" s="44">
        <f t="shared" ref="BP35" si="1663">+BP34*BP33</f>
        <v>0</v>
      </c>
      <c r="BQ35" s="44">
        <f t="shared" ref="BQ35" si="1664">+BQ34*BQ33</f>
        <v>0</v>
      </c>
      <c r="BR35" s="44">
        <f t="shared" ref="BR35" si="1665">+BR34*BR33</f>
        <v>0</v>
      </c>
      <c r="BS35" s="44">
        <f t="shared" ref="BS35" si="1666">+BS34*BS33</f>
        <v>0</v>
      </c>
      <c r="BT35" s="44">
        <f t="shared" ref="BT35" si="1667">+BT34*BT33</f>
        <v>0</v>
      </c>
      <c r="BU35" s="44">
        <f t="shared" ref="BU35" si="1668">+BU34*BU33</f>
        <v>0</v>
      </c>
      <c r="BV35" s="44">
        <f t="shared" ref="BV35" si="1669">+BV34*BV33</f>
        <v>0</v>
      </c>
      <c r="BW35" s="44">
        <f t="shared" ref="BW35" si="1670">+BW34*BW33</f>
        <v>0</v>
      </c>
      <c r="BX35" s="44">
        <f t="shared" ref="BX35" si="1671">+BX34*BX33</f>
        <v>0</v>
      </c>
      <c r="BY35" s="44">
        <f t="shared" ref="BY35" si="1672">+BY34*BY33</f>
        <v>0</v>
      </c>
      <c r="BZ35" s="44">
        <f t="shared" ref="BZ35" si="1673">+BZ34*BZ33</f>
        <v>0</v>
      </c>
      <c r="CA35" s="44">
        <f t="shared" ref="CA35" si="1674">+CA34*CA33</f>
        <v>0</v>
      </c>
      <c r="CB35" s="44">
        <f t="shared" ref="CB35" si="1675">+CB34*CB33</f>
        <v>0</v>
      </c>
      <c r="CC35" s="44">
        <f t="shared" ref="CC35" si="1676">+CC34*CC33</f>
        <v>0</v>
      </c>
      <c r="CD35" s="44">
        <f t="shared" ref="CD35" si="1677">+CD34*CD33</f>
        <v>0</v>
      </c>
      <c r="CE35" s="44">
        <f t="shared" ref="CE35" si="1678">+CE34*CE33</f>
        <v>0</v>
      </c>
      <c r="CF35" s="44">
        <f t="shared" ref="CF35" si="1679">+CF34*CF33</f>
        <v>0</v>
      </c>
      <c r="CG35" s="44">
        <f t="shared" ref="CG35" si="1680">+CG34*CG33</f>
        <v>0</v>
      </c>
      <c r="CH35" s="44">
        <f t="shared" ref="CH35" si="1681">+CH34*CH33</f>
        <v>0</v>
      </c>
      <c r="CI35" s="44">
        <f t="shared" ref="CI35" si="1682">+CI34*CI33</f>
        <v>0</v>
      </c>
      <c r="CJ35" s="44">
        <f t="shared" ref="CJ35" si="1683">+CJ34*CJ33</f>
        <v>0</v>
      </c>
      <c r="CK35" s="44">
        <f t="shared" ref="CK35" si="1684">+CK34*CK33</f>
        <v>0</v>
      </c>
      <c r="CL35" s="44">
        <f t="shared" ref="CL35" si="1685">+CL34*CL33</f>
        <v>0</v>
      </c>
      <c r="CM35" s="44">
        <f t="shared" ref="CM35" si="1686">+CM34*CM33</f>
        <v>0</v>
      </c>
      <c r="CN35" s="44">
        <f t="shared" ref="CN35" si="1687">+CN34*CN33</f>
        <v>0</v>
      </c>
      <c r="CO35" s="44">
        <f t="shared" ref="CO35" si="1688">+CO34*CO33</f>
        <v>0</v>
      </c>
      <c r="CP35" s="44">
        <f t="shared" ref="CP35" si="1689">+CP34*CP33</f>
        <v>0</v>
      </c>
      <c r="CQ35" s="44">
        <f t="shared" ref="CQ35" si="1690">+CQ34*CQ33</f>
        <v>0</v>
      </c>
      <c r="CR35" s="44">
        <f t="shared" ref="CR35" si="1691">+CR34*CR33</f>
        <v>0</v>
      </c>
      <c r="CS35" s="44">
        <f t="shared" ref="CS35" si="1692">+CS34*CS33</f>
        <v>0</v>
      </c>
      <c r="CT35" s="44">
        <f t="shared" ref="CT35" si="1693">+CT34*CT33</f>
        <v>0</v>
      </c>
      <c r="CU35" s="44">
        <f t="shared" ref="CU35" si="1694">+CU34*CU33</f>
        <v>0</v>
      </c>
      <c r="CV35" s="44">
        <f t="shared" ref="CV35" si="1695">+CV34*CV33</f>
        <v>0</v>
      </c>
      <c r="CW35" s="44">
        <f t="shared" ref="CW35" si="1696">+CW34*CW33</f>
        <v>0</v>
      </c>
      <c r="CX35" s="44">
        <f t="shared" ref="CX35" si="1697">+CX34*CX33</f>
        <v>0</v>
      </c>
      <c r="CY35" s="44">
        <f t="shared" ref="CY35" si="1698">+CY34*CY33</f>
        <v>0</v>
      </c>
      <c r="CZ35" s="44">
        <f t="shared" ref="CZ35" si="1699">+CZ34*CZ33</f>
        <v>0</v>
      </c>
      <c r="DA35" s="44">
        <f t="shared" ref="DA35" si="1700">+DA34*DA33</f>
        <v>0</v>
      </c>
      <c r="DB35" s="44">
        <f t="shared" ref="DB35" si="1701">+DB34*DB33</f>
        <v>0</v>
      </c>
      <c r="DC35" s="44">
        <f t="shared" ref="DC35" si="1702">+DC34*DC33</f>
        <v>0</v>
      </c>
      <c r="DD35" s="44">
        <f t="shared" ref="DD35" si="1703">+DD34*DD33</f>
        <v>0</v>
      </c>
      <c r="DE35" s="44">
        <f t="shared" ref="DE35" si="1704">+DE34*DE33</f>
        <v>0</v>
      </c>
      <c r="DF35" s="44">
        <f t="shared" ref="DF35" si="1705">+DF34*DF33</f>
        <v>0</v>
      </c>
      <c r="DG35" s="44">
        <f t="shared" ref="DG35" si="1706">+DG34*DG33</f>
        <v>0</v>
      </c>
      <c r="DH35" s="44">
        <f t="shared" ref="DH35" si="1707">+DH34*DH33</f>
        <v>0</v>
      </c>
      <c r="DI35" s="44">
        <f t="shared" ref="DI35" si="1708">+DI34*DI33</f>
        <v>0</v>
      </c>
      <c r="DJ35" s="44">
        <f t="shared" ref="DJ35" si="1709">+DJ34*DJ33</f>
        <v>0</v>
      </c>
      <c r="DK35" s="44">
        <f t="shared" ref="DK35" si="1710">+DK34*DK33</f>
        <v>0</v>
      </c>
      <c r="DL35" s="44">
        <f t="shared" ref="DL35" si="1711">+DL34*DL33</f>
        <v>0</v>
      </c>
      <c r="DM35" s="44">
        <f t="shared" ref="DM35" si="1712">+DM34*DM33</f>
        <v>0</v>
      </c>
      <c r="DN35" s="44">
        <f t="shared" ref="DN35" si="1713">+DN34*DN33</f>
        <v>0</v>
      </c>
      <c r="DO35" s="44">
        <f t="shared" ref="DO35" si="1714">+DO34*DO33</f>
        <v>0</v>
      </c>
      <c r="DP35" s="44">
        <f t="shared" ref="DP35" si="1715">+DP34*DP33</f>
        <v>0</v>
      </c>
      <c r="DQ35" s="44">
        <f t="shared" ref="DQ35" si="1716">+DQ34*DQ33</f>
        <v>0</v>
      </c>
      <c r="DR35" s="44">
        <f t="shared" ref="DR35" si="1717">+DR34*DR33</f>
        <v>0</v>
      </c>
      <c r="DS35" s="44">
        <f t="shared" ref="DS35" si="1718">+DS34*DS33</f>
        <v>0</v>
      </c>
      <c r="DT35" s="44">
        <f t="shared" ref="DT35" si="1719">+DT34*DT33</f>
        <v>0</v>
      </c>
      <c r="DU35" s="44">
        <f t="shared" ref="DU35" si="1720">+DU34*DU33</f>
        <v>0</v>
      </c>
      <c r="DV35" s="44">
        <f t="shared" ref="DV35" si="1721">+DV34*DV33</f>
        <v>0</v>
      </c>
      <c r="DW35" s="44">
        <f t="shared" ref="DW35" si="1722">+DW34*DW33</f>
        <v>0</v>
      </c>
      <c r="DX35" s="44">
        <f t="shared" ref="DX35" si="1723">+DX34*DX33</f>
        <v>0</v>
      </c>
      <c r="DY35" s="44">
        <f t="shared" ref="DY35" si="1724">+DY34*DY33</f>
        <v>0</v>
      </c>
      <c r="DZ35" s="44">
        <f t="shared" ref="DZ35" si="1725">+DZ34*DZ33</f>
        <v>0</v>
      </c>
      <c r="EA35" s="44">
        <f t="shared" ref="EA35" si="1726">+EA34*EA33</f>
        <v>0</v>
      </c>
      <c r="EB35" s="44">
        <f t="shared" ref="EB35" si="1727">+EB34*EB33</f>
        <v>0</v>
      </c>
      <c r="EC35" s="44">
        <f t="shared" ref="EC35" si="1728">+EC34*EC33</f>
        <v>0</v>
      </c>
      <c r="ED35" s="44">
        <f t="shared" ref="ED35" si="1729">+ED34*ED33</f>
        <v>0</v>
      </c>
      <c r="EE35" s="44">
        <f t="shared" ref="EE35" si="1730">+EE34*EE33</f>
        <v>0</v>
      </c>
      <c r="EF35" s="44">
        <f t="shared" ref="EF35" si="1731">+EF34*EF33</f>
        <v>0</v>
      </c>
      <c r="EG35" s="44">
        <f t="shared" ref="EG35" si="1732">+EG34*EG33</f>
        <v>0</v>
      </c>
      <c r="EH35" s="44">
        <f t="shared" ref="EH35" si="1733">+EH34*EH33</f>
        <v>0</v>
      </c>
      <c r="EI35" s="44">
        <f t="shared" ref="EI35" si="1734">+EI34*EI33</f>
        <v>0</v>
      </c>
      <c r="EJ35" s="44">
        <f t="shared" ref="EJ35" si="1735">+EJ34*EJ33</f>
        <v>0</v>
      </c>
      <c r="EK35" s="44">
        <f t="shared" ref="EK35" si="1736">+EK34*EK33</f>
        <v>0</v>
      </c>
      <c r="EL35" s="44">
        <f t="shared" ref="EL35" si="1737">+EL34*EL33</f>
        <v>0</v>
      </c>
      <c r="EM35" s="44">
        <f t="shared" ref="EM35" si="1738">+EM34*EM33</f>
        <v>0</v>
      </c>
      <c r="EN35" s="44">
        <f t="shared" ref="EN35" si="1739">+EN34*EN33</f>
        <v>0</v>
      </c>
      <c r="EO35" s="44">
        <f t="shared" ref="EO35" si="1740">+EO34*EO33</f>
        <v>0</v>
      </c>
      <c r="EP35" s="44">
        <f t="shared" ref="EP35" si="1741">+EP34*EP33</f>
        <v>0</v>
      </c>
      <c r="EQ35" s="44">
        <f t="shared" ref="EQ35" si="1742">+EQ34*EQ33</f>
        <v>0</v>
      </c>
      <c r="ER35" s="44">
        <f t="shared" ref="ER35" si="1743">+ER34*ER33</f>
        <v>0</v>
      </c>
      <c r="ES35" s="44">
        <f t="shared" ref="ES35" si="1744">+ES34*ES33</f>
        <v>0</v>
      </c>
      <c r="ET35" s="44">
        <f t="shared" ref="ET35" si="1745">+ET34*ET33</f>
        <v>0</v>
      </c>
      <c r="EU35" s="44">
        <f t="shared" ref="EU35" si="1746">+EU34*EU33</f>
        <v>0</v>
      </c>
      <c r="EV35" s="44">
        <f t="shared" ref="EV35" si="1747">+EV34*EV33</f>
        <v>0</v>
      </c>
      <c r="EW35" s="44">
        <f t="shared" ref="EW35" si="1748">+EW34*EW33</f>
        <v>0</v>
      </c>
      <c r="EX35" s="44">
        <f t="shared" ref="EX35" si="1749">+EX34*EX33</f>
        <v>0</v>
      </c>
      <c r="EY35" s="44">
        <f t="shared" ref="EY35" si="1750">+EY34*EY33</f>
        <v>0</v>
      </c>
      <c r="EZ35" s="44">
        <f t="shared" ref="EZ35" si="1751">+EZ34*EZ33</f>
        <v>0</v>
      </c>
      <c r="FA35" s="44">
        <f t="shared" ref="FA35" si="1752">+FA34*FA33</f>
        <v>0</v>
      </c>
      <c r="FB35" s="44">
        <f t="shared" ref="FB35" si="1753">+FB34*FB33</f>
        <v>0</v>
      </c>
      <c r="FC35" s="44">
        <f t="shared" ref="FC35" si="1754">+FC34*FC33</f>
        <v>0</v>
      </c>
      <c r="FD35" s="44">
        <f t="shared" ref="FD35" si="1755">+FD34*FD33</f>
        <v>0</v>
      </c>
      <c r="FE35" s="44">
        <f t="shared" ref="FE35" si="1756">+FE34*FE33</f>
        <v>0</v>
      </c>
      <c r="FF35" s="44">
        <f t="shared" ref="FF35" si="1757">+FF34*FF33</f>
        <v>0</v>
      </c>
      <c r="FG35" s="44">
        <f t="shared" ref="FG35" si="1758">+FG34*FG33</f>
        <v>0</v>
      </c>
      <c r="FH35" s="44">
        <f t="shared" ref="FH35" si="1759">+FH34*FH33</f>
        <v>0</v>
      </c>
      <c r="FI35" s="44">
        <f t="shared" ref="FI35" si="1760">+FI34*FI33</f>
        <v>0</v>
      </c>
      <c r="FJ35" s="44">
        <f t="shared" ref="FJ35" si="1761">+FJ34*FJ33</f>
        <v>0</v>
      </c>
      <c r="FK35" s="44">
        <f t="shared" ref="FK35" si="1762">+FK34*FK33</f>
        <v>0</v>
      </c>
      <c r="FL35" s="44">
        <f t="shared" ref="FL35" si="1763">+FL34*FL33</f>
        <v>0</v>
      </c>
      <c r="FM35" s="44">
        <f t="shared" ref="FM35" si="1764">+FM34*FM33</f>
        <v>0</v>
      </c>
      <c r="FN35" s="44">
        <f t="shared" ref="FN35" si="1765">+FN34*FN33</f>
        <v>0</v>
      </c>
      <c r="FO35" s="44">
        <f t="shared" ref="FO35" si="1766">+FO34*FO33</f>
        <v>0</v>
      </c>
      <c r="FP35" s="44">
        <f t="shared" ref="FP35" si="1767">+FP34*FP33</f>
        <v>0</v>
      </c>
      <c r="FQ35" s="44">
        <f t="shared" ref="FQ35" si="1768">+FQ34*FQ33</f>
        <v>0</v>
      </c>
      <c r="FR35" s="44">
        <f t="shared" ref="FR35" si="1769">+FR34*FR33</f>
        <v>0</v>
      </c>
      <c r="FS35" s="44">
        <f t="shared" ref="FS35" si="1770">+FS34*FS33</f>
        <v>0</v>
      </c>
      <c r="FT35" s="44">
        <f t="shared" ref="FT35" si="1771">+FT34*FT33</f>
        <v>0</v>
      </c>
      <c r="FU35" s="44">
        <f t="shared" ref="FU35" si="1772">+FU34*FU33</f>
        <v>0</v>
      </c>
      <c r="FV35" s="44">
        <f t="shared" ref="FV35" si="1773">+FV34*FV33</f>
        <v>0</v>
      </c>
      <c r="FW35" s="44">
        <f t="shared" ref="FW35" si="1774">+FW34*FW33</f>
        <v>0</v>
      </c>
      <c r="FX35" s="44">
        <f t="shared" ref="FX35" si="1775">+FX34*FX33</f>
        <v>0</v>
      </c>
      <c r="FY35" s="44">
        <f t="shared" ref="FY35" si="1776">+FY34*FY33</f>
        <v>0</v>
      </c>
      <c r="FZ35" s="44">
        <f t="shared" ref="FZ35" si="1777">+FZ34*FZ33</f>
        <v>0</v>
      </c>
      <c r="GA35" s="44">
        <f t="shared" ref="GA35" si="1778">+GA34*GA33</f>
        <v>0</v>
      </c>
      <c r="GB35" s="44">
        <f t="shared" ref="GB35" si="1779">+GB34*GB33</f>
        <v>0</v>
      </c>
      <c r="GC35" s="44">
        <f t="shared" ref="GC35" si="1780">+GC34*GC33</f>
        <v>0</v>
      </c>
      <c r="GD35" s="44">
        <f t="shared" ref="GD35" si="1781">+GD34*GD33</f>
        <v>0</v>
      </c>
      <c r="GE35" s="44">
        <f t="shared" ref="GE35" si="1782">+GE34*GE33</f>
        <v>0</v>
      </c>
      <c r="GF35" s="44">
        <f t="shared" ref="GF35" si="1783">+GF34*GF33</f>
        <v>0</v>
      </c>
      <c r="GG35" s="44">
        <f t="shared" ref="GG35" si="1784">+GG34*GG33</f>
        <v>0</v>
      </c>
      <c r="GH35" s="44">
        <f t="shared" ref="GH35" si="1785">+GH34*GH33</f>
        <v>0</v>
      </c>
      <c r="GI35" s="44">
        <f t="shared" ref="GI35" si="1786">+GI34*GI33</f>
        <v>0</v>
      </c>
      <c r="GJ35" s="44">
        <f t="shared" ref="GJ35" si="1787">+GJ34*GJ33</f>
        <v>0</v>
      </c>
      <c r="GK35" s="44">
        <f t="shared" ref="GK35" si="1788">+GK34*GK33</f>
        <v>0</v>
      </c>
      <c r="GL35" s="44">
        <f t="shared" ref="GL35" si="1789">+GL34*GL33</f>
        <v>0</v>
      </c>
      <c r="GM35" s="44">
        <f t="shared" ref="GM35" si="1790">+GM34*GM33</f>
        <v>0</v>
      </c>
      <c r="GN35" s="44">
        <f t="shared" ref="GN35" si="1791">+GN34*GN33</f>
        <v>0</v>
      </c>
      <c r="GO35" s="44">
        <f t="shared" ref="GO35" si="1792">+GO34*GO33</f>
        <v>0</v>
      </c>
      <c r="GP35" s="44">
        <f t="shared" ref="GP35" si="1793">+GP34*GP33</f>
        <v>0</v>
      </c>
      <c r="GQ35" s="44">
        <f t="shared" ref="GQ35" si="1794">+GQ34*GQ33</f>
        <v>0</v>
      </c>
      <c r="GR35" s="44">
        <f t="shared" ref="GR35" si="1795">+GR34*GR33</f>
        <v>0</v>
      </c>
      <c r="GS35" s="44">
        <f t="shared" ref="GS35" si="1796">+GS34*GS33</f>
        <v>0</v>
      </c>
      <c r="GT35" s="44">
        <f t="shared" ref="GT35" si="1797">+GT34*GT33</f>
        <v>0</v>
      </c>
      <c r="GU35" s="44">
        <f t="shared" ref="GU35" si="1798">+GU34*GU33</f>
        <v>0</v>
      </c>
      <c r="GV35" s="44">
        <f t="shared" ref="GV35" si="1799">+GV34*GV33</f>
        <v>0</v>
      </c>
      <c r="GW35" s="44">
        <f t="shared" ref="GW35" si="1800">+GW34*GW33</f>
        <v>0</v>
      </c>
      <c r="GX35" s="44">
        <f t="shared" ref="GX35" si="1801">+GX34*GX33</f>
        <v>0</v>
      </c>
      <c r="GY35" s="44">
        <f t="shared" ref="GY35" si="1802">+GY34*GY33</f>
        <v>0</v>
      </c>
      <c r="GZ35" s="44">
        <f t="shared" ref="GZ35" si="1803">+GZ34*GZ33</f>
        <v>0</v>
      </c>
      <c r="HA35" s="44">
        <f t="shared" ref="HA35" si="1804">+HA34*HA33</f>
        <v>0</v>
      </c>
      <c r="HB35" s="44">
        <f t="shared" ref="HB35" si="1805">+HB34*HB33</f>
        <v>0</v>
      </c>
      <c r="HC35" s="44">
        <f t="shared" ref="HC35" si="1806">+HC34*HC33</f>
        <v>0</v>
      </c>
      <c r="HD35" s="44">
        <f t="shared" ref="HD35" si="1807">+HD34*HD33</f>
        <v>0</v>
      </c>
      <c r="HE35" s="44">
        <f t="shared" ref="HE35" si="1808">+HE34*HE33</f>
        <v>0</v>
      </c>
      <c r="HF35" s="44">
        <f t="shared" ref="HF35" si="1809">+HF34*HF33</f>
        <v>0</v>
      </c>
      <c r="HG35" s="44">
        <f t="shared" ref="HG35" si="1810">+HG34*HG33</f>
        <v>0</v>
      </c>
      <c r="HH35" s="44">
        <f t="shared" ref="HH35" si="1811">+HH34*HH33</f>
        <v>0</v>
      </c>
      <c r="HI35" s="44">
        <f t="shared" ref="HI35" si="1812">+HI34*HI33</f>
        <v>0</v>
      </c>
      <c r="HJ35" s="44">
        <f t="shared" ref="HJ35" si="1813">+HJ34*HJ33</f>
        <v>0</v>
      </c>
      <c r="HK35" s="44">
        <f t="shared" ref="HK35" si="1814">+HK34*HK33</f>
        <v>0</v>
      </c>
      <c r="HL35" s="44">
        <f t="shared" ref="HL35" si="1815">+HL34*HL33</f>
        <v>0</v>
      </c>
      <c r="HM35" s="44">
        <f t="shared" ref="HM35" si="1816">+HM34*HM33</f>
        <v>0</v>
      </c>
      <c r="HN35" s="44">
        <f t="shared" ref="HN35" si="1817">+HN34*HN33</f>
        <v>0</v>
      </c>
      <c r="HO35" s="44">
        <f t="shared" ref="HO35" si="1818">+HO34*HO33</f>
        <v>0</v>
      </c>
      <c r="HP35" s="44">
        <f t="shared" ref="HP35" si="1819">+HP34*HP33</f>
        <v>0</v>
      </c>
      <c r="HQ35" s="44">
        <f t="shared" ref="HQ35" si="1820">+HQ34*HQ33</f>
        <v>0</v>
      </c>
      <c r="HR35" s="44">
        <f t="shared" ref="HR35" si="1821">+HR34*HR33</f>
        <v>0</v>
      </c>
      <c r="HS35" s="44">
        <f t="shared" ref="HS35" si="1822">+HS34*HS33</f>
        <v>0</v>
      </c>
      <c r="HT35" s="44">
        <f t="shared" ref="HT35" si="1823">+HT34*HT33</f>
        <v>0</v>
      </c>
      <c r="HU35" s="44">
        <f t="shared" ref="HU35" si="1824">+HU34*HU33</f>
        <v>0</v>
      </c>
      <c r="HV35" s="44">
        <f t="shared" ref="HV35" si="1825">+HV34*HV33</f>
        <v>0</v>
      </c>
      <c r="HW35" s="44">
        <f t="shared" ref="HW35" si="1826">+HW34*HW33</f>
        <v>0</v>
      </c>
      <c r="HX35" s="44">
        <f t="shared" ref="HX35" si="1827">+HX34*HX33</f>
        <v>0</v>
      </c>
      <c r="HY35" s="44">
        <f t="shared" ref="HY35" si="1828">+HY34*HY33</f>
        <v>0</v>
      </c>
      <c r="HZ35" s="44">
        <f t="shared" ref="HZ35" si="1829">+HZ34*HZ33</f>
        <v>0</v>
      </c>
      <c r="IA35" s="44">
        <f t="shared" ref="IA35" si="1830">+IA34*IA33</f>
        <v>0</v>
      </c>
      <c r="IB35" s="44">
        <f t="shared" ref="IB35" si="1831">+IB34*IB33</f>
        <v>0</v>
      </c>
      <c r="IC35" s="44">
        <f t="shared" ref="IC35" si="1832">+IC34*IC33</f>
        <v>0</v>
      </c>
      <c r="ID35" s="44">
        <f t="shared" ref="ID35" si="1833">+ID34*ID33</f>
        <v>0</v>
      </c>
      <c r="IE35" s="44">
        <f t="shared" ref="IE35" si="1834">+IE34*IE33</f>
        <v>0</v>
      </c>
      <c r="IF35" s="44">
        <f t="shared" ref="IF35" si="1835">+IF34*IF33</f>
        <v>0</v>
      </c>
      <c r="IG35" s="44">
        <f t="shared" ref="IG35" si="1836">+IG34*IG33</f>
        <v>0</v>
      </c>
      <c r="IH35" s="44">
        <f t="shared" ref="IH35" si="1837">+IH34*IH33</f>
        <v>0</v>
      </c>
      <c r="II35" s="44">
        <f t="shared" ref="II35" si="1838">+II34*II33</f>
        <v>0</v>
      </c>
      <c r="IJ35" s="44">
        <f t="shared" ref="IJ35" si="1839">+IJ34*IJ33</f>
        <v>0</v>
      </c>
      <c r="IK35" s="44">
        <f t="shared" ref="IK35:KV35" si="1840">+IK34*IK33</f>
        <v>0</v>
      </c>
      <c r="IL35" s="44">
        <f t="shared" si="1840"/>
        <v>0</v>
      </c>
      <c r="IM35" s="44">
        <f t="shared" si="1840"/>
        <v>0</v>
      </c>
      <c r="IN35" s="44">
        <f t="shared" si="1840"/>
        <v>0</v>
      </c>
      <c r="IO35" s="44">
        <f t="shared" si="1840"/>
        <v>0</v>
      </c>
      <c r="IP35" s="44">
        <f t="shared" si="1840"/>
        <v>0</v>
      </c>
      <c r="IQ35" s="44">
        <f t="shared" si="1840"/>
        <v>0</v>
      </c>
      <c r="IR35" s="44">
        <f t="shared" si="1840"/>
        <v>0</v>
      </c>
      <c r="IS35" s="44">
        <f t="shared" si="1840"/>
        <v>0</v>
      </c>
      <c r="IT35" s="44">
        <f t="shared" si="1840"/>
        <v>0</v>
      </c>
      <c r="IU35" s="44">
        <f t="shared" si="1840"/>
        <v>0</v>
      </c>
      <c r="IV35" s="44">
        <f t="shared" si="1840"/>
        <v>0</v>
      </c>
      <c r="IW35" s="44">
        <f t="shared" si="1840"/>
        <v>0</v>
      </c>
      <c r="IX35" s="44">
        <f t="shared" si="1840"/>
        <v>0</v>
      </c>
      <c r="IY35" s="44">
        <f t="shared" si="1840"/>
        <v>0</v>
      </c>
      <c r="IZ35" s="44">
        <f t="shared" si="1840"/>
        <v>0</v>
      </c>
      <c r="JA35" s="44">
        <f t="shared" si="1840"/>
        <v>0</v>
      </c>
      <c r="JB35" s="44">
        <f t="shared" si="1840"/>
        <v>0</v>
      </c>
      <c r="JC35" s="44">
        <f t="shared" si="1840"/>
        <v>0</v>
      </c>
      <c r="JD35" s="44">
        <f t="shared" si="1840"/>
        <v>0</v>
      </c>
      <c r="JE35" s="44">
        <f t="shared" si="1840"/>
        <v>0</v>
      </c>
      <c r="JF35" s="44">
        <f t="shared" si="1840"/>
        <v>0</v>
      </c>
      <c r="JG35" s="44">
        <f t="shared" si="1840"/>
        <v>0</v>
      </c>
      <c r="JH35" s="44">
        <f t="shared" si="1840"/>
        <v>0</v>
      </c>
      <c r="JI35" s="44">
        <f t="shared" si="1840"/>
        <v>0</v>
      </c>
      <c r="JJ35" s="44">
        <f t="shared" si="1840"/>
        <v>0</v>
      </c>
      <c r="JK35" s="44">
        <f t="shared" si="1840"/>
        <v>0</v>
      </c>
      <c r="JL35" s="44">
        <f t="shared" si="1840"/>
        <v>0</v>
      </c>
      <c r="JM35" s="44">
        <f t="shared" si="1840"/>
        <v>0</v>
      </c>
      <c r="JN35" s="44">
        <f t="shared" si="1840"/>
        <v>0</v>
      </c>
      <c r="JO35" s="44">
        <f t="shared" si="1840"/>
        <v>0</v>
      </c>
      <c r="JP35" s="44">
        <f t="shared" si="1840"/>
        <v>0</v>
      </c>
      <c r="JQ35" s="44">
        <f t="shared" si="1840"/>
        <v>0</v>
      </c>
      <c r="JR35" s="44">
        <f t="shared" si="1840"/>
        <v>0</v>
      </c>
      <c r="JS35" s="44">
        <f t="shared" si="1840"/>
        <v>0</v>
      </c>
      <c r="JT35" s="44">
        <f t="shared" si="1840"/>
        <v>0</v>
      </c>
      <c r="JU35" s="44">
        <f t="shared" si="1840"/>
        <v>0</v>
      </c>
      <c r="JV35" s="44">
        <f t="shared" si="1840"/>
        <v>0</v>
      </c>
      <c r="JW35" s="44">
        <f t="shared" si="1840"/>
        <v>0</v>
      </c>
      <c r="JX35" s="44">
        <f t="shared" si="1840"/>
        <v>0</v>
      </c>
      <c r="JY35" s="44">
        <f t="shared" si="1840"/>
        <v>0</v>
      </c>
      <c r="JZ35" s="44">
        <f t="shared" si="1840"/>
        <v>0</v>
      </c>
      <c r="KA35" s="44">
        <f t="shared" si="1840"/>
        <v>0</v>
      </c>
      <c r="KB35" s="44">
        <f t="shared" si="1840"/>
        <v>0</v>
      </c>
      <c r="KC35" s="44">
        <f t="shared" si="1840"/>
        <v>0</v>
      </c>
      <c r="KD35" s="44">
        <f t="shared" si="1840"/>
        <v>0</v>
      </c>
      <c r="KE35" s="44">
        <f t="shared" si="1840"/>
        <v>0</v>
      </c>
      <c r="KF35" s="44">
        <f t="shared" si="1840"/>
        <v>0</v>
      </c>
      <c r="KG35" s="44">
        <f t="shared" si="1840"/>
        <v>0</v>
      </c>
      <c r="KH35" s="44">
        <f t="shared" si="1840"/>
        <v>0</v>
      </c>
      <c r="KI35" s="44">
        <f t="shared" si="1840"/>
        <v>0</v>
      </c>
      <c r="KJ35" s="44">
        <f t="shared" si="1840"/>
        <v>0</v>
      </c>
      <c r="KK35" s="44">
        <f t="shared" si="1840"/>
        <v>0</v>
      </c>
      <c r="KL35" s="44">
        <f t="shared" si="1840"/>
        <v>0</v>
      </c>
      <c r="KM35" s="44">
        <f t="shared" si="1840"/>
        <v>0</v>
      </c>
      <c r="KN35" s="44">
        <f t="shared" si="1840"/>
        <v>0</v>
      </c>
      <c r="KO35" s="44">
        <f t="shared" si="1840"/>
        <v>0</v>
      </c>
      <c r="KP35" s="44">
        <f t="shared" si="1840"/>
        <v>0</v>
      </c>
      <c r="KQ35" s="44">
        <f t="shared" si="1840"/>
        <v>0</v>
      </c>
      <c r="KR35" s="44">
        <f t="shared" si="1840"/>
        <v>0</v>
      </c>
      <c r="KS35" s="44">
        <f t="shared" si="1840"/>
        <v>0</v>
      </c>
      <c r="KT35" s="44">
        <f t="shared" si="1840"/>
        <v>0</v>
      </c>
      <c r="KU35" s="44">
        <f t="shared" si="1840"/>
        <v>0</v>
      </c>
      <c r="KV35" s="44">
        <f t="shared" si="1840"/>
        <v>0</v>
      </c>
      <c r="KW35" s="44">
        <f t="shared" ref="KW35:MZ35" si="1841">+KW34*KW33</f>
        <v>0</v>
      </c>
      <c r="KX35" s="44">
        <f t="shared" si="1841"/>
        <v>0</v>
      </c>
      <c r="KY35" s="44">
        <f t="shared" si="1841"/>
        <v>0</v>
      </c>
      <c r="KZ35" s="44">
        <f t="shared" si="1841"/>
        <v>0</v>
      </c>
      <c r="LA35" s="44">
        <f t="shared" si="1841"/>
        <v>0</v>
      </c>
      <c r="LB35" s="44">
        <f t="shared" si="1841"/>
        <v>0</v>
      </c>
      <c r="LC35" s="44">
        <f t="shared" si="1841"/>
        <v>0</v>
      </c>
      <c r="LD35" s="44">
        <f t="shared" si="1841"/>
        <v>0</v>
      </c>
      <c r="LE35" s="44">
        <f t="shared" si="1841"/>
        <v>0</v>
      </c>
      <c r="LF35" s="44">
        <f t="shared" si="1841"/>
        <v>0</v>
      </c>
      <c r="LG35" s="44">
        <f t="shared" si="1841"/>
        <v>0</v>
      </c>
      <c r="LH35" s="44">
        <f t="shared" si="1841"/>
        <v>0</v>
      </c>
      <c r="LI35" s="44">
        <f t="shared" si="1841"/>
        <v>0</v>
      </c>
      <c r="LJ35" s="44">
        <f t="shared" si="1841"/>
        <v>0</v>
      </c>
      <c r="LK35" s="44">
        <f t="shared" si="1841"/>
        <v>0</v>
      </c>
      <c r="LL35" s="44">
        <f t="shared" si="1841"/>
        <v>0</v>
      </c>
      <c r="LM35" s="44">
        <f t="shared" si="1841"/>
        <v>0</v>
      </c>
      <c r="LN35" s="44">
        <f t="shared" si="1841"/>
        <v>0</v>
      </c>
      <c r="LO35" s="44">
        <f t="shared" si="1841"/>
        <v>0</v>
      </c>
      <c r="LP35" s="44">
        <f t="shared" si="1841"/>
        <v>0</v>
      </c>
      <c r="LQ35" s="44">
        <f t="shared" si="1841"/>
        <v>0</v>
      </c>
      <c r="LR35" s="44">
        <f t="shared" si="1841"/>
        <v>0</v>
      </c>
      <c r="LS35" s="44">
        <f t="shared" si="1841"/>
        <v>0</v>
      </c>
      <c r="LT35" s="44">
        <f t="shared" si="1841"/>
        <v>0</v>
      </c>
      <c r="LU35" s="44">
        <f t="shared" si="1841"/>
        <v>0</v>
      </c>
      <c r="LV35" s="44">
        <f t="shared" si="1841"/>
        <v>0</v>
      </c>
      <c r="LW35" s="44">
        <f t="shared" si="1841"/>
        <v>0</v>
      </c>
      <c r="LX35" s="44">
        <f t="shared" si="1841"/>
        <v>0</v>
      </c>
      <c r="LY35" s="44">
        <f t="shared" si="1841"/>
        <v>0</v>
      </c>
      <c r="LZ35" s="44">
        <f t="shared" si="1841"/>
        <v>0</v>
      </c>
      <c r="MA35" s="44">
        <f t="shared" si="1841"/>
        <v>0</v>
      </c>
      <c r="MB35" s="44">
        <f t="shared" si="1841"/>
        <v>0</v>
      </c>
      <c r="MC35" s="44">
        <f t="shared" si="1841"/>
        <v>0</v>
      </c>
      <c r="MD35" s="44">
        <f t="shared" si="1841"/>
        <v>0</v>
      </c>
      <c r="ME35" s="44">
        <f t="shared" si="1841"/>
        <v>0</v>
      </c>
      <c r="MF35" s="44">
        <f t="shared" si="1841"/>
        <v>0</v>
      </c>
      <c r="MG35" s="44">
        <f t="shared" si="1841"/>
        <v>0</v>
      </c>
      <c r="MH35" s="44">
        <f t="shared" si="1841"/>
        <v>0</v>
      </c>
      <c r="MI35" s="44">
        <f t="shared" si="1841"/>
        <v>0</v>
      </c>
      <c r="MJ35" s="44">
        <f t="shared" si="1841"/>
        <v>0</v>
      </c>
      <c r="MK35" s="44">
        <f t="shared" si="1841"/>
        <v>0</v>
      </c>
      <c r="ML35" s="44">
        <f t="shared" si="1841"/>
        <v>0</v>
      </c>
      <c r="MM35" s="44">
        <f t="shared" si="1841"/>
        <v>0</v>
      </c>
      <c r="MN35" s="44">
        <f t="shared" si="1841"/>
        <v>0</v>
      </c>
      <c r="MO35" s="44">
        <f t="shared" si="1841"/>
        <v>0</v>
      </c>
      <c r="MP35" s="44">
        <f t="shared" si="1841"/>
        <v>0</v>
      </c>
      <c r="MQ35" s="44">
        <f t="shared" si="1841"/>
        <v>0</v>
      </c>
      <c r="MR35" s="44">
        <f t="shared" si="1841"/>
        <v>0</v>
      </c>
      <c r="MS35" s="44">
        <f t="shared" si="1841"/>
        <v>0</v>
      </c>
      <c r="MT35" s="44">
        <f t="shared" si="1841"/>
        <v>0</v>
      </c>
      <c r="MU35" s="44">
        <f t="shared" si="1841"/>
        <v>0</v>
      </c>
      <c r="MV35" s="44">
        <f t="shared" si="1841"/>
        <v>0</v>
      </c>
      <c r="MW35" s="44">
        <f t="shared" si="1841"/>
        <v>0</v>
      </c>
      <c r="MX35" s="44">
        <f t="shared" si="1841"/>
        <v>0</v>
      </c>
      <c r="MY35" s="44">
        <f t="shared" si="1841"/>
        <v>0</v>
      </c>
      <c r="MZ35" s="44">
        <f t="shared" si="1841"/>
        <v>0</v>
      </c>
      <c r="NB35" s="19" t="str">
        <f>+D35</f>
        <v>Share of MW</v>
      </c>
      <c r="NC35" s="6">
        <f t="shared" si="1597"/>
        <v>0</v>
      </c>
      <c r="ND35" s="6">
        <f t="shared" si="1597"/>
        <v>0</v>
      </c>
      <c r="NE35" s="6">
        <f t="shared" si="1597"/>
        <v>0</v>
      </c>
      <c r="NF35" s="6">
        <f t="shared" si="1597"/>
        <v>0</v>
      </c>
      <c r="NG35" s="6">
        <f t="shared" si="1597"/>
        <v>0</v>
      </c>
      <c r="NH35" s="6">
        <f t="shared" si="1597"/>
        <v>0</v>
      </c>
      <c r="NI35" s="6">
        <f t="shared" si="1597"/>
        <v>0</v>
      </c>
      <c r="NJ35" s="6">
        <f t="shared" si="1597"/>
        <v>0</v>
      </c>
      <c r="NK35" s="6">
        <f t="shared" si="1597"/>
        <v>0</v>
      </c>
      <c r="NL35" s="6">
        <f t="shared" si="1597"/>
        <v>0</v>
      </c>
      <c r="NM35" s="6">
        <f t="shared" si="1598"/>
        <v>0</v>
      </c>
      <c r="NN35" s="6">
        <f t="shared" si="1598"/>
        <v>0</v>
      </c>
      <c r="NO35" s="6">
        <f t="shared" si="1598"/>
        <v>0</v>
      </c>
      <c r="NP35" s="6">
        <f t="shared" si="1598"/>
        <v>0</v>
      </c>
      <c r="NQ35" s="6">
        <f t="shared" si="1598"/>
        <v>0</v>
      </c>
      <c r="NR35" s="6">
        <f t="shared" si="1598"/>
        <v>0</v>
      </c>
      <c r="NS35" s="6">
        <f t="shared" si="1598"/>
        <v>0</v>
      </c>
      <c r="NT35" s="6">
        <f t="shared" si="1598"/>
        <v>0</v>
      </c>
      <c r="NU35" s="6">
        <f t="shared" si="1598"/>
        <v>0</v>
      </c>
      <c r="NV35" s="6">
        <f t="shared" si="1598"/>
        <v>0</v>
      </c>
      <c r="NW35" s="6">
        <f t="shared" si="1599"/>
        <v>0</v>
      </c>
      <c r="NX35" s="6">
        <f t="shared" si="1599"/>
        <v>0</v>
      </c>
      <c r="NY35" s="6">
        <f t="shared" si="1599"/>
        <v>0</v>
      </c>
      <c r="NZ35" s="6">
        <f t="shared" si="1599"/>
        <v>0</v>
      </c>
      <c r="OA35" s="6">
        <f t="shared" si="1599"/>
        <v>0</v>
      </c>
      <c r="OB35" s="6">
        <f t="shared" si="1599"/>
        <v>0</v>
      </c>
      <c r="OC35" s="6">
        <f t="shared" si="1599"/>
        <v>0</v>
      </c>
      <c r="OD35" s="6">
        <f t="shared" si="1599"/>
        <v>0</v>
      </c>
      <c r="OE35" s="6">
        <f t="shared" si="1599"/>
        <v>0</v>
      </c>
      <c r="OF35" s="6">
        <f t="shared" si="1599"/>
        <v>0</v>
      </c>
      <c r="OH35" s="58" t="str">
        <f>_xlfn.CONCAT(C33," ",D35)</f>
        <v>Project #10 Share of MW</v>
      </c>
    </row>
    <row r="36" spans="2:398" x14ac:dyDescent="0.25">
      <c r="D36" s="19" t="s">
        <v>76</v>
      </c>
      <c r="E36" s="45" cm="1">
        <f t="array" ref="E36">INDEX(Capacity_Rates[#All],MATCH($C33,Capacity_Rates[[#All],[Invoice_Group]],0),E$3-2019)</f>
        <v>6.26</v>
      </c>
      <c r="F36" s="45" cm="1">
        <f t="array" ref="F36">INDEX(Capacity_Rates[#All],MATCH($C33,Capacity_Rates[[#All],[Invoice_Group]],0),F$3-2019)</f>
        <v>6.26</v>
      </c>
      <c r="G36" s="45" cm="1">
        <f t="array" ref="G36">INDEX(Capacity_Rates[#All],MATCH($C33,Capacity_Rates[[#All],[Invoice_Group]],0),G$3-2019)</f>
        <v>6.26</v>
      </c>
      <c r="H36" s="45" cm="1">
        <f t="array" ref="H36">INDEX(Capacity_Rates[#All],MATCH($C33,Capacity_Rates[[#All],[Invoice_Group]],0),H$3-2019)</f>
        <v>6.26</v>
      </c>
      <c r="I36" s="45" cm="1">
        <f t="array" ref="I36">INDEX(Capacity_Rates[#All],MATCH($C33,Capacity_Rates[[#All],[Invoice_Group]],0),I$3-2019)</f>
        <v>6.26</v>
      </c>
      <c r="J36" s="45" cm="1">
        <f t="array" ref="J36">INDEX(Capacity_Rates[#All],MATCH($C33,Capacity_Rates[[#All],[Invoice_Group]],0),J$3-2019)</f>
        <v>6.26</v>
      </c>
      <c r="K36" s="45" cm="1">
        <f t="array" ref="K36">INDEX(Capacity_Rates[#All],MATCH($C33,Capacity_Rates[[#All],[Invoice_Group]],0),K$3-2019)</f>
        <v>6.26</v>
      </c>
      <c r="L36" s="45" cm="1">
        <f t="array" ref="L36">INDEX(Capacity_Rates[#All],MATCH($C33,Capacity_Rates[[#All],[Invoice_Group]],0),L$3-2019)</f>
        <v>6.26</v>
      </c>
      <c r="M36" s="45" cm="1">
        <f t="array" ref="M36">INDEX(Capacity_Rates[#All],MATCH($C33,Capacity_Rates[[#All],[Invoice_Group]],0),M$3-2019)</f>
        <v>6.26</v>
      </c>
      <c r="N36" s="45" cm="1">
        <f t="array" ref="N36">INDEX(Capacity_Rates[#All],MATCH($C33,Capacity_Rates[[#All],[Invoice_Group]],0),N$3-2019)</f>
        <v>6.26</v>
      </c>
      <c r="O36" s="45" cm="1">
        <f t="array" ref="O36">INDEX(Capacity_Rates[#All],MATCH($C33,Capacity_Rates[[#All],[Invoice_Group]],0),O$3-2019)</f>
        <v>6.26</v>
      </c>
      <c r="P36" s="45" cm="1">
        <f t="array" ref="P36">INDEX(Capacity_Rates[#All],MATCH($C33,Capacity_Rates[[#All],[Invoice_Group]],0),P$3-2019)</f>
        <v>6.26</v>
      </c>
      <c r="Q36" s="45" cm="1">
        <f t="array" ref="Q36">INDEX(Capacity_Rates[#All],MATCH($C33,Capacity_Rates[[#All],[Invoice_Group]],0),Q$3-2019)</f>
        <v>6.84</v>
      </c>
      <c r="R36" s="45" cm="1">
        <f t="array" ref="R36">INDEX(Capacity_Rates[#All],MATCH($C33,Capacity_Rates[[#All],[Invoice_Group]],0),R$3-2019)</f>
        <v>6.84</v>
      </c>
      <c r="S36" s="45" cm="1">
        <f t="array" ref="S36">INDEX(Capacity_Rates[#All],MATCH($C33,Capacity_Rates[[#All],[Invoice_Group]],0),S$3-2019)</f>
        <v>6.84</v>
      </c>
      <c r="T36" s="45" cm="1">
        <f t="array" ref="T36">INDEX(Capacity_Rates[#All],MATCH($C33,Capacity_Rates[[#All],[Invoice_Group]],0),T$3-2019)</f>
        <v>6.84</v>
      </c>
      <c r="U36" s="45" cm="1">
        <f t="array" ref="U36">INDEX(Capacity_Rates[#All],MATCH($C33,Capacity_Rates[[#All],[Invoice_Group]],0),U$3-2019)</f>
        <v>6.84</v>
      </c>
      <c r="V36" s="45" cm="1">
        <f t="array" ref="V36">INDEX(Capacity_Rates[#All],MATCH($C33,Capacity_Rates[[#All],[Invoice_Group]],0),V$3-2019)</f>
        <v>6.84</v>
      </c>
      <c r="W36" s="45" cm="1">
        <f t="array" ref="W36">INDEX(Capacity_Rates[#All],MATCH($C33,Capacity_Rates[[#All],[Invoice_Group]],0),W$3-2019)</f>
        <v>6.84</v>
      </c>
      <c r="X36" s="45" cm="1">
        <f t="array" ref="X36">INDEX(Capacity_Rates[#All],MATCH($C33,Capacity_Rates[[#All],[Invoice_Group]],0),X$3-2019)</f>
        <v>6.84</v>
      </c>
      <c r="Y36" s="45" cm="1">
        <f t="array" ref="Y36">INDEX(Capacity_Rates[#All],MATCH($C33,Capacity_Rates[[#All],[Invoice_Group]],0),Y$3-2019)</f>
        <v>6.84</v>
      </c>
      <c r="Z36" s="45" cm="1">
        <f t="array" ref="Z36">INDEX(Capacity_Rates[#All],MATCH($C33,Capacity_Rates[[#All],[Invoice_Group]],0),Z$3-2019)</f>
        <v>6.84</v>
      </c>
      <c r="AA36" s="45" cm="1">
        <f t="array" ref="AA36">INDEX(Capacity_Rates[#All],MATCH($C33,Capacity_Rates[[#All],[Invoice_Group]],0),AA$3-2019)</f>
        <v>6.84</v>
      </c>
      <c r="AB36" s="45" cm="1">
        <f t="array" ref="AB36">INDEX(Capacity_Rates[#All],MATCH($C33,Capacity_Rates[[#All],[Invoice_Group]],0),AB$3-2019)</f>
        <v>6.84</v>
      </c>
      <c r="AC36" s="45" cm="1">
        <f t="array" ref="AC36">INDEX(Capacity_Rates[#All],MATCH($C33,Capacity_Rates[[#All],[Invoice_Group]],0),AC$3-2019)</f>
        <v>7.0315200000000004</v>
      </c>
      <c r="AD36" s="45" cm="1">
        <f t="array" ref="AD36">INDEX(Capacity_Rates[#All],MATCH($C33,Capacity_Rates[[#All],[Invoice_Group]],0),AD$3-2019)</f>
        <v>7.0315200000000004</v>
      </c>
      <c r="AE36" s="45" cm="1">
        <f t="array" ref="AE36">INDEX(Capacity_Rates[#All],MATCH($C33,Capacity_Rates[[#All],[Invoice_Group]],0),AE$3-2019)</f>
        <v>7.0315200000000004</v>
      </c>
      <c r="AF36" s="45" cm="1">
        <f t="array" ref="AF36">INDEX(Capacity_Rates[#All],MATCH($C33,Capacity_Rates[[#All],[Invoice_Group]],0),AF$3-2019)</f>
        <v>7.0315200000000004</v>
      </c>
      <c r="AG36" s="45" cm="1">
        <f t="array" ref="AG36">INDEX(Capacity_Rates[#All],MATCH($C33,Capacity_Rates[[#All],[Invoice_Group]],0),AG$3-2019)</f>
        <v>7.0315200000000004</v>
      </c>
      <c r="AH36" s="45" cm="1">
        <f t="array" ref="AH36">INDEX(Capacity_Rates[#All],MATCH($C33,Capacity_Rates[[#All],[Invoice_Group]],0),AH$3-2019)</f>
        <v>7.0315200000000004</v>
      </c>
      <c r="AI36" s="45" cm="1">
        <f t="array" ref="AI36">INDEX(Capacity_Rates[#All],MATCH($C33,Capacity_Rates[[#All],[Invoice_Group]],0),AI$3-2019)</f>
        <v>7.0315200000000004</v>
      </c>
      <c r="AJ36" s="45" cm="1">
        <f t="array" ref="AJ36">INDEX(Capacity_Rates[#All],MATCH($C33,Capacity_Rates[[#All],[Invoice_Group]],0),AJ$3-2019)</f>
        <v>7.0315200000000004</v>
      </c>
      <c r="AK36" s="45" cm="1">
        <f t="array" ref="AK36">INDEX(Capacity_Rates[#All],MATCH($C33,Capacity_Rates[[#All],[Invoice_Group]],0),AK$3-2019)</f>
        <v>7.0315200000000004</v>
      </c>
      <c r="AL36" s="45" cm="1">
        <f t="array" ref="AL36">INDEX(Capacity_Rates[#All],MATCH($C33,Capacity_Rates[[#All],[Invoice_Group]],0),AL$3-2019)</f>
        <v>7.0315200000000004</v>
      </c>
      <c r="AM36" s="45" cm="1">
        <f t="array" ref="AM36">INDEX(Capacity_Rates[#All],MATCH($C33,Capacity_Rates[[#All],[Invoice_Group]],0),AM$3-2019)</f>
        <v>7.0315200000000004</v>
      </c>
      <c r="AN36" s="45" cm="1">
        <f t="array" ref="AN36">INDEX(Capacity_Rates[#All],MATCH($C33,Capacity_Rates[[#All],[Invoice_Group]],0),AN$3-2019)</f>
        <v>7.0315200000000004</v>
      </c>
      <c r="AO36" s="45" cm="1">
        <f t="array" ref="AO36">INDEX(Capacity_Rates[#All],MATCH($C33,Capacity_Rates[[#All],[Invoice_Group]],0),AO$3-2019)</f>
        <v>7.228402560000001</v>
      </c>
      <c r="AP36" s="45" cm="1">
        <f t="array" ref="AP36">INDEX(Capacity_Rates[#All],MATCH($C33,Capacity_Rates[[#All],[Invoice_Group]],0),AP$3-2019)</f>
        <v>7.228402560000001</v>
      </c>
      <c r="AQ36" s="45" cm="1">
        <f t="array" ref="AQ36">INDEX(Capacity_Rates[#All],MATCH($C33,Capacity_Rates[[#All],[Invoice_Group]],0),AQ$3-2019)</f>
        <v>7.228402560000001</v>
      </c>
      <c r="AR36" s="45" cm="1">
        <f t="array" ref="AR36">INDEX(Capacity_Rates[#All],MATCH($C33,Capacity_Rates[[#All],[Invoice_Group]],0),AR$3-2019)</f>
        <v>7.228402560000001</v>
      </c>
      <c r="AS36" s="45" cm="1">
        <f t="array" ref="AS36">INDEX(Capacity_Rates[#All],MATCH($C33,Capacity_Rates[[#All],[Invoice_Group]],0),AS$3-2019)</f>
        <v>7.228402560000001</v>
      </c>
      <c r="AT36" s="45" cm="1">
        <f t="array" ref="AT36">INDEX(Capacity_Rates[#All],MATCH($C33,Capacity_Rates[[#All],[Invoice_Group]],0),AT$3-2019)</f>
        <v>7.228402560000001</v>
      </c>
      <c r="AU36" s="45" cm="1">
        <f t="array" ref="AU36">INDEX(Capacity_Rates[#All],MATCH($C33,Capacity_Rates[[#All],[Invoice_Group]],0),AU$3-2019)</f>
        <v>7.228402560000001</v>
      </c>
      <c r="AV36" s="45" cm="1">
        <f t="array" ref="AV36">INDEX(Capacity_Rates[#All],MATCH($C33,Capacity_Rates[[#All],[Invoice_Group]],0),AV$3-2019)</f>
        <v>7.228402560000001</v>
      </c>
      <c r="AW36" s="45" cm="1">
        <f t="array" ref="AW36">INDEX(Capacity_Rates[#All],MATCH($C33,Capacity_Rates[[#All],[Invoice_Group]],0),AW$3-2019)</f>
        <v>7.228402560000001</v>
      </c>
      <c r="AX36" s="45" cm="1">
        <f t="array" ref="AX36">INDEX(Capacity_Rates[#All],MATCH($C33,Capacity_Rates[[#All],[Invoice_Group]],0),AX$3-2019)</f>
        <v>7.228402560000001</v>
      </c>
      <c r="AY36" s="45" cm="1">
        <f t="array" ref="AY36">INDEX(Capacity_Rates[#All],MATCH($C33,Capacity_Rates[[#All],[Invoice_Group]],0),AY$3-2019)</f>
        <v>7.228402560000001</v>
      </c>
      <c r="AZ36" s="45" cm="1">
        <f t="array" ref="AZ36">INDEX(Capacity_Rates[#All],MATCH($C33,Capacity_Rates[[#All],[Invoice_Group]],0),AZ$3-2019)</f>
        <v>7.228402560000001</v>
      </c>
      <c r="BA36" s="45" cm="1">
        <f t="array" ref="BA36">INDEX(Capacity_Rates[#All],MATCH($C33,Capacity_Rates[[#All],[Invoice_Group]],0),BA$3-2019)</f>
        <v>7.4307978316800014</v>
      </c>
      <c r="BB36" s="45" cm="1">
        <f t="array" ref="BB36">INDEX(Capacity_Rates[#All],MATCH($C33,Capacity_Rates[[#All],[Invoice_Group]],0),BB$3-2019)</f>
        <v>7.4307978316800014</v>
      </c>
      <c r="BC36" s="45" cm="1">
        <f t="array" ref="BC36">INDEX(Capacity_Rates[#All],MATCH($C33,Capacity_Rates[[#All],[Invoice_Group]],0),BC$3-2019)</f>
        <v>7.4307978316800014</v>
      </c>
      <c r="BD36" s="45" cm="1">
        <f t="array" ref="BD36">INDEX(Capacity_Rates[#All],MATCH($C33,Capacity_Rates[[#All],[Invoice_Group]],0),BD$3-2019)</f>
        <v>7.4307978316800014</v>
      </c>
      <c r="BE36" s="45" cm="1">
        <f t="array" ref="BE36">INDEX(Capacity_Rates[#All],MATCH($C33,Capacity_Rates[[#All],[Invoice_Group]],0),BE$3-2019)</f>
        <v>7.4307978316800014</v>
      </c>
      <c r="BF36" s="45" cm="1">
        <f t="array" ref="BF36">INDEX(Capacity_Rates[#All],MATCH($C33,Capacity_Rates[[#All],[Invoice_Group]],0),BF$3-2019)</f>
        <v>7.4307978316800014</v>
      </c>
      <c r="BG36" s="45" cm="1">
        <f t="array" ref="BG36">INDEX(Capacity_Rates[#All],MATCH($C33,Capacity_Rates[[#All],[Invoice_Group]],0),BG$3-2019)</f>
        <v>7.4307978316800014</v>
      </c>
      <c r="BH36" s="45" cm="1">
        <f t="array" ref="BH36">INDEX(Capacity_Rates[#All],MATCH($C33,Capacity_Rates[[#All],[Invoice_Group]],0),BH$3-2019)</f>
        <v>7.4307978316800014</v>
      </c>
      <c r="BI36" s="45" cm="1">
        <f t="array" ref="BI36">INDEX(Capacity_Rates[#All],MATCH($C33,Capacity_Rates[[#All],[Invoice_Group]],0),BI$3-2019)</f>
        <v>7.4307978316800014</v>
      </c>
      <c r="BJ36" s="45" cm="1">
        <f t="array" ref="BJ36">INDEX(Capacity_Rates[#All],MATCH($C33,Capacity_Rates[[#All],[Invoice_Group]],0),BJ$3-2019)</f>
        <v>7.4307978316800014</v>
      </c>
      <c r="BK36" s="45" cm="1">
        <f t="array" ref="BK36">INDEX(Capacity_Rates[#All],MATCH($C33,Capacity_Rates[[#All],[Invoice_Group]],0),BK$3-2019)</f>
        <v>7.4307978316800014</v>
      </c>
      <c r="BL36" s="45" cm="1">
        <f t="array" ref="BL36">INDEX(Capacity_Rates[#All],MATCH($C33,Capacity_Rates[[#All],[Invoice_Group]],0),BL$3-2019)</f>
        <v>7.4307978316800014</v>
      </c>
      <c r="BM36" s="45" cm="1">
        <f t="array" ref="BM36">INDEX(Capacity_Rates[#All],MATCH($C33,Capacity_Rates[[#All],[Invoice_Group]],0),BM$3-2019)</f>
        <v>7.6388601709670416</v>
      </c>
      <c r="BN36" s="45" cm="1">
        <f t="array" ref="BN36">INDEX(Capacity_Rates[#All],MATCH($C33,Capacity_Rates[[#All],[Invoice_Group]],0),BN$3-2019)</f>
        <v>7.6388601709670416</v>
      </c>
      <c r="BO36" s="45" cm="1">
        <f t="array" ref="BO36">INDEX(Capacity_Rates[#All],MATCH($C33,Capacity_Rates[[#All],[Invoice_Group]],0),BO$3-2019)</f>
        <v>7.6388601709670416</v>
      </c>
      <c r="BP36" s="45" cm="1">
        <f t="array" ref="BP36">INDEX(Capacity_Rates[#All],MATCH($C33,Capacity_Rates[[#All],[Invoice_Group]],0),BP$3-2019)</f>
        <v>7.6388601709670416</v>
      </c>
      <c r="BQ36" s="45" cm="1">
        <f t="array" ref="BQ36">INDEX(Capacity_Rates[#All],MATCH($C33,Capacity_Rates[[#All],[Invoice_Group]],0),BQ$3-2019)</f>
        <v>7.6388601709670416</v>
      </c>
      <c r="BR36" s="45" cm="1">
        <f t="array" ref="BR36">INDEX(Capacity_Rates[#All],MATCH($C33,Capacity_Rates[[#All],[Invoice_Group]],0),BR$3-2019)</f>
        <v>7.6388601709670416</v>
      </c>
      <c r="BS36" s="45" cm="1">
        <f t="array" ref="BS36">INDEX(Capacity_Rates[#All],MATCH($C33,Capacity_Rates[[#All],[Invoice_Group]],0),BS$3-2019)</f>
        <v>7.6388601709670416</v>
      </c>
      <c r="BT36" s="45" cm="1">
        <f t="array" ref="BT36">INDEX(Capacity_Rates[#All],MATCH($C33,Capacity_Rates[[#All],[Invoice_Group]],0),BT$3-2019)</f>
        <v>7.6388601709670416</v>
      </c>
      <c r="BU36" s="45" cm="1">
        <f t="array" ref="BU36">INDEX(Capacity_Rates[#All],MATCH($C33,Capacity_Rates[[#All],[Invoice_Group]],0),BU$3-2019)</f>
        <v>7.6388601709670416</v>
      </c>
      <c r="BV36" s="45" cm="1">
        <f t="array" ref="BV36">INDEX(Capacity_Rates[#All],MATCH($C33,Capacity_Rates[[#All],[Invoice_Group]],0),BV$3-2019)</f>
        <v>7.6388601709670416</v>
      </c>
      <c r="BW36" s="45" cm="1">
        <f t="array" ref="BW36">INDEX(Capacity_Rates[#All],MATCH($C33,Capacity_Rates[[#All],[Invoice_Group]],0),BW$3-2019)</f>
        <v>7.6388601709670416</v>
      </c>
      <c r="BX36" s="45" cm="1">
        <f t="array" ref="BX36">INDEX(Capacity_Rates[#All],MATCH($C33,Capacity_Rates[[#All],[Invoice_Group]],0),BX$3-2019)</f>
        <v>7.6388601709670416</v>
      </c>
      <c r="BY36" s="45" cm="1">
        <f t="array" ref="BY36">INDEX(Capacity_Rates[#All],MATCH($C33,Capacity_Rates[[#All],[Invoice_Group]],0),BY$3-2019)</f>
        <v>7.8527482557541193</v>
      </c>
      <c r="BZ36" s="45" cm="1">
        <f t="array" ref="BZ36">INDEX(Capacity_Rates[#All],MATCH($C33,Capacity_Rates[[#All],[Invoice_Group]],0),BZ$3-2019)</f>
        <v>7.8527482557541193</v>
      </c>
      <c r="CA36" s="45" cm="1">
        <f t="array" ref="CA36">INDEX(Capacity_Rates[#All],MATCH($C33,Capacity_Rates[[#All],[Invoice_Group]],0),CA$3-2019)</f>
        <v>7.8527482557541193</v>
      </c>
      <c r="CB36" s="45" cm="1">
        <f t="array" ref="CB36">INDEX(Capacity_Rates[#All],MATCH($C33,Capacity_Rates[[#All],[Invoice_Group]],0),CB$3-2019)</f>
        <v>7.8527482557541193</v>
      </c>
      <c r="CC36" s="45" cm="1">
        <f t="array" ref="CC36">INDEX(Capacity_Rates[#All],MATCH($C33,Capacity_Rates[[#All],[Invoice_Group]],0),CC$3-2019)</f>
        <v>7.8527482557541193</v>
      </c>
      <c r="CD36" s="45" cm="1">
        <f t="array" ref="CD36">INDEX(Capacity_Rates[#All],MATCH($C33,Capacity_Rates[[#All],[Invoice_Group]],0),CD$3-2019)</f>
        <v>7.8527482557541193</v>
      </c>
      <c r="CE36" s="45" cm="1">
        <f t="array" ref="CE36">INDEX(Capacity_Rates[#All],MATCH($C33,Capacity_Rates[[#All],[Invoice_Group]],0),CE$3-2019)</f>
        <v>7.8527482557541193</v>
      </c>
      <c r="CF36" s="45" cm="1">
        <f t="array" ref="CF36">INDEX(Capacity_Rates[#All],MATCH($C33,Capacity_Rates[[#All],[Invoice_Group]],0),CF$3-2019)</f>
        <v>7.8527482557541193</v>
      </c>
      <c r="CG36" s="45" cm="1">
        <f t="array" ref="CG36">INDEX(Capacity_Rates[#All],MATCH($C33,Capacity_Rates[[#All],[Invoice_Group]],0),CG$3-2019)</f>
        <v>7.8527482557541193</v>
      </c>
      <c r="CH36" s="45" cm="1">
        <f t="array" ref="CH36">INDEX(Capacity_Rates[#All],MATCH($C33,Capacity_Rates[[#All],[Invoice_Group]],0),CH$3-2019)</f>
        <v>7.8527482557541193</v>
      </c>
      <c r="CI36" s="45" cm="1">
        <f t="array" ref="CI36">INDEX(Capacity_Rates[#All],MATCH($C33,Capacity_Rates[[#All],[Invoice_Group]],0),CI$3-2019)</f>
        <v>7.8527482557541193</v>
      </c>
      <c r="CJ36" s="45" cm="1">
        <f t="array" ref="CJ36">INDEX(Capacity_Rates[#All],MATCH($C33,Capacity_Rates[[#All],[Invoice_Group]],0),CJ$3-2019)</f>
        <v>7.8527482557541193</v>
      </c>
      <c r="CK36" s="45" cm="1">
        <f t="array" ref="CK36">INDEX(Capacity_Rates[#All],MATCH($C33,Capacity_Rates[[#All],[Invoice_Group]],0),CK$3-2019)</f>
        <v>8.0726252069152356</v>
      </c>
      <c r="CL36" s="45" cm="1">
        <f t="array" ref="CL36">INDEX(Capacity_Rates[#All],MATCH($C33,Capacity_Rates[[#All],[Invoice_Group]],0),CL$3-2019)</f>
        <v>8.0726252069152356</v>
      </c>
      <c r="CM36" s="45" cm="1">
        <f t="array" ref="CM36">INDEX(Capacity_Rates[#All],MATCH($C33,Capacity_Rates[[#All],[Invoice_Group]],0),CM$3-2019)</f>
        <v>8.0726252069152356</v>
      </c>
      <c r="CN36" s="45" cm="1">
        <f t="array" ref="CN36">INDEX(Capacity_Rates[#All],MATCH($C33,Capacity_Rates[[#All],[Invoice_Group]],0),CN$3-2019)</f>
        <v>8.0726252069152356</v>
      </c>
      <c r="CO36" s="45" cm="1">
        <f t="array" ref="CO36">INDEX(Capacity_Rates[#All],MATCH($C33,Capacity_Rates[[#All],[Invoice_Group]],0),CO$3-2019)</f>
        <v>8.0726252069152356</v>
      </c>
      <c r="CP36" s="45" cm="1">
        <f t="array" ref="CP36">INDEX(Capacity_Rates[#All],MATCH($C33,Capacity_Rates[[#All],[Invoice_Group]],0),CP$3-2019)</f>
        <v>8.0726252069152356</v>
      </c>
      <c r="CQ36" s="45" cm="1">
        <f t="array" ref="CQ36">INDEX(Capacity_Rates[#All],MATCH($C33,Capacity_Rates[[#All],[Invoice_Group]],0),CQ$3-2019)</f>
        <v>8.0726252069152356</v>
      </c>
      <c r="CR36" s="45" cm="1">
        <f t="array" ref="CR36">INDEX(Capacity_Rates[#All],MATCH($C33,Capacity_Rates[[#All],[Invoice_Group]],0),CR$3-2019)</f>
        <v>8.0726252069152356</v>
      </c>
      <c r="CS36" s="45" cm="1">
        <f t="array" ref="CS36">INDEX(Capacity_Rates[#All],MATCH($C33,Capacity_Rates[[#All],[Invoice_Group]],0),CS$3-2019)</f>
        <v>8.0726252069152356</v>
      </c>
      <c r="CT36" s="45" cm="1">
        <f t="array" ref="CT36">INDEX(Capacity_Rates[#All],MATCH($C33,Capacity_Rates[[#All],[Invoice_Group]],0),CT$3-2019)</f>
        <v>8.0726252069152356</v>
      </c>
      <c r="CU36" s="45" cm="1">
        <f t="array" ref="CU36">INDEX(Capacity_Rates[#All],MATCH($C33,Capacity_Rates[[#All],[Invoice_Group]],0),CU$3-2019)</f>
        <v>8.0726252069152356</v>
      </c>
      <c r="CV36" s="45" cm="1">
        <f t="array" ref="CV36">INDEX(Capacity_Rates[#All],MATCH($C33,Capacity_Rates[[#All],[Invoice_Group]],0),CV$3-2019)</f>
        <v>8.0726252069152356</v>
      </c>
      <c r="CW36" s="45" cm="1">
        <f t="array" ref="CW36">INDEX(Capacity_Rates[#All],MATCH($C33,Capacity_Rates[[#All],[Invoice_Group]],0),CW$3-2019)</f>
        <v>8.2986587127088622</v>
      </c>
      <c r="CX36" s="45" cm="1">
        <f t="array" ref="CX36">INDEX(Capacity_Rates[#All],MATCH($C33,Capacity_Rates[[#All],[Invoice_Group]],0),CX$3-2019)</f>
        <v>8.2986587127088622</v>
      </c>
      <c r="CY36" s="45" cm="1">
        <f t="array" ref="CY36">INDEX(Capacity_Rates[#All],MATCH($C33,Capacity_Rates[[#All],[Invoice_Group]],0),CY$3-2019)</f>
        <v>8.2986587127088622</v>
      </c>
      <c r="CZ36" s="45" cm="1">
        <f t="array" ref="CZ36">INDEX(Capacity_Rates[#All],MATCH($C33,Capacity_Rates[[#All],[Invoice_Group]],0),CZ$3-2019)</f>
        <v>8.2986587127088622</v>
      </c>
      <c r="DA36" s="45" cm="1">
        <f t="array" ref="DA36">INDEX(Capacity_Rates[#All],MATCH($C33,Capacity_Rates[[#All],[Invoice_Group]],0),DA$3-2019)</f>
        <v>8.2986587127088622</v>
      </c>
      <c r="DB36" s="45" cm="1">
        <f t="array" ref="DB36">INDEX(Capacity_Rates[#All],MATCH($C33,Capacity_Rates[[#All],[Invoice_Group]],0),DB$3-2019)</f>
        <v>8.2986587127088622</v>
      </c>
      <c r="DC36" s="45" cm="1">
        <f t="array" ref="DC36">INDEX(Capacity_Rates[#All],MATCH($C33,Capacity_Rates[[#All],[Invoice_Group]],0),DC$3-2019)</f>
        <v>8.2986587127088622</v>
      </c>
      <c r="DD36" s="45" cm="1">
        <f t="array" ref="DD36">INDEX(Capacity_Rates[#All],MATCH($C33,Capacity_Rates[[#All],[Invoice_Group]],0),DD$3-2019)</f>
        <v>8.2986587127088622</v>
      </c>
      <c r="DE36" s="45" cm="1">
        <f t="array" ref="DE36">INDEX(Capacity_Rates[#All],MATCH($C33,Capacity_Rates[[#All],[Invoice_Group]],0),DE$3-2019)</f>
        <v>8.2986587127088622</v>
      </c>
      <c r="DF36" s="45" cm="1">
        <f t="array" ref="DF36">INDEX(Capacity_Rates[#All],MATCH($C33,Capacity_Rates[[#All],[Invoice_Group]],0),DF$3-2019)</f>
        <v>8.2986587127088622</v>
      </c>
      <c r="DG36" s="45" cm="1">
        <f t="array" ref="DG36">INDEX(Capacity_Rates[#All],MATCH($C33,Capacity_Rates[[#All],[Invoice_Group]],0),DG$3-2019)</f>
        <v>8.2986587127088622</v>
      </c>
      <c r="DH36" s="45" cm="1">
        <f t="array" ref="DH36">INDEX(Capacity_Rates[#All],MATCH($C33,Capacity_Rates[[#All],[Invoice_Group]],0),DH$3-2019)</f>
        <v>8.2986587127088622</v>
      </c>
      <c r="DI36" s="45" cm="1">
        <f t="array" ref="DI36">INDEX(Capacity_Rates[#All],MATCH($C33,Capacity_Rates[[#All],[Invoice_Group]],0),DI$3-2019)</f>
        <v>8.5310211566647105</v>
      </c>
      <c r="DJ36" s="45" cm="1">
        <f t="array" ref="DJ36">INDEX(Capacity_Rates[#All],MATCH($C33,Capacity_Rates[[#All],[Invoice_Group]],0),DJ$3-2019)</f>
        <v>8.5310211566647105</v>
      </c>
      <c r="DK36" s="45" cm="1">
        <f t="array" ref="DK36">INDEX(Capacity_Rates[#All],MATCH($C33,Capacity_Rates[[#All],[Invoice_Group]],0),DK$3-2019)</f>
        <v>8.5310211566647105</v>
      </c>
      <c r="DL36" s="45" cm="1">
        <f t="array" ref="DL36">INDEX(Capacity_Rates[#All],MATCH($C33,Capacity_Rates[[#All],[Invoice_Group]],0),DL$3-2019)</f>
        <v>8.5310211566647105</v>
      </c>
      <c r="DM36" s="45" cm="1">
        <f t="array" ref="DM36">INDEX(Capacity_Rates[#All],MATCH($C33,Capacity_Rates[[#All],[Invoice_Group]],0),DM$3-2019)</f>
        <v>8.5310211566647105</v>
      </c>
      <c r="DN36" s="45" cm="1">
        <f t="array" ref="DN36">INDEX(Capacity_Rates[#All],MATCH($C33,Capacity_Rates[[#All],[Invoice_Group]],0),DN$3-2019)</f>
        <v>8.5310211566647105</v>
      </c>
      <c r="DO36" s="45" cm="1">
        <f t="array" ref="DO36">INDEX(Capacity_Rates[#All],MATCH($C33,Capacity_Rates[[#All],[Invoice_Group]],0),DO$3-2019)</f>
        <v>8.5310211566647105</v>
      </c>
      <c r="DP36" s="45" cm="1">
        <f t="array" ref="DP36">INDEX(Capacity_Rates[#All],MATCH($C33,Capacity_Rates[[#All],[Invoice_Group]],0),DP$3-2019)</f>
        <v>8.5310211566647105</v>
      </c>
      <c r="DQ36" s="45" cm="1">
        <f t="array" ref="DQ36">INDEX(Capacity_Rates[#All],MATCH($C33,Capacity_Rates[[#All],[Invoice_Group]],0),DQ$3-2019)</f>
        <v>8.5310211566647105</v>
      </c>
      <c r="DR36" s="45" cm="1">
        <f t="array" ref="DR36">INDEX(Capacity_Rates[#All],MATCH($C33,Capacity_Rates[[#All],[Invoice_Group]],0),DR$3-2019)</f>
        <v>8.5310211566647105</v>
      </c>
      <c r="DS36" s="45" cm="1">
        <f t="array" ref="DS36">INDEX(Capacity_Rates[#All],MATCH($C33,Capacity_Rates[[#All],[Invoice_Group]],0),DS$3-2019)</f>
        <v>8.5310211566647105</v>
      </c>
      <c r="DT36" s="45" cm="1">
        <f t="array" ref="DT36">INDEX(Capacity_Rates[#All],MATCH($C33,Capacity_Rates[[#All],[Invoice_Group]],0),DT$3-2019)</f>
        <v>8.5310211566647105</v>
      </c>
      <c r="DU36" s="45" cm="1">
        <f t="array" ref="DU36">INDEX(Capacity_Rates[#All],MATCH($C33,Capacity_Rates[[#All],[Invoice_Group]],0),DU$3-2019)</f>
        <v>8.7698897490513232</v>
      </c>
      <c r="DV36" s="45" cm="1">
        <f t="array" ref="DV36">INDEX(Capacity_Rates[#All],MATCH($C33,Capacity_Rates[[#All],[Invoice_Group]],0),DV$3-2019)</f>
        <v>8.7698897490513232</v>
      </c>
      <c r="DW36" s="45" cm="1">
        <f t="array" ref="DW36">INDEX(Capacity_Rates[#All],MATCH($C33,Capacity_Rates[[#All],[Invoice_Group]],0),DW$3-2019)</f>
        <v>8.7698897490513232</v>
      </c>
      <c r="DX36" s="45" cm="1">
        <f t="array" ref="DX36">INDEX(Capacity_Rates[#All],MATCH($C33,Capacity_Rates[[#All],[Invoice_Group]],0),DX$3-2019)</f>
        <v>8.7698897490513232</v>
      </c>
      <c r="DY36" s="45" cm="1">
        <f t="array" ref="DY36">INDEX(Capacity_Rates[#All],MATCH($C33,Capacity_Rates[[#All],[Invoice_Group]],0),DY$3-2019)</f>
        <v>8.7698897490513232</v>
      </c>
      <c r="DZ36" s="45" cm="1">
        <f t="array" ref="DZ36">INDEX(Capacity_Rates[#All],MATCH($C33,Capacity_Rates[[#All],[Invoice_Group]],0),DZ$3-2019)</f>
        <v>8.7698897490513232</v>
      </c>
      <c r="EA36" s="45" cm="1">
        <f t="array" ref="EA36">INDEX(Capacity_Rates[#All],MATCH($C33,Capacity_Rates[[#All],[Invoice_Group]],0),EA$3-2019)</f>
        <v>8.7698897490513232</v>
      </c>
      <c r="EB36" s="45" cm="1">
        <f t="array" ref="EB36">INDEX(Capacity_Rates[#All],MATCH($C33,Capacity_Rates[[#All],[Invoice_Group]],0),EB$3-2019)</f>
        <v>8.7698897490513232</v>
      </c>
      <c r="EC36" s="45" cm="1">
        <f t="array" ref="EC36">INDEX(Capacity_Rates[#All],MATCH($C33,Capacity_Rates[[#All],[Invoice_Group]],0),EC$3-2019)</f>
        <v>8.7698897490513232</v>
      </c>
      <c r="ED36" s="45" cm="1">
        <f t="array" ref="ED36">INDEX(Capacity_Rates[#All],MATCH($C33,Capacity_Rates[[#All],[Invoice_Group]],0),ED$3-2019)</f>
        <v>8.7698897490513232</v>
      </c>
      <c r="EE36" s="45" cm="1">
        <f t="array" ref="EE36">INDEX(Capacity_Rates[#All],MATCH($C33,Capacity_Rates[[#All],[Invoice_Group]],0),EE$3-2019)</f>
        <v>8.7698897490513232</v>
      </c>
      <c r="EF36" s="45" cm="1">
        <f t="array" ref="EF36">INDEX(Capacity_Rates[#All],MATCH($C33,Capacity_Rates[[#All],[Invoice_Group]],0),EF$3-2019)</f>
        <v>8.7698897490513232</v>
      </c>
      <c r="EG36" s="45" cm="1">
        <f t="array" ref="EG36">INDEX(Capacity_Rates[#All],MATCH($C33,Capacity_Rates[[#All],[Invoice_Group]],0),EG$3-2019)</f>
        <v>9.0154466620247611</v>
      </c>
      <c r="EH36" s="45" cm="1">
        <f t="array" ref="EH36">INDEX(Capacity_Rates[#All],MATCH($C33,Capacity_Rates[[#All],[Invoice_Group]],0),EH$3-2019)</f>
        <v>9.0154466620247611</v>
      </c>
      <c r="EI36" s="45" cm="1">
        <f t="array" ref="EI36">INDEX(Capacity_Rates[#All],MATCH($C33,Capacity_Rates[[#All],[Invoice_Group]],0),EI$3-2019)</f>
        <v>9.0154466620247611</v>
      </c>
      <c r="EJ36" s="45" cm="1">
        <f t="array" ref="EJ36">INDEX(Capacity_Rates[#All],MATCH($C33,Capacity_Rates[[#All],[Invoice_Group]],0),EJ$3-2019)</f>
        <v>9.0154466620247611</v>
      </c>
      <c r="EK36" s="45" cm="1">
        <f t="array" ref="EK36">INDEX(Capacity_Rates[#All],MATCH($C33,Capacity_Rates[[#All],[Invoice_Group]],0),EK$3-2019)</f>
        <v>9.0154466620247611</v>
      </c>
      <c r="EL36" s="45" cm="1">
        <f t="array" ref="EL36">INDEX(Capacity_Rates[#All],MATCH($C33,Capacity_Rates[[#All],[Invoice_Group]],0),EL$3-2019)</f>
        <v>9.0154466620247611</v>
      </c>
      <c r="EM36" s="45" cm="1">
        <f t="array" ref="EM36">INDEX(Capacity_Rates[#All],MATCH($C33,Capacity_Rates[[#All],[Invoice_Group]],0),EM$3-2019)</f>
        <v>9.0154466620247611</v>
      </c>
      <c r="EN36" s="45" cm="1">
        <f t="array" ref="EN36">INDEX(Capacity_Rates[#All],MATCH($C33,Capacity_Rates[[#All],[Invoice_Group]],0),EN$3-2019)</f>
        <v>9.0154466620247611</v>
      </c>
      <c r="EO36" s="45" cm="1">
        <f t="array" ref="EO36">INDEX(Capacity_Rates[#All],MATCH($C33,Capacity_Rates[[#All],[Invoice_Group]],0),EO$3-2019)</f>
        <v>9.0154466620247611</v>
      </c>
      <c r="EP36" s="45" cm="1">
        <f t="array" ref="EP36">INDEX(Capacity_Rates[#All],MATCH($C33,Capacity_Rates[[#All],[Invoice_Group]],0),EP$3-2019)</f>
        <v>9.0154466620247611</v>
      </c>
      <c r="EQ36" s="45" cm="1">
        <f t="array" ref="EQ36">INDEX(Capacity_Rates[#All],MATCH($C33,Capacity_Rates[[#All],[Invoice_Group]],0),EQ$3-2019)</f>
        <v>9.0154466620247611</v>
      </c>
      <c r="ER36" s="45" cm="1">
        <f t="array" ref="ER36">INDEX(Capacity_Rates[#All],MATCH($C33,Capacity_Rates[[#All],[Invoice_Group]],0),ER$3-2019)</f>
        <v>9.0154466620247611</v>
      </c>
      <c r="ES36" s="45" cm="1">
        <f t="array" ref="ES36">INDEX(Capacity_Rates[#All],MATCH($C33,Capacity_Rates[[#All],[Invoice_Group]],0),ES$3-2019)</f>
        <v>9.2678791685614552</v>
      </c>
      <c r="ET36" s="45" cm="1">
        <f t="array" ref="ET36">INDEX(Capacity_Rates[#All],MATCH($C33,Capacity_Rates[[#All],[Invoice_Group]],0),ET$3-2019)</f>
        <v>9.2678791685614552</v>
      </c>
      <c r="EU36" s="45" cm="1">
        <f t="array" ref="EU36">INDEX(Capacity_Rates[#All],MATCH($C33,Capacity_Rates[[#All],[Invoice_Group]],0),EU$3-2019)</f>
        <v>9.2678791685614552</v>
      </c>
      <c r="EV36" s="45" cm="1">
        <f t="array" ref="EV36">INDEX(Capacity_Rates[#All],MATCH($C33,Capacity_Rates[[#All],[Invoice_Group]],0),EV$3-2019)</f>
        <v>9.2678791685614552</v>
      </c>
      <c r="EW36" s="45" cm="1">
        <f t="array" ref="EW36">INDEX(Capacity_Rates[#All],MATCH($C33,Capacity_Rates[[#All],[Invoice_Group]],0),EW$3-2019)</f>
        <v>9.2678791685614552</v>
      </c>
      <c r="EX36" s="45" cm="1">
        <f t="array" ref="EX36">INDEX(Capacity_Rates[#All],MATCH($C33,Capacity_Rates[[#All],[Invoice_Group]],0),EX$3-2019)</f>
        <v>9.2678791685614552</v>
      </c>
      <c r="EY36" s="45" cm="1">
        <f t="array" ref="EY36">INDEX(Capacity_Rates[#All],MATCH($C33,Capacity_Rates[[#All],[Invoice_Group]],0),EY$3-2019)</f>
        <v>9.2678791685614552</v>
      </c>
      <c r="EZ36" s="45" cm="1">
        <f t="array" ref="EZ36">INDEX(Capacity_Rates[#All],MATCH($C33,Capacity_Rates[[#All],[Invoice_Group]],0),EZ$3-2019)</f>
        <v>9.2678791685614552</v>
      </c>
      <c r="FA36" s="45" cm="1">
        <f t="array" ref="FA36">INDEX(Capacity_Rates[#All],MATCH($C33,Capacity_Rates[[#All],[Invoice_Group]],0),FA$3-2019)</f>
        <v>9.2678791685614552</v>
      </c>
      <c r="FB36" s="45" cm="1">
        <f t="array" ref="FB36">INDEX(Capacity_Rates[#All],MATCH($C33,Capacity_Rates[[#All],[Invoice_Group]],0),FB$3-2019)</f>
        <v>9.2678791685614552</v>
      </c>
      <c r="FC36" s="45" cm="1">
        <f t="array" ref="FC36">INDEX(Capacity_Rates[#All],MATCH($C33,Capacity_Rates[[#All],[Invoice_Group]],0),FC$3-2019)</f>
        <v>9.2678791685614552</v>
      </c>
      <c r="FD36" s="45" cm="1">
        <f t="array" ref="FD36">INDEX(Capacity_Rates[#All],MATCH($C33,Capacity_Rates[[#All],[Invoice_Group]],0),FD$3-2019)</f>
        <v>9.2678791685614552</v>
      </c>
      <c r="FE36" s="45" cm="1">
        <f t="array" ref="FE36">INDEX(Capacity_Rates[#All],MATCH($C33,Capacity_Rates[[#All],[Invoice_Group]],0),FE$3-2019)</f>
        <v>9.5273797852811768</v>
      </c>
      <c r="FF36" s="45" cm="1">
        <f t="array" ref="FF36">INDEX(Capacity_Rates[#All],MATCH($C33,Capacity_Rates[[#All],[Invoice_Group]],0),FF$3-2019)</f>
        <v>9.5273797852811768</v>
      </c>
      <c r="FG36" s="45" cm="1">
        <f t="array" ref="FG36">INDEX(Capacity_Rates[#All],MATCH($C33,Capacity_Rates[[#All],[Invoice_Group]],0),FG$3-2019)</f>
        <v>9.5273797852811768</v>
      </c>
      <c r="FH36" s="45" cm="1">
        <f t="array" ref="FH36">INDEX(Capacity_Rates[#All],MATCH($C33,Capacity_Rates[[#All],[Invoice_Group]],0),FH$3-2019)</f>
        <v>9.5273797852811768</v>
      </c>
      <c r="FI36" s="45" cm="1">
        <f t="array" ref="FI36">INDEX(Capacity_Rates[#All],MATCH($C33,Capacity_Rates[[#All],[Invoice_Group]],0),FI$3-2019)</f>
        <v>9.5273797852811768</v>
      </c>
      <c r="FJ36" s="45" cm="1">
        <f t="array" ref="FJ36">INDEX(Capacity_Rates[#All],MATCH($C33,Capacity_Rates[[#All],[Invoice_Group]],0),FJ$3-2019)</f>
        <v>9.5273797852811768</v>
      </c>
      <c r="FK36" s="45" cm="1">
        <f t="array" ref="FK36">INDEX(Capacity_Rates[#All],MATCH($C33,Capacity_Rates[[#All],[Invoice_Group]],0),FK$3-2019)</f>
        <v>9.5273797852811768</v>
      </c>
      <c r="FL36" s="45" cm="1">
        <f t="array" ref="FL36">INDEX(Capacity_Rates[#All],MATCH($C33,Capacity_Rates[[#All],[Invoice_Group]],0),FL$3-2019)</f>
        <v>9.5273797852811768</v>
      </c>
      <c r="FM36" s="45" cm="1">
        <f t="array" ref="FM36">INDEX(Capacity_Rates[#All],MATCH($C33,Capacity_Rates[[#All],[Invoice_Group]],0),FM$3-2019)</f>
        <v>9.5273797852811768</v>
      </c>
      <c r="FN36" s="45" cm="1">
        <f t="array" ref="FN36">INDEX(Capacity_Rates[#All],MATCH($C33,Capacity_Rates[[#All],[Invoice_Group]],0),FN$3-2019)</f>
        <v>9.5273797852811768</v>
      </c>
      <c r="FO36" s="45" cm="1">
        <f t="array" ref="FO36">INDEX(Capacity_Rates[#All],MATCH($C33,Capacity_Rates[[#All],[Invoice_Group]],0),FO$3-2019)</f>
        <v>9.5273797852811768</v>
      </c>
      <c r="FP36" s="45" cm="1">
        <f t="array" ref="FP36">INDEX(Capacity_Rates[#All],MATCH($C33,Capacity_Rates[[#All],[Invoice_Group]],0),FP$3-2019)</f>
        <v>9.5273797852811768</v>
      </c>
      <c r="FQ36" s="45" cm="1">
        <f t="array" ref="FQ36">INDEX(Capacity_Rates[#All],MATCH($C33,Capacity_Rates[[#All],[Invoice_Group]],0),FQ$3-2019)</f>
        <v>9.7941464192690493</v>
      </c>
      <c r="FR36" s="45" cm="1">
        <f t="array" ref="FR36">INDEX(Capacity_Rates[#All],MATCH($C33,Capacity_Rates[[#All],[Invoice_Group]],0),FR$3-2019)</f>
        <v>9.7941464192690493</v>
      </c>
      <c r="FS36" s="45" cm="1">
        <f t="array" ref="FS36">INDEX(Capacity_Rates[#All],MATCH($C33,Capacity_Rates[[#All],[Invoice_Group]],0),FS$3-2019)</f>
        <v>9.7941464192690493</v>
      </c>
      <c r="FT36" s="45" cm="1">
        <f t="array" ref="FT36">INDEX(Capacity_Rates[#All],MATCH($C33,Capacity_Rates[[#All],[Invoice_Group]],0),FT$3-2019)</f>
        <v>9.7941464192690493</v>
      </c>
      <c r="FU36" s="45" cm="1">
        <f t="array" ref="FU36">INDEX(Capacity_Rates[#All],MATCH($C33,Capacity_Rates[[#All],[Invoice_Group]],0),FU$3-2019)</f>
        <v>9.7941464192690493</v>
      </c>
      <c r="FV36" s="45" cm="1">
        <f t="array" ref="FV36">INDEX(Capacity_Rates[#All],MATCH($C33,Capacity_Rates[[#All],[Invoice_Group]],0),FV$3-2019)</f>
        <v>9.7941464192690493</v>
      </c>
      <c r="FW36" s="45" cm="1">
        <f t="array" ref="FW36">INDEX(Capacity_Rates[#All],MATCH($C33,Capacity_Rates[[#All],[Invoice_Group]],0),FW$3-2019)</f>
        <v>9.7941464192690493</v>
      </c>
      <c r="FX36" s="45" cm="1">
        <f t="array" ref="FX36">INDEX(Capacity_Rates[#All],MATCH($C33,Capacity_Rates[[#All],[Invoice_Group]],0),FX$3-2019)</f>
        <v>9.7941464192690493</v>
      </c>
      <c r="FY36" s="45" cm="1">
        <f t="array" ref="FY36">INDEX(Capacity_Rates[#All],MATCH($C33,Capacity_Rates[[#All],[Invoice_Group]],0),FY$3-2019)</f>
        <v>9.7941464192690493</v>
      </c>
      <c r="FZ36" s="45" cm="1">
        <f t="array" ref="FZ36">INDEX(Capacity_Rates[#All],MATCH($C33,Capacity_Rates[[#All],[Invoice_Group]],0),FZ$3-2019)</f>
        <v>9.7941464192690493</v>
      </c>
      <c r="GA36" s="45" cm="1">
        <f t="array" ref="GA36">INDEX(Capacity_Rates[#All],MATCH($C33,Capacity_Rates[[#All],[Invoice_Group]],0),GA$3-2019)</f>
        <v>9.7941464192690493</v>
      </c>
      <c r="GB36" s="45" cm="1">
        <f t="array" ref="GB36">INDEX(Capacity_Rates[#All],MATCH($C33,Capacity_Rates[[#All],[Invoice_Group]],0),GB$3-2019)</f>
        <v>9.7941464192690493</v>
      </c>
      <c r="GC36" s="45" cm="1">
        <f t="array" ref="GC36">INDEX(Capacity_Rates[#All],MATCH($C33,Capacity_Rates[[#All],[Invoice_Group]],0),GC$3-2019)</f>
        <v>10.068382519008583</v>
      </c>
      <c r="GD36" s="45" cm="1">
        <f t="array" ref="GD36">INDEX(Capacity_Rates[#All],MATCH($C33,Capacity_Rates[[#All],[Invoice_Group]],0),GD$3-2019)</f>
        <v>10.068382519008583</v>
      </c>
      <c r="GE36" s="45" cm="1">
        <f t="array" ref="GE36">INDEX(Capacity_Rates[#All],MATCH($C33,Capacity_Rates[[#All],[Invoice_Group]],0),GE$3-2019)</f>
        <v>10.068382519008583</v>
      </c>
      <c r="GF36" s="45" cm="1">
        <f t="array" ref="GF36">INDEX(Capacity_Rates[#All],MATCH($C33,Capacity_Rates[[#All],[Invoice_Group]],0),GF$3-2019)</f>
        <v>10.068382519008583</v>
      </c>
      <c r="GG36" s="45" cm="1">
        <f t="array" ref="GG36">INDEX(Capacity_Rates[#All],MATCH($C33,Capacity_Rates[[#All],[Invoice_Group]],0),GG$3-2019)</f>
        <v>10.068382519008583</v>
      </c>
      <c r="GH36" s="45" cm="1">
        <f t="array" ref="GH36">INDEX(Capacity_Rates[#All],MATCH($C33,Capacity_Rates[[#All],[Invoice_Group]],0),GH$3-2019)</f>
        <v>10.068382519008583</v>
      </c>
      <c r="GI36" s="45" cm="1">
        <f t="array" ref="GI36">INDEX(Capacity_Rates[#All],MATCH($C33,Capacity_Rates[[#All],[Invoice_Group]],0),GI$3-2019)</f>
        <v>10.068382519008583</v>
      </c>
      <c r="GJ36" s="45" cm="1">
        <f t="array" ref="GJ36">INDEX(Capacity_Rates[#All],MATCH($C33,Capacity_Rates[[#All],[Invoice_Group]],0),GJ$3-2019)</f>
        <v>10.068382519008583</v>
      </c>
      <c r="GK36" s="45" cm="1">
        <f t="array" ref="GK36">INDEX(Capacity_Rates[#All],MATCH($C33,Capacity_Rates[[#All],[Invoice_Group]],0),GK$3-2019)</f>
        <v>10.068382519008583</v>
      </c>
      <c r="GL36" s="45" cm="1">
        <f t="array" ref="GL36">INDEX(Capacity_Rates[#All],MATCH($C33,Capacity_Rates[[#All],[Invoice_Group]],0),GL$3-2019)</f>
        <v>10.068382519008583</v>
      </c>
      <c r="GM36" s="45" cm="1">
        <f t="array" ref="GM36">INDEX(Capacity_Rates[#All],MATCH($C33,Capacity_Rates[[#All],[Invoice_Group]],0),GM$3-2019)</f>
        <v>10.068382519008583</v>
      </c>
      <c r="GN36" s="45" cm="1">
        <f t="array" ref="GN36">INDEX(Capacity_Rates[#All],MATCH($C33,Capacity_Rates[[#All],[Invoice_Group]],0),GN$3-2019)</f>
        <v>10.068382519008583</v>
      </c>
      <c r="GO36" s="45" cm="1">
        <f t="array" ref="GO36">INDEX(Capacity_Rates[#All],MATCH($C33,Capacity_Rates[[#All],[Invoice_Group]],0),GO$3-2019)</f>
        <v>10.350297229540823</v>
      </c>
      <c r="GP36" s="45" cm="1">
        <f t="array" ref="GP36">INDEX(Capacity_Rates[#All],MATCH($C33,Capacity_Rates[[#All],[Invoice_Group]],0),GP$3-2019)</f>
        <v>10.350297229540823</v>
      </c>
      <c r="GQ36" s="45" cm="1">
        <f t="array" ref="GQ36">INDEX(Capacity_Rates[#All],MATCH($C33,Capacity_Rates[[#All],[Invoice_Group]],0),GQ$3-2019)</f>
        <v>10.350297229540823</v>
      </c>
      <c r="GR36" s="45" cm="1">
        <f t="array" ref="GR36">INDEX(Capacity_Rates[#All],MATCH($C33,Capacity_Rates[[#All],[Invoice_Group]],0),GR$3-2019)</f>
        <v>10.350297229540823</v>
      </c>
      <c r="GS36" s="45" cm="1">
        <f t="array" ref="GS36">INDEX(Capacity_Rates[#All],MATCH($C33,Capacity_Rates[[#All],[Invoice_Group]],0),GS$3-2019)</f>
        <v>10.350297229540823</v>
      </c>
      <c r="GT36" s="45" cm="1">
        <f t="array" ref="GT36">INDEX(Capacity_Rates[#All],MATCH($C33,Capacity_Rates[[#All],[Invoice_Group]],0),GT$3-2019)</f>
        <v>10.350297229540823</v>
      </c>
      <c r="GU36" s="45" cm="1">
        <f t="array" ref="GU36">INDEX(Capacity_Rates[#All],MATCH($C33,Capacity_Rates[[#All],[Invoice_Group]],0),GU$3-2019)</f>
        <v>10.350297229540823</v>
      </c>
      <c r="GV36" s="45" cm="1">
        <f t="array" ref="GV36">INDEX(Capacity_Rates[#All],MATCH($C33,Capacity_Rates[[#All],[Invoice_Group]],0),GV$3-2019)</f>
        <v>10.350297229540823</v>
      </c>
      <c r="GW36" s="45" cm="1">
        <f t="array" ref="GW36">INDEX(Capacity_Rates[#All],MATCH($C33,Capacity_Rates[[#All],[Invoice_Group]],0),GW$3-2019)</f>
        <v>10.350297229540823</v>
      </c>
      <c r="GX36" s="45" cm="1">
        <f t="array" ref="GX36">INDEX(Capacity_Rates[#All],MATCH($C33,Capacity_Rates[[#All],[Invoice_Group]],0),GX$3-2019)</f>
        <v>10.350297229540823</v>
      </c>
      <c r="GY36" s="45" cm="1">
        <f t="array" ref="GY36">INDEX(Capacity_Rates[#All],MATCH($C33,Capacity_Rates[[#All],[Invoice_Group]],0),GY$3-2019)</f>
        <v>10.350297229540823</v>
      </c>
      <c r="GZ36" s="45" cm="1">
        <f t="array" ref="GZ36">INDEX(Capacity_Rates[#All],MATCH($C33,Capacity_Rates[[#All],[Invoice_Group]],0),GZ$3-2019)</f>
        <v>10.350297229540823</v>
      </c>
      <c r="HA36" s="45" cm="1">
        <f t="array" ref="HA36">INDEX(Capacity_Rates[#All],MATCH($C33,Capacity_Rates[[#All],[Invoice_Group]],0),HA$3-2019)</f>
        <v>10.640105551967967</v>
      </c>
      <c r="HB36" s="45" cm="1">
        <f t="array" ref="HB36">INDEX(Capacity_Rates[#All],MATCH($C33,Capacity_Rates[[#All],[Invoice_Group]],0),HB$3-2019)</f>
        <v>10.640105551967967</v>
      </c>
      <c r="HC36" s="45" cm="1">
        <f t="array" ref="HC36">INDEX(Capacity_Rates[#All],MATCH($C33,Capacity_Rates[[#All],[Invoice_Group]],0),HC$3-2019)</f>
        <v>10.640105551967967</v>
      </c>
      <c r="HD36" s="45" cm="1">
        <f t="array" ref="HD36">INDEX(Capacity_Rates[#All],MATCH($C33,Capacity_Rates[[#All],[Invoice_Group]],0),HD$3-2019)</f>
        <v>10.640105551967967</v>
      </c>
      <c r="HE36" s="45" cm="1">
        <f t="array" ref="HE36">INDEX(Capacity_Rates[#All],MATCH($C33,Capacity_Rates[[#All],[Invoice_Group]],0),HE$3-2019)</f>
        <v>10.640105551967967</v>
      </c>
      <c r="HF36" s="45" cm="1">
        <f t="array" ref="HF36">INDEX(Capacity_Rates[#All],MATCH($C33,Capacity_Rates[[#All],[Invoice_Group]],0),HF$3-2019)</f>
        <v>10.640105551967967</v>
      </c>
      <c r="HG36" s="45" cm="1">
        <f t="array" ref="HG36">INDEX(Capacity_Rates[#All],MATCH($C33,Capacity_Rates[[#All],[Invoice_Group]],0),HG$3-2019)</f>
        <v>10.640105551967967</v>
      </c>
      <c r="HH36" s="45" cm="1">
        <f t="array" ref="HH36">INDEX(Capacity_Rates[#All],MATCH($C33,Capacity_Rates[[#All],[Invoice_Group]],0),HH$3-2019)</f>
        <v>10.640105551967967</v>
      </c>
      <c r="HI36" s="45" cm="1">
        <f t="array" ref="HI36">INDEX(Capacity_Rates[#All],MATCH($C33,Capacity_Rates[[#All],[Invoice_Group]],0),HI$3-2019)</f>
        <v>10.640105551967967</v>
      </c>
      <c r="HJ36" s="45" cm="1">
        <f t="array" ref="HJ36">INDEX(Capacity_Rates[#All],MATCH($C33,Capacity_Rates[[#All],[Invoice_Group]],0),HJ$3-2019)</f>
        <v>10.640105551967967</v>
      </c>
      <c r="HK36" s="45" cm="1">
        <f t="array" ref="HK36">INDEX(Capacity_Rates[#All],MATCH($C33,Capacity_Rates[[#All],[Invoice_Group]],0),HK$3-2019)</f>
        <v>10.640105551967967</v>
      </c>
      <c r="HL36" s="45" cm="1">
        <f t="array" ref="HL36">INDEX(Capacity_Rates[#All],MATCH($C33,Capacity_Rates[[#All],[Invoice_Group]],0),HL$3-2019)</f>
        <v>10.640105551967967</v>
      </c>
      <c r="HM36" s="45" cm="1">
        <f t="array" ref="HM36">INDEX(Capacity_Rates[#All],MATCH($C33,Capacity_Rates[[#All],[Invoice_Group]],0),HM$3-2019)</f>
        <v>10.93802850742307</v>
      </c>
      <c r="HN36" s="45" cm="1">
        <f t="array" ref="HN36">INDEX(Capacity_Rates[#All],MATCH($C33,Capacity_Rates[[#All],[Invoice_Group]],0),HN$3-2019)</f>
        <v>10.93802850742307</v>
      </c>
      <c r="HO36" s="45" cm="1">
        <f t="array" ref="HO36">INDEX(Capacity_Rates[#All],MATCH($C33,Capacity_Rates[[#All],[Invoice_Group]],0),HO$3-2019)</f>
        <v>10.93802850742307</v>
      </c>
      <c r="HP36" s="45" cm="1">
        <f t="array" ref="HP36">INDEX(Capacity_Rates[#All],MATCH($C33,Capacity_Rates[[#All],[Invoice_Group]],0),HP$3-2019)</f>
        <v>10.93802850742307</v>
      </c>
      <c r="HQ36" s="45" cm="1">
        <f t="array" ref="HQ36">INDEX(Capacity_Rates[#All],MATCH($C33,Capacity_Rates[[#All],[Invoice_Group]],0),HQ$3-2019)</f>
        <v>10.93802850742307</v>
      </c>
      <c r="HR36" s="45" cm="1">
        <f t="array" ref="HR36">INDEX(Capacity_Rates[#All],MATCH($C33,Capacity_Rates[[#All],[Invoice_Group]],0),HR$3-2019)</f>
        <v>10.93802850742307</v>
      </c>
      <c r="HS36" s="45" cm="1">
        <f t="array" ref="HS36">INDEX(Capacity_Rates[#All],MATCH($C33,Capacity_Rates[[#All],[Invoice_Group]],0),HS$3-2019)</f>
        <v>10.93802850742307</v>
      </c>
      <c r="HT36" s="45" cm="1">
        <f t="array" ref="HT36">INDEX(Capacity_Rates[#All],MATCH($C33,Capacity_Rates[[#All],[Invoice_Group]],0),HT$3-2019)</f>
        <v>10.93802850742307</v>
      </c>
      <c r="HU36" s="45" cm="1">
        <f t="array" ref="HU36">INDEX(Capacity_Rates[#All],MATCH($C33,Capacity_Rates[[#All],[Invoice_Group]],0),HU$3-2019)</f>
        <v>10.93802850742307</v>
      </c>
      <c r="HV36" s="45" cm="1">
        <f t="array" ref="HV36">INDEX(Capacity_Rates[#All],MATCH($C33,Capacity_Rates[[#All],[Invoice_Group]],0),HV$3-2019)</f>
        <v>10.93802850742307</v>
      </c>
      <c r="HW36" s="45" cm="1">
        <f t="array" ref="HW36">INDEX(Capacity_Rates[#All],MATCH($C33,Capacity_Rates[[#All],[Invoice_Group]],0),HW$3-2019)</f>
        <v>10.93802850742307</v>
      </c>
      <c r="HX36" s="45" cm="1">
        <f t="array" ref="HX36">INDEX(Capacity_Rates[#All],MATCH($C33,Capacity_Rates[[#All],[Invoice_Group]],0),HX$3-2019)</f>
        <v>10.93802850742307</v>
      </c>
      <c r="HY36" s="45" cm="1">
        <f t="array" ref="HY36">INDEX(Capacity_Rates[#All],MATCH($C33,Capacity_Rates[[#All],[Invoice_Group]],0),HY$3-2019)</f>
        <v>11.244293305630917</v>
      </c>
      <c r="HZ36" s="45" cm="1">
        <f t="array" ref="HZ36">INDEX(Capacity_Rates[#All],MATCH($C33,Capacity_Rates[[#All],[Invoice_Group]],0),HZ$3-2019)</f>
        <v>11.244293305630917</v>
      </c>
      <c r="IA36" s="45" cm="1">
        <f t="array" ref="IA36">INDEX(Capacity_Rates[#All],MATCH($C33,Capacity_Rates[[#All],[Invoice_Group]],0),IA$3-2019)</f>
        <v>11.244293305630917</v>
      </c>
      <c r="IB36" s="45" cm="1">
        <f t="array" ref="IB36">INDEX(Capacity_Rates[#All],MATCH($C33,Capacity_Rates[[#All],[Invoice_Group]],0),IB$3-2019)</f>
        <v>11.244293305630917</v>
      </c>
      <c r="IC36" s="45" cm="1">
        <f t="array" ref="IC36">INDEX(Capacity_Rates[#All],MATCH($C33,Capacity_Rates[[#All],[Invoice_Group]],0),IC$3-2019)</f>
        <v>11.244293305630917</v>
      </c>
      <c r="ID36" s="45" cm="1">
        <f t="array" ref="ID36">INDEX(Capacity_Rates[#All],MATCH($C33,Capacity_Rates[[#All],[Invoice_Group]],0),ID$3-2019)</f>
        <v>11.244293305630917</v>
      </c>
      <c r="IE36" s="45" cm="1">
        <f t="array" ref="IE36">INDEX(Capacity_Rates[#All],MATCH($C33,Capacity_Rates[[#All],[Invoice_Group]],0),IE$3-2019)</f>
        <v>11.244293305630917</v>
      </c>
      <c r="IF36" s="45" cm="1">
        <f t="array" ref="IF36">INDEX(Capacity_Rates[#All],MATCH($C33,Capacity_Rates[[#All],[Invoice_Group]],0),IF$3-2019)</f>
        <v>11.244293305630917</v>
      </c>
      <c r="IG36" s="45" cm="1">
        <f t="array" ref="IG36">INDEX(Capacity_Rates[#All],MATCH($C33,Capacity_Rates[[#All],[Invoice_Group]],0),IG$3-2019)</f>
        <v>11.244293305630917</v>
      </c>
      <c r="IH36" s="45" cm="1">
        <f t="array" ref="IH36">INDEX(Capacity_Rates[#All],MATCH($C33,Capacity_Rates[[#All],[Invoice_Group]],0),IH$3-2019)</f>
        <v>11.244293305630917</v>
      </c>
      <c r="II36" s="45" cm="1">
        <f t="array" ref="II36">INDEX(Capacity_Rates[#All],MATCH($C33,Capacity_Rates[[#All],[Invoice_Group]],0),II$3-2019)</f>
        <v>11.244293305630917</v>
      </c>
      <c r="IJ36" s="45" cm="1">
        <f t="array" ref="IJ36">INDEX(Capacity_Rates[#All],MATCH($C33,Capacity_Rates[[#All],[Invoice_Group]],0),IJ$3-2019)</f>
        <v>11.244293305630917</v>
      </c>
      <c r="IK36" s="45" cm="1">
        <f t="array" ref="IK36">INDEX(Capacity_Rates[#All],MATCH($C33,Capacity_Rates[[#All],[Invoice_Group]],0),IK$3-2019)</f>
        <v>11.559133518188583</v>
      </c>
      <c r="IL36" s="45" cm="1">
        <f t="array" ref="IL36">INDEX(Capacity_Rates[#All],MATCH($C33,Capacity_Rates[[#All],[Invoice_Group]],0),IL$3-2019)</f>
        <v>11.559133518188583</v>
      </c>
      <c r="IM36" s="45" cm="1">
        <f t="array" ref="IM36">INDEX(Capacity_Rates[#All],MATCH($C33,Capacity_Rates[[#All],[Invoice_Group]],0),IM$3-2019)</f>
        <v>11.559133518188583</v>
      </c>
      <c r="IN36" s="45" cm="1">
        <f t="array" ref="IN36">INDEX(Capacity_Rates[#All],MATCH($C33,Capacity_Rates[[#All],[Invoice_Group]],0),IN$3-2019)</f>
        <v>11.559133518188583</v>
      </c>
      <c r="IO36" s="45" cm="1">
        <f t="array" ref="IO36">INDEX(Capacity_Rates[#All],MATCH($C33,Capacity_Rates[[#All],[Invoice_Group]],0),IO$3-2019)</f>
        <v>11.559133518188583</v>
      </c>
      <c r="IP36" s="45" cm="1">
        <f t="array" ref="IP36">INDEX(Capacity_Rates[#All],MATCH($C33,Capacity_Rates[[#All],[Invoice_Group]],0),IP$3-2019)</f>
        <v>11.559133518188583</v>
      </c>
      <c r="IQ36" s="45" cm="1">
        <f t="array" ref="IQ36">INDEX(Capacity_Rates[#All],MATCH($C33,Capacity_Rates[[#All],[Invoice_Group]],0),IQ$3-2019)</f>
        <v>11.559133518188583</v>
      </c>
      <c r="IR36" s="45" cm="1">
        <f t="array" ref="IR36">INDEX(Capacity_Rates[#All],MATCH($C33,Capacity_Rates[[#All],[Invoice_Group]],0),IR$3-2019)</f>
        <v>11.559133518188583</v>
      </c>
      <c r="IS36" s="45" cm="1">
        <f t="array" ref="IS36">INDEX(Capacity_Rates[#All],MATCH($C33,Capacity_Rates[[#All],[Invoice_Group]],0),IS$3-2019)</f>
        <v>11.559133518188583</v>
      </c>
      <c r="IT36" s="45" cm="1">
        <f t="array" ref="IT36">INDEX(Capacity_Rates[#All],MATCH($C33,Capacity_Rates[[#All],[Invoice_Group]],0),IT$3-2019)</f>
        <v>11.559133518188583</v>
      </c>
      <c r="IU36" s="45" cm="1">
        <f t="array" ref="IU36">INDEX(Capacity_Rates[#All],MATCH($C33,Capacity_Rates[[#All],[Invoice_Group]],0),IU$3-2019)</f>
        <v>11.559133518188583</v>
      </c>
      <c r="IV36" s="45" cm="1">
        <f t="array" ref="IV36">INDEX(Capacity_Rates[#All],MATCH($C33,Capacity_Rates[[#All],[Invoice_Group]],0),IV$3-2019)</f>
        <v>11.559133518188583</v>
      </c>
      <c r="IW36" s="45" cm="1">
        <f t="array" ref="IW36">INDEX(Capacity_Rates[#All],MATCH($C33,Capacity_Rates[[#All],[Invoice_Group]],0),IW$3-2019)</f>
        <v>11.882789256697864</v>
      </c>
      <c r="IX36" s="45" cm="1">
        <f t="array" ref="IX36">INDEX(Capacity_Rates[#All],MATCH($C33,Capacity_Rates[[#All],[Invoice_Group]],0),IX$3-2019)</f>
        <v>11.882789256697864</v>
      </c>
      <c r="IY36" s="45" cm="1">
        <f t="array" ref="IY36">INDEX(Capacity_Rates[#All],MATCH($C33,Capacity_Rates[[#All],[Invoice_Group]],0),IY$3-2019)</f>
        <v>11.882789256697864</v>
      </c>
      <c r="IZ36" s="45" cm="1">
        <f t="array" ref="IZ36">INDEX(Capacity_Rates[#All],MATCH($C33,Capacity_Rates[[#All],[Invoice_Group]],0),IZ$3-2019)</f>
        <v>11.882789256697864</v>
      </c>
      <c r="JA36" s="45" cm="1">
        <f t="array" ref="JA36">INDEX(Capacity_Rates[#All],MATCH($C33,Capacity_Rates[[#All],[Invoice_Group]],0),JA$3-2019)</f>
        <v>11.882789256697864</v>
      </c>
      <c r="JB36" s="45" cm="1">
        <f t="array" ref="JB36">INDEX(Capacity_Rates[#All],MATCH($C33,Capacity_Rates[[#All],[Invoice_Group]],0),JB$3-2019)</f>
        <v>11.882789256697864</v>
      </c>
      <c r="JC36" s="45" cm="1">
        <f t="array" ref="JC36">INDEX(Capacity_Rates[#All],MATCH($C33,Capacity_Rates[[#All],[Invoice_Group]],0),JC$3-2019)</f>
        <v>11.882789256697864</v>
      </c>
      <c r="JD36" s="45" cm="1">
        <f t="array" ref="JD36">INDEX(Capacity_Rates[#All],MATCH($C33,Capacity_Rates[[#All],[Invoice_Group]],0),JD$3-2019)</f>
        <v>11.882789256697864</v>
      </c>
      <c r="JE36" s="45" cm="1">
        <f t="array" ref="JE36">INDEX(Capacity_Rates[#All],MATCH($C33,Capacity_Rates[[#All],[Invoice_Group]],0),JE$3-2019)</f>
        <v>11.882789256697864</v>
      </c>
      <c r="JF36" s="45" cm="1">
        <f t="array" ref="JF36">INDEX(Capacity_Rates[#All],MATCH($C33,Capacity_Rates[[#All],[Invoice_Group]],0),JF$3-2019)</f>
        <v>11.882789256697864</v>
      </c>
      <c r="JG36" s="45" cm="1">
        <f t="array" ref="JG36">INDEX(Capacity_Rates[#All],MATCH($C33,Capacity_Rates[[#All],[Invoice_Group]],0),JG$3-2019)</f>
        <v>11.882789256697864</v>
      </c>
      <c r="JH36" s="45" cm="1">
        <f t="array" ref="JH36">INDEX(Capacity_Rates[#All],MATCH($C33,Capacity_Rates[[#All],[Invoice_Group]],0),JH$3-2019)</f>
        <v>11.882789256697864</v>
      </c>
      <c r="JI36" s="45" cm="1">
        <f t="array" ref="JI36">INDEX(Capacity_Rates[#All],MATCH($C33,Capacity_Rates[[#All],[Invoice_Group]],0),JI$3-2019)</f>
        <v>12.215507355885403</v>
      </c>
      <c r="JJ36" s="45" cm="1">
        <f t="array" ref="JJ36">INDEX(Capacity_Rates[#All],MATCH($C33,Capacity_Rates[[#All],[Invoice_Group]],0),JJ$3-2019)</f>
        <v>12.215507355885403</v>
      </c>
      <c r="JK36" s="45" cm="1">
        <f t="array" ref="JK36">INDEX(Capacity_Rates[#All],MATCH($C33,Capacity_Rates[[#All],[Invoice_Group]],0),JK$3-2019)</f>
        <v>12.215507355885403</v>
      </c>
      <c r="JL36" s="45" cm="1">
        <f t="array" ref="JL36">INDEX(Capacity_Rates[#All],MATCH($C33,Capacity_Rates[[#All],[Invoice_Group]],0),JL$3-2019)</f>
        <v>12.215507355885403</v>
      </c>
      <c r="JM36" s="45" cm="1">
        <f t="array" ref="JM36">INDEX(Capacity_Rates[#All],MATCH($C33,Capacity_Rates[[#All],[Invoice_Group]],0),JM$3-2019)</f>
        <v>12.215507355885403</v>
      </c>
      <c r="JN36" s="45" cm="1">
        <f t="array" ref="JN36">INDEX(Capacity_Rates[#All],MATCH($C33,Capacity_Rates[[#All],[Invoice_Group]],0),JN$3-2019)</f>
        <v>12.215507355885403</v>
      </c>
      <c r="JO36" s="45" cm="1">
        <f t="array" ref="JO36">INDEX(Capacity_Rates[#All],MATCH($C33,Capacity_Rates[[#All],[Invoice_Group]],0),JO$3-2019)</f>
        <v>12.215507355885403</v>
      </c>
      <c r="JP36" s="45" cm="1">
        <f t="array" ref="JP36">INDEX(Capacity_Rates[#All],MATCH($C33,Capacity_Rates[[#All],[Invoice_Group]],0),JP$3-2019)</f>
        <v>12.215507355885403</v>
      </c>
      <c r="JQ36" s="45" cm="1">
        <f t="array" ref="JQ36">INDEX(Capacity_Rates[#All],MATCH($C33,Capacity_Rates[[#All],[Invoice_Group]],0),JQ$3-2019)</f>
        <v>12.215507355885403</v>
      </c>
      <c r="JR36" s="45" cm="1">
        <f t="array" ref="JR36">INDEX(Capacity_Rates[#All],MATCH($C33,Capacity_Rates[[#All],[Invoice_Group]],0),JR$3-2019)</f>
        <v>12.215507355885403</v>
      </c>
      <c r="JS36" s="45" cm="1">
        <f t="array" ref="JS36">INDEX(Capacity_Rates[#All],MATCH($C33,Capacity_Rates[[#All],[Invoice_Group]],0),JS$3-2019)</f>
        <v>12.215507355885403</v>
      </c>
      <c r="JT36" s="45" cm="1">
        <f t="array" ref="JT36">INDEX(Capacity_Rates[#All],MATCH($C33,Capacity_Rates[[#All],[Invoice_Group]],0),JT$3-2019)</f>
        <v>12.215507355885403</v>
      </c>
      <c r="JU36" s="45" cm="1">
        <f t="array" ref="JU36">INDEX(Capacity_Rates[#All],MATCH($C33,Capacity_Rates[[#All],[Invoice_Group]],0),JU$3-2019)</f>
        <v>12.557541561850195</v>
      </c>
      <c r="JV36" s="45" cm="1">
        <f t="array" ref="JV36">INDEX(Capacity_Rates[#All],MATCH($C33,Capacity_Rates[[#All],[Invoice_Group]],0),JV$3-2019)</f>
        <v>12.557541561850195</v>
      </c>
      <c r="JW36" s="45" cm="1">
        <f t="array" ref="JW36">INDEX(Capacity_Rates[#All],MATCH($C33,Capacity_Rates[[#All],[Invoice_Group]],0),JW$3-2019)</f>
        <v>12.557541561850195</v>
      </c>
      <c r="JX36" s="45" cm="1">
        <f t="array" ref="JX36">INDEX(Capacity_Rates[#All],MATCH($C33,Capacity_Rates[[#All],[Invoice_Group]],0),JX$3-2019)</f>
        <v>12.557541561850195</v>
      </c>
      <c r="JY36" s="45" cm="1">
        <f t="array" ref="JY36">INDEX(Capacity_Rates[#All],MATCH($C33,Capacity_Rates[[#All],[Invoice_Group]],0),JY$3-2019)</f>
        <v>12.557541561850195</v>
      </c>
      <c r="JZ36" s="45" cm="1">
        <f t="array" ref="JZ36">INDEX(Capacity_Rates[#All],MATCH($C33,Capacity_Rates[[#All],[Invoice_Group]],0),JZ$3-2019)</f>
        <v>12.557541561850195</v>
      </c>
      <c r="KA36" s="45" cm="1">
        <f t="array" ref="KA36">INDEX(Capacity_Rates[#All],MATCH($C33,Capacity_Rates[[#All],[Invoice_Group]],0),KA$3-2019)</f>
        <v>12.557541561850195</v>
      </c>
      <c r="KB36" s="45" cm="1">
        <f t="array" ref="KB36">INDEX(Capacity_Rates[#All],MATCH($C33,Capacity_Rates[[#All],[Invoice_Group]],0),KB$3-2019)</f>
        <v>12.557541561850195</v>
      </c>
      <c r="KC36" s="45" cm="1">
        <f t="array" ref="KC36">INDEX(Capacity_Rates[#All],MATCH($C33,Capacity_Rates[[#All],[Invoice_Group]],0),KC$3-2019)</f>
        <v>12.557541561850195</v>
      </c>
      <c r="KD36" s="45" cm="1">
        <f t="array" ref="KD36">INDEX(Capacity_Rates[#All],MATCH($C33,Capacity_Rates[[#All],[Invoice_Group]],0),KD$3-2019)</f>
        <v>12.557541561850195</v>
      </c>
      <c r="KE36" s="45" cm="1">
        <f t="array" ref="KE36">INDEX(Capacity_Rates[#All],MATCH($C33,Capacity_Rates[[#All],[Invoice_Group]],0),KE$3-2019)</f>
        <v>12.557541561850195</v>
      </c>
      <c r="KF36" s="45" cm="1">
        <f t="array" ref="KF36">INDEX(Capacity_Rates[#All],MATCH($C33,Capacity_Rates[[#All],[Invoice_Group]],0),KF$3-2019)</f>
        <v>12.557541561850195</v>
      </c>
      <c r="KG36" s="45" cm="1">
        <f t="array" ref="KG36">INDEX(Capacity_Rates[#All],MATCH($C33,Capacity_Rates[[#All],[Invoice_Group]],0),KG$3-2019)</f>
        <v>12.909152725582</v>
      </c>
      <c r="KH36" s="45" cm="1">
        <f t="array" ref="KH36">INDEX(Capacity_Rates[#All],MATCH($C33,Capacity_Rates[[#All],[Invoice_Group]],0),KH$3-2019)</f>
        <v>12.909152725582</v>
      </c>
      <c r="KI36" s="45" cm="1">
        <f t="array" ref="KI36">INDEX(Capacity_Rates[#All],MATCH($C33,Capacity_Rates[[#All],[Invoice_Group]],0),KI$3-2019)</f>
        <v>12.909152725582</v>
      </c>
      <c r="KJ36" s="45" cm="1">
        <f t="array" ref="KJ36">INDEX(Capacity_Rates[#All],MATCH($C33,Capacity_Rates[[#All],[Invoice_Group]],0),KJ$3-2019)</f>
        <v>12.909152725582</v>
      </c>
      <c r="KK36" s="45" cm="1">
        <f t="array" ref="KK36">INDEX(Capacity_Rates[#All],MATCH($C33,Capacity_Rates[[#All],[Invoice_Group]],0),KK$3-2019)</f>
        <v>12.909152725582</v>
      </c>
      <c r="KL36" s="45" cm="1">
        <f t="array" ref="KL36">INDEX(Capacity_Rates[#All],MATCH($C33,Capacity_Rates[[#All],[Invoice_Group]],0),KL$3-2019)</f>
        <v>12.909152725582</v>
      </c>
      <c r="KM36" s="45" cm="1">
        <f t="array" ref="KM36">INDEX(Capacity_Rates[#All],MATCH($C33,Capacity_Rates[[#All],[Invoice_Group]],0),KM$3-2019)</f>
        <v>12.909152725582</v>
      </c>
      <c r="KN36" s="45" cm="1">
        <f t="array" ref="KN36">INDEX(Capacity_Rates[#All],MATCH($C33,Capacity_Rates[[#All],[Invoice_Group]],0),KN$3-2019)</f>
        <v>12.909152725582</v>
      </c>
      <c r="KO36" s="45" cm="1">
        <f t="array" ref="KO36">INDEX(Capacity_Rates[#All],MATCH($C33,Capacity_Rates[[#All],[Invoice_Group]],0),KO$3-2019)</f>
        <v>12.909152725582</v>
      </c>
      <c r="KP36" s="45" cm="1">
        <f t="array" ref="KP36">INDEX(Capacity_Rates[#All],MATCH($C33,Capacity_Rates[[#All],[Invoice_Group]],0),KP$3-2019)</f>
        <v>12.909152725582</v>
      </c>
      <c r="KQ36" s="45" cm="1">
        <f t="array" ref="KQ36">INDEX(Capacity_Rates[#All],MATCH($C33,Capacity_Rates[[#All],[Invoice_Group]],0),KQ$3-2019)</f>
        <v>12.909152725582</v>
      </c>
      <c r="KR36" s="45" cm="1">
        <f t="array" ref="KR36">INDEX(Capacity_Rates[#All],MATCH($C33,Capacity_Rates[[#All],[Invoice_Group]],0),KR$3-2019)</f>
        <v>12.909152725582</v>
      </c>
      <c r="KS36" s="45" cm="1">
        <f t="array" ref="KS36">INDEX(Capacity_Rates[#All],MATCH($C33,Capacity_Rates[[#All],[Invoice_Group]],0),KS$3-2019)</f>
        <v>13.270609001898297</v>
      </c>
      <c r="KT36" s="45" cm="1">
        <f t="array" ref="KT36">INDEX(Capacity_Rates[#All],MATCH($C33,Capacity_Rates[[#All],[Invoice_Group]],0),KT$3-2019)</f>
        <v>13.270609001898297</v>
      </c>
      <c r="KU36" s="45" cm="1">
        <f t="array" ref="KU36">INDEX(Capacity_Rates[#All],MATCH($C33,Capacity_Rates[[#All],[Invoice_Group]],0),KU$3-2019)</f>
        <v>13.270609001898297</v>
      </c>
      <c r="KV36" s="45" cm="1">
        <f t="array" ref="KV36">INDEX(Capacity_Rates[#All],MATCH($C33,Capacity_Rates[[#All],[Invoice_Group]],0),KV$3-2019)</f>
        <v>13.270609001898297</v>
      </c>
      <c r="KW36" s="45" cm="1">
        <f t="array" ref="KW36">INDEX(Capacity_Rates[#All],MATCH($C33,Capacity_Rates[[#All],[Invoice_Group]],0),KW$3-2019)</f>
        <v>13.270609001898297</v>
      </c>
      <c r="KX36" s="45" cm="1">
        <f t="array" ref="KX36">INDEX(Capacity_Rates[#All],MATCH($C33,Capacity_Rates[[#All],[Invoice_Group]],0),KX$3-2019)</f>
        <v>13.270609001898297</v>
      </c>
      <c r="KY36" s="45" cm="1">
        <f t="array" ref="KY36">INDEX(Capacity_Rates[#All],MATCH($C33,Capacity_Rates[[#All],[Invoice_Group]],0),KY$3-2019)</f>
        <v>13.270609001898297</v>
      </c>
      <c r="KZ36" s="45" cm="1">
        <f t="array" ref="KZ36">INDEX(Capacity_Rates[#All],MATCH($C33,Capacity_Rates[[#All],[Invoice_Group]],0),KZ$3-2019)</f>
        <v>13.270609001898297</v>
      </c>
      <c r="LA36" s="45" cm="1">
        <f t="array" ref="LA36">INDEX(Capacity_Rates[#All],MATCH($C33,Capacity_Rates[[#All],[Invoice_Group]],0),LA$3-2019)</f>
        <v>13.270609001898297</v>
      </c>
      <c r="LB36" s="45" cm="1">
        <f t="array" ref="LB36">INDEX(Capacity_Rates[#All],MATCH($C33,Capacity_Rates[[#All],[Invoice_Group]],0),LB$3-2019)</f>
        <v>13.270609001898297</v>
      </c>
      <c r="LC36" s="45" cm="1">
        <f t="array" ref="LC36">INDEX(Capacity_Rates[#All],MATCH($C33,Capacity_Rates[[#All],[Invoice_Group]],0),LC$3-2019)</f>
        <v>13.270609001898297</v>
      </c>
      <c r="LD36" s="45" cm="1">
        <f t="array" ref="LD36">INDEX(Capacity_Rates[#All],MATCH($C33,Capacity_Rates[[#All],[Invoice_Group]],0),LD$3-2019)</f>
        <v>13.270609001898297</v>
      </c>
      <c r="LE36" s="45" cm="1">
        <f t="array" ref="LE36">INDEX(Capacity_Rates[#All],MATCH($C33,Capacity_Rates[[#All],[Invoice_Group]],0),LE$3-2019)</f>
        <v>13.64218605395145</v>
      </c>
      <c r="LF36" s="45" cm="1">
        <f t="array" ref="LF36">INDEX(Capacity_Rates[#All],MATCH($C33,Capacity_Rates[[#All],[Invoice_Group]],0),LF$3-2019)</f>
        <v>13.64218605395145</v>
      </c>
      <c r="LG36" s="45" cm="1">
        <f t="array" ref="LG36">INDEX(Capacity_Rates[#All],MATCH($C33,Capacity_Rates[[#All],[Invoice_Group]],0),LG$3-2019)</f>
        <v>13.64218605395145</v>
      </c>
      <c r="LH36" s="45" cm="1">
        <f t="array" ref="LH36">INDEX(Capacity_Rates[#All],MATCH($C33,Capacity_Rates[[#All],[Invoice_Group]],0),LH$3-2019)</f>
        <v>13.64218605395145</v>
      </c>
      <c r="LI36" s="45" cm="1">
        <f t="array" ref="LI36">INDEX(Capacity_Rates[#All],MATCH($C33,Capacity_Rates[[#All],[Invoice_Group]],0),LI$3-2019)</f>
        <v>13.64218605395145</v>
      </c>
      <c r="LJ36" s="45" cm="1">
        <f t="array" ref="LJ36">INDEX(Capacity_Rates[#All],MATCH($C33,Capacity_Rates[[#All],[Invoice_Group]],0),LJ$3-2019)</f>
        <v>13.64218605395145</v>
      </c>
      <c r="LK36" s="45" cm="1">
        <f t="array" ref="LK36">INDEX(Capacity_Rates[#All],MATCH($C33,Capacity_Rates[[#All],[Invoice_Group]],0),LK$3-2019)</f>
        <v>13.64218605395145</v>
      </c>
      <c r="LL36" s="45" cm="1">
        <f t="array" ref="LL36">INDEX(Capacity_Rates[#All],MATCH($C33,Capacity_Rates[[#All],[Invoice_Group]],0),LL$3-2019)</f>
        <v>13.64218605395145</v>
      </c>
      <c r="LM36" s="45" cm="1">
        <f t="array" ref="LM36">INDEX(Capacity_Rates[#All],MATCH($C33,Capacity_Rates[[#All],[Invoice_Group]],0),LM$3-2019)</f>
        <v>13.64218605395145</v>
      </c>
      <c r="LN36" s="45" cm="1">
        <f t="array" ref="LN36">INDEX(Capacity_Rates[#All],MATCH($C33,Capacity_Rates[[#All],[Invoice_Group]],0),LN$3-2019)</f>
        <v>13.64218605395145</v>
      </c>
      <c r="LO36" s="45" cm="1">
        <f t="array" ref="LO36">INDEX(Capacity_Rates[#All],MATCH($C33,Capacity_Rates[[#All],[Invoice_Group]],0),LO$3-2019)</f>
        <v>13.64218605395145</v>
      </c>
      <c r="LP36" s="45" cm="1">
        <f t="array" ref="LP36">INDEX(Capacity_Rates[#All],MATCH($C33,Capacity_Rates[[#All],[Invoice_Group]],0),LP$3-2019)</f>
        <v>13.64218605395145</v>
      </c>
      <c r="LQ36" s="45" cm="1">
        <f t="array" ref="LQ36">INDEX(Capacity_Rates[#All],MATCH($C33,Capacity_Rates[[#All],[Invoice_Group]],0),LQ$3-2019)</f>
        <v>14.024167263462092</v>
      </c>
      <c r="LR36" s="45" cm="1">
        <f t="array" ref="LR36">INDEX(Capacity_Rates[#All],MATCH($C33,Capacity_Rates[[#All],[Invoice_Group]],0),LR$3-2019)</f>
        <v>14.024167263462092</v>
      </c>
      <c r="LS36" s="45" cm="1">
        <f t="array" ref="LS36">INDEX(Capacity_Rates[#All],MATCH($C33,Capacity_Rates[[#All],[Invoice_Group]],0),LS$3-2019)</f>
        <v>14.024167263462092</v>
      </c>
      <c r="LT36" s="45" cm="1">
        <f t="array" ref="LT36">INDEX(Capacity_Rates[#All],MATCH($C33,Capacity_Rates[[#All],[Invoice_Group]],0),LT$3-2019)</f>
        <v>14.024167263462092</v>
      </c>
      <c r="LU36" s="45" cm="1">
        <f t="array" ref="LU36">INDEX(Capacity_Rates[#All],MATCH($C33,Capacity_Rates[[#All],[Invoice_Group]],0),LU$3-2019)</f>
        <v>14.024167263462092</v>
      </c>
      <c r="LV36" s="45" cm="1">
        <f t="array" ref="LV36">INDEX(Capacity_Rates[#All],MATCH($C33,Capacity_Rates[[#All],[Invoice_Group]],0),LV$3-2019)</f>
        <v>14.024167263462092</v>
      </c>
      <c r="LW36" s="45" cm="1">
        <f t="array" ref="LW36">INDEX(Capacity_Rates[#All],MATCH($C33,Capacity_Rates[[#All],[Invoice_Group]],0),LW$3-2019)</f>
        <v>14.024167263462092</v>
      </c>
      <c r="LX36" s="45" cm="1">
        <f t="array" ref="LX36">INDEX(Capacity_Rates[#All],MATCH($C33,Capacity_Rates[[#All],[Invoice_Group]],0),LX$3-2019)</f>
        <v>14.024167263462092</v>
      </c>
      <c r="LY36" s="45" cm="1">
        <f t="array" ref="LY36">INDEX(Capacity_Rates[#All],MATCH($C33,Capacity_Rates[[#All],[Invoice_Group]],0),LY$3-2019)</f>
        <v>14.024167263462092</v>
      </c>
      <c r="LZ36" s="45" cm="1">
        <f t="array" ref="LZ36">INDEX(Capacity_Rates[#All],MATCH($C33,Capacity_Rates[[#All],[Invoice_Group]],0),LZ$3-2019)</f>
        <v>14.024167263462092</v>
      </c>
      <c r="MA36" s="45" cm="1">
        <f t="array" ref="MA36">INDEX(Capacity_Rates[#All],MATCH($C33,Capacity_Rates[[#All],[Invoice_Group]],0),MA$3-2019)</f>
        <v>14.024167263462092</v>
      </c>
      <c r="MB36" s="45" cm="1">
        <f t="array" ref="MB36">INDEX(Capacity_Rates[#All],MATCH($C33,Capacity_Rates[[#All],[Invoice_Group]],0),MB$3-2019)</f>
        <v>14.024167263462092</v>
      </c>
      <c r="MC36" s="45" cm="1">
        <f t="array" ref="MC36">INDEX(Capacity_Rates[#All],MATCH($C33,Capacity_Rates[[#All],[Invoice_Group]],0),MC$3-2019)</f>
        <v>14.41684394683903</v>
      </c>
      <c r="MD36" s="45" cm="1">
        <f t="array" ref="MD36">INDEX(Capacity_Rates[#All],MATCH($C33,Capacity_Rates[[#All],[Invoice_Group]],0),MD$3-2019)</f>
        <v>14.41684394683903</v>
      </c>
      <c r="ME36" s="45" cm="1">
        <f t="array" ref="ME36">INDEX(Capacity_Rates[#All],MATCH($C33,Capacity_Rates[[#All],[Invoice_Group]],0),ME$3-2019)</f>
        <v>14.41684394683903</v>
      </c>
      <c r="MF36" s="45" cm="1">
        <f t="array" ref="MF36">INDEX(Capacity_Rates[#All],MATCH($C33,Capacity_Rates[[#All],[Invoice_Group]],0),MF$3-2019)</f>
        <v>14.41684394683903</v>
      </c>
      <c r="MG36" s="45" cm="1">
        <f t="array" ref="MG36">INDEX(Capacity_Rates[#All],MATCH($C33,Capacity_Rates[[#All],[Invoice_Group]],0),MG$3-2019)</f>
        <v>14.41684394683903</v>
      </c>
      <c r="MH36" s="45" cm="1">
        <f t="array" ref="MH36">INDEX(Capacity_Rates[#All],MATCH($C33,Capacity_Rates[[#All],[Invoice_Group]],0),MH$3-2019)</f>
        <v>14.41684394683903</v>
      </c>
      <c r="MI36" s="45" cm="1">
        <f t="array" ref="MI36">INDEX(Capacity_Rates[#All],MATCH($C33,Capacity_Rates[[#All],[Invoice_Group]],0),MI$3-2019)</f>
        <v>14.41684394683903</v>
      </c>
      <c r="MJ36" s="45" cm="1">
        <f t="array" ref="MJ36">INDEX(Capacity_Rates[#All],MATCH($C33,Capacity_Rates[[#All],[Invoice_Group]],0),MJ$3-2019)</f>
        <v>14.41684394683903</v>
      </c>
      <c r="MK36" s="45" cm="1">
        <f t="array" ref="MK36">INDEX(Capacity_Rates[#All],MATCH($C33,Capacity_Rates[[#All],[Invoice_Group]],0),MK$3-2019)</f>
        <v>14.41684394683903</v>
      </c>
      <c r="ML36" s="45" cm="1">
        <f t="array" ref="ML36">INDEX(Capacity_Rates[#All],MATCH($C33,Capacity_Rates[[#All],[Invoice_Group]],0),ML$3-2019)</f>
        <v>14.41684394683903</v>
      </c>
      <c r="MM36" s="45" cm="1">
        <f t="array" ref="MM36">INDEX(Capacity_Rates[#All],MATCH($C33,Capacity_Rates[[#All],[Invoice_Group]],0),MM$3-2019)</f>
        <v>14.41684394683903</v>
      </c>
      <c r="MN36" s="45" cm="1">
        <f t="array" ref="MN36">INDEX(Capacity_Rates[#All],MATCH($C33,Capacity_Rates[[#All],[Invoice_Group]],0),MN$3-2019)</f>
        <v>14.41684394683903</v>
      </c>
      <c r="MO36" s="45" cm="1">
        <f t="array" ref="MO36">INDEX(Capacity_Rates[#All],MATCH($C33,Capacity_Rates[[#All],[Invoice_Group]],0),MO$3-2019)</f>
        <v>14.820515577350523</v>
      </c>
      <c r="MP36" s="45" cm="1">
        <f t="array" ref="MP36">INDEX(Capacity_Rates[#All],MATCH($C33,Capacity_Rates[[#All],[Invoice_Group]],0),MP$3-2019)</f>
        <v>14.820515577350523</v>
      </c>
      <c r="MQ36" s="45" cm="1">
        <f t="array" ref="MQ36">INDEX(Capacity_Rates[#All],MATCH($C33,Capacity_Rates[[#All],[Invoice_Group]],0),MQ$3-2019)</f>
        <v>14.820515577350523</v>
      </c>
      <c r="MR36" s="45" cm="1">
        <f t="array" ref="MR36">INDEX(Capacity_Rates[#All],MATCH($C33,Capacity_Rates[[#All],[Invoice_Group]],0),MR$3-2019)</f>
        <v>14.820515577350523</v>
      </c>
      <c r="MS36" s="45" cm="1">
        <f t="array" ref="MS36">INDEX(Capacity_Rates[#All],MATCH($C33,Capacity_Rates[[#All],[Invoice_Group]],0),MS$3-2019)</f>
        <v>14.820515577350523</v>
      </c>
      <c r="MT36" s="45" cm="1">
        <f t="array" ref="MT36">INDEX(Capacity_Rates[#All],MATCH($C33,Capacity_Rates[[#All],[Invoice_Group]],0),MT$3-2019)</f>
        <v>14.820515577350523</v>
      </c>
      <c r="MU36" s="45" cm="1">
        <f t="array" ref="MU36">INDEX(Capacity_Rates[#All],MATCH($C33,Capacity_Rates[[#All],[Invoice_Group]],0),MU$3-2019)</f>
        <v>14.820515577350523</v>
      </c>
      <c r="MV36" s="45" cm="1">
        <f t="array" ref="MV36">INDEX(Capacity_Rates[#All],MATCH($C33,Capacity_Rates[[#All],[Invoice_Group]],0),MV$3-2019)</f>
        <v>14.820515577350523</v>
      </c>
      <c r="MW36" s="45" cm="1">
        <f t="array" ref="MW36">INDEX(Capacity_Rates[#All],MATCH($C33,Capacity_Rates[[#All],[Invoice_Group]],0),MW$3-2019)</f>
        <v>14.820515577350523</v>
      </c>
      <c r="MX36" s="45" cm="1">
        <f t="array" ref="MX36">INDEX(Capacity_Rates[#All],MATCH($C33,Capacity_Rates[[#All],[Invoice_Group]],0),MX$3-2019)</f>
        <v>14.820515577350523</v>
      </c>
      <c r="MY36" s="45" cm="1">
        <f t="array" ref="MY36">INDEX(Capacity_Rates[#All],MATCH($C33,Capacity_Rates[[#All],[Invoice_Group]],0),MY$3-2019)</f>
        <v>14.820515577350523</v>
      </c>
      <c r="MZ36" s="45" cm="1">
        <f t="array" ref="MZ36">INDEX(Capacity_Rates[#All],MATCH($C33,Capacity_Rates[[#All],[Invoice_Group]],0),MZ$3-2019)</f>
        <v>14.820515577350523</v>
      </c>
      <c r="NB36" s="19" t="str">
        <f>+D36</f>
        <v xml:space="preserve"> Price ($/kW-mo)</v>
      </c>
      <c r="NC36" s="15">
        <f t="shared" si="1597"/>
        <v>6.2599999999999989</v>
      </c>
      <c r="ND36" s="15">
        <f t="shared" si="1597"/>
        <v>6.8400000000000025</v>
      </c>
      <c r="NE36" s="15">
        <f t="shared" si="1597"/>
        <v>7.0315200000000004</v>
      </c>
      <c r="NF36" s="15">
        <f t="shared" si="1597"/>
        <v>7.2284025600000019</v>
      </c>
      <c r="NG36" s="15">
        <f t="shared" si="1597"/>
        <v>7.4307978316800005</v>
      </c>
      <c r="NH36" s="15">
        <f t="shared" si="1597"/>
        <v>7.6388601709670398</v>
      </c>
      <c r="NI36" s="15">
        <f t="shared" si="1597"/>
        <v>7.8527482557541211</v>
      </c>
      <c r="NJ36" s="15">
        <f t="shared" si="1597"/>
        <v>8.0726252069152356</v>
      </c>
      <c r="NK36" s="15">
        <f t="shared" si="1597"/>
        <v>8.2986587127088605</v>
      </c>
      <c r="NL36" s="15">
        <f t="shared" si="1597"/>
        <v>8.5310211566647087</v>
      </c>
      <c r="NM36" s="15">
        <f t="shared" si="1598"/>
        <v>8.7698897490513215</v>
      </c>
      <c r="NN36" s="15">
        <f t="shared" si="1598"/>
        <v>9.0154466620247593</v>
      </c>
      <c r="NO36" s="15">
        <f t="shared" si="1598"/>
        <v>9.2678791685614534</v>
      </c>
      <c r="NP36" s="15">
        <f t="shared" si="1598"/>
        <v>9.527379785281175</v>
      </c>
      <c r="NQ36" s="15">
        <f t="shared" si="1598"/>
        <v>9.7941464192690511</v>
      </c>
      <c r="NR36" s="15">
        <f t="shared" si="1598"/>
        <v>10.068382519008582</v>
      </c>
      <c r="NS36" s="15">
        <f t="shared" si="1598"/>
        <v>10.350297229540825</v>
      </c>
      <c r="NT36" s="15">
        <f t="shared" si="1598"/>
        <v>10.640105551967965</v>
      </c>
      <c r="NU36" s="15">
        <f t="shared" si="1598"/>
        <v>10.93802850742307</v>
      </c>
      <c r="NV36" s="15">
        <f t="shared" si="1598"/>
        <v>11.244293305630917</v>
      </c>
      <c r="NW36" s="15">
        <f t="shared" si="1599"/>
        <v>11.559133518188586</v>
      </c>
      <c r="NX36" s="15">
        <f t="shared" si="1599"/>
        <v>11.882789256697864</v>
      </c>
      <c r="NY36" s="15">
        <f t="shared" si="1599"/>
        <v>12.215507355885405</v>
      </c>
      <c r="NZ36" s="15">
        <f t="shared" si="1599"/>
        <v>12.557541561850199</v>
      </c>
      <c r="OA36" s="15">
        <f t="shared" si="1599"/>
        <v>12.909152725582002</v>
      </c>
      <c r="OB36" s="15">
        <f t="shared" si="1599"/>
        <v>13.270609001898295</v>
      </c>
      <c r="OC36" s="15">
        <f t="shared" si="1599"/>
        <v>13.642186053951454</v>
      </c>
      <c r="OD36" s="15">
        <f t="shared" si="1599"/>
        <v>14.024167263462092</v>
      </c>
      <c r="OE36" s="15">
        <f t="shared" si="1599"/>
        <v>14.416843946839036</v>
      </c>
      <c r="OF36" s="15">
        <f t="shared" si="1599"/>
        <v>14.820515577350525</v>
      </c>
      <c r="OH36" s="58" t="str">
        <f>_xlfn.CONCAT(C33," ",D36)</f>
        <v>Project #10  Price ($/kW-mo)</v>
      </c>
    </row>
    <row r="37" spans="2:398" x14ac:dyDescent="0.25">
      <c r="D37" s="19" t="s">
        <v>83</v>
      </c>
      <c r="E37" s="16">
        <f t="shared" ref="E37" si="1842">+E33*E34*E36*1000</f>
        <v>0</v>
      </c>
      <c r="F37" s="16">
        <f t="shared" ref="F37" si="1843">+F33*F34*F36*1000</f>
        <v>0</v>
      </c>
      <c r="G37" s="16">
        <f t="shared" ref="G37" si="1844">+G33*G34*G36*1000</f>
        <v>0</v>
      </c>
      <c r="H37" s="16">
        <f t="shared" ref="H37" si="1845">+H33*H34*H36*1000</f>
        <v>0</v>
      </c>
      <c r="I37" s="16">
        <f t="shared" ref="I37" si="1846">+I33*I34*I36*1000</f>
        <v>0</v>
      </c>
      <c r="J37" s="16">
        <f t="shared" ref="J37" si="1847">+J33*J34*J36*1000</f>
        <v>0</v>
      </c>
      <c r="K37" s="16">
        <f t="shared" ref="K37" si="1848">+K33*K34*K36*1000</f>
        <v>0</v>
      </c>
      <c r="L37" s="16">
        <f t="shared" ref="L37" si="1849">+L33*L34*L36*1000</f>
        <v>0</v>
      </c>
      <c r="M37" s="16">
        <f t="shared" ref="M37" si="1850">+M33*M34*M36*1000</f>
        <v>0</v>
      </c>
      <c r="N37" s="16">
        <f t="shared" ref="N37" si="1851">+N33*N34*N36*1000</f>
        <v>0</v>
      </c>
      <c r="O37" s="16">
        <f t="shared" ref="O37" si="1852">+O33*O34*O36*1000</f>
        <v>0</v>
      </c>
      <c r="P37" s="16">
        <f t="shared" ref="P37" si="1853">+P33*P34*P36*1000</f>
        <v>0</v>
      </c>
      <c r="Q37" s="16">
        <f t="shared" ref="Q37" si="1854">+Q33*Q34*Q36*1000</f>
        <v>0</v>
      </c>
      <c r="R37" s="16">
        <f t="shared" ref="R37" si="1855">+R33*R34*R36*1000</f>
        <v>0</v>
      </c>
      <c r="S37" s="16">
        <f t="shared" ref="S37" si="1856">+S33*S34*S36*1000</f>
        <v>0</v>
      </c>
      <c r="T37" s="16">
        <f t="shared" ref="T37" si="1857">+T33*T34*T36*1000</f>
        <v>0</v>
      </c>
      <c r="U37" s="16">
        <f t="shared" ref="U37" si="1858">+U33*U34*U36*1000</f>
        <v>0</v>
      </c>
      <c r="V37" s="16">
        <f t="shared" ref="V37" si="1859">+V33*V34*V36*1000</f>
        <v>0</v>
      </c>
      <c r="W37" s="16">
        <f t="shared" ref="W37" si="1860">+W33*W34*W36*1000</f>
        <v>0</v>
      </c>
      <c r="X37" s="16">
        <f t="shared" ref="X37" si="1861">+X33*X34*X36*1000</f>
        <v>0</v>
      </c>
      <c r="Y37" s="16">
        <f t="shared" ref="Y37" si="1862">+Y33*Y34*Y36*1000</f>
        <v>0</v>
      </c>
      <c r="Z37" s="16">
        <f t="shared" ref="Z37" si="1863">+Z33*Z34*Z36*1000</f>
        <v>0</v>
      </c>
      <c r="AA37" s="16">
        <f t="shared" ref="AA37" si="1864">+AA33*AA34*AA36*1000</f>
        <v>0</v>
      </c>
      <c r="AB37" s="16">
        <f t="shared" ref="AB37" si="1865">+AB33*AB34*AB36*1000</f>
        <v>0</v>
      </c>
      <c r="AC37" s="16">
        <f t="shared" ref="AC37" si="1866">+AC33*AC34*AC36*1000</f>
        <v>0</v>
      </c>
      <c r="AD37" s="16">
        <f t="shared" ref="AD37" si="1867">+AD33*AD34*AD36*1000</f>
        <v>0</v>
      </c>
      <c r="AE37" s="16">
        <f t="shared" ref="AE37" si="1868">+AE33*AE34*AE36*1000</f>
        <v>0</v>
      </c>
      <c r="AF37" s="16">
        <f t="shared" ref="AF37" si="1869">+AF33*AF34*AF36*1000</f>
        <v>0</v>
      </c>
      <c r="AG37" s="16">
        <f t="shared" ref="AG37" si="1870">+AG33*AG34*AG36*1000</f>
        <v>0</v>
      </c>
      <c r="AH37" s="16">
        <f t="shared" ref="AH37" si="1871">+AH33*AH34*AH36*1000</f>
        <v>0</v>
      </c>
      <c r="AI37" s="16">
        <f t="shared" ref="AI37" si="1872">+AI33*AI34*AI36*1000</f>
        <v>0</v>
      </c>
      <c r="AJ37" s="16">
        <f t="shared" ref="AJ37" si="1873">+AJ33*AJ34*AJ36*1000</f>
        <v>0</v>
      </c>
      <c r="AK37" s="16">
        <f t="shared" ref="AK37" si="1874">+AK33*AK34*AK36*1000</f>
        <v>0</v>
      </c>
      <c r="AL37" s="16">
        <f t="shared" ref="AL37" si="1875">+AL33*AL34*AL36*1000</f>
        <v>0</v>
      </c>
      <c r="AM37" s="16">
        <f t="shared" ref="AM37" si="1876">+AM33*AM34*AM36*1000</f>
        <v>0</v>
      </c>
      <c r="AN37" s="16">
        <f t="shared" ref="AN37" si="1877">+AN33*AN34*AN36*1000</f>
        <v>0</v>
      </c>
      <c r="AO37" s="16">
        <f t="shared" ref="AO37" si="1878">+AO33*AO34*AO36*1000</f>
        <v>0</v>
      </c>
      <c r="AP37" s="16">
        <f t="shared" ref="AP37" si="1879">+AP33*AP34*AP36*1000</f>
        <v>0</v>
      </c>
      <c r="AQ37" s="16">
        <f t="shared" ref="AQ37" si="1880">+AQ33*AQ34*AQ36*1000</f>
        <v>0</v>
      </c>
      <c r="AR37" s="16">
        <f t="shared" ref="AR37" si="1881">+AR33*AR34*AR36*1000</f>
        <v>0</v>
      </c>
      <c r="AS37" s="16">
        <f t="shared" ref="AS37" si="1882">+AS33*AS34*AS36*1000</f>
        <v>0</v>
      </c>
      <c r="AT37" s="16">
        <f t="shared" ref="AT37" si="1883">+AT33*AT34*AT36*1000</f>
        <v>0</v>
      </c>
      <c r="AU37" s="16">
        <f t="shared" ref="AU37" si="1884">+AU33*AU34*AU36*1000</f>
        <v>0</v>
      </c>
      <c r="AV37" s="16">
        <f t="shared" ref="AV37" si="1885">+AV33*AV34*AV36*1000</f>
        <v>0</v>
      </c>
      <c r="AW37" s="16">
        <f t="shared" ref="AW37" si="1886">+AW33*AW34*AW36*1000</f>
        <v>0</v>
      </c>
      <c r="AX37" s="16">
        <f t="shared" ref="AX37" si="1887">+AX33*AX34*AX36*1000</f>
        <v>0</v>
      </c>
      <c r="AY37" s="16">
        <f t="shared" ref="AY37" si="1888">+AY33*AY34*AY36*1000</f>
        <v>0</v>
      </c>
      <c r="AZ37" s="16">
        <f t="shared" ref="AZ37" si="1889">+AZ33*AZ34*AZ36*1000</f>
        <v>0</v>
      </c>
      <c r="BA37" s="16">
        <f t="shared" ref="BA37" si="1890">+BA33*BA34*BA36*1000</f>
        <v>0</v>
      </c>
      <c r="BB37" s="16">
        <f t="shared" ref="BB37" si="1891">+BB33*BB34*BB36*1000</f>
        <v>0</v>
      </c>
      <c r="BC37" s="16">
        <f t="shared" ref="BC37" si="1892">+BC33*BC34*BC36*1000</f>
        <v>0</v>
      </c>
      <c r="BD37" s="16">
        <f t="shared" ref="BD37" si="1893">+BD33*BD34*BD36*1000</f>
        <v>0</v>
      </c>
      <c r="BE37" s="16">
        <f t="shared" ref="BE37" si="1894">+BE33*BE34*BE36*1000</f>
        <v>0</v>
      </c>
      <c r="BF37" s="16">
        <f t="shared" ref="BF37" si="1895">+BF33*BF34*BF36*1000</f>
        <v>0</v>
      </c>
      <c r="BG37" s="16">
        <f t="shared" ref="BG37" si="1896">+BG33*BG34*BG36*1000</f>
        <v>0</v>
      </c>
      <c r="BH37" s="16">
        <f t="shared" ref="BH37" si="1897">+BH33*BH34*BH36*1000</f>
        <v>0</v>
      </c>
      <c r="BI37" s="16">
        <f t="shared" ref="BI37" si="1898">+BI33*BI34*BI36*1000</f>
        <v>0</v>
      </c>
      <c r="BJ37" s="16">
        <f t="shared" ref="BJ37" si="1899">+BJ33*BJ34*BJ36*1000</f>
        <v>0</v>
      </c>
      <c r="BK37" s="16">
        <f t="shared" ref="BK37" si="1900">+BK33*BK34*BK36*1000</f>
        <v>0</v>
      </c>
      <c r="BL37" s="16">
        <f t="shared" ref="BL37" si="1901">+BL33*BL34*BL36*1000</f>
        <v>0</v>
      </c>
      <c r="BM37" s="16">
        <f t="shared" ref="BM37" si="1902">+BM33*BM34*BM36*1000</f>
        <v>0</v>
      </c>
      <c r="BN37" s="16">
        <f t="shared" ref="BN37" si="1903">+BN33*BN34*BN36*1000</f>
        <v>0</v>
      </c>
      <c r="BO37" s="16">
        <f t="shared" ref="BO37" si="1904">+BO33*BO34*BO36*1000</f>
        <v>0</v>
      </c>
      <c r="BP37" s="16">
        <f t="shared" ref="BP37" si="1905">+BP33*BP34*BP36*1000</f>
        <v>0</v>
      </c>
      <c r="BQ37" s="16">
        <f t="shared" ref="BQ37" si="1906">+BQ33*BQ34*BQ36*1000</f>
        <v>0</v>
      </c>
      <c r="BR37" s="16">
        <f t="shared" ref="BR37" si="1907">+BR33*BR34*BR36*1000</f>
        <v>0</v>
      </c>
      <c r="BS37" s="16">
        <f t="shared" ref="BS37" si="1908">+BS33*BS34*BS36*1000</f>
        <v>0</v>
      </c>
      <c r="BT37" s="16">
        <f t="shared" ref="BT37" si="1909">+BT33*BT34*BT36*1000</f>
        <v>0</v>
      </c>
      <c r="BU37" s="16">
        <f t="shared" ref="BU37" si="1910">+BU33*BU34*BU36*1000</f>
        <v>0</v>
      </c>
      <c r="BV37" s="16">
        <f t="shared" ref="BV37" si="1911">+BV33*BV34*BV36*1000</f>
        <v>0</v>
      </c>
      <c r="BW37" s="16">
        <f t="shared" ref="BW37" si="1912">+BW33*BW34*BW36*1000</f>
        <v>0</v>
      </c>
      <c r="BX37" s="16">
        <f t="shared" ref="BX37" si="1913">+BX33*BX34*BX36*1000</f>
        <v>0</v>
      </c>
      <c r="BY37" s="16">
        <f t="shared" ref="BY37" si="1914">+BY33*BY34*BY36*1000</f>
        <v>0</v>
      </c>
      <c r="BZ37" s="16">
        <f t="shared" ref="BZ37" si="1915">+BZ33*BZ34*BZ36*1000</f>
        <v>0</v>
      </c>
      <c r="CA37" s="16">
        <f t="shared" ref="CA37" si="1916">+CA33*CA34*CA36*1000</f>
        <v>0</v>
      </c>
      <c r="CB37" s="16">
        <f t="shared" ref="CB37" si="1917">+CB33*CB34*CB36*1000</f>
        <v>0</v>
      </c>
      <c r="CC37" s="16">
        <f t="shared" ref="CC37" si="1918">+CC33*CC34*CC36*1000</f>
        <v>0</v>
      </c>
      <c r="CD37" s="16">
        <f t="shared" ref="CD37" si="1919">+CD33*CD34*CD36*1000</f>
        <v>0</v>
      </c>
      <c r="CE37" s="16">
        <f t="shared" ref="CE37" si="1920">+CE33*CE34*CE36*1000</f>
        <v>0</v>
      </c>
      <c r="CF37" s="16">
        <f t="shared" ref="CF37" si="1921">+CF33*CF34*CF36*1000</f>
        <v>0</v>
      </c>
      <c r="CG37" s="16">
        <f t="shared" ref="CG37" si="1922">+CG33*CG34*CG36*1000</f>
        <v>0</v>
      </c>
      <c r="CH37" s="16">
        <f t="shared" ref="CH37" si="1923">+CH33*CH34*CH36*1000</f>
        <v>0</v>
      </c>
      <c r="CI37" s="16">
        <f t="shared" ref="CI37" si="1924">+CI33*CI34*CI36*1000</f>
        <v>0</v>
      </c>
      <c r="CJ37" s="16">
        <f t="shared" ref="CJ37" si="1925">+CJ33*CJ34*CJ36*1000</f>
        <v>0</v>
      </c>
      <c r="CK37" s="16">
        <f t="shared" ref="CK37" si="1926">+CK33*CK34*CK36*1000</f>
        <v>0</v>
      </c>
      <c r="CL37" s="16">
        <f t="shared" ref="CL37" si="1927">+CL33*CL34*CL36*1000</f>
        <v>0</v>
      </c>
      <c r="CM37" s="16">
        <f t="shared" ref="CM37" si="1928">+CM33*CM34*CM36*1000</f>
        <v>0</v>
      </c>
      <c r="CN37" s="16">
        <f t="shared" ref="CN37" si="1929">+CN33*CN34*CN36*1000</f>
        <v>0</v>
      </c>
      <c r="CO37" s="16">
        <f t="shared" ref="CO37" si="1930">+CO33*CO34*CO36*1000</f>
        <v>0</v>
      </c>
      <c r="CP37" s="16">
        <f t="shared" ref="CP37" si="1931">+CP33*CP34*CP36*1000</f>
        <v>0</v>
      </c>
      <c r="CQ37" s="16">
        <f t="shared" ref="CQ37" si="1932">+CQ33*CQ34*CQ36*1000</f>
        <v>0</v>
      </c>
      <c r="CR37" s="16">
        <f t="shared" ref="CR37" si="1933">+CR33*CR34*CR36*1000</f>
        <v>0</v>
      </c>
      <c r="CS37" s="16">
        <f t="shared" ref="CS37" si="1934">+CS33*CS34*CS36*1000</f>
        <v>0</v>
      </c>
      <c r="CT37" s="16">
        <f t="shared" ref="CT37" si="1935">+CT33*CT34*CT36*1000</f>
        <v>0</v>
      </c>
      <c r="CU37" s="16">
        <f t="shared" ref="CU37" si="1936">+CU33*CU34*CU36*1000</f>
        <v>0</v>
      </c>
      <c r="CV37" s="16">
        <f t="shared" ref="CV37" si="1937">+CV33*CV34*CV36*1000</f>
        <v>0</v>
      </c>
      <c r="CW37" s="16">
        <f t="shared" ref="CW37" si="1938">+CW33*CW34*CW36*1000</f>
        <v>0</v>
      </c>
      <c r="CX37" s="16">
        <f t="shared" ref="CX37" si="1939">+CX33*CX34*CX36*1000</f>
        <v>0</v>
      </c>
      <c r="CY37" s="16">
        <f t="shared" ref="CY37" si="1940">+CY33*CY34*CY36*1000</f>
        <v>0</v>
      </c>
      <c r="CZ37" s="16">
        <f t="shared" ref="CZ37" si="1941">+CZ33*CZ34*CZ36*1000</f>
        <v>0</v>
      </c>
      <c r="DA37" s="16">
        <f t="shared" ref="DA37" si="1942">+DA33*DA34*DA36*1000</f>
        <v>0</v>
      </c>
      <c r="DB37" s="16">
        <f t="shared" ref="DB37" si="1943">+DB33*DB34*DB36*1000</f>
        <v>0</v>
      </c>
      <c r="DC37" s="16">
        <f t="shared" ref="DC37" si="1944">+DC33*DC34*DC36*1000</f>
        <v>0</v>
      </c>
      <c r="DD37" s="16">
        <f t="shared" ref="DD37" si="1945">+DD33*DD34*DD36*1000</f>
        <v>0</v>
      </c>
      <c r="DE37" s="16">
        <f t="shared" ref="DE37" si="1946">+DE33*DE34*DE36*1000</f>
        <v>0</v>
      </c>
      <c r="DF37" s="16">
        <f t="shared" ref="DF37" si="1947">+DF33*DF34*DF36*1000</f>
        <v>0</v>
      </c>
      <c r="DG37" s="16">
        <f t="shared" ref="DG37" si="1948">+DG33*DG34*DG36*1000</f>
        <v>0</v>
      </c>
      <c r="DH37" s="16">
        <f t="shared" ref="DH37" si="1949">+DH33*DH34*DH36*1000</f>
        <v>0</v>
      </c>
      <c r="DI37" s="16">
        <f t="shared" ref="DI37" si="1950">+DI33*DI34*DI36*1000</f>
        <v>0</v>
      </c>
      <c r="DJ37" s="16">
        <f t="shared" ref="DJ37" si="1951">+DJ33*DJ34*DJ36*1000</f>
        <v>0</v>
      </c>
      <c r="DK37" s="16">
        <f t="shared" ref="DK37" si="1952">+DK33*DK34*DK36*1000</f>
        <v>0</v>
      </c>
      <c r="DL37" s="16">
        <f t="shared" ref="DL37" si="1953">+DL33*DL34*DL36*1000</f>
        <v>0</v>
      </c>
      <c r="DM37" s="16">
        <f t="shared" ref="DM37" si="1954">+DM33*DM34*DM36*1000</f>
        <v>0</v>
      </c>
      <c r="DN37" s="16">
        <f t="shared" ref="DN37" si="1955">+DN33*DN34*DN36*1000</f>
        <v>0</v>
      </c>
      <c r="DO37" s="16">
        <f t="shared" ref="DO37" si="1956">+DO33*DO34*DO36*1000</f>
        <v>0</v>
      </c>
      <c r="DP37" s="16">
        <f t="shared" ref="DP37" si="1957">+DP33*DP34*DP36*1000</f>
        <v>0</v>
      </c>
      <c r="DQ37" s="16">
        <f t="shared" ref="DQ37" si="1958">+DQ33*DQ34*DQ36*1000</f>
        <v>0</v>
      </c>
      <c r="DR37" s="16">
        <f t="shared" ref="DR37" si="1959">+DR33*DR34*DR36*1000</f>
        <v>0</v>
      </c>
      <c r="DS37" s="16">
        <f t="shared" ref="DS37" si="1960">+DS33*DS34*DS36*1000</f>
        <v>0</v>
      </c>
      <c r="DT37" s="16">
        <f t="shared" ref="DT37" si="1961">+DT33*DT34*DT36*1000</f>
        <v>0</v>
      </c>
      <c r="DU37" s="16">
        <f t="shared" ref="DU37" si="1962">+DU33*DU34*DU36*1000</f>
        <v>0</v>
      </c>
      <c r="DV37" s="16">
        <f t="shared" ref="DV37" si="1963">+DV33*DV34*DV36*1000</f>
        <v>0</v>
      </c>
      <c r="DW37" s="16">
        <f t="shared" ref="DW37" si="1964">+DW33*DW34*DW36*1000</f>
        <v>0</v>
      </c>
      <c r="DX37" s="16">
        <f t="shared" ref="DX37" si="1965">+DX33*DX34*DX36*1000</f>
        <v>0</v>
      </c>
      <c r="DY37" s="16">
        <f t="shared" ref="DY37" si="1966">+DY33*DY34*DY36*1000</f>
        <v>0</v>
      </c>
      <c r="DZ37" s="16">
        <f t="shared" ref="DZ37" si="1967">+DZ33*DZ34*DZ36*1000</f>
        <v>0</v>
      </c>
      <c r="EA37" s="16">
        <f t="shared" ref="EA37" si="1968">+EA33*EA34*EA36*1000</f>
        <v>0</v>
      </c>
      <c r="EB37" s="16">
        <f t="shared" ref="EB37" si="1969">+EB33*EB34*EB36*1000</f>
        <v>0</v>
      </c>
      <c r="EC37" s="16">
        <f t="shared" ref="EC37" si="1970">+EC33*EC34*EC36*1000</f>
        <v>0</v>
      </c>
      <c r="ED37" s="16">
        <f t="shared" ref="ED37" si="1971">+ED33*ED34*ED36*1000</f>
        <v>0</v>
      </c>
      <c r="EE37" s="16">
        <f t="shared" ref="EE37" si="1972">+EE33*EE34*EE36*1000</f>
        <v>0</v>
      </c>
      <c r="EF37" s="16">
        <f t="shared" ref="EF37" si="1973">+EF33*EF34*EF36*1000</f>
        <v>0</v>
      </c>
      <c r="EG37" s="16">
        <f t="shared" ref="EG37" si="1974">+EG33*EG34*EG36*1000</f>
        <v>0</v>
      </c>
      <c r="EH37" s="16">
        <f t="shared" ref="EH37" si="1975">+EH33*EH34*EH36*1000</f>
        <v>0</v>
      </c>
      <c r="EI37" s="16">
        <f t="shared" ref="EI37" si="1976">+EI33*EI34*EI36*1000</f>
        <v>0</v>
      </c>
      <c r="EJ37" s="16">
        <f t="shared" ref="EJ37" si="1977">+EJ33*EJ34*EJ36*1000</f>
        <v>0</v>
      </c>
      <c r="EK37" s="16">
        <f t="shared" ref="EK37" si="1978">+EK33*EK34*EK36*1000</f>
        <v>0</v>
      </c>
      <c r="EL37" s="16">
        <f t="shared" ref="EL37" si="1979">+EL33*EL34*EL36*1000</f>
        <v>0</v>
      </c>
      <c r="EM37" s="16">
        <f t="shared" ref="EM37" si="1980">+EM33*EM34*EM36*1000</f>
        <v>0</v>
      </c>
      <c r="EN37" s="16">
        <f t="shared" ref="EN37" si="1981">+EN33*EN34*EN36*1000</f>
        <v>0</v>
      </c>
      <c r="EO37" s="16">
        <f t="shared" ref="EO37" si="1982">+EO33*EO34*EO36*1000</f>
        <v>0</v>
      </c>
      <c r="EP37" s="16">
        <f t="shared" ref="EP37" si="1983">+EP33*EP34*EP36*1000</f>
        <v>0</v>
      </c>
      <c r="EQ37" s="16">
        <f t="shared" ref="EQ37" si="1984">+EQ33*EQ34*EQ36*1000</f>
        <v>0</v>
      </c>
      <c r="ER37" s="16">
        <f t="shared" ref="ER37" si="1985">+ER33*ER34*ER36*1000</f>
        <v>0</v>
      </c>
      <c r="ES37" s="16">
        <f t="shared" ref="ES37" si="1986">+ES33*ES34*ES36*1000</f>
        <v>0</v>
      </c>
      <c r="ET37" s="16">
        <f t="shared" ref="ET37" si="1987">+ET33*ET34*ET36*1000</f>
        <v>0</v>
      </c>
      <c r="EU37" s="16">
        <f t="shared" ref="EU37" si="1988">+EU33*EU34*EU36*1000</f>
        <v>0</v>
      </c>
      <c r="EV37" s="16">
        <f t="shared" ref="EV37" si="1989">+EV33*EV34*EV36*1000</f>
        <v>0</v>
      </c>
      <c r="EW37" s="16">
        <f t="shared" ref="EW37" si="1990">+EW33*EW34*EW36*1000</f>
        <v>0</v>
      </c>
      <c r="EX37" s="16">
        <f t="shared" ref="EX37" si="1991">+EX33*EX34*EX36*1000</f>
        <v>0</v>
      </c>
      <c r="EY37" s="16">
        <f t="shared" ref="EY37" si="1992">+EY33*EY34*EY36*1000</f>
        <v>0</v>
      </c>
      <c r="EZ37" s="16">
        <f t="shared" ref="EZ37" si="1993">+EZ33*EZ34*EZ36*1000</f>
        <v>0</v>
      </c>
      <c r="FA37" s="16">
        <f t="shared" ref="FA37" si="1994">+FA33*FA34*FA36*1000</f>
        <v>0</v>
      </c>
      <c r="FB37" s="16">
        <f t="shared" ref="FB37" si="1995">+FB33*FB34*FB36*1000</f>
        <v>0</v>
      </c>
      <c r="FC37" s="16">
        <f t="shared" ref="FC37" si="1996">+FC33*FC34*FC36*1000</f>
        <v>0</v>
      </c>
      <c r="FD37" s="16">
        <f t="shared" ref="FD37" si="1997">+FD33*FD34*FD36*1000</f>
        <v>0</v>
      </c>
      <c r="FE37" s="16">
        <f t="shared" ref="FE37" si="1998">+FE33*FE34*FE36*1000</f>
        <v>0</v>
      </c>
      <c r="FF37" s="16">
        <f t="shared" ref="FF37" si="1999">+FF33*FF34*FF36*1000</f>
        <v>0</v>
      </c>
      <c r="FG37" s="16">
        <f t="shared" ref="FG37" si="2000">+FG33*FG34*FG36*1000</f>
        <v>0</v>
      </c>
      <c r="FH37" s="16">
        <f t="shared" ref="FH37" si="2001">+FH33*FH34*FH36*1000</f>
        <v>0</v>
      </c>
      <c r="FI37" s="16">
        <f t="shared" ref="FI37" si="2002">+FI33*FI34*FI36*1000</f>
        <v>0</v>
      </c>
      <c r="FJ37" s="16">
        <f t="shared" ref="FJ37" si="2003">+FJ33*FJ34*FJ36*1000</f>
        <v>0</v>
      </c>
      <c r="FK37" s="16">
        <f t="shared" ref="FK37" si="2004">+FK33*FK34*FK36*1000</f>
        <v>0</v>
      </c>
      <c r="FL37" s="16">
        <f t="shared" ref="FL37" si="2005">+FL33*FL34*FL36*1000</f>
        <v>0</v>
      </c>
      <c r="FM37" s="16">
        <f t="shared" ref="FM37" si="2006">+FM33*FM34*FM36*1000</f>
        <v>0</v>
      </c>
      <c r="FN37" s="16">
        <f t="shared" ref="FN37" si="2007">+FN33*FN34*FN36*1000</f>
        <v>0</v>
      </c>
      <c r="FO37" s="16">
        <f t="shared" ref="FO37" si="2008">+FO33*FO34*FO36*1000</f>
        <v>0</v>
      </c>
      <c r="FP37" s="16">
        <f t="shared" ref="FP37" si="2009">+FP33*FP34*FP36*1000</f>
        <v>0</v>
      </c>
      <c r="FQ37" s="16">
        <f t="shared" ref="FQ37" si="2010">+FQ33*FQ34*FQ36*1000</f>
        <v>0</v>
      </c>
      <c r="FR37" s="16">
        <f t="shared" ref="FR37" si="2011">+FR33*FR34*FR36*1000</f>
        <v>0</v>
      </c>
      <c r="FS37" s="16">
        <f t="shared" ref="FS37" si="2012">+FS33*FS34*FS36*1000</f>
        <v>0</v>
      </c>
      <c r="FT37" s="16">
        <f t="shared" ref="FT37" si="2013">+FT33*FT34*FT36*1000</f>
        <v>0</v>
      </c>
      <c r="FU37" s="16">
        <f t="shared" ref="FU37" si="2014">+FU33*FU34*FU36*1000</f>
        <v>0</v>
      </c>
      <c r="FV37" s="16">
        <f t="shared" ref="FV37" si="2015">+FV33*FV34*FV36*1000</f>
        <v>0</v>
      </c>
      <c r="FW37" s="16">
        <f t="shared" ref="FW37" si="2016">+FW33*FW34*FW36*1000</f>
        <v>0</v>
      </c>
      <c r="FX37" s="16">
        <f t="shared" ref="FX37" si="2017">+FX33*FX34*FX36*1000</f>
        <v>0</v>
      </c>
      <c r="FY37" s="16">
        <f t="shared" ref="FY37" si="2018">+FY33*FY34*FY36*1000</f>
        <v>0</v>
      </c>
      <c r="FZ37" s="16">
        <f t="shared" ref="FZ37" si="2019">+FZ33*FZ34*FZ36*1000</f>
        <v>0</v>
      </c>
      <c r="GA37" s="16">
        <f t="shared" ref="GA37" si="2020">+GA33*GA34*GA36*1000</f>
        <v>0</v>
      </c>
      <c r="GB37" s="16">
        <f t="shared" ref="GB37" si="2021">+GB33*GB34*GB36*1000</f>
        <v>0</v>
      </c>
      <c r="GC37" s="16">
        <f t="shared" ref="GC37" si="2022">+GC33*GC34*GC36*1000</f>
        <v>0</v>
      </c>
      <c r="GD37" s="16">
        <f t="shared" ref="GD37" si="2023">+GD33*GD34*GD36*1000</f>
        <v>0</v>
      </c>
      <c r="GE37" s="16">
        <f t="shared" ref="GE37" si="2024">+GE33*GE34*GE36*1000</f>
        <v>0</v>
      </c>
      <c r="GF37" s="16">
        <f t="shared" ref="GF37" si="2025">+GF33*GF34*GF36*1000</f>
        <v>0</v>
      </c>
      <c r="GG37" s="16">
        <f t="shared" ref="GG37" si="2026">+GG33*GG34*GG36*1000</f>
        <v>0</v>
      </c>
      <c r="GH37" s="16">
        <f t="shared" ref="GH37" si="2027">+GH33*GH34*GH36*1000</f>
        <v>0</v>
      </c>
      <c r="GI37" s="16">
        <f t="shared" ref="GI37" si="2028">+GI33*GI34*GI36*1000</f>
        <v>0</v>
      </c>
      <c r="GJ37" s="16">
        <f t="shared" ref="GJ37" si="2029">+GJ33*GJ34*GJ36*1000</f>
        <v>0</v>
      </c>
      <c r="GK37" s="16">
        <f t="shared" ref="GK37" si="2030">+GK33*GK34*GK36*1000</f>
        <v>0</v>
      </c>
      <c r="GL37" s="16">
        <f t="shared" ref="GL37" si="2031">+GL33*GL34*GL36*1000</f>
        <v>0</v>
      </c>
      <c r="GM37" s="16">
        <f t="shared" ref="GM37" si="2032">+GM33*GM34*GM36*1000</f>
        <v>0</v>
      </c>
      <c r="GN37" s="16">
        <f t="shared" ref="GN37" si="2033">+GN33*GN34*GN36*1000</f>
        <v>0</v>
      </c>
      <c r="GO37" s="16">
        <f t="shared" ref="GO37" si="2034">+GO33*GO34*GO36*1000</f>
        <v>0</v>
      </c>
      <c r="GP37" s="16">
        <f t="shared" ref="GP37" si="2035">+GP33*GP34*GP36*1000</f>
        <v>0</v>
      </c>
      <c r="GQ37" s="16">
        <f t="shared" ref="GQ37" si="2036">+GQ33*GQ34*GQ36*1000</f>
        <v>0</v>
      </c>
      <c r="GR37" s="16">
        <f t="shared" ref="GR37" si="2037">+GR33*GR34*GR36*1000</f>
        <v>0</v>
      </c>
      <c r="GS37" s="16">
        <f t="shared" ref="GS37" si="2038">+GS33*GS34*GS36*1000</f>
        <v>0</v>
      </c>
      <c r="GT37" s="16">
        <f t="shared" ref="GT37" si="2039">+GT33*GT34*GT36*1000</f>
        <v>0</v>
      </c>
      <c r="GU37" s="16">
        <f t="shared" ref="GU37" si="2040">+GU33*GU34*GU36*1000</f>
        <v>0</v>
      </c>
      <c r="GV37" s="16">
        <f t="shared" ref="GV37" si="2041">+GV33*GV34*GV36*1000</f>
        <v>0</v>
      </c>
      <c r="GW37" s="16">
        <f t="shared" ref="GW37" si="2042">+GW33*GW34*GW36*1000</f>
        <v>0</v>
      </c>
      <c r="GX37" s="16">
        <f t="shared" ref="GX37" si="2043">+GX33*GX34*GX36*1000</f>
        <v>0</v>
      </c>
      <c r="GY37" s="16">
        <f t="shared" ref="GY37" si="2044">+GY33*GY34*GY36*1000</f>
        <v>0</v>
      </c>
      <c r="GZ37" s="16">
        <f t="shared" ref="GZ37" si="2045">+GZ33*GZ34*GZ36*1000</f>
        <v>0</v>
      </c>
      <c r="HA37" s="16">
        <f t="shared" ref="HA37" si="2046">+HA33*HA34*HA36*1000</f>
        <v>0</v>
      </c>
      <c r="HB37" s="16">
        <f t="shared" ref="HB37" si="2047">+HB33*HB34*HB36*1000</f>
        <v>0</v>
      </c>
      <c r="HC37" s="16">
        <f t="shared" ref="HC37" si="2048">+HC33*HC34*HC36*1000</f>
        <v>0</v>
      </c>
      <c r="HD37" s="16">
        <f t="shared" ref="HD37" si="2049">+HD33*HD34*HD36*1000</f>
        <v>0</v>
      </c>
      <c r="HE37" s="16">
        <f t="shared" ref="HE37" si="2050">+HE33*HE34*HE36*1000</f>
        <v>0</v>
      </c>
      <c r="HF37" s="16">
        <f t="shared" ref="HF37" si="2051">+HF33*HF34*HF36*1000</f>
        <v>0</v>
      </c>
      <c r="HG37" s="16">
        <f t="shared" ref="HG37" si="2052">+HG33*HG34*HG36*1000</f>
        <v>0</v>
      </c>
      <c r="HH37" s="16">
        <f t="shared" ref="HH37" si="2053">+HH33*HH34*HH36*1000</f>
        <v>0</v>
      </c>
      <c r="HI37" s="16">
        <f t="shared" ref="HI37" si="2054">+HI33*HI34*HI36*1000</f>
        <v>0</v>
      </c>
      <c r="HJ37" s="16">
        <f t="shared" ref="HJ37" si="2055">+HJ33*HJ34*HJ36*1000</f>
        <v>0</v>
      </c>
      <c r="HK37" s="16">
        <f t="shared" ref="HK37" si="2056">+HK33*HK34*HK36*1000</f>
        <v>0</v>
      </c>
      <c r="HL37" s="16">
        <f t="shared" ref="HL37" si="2057">+HL33*HL34*HL36*1000</f>
        <v>0</v>
      </c>
      <c r="HM37" s="16">
        <f t="shared" ref="HM37" si="2058">+HM33*HM34*HM36*1000</f>
        <v>0</v>
      </c>
      <c r="HN37" s="16">
        <f t="shared" ref="HN37" si="2059">+HN33*HN34*HN36*1000</f>
        <v>0</v>
      </c>
      <c r="HO37" s="16">
        <f t="shared" ref="HO37" si="2060">+HO33*HO34*HO36*1000</f>
        <v>0</v>
      </c>
      <c r="HP37" s="16">
        <f t="shared" ref="HP37" si="2061">+HP33*HP34*HP36*1000</f>
        <v>0</v>
      </c>
      <c r="HQ37" s="16">
        <f t="shared" ref="HQ37" si="2062">+HQ33*HQ34*HQ36*1000</f>
        <v>0</v>
      </c>
      <c r="HR37" s="16">
        <f t="shared" ref="HR37" si="2063">+HR33*HR34*HR36*1000</f>
        <v>0</v>
      </c>
      <c r="HS37" s="16">
        <f t="shared" ref="HS37" si="2064">+HS33*HS34*HS36*1000</f>
        <v>0</v>
      </c>
      <c r="HT37" s="16">
        <f t="shared" ref="HT37" si="2065">+HT33*HT34*HT36*1000</f>
        <v>0</v>
      </c>
      <c r="HU37" s="16">
        <f t="shared" ref="HU37" si="2066">+HU33*HU34*HU36*1000</f>
        <v>0</v>
      </c>
      <c r="HV37" s="16">
        <f t="shared" ref="HV37" si="2067">+HV33*HV34*HV36*1000</f>
        <v>0</v>
      </c>
      <c r="HW37" s="16">
        <f t="shared" ref="HW37" si="2068">+HW33*HW34*HW36*1000</f>
        <v>0</v>
      </c>
      <c r="HX37" s="16">
        <f t="shared" ref="HX37" si="2069">+HX33*HX34*HX36*1000</f>
        <v>0</v>
      </c>
      <c r="HY37" s="16">
        <f t="shared" ref="HY37" si="2070">+HY33*HY34*HY36*1000</f>
        <v>0</v>
      </c>
      <c r="HZ37" s="16">
        <f t="shared" ref="HZ37" si="2071">+HZ33*HZ34*HZ36*1000</f>
        <v>0</v>
      </c>
      <c r="IA37" s="16">
        <f t="shared" ref="IA37" si="2072">+IA33*IA34*IA36*1000</f>
        <v>0</v>
      </c>
      <c r="IB37" s="16">
        <f t="shared" ref="IB37" si="2073">+IB33*IB34*IB36*1000</f>
        <v>0</v>
      </c>
      <c r="IC37" s="16">
        <f t="shared" ref="IC37" si="2074">+IC33*IC34*IC36*1000</f>
        <v>0</v>
      </c>
      <c r="ID37" s="16">
        <f t="shared" ref="ID37" si="2075">+ID33*ID34*ID36*1000</f>
        <v>0</v>
      </c>
      <c r="IE37" s="16">
        <f t="shared" ref="IE37" si="2076">+IE33*IE34*IE36*1000</f>
        <v>0</v>
      </c>
      <c r="IF37" s="16">
        <f t="shared" ref="IF37" si="2077">+IF33*IF34*IF36*1000</f>
        <v>0</v>
      </c>
      <c r="IG37" s="16">
        <f t="shared" ref="IG37" si="2078">+IG33*IG34*IG36*1000</f>
        <v>0</v>
      </c>
      <c r="IH37" s="16">
        <f t="shared" ref="IH37" si="2079">+IH33*IH34*IH36*1000</f>
        <v>0</v>
      </c>
      <c r="II37" s="16">
        <f t="shared" ref="II37" si="2080">+II33*II34*II36*1000</f>
        <v>0</v>
      </c>
      <c r="IJ37" s="16">
        <f t="shared" ref="IJ37" si="2081">+IJ33*IJ34*IJ36*1000</f>
        <v>0</v>
      </c>
      <c r="IK37" s="16">
        <f t="shared" ref="IK37:KV37" si="2082">+IK33*IK34*IK36*1000</f>
        <v>0</v>
      </c>
      <c r="IL37" s="16">
        <f t="shared" si="2082"/>
        <v>0</v>
      </c>
      <c r="IM37" s="16">
        <f t="shared" si="2082"/>
        <v>0</v>
      </c>
      <c r="IN37" s="16">
        <f t="shared" si="2082"/>
        <v>0</v>
      </c>
      <c r="IO37" s="16">
        <f t="shared" si="2082"/>
        <v>0</v>
      </c>
      <c r="IP37" s="16">
        <f t="shared" si="2082"/>
        <v>0</v>
      </c>
      <c r="IQ37" s="16">
        <f t="shared" si="2082"/>
        <v>0</v>
      </c>
      <c r="IR37" s="16">
        <f t="shared" si="2082"/>
        <v>0</v>
      </c>
      <c r="IS37" s="16">
        <f t="shared" si="2082"/>
        <v>0</v>
      </c>
      <c r="IT37" s="16">
        <f t="shared" si="2082"/>
        <v>0</v>
      </c>
      <c r="IU37" s="16">
        <f t="shared" si="2082"/>
        <v>0</v>
      </c>
      <c r="IV37" s="16">
        <f t="shared" si="2082"/>
        <v>0</v>
      </c>
      <c r="IW37" s="16">
        <f t="shared" si="2082"/>
        <v>0</v>
      </c>
      <c r="IX37" s="16">
        <f t="shared" si="2082"/>
        <v>0</v>
      </c>
      <c r="IY37" s="16">
        <f t="shared" si="2082"/>
        <v>0</v>
      </c>
      <c r="IZ37" s="16">
        <f t="shared" si="2082"/>
        <v>0</v>
      </c>
      <c r="JA37" s="16">
        <f t="shared" si="2082"/>
        <v>0</v>
      </c>
      <c r="JB37" s="16">
        <f t="shared" si="2082"/>
        <v>0</v>
      </c>
      <c r="JC37" s="16">
        <f t="shared" si="2082"/>
        <v>0</v>
      </c>
      <c r="JD37" s="16">
        <f t="shared" si="2082"/>
        <v>0</v>
      </c>
      <c r="JE37" s="16">
        <f t="shared" si="2082"/>
        <v>0</v>
      </c>
      <c r="JF37" s="16">
        <f t="shared" si="2082"/>
        <v>0</v>
      </c>
      <c r="JG37" s="16">
        <f t="shared" si="2082"/>
        <v>0</v>
      </c>
      <c r="JH37" s="16">
        <f t="shared" si="2082"/>
        <v>0</v>
      </c>
      <c r="JI37" s="16">
        <f t="shared" si="2082"/>
        <v>0</v>
      </c>
      <c r="JJ37" s="16">
        <f t="shared" si="2082"/>
        <v>0</v>
      </c>
      <c r="JK37" s="16">
        <f t="shared" si="2082"/>
        <v>0</v>
      </c>
      <c r="JL37" s="16">
        <f t="shared" si="2082"/>
        <v>0</v>
      </c>
      <c r="JM37" s="16">
        <f t="shared" si="2082"/>
        <v>0</v>
      </c>
      <c r="JN37" s="16">
        <f t="shared" si="2082"/>
        <v>0</v>
      </c>
      <c r="JO37" s="16">
        <f t="shared" si="2082"/>
        <v>0</v>
      </c>
      <c r="JP37" s="16">
        <f t="shared" si="2082"/>
        <v>0</v>
      </c>
      <c r="JQ37" s="16">
        <f t="shared" si="2082"/>
        <v>0</v>
      </c>
      <c r="JR37" s="16">
        <f t="shared" si="2082"/>
        <v>0</v>
      </c>
      <c r="JS37" s="16">
        <f t="shared" si="2082"/>
        <v>0</v>
      </c>
      <c r="JT37" s="16">
        <f t="shared" si="2082"/>
        <v>0</v>
      </c>
      <c r="JU37" s="16">
        <f t="shared" si="2082"/>
        <v>0</v>
      </c>
      <c r="JV37" s="16">
        <f t="shared" si="2082"/>
        <v>0</v>
      </c>
      <c r="JW37" s="16">
        <f t="shared" si="2082"/>
        <v>0</v>
      </c>
      <c r="JX37" s="16">
        <f t="shared" si="2082"/>
        <v>0</v>
      </c>
      <c r="JY37" s="16">
        <f t="shared" si="2082"/>
        <v>0</v>
      </c>
      <c r="JZ37" s="16">
        <f t="shared" si="2082"/>
        <v>0</v>
      </c>
      <c r="KA37" s="16">
        <f t="shared" si="2082"/>
        <v>0</v>
      </c>
      <c r="KB37" s="16">
        <f t="shared" si="2082"/>
        <v>0</v>
      </c>
      <c r="KC37" s="16">
        <f t="shared" si="2082"/>
        <v>0</v>
      </c>
      <c r="KD37" s="16">
        <f t="shared" si="2082"/>
        <v>0</v>
      </c>
      <c r="KE37" s="16">
        <f t="shared" si="2082"/>
        <v>0</v>
      </c>
      <c r="KF37" s="16">
        <f t="shared" si="2082"/>
        <v>0</v>
      </c>
      <c r="KG37" s="16">
        <f t="shared" si="2082"/>
        <v>0</v>
      </c>
      <c r="KH37" s="16">
        <f t="shared" si="2082"/>
        <v>0</v>
      </c>
      <c r="KI37" s="16">
        <f t="shared" si="2082"/>
        <v>0</v>
      </c>
      <c r="KJ37" s="16">
        <f t="shared" si="2082"/>
        <v>0</v>
      </c>
      <c r="KK37" s="16">
        <f t="shared" si="2082"/>
        <v>0</v>
      </c>
      <c r="KL37" s="16">
        <f t="shared" si="2082"/>
        <v>0</v>
      </c>
      <c r="KM37" s="16">
        <f t="shared" si="2082"/>
        <v>0</v>
      </c>
      <c r="KN37" s="16">
        <f t="shared" si="2082"/>
        <v>0</v>
      </c>
      <c r="KO37" s="16">
        <f t="shared" si="2082"/>
        <v>0</v>
      </c>
      <c r="KP37" s="16">
        <f t="shared" si="2082"/>
        <v>0</v>
      </c>
      <c r="KQ37" s="16">
        <f t="shared" si="2082"/>
        <v>0</v>
      </c>
      <c r="KR37" s="16">
        <f t="shared" si="2082"/>
        <v>0</v>
      </c>
      <c r="KS37" s="16">
        <f t="shared" si="2082"/>
        <v>0</v>
      </c>
      <c r="KT37" s="16">
        <f t="shared" si="2082"/>
        <v>0</v>
      </c>
      <c r="KU37" s="16">
        <f t="shared" si="2082"/>
        <v>0</v>
      </c>
      <c r="KV37" s="16">
        <f t="shared" si="2082"/>
        <v>0</v>
      </c>
      <c r="KW37" s="16">
        <f t="shared" ref="KW37:MZ37" si="2083">+KW33*KW34*KW36*1000</f>
        <v>0</v>
      </c>
      <c r="KX37" s="16">
        <f t="shared" si="2083"/>
        <v>0</v>
      </c>
      <c r="KY37" s="16">
        <f t="shared" si="2083"/>
        <v>0</v>
      </c>
      <c r="KZ37" s="16">
        <f t="shared" si="2083"/>
        <v>0</v>
      </c>
      <c r="LA37" s="16">
        <f t="shared" si="2083"/>
        <v>0</v>
      </c>
      <c r="LB37" s="16">
        <f t="shared" si="2083"/>
        <v>0</v>
      </c>
      <c r="LC37" s="16">
        <f t="shared" si="2083"/>
        <v>0</v>
      </c>
      <c r="LD37" s="16">
        <f t="shared" si="2083"/>
        <v>0</v>
      </c>
      <c r="LE37" s="16">
        <f t="shared" si="2083"/>
        <v>0</v>
      </c>
      <c r="LF37" s="16">
        <f t="shared" si="2083"/>
        <v>0</v>
      </c>
      <c r="LG37" s="16">
        <f t="shared" si="2083"/>
        <v>0</v>
      </c>
      <c r="LH37" s="16">
        <f t="shared" si="2083"/>
        <v>0</v>
      </c>
      <c r="LI37" s="16">
        <f t="shared" si="2083"/>
        <v>0</v>
      </c>
      <c r="LJ37" s="16">
        <f t="shared" si="2083"/>
        <v>0</v>
      </c>
      <c r="LK37" s="16">
        <f t="shared" si="2083"/>
        <v>0</v>
      </c>
      <c r="LL37" s="16">
        <f t="shared" si="2083"/>
        <v>0</v>
      </c>
      <c r="LM37" s="16">
        <f t="shared" si="2083"/>
        <v>0</v>
      </c>
      <c r="LN37" s="16">
        <f t="shared" si="2083"/>
        <v>0</v>
      </c>
      <c r="LO37" s="16">
        <f t="shared" si="2083"/>
        <v>0</v>
      </c>
      <c r="LP37" s="16">
        <f t="shared" si="2083"/>
        <v>0</v>
      </c>
      <c r="LQ37" s="16">
        <f t="shared" si="2083"/>
        <v>0</v>
      </c>
      <c r="LR37" s="16">
        <f t="shared" si="2083"/>
        <v>0</v>
      </c>
      <c r="LS37" s="16">
        <f t="shared" si="2083"/>
        <v>0</v>
      </c>
      <c r="LT37" s="16">
        <f t="shared" si="2083"/>
        <v>0</v>
      </c>
      <c r="LU37" s="16">
        <f t="shared" si="2083"/>
        <v>0</v>
      </c>
      <c r="LV37" s="16">
        <f t="shared" si="2083"/>
        <v>0</v>
      </c>
      <c r="LW37" s="16">
        <f t="shared" si="2083"/>
        <v>0</v>
      </c>
      <c r="LX37" s="16">
        <f t="shared" si="2083"/>
        <v>0</v>
      </c>
      <c r="LY37" s="16">
        <f t="shared" si="2083"/>
        <v>0</v>
      </c>
      <c r="LZ37" s="16">
        <f t="shared" si="2083"/>
        <v>0</v>
      </c>
      <c r="MA37" s="16">
        <f t="shared" si="2083"/>
        <v>0</v>
      </c>
      <c r="MB37" s="16">
        <f t="shared" si="2083"/>
        <v>0</v>
      </c>
      <c r="MC37" s="16">
        <f t="shared" si="2083"/>
        <v>0</v>
      </c>
      <c r="MD37" s="16">
        <f t="shared" si="2083"/>
        <v>0</v>
      </c>
      <c r="ME37" s="16">
        <f t="shared" si="2083"/>
        <v>0</v>
      </c>
      <c r="MF37" s="16">
        <f t="shared" si="2083"/>
        <v>0</v>
      </c>
      <c r="MG37" s="16">
        <f t="shared" si="2083"/>
        <v>0</v>
      </c>
      <c r="MH37" s="16">
        <f t="shared" si="2083"/>
        <v>0</v>
      </c>
      <c r="MI37" s="16">
        <f t="shared" si="2083"/>
        <v>0</v>
      </c>
      <c r="MJ37" s="16">
        <f t="shared" si="2083"/>
        <v>0</v>
      </c>
      <c r="MK37" s="16">
        <f t="shared" si="2083"/>
        <v>0</v>
      </c>
      <c r="ML37" s="16">
        <f t="shared" si="2083"/>
        <v>0</v>
      </c>
      <c r="MM37" s="16">
        <f t="shared" si="2083"/>
        <v>0</v>
      </c>
      <c r="MN37" s="16">
        <f t="shared" si="2083"/>
        <v>0</v>
      </c>
      <c r="MO37" s="16">
        <f t="shared" si="2083"/>
        <v>0</v>
      </c>
      <c r="MP37" s="16">
        <f t="shared" si="2083"/>
        <v>0</v>
      </c>
      <c r="MQ37" s="16">
        <f t="shared" si="2083"/>
        <v>0</v>
      </c>
      <c r="MR37" s="16">
        <f t="shared" si="2083"/>
        <v>0</v>
      </c>
      <c r="MS37" s="16">
        <f t="shared" si="2083"/>
        <v>0</v>
      </c>
      <c r="MT37" s="16">
        <f t="shared" si="2083"/>
        <v>0</v>
      </c>
      <c r="MU37" s="16">
        <f t="shared" si="2083"/>
        <v>0</v>
      </c>
      <c r="MV37" s="16">
        <f t="shared" si="2083"/>
        <v>0</v>
      </c>
      <c r="MW37" s="16">
        <f t="shared" si="2083"/>
        <v>0</v>
      </c>
      <c r="MX37" s="16">
        <f t="shared" si="2083"/>
        <v>0</v>
      </c>
      <c r="MY37" s="16">
        <f t="shared" si="2083"/>
        <v>0</v>
      </c>
      <c r="MZ37" s="16">
        <f t="shared" si="2083"/>
        <v>0</v>
      </c>
      <c r="NB37" s="19" t="str">
        <f>+D37</f>
        <v>Capacity Charges ($)</v>
      </c>
      <c r="NC37" s="16">
        <f t="shared" ref="NC37:OF37" si="2084">SUMIF($E$3:$MZ$3,NC$3,$E37:$MZ37)</f>
        <v>0</v>
      </c>
      <c r="ND37" s="16">
        <f t="shared" si="2084"/>
        <v>0</v>
      </c>
      <c r="NE37" s="16">
        <f t="shared" si="2084"/>
        <v>0</v>
      </c>
      <c r="NF37" s="16">
        <f t="shared" si="2084"/>
        <v>0</v>
      </c>
      <c r="NG37" s="16">
        <f t="shared" si="2084"/>
        <v>0</v>
      </c>
      <c r="NH37" s="16">
        <f t="shared" si="2084"/>
        <v>0</v>
      </c>
      <c r="NI37" s="16">
        <f t="shared" si="2084"/>
        <v>0</v>
      </c>
      <c r="NJ37" s="16">
        <f t="shared" si="2084"/>
        <v>0</v>
      </c>
      <c r="NK37" s="16">
        <f t="shared" si="2084"/>
        <v>0</v>
      </c>
      <c r="NL37" s="16">
        <f t="shared" si="2084"/>
        <v>0</v>
      </c>
      <c r="NM37" s="16">
        <f t="shared" si="2084"/>
        <v>0</v>
      </c>
      <c r="NN37" s="16">
        <f t="shared" si="2084"/>
        <v>0</v>
      </c>
      <c r="NO37" s="16">
        <f t="shared" si="2084"/>
        <v>0</v>
      </c>
      <c r="NP37" s="16">
        <f t="shared" si="2084"/>
        <v>0</v>
      </c>
      <c r="NQ37" s="16">
        <f t="shared" si="2084"/>
        <v>0</v>
      </c>
      <c r="NR37" s="16">
        <f t="shared" si="2084"/>
        <v>0</v>
      </c>
      <c r="NS37" s="16">
        <f t="shared" si="2084"/>
        <v>0</v>
      </c>
      <c r="NT37" s="16">
        <f t="shared" si="2084"/>
        <v>0</v>
      </c>
      <c r="NU37" s="16">
        <f t="shared" si="2084"/>
        <v>0</v>
      </c>
      <c r="NV37" s="16">
        <f t="shared" si="2084"/>
        <v>0</v>
      </c>
      <c r="NW37" s="16">
        <f t="shared" si="2084"/>
        <v>0</v>
      </c>
      <c r="NX37" s="16">
        <f t="shared" si="2084"/>
        <v>0</v>
      </c>
      <c r="NY37" s="16">
        <f t="shared" si="2084"/>
        <v>0</v>
      </c>
      <c r="NZ37" s="16">
        <f t="shared" si="2084"/>
        <v>0</v>
      </c>
      <c r="OA37" s="16">
        <f t="shared" si="2084"/>
        <v>0</v>
      </c>
      <c r="OB37" s="16">
        <f t="shared" si="2084"/>
        <v>0</v>
      </c>
      <c r="OC37" s="16">
        <f t="shared" si="2084"/>
        <v>0</v>
      </c>
      <c r="OD37" s="16">
        <f t="shared" si="2084"/>
        <v>0</v>
      </c>
      <c r="OE37" s="16">
        <f t="shared" si="2084"/>
        <v>0</v>
      </c>
      <c r="OF37" s="16">
        <f t="shared" si="2084"/>
        <v>0</v>
      </c>
      <c r="OH37" s="58" t="str">
        <f>_xlfn.CONCAT(C33," ",D37)</f>
        <v>Project #10 Capacity Charges ($)</v>
      </c>
    </row>
    <row r="39" spans="2:398" x14ac:dyDescent="0.25">
      <c r="B39" s="37" t="s">
        <v>82</v>
      </c>
      <c r="C39" s="7" t="s">
        <v>59</v>
      </c>
      <c r="D39" s="19" t="s">
        <v>73</v>
      </c>
      <c r="E39" s="139">
        <f>+Cap_MW_Lookups!C52</f>
        <v>0.6</v>
      </c>
      <c r="F39" s="139">
        <f>+Cap_MW_Lookups!D52</f>
        <v>0.6</v>
      </c>
      <c r="G39" s="139">
        <f>+Cap_MW_Lookups!E52</f>
        <v>0.6</v>
      </c>
      <c r="H39" s="139">
        <f>+Cap_MW_Lookups!F52</f>
        <v>0.6</v>
      </c>
      <c r="I39" s="139">
        <f>+Cap_MW_Lookups!G52</f>
        <v>0.6</v>
      </c>
      <c r="J39" s="139">
        <f>+Cap_MW_Lookups!H52</f>
        <v>0.52</v>
      </c>
      <c r="K39" s="139">
        <f>+Cap_MW_Lookups!I52</f>
        <v>0.52</v>
      </c>
      <c r="L39" s="139">
        <f>+Cap_MW_Lookups!J52</f>
        <v>0.52</v>
      </c>
      <c r="M39" s="139">
        <f>+Cap_MW_Lookups!K52</f>
        <v>0.52</v>
      </c>
      <c r="N39" s="139">
        <f>+Cap_MW_Lookups!L52</f>
        <v>0.52</v>
      </c>
      <c r="O39" s="139">
        <f>+Cap_MW_Lookups!M52</f>
        <v>0.52</v>
      </c>
      <c r="P39" s="139">
        <f>+Cap_MW_Lookups!N52</f>
        <v>0.52</v>
      </c>
      <c r="Q39" s="139">
        <f>+Cap_MW_Lookups!O52</f>
        <v>0.52</v>
      </c>
      <c r="R39" s="139">
        <f>+Cap_MW_Lookups!P52</f>
        <v>0.52</v>
      </c>
      <c r="S39" s="139">
        <f>+Cap_MW_Lookups!Q52</f>
        <v>0.52</v>
      </c>
      <c r="T39" s="139">
        <f>+Cap_MW_Lookups!R52</f>
        <v>0.52</v>
      </c>
      <c r="U39" s="139">
        <f>+Cap_MW_Lookups!S52</f>
        <v>0.52</v>
      </c>
      <c r="V39" s="139">
        <f>+Cap_MW_Lookups!T52</f>
        <v>0.52</v>
      </c>
      <c r="W39" s="139">
        <f>+Cap_MW_Lookups!U52</f>
        <v>0.52</v>
      </c>
      <c r="X39" s="139">
        <f>+Cap_MW_Lookups!V52</f>
        <v>0.52</v>
      </c>
      <c r="Y39" s="139">
        <f>+Cap_MW_Lookups!W52</f>
        <v>0.52</v>
      </c>
      <c r="Z39" s="139">
        <f>+Cap_MW_Lookups!X52</f>
        <v>0.52</v>
      </c>
      <c r="AA39" s="139">
        <f>+Cap_MW_Lookups!Y52</f>
        <v>0.52</v>
      </c>
      <c r="AB39" s="139">
        <f>+Cap_MW_Lookups!Z52</f>
        <v>0.52</v>
      </c>
      <c r="AC39" s="139">
        <f>+Cap_MW_Lookups!AA52</f>
        <v>0.52</v>
      </c>
      <c r="AD39" s="139">
        <f>+Cap_MW_Lookups!AB52</f>
        <v>0.52</v>
      </c>
      <c r="AE39" s="139">
        <f>+Cap_MW_Lookups!AC52</f>
        <v>0.52</v>
      </c>
      <c r="AF39" s="139">
        <f>+Cap_MW_Lookups!AD52</f>
        <v>0.52</v>
      </c>
      <c r="AG39" s="139">
        <f>+Cap_MW_Lookups!AE52</f>
        <v>0.52</v>
      </c>
      <c r="AH39" s="139">
        <f>+Cap_MW_Lookups!AF52</f>
        <v>0.52</v>
      </c>
      <c r="AI39" s="139">
        <f>+Cap_MW_Lookups!AG52</f>
        <v>0.52</v>
      </c>
      <c r="AJ39" s="139">
        <f>+Cap_MW_Lookups!AH52</f>
        <v>0.52</v>
      </c>
      <c r="AK39" s="139">
        <f>+Cap_MW_Lookups!AI52</f>
        <v>0.52</v>
      </c>
      <c r="AL39" s="139">
        <f>+Cap_MW_Lookups!AJ52</f>
        <v>0.52</v>
      </c>
      <c r="AM39" s="139">
        <f>+Cap_MW_Lookups!AK52</f>
        <v>0.52</v>
      </c>
      <c r="AN39" s="139">
        <f>+Cap_MW_Lookups!AL52</f>
        <v>0.52</v>
      </c>
      <c r="AO39" s="139">
        <f>+Cap_MW_Lookups!AM52</f>
        <v>0.52</v>
      </c>
      <c r="AP39" s="139">
        <f>+Cap_MW_Lookups!AN52</f>
        <v>0.52</v>
      </c>
      <c r="AQ39" s="139">
        <f>+Cap_MW_Lookups!AO52</f>
        <v>0.52</v>
      </c>
      <c r="AR39" s="139">
        <f>+Cap_MW_Lookups!AP52</f>
        <v>0.52</v>
      </c>
      <c r="AS39" s="139">
        <f>+Cap_MW_Lookups!AQ52</f>
        <v>0.52</v>
      </c>
      <c r="AT39" s="139">
        <f>+Cap_MW_Lookups!AR52</f>
        <v>0.52</v>
      </c>
      <c r="AU39" s="139">
        <f>+Cap_MW_Lookups!AS52</f>
        <v>0.52</v>
      </c>
      <c r="AV39" s="139">
        <f>+Cap_MW_Lookups!AT52</f>
        <v>0.52</v>
      </c>
      <c r="AW39" s="139">
        <f>+Cap_MW_Lookups!AU52</f>
        <v>0.52</v>
      </c>
      <c r="AX39" s="139">
        <f>+Cap_MW_Lookups!AV52</f>
        <v>0.52</v>
      </c>
      <c r="AY39" s="139">
        <f>+Cap_MW_Lookups!AW52</f>
        <v>0.52</v>
      </c>
      <c r="AZ39" s="139">
        <f>+Cap_MW_Lookups!AX52</f>
        <v>0.52</v>
      </c>
      <c r="BA39" s="139">
        <f>+Cap_MW_Lookups!AY52</f>
        <v>0.52</v>
      </c>
      <c r="BB39" s="139">
        <f>+Cap_MW_Lookups!AZ52</f>
        <v>0.52</v>
      </c>
      <c r="BC39" s="139">
        <f>+Cap_MW_Lookups!BA52</f>
        <v>0.52</v>
      </c>
      <c r="BD39" s="139">
        <f>+Cap_MW_Lookups!BB52</f>
        <v>0.52</v>
      </c>
      <c r="BE39" s="139">
        <f>+Cap_MW_Lookups!BC52</f>
        <v>0.52</v>
      </c>
      <c r="BF39" s="139">
        <f>+Cap_MW_Lookups!BD52</f>
        <v>0.52</v>
      </c>
      <c r="BG39" s="139">
        <f>+Cap_MW_Lookups!BE52</f>
        <v>0.52</v>
      </c>
      <c r="BH39" s="139">
        <f>+Cap_MW_Lookups!BF52</f>
        <v>0.52</v>
      </c>
      <c r="BI39" s="139">
        <f>+Cap_MW_Lookups!BG52</f>
        <v>0.52</v>
      </c>
      <c r="BJ39" s="139">
        <f>+Cap_MW_Lookups!BH52</f>
        <v>0.52</v>
      </c>
      <c r="BK39" s="139">
        <f>+Cap_MW_Lookups!BI52</f>
        <v>0.52</v>
      </c>
      <c r="BL39" s="139">
        <f>+Cap_MW_Lookups!BJ52</f>
        <v>0.52</v>
      </c>
      <c r="BM39" s="139">
        <f>+Cap_MW_Lookups!BK52</f>
        <v>0.52</v>
      </c>
      <c r="BN39" s="139">
        <f>+Cap_MW_Lookups!BL52</f>
        <v>0.52</v>
      </c>
      <c r="BO39" s="139">
        <f>+Cap_MW_Lookups!BM52</f>
        <v>0.52</v>
      </c>
      <c r="BP39" s="139">
        <f>+Cap_MW_Lookups!BN52</f>
        <v>0.52</v>
      </c>
      <c r="BQ39" s="139">
        <f>+Cap_MW_Lookups!BO52</f>
        <v>0.52</v>
      </c>
      <c r="BR39" s="139">
        <f>+Cap_MW_Lookups!BP52</f>
        <v>0.52</v>
      </c>
      <c r="BS39" s="139">
        <f>+Cap_MW_Lookups!BQ52</f>
        <v>0.52</v>
      </c>
      <c r="BT39" s="139">
        <f>+Cap_MW_Lookups!BR52</f>
        <v>0.52</v>
      </c>
      <c r="BU39" s="139">
        <f>+Cap_MW_Lookups!BS52</f>
        <v>0.52</v>
      </c>
      <c r="BV39" s="139">
        <f>+Cap_MW_Lookups!BT52</f>
        <v>0.52</v>
      </c>
      <c r="BW39" s="139">
        <f>+Cap_MW_Lookups!BU52</f>
        <v>0.52</v>
      </c>
      <c r="BX39" s="139">
        <f>+Cap_MW_Lookups!BV52</f>
        <v>0.52</v>
      </c>
      <c r="BY39" s="139">
        <f>+Cap_MW_Lookups!BW52</f>
        <v>0.52</v>
      </c>
      <c r="BZ39" s="139">
        <f>+Cap_MW_Lookups!BX52</f>
        <v>0.52</v>
      </c>
      <c r="CA39" s="139">
        <f>+Cap_MW_Lookups!BY52</f>
        <v>0.52</v>
      </c>
      <c r="CB39" s="139">
        <f>+Cap_MW_Lookups!BZ52</f>
        <v>0.52</v>
      </c>
      <c r="CC39" s="139">
        <f>+Cap_MW_Lookups!CA52</f>
        <v>0.52</v>
      </c>
      <c r="CD39" s="139">
        <f>+Cap_MW_Lookups!CB52</f>
        <v>0.52</v>
      </c>
      <c r="CE39" s="139">
        <f>+Cap_MW_Lookups!CC52</f>
        <v>0.52</v>
      </c>
      <c r="CF39" s="139">
        <f>+Cap_MW_Lookups!CD52</f>
        <v>0.52</v>
      </c>
      <c r="CG39" s="139">
        <f>+Cap_MW_Lookups!CE52</f>
        <v>0.52</v>
      </c>
      <c r="CH39" s="139">
        <f>+Cap_MW_Lookups!CF52</f>
        <v>0.52</v>
      </c>
      <c r="CI39" s="139">
        <f>+Cap_MW_Lookups!CG52</f>
        <v>0.52</v>
      </c>
      <c r="CJ39" s="139">
        <f>+Cap_MW_Lookups!CH52</f>
        <v>0.52</v>
      </c>
      <c r="CK39" s="139">
        <f>+Cap_MW_Lookups!CI52</f>
        <v>0.52</v>
      </c>
      <c r="CL39" s="139">
        <f>+Cap_MW_Lookups!CJ52</f>
        <v>0.52</v>
      </c>
      <c r="CM39" s="139">
        <f>+Cap_MW_Lookups!CK52</f>
        <v>0.52</v>
      </c>
      <c r="CN39" s="139">
        <f>+Cap_MW_Lookups!CL52</f>
        <v>0.52</v>
      </c>
      <c r="CO39" s="139">
        <f>+Cap_MW_Lookups!CM52</f>
        <v>0.52</v>
      </c>
      <c r="CP39" s="139">
        <f>+Cap_MW_Lookups!CN52</f>
        <v>0.52</v>
      </c>
      <c r="CQ39" s="139">
        <f>+Cap_MW_Lookups!CO52</f>
        <v>0.52</v>
      </c>
      <c r="CR39" s="139">
        <f>+Cap_MW_Lookups!CP52</f>
        <v>0.52</v>
      </c>
      <c r="CS39" s="139">
        <f>+Cap_MW_Lookups!CQ52</f>
        <v>0.52</v>
      </c>
      <c r="CT39" s="139">
        <f>+Cap_MW_Lookups!CR52</f>
        <v>0.52</v>
      </c>
      <c r="CU39" s="139">
        <f>+Cap_MW_Lookups!CS52</f>
        <v>0.52</v>
      </c>
      <c r="CV39" s="139">
        <f>+Cap_MW_Lookups!CT52</f>
        <v>0.52</v>
      </c>
      <c r="CW39" s="139">
        <f>+Cap_MW_Lookups!CU52</f>
        <v>0.52</v>
      </c>
      <c r="CX39" s="139">
        <f>+Cap_MW_Lookups!CV52</f>
        <v>0.52</v>
      </c>
      <c r="CY39" s="139">
        <f>+Cap_MW_Lookups!CW52</f>
        <v>0.52</v>
      </c>
      <c r="CZ39" s="139">
        <f>+Cap_MW_Lookups!CX52</f>
        <v>0.52</v>
      </c>
      <c r="DA39" s="139">
        <f>+Cap_MW_Lookups!CY52</f>
        <v>0.52</v>
      </c>
      <c r="DB39" s="139">
        <f>+Cap_MW_Lookups!CZ52</f>
        <v>0.32</v>
      </c>
      <c r="DC39" s="139">
        <f>+Cap_MW_Lookups!DA52</f>
        <v>0.32</v>
      </c>
      <c r="DD39" s="139">
        <f>+Cap_MW_Lookups!DB52</f>
        <v>0.32</v>
      </c>
      <c r="DE39" s="139">
        <f>+Cap_MW_Lookups!DC52</f>
        <v>0.32</v>
      </c>
      <c r="DF39" s="139">
        <f>+Cap_MW_Lookups!DD52</f>
        <v>0.32</v>
      </c>
      <c r="DG39" s="139">
        <f>+Cap_MW_Lookups!DE52</f>
        <v>0.32</v>
      </c>
      <c r="DH39" s="139">
        <f>+Cap_MW_Lookups!DF52</f>
        <v>0.32</v>
      </c>
      <c r="DI39" s="139">
        <f>+Cap_MW_Lookups!DG52</f>
        <v>0.32</v>
      </c>
      <c r="DJ39" s="139">
        <f>+Cap_MW_Lookups!DH52</f>
        <v>0.32</v>
      </c>
      <c r="DK39" s="139">
        <f>+Cap_MW_Lookups!DI52</f>
        <v>0.32</v>
      </c>
      <c r="DL39" s="139">
        <f>+Cap_MW_Lookups!DJ52</f>
        <v>0.32</v>
      </c>
      <c r="DM39" s="139">
        <f>+Cap_MW_Lookups!DK52</f>
        <v>0.32</v>
      </c>
      <c r="DN39" s="139">
        <f>+Cap_MW_Lookups!DL52</f>
        <v>0.32</v>
      </c>
      <c r="DO39" s="139">
        <f>+Cap_MW_Lookups!DM52</f>
        <v>0.32</v>
      </c>
      <c r="DP39" s="139">
        <f>+Cap_MW_Lookups!DN52</f>
        <v>0.32</v>
      </c>
      <c r="DQ39" s="139">
        <f>+Cap_MW_Lookups!DO52</f>
        <v>0.32</v>
      </c>
      <c r="DR39" s="139">
        <f>+Cap_MW_Lookups!DP52</f>
        <v>0.32</v>
      </c>
      <c r="DS39" s="139">
        <f>+Cap_MW_Lookups!DQ52</f>
        <v>0.32</v>
      </c>
      <c r="DT39" s="139">
        <f>+Cap_MW_Lookups!DR52</f>
        <v>0.32</v>
      </c>
      <c r="DU39" s="139">
        <f>+Cap_MW_Lookups!DS52</f>
        <v>0.32</v>
      </c>
      <c r="DV39" s="139">
        <f>+Cap_MW_Lookups!DT52</f>
        <v>0.32</v>
      </c>
      <c r="DW39" s="139">
        <f>+Cap_MW_Lookups!DU52</f>
        <v>0.32</v>
      </c>
      <c r="DX39" s="139">
        <f>+Cap_MW_Lookups!DV52</f>
        <v>0.32</v>
      </c>
      <c r="DY39" s="139">
        <f>+Cap_MW_Lookups!DW52</f>
        <v>0.32</v>
      </c>
      <c r="DZ39" s="139">
        <f>+Cap_MW_Lookups!DX52</f>
        <v>0.32</v>
      </c>
      <c r="EA39" s="139">
        <f>+Cap_MW_Lookups!DY52</f>
        <v>0.32</v>
      </c>
      <c r="EB39" s="139">
        <f>+Cap_MW_Lookups!DZ52</f>
        <v>0.32</v>
      </c>
      <c r="EC39" s="139">
        <f>+Cap_MW_Lookups!EA52</f>
        <v>0.32</v>
      </c>
      <c r="ED39" s="139">
        <f>+Cap_MW_Lookups!EB52</f>
        <v>0.32</v>
      </c>
      <c r="EE39" s="139">
        <f>+Cap_MW_Lookups!EC52</f>
        <v>0.32</v>
      </c>
      <c r="EF39" s="139">
        <f>+Cap_MW_Lookups!ED52</f>
        <v>0.32</v>
      </c>
      <c r="EG39" s="139">
        <f>+Cap_MW_Lookups!EE52</f>
        <v>0.32</v>
      </c>
      <c r="EH39" s="139">
        <f>+Cap_MW_Lookups!EF52</f>
        <v>0.32</v>
      </c>
      <c r="EI39" s="139">
        <f>+Cap_MW_Lookups!EG52</f>
        <v>0.32</v>
      </c>
      <c r="EJ39" s="139">
        <f>+Cap_MW_Lookups!EH52</f>
        <v>0.32</v>
      </c>
      <c r="EK39" s="139">
        <f>+Cap_MW_Lookups!EI52</f>
        <v>0.32</v>
      </c>
      <c r="EL39" s="139">
        <f>+Cap_MW_Lookups!EJ52</f>
        <v>0.32</v>
      </c>
      <c r="EM39" s="139">
        <f>+Cap_MW_Lookups!EK52</f>
        <v>0.32</v>
      </c>
      <c r="EN39" s="139">
        <f>+Cap_MW_Lookups!EL52</f>
        <v>0.32</v>
      </c>
      <c r="EO39" s="139">
        <f>+Cap_MW_Lookups!EM52</f>
        <v>0.32</v>
      </c>
      <c r="EP39" s="139">
        <f>+Cap_MW_Lookups!EN52</f>
        <v>0.32</v>
      </c>
      <c r="EQ39" s="139">
        <f>+Cap_MW_Lookups!EO52</f>
        <v>0.32</v>
      </c>
      <c r="ER39" s="139">
        <f>+Cap_MW_Lookups!EP52</f>
        <v>0.32</v>
      </c>
      <c r="ES39" s="139">
        <f>+Cap_MW_Lookups!EQ52</f>
        <v>0.32</v>
      </c>
      <c r="ET39" s="139">
        <f>+Cap_MW_Lookups!ER52</f>
        <v>0.32</v>
      </c>
      <c r="EU39" s="139">
        <f>+Cap_MW_Lookups!ES52</f>
        <v>0.32</v>
      </c>
      <c r="EV39" s="139">
        <f>+Cap_MW_Lookups!ET52</f>
        <v>0.32</v>
      </c>
      <c r="EW39" s="139">
        <f>+Cap_MW_Lookups!EU52</f>
        <v>0.32</v>
      </c>
      <c r="EX39" s="139">
        <f>+Cap_MW_Lookups!EV52</f>
        <v>0.32</v>
      </c>
      <c r="EY39" s="139">
        <f>+Cap_MW_Lookups!EW52</f>
        <v>0.32</v>
      </c>
      <c r="EZ39" s="139">
        <f>+Cap_MW_Lookups!EX52</f>
        <v>0.32</v>
      </c>
      <c r="FA39" s="139">
        <f>+Cap_MW_Lookups!EY52</f>
        <v>0.32</v>
      </c>
      <c r="FB39" s="139">
        <f>+Cap_MW_Lookups!EZ52</f>
        <v>0.32</v>
      </c>
      <c r="FC39" s="139">
        <f>+Cap_MW_Lookups!FA52</f>
        <v>0.32</v>
      </c>
      <c r="FD39" s="139">
        <f>+Cap_MW_Lookups!FB52</f>
        <v>0.32</v>
      </c>
      <c r="FE39" s="139">
        <f>+Cap_MW_Lookups!FC52</f>
        <v>0.32</v>
      </c>
      <c r="FF39" s="139">
        <f>+Cap_MW_Lookups!FD52</f>
        <v>0.32</v>
      </c>
      <c r="FG39" s="139">
        <f>+Cap_MW_Lookups!FE52</f>
        <v>0.32</v>
      </c>
      <c r="FH39" s="139">
        <f>+Cap_MW_Lookups!FF52</f>
        <v>0.32</v>
      </c>
      <c r="FI39" s="139">
        <f>+Cap_MW_Lookups!FG52</f>
        <v>0.32</v>
      </c>
      <c r="FJ39" s="139">
        <f>+Cap_MW_Lookups!FH52</f>
        <v>0.32</v>
      </c>
      <c r="FK39" s="139">
        <f>+Cap_MW_Lookups!FI52</f>
        <v>0.32</v>
      </c>
      <c r="FL39" s="139">
        <f>+Cap_MW_Lookups!FJ52</f>
        <v>0.32</v>
      </c>
      <c r="FM39" s="139">
        <f>+Cap_MW_Lookups!FK52</f>
        <v>0.32</v>
      </c>
      <c r="FN39" s="139">
        <f>+Cap_MW_Lookups!FL52</f>
        <v>0.32</v>
      </c>
      <c r="FO39" s="139">
        <f>+Cap_MW_Lookups!FM52</f>
        <v>0.32</v>
      </c>
      <c r="FP39" s="139">
        <f>+Cap_MW_Lookups!FN52</f>
        <v>0.32</v>
      </c>
      <c r="FQ39" s="139">
        <f>+Cap_MW_Lookups!FO52</f>
        <v>0</v>
      </c>
      <c r="FR39" s="139">
        <f>+Cap_MW_Lookups!FP52</f>
        <v>0</v>
      </c>
      <c r="FS39" s="139">
        <f>+Cap_MW_Lookups!FQ52</f>
        <v>0</v>
      </c>
      <c r="FT39" s="139">
        <f>+Cap_MW_Lookups!FR52</f>
        <v>0</v>
      </c>
      <c r="FU39" s="139">
        <f>+Cap_MW_Lookups!FS52</f>
        <v>0</v>
      </c>
      <c r="FV39" s="139">
        <f>+Cap_MW_Lookups!FT52</f>
        <v>0</v>
      </c>
      <c r="FW39" s="139">
        <f>+Cap_MW_Lookups!FU52</f>
        <v>0</v>
      </c>
      <c r="FX39" s="139">
        <f>+Cap_MW_Lookups!FV52</f>
        <v>0</v>
      </c>
      <c r="FY39" s="139">
        <f>+Cap_MW_Lookups!FW52</f>
        <v>0</v>
      </c>
      <c r="FZ39" s="139">
        <f>+Cap_MW_Lookups!FX52</f>
        <v>0</v>
      </c>
      <c r="GA39" s="139">
        <f>+Cap_MW_Lookups!FY52</f>
        <v>0</v>
      </c>
      <c r="GB39" s="139">
        <f>+Cap_MW_Lookups!FZ52</f>
        <v>0</v>
      </c>
      <c r="GC39" s="139">
        <f>+Cap_MW_Lookups!GA52</f>
        <v>0</v>
      </c>
      <c r="GD39" s="139">
        <f>+Cap_MW_Lookups!GB52</f>
        <v>0</v>
      </c>
      <c r="GE39" s="139">
        <f>+Cap_MW_Lookups!GC52</f>
        <v>0</v>
      </c>
      <c r="GF39" s="139">
        <f>+Cap_MW_Lookups!GD52</f>
        <v>0</v>
      </c>
      <c r="GG39" s="139">
        <f>+Cap_MW_Lookups!GE52</f>
        <v>0</v>
      </c>
      <c r="GH39" s="139">
        <f>+Cap_MW_Lookups!GF52</f>
        <v>0</v>
      </c>
      <c r="GI39" s="139">
        <f>+Cap_MW_Lookups!GG52</f>
        <v>0</v>
      </c>
      <c r="GJ39" s="139">
        <f>+Cap_MW_Lookups!GH52</f>
        <v>0</v>
      </c>
      <c r="GK39" s="139">
        <f>+Cap_MW_Lookups!GI52</f>
        <v>0</v>
      </c>
      <c r="GL39" s="139">
        <f>+Cap_MW_Lookups!GJ52</f>
        <v>0</v>
      </c>
      <c r="GM39" s="139">
        <f>+Cap_MW_Lookups!GK52</f>
        <v>0</v>
      </c>
      <c r="GN39" s="139">
        <f>+Cap_MW_Lookups!GL52</f>
        <v>0</v>
      </c>
      <c r="GO39" s="139">
        <f>+Cap_MW_Lookups!GM52</f>
        <v>0</v>
      </c>
      <c r="GP39" s="139">
        <f>+Cap_MW_Lookups!GN52</f>
        <v>0</v>
      </c>
      <c r="GQ39" s="139">
        <f>+Cap_MW_Lookups!GO52</f>
        <v>0</v>
      </c>
      <c r="GR39" s="139">
        <f>+Cap_MW_Lookups!GP52</f>
        <v>0</v>
      </c>
      <c r="GS39" s="139">
        <f>+Cap_MW_Lookups!GQ52</f>
        <v>0</v>
      </c>
      <c r="GT39" s="139">
        <f>+Cap_MW_Lookups!GR52</f>
        <v>0</v>
      </c>
      <c r="GU39" s="139">
        <f>+Cap_MW_Lookups!GS52</f>
        <v>0</v>
      </c>
      <c r="GV39" s="139">
        <f>+Cap_MW_Lookups!GT52</f>
        <v>0</v>
      </c>
      <c r="GW39" s="139">
        <f>+Cap_MW_Lookups!GU52</f>
        <v>0</v>
      </c>
      <c r="GX39" s="139">
        <f>+Cap_MW_Lookups!GV52</f>
        <v>0</v>
      </c>
      <c r="GY39" s="139">
        <f>+Cap_MW_Lookups!GW52</f>
        <v>0</v>
      </c>
      <c r="GZ39" s="139">
        <f>+Cap_MW_Lookups!GX52</f>
        <v>0</v>
      </c>
      <c r="HA39" s="139">
        <f>+Cap_MW_Lookups!GY52</f>
        <v>0</v>
      </c>
      <c r="HB39" s="139">
        <f>+Cap_MW_Lookups!GZ52</f>
        <v>0</v>
      </c>
      <c r="HC39" s="139">
        <f>+Cap_MW_Lookups!HA52</f>
        <v>0</v>
      </c>
      <c r="HD39" s="139">
        <f>+Cap_MW_Lookups!HB52</f>
        <v>0</v>
      </c>
      <c r="HE39" s="139">
        <f>+Cap_MW_Lookups!HC52</f>
        <v>0</v>
      </c>
      <c r="HF39" s="139">
        <f>+Cap_MW_Lookups!HD52</f>
        <v>0</v>
      </c>
      <c r="HG39" s="139">
        <f>+Cap_MW_Lookups!HE52</f>
        <v>0</v>
      </c>
      <c r="HH39" s="139">
        <f>+Cap_MW_Lookups!HF52</f>
        <v>0</v>
      </c>
      <c r="HI39" s="139">
        <f>+Cap_MW_Lookups!HG52</f>
        <v>0</v>
      </c>
      <c r="HJ39" s="139">
        <f>+Cap_MW_Lookups!HH52</f>
        <v>0</v>
      </c>
      <c r="HK39" s="139">
        <f>+Cap_MW_Lookups!HI52</f>
        <v>0</v>
      </c>
      <c r="HL39" s="139">
        <f>+Cap_MW_Lookups!HJ52</f>
        <v>0</v>
      </c>
      <c r="HM39" s="139">
        <f>+Cap_MW_Lookups!HK52</f>
        <v>0</v>
      </c>
      <c r="HN39" s="139">
        <f>+Cap_MW_Lookups!HL52</f>
        <v>0</v>
      </c>
      <c r="HO39" s="139">
        <f>+Cap_MW_Lookups!HM52</f>
        <v>0</v>
      </c>
      <c r="HP39" s="139">
        <f>+Cap_MW_Lookups!HN52</f>
        <v>0</v>
      </c>
      <c r="HQ39" s="139">
        <f>+Cap_MW_Lookups!HO52</f>
        <v>0</v>
      </c>
      <c r="HR39" s="139">
        <f>+Cap_MW_Lookups!HP52</f>
        <v>0</v>
      </c>
      <c r="HS39" s="139">
        <f>+Cap_MW_Lookups!HQ52</f>
        <v>0</v>
      </c>
      <c r="HT39" s="139">
        <f>+Cap_MW_Lookups!HR52</f>
        <v>0</v>
      </c>
      <c r="HU39" s="139">
        <f>+Cap_MW_Lookups!HS52</f>
        <v>0</v>
      </c>
      <c r="HV39" s="139">
        <f>+Cap_MW_Lookups!HT52</f>
        <v>0</v>
      </c>
      <c r="HW39" s="139">
        <f>+Cap_MW_Lookups!HU52</f>
        <v>0</v>
      </c>
      <c r="HX39" s="139">
        <f>+Cap_MW_Lookups!HV52</f>
        <v>0</v>
      </c>
      <c r="HY39" s="139">
        <f>+Cap_MW_Lookups!HW52</f>
        <v>0</v>
      </c>
      <c r="HZ39" s="139">
        <f>+Cap_MW_Lookups!HX52</f>
        <v>0</v>
      </c>
      <c r="IA39" s="139">
        <f>+Cap_MW_Lookups!HY52</f>
        <v>0</v>
      </c>
      <c r="IB39" s="139">
        <f>+Cap_MW_Lookups!HZ52</f>
        <v>0</v>
      </c>
      <c r="IC39" s="139">
        <f>+Cap_MW_Lookups!IA52</f>
        <v>0</v>
      </c>
      <c r="ID39" s="139">
        <f>+Cap_MW_Lookups!IB52</f>
        <v>0</v>
      </c>
      <c r="IE39" s="139">
        <f>+Cap_MW_Lookups!IC52</f>
        <v>0</v>
      </c>
      <c r="IF39" s="139">
        <f>+Cap_MW_Lookups!ID52</f>
        <v>0</v>
      </c>
      <c r="IG39" s="139">
        <f>+Cap_MW_Lookups!IE52</f>
        <v>0</v>
      </c>
      <c r="IH39" s="139">
        <f>+Cap_MW_Lookups!IF52</f>
        <v>0</v>
      </c>
      <c r="II39" s="139">
        <f>+Cap_MW_Lookups!IG52</f>
        <v>0</v>
      </c>
      <c r="IJ39" s="139">
        <f>+Cap_MW_Lookups!IH52</f>
        <v>0</v>
      </c>
      <c r="IK39" s="139">
        <f>+Cap_MW_Lookups!II52</f>
        <v>0</v>
      </c>
      <c r="IL39" s="139">
        <f>+Cap_MW_Lookups!IJ52</f>
        <v>0</v>
      </c>
      <c r="IM39" s="139">
        <f>+Cap_MW_Lookups!IK52</f>
        <v>0</v>
      </c>
      <c r="IN39" s="139">
        <f>+Cap_MW_Lookups!IL52</f>
        <v>0</v>
      </c>
      <c r="IO39" s="139">
        <f>+Cap_MW_Lookups!IM52</f>
        <v>0</v>
      </c>
      <c r="IP39" s="139">
        <f>+Cap_MW_Lookups!IN52</f>
        <v>0</v>
      </c>
      <c r="IQ39" s="139">
        <f>+Cap_MW_Lookups!IO52</f>
        <v>0</v>
      </c>
      <c r="IR39" s="139">
        <f>+Cap_MW_Lookups!IP52</f>
        <v>0</v>
      </c>
      <c r="IS39" s="139">
        <f>+Cap_MW_Lookups!IQ52</f>
        <v>0</v>
      </c>
      <c r="IT39" s="139">
        <f>+Cap_MW_Lookups!IR52</f>
        <v>0</v>
      </c>
      <c r="IU39" s="139">
        <f>+Cap_MW_Lookups!IS52</f>
        <v>0</v>
      </c>
      <c r="IV39" s="139">
        <f>+Cap_MW_Lookups!IT52</f>
        <v>0</v>
      </c>
      <c r="IW39" s="139">
        <f>+Cap_MW_Lookups!IU52</f>
        <v>0</v>
      </c>
      <c r="IX39" s="139">
        <f>+Cap_MW_Lookups!IV52</f>
        <v>0</v>
      </c>
      <c r="IY39" s="139">
        <f>+Cap_MW_Lookups!IW52</f>
        <v>0</v>
      </c>
      <c r="IZ39" s="139">
        <f>+Cap_MW_Lookups!IX52</f>
        <v>0</v>
      </c>
      <c r="JA39" s="139">
        <f>+Cap_MW_Lookups!IY52</f>
        <v>0</v>
      </c>
      <c r="JB39" s="139">
        <f>+Cap_MW_Lookups!IZ52</f>
        <v>0</v>
      </c>
      <c r="JC39" s="139">
        <f>+Cap_MW_Lookups!JA52</f>
        <v>0</v>
      </c>
      <c r="JD39" s="139">
        <f>+Cap_MW_Lookups!JB52</f>
        <v>0</v>
      </c>
      <c r="JE39" s="139">
        <f>+Cap_MW_Lookups!JC52</f>
        <v>0</v>
      </c>
      <c r="JF39" s="139">
        <f>+Cap_MW_Lookups!JD52</f>
        <v>0</v>
      </c>
      <c r="JG39" s="139">
        <f>+Cap_MW_Lookups!JE52</f>
        <v>0</v>
      </c>
      <c r="JH39" s="139">
        <f>+Cap_MW_Lookups!JF52</f>
        <v>0</v>
      </c>
      <c r="JI39" s="139">
        <f>+Cap_MW_Lookups!JG52</f>
        <v>0</v>
      </c>
      <c r="JJ39" s="139">
        <f>+Cap_MW_Lookups!JH52</f>
        <v>0</v>
      </c>
      <c r="JK39" s="139">
        <f>+Cap_MW_Lookups!JI52</f>
        <v>0</v>
      </c>
      <c r="JL39" s="139">
        <f>+Cap_MW_Lookups!JJ52</f>
        <v>0</v>
      </c>
      <c r="JM39" s="139">
        <f>+Cap_MW_Lookups!JK52</f>
        <v>0</v>
      </c>
      <c r="JN39" s="139">
        <f>+Cap_MW_Lookups!JL52</f>
        <v>0</v>
      </c>
      <c r="JO39" s="139">
        <f>+Cap_MW_Lookups!JM52</f>
        <v>0</v>
      </c>
      <c r="JP39" s="139">
        <f>+Cap_MW_Lookups!JN52</f>
        <v>0</v>
      </c>
      <c r="JQ39" s="139">
        <f>+Cap_MW_Lookups!JO52</f>
        <v>0</v>
      </c>
      <c r="JR39" s="139">
        <f>+Cap_MW_Lookups!JP52</f>
        <v>0</v>
      </c>
      <c r="JS39" s="139">
        <f>+Cap_MW_Lookups!JQ52</f>
        <v>0</v>
      </c>
      <c r="JT39" s="139">
        <f>+Cap_MW_Lookups!JR52</f>
        <v>0</v>
      </c>
      <c r="JU39" s="139">
        <f>+Cap_MW_Lookups!JS52</f>
        <v>0</v>
      </c>
      <c r="JV39" s="139">
        <f>+Cap_MW_Lookups!JT52</f>
        <v>0</v>
      </c>
      <c r="JW39" s="139">
        <f>+Cap_MW_Lookups!JU52</f>
        <v>0</v>
      </c>
      <c r="JX39" s="139">
        <f>+Cap_MW_Lookups!JV52</f>
        <v>0</v>
      </c>
      <c r="JY39" s="139">
        <f>+Cap_MW_Lookups!JW52</f>
        <v>0</v>
      </c>
      <c r="JZ39" s="139">
        <f>+Cap_MW_Lookups!JX52</f>
        <v>0</v>
      </c>
      <c r="KA39" s="139">
        <f>+Cap_MW_Lookups!JY52</f>
        <v>0</v>
      </c>
      <c r="KB39" s="139">
        <f>+Cap_MW_Lookups!JZ52</f>
        <v>0</v>
      </c>
      <c r="KC39" s="139">
        <f>+Cap_MW_Lookups!KA52</f>
        <v>0</v>
      </c>
      <c r="KD39" s="139">
        <f>+Cap_MW_Lookups!KB52</f>
        <v>0</v>
      </c>
      <c r="KE39" s="139">
        <f>+Cap_MW_Lookups!KC52</f>
        <v>0</v>
      </c>
      <c r="KF39" s="139">
        <f>+Cap_MW_Lookups!KD52</f>
        <v>0</v>
      </c>
      <c r="KG39" s="139">
        <f>+Cap_MW_Lookups!KE52</f>
        <v>0</v>
      </c>
      <c r="KH39" s="139">
        <f>+Cap_MW_Lookups!KF52</f>
        <v>0</v>
      </c>
      <c r="KI39" s="139">
        <f>+Cap_MW_Lookups!KG52</f>
        <v>0</v>
      </c>
      <c r="KJ39" s="139">
        <f>+Cap_MW_Lookups!KH52</f>
        <v>0</v>
      </c>
      <c r="KK39" s="139">
        <f>+Cap_MW_Lookups!KI52</f>
        <v>0</v>
      </c>
      <c r="KL39" s="139">
        <f>+Cap_MW_Lookups!KJ52</f>
        <v>0</v>
      </c>
      <c r="KM39" s="139">
        <f>+Cap_MW_Lookups!KK52</f>
        <v>0</v>
      </c>
      <c r="KN39" s="139">
        <f>+Cap_MW_Lookups!KL52</f>
        <v>0</v>
      </c>
      <c r="KO39" s="139">
        <f>+Cap_MW_Lookups!KM52</f>
        <v>0</v>
      </c>
      <c r="KP39" s="139">
        <f>+Cap_MW_Lookups!KN52</f>
        <v>0</v>
      </c>
      <c r="KQ39" s="139">
        <f>+Cap_MW_Lookups!KO52</f>
        <v>0</v>
      </c>
      <c r="KR39" s="139">
        <f>+Cap_MW_Lookups!KP52</f>
        <v>0</v>
      </c>
      <c r="KS39" s="139">
        <f>+Cap_MW_Lookups!KQ52</f>
        <v>0</v>
      </c>
      <c r="KT39" s="139">
        <f>+Cap_MW_Lookups!KR52</f>
        <v>0</v>
      </c>
      <c r="KU39" s="139">
        <f>+Cap_MW_Lookups!KS52</f>
        <v>0</v>
      </c>
      <c r="KV39" s="139">
        <f>+Cap_MW_Lookups!KT52</f>
        <v>0</v>
      </c>
      <c r="KW39" s="139">
        <f>+Cap_MW_Lookups!KU52</f>
        <v>0</v>
      </c>
      <c r="KX39" s="139">
        <f>+Cap_MW_Lookups!KV52</f>
        <v>0</v>
      </c>
      <c r="KY39" s="139">
        <f>+Cap_MW_Lookups!KW52</f>
        <v>0</v>
      </c>
      <c r="KZ39" s="139">
        <f>+Cap_MW_Lookups!KX52</f>
        <v>0</v>
      </c>
      <c r="LA39" s="139">
        <f>+Cap_MW_Lookups!KY52</f>
        <v>0</v>
      </c>
      <c r="LB39" s="139">
        <f>+Cap_MW_Lookups!KZ52</f>
        <v>0</v>
      </c>
      <c r="LC39" s="139">
        <f>+Cap_MW_Lookups!LA52</f>
        <v>0</v>
      </c>
      <c r="LD39" s="139">
        <f>+Cap_MW_Lookups!LB52</f>
        <v>0</v>
      </c>
      <c r="LE39" s="139">
        <f>+Cap_MW_Lookups!LC52</f>
        <v>0</v>
      </c>
      <c r="LF39" s="139">
        <f>+Cap_MW_Lookups!LD52</f>
        <v>0</v>
      </c>
      <c r="LG39" s="139">
        <f>+Cap_MW_Lookups!LE52</f>
        <v>0</v>
      </c>
      <c r="LH39" s="139">
        <f>+Cap_MW_Lookups!LF52</f>
        <v>0</v>
      </c>
      <c r="LI39" s="139">
        <f>+Cap_MW_Lookups!LG52</f>
        <v>0</v>
      </c>
      <c r="LJ39" s="139">
        <f>+Cap_MW_Lookups!LH52</f>
        <v>0</v>
      </c>
      <c r="LK39" s="139">
        <f>+Cap_MW_Lookups!LI52</f>
        <v>0</v>
      </c>
      <c r="LL39" s="139">
        <f>+Cap_MW_Lookups!LJ52</f>
        <v>0</v>
      </c>
      <c r="LM39" s="139">
        <f>+Cap_MW_Lookups!LK52</f>
        <v>0</v>
      </c>
      <c r="LN39" s="139">
        <f>+Cap_MW_Lookups!LL52</f>
        <v>0</v>
      </c>
      <c r="LO39" s="139">
        <f>+Cap_MW_Lookups!LM52</f>
        <v>0</v>
      </c>
      <c r="LP39" s="139">
        <f>+Cap_MW_Lookups!LN52</f>
        <v>0</v>
      </c>
      <c r="LQ39" s="139">
        <f>+Cap_MW_Lookups!LO52</f>
        <v>0</v>
      </c>
      <c r="LR39" s="139">
        <f>+Cap_MW_Lookups!LP52</f>
        <v>0</v>
      </c>
      <c r="LS39" s="139">
        <f>+Cap_MW_Lookups!LQ52</f>
        <v>0</v>
      </c>
      <c r="LT39" s="139">
        <f>+Cap_MW_Lookups!LR52</f>
        <v>0</v>
      </c>
      <c r="LU39" s="139">
        <f>+Cap_MW_Lookups!LS52</f>
        <v>0</v>
      </c>
      <c r="LV39" s="139">
        <f>+Cap_MW_Lookups!LT52</f>
        <v>0</v>
      </c>
      <c r="LW39" s="139">
        <f>+Cap_MW_Lookups!LU52</f>
        <v>0</v>
      </c>
      <c r="LX39" s="139">
        <f>+Cap_MW_Lookups!LV52</f>
        <v>0</v>
      </c>
      <c r="LY39" s="139">
        <f>+Cap_MW_Lookups!LW52</f>
        <v>0</v>
      </c>
      <c r="LZ39" s="139">
        <f>+Cap_MW_Lookups!LX52</f>
        <v>0</v>
      </c>
      <c r="MA39" s="139">
        <f>+Cap_MW_Lookups!LY52</f>
        <v>0</v>
      </c>
      <c r="MB39" s="139">
        <f>+Cap_MW_Lookups!LZ52</f>
        <v>0</v>
      </c>
      <c r="MC39" s="139">
        <f>+Cap_MW_Lookups!MA52</f>
        <v>0</v>
      </c>
      <c r="MD39" s="139">
        <f>+Cap_MW_Lookups!MB52</f>
        <v>0</v>
      </c>
      <c r="ME39" s="139">
        <f>+Cap_MW_Lookups!MC52</f>
        <v>0</v>
      </c>
      <c r="MF39" s="139">
        <f>+Cap_MW_Lookups!MD52</f>
        <v>0</v>
      </c>
      <c r="MG39" s="139">
        <f>+Cap_MW_Lookups!ME52</f>
        <v>0</v>
      </c>
      <c r="MH39" s="139">
        <f>+Cap_MW_Lookups!MF52</f>
        <v>0</v>
      </c>
      <c r="MI39" s="139">
        <f>+Cap_MW_Lookups!MG52</f>
        <v>0</v>
      </c>
      <c r="MJ39" s="139">
        <f>+Cap_MW_Lookups!MH52</f>
        <v>0</v>
      </c>
      <c r="MK39" s="139">
        <f>+Cap_MW_Lookups!MI52</f>
        <v>0</v>
      </c>
      <c r="ML39" s="139">
        <f>+Cap_MW_Lookups!MJ52</f>
        <v>0</v>
      </c>
      <c r="MM39" s="139">
        <f>+Cap_MW_Lookups!MK52</f>
        <v>0</v>
      </c>
      <c r="MN39" s="139">
        <f>+Cap_MW_Lookups!ML52</f>
        <v>0</v>
      </c>
      <c r="MO39" s="139">
        <f>+Cap_MW_Lookups!MM52</f>
        <v>0</v>
      </c>
      <c r="MP39" s="139">
        <f>+Cap_MW_Lookups!MN52</f>
        <v>0</v>
      </c>
      <c r="MQ39" s="139">
        <f>+Cap_MW_Lookups!MO52</f>
        <v>0</v>
      </c>
      <c r="MR39" s="139">
        <f>+Cap_MW_Lookups!MP52</f>
        <v>0</v>
      </c>
      <c r="MS39" s="139">
        <f>+Cap_MW_Lookups!MQ52</f>
        <v>0</v>
      </c>
      <c r="MT39" s="139">
        <f>+Cap_MW_Lookups!MR52</f>
        <v>0</v>
      </c>
      <c r="MU39" s="139">
        <f>+Cap_MW_Lookups!MS52</f>
        <v>0</v>
      </c>
      <c r="MV39" s="139">
        <f>+Cap_MW_Lookups!MT52</f>
        <v>0</v>
      </c>
      <c r="MW39" s="139">
        <f>+Cap_MW_Lookups!MU52</f>
        <v>0</v>
      </c>
      <c r="MX39" s="139">
        <f>+Cap_MW_Lookups!MV52</f>
        <v>0</v>
      </c>
      <c r="MY39" s="139">
        <f>+Cap_MW_Lookups!MW52</f>
        <v>0</v>
      </c>
      <c r="MZ39" s="139">
        <f>+Cap_MW_Lookups!MX52</f>
        <v>0</v>
      </c>
      <c r="NB39" s="19" t="str">
        <f>+D39</f>
        <v>Capacity MW</v>
      </c>
      <c r="NC39" s="6">
        <f t="shared" ref="NC39:NL42" si="2085">AVERAGEIF($E$3:$MZ$3,NC$3,$E39:$MZ39)</f>
        <v>0.55333333333333323</v>
      </c>
      <c r="ND39" s="6">
        <f t="shared" si="2085"/>
        <v>0.51999999999999991</v>
      </c>
      <c r="NE39" s="6">
        <f t="shared" si="2085"/>
        <v>0.51999999999999991</v>
      </c>
      <c r="NF39" s="6">
        <f t="shared" si="2085"/>
        <v>0.51999999999999991</v>
      </c>
      <c r="NG39" s="6">
        <f t="shared" si="2085"/>
        <v>0.51999999999999991</v>
      </c>
      <c r="NH39" s="6">
        <f t="shared" si="2085"/>
        <v>0.51999999999999991</v>
      </c>
      <c r="NI39" s="6">
        <f t="shared" si="2085"/>
        <v>0.51999999999999991</v>
      </c>
      <c r="NJ39" s="6">
        <f t="shared" si="2085"/>
        <v>0.51999999999999991</v>
      </c>
      <c r="NK39" s="6">
        <f t="shared" si="2085"/>
        <v>0.40333333333333332</v>
      </c>
      <c r="NL39" s="6">
        <f t="shared" si="2085"/>
        <v>0.31999999999999995</v>
      </c>
      <c r="NM39" s="6">
        <f t="shared" ref="NM39:NV42" si="2086">AVERAGEIF($E$3:$MZ$3,NM$3,$E39:$MZ39)</f>
        <v>0.31999999999999995</v>
      </c>
      <c r="NN39" s="6">
        <f t="shared" si="2086"/>
        <v>0.31999999999999995</v>
      </c>
      <c r="NO39" s="6">
        <f t="shared" si="2086"/>
        <v>0.31999999999999995</v>
      </c>
      <c r="NP39" s="6">
        <f t="shared" si="2086"/>
        <v>0.31999999999999995</v>
      </c>
      <c r="NQ39" s="6">
        <f t="shared" si="2086"/>
        <v>0</v>
      </c>
      <c r="NR39" s="6">
        <f t="shared" si="2086"/>
        <v>0</v>
      </c>
      <c r="NS39" s="6">
        <f t="shared" si="2086"/>
        <v>0</v>
      </c>
      <c r="NT39" s="6">
        <f t="shared" si="2086"/>
        <v>0</v>
      </c>
      <c r="NU39" s="6">
        <f t="shared" si="2086"/>
        <v>0</v>
      </c>
      <c r="NV39" s="6">
        <f t="shared" si="2086"/>
        <v>0</v>
      </c>
      <c r="NW39" s="6">
        <f t="shared" ref="NW39:OF42" si="2087">AVERAGEIF($E$3:$MZ$3,NW$3,$E39:$MZ39)</f>
        <v>0</v>
      </c>
      <c r="NX39" s="6">
        <f t="shared" si="2087"/>
        <v>0</v>
      </c>
      <c r="NY39" s="6">
        <f t="shared" si="2087"/>
        <v>0</v>
      </c>
      <c r="NZ39" s="6">
        <f t="shared" si="2087"/>
        <v>0</v>
      </c>
      <c r="OA39" s="6">
        <f t="shared" si="2087"/>
        <v>0</v>
      </c>
      <c r="OB39" s="6">
        <f t="shared" si="2087"/>
        <v>0</v>
      </c>
      <c r="OC39" s="6">
        <f t="shared" si="2087"/>
        <v>0</v>
      </c>
      <c r="OD39" s="6">
        <f t="shared" si="2087"/>
        <v>0</v>
      </c>
      <c r="OE39" s="6">
        <f t="shared" si="2087"/>
        <v>0</v>
      </c>
      <c r="OF39" s="6">
        <f t="shared" si="2087"/>
        <v>0</v>
      </c>
      <c r="OH39" s="58" t="str">
        <f>_xlfn.CONCAT(C39," ",D39)</f>
        <v>Seabrook PPA Capacity MW</v>
      </c>
    </row>
    <row r="40" spans="2:398" x14ac:dyDescent="0.25">
      <c r="B40" s="5"/>
      <c r="D40" s="19" t="s">
        <v>30</v>
      </c>
      <c r="E40" s="46">
        <f>INDEX(Allocations[#All],MATCH(Capacity_Charges!$C39,Allocations[[#All],[Invoice_Group]],0),MATCH(Capacity_Charges!$B$3,Allocations[#Headers],0))</f>
        <v>0</v>
      </c>
      <c r="F40" s="46">
        <f>INDEX(Allocations[#All],MATCH(Capacity_Charges!$C39,Allocations[[#All],[Invoice_Group]],0),MATCH(Capacity_Charges!$B$3,Allocations[#Headers],0))</f>
        <v>0</v>
      </c>
      <c r="G40" s="46">
        <f>INDEX(Allocations[#All],MATCH(Capacity_Charges!$C39,Allocations[[#All],[Invoice_Group]],0),MATCH(Capacity_Charges!$B$3,Allocations[#Headers],0))</f>
        <v>0</v>
      </c>
      <c r="H40" s="46">
        <f>INDEX(Allocations[#All],MATCH(Capacity_Charges!$C39,Allocations[[#All],[Invoice_Group]],0),MATCH(Capacity_Charges!$B$3,Allocations[#Headers],0))</f>
        <v>0</v>
      </c>
      <c r="I40" s="46">
        <f>INDEX(Allocations[#All],MATCH(Capacity_Charges!$C39,Allocations[[#All],[Invoice_Group]],0),MATCH(Capacity_Charges!$B$3,Allocations[#Headers],0))</f>
        <v>0</v>
      </c>
      <c r="J40" s="46">
        <f>INDEX(Allocations[#All],MATCH(Capacity_Charges!$C39,Allocations[[#All],[Invoice_Group]],0),MATCH(Capacity_Charges!$B$3,Allocations[#Headers],0))</f>
        <v>0</v>
      </c>
      <c r="K40" s="46">
        <f>INDEX(Allocations[#All],MATCH(Capacity_Charges!$C39,Allocations[[#All],[Invoice_Group]],0),MATCH(Capacity_Charges!$B$3,Allocations[#Headers],0))</f>
        <v>0</v>
      </c>
      <c r="L40" s="46">
        <f>INDEX(Allocations[#All],MATCH(Capacity_Charges!$C39,Allocations[[#All],[Invoice_Group]],0),MATCH(Capacity_Charges!$B$3,Allocations[#Headers],0))</f>
        <v>0</v>
      </c>
      <c r="M40" s="46">
        <f>INDEX(Allocations[#All],MATCH(Capacity_Charges!$C39,Allocations[[#All],[Invoice_Group]],0),MATCH(Capacity_Charges!$B$3,Allocations[#Headers],0))</f>
        <v>0</v>
      </c>
      <c r="N40" s="46">
        <f>INDEX(Allocations[#All],MATCH(Capacity_Charges!$C39,Allocations[[#All],[Invoice_Group]],0),MATCH(Capacity_Charges!$B$3,Allocations[#Headers],0))</f>
        <v>0</v>
      </c>
      <c r="O40" s="46">
        <f>INDEX(Allocations[#All],MATCH(Capacity_Charges!$C39,Allocations[[#All],[Invoice_Group]],0),MATCH(Capacity_Charges!$B$3,Allocations[#Headers],0))</f>
        <v>0</v>
      </c>
      <c r="P40" s="46">
        <f>INDEX(Allocations[#All],MATCH(Capacity_Charges!$C39,Allocations[[#All],[Invoice_Group]],0),MATCH(Capacity_Charges!$B$3,Allocations[#Headers],0))</f>
        <v>0</v>
      </c>
      <c r="Q40" s="46">
        <f>INDEX(Allocations[#All],MATCH(Capacity_Charges!$C39,Allocations[[#All],[Invoice_Group]],0),MATCH(Capacity_Charges!$B$3,Allocations[#Headers],0))</f>
        <v>0</v>
      </c>
      <c r="R40" s="46">
        <f>INDEX(Allocations[#All],MATCH(Capacity_Charges!$C39,Allocations[[#All],[Invoice_Group]],0),MATCH(Capacity_Charges!$B$3,Allocations[#Headers],0))</f>
        <v>0</v>
      </c>
      <c r="S40" s="46">
        <f>INDEX(Allocations[#All],MATCH(Capacity_Charges!$C39,Allocations[[#All],[Invoice_Group]],0),MATCH(Capacity_Charges!$B$3,Allocations[#Headers],0))</f>
        <v>0</v>
      </c>
      <c r="T40" s="46">
        <f>INDEX(Allocations[#All],MATCH(Capacity_Charges!$C39,Allocations[[#All],[Invoice_Group]],0),MATCH(Capacity_Charges!$B$3,Allocations[#Headers],0))</f>
        <v>0</v>
      </c>
      <c r="U40" s="46">
        <f>INDEX(Allocations[#All],MATCH(Capacity_Charges!$C39,Allocations[[#All],[Invoice_Group]],0),MATCH(Capacity_Charges!$B$3,Allocations[#Headers],0))</f>
        <v>0</v>
      </c>
      <c r="V40" s="46">
        <f>INDEX(Allocations[#All],MATCH(Capacity_Charges!$C39,Allocations[[#All],[Invoice_Group]],0),MATCH(Capacity_Charges!$B$3,Allocations[#Headers],0))</f>
        <v>0</v>
      </c>
      <c r="W40" s="46">
        <f>INDEX(Allocations[#All],MATCH(Capacity_Charges!$C39,Allocations[[#All],[Invoice_Group]],0),MATCH(Capacity_Charges!$B$3,Allocations[#Headers],0))</f>
        <v>0</v>
      </c>
      <c r="X40" s="46">
        <f>INDEX(Allocations[#All],MATCH(Capacity_Charges!$C39,Allocations[[#All],[Invoice_Group]],0),MATCH(Capacity_Charges!$B$3,Allocations[#Headers],0))</f>
        <v>0</v>
      </c>
      <c r="Y40" s="46">
        <f>INDEX(Allocations[#All],MATCH(Capacity_Charges!$C39,Allocations[[#All],[Invoice_Group]],0),MATCH(Capacity_Charges!$B$3,Allocations[#Headers],0))</f>
        <v>0</v>
      </c>
      <c r="Z40" s="46">
        <f>INDEX(Allocations[#All],MATCH(Capacity_Charges!$C39,Allocations[[#All],[Invoice_Group]],0),MATCH(Capacity_Charges!$B$3,Allocations[#Headers],0))</f>
        <v>0</v>
      </c>
      <c r="AA40" s="46">
        <f>INDEX(Allocations[#All],MATCH(Capacity_Charges!$C39,Allocations[[#All],[Invoice_Group]],0),MATCH(Capacity_Charges!$B$3,Allocations[#Headers],0))</f>
        <v>0</v>
      </c>
      <c r="AB40" s="46">
        <f>INDEX(Allocations[#All],MATCH(Capacity_Charges!$C39,Allocations[[#All],[Invoice_Group]],0),MATCH(Capacity_Charges!$B$3,Allocations[#Headers],0))</f>
        <v>0</v>
      </c>
      <c r="AC40" s="46">
        <f>INDEX(Allocations[#All],MATCH(Capacity_Charges!$C39,Allocations[[#All],[Invoice_Group]],0),MATCH(Capacity_Charges!$B$3,Allocations[#Headers],0))</f>
        <v>0</v>
      </c>
      <c r="AD40" s="46">
        <f>INDEX(Allocations[#All],MATCH(Capacity_Charges!$C39,Allocations[[#All],[Invoice_Group]],0),MATCH(Capacity_Charges!$B$3,Allocations[#Headers],0))</f>
        <v>0</v>
      </c>
      <c r="AE40" s="46">
        <f>INDEX(Allocations[#All],MATCH(Capacity_Charges!$C39,Allocations[[#All],[Invoice_Group]],0),MATCH(Capacity_Charges!$B$3,Allocations[#Headers],0))</f>
        <v>0</v>
      </c>
      <c r="AF40" s="46">
        <f>INDEX(Allocations[#All],MATCH(Capacity_Charges!$C39,Allocations[[#All],[Invoice_Group]],0),MATCH(Capacity_Charges!$B$3,Allocations[#Headers],0))</f>
        <v>0</v>
      </c>
      <c r="AG40" s="46">
        <f>INDEX(Allocations[#All],MATCH(Capacity_Charges!$C39,Allocations[[#All],[Invoice_Group]],0),MATCH(Capacity_Charges!$B$3,Allocations[#Headers],0))</f>
        <v>0</v>
      </c>
      <c r="AH40" s="46">
        <f>INDEX(Allocations[#All],MATCH(Capacity_Charges!$C39,Allocations[[#All],[Invoice_Group]],0),MATCH(Capacity_Charges!$B$3,Allocations[#Headers],0))</f>
        <v>0</v>
      </c>
      <c r="AI40" s="46">
        <f>INDEX(Allocations[#All],MATCH(Capacity_Charges!$C39,Allocations[[#All],[Invoice_Group]],0),MATCH(Capacity_Charges!$B$3,Allocations[#Headers],0))</f>
        <v>0</v>
      </c>
      <c r="AJ40" s="46">
        <f>INDEX(Allocations[#All],MATCH(Capacity_Charges!$C39,Allocations[[#All],[Invoice_Group]],0),MATCH(Capacity_Charges!$B$3,Allocations[#Headers],0))</f>
        <v>0</v>
      </c>
      <c r="AK40" s="46">
        <f>INDEX(Allocations[#All],MATCH(Capacity_Charges!$C39,Allocations[[#All],[Invoice_Group]],0),MATCH(Capacity_Charges!$B$3,Allocations[#Headers],0))</f>
        <v>0</v>
      </c>
      <c r="AL40" s="46">
        <f>INDEX(Allocations[#All],MATCH(Capacity_Charges!$C39,Allocations[[#All],[Invoice_Group]],0),MATCH(Capacity_Charges!$B$3,Allocations[#Headers],0))</f>
        <v>0</v>
      </c>
      <c r="AM40" s="46">
        <f>INDEX(Allocations[#All],MATCH(Capacity_Charges!$C39,Allocations[[#All],[Invoice_Group]],0),MATCH(Capacity_Charges!$B$3,Allocations[#Headers],0))</f>
        <v>0</v>
      </c>
      <c r="AN40" s="46">
        <f>INDEX(Allocations[#All],MATCH(Capacity_Charges!$C39,Allocations[[#All],[Invoice_Group]],0),MATCH(Capacity_Charges!$B$3,Allocations[#Headers],0))</f>
        <v>0</v>
      </c>
      <c r="AO40" s="46">
        <f>INDEX(Allocations[#All],MATCH(Capacity_Charges!$C39,Allocations[[#All],[Invoice_Group]],0),MATCH(Capacity_Charges!$B$3,Allocations[#Headers],0))</f>
        <v>0</v>
      </c>
      <c r="AP40" s="46">
        <f>INDEX(Allocations[#All],MATCH(Capacity_Charges!$C39,Allocations[[#All],[Invoice_Group]],0),MATCH(Capacity_Charges!$B$3,Allocations[#Headers],0))</f>
        <v>0</v>
      </c>
      <c r="AQ40" s="46">
        <f>INDEX(Allocations[#All],MATCH(Capacity_Charges!$C39,Allocations[[#All],[Invoice_Group]],0),MATCH(Capacity_Charges!$B$3,Allocations[#Headers],0))</f>
        <v>0</v>
      </c>
      <c r="AR40" s="46">
        <f>INDEX(Allocations[#All],MATCH(Capacity_Charges!$C39,Allocations[[#All],[Invoice_Group]],0),MATCH(Capacity_Charges!$B$3,Allocations[#Headers],0))</f>
        <v>0</v>
      </c>
      <c r="AS40" s="46">
        <f>INDEX(Allocations[#All],MATCH(Capacity_Charges!$C39,Allocations[[#All],[Invoice_Group]],0),MATCH(Capacity_Charges!$B$3,Allocations[#Headers],0))</f>
        <v>0</v>
      </c>
      <c r="AT40" s="46">
        <f>INDEX(Allocations[#All],MATCH(Capacity_Charges!$C39,Allocations[[#All],[Invoice_Group]],0),MATCH(Capacity_Charges!$B$3,Allocations[#Headers],0))</f>
        <v>0</v>
      </c>
      <c r="AU40" s="46">
        <f>INDEX(Allocations[#All],MATCH(Capacity_Charges!$C39,Allocations[[#All],[Invoice_Group]],0),MATCH(Capacity_Charges!$B$3,Allocations[#Headers],0))</f>
        <v>0</v>
      </c>
      <c r="AV40" s="46">
        <f>INDEX(Allocations[#All],MATCH(Capacity_Charges!$C39,Allocations[[#All],[Invoice_Group]],0),MATCH(Capacity_Charges!$B$3,Allocations[#Headers],0))</f>
        <v>0</v>
      </c>
      <c r="AW40" s="46">
        <f>INDEX(Allocations[#All],MATCH(Capacity_Charges!$C39,Allocations[[#All],[Invoice_Group]],0),MATCH(Capacity_Charges!$B$3,Allocations[#Headers],0))</f>
        <v>0</v>
      </c>
      <c r="AX40" s="46">
        <f>INDEX(Allocations[#All],MATCH(Capacity_Charges!$C39,Allocations[[#All],[Invoice_Group]],0),MATCH(Capacity_Charges!$B$3,Allocations[#Headers],0))</f>
        <v>0</v>
      </c>
      <c r="AY40" s="46">
        <f>INDEX(Allocations[#All],MATCH(Capacity_Charges!$C39,Allocations[[#All],[Invoice_Group]],0),MATCH(Capacity_Charges!$B$3,Allocations[#Headers],0))</f>
        <v>0</v>
      </c>
      <c r="AZ40" s="46">
        <f>INDEX(Allocations[#All],MATCH(Capacity_Charges!$C39,Allocations[[#All],[Invoice_Group]],0),MATCH(Capacity_Charges!$B$3,Allocations[#Headers],0))</f>
        <v>0</v>
      </c>
      <c r="BA40" s="46">
        <f>INDEX(Allocations[#All],MATCH(Capacity_Charges!$C39,Allocations[[#All],[Invoice_Group]],0),MATCH(Capacity_Charges!$B$3,Allocations[#Headers],0))</f>
        <v>0</v>
      </c>
      <c r="BB40" s="46">
        <f>INDEX(Allocations[#All],MATCH(Capacity_Charges!$C39,Allocations[[#All],[Invoice_Group]],0),MATCH(Capacity_Charges!$B$3,Allocations[#Headers],0))</f>
        <v>0</v>
      </c>
      <c r="BC40" s="46">
        <f>INDEX(Allocations[#All],MATCH(Capacity_Charges!$C39,Allocations[[#All],[Invoice_Group]],0),MATCH(Capacity_Charges!$B$3,Allocations[#Headers],0))</f>
        <v>0</v>
      </c>
      <c r="BD40" s="46">
        <f>INDEX(Allocations[#All],MATCH(Capacity_Charges!$C39,Allocations[[#All],[Invoice_Group]],0),MATCH(Capacity_Charges!$B$3,Allocations[#Headers],0))</f>
        <v>0</v>
      </c>
      <c r="BE40" s="46">
        <f>INDEX(Allocations[#All],MATCH(Capacity_Charges!$C39,Allocations[[#All],[Invoice_Group]],0),MATCH(Capacity_Charges!$B$3,Allocations[#Headers],0))</f>
        <v>0</v>
      </c>
      <c r="BF40" s="46">
        <f>INDEX(Allocations[#All],MATCH(Capacity_Charges!$C39,Allocations[[#All],[Invoice_Group]],0),MATCH(Capacity_Charges!$B$3,Allocations[#Headers],0))</f>
        <v>0</v>
      </c>
      <c r="BG40" s="46">
        <f>INDEX(Allocations[#All],MATCH(Capacity_Charges!$C39,Allocations[[#All],[Invoice_Group]],0),MATCH(Capacity_Charges!$B$3,Allocations[#Headers],0))</f>
        <v>0</v>
      </c>
      <c r="BH40" s="46">
        <f>INDEX(Allocations[#All],MATCH(Capacity_Charges!$C39,Allocations[[#All],[Invoice_Group]],0),MATCH(Capacity_Charges!$B$3,Allocations[#Headers],0))</f>
        <v>0</v>
      </c>
      <c r="BI40" s="46">
        <f>INDEX(Allocations[#All],MATCH(Capacity_Charges!$C39,Allocations[[#All],[Invoice_Group]],0),MATCH(Capacity_Charges!$B$3,Allocations[#Headers],0))</f>
        <v>0</v>
      </c>
      <c r="BJ40" s="46">
        <f>INDEX(Allocations[#All],MATCH(Capacity_Charges!$C39,Allocations[[#All],[Invoice_Group]],0),MATCH(Capacity_Charges!$B$3,Allocations[#Headers],0))</f>
        <v>0</v>
      </c>
      <c r="BK40" s="46">
        <f>INDEX(Allocations[#All],MATCH(Capacity_Charges!$C39,Allocations[[#All],[Invoice_Group]],0),MATCH(Capacity_Charges!$B$3,Allocations[#Headers],0))</f>
        <v>0</v>
      </c>
      <c r="BL40" s="46">
        <f>INDEX(Allocations[#All],MATCH(Capacity_Charges!$C39,Allocations[[#All],[Invoice_Group]],0),MATCH(Capacity_Charges!$B$3,Allocations[#Headers],0))</f>
        <v>0</v>
      </c>
      <c r="BM40" s="46">
        <f>INDEX(Allocations[#All],MATCH(Capacity_Charges!$C39,Allocations[[#All],[Invoice_Group]],0),MATCH(Capacity_Charges!$B$3,Allocations[#Headers],0))</f>
        <v>0</v>
      </c>
      <c r="BN40" s="46">
        <f>INDEX(Allocations[#All],MATCH(Capacity_Charges!$C39,Allocations[[#All],[Invoice_Group]],0),MATCH(Capacity_Charges!$B$3,Allocations[#Headers],0))</f>
        <v>0</v>
      </c>
      <c r="BO40" s="46">
        <f>INDEX(Allocations[#All],MATCH(Capacity_Charges!$C39,Allocations[[#All],[Invoice_Group]],0),MATCH(Capacity_Charges!$B$3,Allocations[#Headers],0))</f>
        <v>0</v>
      </c>
      <c r="BP40" s="46">
        <f>INDEX(Allocations[#All],MATCH(Capacity_Charges!$C39,Allocations[[#All],[Invoice_Group]],0),MATCH(Capacity_Charges!$B$3,Allocations[#Headers],0))</f>
        <v>0</v>
      </c>
      <c r="BQ40" s="46">
        <f>INDEX(Allocations[#All],MATCH(Capacity_Charges!$C39,Allocations[[#All],[Invoice_Group]],0),MATCH(Capacity_Charges!$B$3,Allocations[#Headers],0))</f>
        <v>0</v>
      </c>
      <c r="BR40" s="46">
        <f>INDEX(Allocations[#All],MATCH(Capacity_Charges!$C39,Allocations[[#All],[Invoice_Group]],0),MATCH(Capacity_Charges!$B$3,Allocations[#Headers],0))</f>
        <v>0</v>
      </c>
      <c r="BS40" s="46">
        <f>INDEX(Allocations[#All],MATCH(Capacity_Charges!$C39,Allocations[[#All],[Invoice_Group]],0),MATCH(Capacity_Charges!$B$3,Allocations[#Headers],0))</f>
        <v>0</v>
      </c>
      <c r="BT40" s="46">
        <f>INDEX(Allocations[#All],MATCH(Capacity_Charges!$C39,Allocations[[#All],[Invoice_Group]],0),MATCH(Capacity_Charges!$B$3,Allocations[#Headers],0))</f>
        <v>0</v>
      </c>
      <c r="BU40" s="46">
        <f>INDEX(Allocations[#All],MATCH(Capacity_Charges!$C39,Allocations[[#All],[Invoice_Group]],0),MATCH(Capacity_Charges!$B$3,Allocations[#Headers],0))</f>
        <v>0</v>
      </c>
      <c r="BV40" s="46">
        <f>INDEX(Allocations[#All],MATCH(Capacity_Charges!$C39,Allocations[[#All],[Invoice_Group]],0),MATCH(Capacity_Charges!$B$3,Allocations[#Headers],0))</f>
        <v>0</v>
      </c>
      <c r="BW40" s="46">
        <f>INDEX(Allocations[#All],MATCH(Capacity_Charges!$C39,Allocations[[#All],[Invoice_Group]],0),MATCH(Capacity_Charges!$B$3,Allocations[#Headers],0))</f>
        <v>0</v>
      </c>
      <c r="BX40" s="46">
        <f>INDEX(Allocations[#All],MATCH(Capacity_Charges!$C39,Allocations[[#All],[Invoice_Group]],0),MATCH(Capacity_Charges!$B$3,Allocations[#Headers],0))</f>
        <v>0</v>
      </c>
      <c r="BY40" s="46">
        <f>INDEX(Allocations[#All],MATCH(Capacity_Charges!$C39,Allocations[[#All],[Invoice_Group]],0),MATCH(Capacity_Charges!$B$3,Allocations[#Headers],0))</f>
        <v>0</v>
      </c>
      <c r="BZ40" s="46">
        <f>INDEX(Allocations[#All],MATCH(Capacity_Charges!$C39,Allocations[[#All],[Invoice_Group]],0),MATCH(Capacity_Charges!$B$3,Allocations[#Headers],0))</f>
        <v>0</v>
      </c>
      <c r="CA40" s="46">
        <f>INDEX(Allocations[#All],MATCH(Capacity_Charges!$C39,Allocations[[#All],[Invoice_Group]],0),MATCH(Capacity_Charges!$B$3,Allocations[#Headers],0))</f>
        <v>0</v>
      </c>
      <c r="CB40" s="46">
        <f>INDEX(Allocations[#All],MATCH(Capacity_Charges!$C39,Allocations[[#All],[Invoice_Group]],0),MATCH(Capacity_Charges!$B$3,Allocations[#Headers],0))</f>
        <v>0</v>
      </c>
      <c r="CC40" s="46">
        <f>INDEX(Allocations[#All],MATCH(Capacity_Charges!$C39,Allocations[[#All],[Invoice_Group]],0),MATCH(Capacity_Charges!$B$3,Allocations[#Headers],0))</f>
        <v>0</v>
      </c>
      <c r="CD40" s="46">
        <f>INDEX(Allocations[#All],MATCH(Capacity_Charges!$C39,Allocations[[#All],[Invoice_Group]],0),MATCH(Capacity_Charges!$B$3,Allocations[#Headers],0))</f>
        <v>0</v>
      </c>
      <c r="CE40" s="46">
        <f>INDEX(Allocations[#All],MATCH(Capacity_Charges!$C39,Allocations[[#All],[Invoice_Group]],0),MATCH(Capacity_Charges!$B$3,Allocations[#Headers],0))</f>
        <v>0</v>
      </c>
      <c r="CF40" s="46">
        <f>INDEX(Allocations[#All],MATCH(Capacity_Charges!$C39,Allocations[[#All],[Invoice_Group]],0),MATCH(Capacity_Charges!$B$3,Allocations[#Headers],0))</f>
        <v>0</v>
      </c>
      <c r="CG40" s="46">
        <f>INDEX(Allocations[#All],MATCH(Capacity_Charges!$C39,Allocations[[#All],[Invoice_Group]],0),MATCH(Capacity_Charges!$B$3,Allocations[#Headers],0))</f>
        <v>0</v>
      </c>
      <c r="CH40" s="46">
        <f>INDEX(Allocations[#All],MATCH(Capacity_Charges!$C39,Allocations[[#All],[Invoice_Group]],0),MATCH(Capacity_Charges!$B$3,Allocations[#Headers],0))</f>
        <v>0</v>
      </c>
      <c r="CI40" s="46">
        <f>INDEX(Allocations[#All],MATCH(Capacity_Charges!$C39,Allocations[[#All],[Invoice_Group]],0),MATCH(Capacity_Charges!$B$3,Allocations[#Headers],0))</f>
        <v>0</v>
      </c>
      <c r="CJ40" s="46">
        <f>INDEX(Allocations[#All],MATCH(Capacity_Charges!$C39,Allocations[[#All],[Invoice_Group]],0),MATCH(Capacity_Charges!$B$3,Allocations[#Headers],0))</f>
        <v>0</v>
      </c>
      <c r="CK40" s="46">
        <f>INDEX(Allocations[#All],MATCH(Capacity_Charges!$C39,Allocations[[#All],[Invoice_Group]],0),MATCH(Capacity_Charges!$B$3,Allocations[#Headers],0))</f>
        <v>0</v>
      </c>
      <c r="CL40" s="46">
        <f>INDEX(Allocations[#All],MATCH(Capacity_Charges!$C39,Allocations[[#All],[Invoice_Group]],0),MATCH(Capacity_Charges!$B$3,Allocations[#Headers],0))</f>
        <v>0</v>
      </c>
      <c r="CM40" s="46">
        <f>INDEX(Allocations[#All],MATCH(Capacity_Charges!$C39,Allocations[[#All],[Invoice_Group]],0),MATCH(Capacity_Charges!$B$3,Allocations[#Headers],0))</f>
        <v>0</v>
      </c>
      <c r="CN40" s="46">
        <f>INDEX(Allocations[#All],MATCH(Capacity_Charges!$C39,Allocations[[#All],[Invoice_Group]],0),MATCH(Capacity_Charges!$B$3,Allocations[#Headers],0))</f>
        <v>0</v>
      </c>
      <c r="CO40" s="46">
        <f>INDEX(Allocations[#All],MATCH(Capacity_Charges!$C39,Allocations[[#All],[Invoice_Group]],0),MATCH(Capacity_Charges!$B$3,Allocations[#Headers],0))</f>
        <v>0</v>
      </c>
      <c r="CP40" s="46">
        <f>INDEX(Allocations[#All],MATCH(Capacity_Charges!$C39,Allocations[[#All],[Invoice_Group]],0),MATCH(Capacity_Charges!$B$3,Allocations[#Headers],0))</f>
        <v>0</v>
      </c>
      <c r="CQ40" s="46">
        <f>INDEX(Allocations[#All],MATCH(Capacity_Charges!$C39,Allocations[[#All],[Invoice_Group]],0),MATCH(Capacity_Charges!$B$3,Allocations[#Headers],0))</f>
        <v>0</v>
      </c>
      <c r="CR40" s="46">
        <f>INDEX(Allocations[#All],MATCH(Capacity_Charges!$C39,Allocations[[#All],[Invoice_Group]],0),MATCH(Capacity_Charges!$B$3,Allocations[#Headers],0))</f>
        <v>0</v>
      </c>
      <c r="CS40" s="46">
        <f>INDEX(Allocations[#All],MATCH(Capacity_Charges!$C39,Allocations[[#All],[Invoice_Group]],0),MATCH(Capacity_Charges!$B$3,Allocations[#Headers],0))</f>
        <v>0</v>
      </c>
      <c r="CT40" s="46">
        <f>INDEX(Allocations[#All],MATCH(Capacity_Charges!$C39,Allocations[[#All],[Invoice_Group]],0),MATCH(Capacity_Charges!$B$3,Allocations[#Headers],0))</f>
        <v>0</v>
      </c>
      <c r="CU40" s="46">
        <f>INDEX(Allocations[#All],MATCH(Capacity_Charges!$C39,Allocations[[#All],[Invoice_Group]],0),MATCH(Capacity_Charges!$B$3,Allocations[#Headers],0))</f>
        <v>0</v>
      </c>
      <c r="CV40" s="46">
        <f>INDEX(Allocations[#All],MATCH(Capacity_Charges!$C39,Allocations[[#All],[Invoice_Group]],0),MATCH(Capacity_Charges!$B$3,Allocations[#Headers],0))</f>
        <v>0</v>
      </c>
      <c r="CW40" s="46">
        <f>INDEX(Allocations[#All],MATCH(Capacity_Charges!$C39,Allocations[[#All],[Invoice_Group]],0),MATCH(Capacity_Charges!$B$3,Allocations[#Headers],0))</f>
        <v>0</v>
      </c>
      <c r="CX40" s="46">
        <f>INDEX(Allocations[#All],MATCH(Capacity_Charges!$C39,Allocations[[#All],[Invoice_Group]],0),MATCH(Capacity_Charges!$B$3,Allocations[#Headers],0))</f>
        <v>0</v>
      </c>
      <c r="CY40" s="46">
        <f>INDEX(Allocations[#All],MATCH(Capacity_Charges!$C39,Allocations[[#All],[Invoice_Group]],0),MATCH(Capacity_Charges!$B$3,Allocations[#Headers],0))</f>
        <v>0</v>
      </c>
      <c r="CZ40" s="46">
        <f>INDEX(Allocations[#All],MATCH(Capacity_Charges!$C39,Allocations[[#All],[Invoice_Group]],0),MATCH(Capacity_Charges!$B$3,Allocations[#Headers],0))</f>
        <v>0</v>
      </c>
      <c r="DA40" s="46">
        <f>INDEX(Allocations[#All],MATCH(Capacity_Charges!$C39,Allocations[[#All],[Invoice_Group]],0),MATCH(Capacity_Charges!$B$3,Allocations[#Headers],0))</f>
        <v>0</v>
      </c>
      <c r="DB40" s="46">
        <f>INDEX(Allocations[#All],MATCH(Capacity_Charges!$C39,Allocations[[#All],[Invoice_Group]],0),MATCH(Capacity_Charges!$B$3,Allocations[#Headers],0))</f>
        <v>0</v>
      </c>
      <c r="DC40" s="46">
        <f>INDEX(Allocations[#All],MATCH(Capacity_Charges!$C39,Allocations[[#All],[Invoice_Group]],0),MATCH(Capacity_Charges!$B$3,Allocations[#Headers],0))</f>
        <v>0</v>
      </c>
      <c r="DD40" s="46">
        <f>INDEX(Allocations[#All],MATCH(Capacity_Charges!$C39,Allocations[[#All],[Invoice_Group]],0),MATCH(Capacity_Charges!$B$3,Allocations[#Headers],0))</f>
        <v>0</v>
      </c>
      <c r="DE40" s="46">
        <f>INDEX(Allocations[#All],MATCH(Capacity_Charges!$C39,Allocations[[#All],[Invoice_Group]],0),MATCH(Capacity_Charges!$B$3,Allocations[#Headers],0))</f>
        <v>0</v>
      </c>
      <c r="DF40" s="46">
        <f>INDEX(Allocations[#All],MATCH(Capacity_Charges!$C39,Allocations[[#All],[Invoice_Group]],0),MATCH(Capacity_Charges!$B$3,Allocations[#Headers],0))</f>
        <v>0</v>
      </c>
      <c r="DG40" s="46">
        <f>INDEX(Allocations[#All],MATCH(Capacity_Charges!$C39,Allocations[[#All],[Invoice_Group]],0),MATCH(Capacity_Charges!$B$3,Allocations[#Headers],0))</f>
        <v>0</v>
      </c>
      <c r="DH40" s="46">
        <f>INDEX(Allocations[#All],MATCH(Capacity_Charges!$C39,Allocations[[#All],[Invoice_Group]],0),MATCH(Capacity_Charges!$B$3,Allocations[#Headers],0))</f>
        <v>0</v>
      </c>
      <c r="DI40" s="46">
        <f>INDEX(Allocations[#All],MATCH(Capacity_Charges!$C39,Allocations[[#All],[Invoice_Group]],0),MATCH(Capacity_Charges!$B$3,Allocations[#Headers],0))</f>
        <v>0</v>
      </c>
      <c r="DJ40" s="46">
        <f>INDEX(Allocations[#All],MATCH(Capacity_Charges!$C39,Allocations[[#All],[Invoice_Group]],0),MATCH(Capacity_Charges!$B$3,Allocations[#Headers],0))</f>
        <v>0</v>
      </c>
      <c r="DK40" s="46">
        <f>INDEX(Allocations[#All],MATCH(Capacity_Charges!$C39,Allocations[[#All],[Invoice_Group]],0),MATCH(Capacity_Charges!$B$3,Allocations[#Headers],0))</f>
        <v>0</v>
      </c>
      <c r="DL40" s="46">
        <f>INDEX(Allocations[#All],MATCH(Capacity_Charges!$C39,Allocations[[#All],[Invoice_Group]],0),MATCH(Capacity_Charges!$B$3,Allocations[#Headers],0))</f>
        <v>0</v>
      </c>
      <c r="DM40" s="46">
        <f>INDEX(Allocations[#All],MATCH(Capacity_Charges!$C39,Allocations[[#All],[Invoice_Group]],0),MATCH(Capacity_Charges!$B$3,Allocations[#Headers],0))</f>
        <v>0</v>
      </c>
      <c r="DN40" s="46">
        <f>INDEX(Allocations[#All],MATCH(Capacity_Charges!$C39,Allocations[[#All],[Invoice_Group]],0),MATCH(Capacity_Charges!$B$3,Allocations[#Headers],0))</f>
        <v>0</v>
      </c>
      <c r="DO40" s="46">
        <f>INDEX(Allocations[#All],MATCH(Capacity_Charges!$C39,Allocations[[#All],[Invoice_Group]],0),MATCH(Capacity_Charges!$B$3,Allocations[#Headers],0))</f>
        <v>0</v>
      </c>
      <c r="DP40" s="46">
        <f>INDEX(Allocations[#All],MATCH(Capacity_Charges!$C39,Allocations[[#All],[Invoice_Group]],0),MATCH(Capacity_Charges!$B$3,Allocations[#Headers],0))</f>
        <v>0</v>
      </c>
      <c r="DQ40" s="46">
        <f>INDEX(Allocations[#All],MATCH(Capacity_Charges!$C39,Allocations[[#All],[Invoice_Group]],0),MATCH(Capacity_Charges!$B$3,Allocations[#Headers],0))</f>
        <v>0</v>
      </c>
      <c r="DR40" s="46">
        <f>INDEX(Allocations[#All],MATCH(Capacity_Charges!$C39,Allocations[[#All],[Invoice_Group]],0),MATCH(Capacity_Charges!$B$3,Allocations[#Headers],0))</f>
        <v>0</v>
      </c>
      <c r="DS40" s="46">
        <f>INDEX(Allocations[#All],MATCH(Capacity_Charges!$C39,Allocations[[#All],[Invoice_Group]],0),MATCH(Capacity_Charges!$B$3,Allocations[#Headers],0))</f>
        <v>0</v>
      </c>
      <c r="DT40" s="46">
        <f>INDEX(Allocations[#All],MATCH(Capacity_Charges!$C39,Allocations[[#All],[Invoice_Group]],0),MATCH(Capacity_Charges!$B$3,Allocations[#Headers],0))</f>
        <v>0</v>
      </c>
      <c r="DU40" s="46">
        <f>INDEX(Allocations[#All],MATCH(Capacity_Charges!$C39,Allocations[[#All],[Invoice_Group]],0),MATCH(Capacity_Charges!$B$3,Allocations[#Headers],0))</f>
        <v>0</v>
      </c>
      <c r="DV40" s="46">
        <f>INDEX(Allocations[#All],MATCH(Capacity_Charges!$C39,Allocations[[#All],[Invoice_Group]],0),MATCH(Capacity_Charges!$B$3,Allocations[#Headers],0))</f>
        <v>0</v>
      </c>
      <c r="DW40" s="46">
        <f>INDEX(Allocations[#All],MATCH(Capacity_Charges!$C39,Allocations[[#All],[Invoice_Group]],0),MATCH(Capacity_Charges!$B$3,Allocations[#Headers],0))</f>
        <v>0</v>
      </c>
      <c r="DX40" s="46">
        <f>INDEX(Allocations[#All],MATCH(Capacity_Charges!$C39,Allocations[[#All],[Invoice_Group]],0),MATCH(Capacity_Charges!$B$3,Allocations[#Headers],0))</f>
        <v>0</v>
      </c>
      <c r="DY40" s="46">
        <f>INDEX(Allocations[#All],MATCH(Capacity_Charges!$C39,Allocations[[#All],[Invoice_Group]],0),MATCH(Capacity_Charges!$B$3,Allocations[#Headers],0))</f>
        <v>0</v>
      </c>
      <c r="DZ40" s="46">
        <f>INDEX(Allocations[#All],MATCH(Capacity_Charges!$C39,Allocations[[#All],[Invoice_Group]],0),MATCH(Capacity_Charges!$B$3,Allocations[#Headers],0))</f>
        <v>0</v>
      </c>
      <c r="EA40" s="46">
        <f>INDEX(Allocations[#All],MATCH(Capacity_Charges!$C39,Allocations[[#All],[Invoice_Group]],0),MATCH(Capacity_Charges!$B$3,Allocations[#Headers],0))</f>
        <v>0</v>
      </c>
      <c r="EB40" s="46">
        <f>INDEX(Allocations[#All],MATCH(Capacity_Charges!$C39,Allocations[[#All],[Invoice_Group]],0),MATCH(Capacity_Charges!$B$3,Allocations[#Headers],0))</f>
        <v>0</v>
      </c>
      <c r="EC40" s="46">
        <f>INDEX(Allocations[#All],MATCH(Capacity_Charges!$C39,Allocations[[#All],[Invoice_Group]],0),MATCH(Capacity_Charges!$B$3,Allocations[#Headers],0))</f>
        <v>0</v>
      </c>
      <c r="ED40" s="46">
        <f>INDEX(Allocations[#All],MATCH(Capacity_Charges!$C39,Allocations[[#All],[Invoice_Group]],0),MATCH(Capacity_Charges!$B$3,Allocations[#Headers],0))</f>
        <v>0</v>
      </c>
      <c r="EE40" s="46">
        <f>INDEX(Allocations[#All],MATCH(Capacity_Charges!$C39,Allocations[[#All],[Invoice_Group]],0),MATCH(Capacity_Charges!$B$3,Allocations[#Headers],0))</f>
        <v>0</v>
      </c>
      <c r="EF40" s="46">
        <f>INDEX(Allocations[#All],MATCH(Capacity_Charges!$C39,Allocations[[#All],[Invoice_Group]],0),MATCH(Capacity_Charges!$B$3,Allocations[#Headers],0))</f>
        <v>0</v>
      </c>
      <c r="EG40" s="46">
        <f>INDEX(Allocations[#All],MATCH(Capacity_Charges!$C39,Allocations[[#All],[Invoice_Group]],0),MATCH(Capacity_Charges!$B$3,Allocations[#Headers],0))</f>
        <v>0</v>
      </c>
      <c r="EH40" s="46">
        <f>INDEX(Allocations[#All],MATCH(Capacity_Charges!$C39,Allocations[[#All],[Invoice_Group]],0),MATCH(Capacity_Charges!$B$3,Allocations[#Headers],0))</f>
        <v>0</v>
      </c>
      <c r="EI40" s="46">
        <f>INDEX(Allocations[#All],MATCH(Capacity_Charges!$C39,Allocations[[#All],[Invoice_Group]],0),MATCH(Capacity_Charges!$B$3,Allocations[#Headers],0))</f>
        <v>0</v>
      </c>
      <c r="EJ40" s="46">
        <f>INDEX(Allocations[#All],MATCH(Capacity_Charges!$C39,Allocations[[#All],[Invoice_Group]],0),MATCH(Capacity_Charges!$B$3,Allocations[#Headers],0))</f>
        <v>0</v>
      </c>
      <c r="EK40" s="46">
        <f>INDEX(Allocations[#All],MATCH(Capacity_Charges!$C39,Allocations[[#All],[Invoice_Group]],0),MATCH(Capacity_Charges!$B$3,Allocations[#Headers],0))</f>
        <v>0</v>
      </c>
      <c r="EL40" s="46">
        <f>INDEX(Allocations[#All],MATCH(Capacity_Charges!$C39,Allocations[[#All],[Invoice_Group]],0),MATCH(Capacity_Charges!$B$3,Allocations[#Headers],0))</f>
        <v>0</v>
      </c>
      <c r="EM40" s="46">
        <f>INDEX(Allocations[#All],MATCH(Capacity_Charges!$C39,Allocations[[#All],[Invoice_Group]],0),MATCH(Capacity_Charges!$B$3,Allocations[#Headers],0))</f>
        <v>0</v>
      </c>
      <c r="EN40" s="46">
        <f>INDEX(Allocations[#All],MATCH(Capacity_Charges!$C39,Allocations[[#All],[Invoice_Group]],0),MATCH(Capacity_Charges!$B$3,Allocations[#Headers],0))</f>
        <v>0</v>
      </c>
      <c r="EO40" s="46">
        <f>INDEX(Allocations[#All],MATCH(Capacity_Charges!$C39,Allocations[[#All],[Invoice_Group]],0),MATCH(Capacity_Charges!$B$3,Allocations[#Headers],0))</f>
        <v>0</v>
      </c>
      <c r="EP40" s="46">
        <f>INDEX(Allocations[#All],MATCH(Capacity_Charges!$C39,Allocations[[#All],[Invoice_Group]],0),MATCH(Capacity_Charges!$B$3,Allocations[#Headers],0))</f>
        <v>0</v>
      </c>
      <c r="EQ40" s="46">
        <f>INDEX(Allocations[#All],MATCH(Capacity_Charges!$C39,Allocations[[#All],[Invoice_Group]],0),MATCH(Capacity_Charges!$B$3,Allocations[#Headers],0))</f>
        <v>0</v>
      </c>
      <c r="ER40" s="46">
        <f>INDEX(Allocations[#All],MATCH(Capacity_Charges!$C39,Allocations[[#All],[Invoice_Group]],0),MATCH(Capacity_Charges!$B$3,Allocations[#Headers],0))</f>
        <v>0</v>
      </c>
      <c r="ES40" s="46">
        <f>INDEX(Allocations[#All],MATCH(Capacity_Charges!$C39,Allocations[[#All],[Invoice_Group]],0),MATCH(Capacity_Charges!$B$3,Allocations[#Headers],0))</f>
        <v>0</v>
      </c>
      <c r="ET40" s="46">
        <f>INDEX(Allocations[#All],MATCH(Capacity_Charges!$C39,Allocations[[#All],[Invoice_Group]],0),MATCH(Capacity_Charges!$B$3,Allocations[#Headers],0))</f>
        <v>0</v>
      </c>
      <c r="EU40" s="46">
        <f>INDEX(Allocations[#All],MATCH(Capacity_Charges!$C39,Allocations[[#All],[Invoice_Group]],0),MATCH(Capacity_Charges!$B$3,Allocations[#Headers],0))</f>
        <v>0</v>
      </c>
      <c r="EV40" s="46">
        <f>INDEX(Allocations[#All],MATCH(Capacity_Charges!$C39,Allocations[[#All],[Invoice_Group]],0),MATCH(Capacity_Charges!$B$3,Allocations[#Headers],0))</f>
        <v>0</v>
      </c>
      <c r="EW40" s="46">
        <f>INDEX(Allocations[#All],MATCH(Capacity_Charges!$C39,Allocations[[#All],[Invoice_Group]],0),MATCH(Capacity_Charges!$B$3,Allocations[#Headers],0))</f>
        <v>0</v>
      </c>
      <c r="EX40" s="46">
        <f>INDEX(Allocations[#All],MATCH(Capacity_Charges!$C39,Allocations[[#All],[Invoice_Group]],0),MATCH(Capacity_Charges!$B$3,Allocations[#Headers],0))</f>
        <v>0</v>
      </c>
      <c r="EY40" s="46">
        <f>INDEX(Allocations[#All],MATCH(Capacity_Charges!$C39,Allocations[[#All],[Invoice_Group]],0),MATCH(Capacity_Charges!$B$3,Allocations[#Headers],0))</f>
        <v>0</v>
      </c>
      <c r="EZ40" s="46">
        <f>INDEX(Allocations[#All],MATCH(Capacity_Charges!$C39,Allocations[[#All],[Invoice_Group]],0),MATCH(Capacity_Charges!$B$3,Allocations[#Headers],0))</f>
        <v>0</v>
      </c>
      <c r="FA40" s="46">
        <f>INDEX(Allocations[#All],MATCH(Capacity_Charges!$C39,Allocations[[#All],[Invoice_Group]],0),MATCH(Capacity_Charges!$B$3,Allocations[#Headers],0))</f>
        <v>0</v>
      </c>
      <c r="FB40" s="46">
        <f>INDEX(Allocations[#All],MATCH(Capacity_Charges!$C39,Allocations[[#All],[Invoice_Group]],0),MATCH(Capacity_Charges!$B$3,Allocations[#Headers],0))</f>
        <v>0</v>
      </c>
      <c r="FC40" s="46">
        <f>INDEX(Allocations[#All],MATCH(Capacity_Charges!$C39,Allocations[[#All],[Invoice_Group]],0),MATCH(Capacity_Charges!$B$3,Allocations[#Headers],0))</f>
        <v>0</v>
      </c>
      <c r="FD40" s="46">
        <f>INDEX(Allocations[#All],MATCH(Capacity_Charges!$C39,Allocations[[#All],[Invoice_Group]],0),MATCH(Capacity_Charges!$B$3,Allocations[#Headers],0))</f>
        <v>0</v>
      </c>
      <c r="FE40" s="46">
        <f>INDEX(Allocations[#All],MATCH(Capacity_Charges!$C39,Allocations[[#All],[Invoice_Group]],0),MATCH(Capacity_Charges!$B$3,Allocations[#Headers],0))</f>
        <v>0</v>
      </c>
      <c r="FF40" s="46">
        <f>INDEX(Allocations[#All],MATCH(Capacity_Charges!$C39,Allocations[[#All],[Invoice_Group]],0),MATCH(Capacity_Charges!$B$3,Allocations[#Headers],0))</f>
        <v>0</v>
      </c>
      <c r="FG40" s="46">
        <f>INDEX(Allocations[#All],MATCH(Capacity_Charges!$C39,Allocations[[#All],[Invoice_Group]],0),MATCH(Capacity_Charges!$B$3,Allocations[#Headers],0))</f>
        <v>0</v>
      </c>
      <c r="FH40" s="46">
        <f>INDEX(Allocations[#All],MATCH(Capacity_Charges!$C39,Allocations[[#All],[Invoice_Group]],0),MATCH(Capacity_Charges!$B$3,Allocations[#Headers],0))</f>
        <v>0</v>
      </c>
      <c r="FI40" s="46">
        <f>INDEX(Allocations[#All],MATCH(Capacity_Charges!$C39,Allocations[[#All],[Invoice_Group]],0),MATCH(Capacity_Charges!$B$3,Allocations[#Headers],0))</f>
        <v>0</v>
      </c>
      <c r="FJ40" s="46">
        <f>INDEX(Allocations[#All],MATCH(Capacity_Charges!$C39,Allocations[[#All],[Invoice_Group]],0),MATCH(Capacity_Charges!$B$3,Allocations[#Headers],0))</f>
        <v>0</v>
      </c>
      <c r="FK40" s="46">
        <f>INDEX(Allocations[#All],MATCH(Capacity_Charges!$C39,Allocations[[#All],[Invoice_Group]],0),MATCH(Capacity_Charges!$B$3,Allocations[#Headers],0))</f>
        <v>0</v>
      </c>
      <c r="FL40" s="46">
        <f>INDEX(Allocations[#All],MATCH(Capacity_Charges!$C39,Allocations[[#All],[Invoice_Group]],0),MATCH(Capacity_Charges!$B$3,Allocations[#Headers],0))</f>
        <v>0</v>
      </c>
      <c r="FM40" s="46">
        <f>INDEX(Allocations[#All],MATCH(Capacity_Charges!$C39,Allocations[[#All],[Invoice_Group]],0),MATCH(Capacity_Charges!$B$3,Allocations[#Headers],0))</f>
        <v>0</v>
      </c>
      <c r="FN40" s="46">
        <f>INDEX(Allocations[#All],MATCH(Capacity_Charges!$C39,Allocations[[#All],[Invoice_Group]],0),MATCH(Capacity_Charges!$B$3,Allocations[#Headers],0))</f>
        <v>0</v>
      </c>
      <c r="FO40" s="46">
        <f>INDEX(Allocations[#All],MATCH(Capacity_Charges!$C39,Allocations[[#All],[Invoice_Group]],0),MATCH(Capacity_Charges!$B$3,Allocations[#Headers],0))</f>
        <v>0</v>
      </c>
      <c r="FP40" s="46">
        <f>INDEX(Allocations[#All],MATCH(Capacity_Charges!$C39,Allocations[[#All],[Invoice_Group]],0),MATCH(Capacity_Charges!$B$3,Allocations[#Headers],0))</f>
        <v>0</v>
      </c>
      <c r="FQ40" s="46">
        <f>INDEX(Allocations[#All],MATCH(Capacity_Charges!$C39,Allocations[[#All],[Invoice_Group]],0),MATCH(Capacity_Charges!$B$3,Allocations[#Headers],0))</f>
        <v>0</v>
      </c>
      <c r="FR40" s="46">
        <f>INDEX(Allocations[#All],MATCH(Capacity_Charges!$C39,Allocations[[#All],[Invoice_Group]],0),MATCH(Capacity_Charges!$B$3,Allocations[#Headers],0))</f>
        <v>0</v>
      </c>
      <c r="FS40" s="46">
        <f>INDEX(Allocations[#All],MATCH(Capacity_Charges!$C39,Allocations[[#All],[Invoice_Group]],0),MATCH(Capacity_Charges!$B$3,Allocations[#Headers],0))</f>
        <v>0</v>
      </c>
      <c r="FT40" s="46">
        <f>INDEX(Allocations[#All],MATCH(Capacity_Charges!$C39,Allocations[[#All],[Invoice_Group]],0),MATCH(Capacity_Charges!$B$3,Allocations[#Headers],0))</f>
        <v>0</v>
      </c>
      <c r="FU40" s="46">
        <f>INDEX(Allocations[#All],MATCH(Capacity_Charges!$C39,Allocations[[#All],[Invoice_Group]],0),MATCH(Capacity_Charges!$B$3,Allocations[#Headers],0))</f>
        <v>0</v>
      </c>
      <c r="FV40" s="46">
        <f>INDEX(Allocations[#All],MATCH(Capacity_Charges!$C39,Allocations[[#All],[Invoice_Group]],0),MATCH(Capacity_Charges!$B$3,Allocations[#Headers],0))</f>
        <v>0</v>
      </c>
      <c r="FW40" s="46">
        <f>INDEX(Allocations[#All],MATCH(Capacity_Charges!$C39,Allocations[[#All],[Invoice_Group]],0),MATCH(Capacity_Charges!$B$3,Allocations[#Headers],0))</f>
        <v>0</v>
      </c>
      <c r="FX40" s="46">
        <f>INDEX(Allocations[#All],MATCH(Capacity_Charges!$C39,Allocations[[#All],[Invoice_Group]],0),MATCH(Capacity_Charges!$B$3,Allocations[#Headers],0))</f>
        <v>0</v>
      </c>
      <c r="FY40" s="46">
        <f>INDEX(Allocations[#All],MATCH(Capacity_Charges!$C39,Allocations[[#All],[Invoice_Group]],0),MATCH(Capacity_Charges!$B$3,Allocations[#Headers],0))</f>
        <v>0</v>
      </c>
      <c r="FZ40" s="46">
        <f>INDEX(Allocations[#All],MATCH(Capacity_Charges!$C39,Allocations[[#All],[Invoice_Group]],0),MATCH(Capacity_Charges!$B$3,Allocations[#Headers],0))</f>
        <v>0</v>
      </c>
      <c r="GA40" s="46">
        <f>INDEX(Allocations[#All],MATCH(Capacity_Charges!$C39,Allocations[[#All],[Invoice_Group]],0),MATCH(Capacity_Charges!$B$3,Allocations[#Headers],0))</f>
        <v>0</v>
      </c>
      <c r="GB40" s="46">
        <f>INDEX(Allocations[#All],MATCH(Capacity_Charges!$C39,Allocations[[#All],[Invoice_Group]],0),MATCH(Capacity_Charges!$B$3,Allocations[#Headers],0))</f>
        <v>0</v>
      </c>
      <c r="GC40" s="46">
        <f>INDEX(Allocations[#All],MATCH(Capacity_Charges!$C39,Allocations[[#All],[Invoice_Group]],0),MATCH(Capacity_Charges!$B$3,Allocations[#Headers],0))</f>
        <v>0</v>
      </c>
      <c r="GD40" s="46">
        <f>INDEX(Allocations[#All],MATCH(Capacity_Charges!$C39,Allocations[[#All],[Invoice_Group]],0),MATCH(Capacity_Charges!$B$3,Allocations[#Headers],0))</f>
        <v>0</v>
      </c>
      <c r="GE40" s="46">
        <f>INDEX(Allocations[#All],MATCH(Capacity_Charges!$C39,Allocations[[#All],[Invoice_Group]],0),MATCH(Capacity_Charges!$B$3,Allocations[#Headers],0))</f>
        <v>0</v>
      </c>
      <c r="GF40" s="46">
        <f>INDEX(Allocations[#All],MATCH(Capacity_Charges!$C39,Allocations[[#All],[Invoice_Group]],0),MATCH(Capacity_Charges!$B$3,Allocations[#Headers],0))</f>
        <v>0</v>
      </c>
      <c r="GG40" s="46">
        <f>INDEX(Allocations[#All],MATCH(Capacity_Charges!$C39,Allocations[[#All],[Invoice_Group]],0),MATCH(Capacity_Charges!$B$3,Allocations[#Headers],0))</f>
        <v>0</v>
      </c>
      <c r="GH40" s="46">
        <f>INDEX(Allocations[#All],MATCH(Capacity_Charges!$C39,Allocations[[#All],[Invoice_Group]],0),MATCH(Capacity_Charges!$B$3,Allocations[#Headers],0))</f>
        <v>0</v>
      </c>
      <c r="GI40" s="46">
        <f>INDEX(Allocations[#All],MATCH(Capacity_Charges!$C39,Allocations[[#All],[Invoice_Group]],0),MATCH(Capacity_Charges!$B$3,Allocations[#Headers],0))</f>
        <v>0</v>
      </c>
      <c r="GJ40" s="46">
        <f>INDEX(Allocations[#All],MATCH(Capacity_Charges!$C39,Allocations[[#All],[Invoice_Group]],0),MATCH(Capacity_Charges!$B$3,Allocations[#Headers],0))</f>
        <v>0</v>
      </c>
      <c r="GK40" s="46">
        <f>INDEX(Allocations[#All],MATCH(Capacity_Charges!$C39,Allocations[[#All],[Invoice_Group]],0),MATCH(Capacity_Charges!$B$3,Allocations[#Headers],0))</f>
        <v>0</v>
      </c>
      <c r="GL40" s="46">
        <f>INDEX(Allocations[#All],MATCH(Capacity_Charges!$C39,Allocations[[#All],[Invoice_Group]],0),MATCH(Capacity_Charges!$B$3,Allocations[#Headers],0))</f>
        <v>0</v>
      </c>
      <c r="GM40" s="46">
        <f>INDEX(Allocations[#All],MATCH(Capacity_Charges!$C39,Allocations[[#All],[Invoice_Group]],0),MATCH(Capacity_Charges!$B$3,Allocations[#Headers],0))</f>
        <v>0</v>
      </c>
      <c r="GN40" s="46">
        <f>INDEX(Allocations[#All],MATCH(Capacity_Charges!$C39,Allocations[[#All],[Invoice_Group]],0),MATCH(Capacity_Charges!$B$3,Allocations[#Headers],0))</f>
        <v>0</v>
      </c>
      <c r="GO40" s="46">
        <f>INDEX(Allocations[#All],MATCH(Capacity_Charges!$C39,Allocations[[#All],[Invoice_Group]],0),MATCH(Capacity_Charges!$B$3,Allocations[#Headers],0))</f>
        <v>0</v>
      </c>
      <c r="GP40" s="46">
        <f>INDEX(Allocations[#All],MATCH(Capacity_Charges!$C39,Allocations[[#All],[Invoice_Group]],0),MATCH(Capacity_Charges!$B$3,Allocations[#Headers],0))</f>
        <v>0</v>
      </c>
      <c r="GQ40" s="46">
        <f>INDEX(Allocations[#All],MATCH(Capacity_Charges!$C39,Allocations[[#All],[Invoice_Group]],0),MATCH(Capacity_Charges!$B$3,Allocations[#Headers],0))</f>
        <v>0</v>
      </c>
      <c r="GR40" s="46">
        <f>INDEX(Allocations[#All],MATCH(Capacity_Charges!$C39,Allocations[[#All],[Invoice_Group]],0),MATCH(Capacity_Charges!$B$3,Allocations[#Headers],0))</f>
        <v>0</v>
      </c>
      <c r="GS40" s="46">
        <f>INDEX(Allocations[#All],MATCH(Capacity_Charges!$C39,Allocations[[#All],[Invoice_Group]],0),MATCH(Capacity_Charges!$B$3,Allocations[#Headers],0))</f>
        <v>0</v>
      </c>
      <c r="GT40" s="46">
        <f>INDEX(Allocations[#All],MATCH(Capacity_Charges!$C39,Allocations[[#All],[Invoice_Group]],0),MATCH(Capacity_Charges!$B$3,Allocations[#Headers],0))</f>
        <v>0</v>
      </c>
      <c r="GU40" s="46">
        <f>INDEX(Allocations[#All],MATCH(Capacity_Charges!$C39,Allocations[[#All],[Invoice_Group]],0),MATCH(Capacity_Charges!$B$3,Allocations[#Headers],0))</f>
        <v>0</v>
      </c>
      <c r="GV40" s="46">
        <f>INDEX(Allocations[#All],MATCH(Capacity_Charges!$C39,Allocations[[#All],[Invoice_Group]],0),MATCH(Capacity_Charges!$B$3,Allocations[#Headers],0))</f>
        <v>0</v>
      </c>
      <c r="GW40" s="46">
        <f>INDEX(Allocations[#All],MATCH(Capacity_Charges!$C39,Allocations[[#All],[Invoice_Group]],0),MATCH(Capacity_Charges!$B$3,Allocations[#Headers],0))</f>
        <v>0</v>
      </c>
      <c r="GX40" s="46">
        <f>INDEX(Allocations[#All],MATCH(Capacity_Charges!$C39,Allocations[[#All],[Invoice_Group]],0),MATCH(Capacity_Charges!$B$3,Allocations[#Headers],0))</f>
        <v>0</v>
      </c>
      <c r="GY40" s="46">
        <f>INDEX(Allocations[#All],MATCH(Capacity_Charges!$C39,Allocations[[#All],[Invoice_Group]],0),MATCH(Capacity_Charges!$B$3,Allocations[#Headers],0))</f>
        <v>0</v>
      </c>
      <c r="GZ40" s="46">
        <f>INDEX(Allocations[#All],MATCH(Capacity_Charges!$C39,Allocations[[#All],[Invoice_Group]],0),MATCH(Capacity_Charges!$B$3,Allocations[#Headers],0))</f>
        <v>0</v>
      </c>
      <c r="HA40" s="46">
        <f>INDEX(Allocations[#All],MATCH(Capacity_Charges!$C39,Allocations[[#All],[Invoice_Group]],0),MATCH(Capacity_Charges!$B$3,Allocations[#Headers],0))</f>
        <v>0</v>
      </c>
      <c r="HB40" s="46">
        <f>INDEX(Allocations[#All],MATCH(Capacity_Charges!$C39,Allocations[[#All],[Invoice_Group]],0),MATCH(Capacity_Charges!$B$3,Allocations[#Headers],0))</f>
        <v>0</v>
      </c>
      <c r="HC40" s="46">
        <f>INDEX(Allocations[#All],MATCH(Capacity_Charges!$C39,Allocations[[#All],[Invoice_Group]],0),MATCH(Capacity_Charges!$B$3,Allocations[#Headers],0))</f>
        <v>0</v>
      </c>
      <c r="HD40" s="46">
        <f>INDEX(Allocations[#All],MATCH(Capacity_Charges!$C39,Allocations[[#All],[Invoice_Group]],0),MATCH(Capacity_Charges!$B$3,Allocations[#Headers],0))</f>
        <v>0</v>
      </c>
      <c r="HE40" s="46">
        <f>INDEX(Allocations[#All],MATCH(Capacity_Charges!$C39,Allocations[[#All],[Invoice_Group]],0),MATCH(Capacity_Charges!$B$3,Allocations[#Headers],0))</f>
        <v>0</v>
      </c>
      <c r="HF40" s="46">
        <f>INDEX(Allocations[#All],MATCH(Capacity_Charges!$C39,Allocations[[#All],[Invoice_Group]],0),MATCH(Capacity_Charges!$B$3,Allocations[#Headers],0))</f>
        <v>0</v>
      </c>
      <c r="HG40" s="46">
        <f>INDEX(Allocations[#All],MATCH(Capacity_Charges!$C39,Allocations[[#All],[Invoice_Group]],0),MATCH(Capacity_Charges!$B$3,Allocations[#Headers],0))</f>
        <v>0</v>
      </c>
      <c r="HH40" s="46">
        <f>INDEX(Allocations[#All],MATCH(Capacity_Charges!$C39,Allocations[[#All],[Invoice_Group]],0),MATCH(Capacity_Charges!$B$3,Allocations[#Headers],0))</f>
        <v>0</v>
      </c>
      <c r="HI40" s="46">
        <f>INDEX(Allocations[#All],MATCH(Capacity_Charges!$C39,Allocations[[#All],[Invoice_Group]],0),MATCH(Capacity_Charges!$B$3,Allocations[#Headers],0))</f>
        <v>0</v>
      </c>
      <c r="HJ40" s="46">
        <f>INDEX(Allocations[#All],MATCH(Capacity_Charges!$C39,Allocations[[#All],[Invoice_Group]],0),MATCH(Capacity_Charges!$B$3,Allocations[#Headers],0))</f>
        <v>0</v>
      </c>
      <c r="HK40" s="46">
        <f>INDEX(Allocations[#All],MATCH(Capacity_Charges!$C39,Allocations[[#All],[Invoice_Group]],0),MATCH(Capacity_Charges!$B$3,Allocations[#Headers],0))</f>
        <v>0</v>
      </c>
      <c r="HL40" s="46">
        <f>INDEX(Allocations[#All],MATCH(Capacity_Charges!$C39,Allocations[[#All],[Invoice_Group]],0),MATCH(Capacity_Charges!$B$3,Allocations[#Headers],0))</f>
        <v>0</v>
      </c>
      <c r="HM40" s="46">
        <f>INDEX(Allocations[#All],MATCH(Capacity_Charges!$C39,Allocations[[#All],[Invoice_Group]],0),MATCH(Capacity_Charges!$B$3,Allocations[#Headers],0))</f>
        <v>0</v>
      </c>
      <c r="HN40" s="46">
        <f>INDEX(Allocations[#All],MATCH(Capacity_Charges!$C39,Allocations[[#All],[Invoice_Group]],0),MATCH(Capacity_Charges!$B$3,Allocations[#Headers],0))</f>
        <v>0</v>
      </c>
      <c r="HO40" s="46">
        <f>INDEX(Allocations[#All],MATCH(Capacity_Charges!$C39,Allocations[[#All],[Invoice_Group]],0),MATCH(Capacity_Charges!$B$3,Allocations[#Headers],0))</f>
        <v>0</v>
      </c>
      <c r="HP40" s="46">
        <f>INDEX(Allocations[#All],MATCH(Capacity_Charges!$C39,Allocations[[#All],[Invoice_Group]],0),MATCH(Capacity_Charges!$B$3,Allocations[#Headers],0))</f>
        <v>0</v>
      </c>
      <c r="HQ40" s="46">
        <f>INDEX(Allocations[#All],MATCH(Capacity_Charges!$C39,Allocations[[#All],[Invoice_Group]],0),MATCH(Capacity_Charges!$B$3,Allocations[#Headers],0))</f>
        <v>0</v>
      </c>
      <c r="HR40" s="46">
        <f>INDEX(Allocations[#All],MATCH(Capacity_Charges!$C39,Allocations[[#All],[Invoice_Group]],0),MATCH(Capacity_Charges!$B$3,Allocations[#Headers],0))</f>
        <v>0</v>
      </c>
      <c r="HS40" s="46">
        <f>INDEX(Allocations[#All],MATCH(Capacity_Charges!$C39,Allocations[[#All],[Invoice_Group]],0),MATCH(Capacity_Charges!$B$3,Allocations[#Headers],0))</f>
        <v>0</v>
      </c>
      <c r="HT40" s="46">
        <f>INDEX(Allocations[#All],MATCH(Capacity_Charges!$C39,Allocations[[#All],[Invoice_Group]],0),MATCH(Capacity_Charges!$B$3,Allocations[#Headers],0))</f>
        <v>0</v>
      </c>
      <c r="HU40" s="46">
        <f>INDEX(Allocations[#All],MATCH(Capacity_Charges!$C39,Allocations[[#All],[Invoice_Group]],0),MATCH(Capacity_Charges!$B$3,Allocations[#Headers],0))</f>
        <v>0</v>
      </c>
      <c r="HV40" s="46">
        <f>INDEX(Allocations[#All],MATCH(Capacity_Charges!$C39,Allocations[[#All],[Invoice_Group]],0),MATCH(Capacity_Charges!$B$3,Allocations[#Headers],0))</f>
        <v>0</v>
      </c>
      <c r="HW40" s="46">
        <f>INDEX(Allocations[#All],MATCH(Capacity_Charges!$C39,Allocations[[#All],[Invoice_Group]],0),MATCH(Capacity_Charges!$B$3,Allocations[#Headers],0))</f>
        <v>0</v>
      </c>
      <c r="HX40" s="46">
        <f>INDEX(Allocations[#All],MATCH(Capacity_Charges!$C39,Allocations[[#All],[Invoice_Group]],0),MATCH(Capacity_Charges!$B$3,Allocations[#Headers],0))</f>
        <v>0</v>
      </c>
      <c r="HY40" s="46">
        <f>INDEX(Allocations[#All],MATCH(Capacity_Charges!$C39,Allocations[[#All],[Invoice_Group]],0),MATCH(Capacity_Charges!$B$3,Allocations[#Headers],0))</f>
        <v>0</v>
      </c>
      <c r="HZ40" s="46">
        <f>INDEX(Allocations[#All],MATCH(Capacity_Charges!$C39,Allocations[[#All],[Invoice_Group]],0),MATCH(Capacity_Charges!$B$3,Allocations[#Headers],0))</f>
        <v>0</v>
      </c>
      <c r="IA40" s="46">
        <f>INDEX(Allocations[#All],MATCH(Capacity_Charges!$C39,Allocations[[#All],[Invoice_Group]],0),MATCH(Capacity_Charges!$B$3,Allocations[#Headers],0))</f>
        <v>0</v>
      </c>
      <c r="IB40" s="46">
        <f>INDEX(Allocations[#All],MATCH(Capacity_Charges!$C39,Allocations[[#All],[Invoice_Group]],0),MATCH(Capacity_Charges!$B$3,Allocations[#Headers],0))</f>
        <v>0</v>
      </c>
      <c r="IC40" s="46">
        <f>INDEX(Allocations[#All],MATCH(Capacity_Charges!$C39,Allocations[[#All],[Invoice_Group]],0),MATCH(Capacity_Charges!$B$3,Allocations[#Headers],0))</f>
        <v>0</v>
      </c>
      <c r="ID40" s="46">
        <f>INDEX(Allocations[#All],MATCH(Capacity_Charges!$C39,Allocations[[#All],[Invoice_Group]],0),MATCH(Capacity_Charges!$B$3,Allocations[#Headers],0))</f>
        <v>0</v>
      </c>
      <c r="IE40" s="46">
        <f>INDEX(Allocations[#All],MATCH(Capacity_Charges!$C39,Allocations[[#All],[Invoice_Group]],0),MATCH(Capacity_Charges!$B$3,Allocations[#Headers],0))</f>
        <v>0</v>
      </c>
      <c r="IF40" s="46">
        <f>INDEX(Allocations[#All],MATCH(Capacity_Charges!$C39,Allocations[[#All],[Invoice_Group]],0),MATCH(Capacity_Charges!$B$3,Allocations[#Headers],0))</f>
        <v>0</v>
      </c>
      <c r="IG40" s="46">
        <f>INDEX(Allocations[#All],MATCH(Capacity_Charges!$C39,Allocations[[#All],[Invoice_Group]],0),MATCH(Capacity_Charges!$B$3,Allocations[#Headers],0))</f>
        <v>0</v>
      </c>
      <c r="IH40" s="46">
        <f>INDEX(Allocations[#All],MATCH(Capacity_Charges!$C39,Allocations[[#All],[Invoice_Group]],0),MATCH(Capacity_Charges!$B$3,Allocations[#Headers],0))</f>
        <v>0</v>
      </c>
      <c r="II40" s="46">
        <f>INDEX(Allocations[#All],MATCH(Capacity_Charges!$C39,Allocations[[#All],[Invoice_Group]],0),MATCH(Capacity_Charges!$B$3,Allocations[#Headers],0))</f>
        <v>0</v>
      </c>
      <c r="IJ40" s="46">
        <f>INDEX(Allocations[#All],MATCH(Capacity_Charges!$C39,Allocations[[#All],[Invoice_Group]],0),MATCH(Capacity_Charges!$B$3,Allocations[#Headers],0))</f>
        <v>0</v>
      </c>
      <c r="IK40" s="46">
        <f>INDEX(Allocations[#All],MATCH(Capacity_Charges!$C39,Allocations[[#All],[Invoice_Group]],0),MATCH(Capacity_Charges!$B$3,Allocations[#Headers],0))</f>
        <v>0</v>
      </c>
      <c r="IL40" s="46">
        <f>INDEX(Allocations[#All],MATCH(Capacity_Charges!$C39,Allocations[[#All],[Invoice_Group]],0),MATCH(Capacity_Charges!$B$3,Allocations[#Headers],0))</f>
        <v>0</v>
      </c>
      <c r="IM40" s="46">
        <f>INDEX(Allocations[#All],MATCH(Capacity_Charges!$C39,Allocations[[#All],[Invoice_Group]],0),MATCH(Capacity_Charges!$B$3,Allocations[#Headers],0))</f>
        <v>0</v>
      </c>
      <c r="IN40" s="46">
        <f>INDEX(Allocations[#All],MATCH(Capacity_Charges!$C39,Allocations[[#All],[Invoice_Group]],0),MATCH(Capacity_Charges!$B$3,Allocations[#Headers],0))</f>
        <v>0</v>
      </c>
      <c r="IO40" s="46">
        <f>INDEX(Allocations[#All],MATCH(Capacity_Charges!$C39,Allocations[[#All],[Invoice_Group]],0),MATCH(Capacity_Charges!$B$3,Allocations[#Headers],0))</f>
        <v>0</v>
      </c>
      <c r="IP40" s="46">
        <f>INDEX(Allocations[#All],MATCH(Capacity_Charges!$C39,Allocations[[#All],[Invoice_Group]],0),MATCH(Capacity_Charges!$B$3,Allocations[#Headers],0))</f>
        <v>0</v>
      </c>
      <c r="IQ40" s="46">
        <f>INDEX(Allocations[#All],MATCH(Capacity_Charges!$C39,Allocations[[#All],[Invoice_Group]],0),MATCH(Capacity_Charges!$B$3,Allocations[#Headers],0))</f>
        <v>0</v>
      </c>
      <c r="IR40" s="46">
        <f>INDEX(Allocations[#All],MATCH(Capacity_Charges!$C39,Allocations[[#All],[Invoice_Group]],0),MATCH(Capacity_Charges!$B$3,Allocations[#Headers],0))</f>
        <v>0</v>
      </c>
      <c r="IS40" s="46">
        <f>INDEX(Allocations[#All],MATCH(Capacity_Charges!$C39,Allocations[[#All],[Invoice_Group]],0),MATCH(Capacity_Charges!$B$3,Allocations[#Headers],0))</f>
        <v>0</v>
      </c>
      <c r="IT40" s="46">
        <f>INDEX(Allocations[#All],MATCH(Capacity_Charges!$C39,Allocations[[#All],[Invoice_Group]],0),MATCH(Capacity_Charges!$B$3,Allocations[#Headers],0))</f>
        <v>0</v>
      </c>
      <c r="IU40" s="46">
        <f>INDEX(Allocations[#All],MATCH(Capacity_Charges!$C39,Allocations[[#All],[Invoice_Group]],0),MATCH(Capacity_Charges!$B$3,Allocations[#Headers],0))</f>
        <v>0</v>
      </c>
      <c r="IV40" s="46">
        <f>INDEX(Allocations[#All],MATCH(Capacity_Charges!$C39,Allocations[[#All],[Invoice_Group]],0),MATCH(Capacity_Charges!$B$3,Allocations[#Headers],0))</f>
        <v>0</v>
      </c>
      <c r="IW40" s="46">
        <f>INDEX(Allocations[#All],MATCH(Capacity_Charges!$C39,Allocations[[#All],[Invoice_Group]],0),MATCH(Capacity_Charges!$B$3,Allocations[#Headers],0))</f>
        <v>0</v>
      </c>
      <c r="IX40" s="46">
        <f>INDEX(Allocations[#All],MATCH(Capacity_Charges!$C39,Allocations[[#All],[Invoice_Group]],0),MATCH(Capacity_Charges!$B$3,Allocations[#Headers],0))</f>
        <v>0</v>
      </c>
      <c r="IY40" s="46">
        <f>INDEX(Allocations[#All],MATCH(Capacity_Charges!$C39,Allocations[[#All],[Invoice_Group]],0),MATCH(Capacity_Charges!$B$3,Allocations[#Headers],0))</f>
        <v>0</v>
      </c>
      <c r="IZ40" s="46">
        <f>INDEX(Allocations[#All],MATCH(Capacity_Charges!$C39,Allocations[[#All],[Invoice_Group]],0),MATCH(Capacity_Charges!$B$3,Allocations[#Headers],0))</f>
        <v>0</v>
      </c>
      <c r="JA40" s="46">
        <f>INDEX(Allocations[#All],MATCH(Capacity_Charges!$C39,Allocations[[#All],[Invoice_Group]],0),MATCH(Capacity_Charges!$B$3,Allocations[#Headers],0))</f>
        <v>0</v>
      </c>
      <c r="JB40" s="46">
        <f>INDEX(Allocations[#All],MATCH(Capacity_Charges!$C39,Allocations[[#All],[Invoice_Group]],0),MATCH(Capacity_Charges!$B$3,Allocations[#Headers],0))</f>
        <v>0</v>
      </c>
      <c r="JC40" s="46">
        <f>INDEX(Allocations[#All],MATCH(Capacity_Charges!$C39,Allocations[[#All],[Invoice_Group]],0),MATCH(Capacity_Charges!$B$3,Allocations[#Headers],0))</f>
        <v>0</v>
      </c>
      <c r="JD40" s="46">
        <f>INDEX(Allocations[#All],MATCH(Capacity_Charges!$C39,Allocations[[#All],[Invoice_Group]],0),MATCH(Capacity_Charges!$B$3,Allocations[#Headers],0))</f>
        <v>0</v>
      </c>
      <c r="JE40" s="46">
        <f>INDEX(Allocations[#All],MATCH(Capacity_Charges!$C39,Allocations[[#All],[Invoice_Group]],0),MATCH(Capacity_Charges!$B$3,Allocations[#Headers],0))</f>
        <v>0</v>
      </c>
      <c r="JF40" s="46">
        <f>INDEX(Allocations[#All],MATCH(Capacity_Charges!$C39,Allocations[[#All],[Invoice_Group]],0),MATCH(Capacity_Charges!$B$3,Allocations[#Headers],0))</f>
        <v>0</v>
      </c>
      <c r="JG40" s="46">
        <f>INDEX(Allocations[#All],MATCH(Capacity_Charges!$C39,Allocations[[#All],[Invoice_Group]],0),MATCH(Capacity_Charges!$B$3,Allocations[#Headers],0))</f>
        <v>0</v>
      </c>
      <c r="JH40" s="46">
        <f>INDEX(Allocations[#All],MATCH(Capacity_Charges!$C39,Allocations[[#All],[Invoice_Group]],0),MATCH(Capacity_Charges!$B$3,Allocations[#Headers],0))</f>
        <v>0</v>
      </c>
      <c r="JI40" s="46">
        <f>INDEX(Allocations[#All],MATCH(Capacity_Charges!$C39,Allocations[[#All],[Invoice_Group]],0),MATCH(Capacity_Charges!$B$3,Allocations[#Headers],0))</f>
        <v>0</v>
      </c>
      <c r="JJ40" s="46">
        <f>INDEX(Allocations[#All],MATCH(Capacity_Charges!$C39,Allocations[[#All],[Invoice_Group]],0),MATCH(Capacity_Charges!$B$3,Allocations[#Headers],0))</f>
        <v>0</v>
      </c>
      <c r="JK40" s="46">
        <f>INDEX(Allocations[#All],MATCH(Capacity_Charges!$C39,Allocations[[#All],[Invoice_Group]],0),MATCH(Capacity_Charges!$B$3,Allocations[#Headers],0))</f>
        <v>0</v>
      </c>
      <c r="JL40" s="46">
        <f>INDEX(Allocations[#All],MATCH(Capacity_Charges!$C39,Allocations[[#All],[Invoice_Group]],0),MATCH(Capacity_Charges!$B$3,Allocations[#Headers],0))</f>
        <v>0</v>
      </c>
      <c r="JM40" s="46">
        <f>INDEX(Allocations[#All],MATCH(Capacity_Charges!$C39,Allocations[[#All],[Invoice_Group]],0),MATCH(Capacity_Charges!$B$3,Allocations[#Headers],0))</f>
        <v>0</v>
      </c>
      <c r="JN40" s="46">
        <f>INDEX(Allocations[#All],MATCH(Capacity_Charges!$C39,Allocations[[#All],[Invoice_Group]],0),MATCH(Capacity_Charges!$B$3,Allocations[#Headers],0))</f>
        <v>0</v>
      </c>
      <c r="JO40" s="46">
        <f>INDEX(Allocations[#All],MATCH(Capacity_Charges!$C39,Allocations[[#All],[Invoice_Group]],0),MATCH(Capacity_Charges!$B$3,Allocations[#Headers],0))</f>
        <v>0</v>
      </c>
      <c r="JP40" s="46">
        <f>INDEX(Allocations[#All],MATCH(Capacity_Charges!$C39,Allocations[[#All],[Invoice_Group]],0),MATCH(Capacity_Charges!$B$3,Allocations[#Headers],0))</f>
        <v>0</v>
      </c>
      <c r="JQ40" s="46">
        <f>INDEX(Allocations[#All],MATCH(Capacity_Charges!$C39,Allocations[[#All],[Invoice_Group]],0),MATCH(Capacity_Charges!$B$3,Allocations[#Headers],0))</f>
        <v>0</v>
      </c>
      <c r="JR40" s="46">
        <f>INDEX(Allocations[#All],MATCH(Capacity_Charges!$C39,Allocations[[#All],[Invoice_Group]],0),MATCH(Capacity_Charges!$B$3,Allocations[#Headers],0))</f>
        <v>0</v>
      </c>
      <c r="JS40" s="46">
        <f>INDEX(Allocations[#All],MATCH(Capacity_Charges!$C39,Allocations[[#All],[Invoice_Group]],0),MATCH(Capacity_Charges!$B$3,Allocations[#Headers],0))</f>
        <v>0</v>
      </c>
      <c r="JT40" s="46">
        <f>INDEX(Allocations[#All],MATCH(Capacity_Charges!$C39,Allocations[[#All],[Invoice_Group]],0),MATCH(Capacity_Charges!$B$3,Allocations[#Headers],0))</f>
        <v>0</v>
      </c>
      <c r="JU40" s="46">
        <f>INDEX(Allocations[#All],MATCH(Capacity_Charges!$C39,Allocations[[#All],[Invoice_Group]],0),MATCH(Capacity_Charges!$B$3,Allocations[#Headers],0))</f>
        <v>0</v>
      </c>
      <c r="JV40" s="46">
        <f>INDEX(Allocations[#All],MATCH(Capacity_Charges!$C39,Allocations[[#All],[Invoice_Group]],0),MATCH(Capacity_Charges!$B$3,Allocations[#Headers],0))</f>
        <v>0</v>
      </c>
      <c r="JW40" s="46">
        <f>INDEX(Allocations[#All],MATCH(Capacity_Charges!$C39,Allocations[[#All],[Invoice_Group]],0),MATCH(Capacity_Charges!$B$3,Allocations[#Headers],0))</f>
        <v>0</v>
      </c>
      <c r="JX40" s="46">
        <f>INDEX(Allocations[#All],MATCH(Capacity_Charges!$C39,Allocations[[#All],[Invoice_Group]],0),MATCH(Capacity_Charges!$B$3,Allocations[#Headers],0))</f>
        <v>0</v>
      </c>
      <c r="JY40" s="46">
        <f>INDEX(Allocations[#All],MATCH(Capacity_Charges!$C39,Allocations[[#All],[Invoice_Group]],0),MATCH(Capacity_Charges!$B$3,Allocations[#Headers],0))</f>
        <v>0</v>
      </c>
      <c r="JZ40" s="46">
        <f>INDEX(Allocations[#All],MATCH(Capacity_Charges!$C39,Allocations[[#All],[Invoice_Group]],0),MATCH(Capacity_Charges!$B$3,Allocations[#Headers],0))</f>
        <v>0</v>
      </c>
      <c r="KA40" s="46">
        <f>INDEX(Allocations[#All],MATCH(Capacity_Charges!$C39,Allocations[[#All],[Invoice_Group]],0),MATCH(Capacity_Charges!$B$3,Allocations[#Headers],0))</f>
        <v>0</v>
      </c>
      <c r="KB40" s="46">
        <f>INDEX(Allocations[#All],MATCH(Capacity_Charges!$C39,Allocations[[#All],[Invoice_Group]],0),MATCH(Capacity_Charges!$B$3,Allocations[#Headers],0))</f>
        <v>0</v>
      </c>
      <c r="KC40" s="46">
        <f>INDEX(Allocations[#All],MATCH(Capacity_Charges!$C39,Allocations[[#All],[Invoice_Group]],0),MATCH(Capacity_Charges!$B$3,Allocations[#Headers],0))</f>
        <v>0</v>
      </c>
      <c r="KD40" s="46">
        <f>INDEX(Allocations[#All],MATCH(Capacity_Charges!$C39,Allocations[[#All],[Invoice_Group]],0),MATCH(Capacity_Charges!$B$3,Allocations[#Headers],0))</f>
        <v>0</v>
      </c>
      <c r="KE40" s="46">
        <f>INDEX(Allocations[#All],MATCH(Capacity_Charges!$C39,Allocations[[#All],[Invoice_Group]],0),MATCH(Capacity_Charges!$B$3,Allocations[#Headers],0))</f>
        <v>0</v>
      </c>
      <c r="KF40" s="46">
        <f>INDEX(Allocations[#All],MATCH(Capacity_Charges!$C39,Allocations[[#All],[Invoice_Group]],0),MATCH(Capacity_Charges!$B$3,Allocations[#Headers],0))</f>
        <v>0</v>
      </c>
      <c r="KG40" s="46">
        <f>INDEX(Allocations[#All],MATCH(Capacity_Charges!$C39,Allocations[[#All],[Invoice_Group]],0),MATCH(Capacity_Charges!$B$3,Allocations[#Headers],0))</f>
        <v>0</v>
      </c>
      <c r="KH40" s="46">
        <f>INDEX(Allocations[#All],MATCH(Capacity_Charges!$C39,Allocations[[#All],[Invoice_Group]],0),MATCH(Capacity_Charges!$B$3,Allocations[#Headers],0))</f>
        <v>0</v>
      </c>
      <c r="KI40" s="46">
        <f>INDEX(Allocations[#All],MATCH(Capacity_Charges!$C39,Allocations[[#All],[Invoice_Group]],0),MATCH(Capacity_Charges!$B$3,Allocations[#Headers],0))</f>
        <v>0</v>
      </c>
      <c r="KJ40" s="46">
        <f>INDEX(Allocations[#All],MATCH(Capacity_Charges!$C39,Allocations[[#All],[Invoice_Group]],0),MATCH(Capacity_Charges!$B$3,Allocations[#Headers],0))</f>
        <v>0</v>
      </c>
      <c r="KK40" s="46">
        <f>INDEX(Allocations[#All],MATCH(Capacity_Charges!$C39,Allocations[[#All],[Invoice_Group]],0),MATCH(Capacity_Charges!$B$3,Allocations[#Headers],0))</f>
        <v>0</v>
      </c>
      <c r="KL40" s="46">
        <f>INDEX(Allocations[#All],MATCH(Capacity_Charges!$C39,Allocations[[#All],[Invoice_Group]],0),MATCH(Capacity_Charges!$B$3,Allocations[#Headers],0))</f>
        <v>0</v>
      </c>
      <c r="KM40" s="46">
        <f>INDEX(Allocations[#All],MATCH(Capacity_Charges!$C39,Allocations[[#All],[Invoice_Group]],0),MATCH(Capacity_Charges!$B$3,Allocations[#Headers],0))</f>
        <v>0</v>
      </c>
      <c r="KN40" s="46">
        <f>INDEX(Allocations[#All],MATCH(Capacity_Charges!$C39,Allocations[[#All],[Invoice_Group]],0),MATCH(Capacity_Charges!$B$3,Allocations[#Headers],0))</f>
        <v>0</v>
      </c>
      <c r="KO40" s="46">
        <f>INDEX(Allocations[#All],MATCH(Capacity_Charges!$C39,Allocations[[#All],[Invoice_Group]],0),MATCH(Capacity_Charges!$B$3,Allocations[#Headers],0))</f>
        <v>0</v>
      </c>
      <c r="KP40" s="46">
        <f>INDEX(Allocations[#All],MATCH(Capacity_Charges!$C39,Allocations[[#All],[Invoice_Group]],0),MATCH(Capacity_Charges!$B$3,Allocations[#Headers],0))</f>
        <v>0</v>
      </c>
      <c r="KQ40" s="46">
        <f>INDEX(Allocations[#All],MATCH(Capacity_Charges!$C39,Allocations[[#All],[Invoice_Group]],0),MATCH(Capacity_Charges!$B$3,Allocations[#Headers],0))</f>
        <v>0</v>
      </c>
      <c r="KR40" s="46">
        <f>INDEX(Allocations[#All],MATCH(Capacity_Charges!$C39,Allocations[[#All],[Invoice_Group]],0),MATCH(Capacity_Charges!$B$3,Allocations[#Headers],0))</f>
        <v>0</v>
      </c>
      <c r="KS40" s="46">
        <f>INDEX(Allocations[#All],MATCH(Capacity_Charges!$C39,Allocations[[#All],[Invoice_Group]],0),MATCH(Capacity_Charges!$B$3,Allocations[#Headers],0))</f>
        <v>0</v>
      </c>
      <c r="KT40" s="46">
        <f>INDEX(Allocations[#All],MATCH(Capacity_Charges!$C39,Allocations[[#All],[Invoice_Group]],0),MATCH(Capacity_Charges!$B$3,Allocations[#Headers],0))</f>
        <v>0</v>
      </c>
      <c r="KU40" s="46">
        <f>INDEX(Allocations[#All],MATCH(Capacity_Charges!$C39,Allocations[[#All],[Invoice_Group]],0),MATCH(Capacity_Charges!$B$3,Allocations[#Headers],0))</f>
        <v>0</v>
      </c>
      <c r="KV40" s="46">
        <f>INDEX(Allocations[#All],MATCH(Capacity_Charges!$C39,Allocations[[#All],[Invoice_Group]],0),MATCH(Capacity_Charges!$B$3,Allocations[#Headers],0))</f>
        <v>0</v>
      </c>
      <c r="KW40" s="46">
        <f>INDEX(Allocations[#All],MATCH(Capacity_Charges!$C39,Allocations[[#All],[Invoice_Group]],0),MATCH(Capacity_Charges!$B$3,Allocations[#Headers],0))</f>
        <v>0</v>
      </c>
      <c r="KX40" s="46">
        <f>INDEX(Allocations[#All],MATCH(Capacity_Charges!$C39,Allocations[[#All],[Invoice_Group]],0),MATCH(Capacity_Charges!$B$3,Allocations[#Headers],0))</f>
        <v>0</v>
      </c>
      <c r="KY40" s="46">
        <f>INDEX(Allocations[#All],MATCH(Capacity_Charges!$C39,Allocations[[#All],[Invoice_Group]],0),MATCH(Capacity_Charges!$B$3,Allocations[#Headers],0))</f>
        <v>0</v>
      </c>
      <c r="KZ40" s="46">
        <f>INDEX(Allocations[#All],MATCH(Capacity_Charges!$C39,Allocations[[#All],[Invoice_Group]],0),MATCH(Capacity_Charges!$B$3,Allocations[#Headers],0))</f>
        <v>0</v>
      </c>
      <c r="LA40" s="46">
        <f>INDEX(Allocations[#All],MATCH(Capacity_Charges!$C39,Allocations[[#All],[Invoice_Group]],0),MATCH(Capacity_Charges!$B$3,Allocations[#Headers],0))</f>
        <v>0</v>
      </c>
      <c r="LB40" s="46">
        <f>INDEX(Allocations[#All],MATCH(Capacity_Charges!$C39,Allocations[[#All],[Invoice_Group]],0),MATCH(Capacity_Charges!$B$3,Allocations[#Headers],0))</f>
        <v>0</v>
      </c>
      <c r="LC40" s="46">
        <f>INDEX(Allocations[#All],MATCH(Capacity_Charges!$C39,Allocations[[#All],[Invoice_Group]],0),MATCH(Capacity_Charges!$B$3,Allocations[#Headers],0))</f>
        <v>0</v>
      </c>
      <c r="LD40" s="46">
        <f>INDEX(Allocations[#All],MATCH(Capacity_Charges!$C39,Allocations[[#All],[Invoice_Group]],0),MATCH(Capacity_Charges!$B$3,Allocations[#Headers],0))</f>
        <v>0</v>
      </c>
      <c r="LE40" s="46">
        <f>INDEX(Allocations[#All],MATCH(Capacity_Charges!$C39,Allocations[[#All],[Invoice_Group]],0),MATCH(Capacity_Charges!$B$3,Allocations[#Headers],0))</f>
        <v>0</v>
      </c>
      <c r="LF40" s="46">
        <f>INDEX(Allocations[#All],MATCH(Capacity_Charges!$C39,Allocations[[#All],[Invoice_Group]],0),MATCH(Capacity_Charges!$B$3,Allocations[#Headers],0))</f>
        <v>0</v>
      </c>
      <c r="LG40" s="46">
        <f>INDEX(Allocations[#All],MATCH(Capacity_Charges!$C39,Allocations[[#All],[Invoice_Group]],0),MATCH(Capacity_Charges!$B$3,Allocations[#Headers],0))</f>
        <v>0</v>
      </c>
      <c r="LH40" s="46">
        <f>INDEX(Allocations[#All],MATCH(Capacity_Charges!$C39,Allocations[[#All],[Invoice_Group]],0),MATCH(Capacity_Charges!$B$3,Allocations[#Headers],0))</f>
        <v>0</v>
      </c>
      <c r="LI40" s="46">
        <f>INDEX(Allocations[#All],MATCH(Capacity_Charges!$C39,Allocations[[#All],[Invoice_Group]],0),MATCH(Capacity_Charges!$B$3,Allocations[#Headers],0))</f>
        <v>0</v>
      </c>
      <c r="LJ40" s="46">
        <f>INDEX(Allocations[#All],MATCH(Capacity_Charges!$C39,Allocations[[#All],[Invoice_Group]],0),MATCH(Capacity_Charges!$B$3,Allocations[#Headers],0))</f>
        <v>0</v>
      </c>
      <c r="LK40" s="46">
        <f>INDEX(Allocations[#All],MATCH(Capacity_Charges!$C39,Allocations[[#All],[Invoice_Group]],0),MATCH(Capacity_Charges!$B$3,Allocations[#Headers],0))</f>
        <v>0</v>
      </c>
      <c r="LL40" s="46">
        <f>INDEX(Allocations[#All],MATCH(Capacity_Charges!$C39,Allocations[[#All],[Invoice_Group]],0),MATCH(Capacity_Charges!$B$3,Allocations[#Headers],0))</f>
        <v>0</v>
      </c>
      <c r="LM40" s="46">
        <f>INDEX(Allocations[#All],MATCH(Capacity_Charges!$C39,Allocations[[#All],[Invoice_Group]],0),MATCH(Capacity_Charges!$B$3,Allocations[#Headers],0))</f>
        <v>0</v>
      </c>
      <c r="LN40" s="46">
        <f>INDEX(Allocations[#All],MATCH(Capacity_Charges!$C39,Allocations[[#All],[Invoice_Group]],0),MATCH(Capacity_Charges!$B$3,Allocations[#Headers],0))</f>
        <v>0</v>
      </c>
      <c r="LO40" s="46">
        <f>INDEX(Allocations[#All],MATCH(Capacity_Charges!$C39,Allocations[[#All],[Invoice_Group]],0),MATCH(Capacity_Charges!$B$3,Allocations[#Headers],0))</f>
        <v>0</v>
      </c>
      <c r="LP40" s="46">
        <f>INDEX(Allocations[#All],MATCH(Capacity_Charges!$C39,Allocations[[#All],[Invoice_Group]],0),MATCH(Capacity_Charges!$B$3,Allocations[#Headers],0))</f>
        <v>0</v>
      </c>
      <c r="LQ40" s="46">
        <f>INDEX(Allocations[#All],MATCH(Capacity_Charges!$C39,Allocations[[#All],[Invoice_Group]],0),MATCH(Capacity_Charges!$B$3,Allocations[#Headers],0))</f>
        <v>0</v>
      </c>
      <c r="LR40" s="46">
        <f>INDEX(Allocations[#All],MATCH(Capacity_Charges!$C39,Allocations[[#All],[Invoice_Group]],0),MATCH(Capacity_Charges!$B$3,Allocations[#Headers],0))</f>
        <v>0</v>
      </c>
      <c r="LS40" s="46">
        <f>INDEX(Allocations[#All],MATCH(Capacity_Charges!$C39,Allocations[[#All],[Invoice_Group]],0),MATCH(Capacity_Charges!$B$3,Allocations[#Headers],0))</f>
        <v>0</v>
      </c>
      <c r="LT40" s="46">
        <f>INDEX(Allocations[#All],MATCH(Capacity_Charges!$C39,Allocations[[#All],[Invoice_Group]],0),MATCH(Capacity_Charges!$B$3,Allocations[#Headers],0))</f>
        <v>0</v>
      </c>
      <c r="LU40" s="46">
        <f>INDEX(Allocations[#All],MATCH(Capacity_Charges!$C39,Allocations[[#All],[Invoice_Group]],0),MATCH(Capacity_Charges!$B$3,Allocations[#Headers],0))</f>
        <v>0</v>
      </c>
      <c r="LV40" s="46">
        <f>INDEX(Allocations[#All],MATCH(Capacity_Charges!$C39,Allocations[[#All],[Invoice_Group]],0),MATCH(Capacity_Charges!$B$3,Allocations[#Headers],0))</f>
        <v>0</v>
      </c>
      <c r="LW40" s="46">
        <f>INDEX(Allocations[#All],MATCH(Capacity_Charges!$C39,Allocations[[#All],[Invoice_Group]],0),MATCH(Capacity_Charges!$B$3,Allocations[#Headers],0))</f>
        <v>0</v>
      </c>
      <c r="LX40" s="46">
        <f>INDEX(Allocations[#All],MATCH(Capacity_Charges!$C39,Allocations[[#All],[Invoice_Group]],0),MATCH(Capacity_Charges!$B$3,Allocations[#Headers],0))</f>
        <v>0</v>
      </c>
      <c r="LY40" s="46">
        <f>INDEX(Allocations[#All],MATCH(Capacity_Charges!$C39,Allocations[[#All],[Invoice_Group]],0),MATCH(Capacity_Charges!$B$3,Allocations[#Headers],0))</f>
        <v>0</v>
      </c>
      <c r="LZ40" s="46">
        <f>INDEX(Allocations[#All],MATCH(Capacity_Charges!$C39,Allocations[[#All],[Invoice_Group]],0),MATCH(Capacity_Charges!$B$3,Allocations[#Headers],0))</f>
        <v>0</v>
      </c>
      <c r="MA40" s="46">
        <f>INDEX(Allocations[#All],MATCH(Capacity_Charges!$C39,Allocations[[#All],[Invoice_Group]],0),MATCH(Capacity_Charges!$B$3,Allocations[#Headers],0))</f>
        <v>0</v>
      </c>
      <c r="MB40" s="46">
        <f>INDEX(Allocations[#All],MATCH(Capacity_Charges!$C39,Allocations[[#All],[Invoice_Group]],0),MATCH(Capacity_Charges!$B$3,Allocations[#Headers],0))</f>
        <v>0</v>
      </c>
      <c r="MC40" s="46">
        <f>INDEX(Allocations[#All],MATCH(Capacity_Charges!$C39,Allocations[[#All],[Invoice_Group]],0),MATCH(Capacity_Charges!$B$3,Allocations[#Headers],0))</f>
        <v>0</v>
      </c>
      <c r="MD40" s="46">
        <f>INDEX(Allocations[#All],MATCH(Capacity_Charges!$C39,Allocations[[#All],[Invoice_Group]],0),MATCH(Capacity_Charges!$B$3,Allocations[#Headers],0))</f>
        <v>0</v>
      </c>
      <c r="ME40" s="46">
        <f>INDEX(Allocations[#All],MATCH(Capacity_Charges!$C39,Allocations[[#All],[Invoice_Group]],0),MATCH(Capacity_Charges!$B$3,Allocations[#Headers],0))</f>
        <v>0</v>
      </c>
      <c r="MF40" s="46">
        <f>INDEX(Allocations[#All],MATCH(Capacity_Charges!$C39,Allocations[[#All],[Invoice_Group]],0),MATCH(Capacity_Charges!$B$3,Allocations[#Headers],0))</f>
        <v>0</v>
      </c>
      <c r="MG40" s="46">
        <f>INDEX(Allocations[#All],MATCH(Capacity_Charges!$C39,Allocations[[#All],[Invoice_Group]],0),MATCH(Capacity_Charges!$B$3,Allocations[#Headers],0))</f>
        <v>0</v>
      </c>
      <c r="MH40" s="46">
        <f>INDEX(Allocations[#All],MATCH(Capacity_Charges!$C39,Allocations[[#All],[Invoice_Group]],0),MATCH(Capacity_Charges!$B$3,Allocations[#Headers],0))</f>
        <v>0</v>
      </c>
      <c r="MI40" s="46">
        <f>INDEX(Allocations[#All],MATCH(Capacity_Charges!$C39,Allocations[[#All],[Invoice_Group]],0),MATCH(Capacity_Charges!$B$3,Allocations[#Headers],0))</f>
        <v>0</v>
      </c>
      <c r="MJ40" s="46">
        <f>INDEX(Allocations[#All],MATCH(Capacity_Charges!$C39,Allocations[[#All],[Invoice_Group]],0),MATCH(Capacity_Charges!$B$3,Allocations[#Headers],0))</f>
        <v>0</v>
      </c>
      <c r="MK40" s="46">
        <f>INDEX(Allocations[#All],MATCH(Capacity_Charges!$C39,Allocations[[#All],[Invoice_Group]],0),MATCH(Capacity_Charges!$B$3,Allocations[#Headers],0))</f>
        <v>0</v>
      </c>
      <c r="ML40" s="46">
        <f>INDEX(Allocations[#All],MATCH(Capacity_Charges!$C39,Allocations[[#All],[Invoice_Group]],0),MATCH(Capacity_Charges!$B$3,Allocations[#Headers],0))</f>
        <v>0</v>
      </c>
      <c r="MM40" s="46">
        <f>INDEX(Allocations[#All],MATCH(Capacity_Charges!$C39,Allocations[[#All],[Invoice_Group]],0),MATCH(Capacity_Charges!$B$3,Allocations[#Headers],0))</f>
        <v>0</v>
      </c>
      <c r="MN40" s="46">
        <f>INDEX(Allocations[#All],MATCH(Capacity_Charges!$C39,Allocations[[#All],[Invoice_Group]],0),MATCH(Capacity_Charges!$B$3,Allocations[#Headers],0))</f>
        <v>0</v>
      </c>
      <c r="MO40" s="46">
        <f>INDEX(Allocations[#All],MATCH(Capacity_Charges!$C39,Allocations[[#All],[Invoice_Group]],0),MATCH(Capacity_Charges!$B$3,Allocations[#Headers],0))</f>
        <v>0</v>
      </c>
      <c r="MP40" s="46">
        <f>INDEX(Allocations[#All],MATCH(Capacity_Charges!$C39,Allocations[[#All],[Invoice_Group]],0),MATCH(Capacity_Charges!$B$3,Allocations[#Headers],0))</f>
        <v>0</v>
      </c>
      <c r="MQ40" s="46">
        <f>INDEX(Allocations[#All],MATCH(Capacity_Charges!$C39,Allocations[[#All],[Invoice_Group]],0),MATCH(Capacity_Charges!$B$3,Allocations[#Headers],0))</f>
        <v>0</v>
      </c>
      <c r="MR40" s="46">
        <f>INDEX(Allocations[#All],MATCH(Capacity_Charges!$C39,Allocations[[#All],[Invoice_Group]],0),MATCH(Capacity_Charges!$B$3,Allocations[#Headers],0))</f>
        <v>0</v>
      </c>
      <c r="MS40" s="46">
        <f>INDEX(Allocations[#All],MATCH(Capacity_Charges!$C39,Allocations[[#All],[Invoice_Group]],0),MATCH(Capacity_Charges!$B$3,Allocations[#Headers],0))</f>
        <v>0</v>
      </c>
      <c r="MT40" s="46">
        <f>INDEX(Allocations[#All],MATCH(Capacity_Charges!$C39,Allocations[[#All],[Invoice_Group]],0),MATCH(Capacity_Charges!$B$3,Allocations[#Headers],0))</f>
        <v>0</v>
      </c>
      <c r="MU40" s="46">
        <f>INDEX(Allocations[#All],MATCH(Capacity_Charges!$C39,Allocations[[#All],[Invoice_Group]],0),MATCH(Capacity_Charges!$B$3,Allocations[#Headers],0))</f>
        <v>0</v>
      </c>
      <c r="MV40" s="46">
        <f>INDEX(Allocations[#All],MATCH(Capacity_Charges!$C39,Allocations[[#All],[Invoice_Group]],0),MATCH(Capacity_Charges!$B$3,Allocations[#Headers],0))</f>
        <v>0</v>
      </c>
      <c r="MW40" s="46">
        <f>INDEX(Allocations[#All],MATCH(Capacity_Charges!$C39,Allocations[[#All],[Invoice_Group]],0),MATCH(Capacity_Charges!$B$3,Allocations[#Headers],0))</f>
        <v>0</v>
      </c>
      <c r="MX40" s="46">
        <f>INDEX(Allocations[#All],MATCH(Capacity_Charges!$C39,Allocations[[#All],[Invoice_Group]],0),MATCH(Capacity_Charges!$B$3,Allocations[#Headers],0))</f>
        <v>0</v>
      </c>
      <c r="MY40" s="46">
        <f>INDEX(Allocations[#All],MATCH(Capacity_Charges!$C39,Allocations[[#All],[Invoice_Group]],0),MATCH(Capacity_Charges!$B$3,Allocations[#Headers],0))</f>
        <v>0</v>
      </c>
      <c r="MZ40" s="46">
        <f>INDEX(Allocations[#All],MATCH(Capacity_Charges!$C39,Allocations[[#All],[Invoice_Group]],0),MATCH(Capacity_Charges!$B$3,Allocations[#Headers],0))</f>
        <v>0</v>
      </c>
      <c r="NB40" s="19" t="str">
        <f>+D40</f>
        <v>Allocation %</v>
      </c>
      <c r="NC40" s="10">
        <f t="shared" si="2085"/>
        <v>0</v>
      </c>
      <c r="ND40" s="10">
        <f t="shared" si="2085"/>
        <v>0</v>
      </c>
      <c r="NE40" s="10">
        <f t="shared" si="2085"/>
        <v>0</v>
      </c>
      <c r="NF40" s="10">
        <f t="shared" si="2085"/>
        <v>0</v>
      </c>
      <c r="NG40" s="10">
        <f t="shared" si="2085"/>
        <v>0</v>
      </c>
      <c r="NH40" s="10">
        <f t="shared" si="2085"/>
        <v>0</v>
      </c>
      <c r="NI40" s="10">
        <f t="shared" si="2085"/>
        <v>0</v>
      </c>
      <c r="NJ40" s="10">
        <f t="shared" si="2085"/>
        <v>0</v>
      </c>
      <c r="NK40" s="10">
        <f t="shared" si="2085"/>
        <v>0</v>
      </c>
      <c r="NL40" s="10">
        <f t="shared" si="2085"/>
        <v>0</v>
      </c>
      <c r="NM40" s="10">
        <f t="shared" si="2086"/>
        <v>0</v>
      </c>
      <c r="NN40" s="10">
        <f t="shared" si="2086"/>
        <v>0</v>
      </c>
      <c r="NO40" s="10">
        <f t="shared" si="2086"/>
        <v>0</v>
      </c>
      <c r="NP40" s="10">
        <f t="shared" si="2086"/>
        <v>0</v>
      </c>
      <c r="NQ40" s="10">
        <f t="shared" si="2086"/>
        <v>0</v>
      </c>
      <c r="NR40" s="10">
        <f t="shared" si="2086"/>
        <v>0</v>
      </c>
      <c r="NS40" s="10">
        <f t="shared" si="2086"/>
        <v>0</v>
      </c>
      <c r="NT40" s="10">
        <f t="shared" si="2086"/>
        <v>0</v>
      </c>
      <c r="NU40" s="10">
        <f t="shared" si="2086"/>
        <v>0</v>
      </c>
      <c r="NV40" s="10">
        <f t="shared" si="2086"/>
        <v>0</v>
      </c>
      <c r="NW40" s="10">
        <f t="shared" si="2087"/>
        <v>0</v>
      </c>
      <c r="NX40" s="10">
        <f t="shared" si="2087"/>
        <v>0</v>
      </c>
      <c r="NY40" s="10">
        <f t="shared" si="2087"/>
        <v>0</v>
      </c>
      <c r="NZ40" s="10">
        <f t="shared" si="2087"/>
        <v>0</v>
      </c>
      <c r="OA40" s="10">
        <f t="shared" si="2087"/>
        <v>0</v>
      </c>
      <c r="OB40" s="10">
        <f t="shared" si="2087"/>
        <v>0</v>
      </c>
      <c r="OC40" s="10">
        <f t="shared" si="2087"/>
        <v>0</v>
      </c>
      <c r="OD40" s="10">
        <f t="shared" si="2087"/>
        <v>0</v>
      </c>
      <c r="OE40" s="10">
        <f t="shared" si="2087"/>
        <v>0</v>
      </c>
      <c r="OF40" s="10">
        <f t="shared" si="2087"/>
        <v>0</v>
      </c>
      <c r="OH40" s="58" t="str">
        <f>_xlfn.CONCAT(C39," ",D40)</f>
        <v>Seabrook PPA Allocation %</v>
      </c>
    </row>
    <row r="41" spans="2:398" x14ac:dyDescent="0.25">
      <c r="B41" s="5"/>
      <c r="C41" s="5"/>
      <c r="D41" s="19" t="s">
        <v>87</v>
      </c>
      <c r="E41" s="44">
        <f t="shared" ref="E41" si="2088">+E40*E39</f>
        <v>0</v>
      </c>
      <c r="F41" s="44">
        <f t="shared" ref="F41" si="2089">+F40*F39</f>
        <v>0</v>
      </c>
      <c r="G41" s="44">
        <f t="shared" ref="G41" si="2090">+G40*G39</f>
        <v>0</v>
      </c>
      <c r="H41" s="44">
        <f t="shared" ref="H41" si="2091">+H40*H39</f>
        <v>0</v>
      </c>
      <c r="I41" s="44">
        <f t="shared" ref="I41" si="2092">+I40*I39</f>
        <v>0</v>
      </c>
      <c r="J41" s="44">
        <f t="shared" ref="J41" si="2093">+J40*J39</f>
        <v>0</v>
      </c>
      <c r="K41" s="44">
        <f t="shared" ref="K41" si="2094">+K40*K39</f>
        <v>0</v>
      </c>
      <c r="L41" s="44">
        <f t="shared" ref="L41" si="2095">+L40*L39</f>
        <v>0</v>
      </c>
      <c r="M41" s="44">
        <f t="shared" ref="M41" si="2096">+M40*M39</f>
        <v>0</v>
      </c>
      <c r="N41" s="44">
        <f t="shared" ref="N41" si="2097">+N40*N39</f>
        <v>0</v>
      </c>
      <c r="O41" s="44">
        <f t="shared" ref="O41" si="2098">+O40*O39</f>
        <v>0</v>
      </c>
      <c r="P41" s="44">
        <f t="shared" ref="P41" si="2099">+P40*P39</f>
        <v>0</v>
      </c>
      <c r="Q41" s="44">
        <f t="shared" ref="Q41" si="2100">+Q40*Q39</f>
        <v>0</v>
      </c>
      <c r="R41" s="44">
        <f t="shared" ref="R41" si="2101">+R40*R39</f>
        <v>0</v>
      </c>
      <c r="S41" s="44">
        <f t="shared" ref="S41" si="2102">+S40*S39</f>
        <v>0</v>
      </c>
      <c r="T41" s="44">
        <f t="shared" ref="T41" si="2103">+T40*T39</f>
        <v>0</v>
      </c>
      <c r="U41" s="44">
        <f t="shared" ref="U41" si="2104">+U40*U39</f>
        <v>0</v>
      </c>
      <c r="V41" s="44">
        <f t="shared" ref="V41" si="2105">+V40*V39</f>
        <v>0</v>
      </c>
      <c r="W41" s="44">
        <f t="shared" ref="W41" si="2106">+W40*W39</f>
        <v>0</v>
      </c>
      <c r="X41" s="44">
        <f t="shared" ref="X41" si="2107">+X40*X39</f>
        <v>0</v>
      </c>
      <c r="Y41" s="44">
        <f t="shared" ref="Y41" si="2108">+Y40*Y39</f>
        <v>0</v>
      </c>
      <c r="Z41" s="44">
        <f t="shared" ref="Z41" si="2109">+Z40*Z39</f>
        <v>0</v>
      </c>
      <c r="AA41" s="44">
        <f t="shared" ref="AA41" si="2110">+AA40*AA39</f>
        <v>0</v>
      </c>
      <c r="AB41" s="44">
        <f t="shared" ref="AB41" si="2111">+AB40*AB39</f>
        <v>0</v>
      </c>
      <c r="AC41" s="44">
        <f t="shared" ref="AC41" si="2112">+AC40*AC39</f>
        <v>0</v>
      </c>
      <c r="AD41" s="44">
        <f t="shared" ref="AD41" si="2113">+AD40*AD39</f>
        <v>0</v>
      </c>
      <c r="AE41" s="44">
        <f t="shared" ref="AE41" si="2114">+AE40*AE39</f>
        <v>0</v>
      </c>
      <c r="AF41" s="44">
        <f t="shared" ref="AF41" si="2115">+AF40*AF39</f>
        <v>0</v>
      </c>
      <c r="AG41" s="44">
        <f t="shared" ref="AG41" si="2116">+AG40*AG39</f>
        <v>0</v>
      </c>
      <c r="AH41" s="44">
        <f t="shared" ref="AH41" si="2117">+AH40*AH39</f>
        <v>0</v>
      </c>
      <c r="AI41" s="44">
        <f t="shared" ref="AI41" si="2118">+AI40*AI39</f>
        <v>0</v>
      </c>
      <c r="AJ41" s="44">
        <f t="shared" ref="AJ41" si="2119">+AJ40*AJ39</f>
        <v>0</v>
      </c>
      <c r="AK41" s="44">
        <f t="shared" ref="AK41" si="2120">+AK40*AK39</f>
        <v>0</v>
      </c>
      <c r="AL41" s="44">
        <f t="shared" ref="AL41" si="2121">+AL40*AL39</f>
        <v>0</v>
      </c>
      <c r="AM41" s="44">
        <f t="shared" ref="AM41" si="2122">+AM40*AM39</f>
        <v>0</v>
      </c>
      <c r="AN41" s="44">
        <f t="shared" ref="AN41" si="2123">+AN40*AN39</f>
        <v>0</v>
      </c>
      <c r="AO41" s="44">
        <f t="shared" ref="AO41" si="2124">+AO40*AO39</f>
        <v>0</v>
      </c>
      <c r="AP41" s="44">
        <f t="shared" ref="AP41" si="2125">+AP40*AP39</f>
        <v>0</v>
      </c>
      <c r="AQ41" s="44">
        <f t="shared" ref="AQ41" si="2126">+AQ40*AQ39</f>
        <v>0</v>
      </c>
      <c r="AR41" s="44">
        <f t="shared" ref="AR41" si="2127">+AR40*AR39</f>
        <v>0</v>
      </c>
      <c r="AS41" s="44">
        <f t="shared" ref="AS41" si="2128">+AS40*AS39</f>
        <v>0</v>
      </c>
      <c r="AT41" s="44">
        <f t="shared" ref="AT41" si="2129">+AT40*AT39</f>
        <v>0</v>
      </c>
      <c r="AU41" s="44">
        <f t="shared" ref="AU41" si="2130">+AU40*AU39</f>
        <v>0</v>
      </c>
      <c r="AV41" s="44">
        <f t="shared" ref="AV41" si="2131">+AV40*AV39</f>
        <v>0</v>
      </c>
      <c r="AW41" s="44">
        <f t="shared" ref="AW41" si="2132">+AW40*AW39</f>
        <v>0</v>
      </c>
      <c r="AX41" s="44">
        <f t="shared" ref="AX41" si="2133">+AX40*AX39</f>
        <v>0</v>
      </c>
      <c r="AY41" s="44">
        <f t="shared" ref="AY41" si="2134">+AY40*AY39</f>
        <v>0</v>
      </c>
      <c r="AZ41" s="44">
        <f t="shared" ref="AZ41" si="2135">+AZ40*AZ39</f>
        <v>0</v>
      </c>
      <c r="BA41" s="44">
        <f t="shared" ref="BA41" si="2136">+BA40*BA39</f>
        <v>0</v>
      </c>
      <c r="BB41" s="44">
        <f t="shared" ref="BB41" si="2137">+BB40*BB39</f>
        <v>0</v>
      </c>
      <c r="BC41" s="44">
        <f t="shared" ref="BC41" si="2138">+BC40*BC39</f>
        <v>0</v>
      </c>
      <c r="BD41" s="44">
        <f t="shared" ref="BD41" si="2139">+BD40*BD39</f>
        <v>0</v>
      </c>
      <c r="BE41" s="44">
        <f t="shared" ref="BE41" si="2140">+BE40*BE39</f>
        <v>0</v>
      </c>
      <c r="BF41" s="44">
        <f t="shared" ref="BF41" si="2141">+BF40*BF39</f>
        <v>0</v>
      </c>
      <c r="BG41" s="44">
        <f t="shared" ref="BG41" si="2142">+BG40*BG39</f>
        <v>0</v>
      </c>
      <c r="BH41" s="44">
        <f t="shared" ref="BH41" si="2143">+BH40*BH39</f>
        <v>0</v>
      </c>
      <c r="BI41" s="44">
        <f t="shared" ref="BI41" si="2144">+BI40*BI39</f>
        <v>0</v>
      </c>
      <c r="BJ41" s="44">
        <f t="shared" ref="BJ41" si="2145">+BJ40*BJ39</f>
        <v>0</v>
      </c>
      <c r="BK41" s="44">
        <f t="shared" ref="BK41" si="2146">+BK40*BK39</f>
        <v>0</v>
      </c>
      <c r="BL41" s="44">
        <f t="shared" ref="BL41" si="2147">+BL40*BL39</f>
        <v>0</v>
      </c>
      <c r="BM41" s="44">
        <f t="shared" ref="BM41" si="2148">+BM40*BM39</f>
        <v>0</v>
      </c>
      <c r="BN41" s="44">
        <f t="shared" ref="BN41" si="2149">+BN40*BN39</f>
        <v>0</v>
      </c>
      <c r="BO41" s="44">
        <f t="shared" ref="BO41" si="2150">+BO40*BO39</f>
        <v>0</v>
      </c>
      <c r="BP41" s="44">
        <f t="shared" ref="BP41" si="2151">+BP40*BP39</f>
        <v>0</v>
      </c>
      <c r="BQ41" s="44">
        <f t="shared" ref="BQ41" si="2152">+BQ40*BQ39</f>
        <v>0</v>
      </c>
      <c r="BR41" s="44">
        <f t="shared" ref="BR41" si="2153">+BR40*BR39</f>
        <v>0</v>
      </c>
      <c r="BS41" s="44">
        <f t="shared" ref="BS41" si="2154">+BS40*BS39</f>
        <v>0</v>
      </c>
      <c r="BT41" s="44">
        <f t="shared" ref="BT41" si="2155">+BT40*BT39</f>
        <v>0</v>
      </c>
      <c r="BU41" s="44">
        <f t="shared" ref="BU41" si="2156">+BU40*BU39</f>
        <v>0</v>
      </c>
      <c r="BV41" s="44">
        <f t="shared" ref="BV41" si="2157">+BV40*BV39</f>
        <v>0</v>
      </c>
      <c r="BW41" s="44">
        <f t="shared" ref="BW41" si="2158">+BW40*BW39</f>
        <v>0</v>
      </c>
      <c r="BX41" s="44">
        <f t="shared" ref="BX41" si="2159">+BX40*BX39</f>
        <v>0</v>
      </c>
      <c r="BY41" s="44">
        <f t="shared" ref="BY41" si="2160">+BY40*BY39</f>
        <v>0</v>
      </c>
      <c r="BZ41" s="44">
        <f t="shared" ref="BZ41" si="2161">+BZ40*BZ39</f>
        <v>0</v>
      </c>
      <c r="CA41" s="44">
        <f t="shared" ref="CA41" si="2162">+CA40*CA39</f>
        <v>0</v>
      </c>
      <c r="CB41" s="44">
        <f t="shared" ref="CB41" si="2163">+CB40*CB39</f>
        <v>0</v>
      </c>
      <c r="CC41" s="44">
        <f t="shared" ref="CC41" si="2164">+CC40*CC39</f>
        <v>0</v>
      </c>
      <c r="CD41" s="44">
        <f t="shared" ref="CD41" si="2165">+CD40*CD39</f>
        <v>0</v>
      </c>
      <c r="CE41" s="44">
        <f t="shared" ref="CE41" si="2166">+CE40*CE39</f>
        <v>0</v>
      </c>
      <c r="CF41" s="44">
        <f t="shared" ref="CF41" si="2167">+CF40*CF39</f>
        <v>0</v>
      </c>
      <c r="CG41" s="44">
        <f t="shared" ref="CG41" si="2168">+CG40*CG39</f>
        <v>0</v>
      </c>
      <c r="CH41" s="44">
        <f t="shared" ref="CH41" si="2169">+CH40*CH39</f>
        <v>0</v>
      </c>
      <c r="CI41" s="44">
        <f t="shared" ref="CI41" si="2170">+CI40*CI39</f>
        <v>0</v>
      </c>
      <c r="CJ41" s="44">
        <f t="shared" ref="CJ41" si="2171">+CJ40*CJ39</f>
        <v>0</v>
      </c>
      <c r="CK41" s="44">
        <f t="shared" ref="CK41" si="2172">+CK40*CK39</f>
        <v>0</v>
      </c>
      <c r="CL41" s="44">
        <f t="shared" ref="CL41" si="2173">+CL40*CL39</f>
        <v>0</v>
      </c>
      <c r="CM41" s="44">
        <f t="shared" ref="CM41" si="2174">+CM40*CM39</f>
        <v>0</v>
      </c>
      <c r="CN41" s="44">
        <f t="shared" ref="CN41" si="2175">+CN40*CN39</f>
        <v>0</v>
      </c>
      <c r="CO41" s="44">
        <f t="shared" ref="CO41" si="2176">+CO40*CO39</f>
        <v>0</v>
      </c>
      <c r="CP41" s="44">
        <f t="shared" ref="CP41" si="2177">+CP40*CP39</f>
        <v>0</v>
      </c>
      <c r="CQ41" s="44">
        <f t="shared" ref="CQ41" si="2178">+CQ40*CQ39</f>
        <v>0</v>
      </c>
      <c r="CR41" s="44">
        <f t="shared" ref="CR41" si="2179">+CR40*CR39</f>
        <v>0</v>
      </c>
      <c r="CS41" s="44">
        <f t="shared" ref="CS41" si="2180">+CS40*CS39</f>
        <v>0</v>
      </c>
      <c r="CT41" s="44">
        <f t="shared" ref="CT41" si="2181">+CT40*CT39</f>
        <v>0</v>
      </c>
      <c r="CU41" s="44">
        <f t="shared" ref="CU41" si="2182">+CU40*CU39</f>
        <v>0</v>
      </c>
      <c r="CV41" s="44">
        <f t="shared" ref="CV41" si="2183">+CV40*CV39</f>
        <v>0</v>
      </c>
      <c r="CW41" s="44">
        <f t="shared" ref="CW41" si="2184">+CW40*CW39</f>
        <v>0</v>
      </c>
      <c r="CX41" s="44">
        <f t="shared" ref="CX41" si="2185">+CX40*CX39</f>
        <v>0</v>
      </c>
      <c r="CY41" s="44">
        <f t="shared" ref="CY41" si="2186">+CY40*CY39</f>
        <v>0</v>
      </c>
      <c r="CZ41" s="44">
        <f t="shared" ref="CZ41" si="2187">+CZ40*CZ39</f>
        <v>0</v>
      </c>
      <c r="DA41" s="44">
        <f t="shared" ref="DA41" si="2188">+DA40*DA39</f>
        <v>0</v>
      </c>
      <c r="DB41" s="44">
        <f t="shared" ref="DB41" si="2189">+DB40*DB39</f>
        <v>0</v>
      </c>
      <c r="DC41" s="44">
        <f t="shared" ref="DC41" si="2190">+DC40*DC39</f>
        <v>0</v>
      </c>
      <c r="DD41" s="44">
        <f t="shared" ref="DD41" si="2191">+DD40*DD39</f>
        <v>0</v>
      </c>
      <c r="DE41" s="44">
        <f t="shared" ref="DE41" si="2192">+DE40*DE39</f>
        <v>0</v>
      </c>
      <c r="DF41" s="44">
        <f t="shared" ref="DF41" si="2193">+DF40*DF39</f>
        <v>0</v>
      </c>
      <c r="DG41" s="44">
        <f t="shared" ref="DG41" si="2194">+DG40*DG39</f>
        <v>0</v>
      </c>
      <c r="DH41" s="44">
        <f t="shared" ref="DH41" si="2195">+DH40*DH39</f>
        <v>0</v>
      </c>
      <c r="DI41" s="44">
        <f t="shared" ref="DI41" si="2196">+DI40*DI39</f>
        <v>0</v>
      </c>
      <c r="DJ41" s="44">
        <f t="shared" ref="DJ41" si="2197">+DJ40*DJ39</f>
        <v>0</v>
      </c>
      <c r="DK41" s="44">
        <f t="shared" ref="DK41" si="2198">+DK40*DK39</f>
        <v>0</v>
      </c>
      <c r="DL41" s="44">
        <f t="shared" ref="DL41" si="2199">+DL40*DL39</f>
        <v>0</v>
      </c>
      <c r="DM41" s="44">
        <f t="shared" ref="DM41" si="2200">+DM40*DM39</f>
        <v>0</v>
      </c>
      <c r="DN41" s="44">
        <f t="shared" ref="DN41" si="2201">+DN40*DN39</f>
        <v>0</v>
      </c>
      <c r="DO41" s="44">
        <f t="shared" ref="DO41" si="2202">+DO40*DO39</f>
        <v>0</v>
      </c>
      <c r="DP41" s="44">
        <f t="shared" ref="DP41" si="2203">+DP40*DP39</f>
        <v>0</v>
      </c>
      <c r="DQ41" s="44">
        <f t="shared" ref="DQ41" si="2204">+DQ40*DQ39</f>
        <v>0</v>
      </c>
      <c r="DR41" s="44">
        <f t="shared" ref="DR41" si="2205">+DR40*DR39</f>
        <v>0</v>
      </c>
      <c r="DS41" s="44">
        <f t="shared" ref="DS41" si="2206">+DS40*DS39</f>
        <v>0</v>
      </c>
      <c r="DT41" s="44">
        <f t="shared" ref="DT41" si="2207">+DT40*DT39</f>
        <v>0</v>
      </c>
      <c r="DU41" s="44">
        <f t="shared" ref="DU41" si="2208">+DU40*DU39</f>
        <v>0</v>
      </c>
      <c r="DV41" s="44">
        <f t="shared" ref="DV41" si="2209">+DV40*DV39</f>
        <v>0</v>
      </c>
      <c r="DW41" s="44">
        <f t="shared" ref="DW41" si="2210">+DW40*DW39</f>
        <v>0</v>
      </c>
      <c r="DX41" s="44">
        <f t="shared" ref="DX41" si="2211">+DX40*DX39</f>
        <v>0</v>
      </c>
      <c r="DY41" s="44">
        <f t="shared" ref="DY41" si="2212">+DY40*DY39</f>
        <v>0</v>
      </c>
      <c r="DZ41" s="44">
        <f t="shared" ref="DZ41" si="2213">+DZ40*DZ39</f>
        <v>0</v>
      </c>
      <c r="EA41" s="44">
        <f t="shared" ref="EA41" si="2214">+EA40*EA39</f>
        <v>0</v>
      </c>
      <c r="EB41" s="44">
        <f t="shared" ref="EB41" si="2215">+EB40*EB39</f>
        <v>0</v>
      </c>
      <c r="EC41" s="44">
        <f t="shared" ref="EC41" si="2216">+EC40*EC39</f>
        <v>0</v>
      </c>
      <c r="ED41" s="44">
        <f t="shared" ref="ED41" si="2217">+ED40*ED39</f>
        <v>0</v>
      </c>
      <c r="EE41" s="44">
        <f t="shared" ref="EE41" si="2218">+EE40*EE39</f>
        <v>0</v>
      </c>
      <c r="EF41" s="44">
        <f t="shared" ref="EF41" si="2219">+EF40*EF39</f>
        <v>0</v>
      </c>
      <c r="EG41" s="44">
        <f t="shared" ref="EG41" si="2220">+EG40*EG39</f>
        <v>0</v>
      </c>
      <c r="EH41" s="44">
        <f t="shared" ref="EH41" si="2221">+EH40*EH39</f>
        <v>0</v>
      </c>
      <c r="EI41" s="44">
        <f t="shared" ref="EI41" si="2222">+EI40*EI39</f>
        <v>0</v>
      </c>
      <c r="EJ41" s="44">
        <f t="shared" ref="EJ41" si="2223">+EJ40*EJ39</f>
        <v>0</v>
      </c>
      <c r="EK41" s="44">
        <f t="shared" ref="EK41" si="2224">+EK40*EK39</f>
        <v>0</v>
      </c>
      <c r="EL41" s="44">
        <f t="shared" ref="EL41" si="2225">+EL40*EL39</f>
        <v>0</v>
      </c>
      <c r="EM41" s="44">
        <f t="shared" ref="EM41" si="2226">+EM40*EM39</f>
        <v>0</v>
      </c>
      <c r="EN41" s="44">
        <f t="shared" ref="EN41" si="2227">+EN40*EN39</f>
        <v>0</v>
      </c>
      <c r="EO41" s="44">
        <f t="shared" ref="EO41" si="2228">+EO40*EO39</f>
        <v>0</v>
      </c>
      <c r="EP41" s="44">
        <f t="shared" ref="EP41" si="2229">+EP40*EP39</f>
        <v>0</v>
      </c>
      <c r="EQ41" s="44">
        <f t="shared" ref="EQ41" si="2230">+EQ40*EQ39</f>
        <v>0</v>
      </c>
      <c r="ER41" s="44">
        <f t="shared" ref="ER41" si="2231">+ER40*ER39</f>
        <v>0</v>
      </c>
      <c r="ES41" s="44">
        <f t="shared" ref="ES41" si="2232">+ES40*ES39</f>
        <v>0</v>
      </c>
      <c r="ET41" s="44">
        <f t="shared" ref="ET41" si="2233">+ET40*ET39</f>
        <v>0</v>
      </c>
      <c r="EU41" s="44">
        <f t="shared" ref="EU41" si="2234">+EU40*EU39</f>
        <v>0</v>
      </c>
      <c r="EV41" s="44">
        <f t="shared" ref="EV41" si="2235">+EV40*EV39</f>
        <v>0</v>
      </c>
      <c r="EW41" s="44">
        <f t="shared" ref="EW41" si="2236">+EW40*EW39</f>
        <v>0</v>
      </c>
      <c r="EX41" s="44">
        <f t="shared" ref="EX41" si="2237">+EX40*EX39</f>
        <v>0</v>
      </c>
      <c r="EY41" s="44">
        <f t="shared" ref="EY41" si="2238">+EY40*EY39</f>
        <v>0</v>
      </c>
      <c r="EZ41" s="44">
        <f t="shared" ref="EZ41" si="2239">+EZ40*EZ39</f>
        <v>0</v>
      </c>
      <c r="FA41" s="44">
        <f t="shared" ref="FA41" si="2240">+FA40*FA39</f>
        <v>0</v>
      </c>
      <c r="FB41" s="44">
        <f t="shared" ref="FB41" si="2241">+FB40*FB39</f>
        <v>0</v>
      </c>
      <c r="FC41" s="44">
        <f t="shared" ref="FC41" si="2242">+FC40*FC39</f>
        <v>0</v>
      </c>
      <c r="FD41" s="44">
        <f t="shared" ref="FD41" si="2243">+FD40*FD39</f>
        <v>0</v>
      </c>
      <c r="FE41" s="44">
        <f t="shared" ref="FE41" si="2244">+FE40*FE39</f>
        <v>0</v>
      </c>
      <c r="FF41" s="44">
        <f t="shared" ref="FF41" si="2245">+FF40*FF39</f>
        <v>0</v>
      </c>
      <c r="FG41" s="44">
        <f t="shared" ref="FG41" si="2246">+FG40*FG39</f>
        <v>0</v>
      </c>
      <c r="FH41" s="44">
        <f t="shared" ref="FH41" si="2247">+FH40*FH39</f>
        <v>0</v>
      </c>
      <c r="FI41" s="44">
        <f t="shared" ref="FI41" si="2248">+FI40*FI39</f>
        <v>0</v>
      </c>
      <c r="FJ41" s="44">
        <f t="shared" ref="FJ41" si="2249">+FJ40*FJ39</f>
        <v>0</v>
      </c>
      <c r="FK41" s="44">
        <f t="shared" ref="FK41" si="2250">+FK40*FK39</f>
        <v>0</v>
      </c>
      <c r="FL41" s="44">
        <f t="shared" ref="FL41" si="2251">+FL40*FL39</f>
        <v>0</v>
      </c>
      <c r="FM41" s="44">
        <f t="shared" ref="FM41" si="2252">+FM40*FM39</f>
        <v>0</v>
      </c>
      <c r="FN41" s="44">
        <f t="shared" ref="FN41" si="2253">+FN40*FN39</f>
        <v>0</v>
      </c>
      <c r="FO41" s="44">
        <f t="shared" ref="FO41" si="2254">+FO40*FO39</f>
        <v>0</v>
      </c>
      <c r="FP41" s="44">
        <f t="shared" ref="FP41" si="2255">+FP40*FP39</f>
        <v>0</v>
      </c>
      <c r="FQ41" s="44">
        <f t="shared" ref="FQ41" si="2256">+FQ40*FQ39</f>
        <v>0</v>
      </c>
      <c r="FR41" s="44">
        <f t="shared" ref="FR41" si="2257">+FR40*FR39</f>
        <v>0</v>
      </c>
      <c r="FS41" s="44">
        <f t="shared" ref="FS41" si="2258">+FS40*FS39</f>
        <v>0</v>
      </c>
      <c r="FT41" s="44">
        <f t="shared" ref="FT41" si="2259">+FT40*FT39</f>
        <v>0</v>
      </c>
      <c r="FU41" s="44">
        <f t="shared" ref="FU41" si="2260">+FU40*FU39</f>
        <v>0</v>
      </c>
      <c r="FV41" s="44">
        <f t="shared" ref="FV41" si="2261">+FV40*FV39</f>
        <v>0</v>
      </c>
      <c r="FW41" s="44">
        <f t="shared" ref="FW41" si="2262">+FW40*FW39</f>
        <v>0</v>
      </c>
      <c r="FX41" s="44">
        <f t="shared" ref="FX41" si="2263">+FX40*FX39</f>
        <v>0</v>
      </c>
      <c r="FY41" s="44">
        <f t="shared" ref="FY41" si="2264">+FY40*FY39</f>
        <v>0</v>
      </c>
      <c r="FZ41" s="44">
        <f t="shared" ref="FZ41" si="2265">+FZ40*FZ39</f>
        <v>0</v>
      </c>
      <c r="GA41" s="44">
        <f t="shared" ref="GA41" si="2266">+GA40*GA39</f>
        <v>0</v>
      </c>
      <c r="GB41" s="44">
        <f t="shared" ref="GB41" si="2267">+GB40*GB39</f>
        <v>0</v>
      </c>
      <c r="GC41" s="44">
        <f t="shared" ref="GC41" si="2268">+GC40*GC39</f>
        <v>0</v>
      </c>
      <c r="GD41" s="44">
        <f t="shared" ref="GD41" si="2269">+GD40*GD39</f>
        <v>0</v>
      </c>
      <c r="GE41" s="44">
        <f t="shared" ref="GE41" si="2270">+GE40*GE39</f>
        <v>0</v>
      </c>
      <c r="GF41" s="44">
        <f t="shared" ref="GF41" si="2271">+GF40*GF39</f>
        <v>0</v>
      </c>
      <c r="GG41" s="44">
        <f t="shared" ref="GG41" si="2272">+GG40*GG39</f>
        <v>0</v>
      </c>
      <c r="GH41" s="44">
        <f t="shared" ref="GH41" si="2273">+GH40*GH39</f>
        <v>0</v>
      </c>
      <c r="GI41" s="44">
        <f t="shared" ref="GI41" si="2274">+GI40*GI39</f>
        <v>0</v>
      </c>
      <c r="GJ41" s="44">
        <f t="shared" ref="GJ41" si="2275">+GJ40*GJ39</f>
        <v>0</v>
      </c>
      <c r="GK41" s="44">
        <f t="shared" ref="GK41" si="2276">+GK40*GK39</f>
        <v>0</v>
      </c>
      <c r="GL41" s="44">
        <f t="shared" ref="GL41" si="2277">+GL40*GL39</f>
        <v>0</v>
      </c>
      <c r="GM41" s="44">
        <f t="shared" ref="GM41" si="2278">+GM40*GM39</f>
        <v>0</v>
      </c>
      <c r="GN41" s="44">
        <f t="shared" ref="GN41" si="2279">+GN40*GN39</f>
        <v>0</v>
      </c>
      <c r="GO41" s="44">
        <f t="shared" ref="GO41" si="2280">+GO40*GO39</f>
        <v>0</v>
      </c>
      <c r="GP41" s="44">
        <f t="shared" ref="GP41" si="2281">+GP40*GP39</f>
        <v>0</v>
      </c>
      <c r="GQ41" s="44">
        <f t="shared" ref="GQ41" si="2282">+GQ40*GQ39</f>
        <v>0</v>
      </c>
      <c r="GR41" s="44">
        <f t="shared" ref="GR41" si="2283">+GR40*GR39</f>
        <v>0</v>
      </c>
      <c r="GS41" s="44">
        <f t="shared" ref="GS41" si="2284">+GS40*GS39</f>
        <v>0</v>
      </c>
      <c r="GT41" s="44">
        <f t="shared" ref="GT41" si="2285">+GT40*GT39</f>
        <v>0</v>
      </c>
      <c r="GU41" s="44">
        <f t="shared" ref="GU41" si="2286">+GU40*GU39</f>
        <v>0</v>
      </c>
      <c r="GV41" s="44">
        <f t="shared" ref="GV41" si="2287">+GV40*GV39</f>
        <v>0</v>
      </c>
      <c r="GW41" s="44">
        <f t="shared" ref="GW41" si="2288">+GW40*GW39</f>
        <v>0</v>
      </c>
      <c r="GX41" s="44">
        <f t="shared" ref="GX41" si="2289">+GX40*GX39</f>
        <v>0</v>
      </c>
      <c r="GY41" s="44">
        <f t="shared" ref="GY41" si="2290">+GY40*GY39</f>
        <v>0</v>
      </c>
      <c r="GZ41" s="44">
        <f t="shared" ref="GZ41" si="2291">+GZ40*GZ39</f>
        <v>0</v>
      </c>
      <c r="HA41" s="44">
        <f t="shared" ref="HA41" si="2292">+HA40*HA39</f>
        <v>0</v>
      </c>
      <c r="HB41" s="44">
        <f t="shared" ref="HB41" si="2293">+HB40*HB39</f>
        <v>0</v>
      </c>
      <c r="HC41" s="44">
        <f t="shared" ref="HC41" si="2294">+HC40*HC39</f>
        <v>0</v>
      </c>
      <c r="HD41" s="44">
        <f t="shared" ref="HD41" si="2295">+HD40*HD39</f>
        <v>0</v>
      </c>
      <c r="HE41" s="44">
        <f t="shared" ref="HE41" si="2296">+HE40*HE39</f>
        <v>0</v>
      </c>
      <c r="HF41" s="44">
        <f t="shared" ref="HF41" si="2297">+HF40*HF39</f>
        <v>0</v>
      </c>
      <c r="HG41" s="44">
        <f t="shared" ref="HG41" si="2298">+HG40*HG39</f>
        <v>0</v>
      </c>
      <c r="HH41" s="44">
        <f t="shared" ref="HH41" si="2299">+HH40*HH39</f>
        <v>0</v>
      </c>
      <c r="HI41" s="44">
        <f t="shared" ref="HI41" si="2300">+HI40*HI39</f>
        <v>0</v>
      </c>
      <c r="HJ41" s="44">
        <f t="shared" ref="HJ41" si="2301">+HJ40*HJ39</f>
        <v>0</v>
      </c>
      <c r="HK41" s="44">
        <f t="shared" ref="HK41" si="2302">+HK40*HK39</f>
        <v>0</v>
      </c>
      <c r="HL41" s="44">
        <f t="shared" ref="HL41" si="2303">+HL40*HL39</f>
        <v>0</v>
      </c>
      <c r="HM41" s="44">
        <f t="shared" ref="HM41" si="2304">+HM40*HM39</f>
        <v>0</v>
      </c>
      <c r="HN41" s="44">
        <f t="shared" ref="HN41" si="2305">+HN40*HN39</f>
        <v>0</v>
      </c>
      <c r="HO41" s="44">
        <f t="shared" ref="HO41" si="2306">+HO40*HO39</f>
        <v>0</v>
      </c>
      <c r="HP41" s="44">
        <f t="shared" ref="HP41" si="2307">+HP40*HP39</f>
        <v>0</v>
      </c>
      <c r="HQ41" s="44">
        <f t="shared" ref="HQ41" si="2308">+HQ40*HQ39</f>
        <v>0</v>
      </c>
      <c r="HR41" s="44">
        <f t="shared" ref="HR41" si="2309">+HR40*HR39</f>
        <v>0</v>
      </c>
      <c r="HS41" s="44">
        <f t="shared" ref="HS41" si="2310">+HS40*HS39</f>
        <v>0</v>
      </c>
      <c r="HT41" s="44">
        <f t="shared" ref="HT41" si="2311">+HT40*HT39</f>
        <v>0</v>
      </c>
      <c r="HU41" s="44">
        <f t="shared" ref="HU41" si="2312">+HU40*HU39</f>
        <v>0</v>
      </c>
      <c r="HV41" s="44">
        <f t="shared" ref="HV41" si="2313">+HV40*HV39</f>
        <v>0</v>
      </c>
      <c r="HW41" s="44">
        <f t="shared" ref="HW41" si="2314">+HW40*HW39</f>
        <v>0</v>
      </c>
      <c r="HX41" s="44">
        <f t="shared" ref="HX41" si="2315">+HX40*HX39</f>
        <v>0</v>
      </c>
      <c r="HY41" s="44">
        <f t="shared" ref="HY41" si="2316">+HY40*HY39</f>
        <v>0</v>
      </c>
      <c r="HZ41" s="44">
        <f t="shared" ref="HZ41" si="2317">+HZ40*HZ39</f>
        <v>0</v>
      </c>
      <c r="IA41" s="44">
        <f t="shared" ref="IA41" si="2318">+IA40*IA39</f>
        <v>0</v>
      </c>
      <c r="IB41" s="44">
        <f t="shared" ref="IB41" si="2319">+IB40*IB39</f>
        <v>0</v>
      </c>
      <c r="IC41" s="44">
        <f t="shared" ref="IC41" si="2320">+IC40*IC39</f>
        <v>0</v>
      </c>
      <c r="ID41" s="44">
        <f t="shared" ref="ID41" si="2321">+ID40*ID39</f>
        <v>0</v>
      </c>
      <c r="IE41" s="44">
        <f t="shared" ref="IE41" si="2322">+IE40*IE39</f>
        <v>0</v>
      </c>
      <c r="IF41" s="44">
        <f t="shared" ref="IF41" si="2323">+IF40*IF39</f>
        <v>0</v>
      </c>
      <c r="IG41" s="44">
        <f t="shared" ref="IG41" si="2324">+IG40*IG39</f>
        <v>0</v>
      </c>
      <c r="IH41" s="44">
        <f t="shared" ref="IH41" si="2325">+IH40*IH39</f>
        <v>0</v>
      </c>
      <c r="II41" s="44">
        <f t="shared" ref="II41" si="2326">+II40*II39</f>
        <v>0</v>
      </c>
      <c r="IJ41" s="44">
        <f t="shared" ref="IJ41" si="2327">+IJ40*IJ39</f>
        <v>0</v>
      </c>
      <c r="IK41" s="44">
        <f t="shared" ref="IK41:KV41" si="2328">+IK40*IK39</f>
        <v>0</v>
      </c>
      <c r="IL41" s="44">
        <f t="shared" si="2328"/>
        <v>0</v>
      </c>
      <c r="IM41" s="44">
        <f t="shared" si="2328"/>
        <v>0</v>
      </c>
      <c r="IN41" s="44">
        <f t="shared" si="2328"/>
        <v>0</v>
      </c>
      <c r="IO41" s="44">
        <f t="shared" si="2328"/>
        <v>0</v>
      </c>
      <c r="IP41" s="44">
        <f t="shared" si="2328"/>
        <v>0</v>
      </c>
      <c r="IQ41" s="44">
        <f t="shared" si="2328"/>
        <v>0</v>
      </c>
      <c r="IR41" s="44">
        <f t="shared" si="2328"/>
        <v>0</v>
      </c>
      <c r="IS41" s="44">
        <f t="shared" si="2328"/>
        <v>0</v>
      </c>
      <c r="IT41" s="44">
        <f t="shared" si="2328"/>
        <v>0</v>
      </c>
      <c r="IU41" s="44">
        <f t="shared" si="2328"/>
        <v>0</v>
      </c>
      <c r="IV41" s="44">
        <f t="shared" si="2328"/>
        <v>0</v>
      </c>
      <c r="IW41" s="44">
        <f t="shared" si="2328"/>
        <v>0</v>
      </c>
      <c r="IX41" s="44">
        <f t="shared" si="2328"/>
        <v>0</v>
      </c>
      <c r="IY41" s="44">
        <f t="shared" si="2328"/>
        <v>0</v>
      </c>
      <c r="IZ41" s="44">
        <f t="shared" si="2328"/>
        <v>0</v>
      </c>
      <c r="JA41" s="44">
        <f t="shared" si="2328"/>
        <v>0</v>
      </c>
      <c r="JB41" s="44">
        <f t="shared" si="2328"/>
        <v>0</v>
      </c>
      <c r="JC41" s="44">
        <f t="shared" si="2328"/>
        <v>0</v>
      </c>
      <c r="JD41" s="44">
        <f t="shared" si="2328"/>
        <v>0</v>
      </c>
      <c r="JE41" s="44">
        <f t="shared" si="2328"/>
        <v>0</v>
      </c>
      <c r="JF41" s="44">
        <f t="shared" si="2328"/>
        <v>0</v>
      </c>
      <c r="JG41" s="44">
        <f t="shared" si="2328"/>
        <v>0</v>
      </c>
      <c r="JH41" s="44">
        <f t="shared" si="2328"/>
        <v>0</v>
      </c>
      <c r="JI41" s="44">
        <f t="shared" si="2328"/>
        <v>0</v>
      </c>
      <c r="JJ41" s="44">
        <f t="shared" si="2328"/>
        <v>0</v>
      </c>
      <c r="JK41" s="44">
        <f t="shared" si="2328"/>
        <v>0</v>
      </c>
      <c r="JL41" s="44">
        <f t="shared" si="2328"/>
        <v>0</v>
      </c>
      <c r="JM41" s="44">
        <f t="shared" si="2328"/>
        <v>0</v>
      </c>
      <c r="JN41" s="44">
        <f t="shared" si="2328"/>
        <v>0</v>
      </c>
      <c r="JO41" s="44">
        <f t="shared" si="2328"/>
        <v>0</v>
      </c>
      <c r="JP41" s="44">
        <f t="shared" si="2328"/>
        <v>0</v>
      </c>
      <c r="JQ41" s="44">
        <f t="shared" si="2328"/>
        <v>0</v>
      </c>
      <c r="JR41" s="44">
        <f t="shared" si="2328"/>
        <v>0</v>
      </c>
      <c r="JS41" s="44">
        <f t="shared" si="2328"/>
        <v>0</v>
      </c>
      <c r="JT41" s="44">
        <f t="shared" si="2328"/>
        <v>0</v>
      </c>
      <c r="JU41" s="44">
        <f t="shared" si="2328"/>
        <v>0</v>
      </c>
      <c r="JV41" s="44">
        <f t="shared" si="2328"/>
        <v>0</v>
      </c>
      <c r="JW41" s="44">
        <f t="shared" si="2328"/>
        <v>0</v>
      </c>
      <c r="JX41" s="44">
        <f t="shared" si="2328"/>
        <v>0</v>
      </c>
      <c r="JY41" s="44">
        <f t="shared" si="2328"/>
        <v>0</v>
      </c>
      <c r="JZ41" s="44">
        <f t="shared" si="2328"/>
        <v>0</v>
      </c>
      <c r="KA41" s="44">
        <f t="shared" si="2328"/>
        <v>0</v>
      </c>
      <c r="KB41" s="44">
        <f t="shared" si="2328"/>
        <v>0</v>
      </c>
      <c r="KC41" s="44">
        <f t="shared" si="2328"/>
        <v>0</v>
      </c>
      <c r="KD41" s="44">
        <f t="shared" si="2328"/>
        <v>0</v>
      </c>
      <c r="KE41" s="44">
        <f t="shared" si="2328"/>
        <v>0</v>
      </c>
      <c r="KF41" s="44">
        <f t="shared" si="2328"/>
        <v>0</v>
      </c>
      <c r="KG41" s="44">
        <f t="shared" si="2328"/>
        <v>0</v>
      </c>
      <c r="KH41" s="44">
        <f t="shared" si="2328"/>
        <v>0</v>
      </c>
      <c r="KI41" s="44">
        <f t="shared" si="2328"/>
        <v>0</v>
      </c>
      <c r="KJ41" s="44">
        <f t="shared" si="2328"/>
        <v>0</v>
      </c>
      <c r="KK41" s="44">
        <f t="shared" si="2328"/>
        <v>0</v>
      </c>
      <c r="KL41" s="44">
        <f t="shared" si="2328"/>
        <v>0</v>
      </c>
      <c r="KM41" s="44">
        <f t="shared" si="2328"/>
        <v>0</v>
      </c>
      <c r="KN41" s="44">
        <f t="shared" si="2328"/>
        <v>0</v>
      </c>
      <c r="KO41" s="44">
        <f t="shared" si="2328"/>
        <v>0</v>
      </c>
      <c r="KP41" s="44">
        <f t="shared" si="2328"/>
        <v>0</v>
      </c>
      <c r="KQ41" s="44">
        <f t="shared" si="2328"/>
        <v>0</v>
      </c>
      <c r="KR41" s="44">
        <f t="shared" si="2328"/>
        <v>0</v>
      </c>
      <c r="KS41" s="44">
        <f t="shared" si="2328"/>
        <v>0</v>
      </c>
      <c r="KT41" s="44">
        <f t="shared" si="2328"/>
        <v>0</v>
      </c>
      <c r="KU41" s="44">
        <f t="shared" si="2328"/>
        <v>0</v>
      </c>
      <c r="KV41" s="44">
        <f t="shared" si="2328"/>
        <v>0</v>
      </c>
      <c r="KW41" s="44">
        <f t="shared" ref="KW41:MZ41" si="2329">+KW40*KW39</f>
        <v>0</v>
      </c>
      <c r="KX41" s="44">
        <f t="shared" si="2329"/>
        <v>0</v>
      </c>
      <c r="KY41" s="44">
        <f t="shared" si="2329"/>
        <v>0</v>
      </c>
      <c r="KZ41" s="44">
        <f t="shared" si="2329"/>
        <v>0</v>
      </c>
      <c r="LA41" s="44">
        <f t="shared" si="2329"/>
        <v>0</v>
      </c>
      <c r="LB41" s="44">
        <f t="shared" si="2329"/>
        <v>0</v>
      </c>
      <c r="LC41" s="44">
        <f t="shared" si="2329"/>
        <v>0</v>
      </c>
      <c r="LD41" s="44">
        <f t="shared" si="2329"/>
        <v>0</v>
      </c>
      <c r="LE41" s="44">
        <f t="shared" si="2329"/>
        <v>0</v>
      </c>
      <c r="LF41" s="44">
        <f t="shared" si="2329"/>
        <v>0</v>
      </c>
      <c r="LG41" s="44">
        <f t="shared" si="2329"/>
        <v>0</v>
      </c>
      <c r="LH41" s="44">
        <f t="shared" si="2329"/>
        <v>0</v>
      </c>
      <c r="LI41" s="44">
        <f t="shared" si="2329"/>
        <v>0</v>
      </c>
      <c r="LJ41" s="44">
        <f t="shared" si="2329"/>
        <v>0</v>
      </c>
      <c r="LK41" s="44">
        <f t="shared" si="2329"/>
        <v>0</v>
      </c>
      <c r="LL41" s="44">
        <f t="shared" si="2329"/>
        <v>0</v>
      </c>
      <c r="LM41" s="44">
        <f t="shared" si="2329"/>
        <v>0</v>
      </c>
      <c r="LN41" s="44">
        <f t="shared" si="2329"/>
        <v>0</v>
      </c>
      <c r="LO41" s="44">
        <f t="shared" si="2329"/>
        <v>0</v>
      </c>
      <c r="LP41" s="44">
        <f t="shared" si="2329"/>
        <v>0</v>
      </c>
      <c r="LQ41" s="44">
        <f t="shared" si="2329"/>
        <v>0</v>
      </c>
      <c r="LR41" s="44">
        <f t="shared" si="2329"/>
        <v>0</v>
      </c>
      <c r="LS41" s="44">
        <f t="shared" si="2329"/>
        <v>0</v>
      </c>
      <c r="LT41" s="44">
        <f t="shared" si="2329"/>
        <v>0</v>
      </c>
      <c r="LU41" s="44">
        <f t="shared" si="2329"/>
        <v>0</v>
      </c>
      <c r="LV41" s="44">
        <f t="shared" si="2329"/>
        <v>0</v>
      </c>
      <c r="LW41" s="44">
        <f t="shared" si="2329"/>
        <v>0</v>
      </c>
      <c r="LX41" s="44">
        <f t="shared" si="2329"/>
        <v>0</v>
      </c>
      <c r="LY41" s="44">
        <f t="shared" si="2329"/>
        <v>0</v>
      </c>
      <c r="LZ41" s="44">
        <f t="shared" si="2329"/>
        <v>0</v>
      </c>
      <c r="MA41" s="44">
        <f t="shared" si="2329"/>
        <v>0</v>
      </c>
      <c r="MB41" s="44">
        <f t="shared" si="2329"/>
        <v>0</v>
      </c>
      <c r="MC41" s="44">
        <f t="shared" si="2329"/>
        <v>0</v>
      </c>
      <c r="MD41" s="44">
        <f t="shared" si="2329"/>
        <v>0</v>
      </c>
      <c r="ME41" s="44">
        <f t="shared" si="2329"/>
        <v>0</v>
      </c>
      <c r="MF41" s="44">
        <f t="shared" si="2329"/>
        <v>0</v>
      </c>
      <c r="MG41" s="44">
        <f t="shared" si="2329"/>
        <v>0</v>
      </c>
      <c r="MH41" s="44">
        <f t="shared" si="2329"/>
        <v>0</v>
      </c>
      <c r="MI41" s="44">
        <f t="shared" si="2329"/>
        <v>0</v>
      </c>
      <c r="MJ41" s="44">
        <f t="shared" si="2329"/>
        <v>0</v>
      </c>
      <c r="MK41" s="44">
        <f t="shared" si="2329"/>
        <v>0</v>
      </c>
      <c r="ML41" s="44">
        <f t="shared" si="2329"/>
        <v>0</v>
      </c>
      <c r="MM41" s="44">
        <f t="shared" si="2329"/>
        <v>0</v>
      </c>
      <c r="MN41" s="44">
        <f t="shared" si="2329"/>
        <v>0</v>
      </c>
      <c r="MO41" s="44">
        <f t="shared" si="2329"/>
        <v>0</v>
      </c>
      <c r="MP41" s="44">
        <f t="shared" si="2329"/>
        <v>0</v>
      </c>
      <c r="MQ41" s="44">
        <f t="shared" si="2329"/>
        <v>0</v>
      </c>
      <c r="MR41" s="44">
        <f t="shared" si="2329"/>
        <v>0</v>
      </c>
      <c r="MS41" s="44">
        <f t="shared" si="2329"/>
        <v>0</v>
      </c>
      <c r="MT41" s="44">
        <f t="shared" si="2329"/>
        <v>0</v>
      </c>
      <c r="MU41" s="44">
        <f t="shared" si="2329"/>
        <v>0</v>
      </c>
      <c r="MV41" s="44">
        <f t="shared" si="2329"/>
        <v>0</v>
      </c>
      <c r="MW41" s="44">
        <f t="shared" si="2329"/>
        <v>0</v>
      </c>
      <c r="MX41" s="44">
        <f t="shared" si="2329"/>
        <v>0</v>
      </c>
      <c r="MY41" s="44">
        <f t="shared" si="2329"/>
        <v>0</v>
      </c>
      <c r="MZ41" s="44">
        <f t="shared" si="2329"/>
        <v>0</v>
      </c>
      <c r="NB41" s="19" t="str">
        <f>+D41</f>
        <v>Share of MW</v>
      </c>
      <c r="NC41" s="6">
        <f t="shared" si="2085"/>
        <v>0</v>
      </c>
      <c r="ND41" s="6">
        <f t="shared" si="2085"/>
        <v>0</v>
      </c>
      <c r="NE41" s="6">
        <f t="shared" si="2085"/>
        <v>0</v>
      </c>
      <c r="NF41" s="6">
        <f t="shared" si="2085"/>
        <v>0</v>
      </c>
      <c r="NG41" s="6">
        <f t="shared" si="2085"/>
        <v>0</v>
      </c>
      <c r="NH41" s="6">
        <f t="shared" si="2085"/>
        <v>0</v>
      </c>
      <c r="NI41" s="6">
        <f t="shared" si="2085"/>
        <v>0</v>
      </c>
      <c r="NJ41" s="6">
        <f t="shared" si="2085"/>
        <v>0</v>
      </c>
      <c r="NK41" s="6">
        <f t="shared" si="2085"/>
        <v>0</v>
      </c>
      <c r="NL41" s="6">
        <f t="shared" si="2085"/>
        <v>0</v>
      </c>
      <c r="NM41" s="6">
        <f t="shared" si="2086"/>
        <v>0</v>
      </c>
      <c r="NN41" s="6">
        <f t="shared" si="2086"/>
        <v>0</v>
      </c>
      <c r="NO41" s="6">
        <f t="shared" si="2086"/>
        <v>0</v>
      </c>
      <c r="NP41" s="6">
        <f t="shared" si="2086"/>
        <v>0</v>
      </c>
      <c r="NQ41" s="6">
        <f t="shared" si="2086"/>
        <v>0</v>
      </c>
      <c r="NR41" s="6">
        <f t="shared" si="2086"/>
        <v>0</v>
      </c>
      <c r="NS41" s="6">
        <f t="shared" si="2086"/>
        <v>0</v>
      </c>
      <c r="NT41" s="6">
        <f t="shared" si="2086"/>
        <v>0</v>
      </c>
      <c r="NU41" s="6">
        <f t="shared" si="2086"/>
        <v>0</v>
      </c>
      <c r="NV41" s="6">
        <f t="shared" si="2086"/>
        <v>0</v>
      </c>
      <c r="NW41" s="6">
        <f t="shared" si="2087"/>
        <v>0</v>
      </c>
      <c r="NX41" s="6">
        <f t="shared" si="2087"/>
        <v>0</v>
      </c>
      <c r="NY41" s="6">
        <f t="shared" si="2087"/>
        <v>0</v>
      </c>
      <c r="NZ41" s="6">
        <f t="shared" si="2087"/>
        <v>0</v>
      </c>
      <c r="OA41" s="6">
        <f t="shared" si="2087"/>
        <v>0</v>
      </c>
      <c r="OB41" s="6">
        <f t="shared" si="2087"/>
        <v>0</v>
      </c>
      <c r="OC41" s="6">
        <f t="shared" si="2087"/>
        <v>0</v>
      </c>
      <c r="OD41" s="6">
        <f t="shared" si="2087"/>
        <v>0</v>
      </c>
      <c r="OE41" s="6">
        <f t="shared" si="2087"/>
        <v>0</v>
      </c>
      <c r="OF41" s="6">
        <f t="shared" si="2087"/>
        <v>0</v>
      </c>
      <c r="OH41" s="58" t="str">
        <f>_xlfn.CONCAT(C39," ",D41)</f>
        <v>Seabrook PPA Share of MW</v>
      </c>
    </row>
    <row r="42" spans="2:398" x14ac:dyDescent="0.25">
      <c r="D42" s="19" t="s">
        <v>76</v>
      </c>
      <c r="E42" s="45" cm="1">
        <f t="array" ref="E42">INDEX(Capacity_Rates[#All],MATCH($C39,Capacity_Rates[[#All],[Invoice_Group]],0),E$3-2019)</f>
        <v>3.9181989609849754</v>
      </c>
      <c r="F42" s="45" cm="1">
        <f t="array" ref="F42">INDEX(Capacity_Rates[#All],MATCH($C39,Capacity_Rates[[#All],[Invoice_Group]],0),F$3-2019)</f>
        <v>3.9181989609849754</v>
      </c>
      <c r="G42" s="45" cm="1">
        <f t="array" ref="G42">INDEX(Capacity_Rates[#All],MATCH($C39,Capacity_Rates[[#All],[Invoice_Group]],0),G$3-2019)</f>
        <v>3.9181989609849754</v>
      </c>
      <c r="H42" s="45" cm="1">
        <f t="array" ref="H42">INDEX(Capacity_Rates[#All],MATCH($C39,Capacity_Rates[[#All],[Invoice_Group]],0),H$3-2019)</f>
        <v>3.9181989609849754</v>
      </c>
      <c r="I42" s="45" cm="1">
        <f t="array" ref="I42">INDEX(Capacity_Rates[#All],MATCH($C39,Capacity_Rates[[#All],[Invoice_Group]],0),I$3-2019)</f>
        <v>3.9181989609849754</v>
      </c>
      <c r="J42" s="45" cm="1">
        <f t="array" ref="J42">INDEX(Capacity_Rates[#All],MATCH($C39,Capacity_Rates[[#All],[Invoice_Group]],0),J$3-2019)</f>
        <v>3.9181989609849754</v>
      </c>
      <c r="K42" s="45" cm="1">
        <f t="array" ref="K42">INDEX(Capacity_Rates[#All],MATCH($C39,Capacity_Rates[[#All],[Invoice_Group]],0),K$3-2019)</f>
        <v>3.9181989609849754</v>
      </c>
      <c r="L42" s="45" cm="1">
        <f t="array" ref="L42">INDEX(Capacity_Rates[#All],MATCH($C39,Capacity_Rates[[#All],[Invoice_Group]],0),L$3-2019)</f>
        <v>3.9181989609849754</v>
      </c>
      <c r="M42" s="45" cm="1">
        <f t="array" ref="M42">INDEX(Capacity_Rates[#All],MATCH($C39,Capacity_Rates[[#All],[Invoice_Group]],0),M$3-2019)</f>
        <v>3.9181989609849754</v>
      </c>
      <c r="N42" s="45" cm="1">
        <f t="array" ref="N42">INDEX(Capacity_Rates[#All],MATCH($C39,Capacity_Rates[[#All],[Invoice_Group]],0),N$3-2019)</f>
        <v>3.9181989609849754</v>
      </c>
      <c r="O42" s="45" cm="1">
        <f t="array" ref="O42">INDEX(Capacity_Rates[#All],MATCH($C39,Capacity_Rates[[#All],[Invoice_Group]],0),O$3-2019)</f>
        <v>3.9181989609849754</v>
      </c>
      <c r="P42" s="45" cm="1">
        <f t="array" ref="P42">INDEX(Capacity_Rates[#All],MATCH($C39,Capacity_Rates[[#All],[Invoice_Group]],0),P$3-2019)</f>
        <v>3.9181989609849754</v>
      </c>
      <c r="Q42" s="45" cm="1">
        <f t="array" ref="Q42">INDEX(Capacity_Rates[#All],MATCH($C39,Capacity_Rates[[#All],[Invoice_Group]],0),Q$3-2019)</f>
        <v>4.0435813277364945</v>
      </c>
      <c r="R42" s="45" cm="1">
        <f t="array" ref="R42">INDEX(Capacity_Rates[#All],MATCH($C39,Capacity_Rates[[#All],[Invoice_Group]],0),R$3-2019)</f>
        <v>4.0435813277364945</v>
      </c>
      <c r="S42" s="45" cm="1">
        <f t="array" ref="S42">INDEX(Capacity_Rates[#All],MATCH($C39,Capacity_Rates[[#All],[Invoice_Group]],0),S$3-2019)</f>
        <v>4.0435813277364945</v>
      </c>
      <c r="T42" s="45" cm="1">
        <f t="array" ref="T42">INDEX(Capacity_Rates[#All],MATCH($C39,Capacity_Rates[[#All],[Invoice_Group]],0),T$3-2019)</f>
        <v>4.0435813277364945</v>
      </c>
      <c r="U42" s="45" cm="1">
        <f t="array" ref="U42">INDEX(Capacity_Rates[#All],MATCH($C39,Capacity_Rates[[#All],[Invoice_Group]],0),U$3-2019)</f>
        <v>4.0435813277364945</v>
      </c>
      <c r="V42" s="45" cm="1">
        <f t="array" ref="V42">INDEX(Capacity_Rates[#All],MATCH($C39,Capacity_Rates[[#All],[Invoice_Group]],0),V$3-2019)</f>
        <v>4.0435813277364945</v>
      </c>
      <c r="W42" s="45" cm="1">
        <f t="array" ref="W42">INDEX(Capacity_Rates[#All],MATCH($C39,Capacity_Rates[[#All],[Invoice_Group]],0),W$3-2019)</f>
        <v>4.0435813277364945</v>
      </c>
      <c r="X42" s="45" cm="1">
        <f t="array" ref="X42">INDEX(Capacity_Rates[#All],MATCH($C39,Capacity_Rates[[#All],[Invoice_Group]],0),X$3-2019)</f>
        <v>4.0435813277364945</v>
      </c>
      <c r="Y42" s="45" cm="1">
        <f t="array" ref="Y42">INDEX(Capacity_Rates[#All],MATCH($C39,Capacity_Rates[[#All],[Invoice_Group]],0),Y$3-2019)</f>
        <v>4.0435813277364945</v>
      </c>
      <c r="Z42" s="45" cm="1">
        <f t="array" ref="Z42">INDEX(Capacity_Rates[#All],MATCH($C39,Capacity_Rates[[#All],[Invoice_Group]],0),Z$3-2019)</f>
        <v>4.0435813277364945</v>
      </c>
      <c r="AA42" s="45" cm="1">
        <f t="array" ref="AA42">INDEX(Capacity_Rates[#All],MATCH($C39,Capacity_Rates[[#All],[Invoice_Group]],0),AA$3-2019)</f>
        <v>4.0435813277364945</v>
      </c>
      <c r="AB42" s="45" cm="1">
        <f t="array" ref="AB42">INDEX(Capacity_Rates[#All],MATCH($C39,Capacity_Rates[[#All],[Invoice_Group]],0),AB$3-2019)</f>
        <v>4.0435813277364945</v>
      </c>
      <c r="AC42" s="45" cm="1">
        <f t="array" ref="AC42">INDEX(Capacity_Rates[#All],MATCH($C39,Capacity_Rates[[#All],[Invoice_Group]],0),AC$3-2019)</f>
        <v>4.1568016049131167</v>
      </c>
      <c r="AD42" s="45" cm="1">
        <f t="array" ref="AD42">INDEX(Capacity_Rates[#All],MATCH($C39,Capacity_Rates[[#All],[Invoice_Group]],0),AD$3-2019)</f>
        <v>4.1568016049131167</v>
      </c>
      <c r="AE42" s="45" cm="1">
        <f t="array" ref="AE42">INDEX(Capacity_Rates[#All],MATCH($C39,Capacity_Rates[[#All],[Invoice_Group]],0),AE$3-2019)</f>
        <v>4.1568016049131167</v>
      </c>
      <c r="AF42" s="45" cm="1">
        <f t="array" ref="AF42">INDEX(Capacity_Rates[#All],MATCH($C39,Capacity_Rates[[#All],[Invoice_Group]],0),AF$3-2019)</f>
        <v>4.1568016049131167</v>
      </c>
      <c r="AG42" s="45" cm="1">
        <f t="array" ref="AG42">INDEX(Capacity_Rates[#All],MATCH($C39,Capacity_Rates[[#All],[Invoice_Group]],0),AG$3-2019)</f>
        <v>4.1568016049131167</v>
      </c>
      <c r="AH42" s="45" cm="1">
        <f t="array" ref="AH42">INDEX(Capacity_Rates[#All],MATCH($C39,Capacity_Rates[[#All],[Invoice_Group]],0),AH$3-2019)</f>
        <v>4.1568016049131167</v>
      </c>
      <c r="AI42" s="45" cm="1">
        <f t="array" ref="AI42">INDEX(Capacity_Rates[#All],MATCH($C39,Capacity_Rates[[#All],[Invoice_Group]],0),AI$3-2019)</f>
        <v>4.1568016049131167</v>
      </c>
      <c r="AJ42" s="45" cm="1">
        <f t="array" ref="AJ42">INDEX(Capacity_Rates[#All],MATCH($C39,Capacity_Rates[[#All],[Invoice_Group]],0),AJ$3-2019)</f>
        <v>4.1568016049131167</v>
      </c>
      <c r="AK42" s="45" cm="1">
        <f t="array" ref="AK42">INDEX(Capacity_Rates[#All],MATCH($C39,Capacity_Rates[[#All],[Invoice_Group]],0),AK$3-2019)</f>
        <v>4.1568016049131167</v>
      </c>
      <c r="AL42" s="45" cm="1">
        <f t="array" ref="AL42">INDEX(Capacity_Rates[#All],MATCH($C39,Capacity_Rates[[#All],[Invoice_Group]],0),AL$3-2019)</f>
        <v>4.1568016049131167</v>
      </c>
      <c r="AM42" s="45" cm="1">
        <f t="array" ref="AM42">INDEX(Capacity_Rates[#All],MATCH($C39,Capacity_Rates[[#All],[Invoice_Group]],0),AM$3-2019)</f>
        <v>4.1568016049131167</v>
      </c>
      <c r="AN42" s="45" cm="1">
        <f t="array" ref="AN42">INDEX(Capacity_Rates[#All],MATCH($C39,Capacity_Rates[[#All],[Invoice_Group]],0),AN$3-2019)</f>
        <v>4.1568016049131167</v>
      </c>
      <c r="AO42" s="45" cm="1">
        <f t="array" ref="AO42">INDEX(Capacity_Rates[#All],MATCH($C39,Capacity_Rates[[#All],[Invoice_Group]],0),AO$3-2019)</f>
        <v>4.2731920498506843</v>
      </c>
      <c r="AP42" s="45" cm="1">
        <f t="array" ref="AP42">INDEX(Capacity_Rates[#All],MATCH($C39,Capacity_Rates[[#All],[Invoice_Group]],0),AP$3-2019)</f>
        <v>4.2731920498506843</v>
      </c>
      <c r="AQ42" s="45" cm="1">
        <f t="array" ref="AQ42">INDEX(Capacity_Rates[#All],MATCH($C39,Capacity_Rates[[#All],[Invoice_Group]],0),AQ$3-2019)</f>
        <v>4.2731920498506843</v>
      </c>
      <c r="AR42" s="45" cm="1">
        <f t="array" ref="AR42">INDEX(Capacity_Rates[#All],MATCH($C39,Capacity_Rates[[#All],[Invoice_Group]],0),AR$3-2019)</f>
        <v>4.2731920498506843</v>
      </c>
      <c r="AS42" s="45" cm="1">
        <f t="array" ref="AS42">INDEX(Capacity_Rates[#All],MATCH($C39,Capacity_Rates[[#All],[Invoice_Group]],0),AS$3-2019)</f>
        <v>4.2731920498506843</v>
      </c>
      <c r="AT42" s="45" cm="1">
        <f t="array" ref="AT42">INDEX(Capacity_Rates[#All],MATCH($C39,Capacity_Rates[[#All],[Invoice_Group]],0),AT$3-2019)</f>
        <v>4.2731920498506843</v>
      </c>
      <c r="AU42" s="45" cm="1">
        <f t="array" ref="AU42">INDEX(Capacity_Rates[#All],MATCH($C39,Capacity_Rates[[#All],[Invoice_Group]],0),AU$3-2019)</f>
        <v>4.2731920498506843</v>
      </c>
      <c r="AV42" s="45" cm="1">
        <f t="array" ref="AV42">INDEX(Capacity_Rates[#All],MATCH($C39,Capacity_Rates[[#All],[Invoice_Group]],0),AV$3-2019)</f>
        <v>4.2731920498506843</v>
      </c>
      <c r="AW42" s="45" cm="1">
        <f t="array" ref="AW42">INDEX(Capacity_Rates[#All],MATCH($C39,Capacity_Rates[[#All],[Invoice_Group]],0),AW$3-2019)</f>
        <v>4.2731920498506843</v>
      </c>
      <c r="AX42" s="45" cm="1">
        <f t="array" ref="AX42">INDEX(Capacity_Rates[#All],MATCH($C39,Capacity_Rates[[#All],[Invoice_Group]],0),AX$3-2019)</f>
        <v>4.2731920498506843</v>
      </c>
      <c r="AY42" s="45" cm="1">
        <f t="array" ref="AY42">INDEX(Capacity_Rates[#All],MATCH($C39,Capacity_Rates[[#All],[Invoice_Group]],0),AY$3-2019)</f>
        <v>4.2731920498506843</v>
      </c>
      <c r="AZ42" s="45" cm="1">
        <f t="array" ref="AZ42">INDEX(Capacity_Rates[#All],MATCH($C39,Capacity_Rates[[#All],[Invoice_Group]],0),AZ$3-2019)</f>
        <v>4.2731920498506843</v>
      </c>
      <c r="BA42" s="45" cm="1">
        <f t="array" ref="BA42">INDEX(Capacity_Rates[#All],MATCH($C39,Capacity_Rates[[#All],[Invoice_Group]],0),BA$3-2019)</f>
        <v>4.3928414272465037</v>
      </c>
      <c r="BB42" s="45" cm="1">
        <f t="array" ref="BB42">INDEX(Capacity_Rates[#All],MATCH($C39,Capacity_Rates[[#All],[Invoice_Group]],0),BB$3-2019)</f>
        <v>4.3928414272465037</v>
      </c>
      <c r="BC42" s="45" cm="1">
        <f t="array" ref="BC42">INDEX(Capacity_Rates[#All],MATCH($C39,Capacity_Rates[[#All],[Invoice_Group]],0),BC$3-2019)</f>
        <v>4.3928414272465037</v>
      </c>
      <c r="BD42" s="45" cm="1">
        <f t="array" ref="BD42">INDEX(Capacity_Rates[#All],MATCH($C39,Capacity_Rates[[#All],[Invoice_Group]],0),BD$3-2019)</f>
        <v>4.3928414272465037</v>
      </c>
      <c r="BE42" s="45" cm="1">
        <f t="array" ref="BE42">INDEX(Capacity_Rates[#All],MATCH($C39,Capacity_Rates[[#All],[Invoice_Group]],0),BE$3-2019)</f>
        <v>4.3928414272465037</v>
      </c>
      <c r="BF42" s="45" cm="1">
        <f t="array" ref="BF42">INDEX(Capacity_Rates[#All],MATCH($C39,Capacity_Rates[[#All],[Invoice_Group]],0),BF$3-2019)</f>
        <v>4.3928414272465037</v>
      </c>
      <c r="BG42" s="45" cm="1">
        <f t="array" ref="BG42">INDEX(Capacity_Rates[#All],MATCH($C39,Capacity_Rates[[#All],[Invoice_Group]],0),BG$3-2019)</f>
        <v>4.3928414272465037</v>
      </c>
      <c r="BH42" s="45" cm="1">
        <f t="array" ref="BH42">INDEX(Capacity_Rates[#All],MATCH($C39,Capacity_Rates[[#All],[Invoice_Group]],0),BH$3-2019)</f>
        <v>4.3928414272465037</v>
      </c>
      <c r="BI42" s="45" cm="1">
        <f t="array" ref="BI42">INDEX(Capacity_Rates[#All],MATCH($C39,Capacity_Rates[[#All],[Invoice_Group]],0),BI$3-2019)</f>
        <v>4.3928414272465037</v>
      </c>
      <c r="BJ42" s="45" cm="1">
        <f t="array" ref="BJ42">INDEX(Capacity_Rates[#All],MATCH($C39,Capacity_Rates[[#All],[Invoice_Group]],0),BJ$3-2019)</f>
        <v>4.3928414272465037</v>
      </c>
      <c r="BK42" s="45" cm="1">
        <f t="array" ref="BK42">INDEX(Capacity_Rates[#All],MATCH($C39,Capacity_Rates[[#All],[Invoice_Group]],0),BK$3-2019)</f>
        <v>4.3928414272465037</v>
      </c>
      <c r="BL42" s="45" cm="1">
        <f t="array" ref="BL42">INDEX(Capacity_Rates[#All],MATCH($C39,Capacity_Rates[[#All],[Invoice_Group]],0),BL$3-2019)</f>
        <v>4.3928414272465037</v>
      </c>
      <c r="BM42" s="45" cm="1">
        <f t="array" ref="BM42">INDEX(Capacity_Rates[#All],MATCH($C39,Capacity_Rates[[#All],[Invoice_Group]],0),BM$3-2019)</f>
        <v>4.5158409872094056</v>
      </c>
      <c r="BN42" s="45" cm="1">
        <f t="array" ref="BN42">INDEX(Capacity_Rates[#All],MATCH($C39,Capacity_Rates[[#All],[Invoice_Group]],0),BN$3-2019)</f>
        <v>4.5158409872094056</v>
      </c>
      <c r="BO42" s="45" cm="1">
        <f t="array" ref="BO42">INDEX(Capacity_Rates[#All],MATCH($C39,Capacity_Rates[[#All],[Invoice_Group]],0),BO$3-2019)</f>
        <v>4.5158409872094056</v>
      </c>
      <c r="BP42" s="45" cm="1">
        <f t="array" ref="BP42">INDEX(Capacity_Rates[#All],MATCH($C39,Capacity_Rates[[#All],[Invoice_Group]],0),BP$3-2019)</f>
        <v>4.5158409872094056</v>
      </c>
      <c r="BQ42" s="45" cm="1">
        <f t="array" ref="BQ42">INDEX(Capacity_Rates[#All],MATCH($C39,Capacity_Rates[[#All],[Invoice_Group]],0),BQ$3-2019)</f>
        <v>4.5158409872094056</v>
      </c>
      <c r="BR42" s="45" cm="1">
        <f t="array" ref="BR42">INDEX(Capacity_Rates[#All],MATCH($C39,Capacity_Rates[[#All],[Invoice_Group]],0),BR$3-2019)</f>
        <v>4.5158409872094056</v>
      </c>
      <c r="BS42" s="45" cm="1">
        <f t="array" ref="BS42">INDEX(Capacity_Rates[#All],MATCH($C39,Capacity_Rates[[#All],[Invoice_Group]],0),BS$3-2019)</f>
        <v>4.5158409872094056</v>
      </c>
      <c r="BT42" s="45" cm="1">
        <f t="array" ref="BT42">INDEX(Capacity_Rates[#All],MATCH($C39,Capacity_Rates[[#All],[Invoice_Group]],0),BT$3-2019)</f>
        <v>4.5158409872094056</v>
      </c>
      <c r="BU42" s="45" cm="1">
        <f t="array" ref="BU42">INDEX(Capacity_Rates[#All],MATCH($C39,Capacity_Rates[[#All],[Invoice_Group]],0),BU$3-2019)</f>
        <v>4.5158409872094056</v>
      </c>
      <c r="BV42" s="45" cm="1">
        <f t="array" ref="BV42">INDEX(Capacity_Rates[#All],MATCH($C39,Capacity_Rates[[#All],[Invoice_Group]],0),BV$3-2019)</f>
        <v>4.5158409872094056</v>
      </c>
      <c r="BW42" s="45" cm="1">
        <f t="array" ref="BW42">INDEX(Capacity_Rates[#All],MATCH($C39,Capacity_Rates[[#All],[Invoice_Group]],0),BW$3-2019)</f>
        <v>4.5158409872094056</v>
      </c>
      <c r="BX42" s="45" cm="1">
        <f t="array" ref="BX42">INDEX(Capacity_Rates[#All],MATCH($C39,Capacity_Rates[[#All],[Invoice_Group]],0),BX$3-2019)</f>
        <v>4.5158409872094056</v>
      </c>
      <c r="BY42" s="45" cm="1">
        <f t="array" ref="BY42">INDEX(Capacity_Rates[#All],MATCH($C39,Capacity_Rates[[#All],[Invoice_Group]],0),BY$3-2019)</f>
        <v>4.6422845348512691</v>
      </c>
      <c r="BZ42" s="45" cm="1">
        <f t="array" ref="BZ42">INDEX(Capacity_Rates[#All],MATCH($C39,Capacity_Rates[[#All],[Invoice_Group]],0),BZ$3-2019)</f>
        <v>4.6422845348512691</v>
      </c>
      <c r="CA42" s="45" cm="1">
        <f t="array" ref="CA42">INDEX(Capacity_Rates[#All],MATCH($C39,Capacity_Rates[[#All],[Invoice_Group]],0),CA$3-2019)</f>
        <v>4.6422845348512691</v>
      </c>
      <c r="CB42" s="45" cm="1">
        <f t="array" ref="CB42">INDEX(Capacity_Rates[#All],MATCH($C39,Capacity_Rates[[#All],[Invoice_Group]],0),CB$3-2019)</f>
        <v>4.6422845348512691</v>
      </c>
      <c r="CC42" s="45" cm="1">
        <f t="array" ref="CC42">INDEX(Capacity_Rates[#All],MATCH($C39,Capacity_Rates[[#All],[Invoice_Group]],0),CC$3-2019)</f>
        <v>4.6422845348512691</v>
      </c>
      <c r="CD42" s="45" cm="1">
        <f t="array" ref="CD42">INDEX(Capacity_Rates[#All],MATCH($C39,Capacity_Rates[[#All],[Invoice_Group]],0),CD$3-2019)</f>
        <v>4.6422845348512691</v>
      </c>
      <c r="CE42" s="45" cm="1">
        <f t="array" ref="CE42">INDEX(Capacity_Rates[#All],MATCH($C39,Capacity_Rates[[#All],[Invoice_Group]],0),CE$3-2019)</f>
        <v>4.6422845348512691</v>
      </c>
      <c r="CF42" s="45" cm="1">
        <f t="array" ref="CF42">INDEX(Capacity_Rates[#All],MATCH($C39,Capacity_Rates[[#All],[Invoice_Group]],0),CF$3-2019)</f>
        <v>4.6422845348512691</v>
      </c>
      <c r="CG42" s="45" cm="1">
        <f t="array" ref="CG42">INDEX(Capacity_Rates[#All],MATCH($C39,Capacity_Rates[[#All],[Invoice_Group]],0),CG$3-2019)</f>
        <v>4.6422845348512691</v>
      </c>
      <c r="CH42" s="45" cm="1">
        <f t="array" ref="CH42">INDEX(Capacity_Rates[#All],MATCH($C39,Capacity_Rates[[#All],[Invoice_Group]],0),CH$3-2019)</f>
        <v>4.6422845348512691</v>
      </c>
      <c r="CI42" s="45" cm="1">
        <f t="array" ref="CI42">INDEX(Capacity_Rates[#All],MATCH($C39,Capacity_Rates[[#All],[Invoice_Group]],0),CI$3-2019)</f>
        <v>4.6422845348512691</v>
      </c>
      <c r="CJ42" s="45" cm="1">
        <f t="array" ref="CJ42">INDEX(Capacity_Rates[#All],MATCH($C39,Capacity_Rates[[#All],[Invoice_Group]],0),CJ$3-2019)</f>
        <v>4.6422845348512691</v>
      </c>
      <c r="CK42" s="45" cm="1">
        <f t="array" ref="CK42">INDEX(Capacity_Rates[#All],MATCH($C39,Capacity_Rates[[#All],[Invoice_Group]],0),CK$3-2019)</f>
        <v>4.7722685018271047</v>
      </c>
      <c r="CL42" s="45" cm="1">
        <f t="array" ref="CL42">INDEX(Capacity_Rates[#All],MATCH($C39,Capacity_Rates[[#All],[Invoice_Group]],0),CL$3-2019)</f>
        <v>4.7722685018271047</v>
      </c>
      <c r="CM42" s="45" cm="1">
        <f t="array" ref="CM42">INDEX(Capacity_Rates[#All],MATCH($C39,Capacity_Rates[[#All],[Invoice_Group]],0),CM$3-2019)</f>
        <v>4.7722685018271047</v>
      </c>
      <c r="CN42" s="45" cm="1">
        <f t="array" ref="CN42">INDEX(Capacity_Rates[#All],MATCH($C39,Capacity_Rates[[#All],[Invoice_Group]],0),CN$3-2019)</f>
        <v>4.7722685018271047</v>
      </c>
      <c r="CO42" s="45" cm="1">
        <f t="array" ref="CO42">INDEX(Capacity_Rates[#All],MATCH($C39,Capacity_Rates[[#All],[Invoice_Group]],0),CO$3-2019)</f>
        <v>4.7722685018271047</v>
      </c>
      <c r="CP42" s="45" cm="1">
        <f t="array" ref="CP42">INDEX(Capacity_Rates[#All],MATCH($C39,Capacity_Rates[[#All],[Invoice_Group]],0),CP$3-2019)</f>
        <v>4.7722685018271047</v>
      </c>
      <c r="CQ42" s="45" cm="1">
        <f t="array" ref="CQ42">INDEX(Capacity_Rates[#All],MATCH($C39,Capacity_Rates[[#All],[Invoice_Group]],0),CQ$3-2019)</f>
        <v>4.7722685018271047</v>
      </c>
      <c r="CR42" s="45" cm="1">
        <f t="array" ref="CR42">INDEX(Capacity_Rates[#All],MATCH($C39,Capacity_Rates[[#All],[Invoice_Group]],0),CR$3-2019)</f>
        <v>4.7722685018271047</v>
      </c>
      <c r="CS42" s="45" cm="1">
        <f t="array" ref="CS42">INDEX(Capacity_Rates[#All],MATCH($C39,Capacity_Rates[[#All],[Invoice_Group]],0),CS$3-2019)</f>
        <v>4.7722685018271047</v>
      </c>
      <c r="CT42" s="45" cm="1">
        <f t="array" ref="CT42">INDEX(Capacity_Rates[#All],MATCH($C39,Capacity_Rates[[#All],[Invoice_Group]],0),CT$3-2019)</f>
        <v>4.7722685018271047</v>
      </c>
      <c r="CU42" s="45" cm="1">
        <f t="array" ref="CU42">INDEX(Capacity_Rates[#All],MATCH($C39,Capacity_Rates[[#All],[Invoice_Group]],0),CU$3-2019)</f>
        <v>4.7722685018271047</v>
      </c>
      <c r="CV42" s="45" cm="1">
        <f t="array" ref="CV42">INDEX(Capacity_Rates[#All],MATCH($C39,Capacity_Rates[[#All],[Invoice_Group]],0),CV$3-2019)</f>
        <v>4.7722685018271047</v>
      </c>
      <c r="CW42" s="45" cm="1">
        <f t="array" ref="CW42">INDEX(Capacity_Rates[#All],MATCH($C39,Capacity_Rates[[#All],[Invoice_Group]],0),CW$3-2019)</f>
        <v>4.9058920198782641</v>
      </c>
      <c r="CX42" s="45" cm="1">
        <f t="array" ref="CX42">INDEX(Capacity_Rates[#All],MATCH($C39,Capacity_Rates[[#All],[Invoice_Group]],0),CX$3-2019)</f>
        <v>4.9058920198782641</v>
      </c>
      <c r="CY42" s="45" cm="1">
        <f t="array" ref="CY42">INDEX(Capacity_Rates[#All],MATCH($C39,Capacity_Rates[[#All],[Invoice_Group]],0),CY$3-2019)</f>
        <v>4.9058920198782641</v>
      </c>
      <c r="CZ42" s="45" cm="1">
        <f t="array" ref="CZ42">INDEX(Capacity_Rates[#All],MATCH($C39,Capacity_Rates[[#All],[Invoice_Group]],0),CZ$3-2019)</f>
        <v>4.9058920198782641</v>
      </c>
      <c r="DA42" s="45" cm="1">
        <f t="array" ref="DA42">INDEX(Capacity_Rates[#All],MATCH($C39,Capacity_Rates[[#All],[Invoice_Group]],0),DA$3-2019)</f>
        <v>4.9058920198782641</v>
      </c>
      <c r="DB42" s="45" cm="1">
        <f t="array" ref="DB42">INDEX(Capacity_Rates[#All],MATCH($C39,Capacity_Rates[[#All],[Invoice_Group]],0),DB$3-2019)</f>
        <v>4.9058920198782641</v>
      </c>
      <c r="DC42" s="45" cm="1">
        <f t="array" ref="DC42">INDEX(Capacity_Rates[#All],MATCH($C39,Capacity_Rates[[#All],[Invoice_Group]],0),DC$3-2019)</f>
        <v>4.9058920198782641</v>
      </c>
      <c r="DD42" s="45" cm="1">
        <f t="array" ref="DD42">INDEX(Capacity_Rates[#All],MATCH($C39,Capacity_Rates[[#All],[Invoice_Group]],0),DD$3-2019)</f>
        <v>4.9058920198782641</v>
      </c>
      <c r="DE42" s="45" cm="1">
        <f t="array" ref="DE42">INDEX(Capacity_Rates[#All],MATCH($C39,Capacity_Rates[[#All],[Invoice_Group]],0),DE$3-2019)</f>
        <v>4.9058920198782641</v>
      </c>
      <c r="DF42" s="45" cm="1">
        <f t="array" ref="DF42">INDEX(Capacity_Rates[#All],MATCH($C39,Capacity_Rates[[#All],[Invoice_Group]],0),DF$3-2019)</f>
        <v>4.9058920198782641</v>
      </c>
      <c r="DG42" s="45" cm="1">
        <f t="array" ref="DG42">INDEX(Capacity_Rates[#All],MATCH($C39,Capacity_Rates[[#All],[Invoice_Group]],0),DG$3-2019)</f>
        <v>4.9058920198782641</v>
      </c>
      <c r="DH42" s="45" cm="1">
        <f t="array" ref="DH42">INDEX(Capacity_Rates[#All],MATCH($C39,Capacity_Rates[[#All],[Invoice_Group]],0),DH$3-2019)</f>
        <v>4.9058920198782641</v>
      </c>
      <c r="DI42" s="45" cm="1">
        <f t="array" ref="DI42">INDEX(Capacity_Rates[#All],MATCH($C39,Capacity_Rates[[#All],[Invoice_Group]],0),DI$3-2019)</f>
        <v>5.0432569964348559</v>
      </c>
      <c r="DJ42" s="45" cm="1">
        <f t="array" ref="DJ42">INDEX(Capacity_Rates[#All],MATCH($C39,Capacity_Rates[[#All],[Invoice_Group]],0),DJ$3-2019)</f>
        <v>5.0432569964348559</v>
      </c>
      <c r="DK42" s="45" cm="1">
        <f t="array" ref="DK42">INDEX(Capacity_Rates[#All],MATCH($C39,Capacity_Rates[[#All],[Invoice_Group]],0),DK$3-2019)</f>
        <v>5.0432569964348559</v>
      </c>
      <c r="DL42" s="45" cm="1">
        <f t="array" ref="DL42">INDEX(Capacity_Rates[#All],MATCH($C39,Capacity_Rates[[#All],[Invoice_Group]],0),DL$3-2019)</f>
        <v>5.0432569964348559</v>
      </c>
      <c r="DM42" s="45" cm="1">
        <f t="array" ref="DM42">INDEX(Capacity_Rates[#All],MATCH($C39,Capacity_Rates[[#All],[Invoice_Group]],0),DM$3-2019)</f>
        <v>5.0432569964348559</v>
      </c>
      <c r="DN42" s="45" cm="1">
        <f t="array" ref="DN42">INDEX(Capacity_Rates[#All],MATCH($C39,Capacity_Rates[[#All],[Invoice_Group]],0),DN$3-2019)</f>
        <v>5.0432569964348559</v>
      </c>
      <c r="DO42" s="45" cm="1">
        <f t="array" ref="DO42">INDEX(Capacity_Rates[#All],MATCH($C39,Capacity_Rates[[#All],[Invoice_Group]],0),DO$3-2019)</f>
        <v>5.0432569964348559</v>
      </c>
      <c r="DP42" s="45" cm="1">
        <f t="array" ref="DP42">INDEX(Capacity_Rates[#All],MATCH($C39,Capacity_Rates[[#All],[Invoice_Group]],0),DP$3-2019)</f>
        <v>5.0432569964348559</v>
      </c>
      <c r="DQ42" s="45" cm="1">
        <f t="array" ref="DQ42">INDEX(Capacity_Rates[#All],MATCH($C39,Capacity_Rates[[#All],[Invoice_Group]],0),DQ$3-2019)</f>
        <v>5.0432569964348559</v>
      </c>
      <c r="DR42" s="45" cm="1">
        <f t="array" ref="DR42">INDEX(Capacity_Rates[#All],MATCH($C39,Capacity_Rates[[#All],[Invoice_Group]],0),DR$3-2019)</f>
        <v>5.0432569964348559</v>
      </c>
      <c r="DS42" s="45" cm="1">
        <f t="array" ref="DS42">INDEX(Capacity_Rates[#All],MATCH($C39,Capacity_Rates[[#All],[Invoice_Group]],0),DS$3-2019)</f>
        <v>5.0432569964348559</v>
      </c>
      <c r="DT42" s="45" cm="1">
        <f t="array" ref="DT42">INDEX(Capacity_Rates[#All],MATCH($C39,Capacity_Rates[[#All],[Invoice_Group]],0),DT$3-2019)</f>
        <v>5.0432569964348559</v>
      </c>
      <c r="DU42" s="45" cm="1">
        <f t="array" ref="DU42">INDEX(Capacity_Rates[#All],MATCH($C39,Capacity_Rates[[#All],[Invoice_Group]],0),DU$3-2019)</f>
        <v>5.1844681923350322</v>
      </c>
      <c r="DV42" s="45" cm="1">
        <f t="array" ref="DV42">INDEX(Capacity_Rates[#All],MATCH($C39,Capacity_Rates[[#All],[Invoice_Group]],0),DV$3-2019)</f>
        <v>5.1844681923350322</v>
      </c>
      <c r="DW42" s="45" cm="1">
        <f t="array" ref="DW42">INDEX(Capacity_Rates[#All],MATCH($C39,Capacity_Rates[[#All],[Invoice_Group]],0),DW$3-2019)</f>
        <v>5.1844681923350322</v>
      </c>
      <c r="DX42" s="45" cm="1">
        <f t="array" ref="DX42">INDEX(Capacity_Rates[#All],MATCH($C39,Capacity_Rates[[#All],[Invoice_Group]],0),DX$3-2019)</f>
        <v>5.1844681923350322</v>
      </c>
      <c r="DY42" s="45" cm="1">
        <f t="array" ref="DY42">INDEX(Capacity_Rates[#All],MATCH($C39,Capacity_Rates[[#All],[Invoice_Group]],0),DY$3-2019)</f>
        <v>5.1844681923350322</v>
      </c>
      <c r="DZ42" s="45" cm="1">
        <f t="array" ref="DZ42">INDEX(Capacity_Rates[#All],MATCH($C39,Capacity_Rates[[#All],[Invoice_Group]],0),DZ$3-2019)</f>
        <v>5.1844681923350322</v>
      </c>
      <c r="EA42" s="45" cm="1">
        <f t="array" ref="EA42">INDEX(Capacity_Rates[#All],MATCH($C39,Capacity_Rates[[#All],[Invoice_Group]],0),EA$3-2019)</f>
        <v>5.1844681923350322</v>
      </c>
      <c r="EB42" s="45" cm="1">
        <f t="array" ref="EB42">INDEX(Capacity_Rates[#All],MATCH($C39,Capacity_Rates[[#All],[Invoice_Group]],0),EB$3-2019)</f>
        <v>5.1844681923350322</v>
      </c>
      <c r="EC42" s="45" cm="1">
        <f t="array" ref="EC42">INDEX(Capacity_Rates[#All],MATCH($C39,Capacity_Rates[[#All],[Invoice_Group]],0),EC$3-2019)</f>
        <v>5.1844681923350322</v>
      </c>
      <c r="ED42" s="45" cm="1">
        <f t="array" ref="ED42">INDEX(Capacity_Rates[#All],MATCH($C39,Capacity_Rates[[#All],[Invoice_Group]],0),ED$3-2019)</f>
        <v>5.1844681923350322</v>
      </c>
      <c r="EE42" s="45" cm="1">
        <f t="array" ref="EE42">INDEX(Capacity_Rates[#All],MATCH($C39,Capacity_Rates[[#All],[Invoice_Group]],0),EE$3-2019)</f>
        <v>5.1844681923350322</v>
      </c>
      <c r="EF42" s="45" cm="1">
        <f t="array" ref="EF42">INDEX(Capacity_Rates[#All],MATCH($C39,Capacity_Rates[[#All],[Invoice_Group]],0),EF$3-2019)</f>
        <v>5.1844681923350322</v>
      </c>
      <c r="EG42" s="45" cm="1">
        <f t="array" ref="EG42">INDEX(Capacity_Rates[#All],MATCH($C39,Capacity_Rates[[#All],[Invoice_Group]],0),EG$3-2019)</f>
        <v>5.3296333017204134</v>
      </c>
      <c r="EH42" s="45" cm="1">
        <f t="array" ref="EH42">INDEX(Capacity_Rates[#All],MATCH($C39,Capacity_Rates[[#All],[Invoice_Group]],0),EH$3-2019)</f>
        <v>5.3296333017204134</v>
      </c>
      <c r="EI42" s="45" cm="1">
        <f t="array" ref="EI42">INDEX(Capacity_Rates[#All],MATCH($C39,Capacity_Rates[[#All],[Invoice_Group]],0),EI$3-2019)</f>
        <v>5.3296333017204134</v>
      </c>
      <c r="EJ42" s="45" cm="1">
        <f t="array" ref="EJ42">INDEX(Capacity_Rates[#All],MATCH($C39,Capacity_Rates[[#All],[Invoice_Group]],0),EJ$3-2019)</f>
        <v>5.3296333017204134</v>
      </c>
      <c r="EK42" s="45" cm="1">
        <f t="array" ref="EK42">INDEX(Capacity_Rates[#All],MATCH($C39,Capacity_Rates[[#All],[Invoice_Group]],0),EK$3-2019)</f>
        <v>5.3296333017204134</v>
      </c>
      <c r="EL42" s="45" cm="1">
        <f t="array" ref="EL42">INDEX(Capacity_Rates[#All],MATCH($C39,Capacity_Rates[[#All],[Invoice_Group]],0),EL$3-2019)</f>
        <v>5.3296333017204134</v>
      </c>
      <c r="EM42" s="45" cm="1">
        <f t="array" ref="EM42">INDEX(Capacity_Rates[#All],MATCH($C39,Capacity_Rates[[#All],[Invoice_Group]],0),EM$3-2019)</f>
        <v>5.3296333017204134</v>
      </c>
      <c r="EN42" s="45" cm="1">
        <f t="array" ref="EN42">INDEX(Capacity_Rates[#All],MATCH($C39,Capacity_Rates[[#All],[Invoice_Group]],0),EN$3-2019)</f>
        <v>5.3296333017204134</v>
      </c>
      <c r="EO42" s="45" cm="1">
        <f t="array" ref="EO42">INDEX(Capacity_Rates[#All],MATCH($C39,Capacity_Rates[[#All],[Invoice_Group]],0),EO$3-2019)</f>
        <v>5.3296333017204134</v>
      </c>
      <c r="EP42" s="45" cm="1">
        <f t="array" ref="EP42">INDEX(Capacity_Rates[#All],MATCH($C39,Capacity_Rates[[#All],[Invoice_Group]],0),EP$3-2019)</f>
        <v>5.3296333017204134</v>
      </c>
      <c r="EQ42" s="45" cm="1">
        <f t="array" ref="EQ42">INDEX(Capacity_Rates[#All],MATCH($C39,Capacity_Rates[[#All],[Invoice_Group]],0),EQ$3-2019)</f>
        <v>5.3296333017204134</v>
      </c>
      <c r="ER42" s="45" cm="1">
        <f t="array" ref="ER42">INDEX(Capacity_Rates[#All],MATCH($C39,Capacity_Rates[[#All],[Invoice_Group]],0),ER$3-2019)</f>
        <v>5.3296333017204134</v>
      </c>
      <c r="ES42" s="45" cm="1">
        <f t="array" ref="ES42">INDEX(Capacity_Rates[#All],MATCH($C39,Capacity_Rates[[#All],[Invoice_Group]],0),ES$3-2019)</f>
        <v>5.4788630341685849</v>
      </c>
      <c r="ET42" s="45" cm="1">
        <f t="array" ref="ET42">INDEX(Capacity_Rates[#All],MATCH($C39,Capacity_Rates[[#All],[Invoice_Group]],0),ET$3-2019)</f>
        <v>5.4788630341685849</v>
      </c>
      <c r="EU42" s="45" cm="1">
        <f t="array" ref="EU42">INDEX(Capacity_Rates[#All],MATCH($C39,Capacity_Rates[[#All],[Invoice_Group]],0),EU$3-2019)</f>
        <v>5.4788630341685849</v>
      </c>
      <c r="EV42" s="45" cm="1">
        <f t="array" ref="EV42">INDEX(Capacity_Rates[#All],MATCH($C39,Capacity_Rates[[#All],[Invoice_Group]],0),EV$3-2019)</f>
        <v>5.4788630341685849</v>
      </c>
      <c r="EW42" s="45" cm="1">
        <f t="array" ref="EW42">INDEX(Capacity_Rates[#All],MATCH($C39,Capacity_Rates[[#All],[Invoice_Group]],0),EW$3-2019)</f>
        <v>5.4788630341685849</v>
      </c>
      <c r="EX42" s="45" cm="1">
        <f t="array" ref="EX42">INDEX(Capacity_Rates[#All],MATCH($C39,Capacity_Rates[[#All],[Invoice_Group]],0),EX$3-2019)</f>
        <v>5.4788630341685849</v>
      </c>
      <c r="EY42" s="45" cm="1">
        <f t="array" ref="EY42">INDEX(Capacity_Rates[#All],MATCH($C39,Capacity_Rates[[#All],[Invoice_Group]],0),EY$3-2019)</f>
        <v>5.4788630341685849</v>
      </c>
      <c r="EZ42" s="45" cm="1">
        <f t="array" ref="EZ42">INDEX(Capacity_Rates[#All],MATCH($C39,Capacity_Rates[[#All],[Invoice_Group]],0),EZ$3-2019)</f>
        <v>5.4788630341685849</v>
      </c>
      <c r="FA42" s="45" cm="1">
        <f t="array" ref="FA42">INDEX(Capacity_Rates[#All],MATCH($C39,Capacity_Rates[[#All],[Invoice_Group]],0),FA$3-2019)</f>
        <v>5.4788630341685849</v>
      </c>
      <c r="FB42" s="45" cm="1">
        <f t="array" ref="FB42">INDEX(Capacity_Rates[#All],MATCH($C39,Capacity_Rates[[#All],[Invoice_Group]],0),FB$3-2019)</f>
        <v>5.4788630341685849</v>
      </c>
      <c r="FC42" s="45" cm="1">
        <f t="array" ref="FC42">INDEX(Capacity_Rates[#All],MATCH($C39,Capacity_Rates[[#All],[Invoice_Group]],0),FC$3-2019)</f>
        <v>5.4788630341685849</v>
      </c>
      <c r="FD42" s="45" cm="1">
        <f t="array" ref="FD42">INDEX(Capacity_Rates[#All],MATCH($C39,Capacity_Rates[[#All],[Invoice_Group]],0),FD$3-2019)</f>
        <v>5.4788630341685849</v>
      </c>
      <c r="FE42" s="45" cm="1">
        <f t="array" ref="FE42">INDEX(Capacity_Rates[#All],MATCH($C39,Capacity_Rates[[#All],[Invoice_Group]],0),FE$3-2019)</f>
        <v>5.6322711991253058</v>
      </c>
      <c r="FF42" s="45" cm="1">
        <f t="array" ref="FF42">INDEX(Capacity_Rates[#All],MATCH($C39,Capacity_Rates[[#All],[Invoice_Group]],0),FF$3-2019)</f>
        <v>5.6322711991253058</v>
      </c>
      <c r="FG42" s="45" cm="1">
        <f t="array" ref="FG42">INDEX(Capacity_Rates[#All],MATCH($C39,Capacity_Rates[[#All],[Invoice_Group]],0),FG$3-2019)</f>
        <v>5.6322711991253058</v>
      </c>
      <c r="FH42" s="45" cm="1">
        <f t="array" ref="FH42">INDEX(Capacity_Rates[#All],MATCH($C39,Capacity_Rates[[#All],[Invoice_Group]],0),FH$3-2019)</f>
        <v>5.6322711991253058</v>
      </c>
      <c r="FI42" s="45" cm="1">
        <f t="array" ref="FI42">INDEX(Capacity_Rates[#All],MATCH($C39,Capacity_Rates[[#All],[Invoice_Group]],0),FI$3-2019)</f>
        <v>5.6322711991253058</v>
      </c>
      <c r="FJ42" s="45" cm="1">
        <f t="array" ref="FJ42">INDEX(Capacity_Rates[#All],MATCH($C39,Capacity_Rates[[#All],[Invoice_Group]],0),FJ$3-2019)</f>
        <v>5.6322711991253058</v>
      </c>
      <c r="FK42" s="45" cm="1">
        <f t="array" ref="FK42">INDEX(Capacity_Rates[#All],MATCH($C39,Capacity_Rates[[#All],[Invoice_Group]],0),FK$3-2019)</f>
        <v>5.6322711991253058</v>
      </c>
      <c r="FL42" s="45" cm="1">
        <f t="array" ref="FL42">INDEX(Capacity_Rates[#All],MATCH($C39,Capacity_Rates[[#All],[Invoice_Group]],0),FL$3-2019)</f>
        <v>5.6322711991253058</v>
      </c>
      <c r="FM42" s="45" cm="1">
        <f t="array" ref="FM42">INDEX(Capacity_Rates[#All],MATCH($C39,Capacity_Rates[[#All],[Invoice_Group]],0),FM$3-2019)</f>
        <v>5.6322711991253058</v>
      </c>
      <c r="FN42" s="45" cm="1">
        <f t="array" ref="FN42">INDEX(Capacity_Rates[#All],MATCH($C39,Capacity_Rates[[#All],[Invoice_Group]],0),FN$3-2019)</f>
        <v>5.6322711991253058</v>
      </c>
      <c r="FO42" s="45" cm="1">
        <f t="array" ref="FO42">INDEX(Capacity_Rates[#All],MATCH($C39,Capacity_Rates[[#All],[Invoice_Group]],0),FO$3-2019)</f>
        <v>5.6322711991253058</v>
      </c>
      <c r="FP42" s="45" cm="1">
        <f t="array" ref="FP42">INDEX(Capacity_Rates[#All],MATCH($C39,Capacity_Rates[[#All],[Invoice_Group]],0),FP$3-2019)</f>
        <v>5.6322711991253058</v>
      </c>
      <c r="FQ42" s="45" cm="1">
        <f t="array" ref="FQ42">INDEX(Capacity_Rates[#All],MATCH($C39,Capacity_Rates[[#All],[Invoice_Group]],0),FQ$3-2019)</f>
        <v>5.7899747927008143</v>
      </c>
      <c r="FR42" s="45" cm="1">
        <f t="array" ref="FR42">INDEX(Capacity_Rates[#All],MATCH($C39,Capacity_Rates[[#All],[Invoice_Group]],0),FR$3-2019)</f>
        <v>5.7899747927008143</v>
      </c>
      <c r="FS42" s="45" cm="1">
        <f t="array" ref="FS42">INDEX(Capacity_Rates[#All],MATCH($C39,Capacity_Rates[[#All],[Invoice_Group]],0),FS$3-2019)</f>
        <v>5.7899747927008143</v>
      </c>
      <c r="FT42" s="45" cm="1">
        <f t="array" ref="FT42">INDEX(Capacity_Rates[#All],MATCH($C39,Capacity_Rates[[#All],[Invoice_Group]],0),FT$3-2019)</f>
        <v>5.7899747927008143</v>
      </c>
      <c r="FU42" s="45" cm="1">
        <f t="array" ref="FU42">INDEX(Capacity_Rates[#All],MATCH($C39,Capacity_Rates[[#All],[Invoice_Group]],0),FU$3-2019)</f>
        <v>5.7899747927008143</v>
      </c>
      <c r="FV42" s="45" cm="1">
        <f t="array" ref="FV42">INDEX(Capacity_Rates[#All],MATCH($C39,Capacity_Rates[[#All],[Invoice_Group]],0),FV$3-2019)</f>
        <v>5.7899747927008143</v>
      </c>
      <c r="FW42" s="45" cm="1">
        <f t="array" ref="FW42">INDEX(Capacity_Rates[#All],MATCH($C39,Capacity_Rates[[#All],[Invoice_Group]],0),FW$3-2019)</f>
        <v>5.7899747927008143</v>
      </c>
      <c r="FX42" s="45" cm="1">
        <f t="array" ref="FX42">INDEX(Capacity_Rates[#All],MATCH($C39,Capacity_Rates[[#All],[Invoice_Group]],0),FX$3-2019)</f>
        <v>5.7899747927008143</v>
      </c>
      <c r="FY42" s="45" cm="1">
        <f t="array" ref="FY42">INDEX(Capacity_Rates[#All],MATCH($C39,Capacity_Rates[[#All],[Invoice_Group]],0),FY$3-2019)</f>
        <v>5.7899747927008143</v>
      </c>
      <c r="FZ42" s="45" cm="1">
        <f t="array" ref="FZ42">INDEX(Capacity_Rates[#All],MATCH($C39,Capacity_Rates[[#All],[Invoice_Group]],0),FZ$3-2019)</f>
        <v>5.7899747927008143</v>
      </c>
      <c r="GA42" s="45" cm="1">
        <f t="array" ref="GA42">INDEX(Capacity_Rates[#All],MATCH($C39,Capacity_Rates[[#All],[Invoice_Group]],0),GA$3-2019)</f>
        <v>5.7899747927008143</v>
      </c>
      <c r="GB42" s="45" cm="1">
        <f t="array" ref="GB42">INDEX(Capacity_Rates[#All],MATCH($C39,Capacity_Rates[[#All],[Invoice_Group]],0),GB$3-2019)</f>
        <v>5.7899747927008143</v>
      </c>
      <c r="GC42" s="45" cm="1">
        <f t="array" ref="GC42">INDEX(Capacity_Rates[#All],MATCH($C39,Capacity_Rates[[#All],[Invoice_Group]],0),GC$3-2019)</f>
        <v>5.9520940868964374</v>
      </c>
      <c r="GD42" s="45" cm="1">
        <f t="array" ref="GD42">INDEX(Capacity_Rates[#All],MATCH($C39,Capacity_Rates[[#All],[Invoice_Group]],0),GD$3-2019)</f>
        <v>5.9520940868964374</v>
      </c>
      <c r="GE42" s="45" cm="1">
        <f t="array" ref="GE42">INDEX(Capacity_Rates[#All],MATCH($C39,Capacity_Rates[[#All],[Invoice_Group]],0),GE$3-2019)</f>
        <v>5.9520940868964374</v>
      </c>
      <c r="GF42" s="45" cm="1">
        <f t="array" ref="GF42">INDEX(Capacity_Rates[#All],MATCH($C39,Capacity_Rates[[#All],[Invoice_Group]],0),GF$3-2019)</f>
        <v>5.9520940868964374</v>
      </c>
      <c r="GG42" s="45" cm="1">
        <f t="array" ref="GG42">INDEX(Capacity_Rates[#All],MATCH($C39,Capacity_Rates[[#All],[Invoice_Group]],0),GG$3-2019)</f>
        <v>5.9520940868964374</v>
      </c>
      <c r="GH42" s="45" cm="1">
        <f t="array" ref="GH42">INDEX(Capacity_Rates[#All],MATCH($C39,Capacity_Rates[[#All],[Invoice_Group]],0),GH$3-2019)</f>
        <v>5.9520940868964374</v>
      </c>
      <c r="GI42" s="45" cm="1">
        <f t="array" ref="GI42">INDEX(Capacity_Rates[#All],MATCH($C39,Capacity_Rates[[#All],[Invoice_Group]],0),GI$3-2019)</f>
        <v>5.9520940868964374</v>
      </c>
      <c r="GJ42" s="45" cm="1">
        <f t="array" ref="GJ42">INDEX(Capacity_Rates[#All],MATCH($C39,Capacity_Rates[[#All],[Invoice_Group]],0),GJ$3-2019)</f>
        <v>5.9520940868964374</v>
      </c>
      <c r="GK42" s="45" cm="1">
        <f t="array" ref="GK42">INDEX(Capacity_Rates[#All],MATCH($C39,Capacity_Rates[[#All],[Invoice_Group]],0),GK$3-2019)</f>
        <v>5.9520940868964374</v>
      </c>
      <c r="GL42" s="45" cm="1">
        <f t="array" ref="GL42">INDEX(Capacity_Rates[#All],MATCH($C39,Capacity_Rates[[#All],[Invoice_Group]],0),GL$3-2019)</f>
        <v>5.9520940868964374</v>
      </c>
      <c r="GM42" s="45" cm="1">
        <f t="array" ref="GM42">INDEX(Capacity_Rates[#All],MATCH($C39,Capacity_Rates[[#All],[Invoice_Group]],0),GM$3-2019)</f>
        <v>5.9520940868964374</v>
      </c>
      <c r="GN42" s="45" cm="1">
        <f t="array" ref="GN42">INDEX(Capacity_Rates[#All],MATCH($C39,Capacity_Rates[[#All],[Invoice_Group]],0),GN$3-2019)</f>
        <v>5.9520940868964374</v>
      </c>
      <c r="GO42" s="45" cm="1">
        <f t="array" ref="GO42">INDEX(Capacity_Rates[#All],MATCH($C39,Capacity_Rates[[#All],[Invoice_Group]],0),GO$3-2019)</f>
        <v>6.1187527213295381</v>
      </c>
      <c r="GP42" s="45" cm="1">
        <f t="array" ref="GP42">INDEX(Capacity_Rates[#All],MATCH($C39,Capacity_Rates[[#All],[Invoice_Group]],0),GP$3-2019)</f>
        <v>6.1187527213295381</v>
      </c>
      <c r="GQ42" s="45" cm="1">
        <f t="array" ref="GQ42">INDEX(Capacity_Rates[#All],MATCH($C39,Capacity_Rates[[#All],[Invoice_Group]],0),GQ$3-2019)</f>
        <v>6.1187527213295381</v>
      </c>
      <c r="GR42" s="45" cm="1">
        <f t="array" ref="GR42">INDEX(Capacity_Rates[#All],MATCH($C39,Capacity_Rates[[#All],[Invoice_Group]],0),GR$3-2019)</f>
        <v>6.1187527213295381</v>
      </c>
      <c r="GS42" s="45" cm="1">
        <f t="array" ref="GS42">INDEX(Capacity_Rates[#All],MATCH($C39,Capacity_Rates[[#All],[Invoice_Group]],0),GS$3-2019)</f>
        <v>6.1187527213295381</v>
      </c>
      <c r="GT42" s="45" cm="1">
        <f t="array" ref="GT42">INDEX(Capacity_Rates[#All],MATCH($C39,Capacity_Rates[[#All],[Invoice_Group]],0),GT$3-2019)</f>
        <v>6.1187527213295381</v>
      </c>
      <c r="GU42" s="45" cm="1">
        <f t="array" ref="GU42">INDEX(Capacity_Rates[#All],MATCH($C39,Capacity_Rates[[#All],[Invoice_Group]],0),GU$3-2019)</f>
        <v>6.1187527213295381</v>
      </c>
      <c r="GV42" s="45" cm="1">
        <f t="array" ref="GV42">INDEX(Capacity_Rates[#All],MATCH($C39,Capacity_Rates[[#All],[Invoice_Group]],0),GV$3-2019)</f>
        <v>6.1187527213295381</v>
      </c>
      <c r="GW42" s="45" cm="1">
        <f t="array" ref="GW42">INDEX(Capacity_Rates[#All],MATCH($C39,Capacity_Rates[[#All],[Invoice_Group]],0),GW$3-2019)</f>
        <v>6.1187527213295381</v>
      </c>
      <c r="GX42" s="45" cm="1">
        <f t="array" ref="GX42">INDEX(Capacity_Rates[#All],MATCH($C39,Capacity_Rates[[#All],[Invoice_Group]],0),GX$3-2019)</f>
        <v>6.1187527213295381</v>
      </c>
      <c r="GY42" s="45" cm="1">
        <f t="array" ref="GY42">INDEX(Capacity_Rates[#All],MATCH($C39,Capacity_Rates[[#All],[Invoice_Group]],0),GY$3-2019)</f>
        <v>6.1187527213295381</v>
      </c>
      <c r="GZ42" s="45" cm="1">
        <f t="array" ref="GZ42">INDEX(Capacity_Rates[#All],MATCH($C39,Capacity_Rates[[#All],[Invoice_Group]],0),GZ$3-2019)</f>
        <v>6.1187527213295381</v>
      </c>
      <c r="HA42" s="45" cm="1">
        <f t="array" ref="HA42">INDEX(Capacity_Rates[#All],MATCH($C39,Capacity_Rates[[#All],[Invoice_Group]],0),HA$3-2019)</f>
        <v>6.2900777975267657</v>
      </c>
      <c r="HB42" s="45" cm="1">
        <f t="array" ref="HB42">INDEX(Capacity_Rates[#All],MATCH($C39,Capacity_Rates[[#All],[Invoice_Group]],0),HB$3-2019)</f>
        <v>6.2900777975267657</v>
      </c>
      <c r="HC42" s="45" cm="1">
        <f t="array" ref="HC42">INDEX(Capacity_Rates[#All],MATCH($C39,Capacity_Rates[[#All],[Invoice_Group]],0),HC$3-2019)</f>
        <v>6.2900777975267657</v>
      </c>
      <c r="HD42" s="45" cm="1">
        <f t="array" ref="HD42">INDEX(Capacity_Rates[#All],MATCH($C39,Capacity_Rates[[#All],[Invoice_Group]],0),HD$3-2019)</f>
        <v>6.2900777975267657</v>
      </c>
      <c r="HE42" s="45" cm="1">
        <f t="array" ref="HE42">INDEX(Capacity_Rates[#All],MATCH($C39,Capacity_Rates[[#All],[Invoice_Group]],0),HE$3-2019)</f>
        <v>6.2900777975267657</v>
      </c>
      <c r="HF42" s="45" cm="1">
        <f t="array" ref="HF42">INDEX(Capacity_Rates[#All],MATCH($C39,Capacity_Rates[[#All],[Invoice_Group]],0),HF$3-2019)</f>
        <v>6.2900777975267657</v>
      </c>
      <c r="HG42" s="45" cm="1">
        <f t="array" ref="HG42">INDEX(Capacity_Rates[#All],MATCH($C39,Capacity_Rates[[#All],[Invoice_Group]],0),HG$3-2019)</f>
        <v>6.2900777975267657</v>
      </c>
      <c r="HH42" s="45" cm="1">
        <f t="array" ref="HH42">INDEX(Capacity_Rates[#All],MATCH($C39,Capacity_Rates[[#All],[Invoice_Group]],0),HH$3-2019)</f>
        <v>6.2900777975267657</v>
      </c>
      <c r="HI42" s="45" cm="1">
        <f t="array" ref="HI42">INDEX(Capacity_Rates[#All],MATCH($C39,Capacity_Rates[[#All],[Invoice_Group]],0),HI$3-2019)</f>
        <v>6.2900777975267657</v>
      </c>
      <c r="HJ42" s="45" cm="1">
        <f t="array" ref="HJ42">INDEX(Capacity_Rates[#All],MATCH($C39,Capacity_Rates[[#All],[Invoice_Group]],0),HJ$3-2019)</f>
        <v>6.2900777975267657</v>
      </c>
      <c r="HK42" s="45" cm="1">
        <f t="array" ref="HK42">INDEX(Capacity_Rates[#All],MATCH($C39,Capacity_Rates[[#All],[Invoice_Group]],0),HK$3-2019)</f>
        <v>6.2900777975267657</v>
      </c>
      <c r="HL42" s="45" cm="1">
        <f t="array" ref="HL42">INDEX(Capacity_Rates[#All],MATCH($C39,Capacity_Rates[[#All],[Invoice_Group]],0),HL$3-2019)</f>
        <v>6.2900777975267657</v>
      </c>
      <c r="HM42" s="45" cm="1">
        <f t="array" ref="HM42">INDEX(Capacity_Rates[#All],MATCH($C39,Capacity_Rates[[#All],[Invoice_Group]],0),HM$3-2019)</f>
        <v>6.4661999758575153</v>
      </c>
      <c r="HN42" s="45" cm="1">
        <f t="array" ref="HN42">INDEX(Capacity_Rates[#All],MATCH($C39,Capacity_Rates[[#All],[Invoice_Group]],0),HN$3-2019)</f>
        <v>6.4661999758575153</v>
      </c>
      <c r="HO42" s="45" cm="1">
        <f t="array" ref="HO42">INDEX(Capacity_Rates[#All],MATCH($C39,Capacity_Rates[[#All],[Invoice_Group]],0),HO$3-2019)</f>
        <v>6.4661999758575153</v>
      </c>
      <c r="HP42" s="45" cm="1">
        <f t="array" ref="HP42">INDEX(Capacity_Rates[#All],MATCH($C39,Capacity_Rates[[#All],[Invoice_Group]],0),HP$3-2019)</f>
        <v>6.4661999758575153</v>
      </c>
      <c r="HQ42" s="45" cm="1">
        <f t="array" ref="HQ42">INDEX(Capacity_Rates[#All],MATCH($C39,Capacity_Rates[[#All],[Invoice_Group]],0),HQ$3-2019)</f>
        <v>6.4661999758575153</v>
      </c>
      <c r="HR42" s="45" cm="1">
        <f t="array" ref="HR42">INDEX(Capacity_Rates[#All],MATCH($C39,Capacity_Rates[[#All],[Invoice_Group]],0),HR$3-2019)</f>
        <v>6.4661999758575153</v>
      </c>
      <c r="HS42" s="45" cm="1">
        <f t="array" ref="HS42">INDEX(Capacity_Rates[#All],MATCH($C39,Capacity_Rates[[#All],[Invoice_Group]],0),HS$3-2019)</f>
        <v>6.4661999758575153</v>
      </c>
      <c r="HT42" s="45" cm="1">
        <f t="array" ref="HT42">INDEX(Capacity_Rates[#All],MATCH($C39,Capacity_Rates[[#All],[Invoice_Group]],0),HT$3-2019)</f>
        <v>6.4661999758575153</v>
      </c>
      <c r="HU42" s="45" cm="1">
        <f t="array" ref="HU42">INDEX(Capacity_Rates[#All],MATCH($C39,Capacity_Rates[[#All],[Invoice_Group]],0),HU$3-2019)</f>
        <v>6.4661999758575153</v>
      </c>
      <c r="HV42" s="45" cm="1">
        <f t="array" ref="HV42">INDEX(Capacity_Rates[#All],MATCH($C39,Capacity_Rates[[#All],[Invoice_Group]],0),HV$3-2019)</f>
        <v>6.4661999758575153</v>
      </c>
      <c r="HW42" s="45" cm="1">
        <f t="array" ref="HW42">INDEX(Capacity_Rates[#All],MATCH($C39,Capacity_Rates[[#All],[Invoice_Group]],0),HW$3-2019)</f>
        <v>6.4661999758575153</v>
      </c>
      <c r="HX42" s="45" cm="1">
        <f t="array" ref="HX42">INDEX(Capacity_Rates[#All],MATCH($C39,Capacity_Rates[[#All],[Invoice_Group]],0),HX$3-2019)</f>
        <v>6.4661999758575153</v>
      </c>
      <c r="HY42" s="45" cm="1">
        <f t="array" ref="HY42">INDEX(Capacity_Rates[#All],MATCH($C39,Capacity_Rates[[#All],[Invoice_Group]],0),HY$3-2019)</f>
        <v>6.6472535751815256</v>
      </c>
      <c r="HZ42" s="45" cm="1">
        <f t="array" ref="HZ42">INDEX(Capacity_Rates[#All],MATCH($C39,Capacity_Rates[[#All],[Invoice_Group]],0),HZ$3-2019)</f>
        <v>6.6472535751815256</v>
      </c>
      <c r="IA42" s="45" cm="1">
        <f t="array" ref="IA42">INDEX(Capacity_Rates[#All],MATCH($C39,Capacity_Rates[[#All],[Invoice_Group]],0),IA$3-2019)</f>
        <v>6.6472535751815256</v>
      </c>
      <c r="IB42" s="45" cm="1">
        <f t="array" ref="IB42">INDEX(Capacity_Rates[#All],MATCH($C39,Capacity_Rates[[#All],[Invoice_Group]],0),IB$3-2019)</f>
        <v>6.6472535751815256</v>
      </c>
      <c r="IC42" s="45" cm="1">
        <f t="array" ref="IC42">INDEX(Capacity_Rates[#All],MATCH($C39,Capacity_Rates[[#All],[Invoice_Group]],0),IC$3-2019)</f>
        <v>6.6472535751815256</v>
      </c>
      <c r="ID42" s="45" cm="1">
        <f t="array" ref="ID42">INDEX(Capacity_Rates[#All],MATCH($C39,Capacity_Rates[[#All],[Invoice_Group]],0),ID$3-2019)</f>
        <v>6.6472535751815256</v>
      </c>
      <c r="IE42" s="45" cm="1">
        <f t="array" ref="IE42">INDEX(Capacity_Rates[#All],MATCH($C39,Capacity_Rates[[#All],[Invoice_Group]],0),IE$3-2019)</f>
        <v>6.6472535751815256</v>
      </c>
      <c r="IF42" s="45" cm="1">
        <f t="array" ref="IF42">INDEX(Capacity_Rates[#All],MATCH($C39,Capacity_Rates[[#All],[Invoice_Group]],0),IF$3-2019)</f>
        <v>6.6472535751815256</v>
      </c>
      <c r="IG42" s="45" cm="1">
        <f t="array" ref="IG42">INDEX(Capacity_Rates[#All],MATCH($C39,Capacity_Rates[[#All],[Invoice_Group]],0),IG$3-2019)</f>
        <v>6.6472535751815256</v>
      </c>
      <c r="IH42" s="45" cm="1">
        <f t="array" ref="IH42">INDEX(Capacity_Rates[#All],MATCH($C39,Capacity_Rates[[#All],[Invoice_Group]],0),IH$3-2019)</f>
        <v>6.6472535751815256</v>
      </c>
      <c r="II42" s="45" cm="1">
        <f t="array" ref="II42">INDEX(Capacity_Rates[#All],MATCH($C39,Capacity_Rates[[#All],[Invoice_Group]],0),II$3-2019)</f>
        <v>6.6472535751815256</v>
      </c>
      <c r="IJ42" s="45" cm="1">
        <f t="array" ref="IJ42">INDEX(Capacity_Rates[#All],MATCH($C39,Capacity_Rates[[#All],[Invoice_Group]],0),IJ$3-2019)</f>
        <v>6.6472535751815256</v>
      </c>
      <c r="IK42" s="45" cm="1">
        <f t="array" ref="IK42">INDEX(Capacity_Rates[#All],MATCH($C39,Capacity_Rates[[#All],[Invoice_Group]],0),IK$3-2019)</f>
        <v>6.8333766752866083</v>
      </c>
      <c r="IL42" s="45" cm="1">
        <f t="array" ref="IL42">INDEX(Capacity_Rates[#All],MATCH($C39,Capacity_Rates[[#All],[Invoice_Group]],0),IL$3-2019)</f>
        <v>6.8333766752866083</v>
      </c>
      <c r="IM42" s="45" cm="1">
        <f t="array" ref="IM42">INDEX(Capacity_Rates[#All],MATCH($C39,Capacity_Rates[[#All],[Invoice_Group]],0),IM$3-2019)</f>
        <v>6.8333766752866083</v>
      </c>
      <c r="IN42" s="45" cm="1">
        <f t="array" ref="IN42">INDEX(Capacity_Rates[#All],MATCH($C39,Capacity_Rates[[#All],[Invoice_Group]],0),IN$3-2019)</f>
        <v>6.8333766752866083</v>
      </c>
      <c r="IO42" s="45" cm="1">
        <f t="array" ref="IO42">INDEX(Capacity_Rates[#All],MATCH($C39,Capacity_Rates[[#All],[Invoice_Group]],0),IO$3-2019)</f>
        <v>6.8333766752866083</v>
      </c>
      <c r="IP42" s="45" cm="1">
        <f t="array" ref="IP42">INDEX(Capacity_Rates[#All],MATCH($C39,Capacity_Rates[[#All],[Invoice_Group]],0),IP$3-2019)</f>
        <v>6.8333766752866083</v>
      </c>
      <c r="IQ42" s="45" cm="1">
        <f t="array" ref="IQ42">INDEX(Capacity_Rates[#All],MATCH($C39,Capacity_Rates[[#All],[Invoice_Group]],0),IQ$3-2019)</f>
        <v>6.8333766752866083</v>
      </c>
      <c r="IR42" s="45" cm="1">
        <f t="array" ref="IR42">INDEX(Capacity_Rates[#All],MATCH($C39,Capacity_Rates[[#All],[Invoice_Group]],0),IR$3-2019)</f>
        <v>6.8333766752866083</v>
      </c>
      <c r="IS42" s="45" cm="1">
        <f t="array" ref="IS42">INDEX(Capacity_Rates[#All],MATCH($C39,Capacity_Rates[[#All],[Invoice_Group]],0),IS$3-2019)</f>
        <v>6.8333766752866083</v>
      </c>
      <c r="IT42" s="45" cm="1">
        <f t="array" ref="IT42">INDEX(Capacity_Rates[#All],MATCH($C39,Capacity_Rates[[#All],[Invoice_Group]],0),IT$3-2019)</f>
        <v>6.8333766752866083</v>
      </c>
      <c r="IU42" s="45" cm="1">
        <f t="array" ref="IU42">INDEX(Capacity_Rates[#All],MATCH($C39,Capacity_Rates[[#All],[Invoice_Group]],0),IU$3-2019)</f>
        <v>6.8333766752866083</v>
      </c>
      <c r="IV42" s="45" cm="1">
        <f t="array" ref="IV42">INDEX(Capacity_Rates[#All],MATCH($C39,Capacity_Rates[[#All],[Invoice_Group]],0),IV$3-2019)</f>
        <v>6.8333766752866083</v>
      </c>
      <c r="IW42" s="45" cm="1">
        <f t="array" ref="IW42">INDEX(Capacity_Rates[#All],MATCH($C39,Capacity_Rates[[#All],[Invoice_Group]],0),IW$3-2019)</f>
        <v>7.0247112221946333</v>
      </c>
      <c r="IX42" s="45" cm="1">
        <f t="array" ref="IX42">INDEX(Capacity_Rates[#All],MATCH($C39,Capacity_Rates[[#All],[Invoice_Group]],0),IX$3-2019)</f>
        <v>7.0247112221946333</v>
      </c>
      <c r="IY42" s="45" cm="1">
        <f t="array" ref="IY42">INDEX(Capacity_Rates[#All],MATCH($C39,Capacity_Rates[[#All],[Invoice_Group]],0),IY$3-2019)</f>
        <v>7.0247112221946333</v>
      </c>
      <c r="IZ42" s="45" cm="1">
        <f t="array" ref="IZ42">INDEX(Capacity_Rates[#All],MATCH($C39,Capacity_Rates[[#All],[Invoice_Group]],0),IZ$3-2019)</f>
        <v>7.0247112221946333</v>
      </c>
      <c r="JA42" s="45" cm="1">
        <f t="array" ref="JA42">INDEX(Capacity_Rates[#All],MATCH($C39,Capacity_Rates[[#All],[Invoice_Group]],0),JA$3-2019)</f>
        <v>7.0247112221946333</v>
      </c>
      <c r="JB42" s="45" cm="1">
        <f t="array" ref="JB42">INDEX(Capacity_Rates[#All],MATCH($C39,Capacity_Rates[[#All],[Invoice_Group]],0),JB$3-2019)</f>
        <v>7.0247112221946333</v>
      </c>
      <c r="JC42" s="45" cm="1">
        <f t="array" ref="JC42">INDEX(Capacity_Rates[#All],MATCH($C39,Capacity_Rates[[#All],[Invoice_Group]],0),JC$3-2019)</f>
        <v>7.0247112221946333</v>
      </c>
      <c r="JD42" s="45" cm="1">
        <f t="array" ref="JD42">INDEX(Capacity_Rates[#All],MATCH($C39,Capacity_Rates[[#All],[Invoice_Group]],0),JD$3-2019)</f>
        <v>7.0247112221946333</v>
      </c>
      <c r="JE42" s="45" cm="1">
        <f t="array" ref="JE42">INDEX(Capacity_Rates[#All],MATCH($C39,Capacity_Rates[[#All],[Invoice_Group]],0),JE$3-2019)</f>
        <v>7.0247112221946333</v>
      </c>
      <c r="JF42" s="45" cm="1">
        <f t="array" ref="JF42">INDEX(Capacity_Rates[#All],MATCH($C39,Capacity_Rates[[#All],[Invoice_Group]],0),JF$3-2019)</f>
        <v>7.0247112221946333</v>
      </c>
      <c r="JG42" s="45" cm="1">
        <f t="array" ref="JG42">INDEX(Capacity_Rates[#All],MATCH($C39,Capacity_Rates[[#All],[Invoice_Group]],0),JG$3-2019)</f>
        <v>7.0247112221946333</v>
      </c>
      <c r="JH42" s="45" cm="1">
        <f t="array" ref="JH42">INDEX(Capacity_Rates[#All],MATCH($C39,Capacity_Rates[[#All],[Invoice_Group]],0),JH$3-2019)</f>
        <v>7.0247112221946333</v>
      </c>
      <c r="JI42" s="45" cm="1">
        <f t="array" ref="JI42">INDEX(Capacity_Rates[#All],MATCH($C39,Capacity_Rates[[#All],[Invoice_Group]],0),JI$3-2019)</f>
        <v>7.2214031364160833</v>
      </c>
      <c r="JJ42" s="45" cm="1">
        <f t="array" ref="JJ42">INDEX(Capacity_Rates[#All],MATCH($C39,Capacity_Rates[[#All],[Invoice_Group]],0),JJ$3-2019)</f>
        <v>7.2214031364160833</v>
      </c>
      <c r="JK42" s="45" cm="1">
        <f t="array" ref="JK42">INDEX(Capacity_Rates[#All],MATCH($C39,Capacity_Rates[[#All],[Invoice_Group]],0),JK$3-2019)</f>
        <v>7.2214031364160833</v>
      </c>
      <c r="JL42" s="45" cm="1">
        <f t="array" ref="JL42">INDEX(Capacity_Rates[#All],MATCH($C39,Capacity_Rates[[#All],[Invoice_Group]],0),JL$3-2019)</f>
        <v>7.2214031364160833</v>
      </c>
      <c r="JM42" s="45" cm="1">
        <f t="array" ref="JM42">INDEX(Capacity_Rates[#All],MATCH($C39,Capacity_Rates[[#All],[Invoice_Group]],0),JM$3-2019)</f>
        <v>7.2214031364160833</v>
      </c>
      <c r="JN42" s="45" cm="1">
        <f t="array" ref="JN42">INDEX(Capacity_Rates[#All],MATCH($C39,Capacity_Rates[[#All],[Invoice_Group]],0),JN$3-2019)</f>
        <v>7.2214031364160833</v>
      </c>
      <c r="JO42" s="45" cm="1">
        <f t="array" ref="JO42">INDEX(Capacity_Rates[#All],MATCH($C39,Capacity_Rates[[#All],[Invoice_Group]],0),JO$3-2019)</f>
        <v>7.2214031364160833</v>
      </c>
      <c r="JP42" s="45" cm="1">
        <f t="array" ref="JP42">INDEX(Capacity_Rates[#All],MATCH($C39,Capacity_Rates[[#All],[Invoice_Group]],0),JP$3-2019)</f>
        <v>7.2214031364160833</v>
      </c>
      <c r="JQ42" s="45" cm="1">
        <f t="array" ref="JQ42">INDEX(Capacity_Rates[#All],MATCH($C39,Capacity_Rates[[#All],[Invoice_Group]],0),JQ$3-2019)</f>
        <v>7.2214031364160833</v>
      </c>
      <c r="JR42" s="45" cm="1">
        <f t="array" ref="JR42">INDEX(Capacity_Rates[#All],MATCH($C39,Capacity_Rates[[#All],[Invoice_Group]],0),JR$3-2019)</f>
        <v>7.2214031364160833</v>
      </c>
      <c r="JS42" s="45" cm="1">
        <f t="array" ref="JS42">INDEX(Capacity_Rates[#All],MATCH($C39,Capacity_Rates[[#All],[Invoice_Group]],0),JS$3-2019)</f>
        <v>7.2214031364160833</v>
      </c>
      <c r="JT42" s="45" cm="1">
        <f t="array" ref="JT42">INDEX(Capacity_Rates[#All],MATCH($C39,Capacity_Rates[[#All],[Invoice_Group]],0),JT$3-2019)</f>
        <v>7.2214031364160833</v>
      </c>
      <c r="JU42" s="45" cm="1">
        <f t="array" ref="JU42">INDEX(Capacity_Rates[#All],MATCH($C39,Capacity_Rates[[#All],[Invoice_Group]],0),JU$3-2019)</f>
        <v>7.4236024242357335</v>
      </c>
      <c r="JV42" s="45" cm="1">
        <f t="array" ref="JV42">INDEX(Capacity_Rates[#All],MATCH($C39,Capacity_Rates[[#All],[Invoice_Group]],0),JV$3-2019)</f>
        <v>7.4236024242357335</v>
      </c>
      <c r="JW42" s="45" cm="1">
        <f t="array" ref="JW42">INDEX(Capacity_Rates[#All],MATCH($C39,Capacity_Rates[[#All],[Invoice_Group]],0),JW$3-2019)</f>
        <v>7.4236024242357335</v>
      </c>
      <c r="JX42" s="45" cm="1">
        <f t="array" ref="JX42">INDEX(Capacity_Rates[#All],MATCH($C39,Capacity_Rates[[#All],[Invoice_Group]],0),JX$3-2019)</f>
        <v>7.4236024242357335</v>
      </c>
      <c r="JY42" s="45" cm="1">
        <f t="array" ref="JY42">INDEX(Capacity_Rates[#All],MATCH($C39,Capacity_Rates[[#All],[Invoice_Group]],0),JY$3-2019)</f>
        <v>7.4236024242357335</v>
      </c>
      <c r="JZ42" s="45" cm="1">
        <f t="array" ref="JZ42">INDEX(Capacity_Rates[#All],MATCH($C39,Capacity_Rates[[#All],[Invoice_Group]],0),JZ$3-2019)</f>
        <v>7.4236024242357335</v>
      </c>
      <c r="KA42" s="45" cm="1">
        <f t="array" ref="KA42">INDEX(Capacity_Rates[#All],MATCH($C39,Capacity_Rates[[#All],[Invoice_Group]],0),KA$3-2019)</f>
        <v>7.4236024242357335</v>
      </c>
      <c r="KB42" s="45" cm="1">
        <f t="array" ref="KB42">INDEX(Capacity_Rates[#All],MATCH($C39,Capacity_Rates[[#All],[Invoice_Group]],0),KB$3-2019)</f>
        <v>7.4236024242357335</v>
      </c>
      <c r="KC42" s="45" cm="1">
        <f t="array" ref="KC42">INDEX(Capacity_Rates[#All],MATCH($C39,Capacity_Rates[[#All],[Invoice_Group]],0),KC$3-2019)</f>
        <v>7.4236024242357335</v>
      </c>
      <c r="KD42" s="45" cm="1">
        <f t="array" ref="KD42">INDEX(Capacity_Rates[#All],MATCH($C39,Capacity_Rates[[#All],[Invoice_Group]],0),KD$3-2019)</f>
        <v>7.4236024242357335</v>
      </c>
      <c r="KE42" s="45" cm="1">
        <f t="array" ref="KE42">INDEX(Capacity_Rates[#All],MATCH($C39,Capacity_Rates[[#All],[Invoice_Group]],0),KE$3-2019)</f>
        <v>7.4236024242357335</v>
      </c>
      <c r="KF42" s="45" cm="1">
        <f t="array" ref="KF42">INDEX(Capacity_Rates[#All],MATCH($C39,Capacity_Rates[[#All],[Invoice_Group]],0),KF$3-2019)</f>
        <v>7.4236024242357335</v>
      </c>
      <c r="KG42" s="45" cm="1">
        <f t="array" ref="KG42">INDEX(Capacity_Rates[#All],MATCH($C39,Capacity_Rates[[#All],[Invoice_Group]],0),KG$3-2019)</f>
        <v>7.6314632921143346</v>
      </c>
      <c r="KH42" s="45" cm="1">
        <f t="array" ref="KH42">INDEX(Capacity_Rates[#All],MATCH($C39,Capacity_Rates[[#All],[Invoice_Group]],0),KH$3-2019)</f>
        <v>7.6314632921143346</v>
      </c>
      <c r="KI42" s="45" cm="1">
        <f t="array" ref="KI42">INDEX(Capacity_Rates[#All],MATCH($C39,Capacity_Rates[[#All],[Invoice_Group]],0),KI$3-2019)</f>
        <v>7.6314632921143346</v>
      </c>
      <c r="KJ42" s="45" cm="1">
        <f t="array" ref="KJ42">INDEX(Capacity_Rates[#All],MATCH($C39,Capacity_Rates[[#All],[Invoice_Group]],0),KJ$3-2019)</f>
        <v>7.6314632921143346</v>
      </c>
      <c r="KK42" s="45" cm="1">
        <f t="array" ref="KK42">INDEX(Capacity_Rates[#All],MATCH($C39,Capacity_Rates[[#All],[Invoice_Group]],0),KK$3-2019)</f>
        <v>7.6314632921143346</v>
      </c>
      <c r="KL42" s="45" cm="1">
        <f t="array" ref="KL42">INDEX(Capacity_Rates[#All],MATCH($C39,Capacity_Rates[[#All],[Invoice_Group]],0),KL$3-2019)</f>
        <v>7.6314632921143346</v>
      </c>
      <c r="KM42" s="45" cm="1">
        <f t="array" ref="KM42">INDEX(Capacity_Rates[#All],MATCH($C39,Capacity_Rates[[#All],[Invoice_Group]],0),KM$3-2019)</f>
        <v>7.6314632921143346</v>
      </c>
      <c r="KN42" s="45" cm="1">
        <f t="array" ref="KN42">INDEX(Capacity_Rates[#All],MATCH($C39,Capacity_Rates[[#All],[Invoice_Group]],0),KN$3-2019)</f>
        <v>7.6314632921143346</v>
      </c>
      <c r="KO42" s="45" cm="1">
        <f t="array" ref="KO42">INDEX(Capacity_Rates[#All],MATCH($C39,Capacity_Rates[[#All],[Invoice_Group]],0),KO$3-2019)</f>
        <v>7.6314632921143346</v>
      </c>
      <c r="KP42" s="45" cm="1">
        <f t="array" ref="KP42">INDEX(Capacity_Rates[#All],MATCH($C39,Capacity_Rates[[#All],[Invoice_Group]],0),KP$3-2019)</f>
        <v>7.6314632921143346</v>
      </c>
      <c r="KQ42" s="45" cm="1">
        <f t="array" ref="KQ42">INDEX(Capacity_Rates[#All],MATCH($C39,Capacity_Rates[[#All],[Invoice_Group]],0),KQ$3-2019)</f>
        <v>7.6314632921143346</v>
      </c>
      <c r="KR42" s="45" cm="1">
        <f t="array" ref="KR42">INDEX(Capacity_Rates[#All],MATCH($C39,Capacity_Rates[[#All],[Invoice_Group]],0),KR$3-2019)</f>
        <v>7.6314632921143346</v>
      </c>
      <c r="KS42" s="45" cm="1">
        <f t="array" ref="KS42">INDEX(Capacity_Rates[#All],MATCH($C39,Capacity_Rates[[#All],[Invoice_Group]],0),KS$3-2019)</f>
        <v>7.8451442642935358</v>
      </c>
      <c r="KT42" s="45" cm="1">
        <f t="array" ref="KT42">INDEX(Capacity_Rates[#All],MATCH($C39,Capacity_Rates[[#All],[Invoice_Group]],0),KT$3-2019)</f>
        <v>7.8451442642935358</v>
      </c>
      <c r="KU42" s="45" cm="1">
        <f t="array" ref="KU42">INDEX(Capacity_Rates[#All],MATCH($C39,Capacity_Rates[[#All],[Invoice_Group]],0),KU$3-2019)</f>
        <v>7.8451442642935358</v>
      </c>
      <c r="KV42" s="45" cm="1">
        <f t="array" ref="KV42">INDEX(Capacity_Rates[#All],MATCH($C39,Capacity_Rates[[#All],[Invoice_Group]],0),KV$3-2019)</f>
        <v>7.8451442642935358</v>
      </c>
      <c r="KW42" s="45" cm="1">
        <f t="array" ref="KW42">INDEX(Capacity_Rates[#All],MATCH($C39,Capacity_Rates[[#All],[Invoice_Group]],0),KW$3-2019)</f>
        <v>7.8451442642935358</v>
      </c>
      <c r="KX42" s="45" cm="1">
        <f t="array" ref="KX42">INDEX(Capacity_Rates[#All],MATCH($C39,Capacity_Rates[[#All],[Invoice_Group]],0),KX$3-2019)</f>
        <v>7.8451442642935358</v>
      </c>
      <c r="KY42" s="45" cm="1">
        <f t="array" ref="KY42">INDEX(Capacity_Rates[#All],MATCH($C39,Capacity_Rates[[#All],[Invoice_Group]],0),KY$3-2019)</f>
        <v>7.8451442642935358</v>
      </c>
      <c r="KZ42" s="45" cm="1">
        <f t="array" ref="KZ42">INDEX(Capacity_Rates[#All],MATCH($C39,Capacity_Rates[[#All],[Invoice_Group]],0),KZ$3-2019)</f>
        <v>7.8451442642935358</v>
      </c>
      <c r="LA42" s="45" cm="1">
        <f t="array" ref="LA42">INDEX(Capacity_Rates[#All],MATCH($C39,Capacity_Rates[[#All],[Invoice_Group]],0),LA$3-2019)</f>
        <v>7.8451442642935358</v>
      </c>
      <c r="LB42" s="45" cm="1">
        <f t="array" ref="LB42">INDEX(Capacity_Rates[#All],MATCH($C39,Capacity_Rates[[#All],[Invoice_Group]],0),LB$3-2019)</f>
        <v>7.8451442642935358</v>
      </c>
      <c r="LC42" s="45" cm="1">
        <f t="array" ref="LC42">INDEX(Capacity_Rates[#All],MATCH($C39,Capacity_Rates[[#All],[Invoice_Group]],0),LC$3-2019)</f>
        <v>7.8451442642935358</v>
      </c>
      <c r="LD42" s="45" cm="1">
        <f t="array" ref="LD42">INDEX(Capacity_Rates[#All],MATCH($C39,Capacity_Rates[[#All],[Invoice_Group]],0),LD$3-2019)</f>
        <v>7.8451442642935358</v>
      </c>
      <c r="LE42" s="45" cm="1">
        <f t="array" ref="LE42">INDEX(Capacity_Rates[#All],MATCH($C39,Capacity_Rates[[#All],[Invoice_Group]],0),LE$3-2019)</f>
        <v>8.0648083036937557</v>
      </c>
      <c r="LF42" s="45" cm="1">
        <f t="array" ref="LF42">INDEX(Capacity_Rates[#All],MATCH($C39,Capacity_Rates[[#All],[Invoice_Group]],0),LF$3-2019)</f>
        <v>8.0648083036937557</v>
      </c>
      <c r="LG42" s="45" cm="1">
        <f t="array" ref="LG42">INDEX(Capacity_Rates[#All],MATCH($C39,Capacity_Rates[[#All],[Invoice_Group]],0),LG$3-2019)</f>
        <v>8.0648083036937557</v>
      </c>
      <c r="LH42" s="45" cm="1">
        <f t="array" ref="LH42">INDEX(Capacity_Rates[#All],MATCH($C39,Capacity_Rates[[#All],[Invoice_Group]],0),LH$3-2019)</f>
        <v>8.0648083036937557</v>
      </c>
      <c r="LI42" s="45" cm="1">
        <f t="array" ref="LI42">INDEX(Capacity_Rates[#All],MATCH($C39,Capacity_Rates[[#All],[Invoice_Group]],0),LI$3-2019)</f>
        <v>8.0648083036937557</v>
      </c>
      <c r="LJ42" s="45" cm="1">
        <f t="array" ref="LJ42">INDEX(Capacity_Rates[#All],MATCH($C39,Capacity_Rates[[#All],[Invoice_Group]],0),LJ$3-2019)</f>
        <v>8.0648083036937557</v>
      </c>
      <c r="LK42" s="45" cm="1">
        <f t="array" ref="LK42">INDEX(Capacity_Rates[#All],MATCH($C39,Capacity_Rates[[#All],[Invoice_Group]],0),LK$3-2019)</f>
        <v>8.0648083036937557</v>
      </c>
      <c r="LL42" s="45" cm="1">
        <f t="array" ref="LL42">INDEX(Capacity_Rates[#All],MATCH($C39,Capacity_Rates[[#All],[Invoice_Group]],0),LL$3-2019)</f>
        <v>8.0648083036937557</v>
      </c>
      <c r="LM42" s="45" cm="1">
        <f t="array" ref="LM42">INDEX(Capacity_Rates[#All],MATCH($C39,Capacity_Rates[[#All],[Invoice_Group]],0),LM$3-2019)</f>
        <v>8.0648083036937557</v>
      </c>
      <c r="LN42" s="45" cm="1">
        <f t="array" ref="LN42">INDEX(Capacity_Rates[#All],MATCH($C39,Capacity_Rates[[#All],[Invoice_Group]],0),LN$3-2019)</f>
        <v>8.0648083036937557</v>
      </c>
      <c r="LO42" s="45" cm="1">
        <f t="array" ref="LO42">INDEX(Capacity_Rates[#All],MATCH($C39,Capacity_Rates[[#All],[Invoice_Group]],0),LO$3-2019)</f>
        <v>8.0648083036937557</v>
      </c>
      <c r="LP42" s="45" cm="1">
        <f t="array" ref="LP42">INDEX(Capacity_Rates[#All],MATCH($C39,Capacity_Rates[[#All],[Invoice_Group]],0),LP$3-2019)</f>
        <v>8.0648083036937557</v>
      </c>
      <c r="LQ42" s="45" cm="1">
        <f t="array" ref="LQ42">INDEX(Capacity_Rates[#All],MATCH($C39,Capacity_Rates[[#All],[Invoice_Group]],0),LQ$3-2019)</f>
        <v>8.290622936197181</v>
      </c>
      <c r="LR42" s="45" cm="1">
        <f t="array" ref="LR42">INDEX(Capacity_Rates[#All],MATCH($C39,Capacity_Rates[[#All],[Invoice_Group]],0),LR$3-2019)</f>
        <v>8.290622936197181</v>
      </c>
      <c r="LS42" s="45" cm="1">
        <f t="array" ref="LS42">INDEX(Capacity_Rates[#All],MATCH($C39,Capacity_Rates[[#All],[Invoice_Group]],0),LS$3-2019)</f>
        <v>8.290622936197181</v>
      </c>
      <c r="LT42" s="45" cm="1">
        <f t="array" ref="LT42">INDEX(Capacity_Rates[#All],MATCH($C39,Capacity_Rates[[#All],[Invoice_Group]],0),LT$3-2019)</f>
        <v>8.290622936197181</v>
      </c>
      <c r="LU42" s="45" cm="1">
        <f t="array" ref="LU42">INDEX(Capacity_Rates[#All],MATCH($C39,Capacity_Rates[[#All],[Invoice_Group]],0),LU$3-2019)</f>
        <v>8.290622936197181</v>
      </c>
      <c r="LV42" s="45" cm="1">
        <f t="array" ref="LV42">INDEX(Capacity_Rates[#All],MATCH($C39,Capacity_Rates[[#All],[Invoice_Group]],0),LV$3-2019)</f>
        <v>8.290622936197181</v>
      </c>
      <c r="LW42" s="45" cm="1">
        <f t="array" ref="LW42">INDEX(Capacity_Rates[#All],MATCH($C39,Capacity_Rates[[#All],[Invoice_Group]],0),LW$3-2019)</f>
        <v>8.290622936197181</v>
      </c>
      <c r="LX42" s="45" cm="1">
        <f t="array" ref="LX42">INDEX(Capacity_Rates[#All],MATCH($C39,Capacity_Rates[[#All],[Invoice_Group]],0),LX$3-2019)</f>
        <v>8.290622936197181</v>
      </c>
      <c r="LY42" s="45" cm="1">
        <f t="array" ref="LY42">INDEX(Capacity_Rates[#All],MATCH($C39,Capacity_Rates[[#All],[Invoice_Group]],0),LY$3-2019)</f>
        <v>8.290622936197181</v>
      </c>
      <c r="LZ42" s="45" cm="1">
        <f t="array" ref="LZ42">INDEX(Capacity_Rates[#All],MATCH($C39,Capacity_Rates[[#All],[Invoice_Group]],0),LZ$3-2019)</f>
        <v>8.290622936197181</v>
      </c>
      <c r="MA42" s="45" cm="1">
        <f t="array" ref="MA42">INDEX(Capacity_Rates[#All],MATCH($C39,Capacity_Rates[[#All],[Invoice_Group]],0),MA$3-2019)</f>
        <v>8.290622936197181</v>
      </c>
      <c r="MB42" s="45" cm="1">
        <f t="array" ref="MB42">INDEX(Capacity_Rates[#All],MATCH($C39,Capacity_Rates[[#All],[Invoice_Group]],0),MB$3-2019)</f>
        <v>8.290622936197181</v>
      </c>
      <c r="MC42" s="45" cm="1">
        <f t="array" ref="MC42">INDEX(Capacity_Rates[#All],MATCH($C39,Capacity_Rates[[#All],[Invoice_Group]],0),MC$3-2019)</f>
        <v>8.5227603784107018</v>
      </c>
      <c r="MD42" s="45" cm="1">
        <f t="array" ref="MD42">INDEX(Capacity_Rates[#All],MATCH($C39,Capacity_Rates[[#All],[Invoice_Group]],0),MD$3-2019)</f>
        <v>8.5227603784107018</v>
      </c>
      <c r="ME42" s="45" cm="1">
        <f t="array" ref="ME42">INDEX(Capacity_Rates[#All],MATCH($C39,Capacity_Rates[[#All],[Invoice_Group]],0),ME$3-2019)</f>
        <v>8.5227603784107018</v>
      </c>
      <c r="MF42" s="45" cm="1">
        <f t="array" ref="MF42">INDEX(Capacity_Rates[#All],MATCH($C39,Capacity_Rates[[#All],[Invoice_Group]],0),MF$3-2019)</f>
        <v>8.5227603784107018</v>
      </c>
      <c r="MG42" s="45" cm="1">
        <f t="array" ref="MG42">INDEX(Capacity_Rates[#All],MATCH($C39,Capacity_Rates[[#All],[Invoice_Group]],0),MG$3-2019)</f>
        <v>8.5227603784107018</v>
      </c>
      <c r="MH42" s="45" cm="1">
        <f t="array" ref="MH42">INDEX(Capacity_Rates[#All],MATCH($C39,Capacity_Rates[[#All],[Invoice_Group]],0),MH$3-2019)</f>
        <v>8.5227603784107018</v>
      </c>
      <c r="MI42" s="45" cm="1">
        <f t="array" ref="MI42">INDEX(Capacity_Rates[#All],MATCH($C39,Capacity_Rates[[#All],[Invoice_Group]],0),MI$3-2019)</f>
        <v>8.5227603784107018</v>
      </c>
      <c r="MJ42" s="45" cm="1">
        <f t="array" ref="MJ42">INDEX(Capacity_Rates[#All],MATCH($C39,Capacity_Rates[[#All],[Invoice_Group]],0),MJ$3-2019)</f>
        <v>8.5227603784107018</v>
      </c>
      <c r="MK42" s="45" cm="1">
        <f t="array" ref="MK42">INDEX(Capacity_Rates[#All],MATCH($C39,Capacity_Rates[[#All],[Invoice_Group]],0),MK$3-2019)</f>
        <v>8.5227603784107018</v>
      </c>
      <c r="ML42" s="45" cm="1">
        <f t="array" ref="ML42">INDEX(Capacity_Rates[#All],MATCH($C39,Capacity_Rates[[#All],[Invoice_Group]],0),ML$3-2019)</f>
        <v>8.5227603784107018</v>
      </c>
      <c r="MM42" s="45" cm="1">
        <f t="array" ref="MM42">INDEX(Capacity_Rates[#All],MATCH($C39,Capacity_Rates[[#All],[Invoice_Group]],0),MM$3-2019)</f>
        <v>8.5227603784107018</v>
      </c>
      <c r="MN42" s="45" cm="1">
        <f t="array" ref="MN42">INDEX(Capacity_Rates[#All],MATCH($C39,Capacity_Rates[[#All],[Invoice_Group]],0),MN$3-2019)</f>
        <v>8.5227603784107018</v>
      </c>
      <c r="MO42" s="45" cm="1">
        <f t="array" ref="MO42">INDEX(Capacity_Rates[#All],MATCH($C39,Capacity_Rates[[#All],[Invoice_Group]],0),MO$3-2019)</f>
        <v>8.7613976690062021</v>
      </c>
      <c r="MP42" s="45" cm="1">
        <f t="array" ref="MP42">INDEX(Capacity_Rates[#All],MATCH($C39,Capacity_Rates[[#All],[Invoice_Group]],0),MP$3-2019)</f>
        <v>8.7613976690062021</v>
      </c>
      <c r="MQ42" s="45" cm="1">
        <f t="array" ref="MQ42">INDEX(Capacity_Rates[#All],MATCH($C39,Capacity_Rates[[#All],[Invoice_Group]],0),MQ$3-2019)</f>
        <v>8.7613976690062021</v>
      </c>
      <c r="MR42" s="45" cm="1">
        <f t="array" ref="MR42">INDEX(Capacity_Rates[#All],MATCH($C39,Capacity_Rates[[#All],[Invoice_Group]],0),MR$3-2019)</f>
        <v>8.7613976690062021</v>
      </c>
      <c r="MS42" s="45" cm="1">
        <f t="array" ref="MS42">INDEX(Capacity_Rates[#All],MATCH($C39,Capacity_Rates[[#All],[Invoice_Group]],0),MS$3-2019)</f>
        <v>8.7613976690062021</v>
      </c>
      <c r="MT42" s="45" cm="1">
        <f t="array" ref="MT42">INDEX(Capacity_Rates[#All],MATCH($C39,Capacity_Rates[[#All],[Invoice_Group]],0),MT$3-2019)</f>
        <v>8.7613976690062021</v>
      </c>
      <c r="MU42" s="45" cm="1">
        <f t="array" ref="MU42">INDEX(Capacity_Rates[#All],MATCH($C39,Capacity_Rates[[#All],[Invoice_Group]],0),MU$3-2019)</f>
        <v>8.7613976690062021</v>
      </c>
      <c r="MV42" s="45" cm="1">
        <f t="array" ref="MV42">INDEX(Capacity_Rates[#All],MATCH($C39,Capacity_Rates[[#All],[Invoice_Group]],0),MV$3-2019)</f>
        <v>8.7613976690062021</v>
      </c>
      <c r="MW42" s="45" cm="1">
        <f t="array" ref="MW42">INDEX(Capacity_Rates[#All],MATCH($C39,Capacity_Rates[[#All],[Invoice_Group]],0),MW$3-2019)</f>
        <v>8.7613976690062021</v>
      </c>
      <c r="MX42" s="45" cm="1">
        <f t="array" ref="MX42">INDEX(Capacity_Rates[#All],MATCH($C39,Capacity_Rates[[#All],[Invoice_Group]],0),MX$3-2019)</f>
        <v>8.7613976690062021</v>
      </c>
      <c r="MY42" s="45" cm="1">
        <f t="array" ref="MY42">INDEX(Capacity_Rates[#All],MATCH($C39,Capacity_Rates[[#All],[Invoice_Group]],0),MY$3-2019)</f>
        <v>8.7613976690062021</v>
      </c>
      <c r="MZ42" s="45" cm="1">
        <f t="array" ref="MZ42">INDEX(Capacity_Rates[#All],MATCH($C39,Capacity_Rates[[#All],[Invoice_Group]],0),MZ$3-2019)</f>
        <v>8.7613976690062021</v>
      </c>
      <c r="NB42" s="19" t="str">
        <f>+D42</f>
        <v xml:space="preserve"> Price ($/kW-mo)</v>
      </c>
      <c r="NC42" s="15">
        <f t="shared" si="2085"/>
        <v>3.9181989609849741</v>
      </c>
      <c r="ND42" s="15">
        <f t="shared" si="2085"/>
        <v>4.0435813277364954</v>
      </c>
      <c r="NE42" s="15">
        <f t="shared" si="2085"/>
        <v>4.1568016049131158</v>
      </c>
      <c r="NF42" s="15">
        <f t="shared" si="2085"/>
        <v>4.2731920498506843</v>
      </c>
      <c r="NG42" s="15">
        <f t="shared" si="2085"/>
        <v>4.3928414272465028</v>
      </c>
      <c r="NH42" s="15">
        <f t="shared" si="2085"/>
        <v>4.5158409872094065</v>
      </c>
      <c r="NI42" s="15">
        <f t="shared" si="2085"/>
        <v>4.64228453485127</v>
      </c>
      <c r="NJ42" s="15">
        <f t="shared" si="2085"/>
        <v>4.7722685018271056</v>
      </c>
      <c r="NK42" s="15">
        <f t="shared" si="2085"/>
        <v>4.905892019878265</v>
      </c>
      <c r="NL42" s="15">
        <f t="shared" si="2085"/>
        <v>5.0432569964348559</v>
      </c>
      <c r="NM42" s="15">
        <f t="shared" si="2086"/>
        <v>5.1844681923350322</v>
      </c>
      <c r="NN42" s="15">
        <f t="shared" si="2086"/>
        <v>5.3296333017204134</v>
      </c>
      <c r="NO42" s="15">
        <f t="shared" si="2086"/>
        <v>5.478863034168584</v>
      </c>
      <c r="NP42" s="15">
        <f t="shared" si="2086"/>
        <v>5.6322711991253058</v>
      </c>
      <c r="NQ42" s="15">
        <f t="shared" si="2086"/>
        <v>5.7899747927008152</v>
      </c>
      <c r="NR42" s="15">
        <f t="shared" si="2086"/>
        <v>5.9520940868964374</v>
      </c>
      <c r="NS42" s="15">
        <f t="shared" si="2086"/>
        <v>6.1187527213295381</v>
      </c>
      <c r="NT42" s="15">
        <f t="shared" si="2086"/>
        <v>6.2900777975267639</v>
      </c>
      <c r="NU42" s="15">
        <f t="shared" si="2086"/>
        <v>6.4661999758575162</v>
      </c>
      <c r="NV42" s="15">
        <f t="shared" si="2086"/>
        <v>6.6472535751815238</v>
      </c>
      <c r="NW42" s="15">
        <f t="shared" si="2087"/>
        <v>6.8333766752866083</v>
      </c>
      <c r="NX42" s="15">
        <f t="shared" si="2087"/>
        <v>7.0247112221946351</v>
      </c>
      <c r="NY42" s="15">
        <f t="shared" si="2087"/>
        <v>7.2214031364160851</v>
      </c>
      <c r="NZ42" s="15">
        <f t="shared" si="2087"/>
        <v>7.4236024242357344</v>
      </c>
      <c r="OA42" s="15">
        <f t="shared" si="2087"/>
        <v>7.6314632921143337</v>
      </c>
      <c r="OB42" s="15">
        <f t="shared" si="2087"/>
        <v>7.8451442642935367</v>
      </c>
      <c r="OC42" s="15">
        <f t="shared" si="2087"/>
        <v>8.0648083036937539</v>
      </c>
      <c r="OD42" s="15">
        <f t="shared" si="2087"/>
        <v>8.290622936197181</v>
      </c>
      <c r="OE42" s="15">
        <f t="shared" si="2087"/>
        <v>8.5227603784107036</v>
      </c>
      <c r="OF42" s="15">
        <f t="shared" si="2087"/>
        <v>8.7613976690062021</v>
      </c>
      <c r="OH42" s="58" t="str">
        <f>_xlfn.CONCAT(C39," ",D42)</f>
        <v>Seabrook PPA  Price ($/kW-mo)</v>
      </c>
    </row>
    <row r="43" spans="2:398" x14ac:dyDescent="0.25">
      <c r="D43" s="19" t="s">
        <v>83</v>
      </c>
      <c r="E43" s="16">
        <f t="shared" ref="E43:BE43" si="2330">IFERROR(E39*E40*E42*1000,"")</f>
        <v>0</v>
      </c>
      <c r="F43" s="16">
        <f t="shared" si="2330"/>
        <v>0</v>
      </c>
      <c r="G43" s="16">
        <f t="shared" si="2330"/>
        <v>0</v>
      </c>
      <c r="H43" s="16">
        <f t="shared" si="2330"/>
        <v>0</v>
      </c>
      <c r="I43" s="16">
        <f t="shared" si="2330"/>
        <v>0</v>
      </c>
      <c r="J43" s="16">
        <f t="shared" si="2330"/>
        <v>0</v>
      </c>
      <c r="K43" s="16">
        <f t="shared" si="2330"/>
        <v>0</v>
      </c>
      <c r="L43" s="16">
        <f t="shared" si="2330"/>
        <v>0</v>
      </c>
      <c r="M43" s="16">
        <f t="shared" si="2330"/>
        <v>0</v>
      </c>
      <c r="N43" s="16">
        <f t="shared" si="2330"/>
        <v>0</v>
      </c>
      <c r="O43" s="16">
        <f t="shared" si="2330"/>
        <v>0</v>
      </c>
      <c r="P43" s="16">
        <f t="shared" si="2330"/>
        <v>0</v>
      </c>
      <c r="Q43" s="16">
        <f t="shared" si="2330"/>
        <v>0</v>
      </c>
      <c r="R43" s="16">
        <f t="shared" si="2330"/>
        <v>0</v>
      </c>
      <c r="S43" s="16">
        <f t="shared" si="2330"/>
        <v>0</v>
      </c>
      <c r="T43" s="16">
        <f t="shared" si="2330"/>
        <v>0</v>
      </c>
      <c r="U43" s="16">
        <f t="shared" si="2330"/>
        <v>0</v>
      </c>
      <c r="V43" s="16">
        <f t="shared" si="2330"/>
        <v>0</v>
      </c>
      <c r="W43" s="16">
        <f t="shared" si="2330"/>
        <v>0</v>
      </c>
      <c r="X43" s="16">
        <f t="shared" si="2330"/>
        <v>0</v>
      </c>
      <c r="Y43" s="16">
        <f t="shared" si="2330"/>
        <v>0</v>
      </c>
      <c r="Z43" s="16">
        <f t="shared" si="2330"/>
        <v>0</v>
      </c>
      <c r="AA43" s="16">
        <f t="shared" si="2330"/>
        <v>0</v>
      </c>
      <c r="AB43" s="16">
        <f t="shared" si="2330"/>
        <v>0</v>
      </c>
      <c r="AC43" s="16">
        <f t="shared" si="2330"/>
        <v>0</v>
      </c>
      <c r="AD43" s="16">
        <f t="shared" si="2330"/>
        <v>0</v>
      </c>
      <c r="AE43" s="16">
        <f t="shared" si="2330"/>
        <v>0</v>
      </c>
      <c r="AF43" s="16">
        <f t="shared" si="2330"/>
        <v>0</v>
      </c>
      <c r="AG43" s="16">
        <f t="shared" si="2330"/>
        <v>0</v>
      </c>
      <c r="AH43" s="16">
        <f t="shared" si="2330"/>
        <v>0</v>
      </c>
      <c r="AI43" s="16">
        <f t="shared" si="2330"/>
        <v>0</v>
      </c>
      <c r="AJ43" s="16">
        <f t="shared" si="2330"/>
        <v>0</v>
      </c>
      <c r="AK43" s="16">
        <f t="shared" si="2330"/>
        <v>0</v>
      </c>
      <c r="AL43" s="16">
        <f t="shared" si="2330"/>
        <v>0</v>
      </c>
      <c r="AM43" s="16">
        <f t="shared" si="2330"/>
        <v>0</v>
      </c>
      <c r="AN43" s="16">
        <f t="shared" si="2330"/>
        <v>0</v>
      </c>
      <c r="AO43" s="16">
        <f t="shared" si="2330"/>
        <v>0</v>
      </c>
      <c r="AP43" s="16">
        <f t="shared" si="2330"/>
        <v>0</v>
      </c>
      <c r="AQ43" s="16">
        <f t="shared" si="2330"/>
        <v>0</v>
      </c>
      <c r="AR43" s="16">
        <f t="shared" si="2330"/>
        <v>0</v>
      </c>
      <c r="AS43" s="16">
        <f t="shared" si="2330"/>
        <v>0</v>
      </c>
      <c r="AT43" s="16">
        <f t="shared" si="2330"/>
        <v>0</v>
      </c>
      <c r="AU43" s="16">
        <f t="shared" si="2330"/>
        <v>0</v>
      </c>
      <c r="AV43" s="16">
        <f t="shared" si="2330"/>
        <v>0</v>
      </c>
      <c r="AW43" s="16">
        <f t="shared" si="2330"/>
        <v>0</v>
      </c>
      <c r="AX43" s="16">
        <f t="shared" si="2330"/>
        <v>0</v>
      </c>
      <c r="AY43" s="16">
        <f t="shared" si="2330"/>
        <v>0</v>
      </c>
      <c r="AZ43" s="16">
        <f t="shared" si="2330"/>
        <v>0</v>
      </c>
      <c r="BA43" s="16">
        <f t="shared" si="2330"/>
        <v>0</v>
      </c>
      <c r="BB43" s="16">
        <f t="shared" si="2330"/>
        <v>0</v>
      </c>
      <c r="BC43" s="16">
        <f t="shared" si="2330"/>
        <v>0</v>
      </c>
      <c r="BD43" s="16">
        <f t="shared" si="2330"/>
        <v>0</v>
      </c>
      <c r="BE43" s="16">
        <f t="shared" si="2330"/>
        <v>0</v>
      </c>
      <c r="BF43" s="16">
        <f t="shared" ref="BF43:DQ43" si="2331">IFERROR(BF39*BF40*BF42*1000,"")</f>
        <v>0</v>
      </c>
      <c r="BG43" s="16">
        <f t="shared" si="2331"/>
        <v>0</v>
      </c>
      <c r="BH43" s="16">
        <f t="shared" si="2331"/>
        <v>0</v>
      </c>
      <c r="BI43" s="16">
        <f t="shared" si="2331"/>
        <v>0</v>
      </c>
      <c r="BJ43" s="16">
        <f t="shared" si="2331"/>
        <v>0</v>
      </c>
      <c r="BK43" s="16">
        <f t="shared" si="2331"/>
        <v>0</v>
      </c>
      <c r="BL43" s="16">
        <f t="shared" si="2331"/>
        <v>0</v>
      </c>
      <c r="BM43" s="16">
        <f t="shared" si="2331"/>
        <v>0</v>
      </c>
      <c r="BN43" s="16">
        <f t="shared" si="2331"/>
        <v>0</v>
      </c>
      <c r="BO43" s="16">
        <f t="shared" si="2331"/>
        <v>0</v>
      </c>
      <c r="BP43" s="16">
        <f t="shared" si="2331"/>
        <v>0</v>
      </c>
      <c r="BQ43" s="16">
        <f t="shared" si="2331"/>
        <v>0</v>
      </c>
      <c r="BR43" s="16">
        <f t="shared" si="2331"/>
        <v>0</v>
      </c>
      <c r="BS43" s="16">
        <f t="shared" si="2331"/>
        <v>0</v>
      </c>
      <c r="BT43" s="16">
        <f t="shared" si="2331"/>
        <v>0</v>
      </c>
      <c r="BU43" s="16">
        <f t="shared" si="2331"/>
        <v>0</v>
      </c>
      <c r="BV43" s="16">
        <f t="shared" si="2331"/>
        <v>0</v>
      </c>
      <c r="BW43" s="16">
        <f t="shared" si="2331"/>
        <v>0</v>
      </c>
      <c r="BX43" s="16">
        <f t="shared" si="2331"/>
        <v>0</v>
      </c>
      <c r="BY43" s="16">
        <f t="shared" si="2331"/>
        <v>0</v>
      </c>
      <c r="BZ43" s="16">
        <f t="shared" si="2331"/>
        <v>0</v>
      </c>
      <c r="CA43" s="16">
        <f t="shared" si="2331"/>
        <v>0</v>
      </c>
      <c r="CB43" s="16">
        <f t="shared" si="2331"/>
        <v>0</v>
      </c>
      <c r="CC43" s="16">
        <f t="shared" si="2331"/>
        <v>0</v>
      </c>
      <c r="CD43" s="16">
        <f t="shared" si="2331"/>
        <v>0</v>
      </c>
      <c r="CE43" s="16">
        <f t="shared" si="2331"/>
        <v>0</v>
      </c>
      <c r="CF43" s="16">
        <f t="shared" si="2331"/>
        <v>0</v>
      </c>
      <c r="CG43" s="16">
        <f t="shared" si="2331"/>
        <v>0</v>
      </c>
      <c r="CH43" s="16">
        <f t="shared" si="2331"/>
        <v>0</v>
      </c>
      <c r="CI43" s="16">
        <f t="shared" si="2331"/>
        <v>0</v>
      </c>
      <c r="CJ43" s="16">
        <f t="shared" si="2331"/>
        <v>0</v>
      </c>
      <c r="CK43" s="16">
        <f t="shared" si="2331"/>
        <v>0</v>
      </c>
      <c r="CL43" s="16">
        <f t="shared" si="2331"/>
        <v>0</v>
      </c>
      <c r="CM43" s="16">
        <f t="shared" si="2331"/>
        <v>0</v>
      </c>
      <c r="CN43" s="16">
        <f t="shared" si="2331"/>
        <v>0</v>
      </c>
      <c r="CO43" s="16">
        <f t="shared" si="2331"/>
        <v>0</v>
      </c>
      <c r="CP43" s="16">
        <f t="shared" si="2331"/>
        <v>0</v>
      </c>
      <c r="CQ43" s="16">
        <f t="shared" si="2331"/>
        <v>0</v>
      </c>
      <c r="CR43" s="16">
        <f t="shared" si="2331"/>
        <v>0</v>
      </c>
      <c r="CS43" s="16">
        <f t="shared" si="2331"/>
        <v>0</v>
      </c>
      <c r="CT43" s="16">
        <f t="shared" si="2331"/>
        <v>0</v>
      </c>
      <c r="CU43" s="16">
        <f t="shared" si="2331"/>
        <v>0</v>
      </c>
      <c r="CV43" s="16">
        <f t="shared" si="2331"/>
        <v>0</v>
      </c>
      <c r="CW43" s="16">
        <f t="shared" si="2331"/>
        <v>0</v>
      </c>
      <c r="CX43" s="16">
        <f t="shared" si="2331"/>
        <v>0</v>
      </c>
      <c r="CY43" s="16">
        <f t="shared" si="2331"/>
        <v>0</v>
      </c>
      <c r="CZ43" s="16">
        <f t="shared" si="2331"/>
        <v>0</v>
      </c>
      <c r="DA43" s="16">
        <f t="shared" si="2331"/>
        <v>0</v>
      </c>
      <c r="DB43" s="16">
        <f t="shared" si="2331"/>
        <v>0</v>
      </c>
      <c r="DC43" s="16">
        <f t="shared" si="2331"/>
        <v>0</v>
      </c>
      <c r="DD43" s="16">
        <f t="shared" si="2331"/>
        <v>0</v>
      </c>
      <c r="DE43" s="16">
        <f t="shared" si="2331"/>
        <v>0</v>
      </c>
      <c r="DF43" s="16">
        <f t="shared" si="2331"/>
        <v>0</v>
      </c>
      <c r="DG43" s="16">
        <f t="shared" si="2331"/>
        <v>0</v>
      </c>
      <c r="DH43" s="16">
        <f t="shared" si="2331"/>
        <v>0</v>
      </c>
      <c r="DI43" s="16">
        <f t="shared" si="2331"/>
        <v>0</v>
      </c>
      <c r="DJ43" s="16">
        <f t="shared" si="2331"/>
        <v>0</v>
      </c>
      <c r="DK43" s="16">
        <f t="shared" si="2331"/>
        <v>0</v>
      </c>
      <c r="DL43" s="16">
        <f t="shared" si="2331"/>
        <v>0</v>
      </c>
      <c r="DM43" s="16">
        <f t="shared" si="2331"/>
        <v>0</v>
      </c>
      <c r="DN43" s="16">
        <f t="shared" si="2331"/>
        <v>0</v>
      </c>
      <c r="DO43" s="16">
        <f t="shared" si="2331"/>
        <v>0</v>
      </c>
      <c r="DP43" s="16">
        <f t="shared" si="2331"/>
        <v>0</v>
      </c>
      <c r="DQ43" s="16">
        <f t="shared" si="2331"/>
        <v>0</v>
      </c>
      <c r="DR43" s="16">
        <f t="shared" ref="DR43:GC43" si="2332">IFERROR(DR39*DR40*DR42*1000,"")</f>
        <v>0</v>
      </c>
      <c r="DS43" s="16">
        <f t="shared" si="2332"/>
        <v>0</v>
      </c>
      <c r="DT43" s="16">
        <f t="shared" si="2332"/>
        <v>0</v>
      </c>
      <c r="DU43" s="16">
        <f t="shared" si="2332"/>
        <v>0</v>
      </c>
      <c r="DV43" s="16">
        <f t="shared" si="2332"/>
        <v>0</v>
      </c>
      <c r="DW43" s="16">
        <f t="shared" si="2332"/>
        <v>0</v>
      </c>
      <c r="DX43" s="16">
        <f t="shared" si="2332"/>
        <v>0</v>
      </c>
      <c r="DY43" s="16">
        <f t="shared" si="2332"/>
        <v>0</v>
      </c>
      <c r="DZ43" s="16">
        <f t="shared" si="2332"/>
        <v>0</v>
      </c>
      <c r="EA43" s="16">
        <f t="shared" si="2332"/>
        <v>0</v>
      </c>
      <c r="EB43" s="16">
        <f t="shared" si="2332"/>
        <v>0</v>
      </c>
      <c r="EC43" s="16">
        <f t="shared" si="2332"/>
        <v>0</v>
      </c>
      <c r="ED43" s="16">
        <f t="shared" si="2332"/>
        <v>0</v>
      </c>
      <c r="EE43" s="16">
        <f t="shared" si="2332"/>
        <v>0</v>
      </c>
      <c r="EF43" s="16">
        <f t="shared" si="2332"/>
        <v>0</v>
      </c>
      <c r="EG43" s="16">
        <f t="shared" si="2332"/>
        <v>0</v>
      </c>
      <c r="EH43" s="16">
        <f t="shared" si="2332"/>
        <v>0</v>
      </c>
      <c r="EI43" s="16">
        <f t="shared" si="2332"/>
        <v>0</v>
      </c>
      <c r="EJ43" s="16">
        <f t="shared" si="2332"/>
        <v>0</v>
      </c>
      <c r="EK43" s="16">
        <f t="shared" si="2332"/>
        <v>0</v>
      </c>
      <c r="EL43" s="16">
        <f t="shared" si="2332"/>
        <v>0</v>
      </c>
      <c r="EM43" s="16">
        <f t="shared" si="2332"/>
        <v>0</v>
      </c>
      <c r="EN43" s="16">
        <f t="shared" si="2332"/>
        <v>0</v>
      </c>
      <c r="EO43" s="16">
        <f t="shared" si="2332"/>
        <v>0</v>
      </c>
      <c r="EP43" s="16">
        <f t="shared" si="2332"/>
        <v>0</v>
      </c>
      <c r="EQ43" s="16">
        <f t="shared" si="2332"/>
        <v>0</v>
      </c>
      <c r="ER43" s="16">
        <f t="shared" si="2332"/>
        <v>0</v>
      </c>
      <c r="ES43" s="16">
        <f t="shared" si="2332"/>
        <v>0</v>
      </c>
      <c r="ET43" s="16">
        <f t="shared" si="2332"/>
        <v>0</v>
      </c>
      <c r="EU43" s="16">
        <f t="shared" si="2332"/>
        <v>0</v>
      </c>
      <c r="EV43" s="16">
        <f t="shared" si="2332"/>
        <v>0</v>
      </c>
      <c r="EW43" s="16">
        <f t="shared" si="2332"/>
        <v>0</v>
      </c>
      <c r="EX43" s="16">
        <f t="shared" si="2332"/>
        <v>0</v>
      </c>
      <c r="EY43" s="16">
        <f t="shared" si="2332"/>
        <v>0</v>
      </c>
      <c r="EZ43" s="16">
        <f t="shared" si="2332"/>
        <v>0</v>
      </c>
      <c r="FA43" s="16">
        <f t="shared" si="2332"/>
        <v>0</v>
      </c>
      <c r="FB43" s="16">
        <f t="shared" si="2332"/>
        <v>0</v>
      </c>
      <c r="FC43" s="16">
        <f t="shared" si="2332"/>
        <v>0</v>
      </c>
      <c r="FD43" s="16">
        <f t="shared" si="2332"/>
        <v>0</v>
      </c>
      <c r="FE43" s="16">
        <f t="shared" si="2332"/>
        <v>0</v>
      </c>
      <c r="FF43" s="16">
        <f t="shared" si="2332"/>
        <v>0</v>
      </c>
      <c r="FG43" s="16">
        <f t="shared" si="2332"/>
        <v>0</v>
      </c>
      <c r="FH43" s="16">
        <f t="shared" si="2332"/>
        <v>0</v>
      </c>
      <c r="FI43" s="16">
        <f t="shared" si="2332"/>
        <v>0</v>
      </c>
      <c r="FJ43" s="16">
        <f t="shared" si="2332"/>
        <v>0</v>
      </c>
      <c r="FK43" s="16">
        <f t="shared" si="2332"/>
        <v>0</v>
      </c>
      <c r="FL43" s="16">
        <f t="shared" si="2332"/>
        <v>0</v>
      </c>
      <c r="FM43" s="16">
        <f t="shared" si="2332"/>
        <v>0</v>
      </c>
      <c r="FN43" s="16">
        <f t="shared" si="2332"/>
        <v>0</v>
      </c>
      <c r="FO43" s="16">
        <f t="shared" si="2332"/>
        <v>0</v>
      </c>
      <c r="FP43" s="16">
        <f t="shared" si="2332"/>
        <v>0</v>
      </c>
      <c r="FQ43" s="16">
        <f t="shared" si="2332"/>
        <v>0</v>
      </c>
      <c r="FR43" s="16">
        <f t="shared" si="2332"/>
        <v>0</v>
      </c>
      <c r="FS43" s="16">
        <f t="shared" si="2332"/>
        <v>0</v>
      </c>
      <c r="FT43" s="16">
        <f t="shared" si="2332"/>
        <v>0</v>
      </c>
      <c r="FU43" s="16">
        <f t="shared" si="2332"/>
        <v>0</v>
      </c>
      <c r="FV43" s="16">
        <f t="shared" si="2332"/>
        <v>0</v>
      </c>
      <c r="FW43" s="16">
        <f t="shared" si="2332"/>
        <v>0</v>
      </c>
      <c r="FX43" s="16">
        <f t="shared" si="2332"/>
        <v>0</v>
      </c>
      <c r="FY43" s="16">
        <f t="shared" si="2332"/>
        <v>0</v>
      </c>
      <c r="FZ43" s="16">
        <f t="shared" si="2332"/>
        <v>0</v>
      </c>
      <c r="GA43" s="16">
        <f t="shared" si="2332"/>
        <v>0</v>
      </c>
      <c r="GB43" s="16">
        <f t="shared" si="2332"/>
        <v>0</v>
      </c>
      <c r="GC43" s="16">
        <f t="shared" si="2332"/>
        <v>0</v>
      </c>
      <c r="GD43" s="16">
        <f t="shared" ref="GD43:IJ43" si="2333">IFERROR(GD39*GD40*GD42*1000,"")</f>
        <v>0</v>
      </c>
      <c r="GE43" s="16">
        <f t="shared" si="2333"/>
        <v>0</v>
      </c>
      <c r="GF43" s="16">
        <f t="shared" si="2333"/>
        <v>0</v>
      </c>
      <c r="GG43" s="16">
        <f t="shared" si="2333"/>
        <v>0</v>
      </c>
      <c r="GH43" s="16">
        <f t="shared" si="2333"/>
        <v>0</v>
      </c>
      <c r="GI43" s="16">
        <f t="shared" si="2333"/>
        <v>0</v>
      </c>
      <c r="GJ43" s="16">
        <f t="shared" si="2333"/>
        <v>0</v>
      </c>
      <c r="GK43" s="16">
        <f t="shared" si="2333"/>
        <v>0</v>
      </c>
      <c r="GL43" s="16">
        <f t="shared" si="2333"/>
        <v>0</v>
      </c>
      <c r="GM43" s="16">
        <f t="shared" si="2333"/>
        <v>0</v>
      </c>
      <c r="GN43" s="16">
        <f t="shared" si="2333"/>
        <v>0</v>
      </c>
      <c r="GO43" s="16">
        <f t="shared" si="2333"/>
        <v>0</v>
      </c>
      <c r="GP43" s="16">
        <f t="shared" si="2333"/>
        <v>0</v>
      </c>
      <c r="GQ43" s="16">
        <f t="shared" si="2333"/>
        <v>0</v>
      </c>
      <c r="GR43" s="16">
        <f t="shared" si="2333"/>
        <v>0</v>
      </c>
      <c r="GS43" s="16">
        <f t="shared" si="2333"/>
        <v>0</v>
      </c>
      <c r="GT43" s="16">
        <f t="shared" si="2333"/>
        <v>0</v>
      </c>
      <c r="GU43" s="16">
        <f t="shared" si="2333"/>
        <v>0</v>
      </c>
      <c r="GV43" s="16">
        <f t="shared" si="2333"/>
        <v>0</v>
      </c>
      <c r="GW43" s="16">
        <f t="shared" si="2333"/>
        <v>0</v>
      </c>
      <c r="GX43" s="16">
        <f t="shared" si="2333"/>
        <v>0</v>
      </c>
      <c r="GY43" s="16">
        <f t="shared" si="2333"/>
        <v>0</v>
      </c>
      <c r="GZ43" s="16">
        <f t="shared" si="2333"/>
        <v>0</v>
      </c>
      <c r="HA43" s="16">
        <f t="shared" si="2333"/>
        <v>0</v>
      </c>
      <c r="HB43" s="16">
        <f t="shared" si="2333"/>
        <v>0</v>
      </c>
      <c r="HC43" s="16">
        <f t="shared" si="2333"/>
        <v>0</v>
      </c>
      <c r="HD43" s="16">
        <f t="shared" si="2333"/>
        <v>0</v>
      </c>
      <c r="HE43" s="16">
        <f t="shared" si="2333"/>
        <v>0</v>
      </c>
      <c r="HF43" s="16">
        <f t="shared" si="2333"/>
        <v>0</v>
      </c>
      <c r="HG43" s="16">
        <f t="shared" si="2333"/>
        <v>0</v>
      </c>
      <c r="HH43" s="16">
        <f t="shared" si="2333"/>
        <v>0</v>
      </c>
      <c r="HI43" s="16">
        <f t="shared" si="2333"/>
        <v>0</v>
      </c>
      <c r="HJ43" s="16">
        <f t="shared" si="2333"/>
        <v>0</v>
      </c>
      <c r="HK43" s="16">
        <f t="shared" si="2333"/>
        <v>0</v>
      </c>
      <c r="HL43" s="16">
        <f t="shared" si="2333"/>
        <v>0</v>
      </c>
      <c r="HM43" s="16">
        <f t="shared" si="2333"/>
        <v>0</v>
      </c>
      <c r="HN43" s="16">
        <f t="shared" si="2333"/>
        <v>0</v>
      </c>
      <c r="HO43" s="16">
        <f t="shared" si="2333"/>
        <v>0</v>
      </c>
      <c r="HP43" s="16">
        <f t="shared" si="2333"/>
        <v>0</v>
      </c>
      <c r="HQ43" s="16">
        <f t="shared" si="2333"/>
        <v>0</v>
      </c>
      <c r="HR43" s="16">
        <f t="shared" si="2333"/>
        <v>0</v>
      </c>
      <c r="HS43" s="16">
        <f t="shared" si="2333"/>
        <v>0</v>
      </c>
      <c r="HT43" s="16">
        <f t="shared" si="2333"/>
        <v>0</v>
      </c>
      <c r="HU43" s="16">
        <f t="shared" si="2333"/>
        <v>0</v>
      </c>
      <c r="HV43" s="16">
        <f t="shared" si="2333"/>
        <v>0</v>
      </c>
      <c r="HW43" s="16">
        <f t="shared" si="2333"/>
        <v>0</v>
      </c>
      <c r="HX43" s="16">
        <f t="shared" si="2333"/>
        <v>0</v>
      </c>
      <c r="HY43" s="16">
        <f t="shared" si="2333"/>
        <v>0</v>
      </c>
      <c r="HZ43" s="16">
        <f t="shared" si="2333"/>
        <v>0</v>
      </c>
      <c r="IA43" s="16">
        <f t="shared" si="2333"/>
        <v>0</v>
      </c>
      <c r="IB43" s="16">
        <f t="shared" si="2333"/>
        <v>0</v>
      </c>
      <c r="IC43" s="16">
        <f t="shared" si="2333"/>
        <v>0</v>
      </c>
      <c r="ID43" s="16">
        <f t="shared" si="2333"/>
        <v>0</v>
      </c>
      <c r="IE43" s="16">
        <f t="shared" si="2333"/>
        <v>0</v>
      </c>
      <c r="IF43" s="16">
        <f t="shared" si="2333"/>
        <v>0</v>
      </c>
      <c r="IG43" s="16">
        <f t="shared" si="2333"/>
        <v>0</v>
      </c>
      <c r="IH43" s="16">
        <f t="shared" si="2333"/>
        <v>0</v>
      </c>
      <c r="II43" s="16">
        <f t="shared" si="2333"/>
        <v>0</v>
      </c>
      <c r="IJ43" s="16">
        <f t="shared" si="2333"/>
        <v>0</v>
      </c>
      <c r="IK43" s="16">
        <f t="shared" ref="IK43:KV43" si="2334">IFERROR(IK39*IK40*IK42*1000,"")</f>
        <v>0</v>
      </c>
      <c r="IL43" s="16">
        <f t="shared" si="2334"/>
        <v>0</v>
      </c>
      <c r="IM43" s="16">
        <f t="shared" si="2334"/>
        <v>0</v>
      </c>
      <c r="IN43" s="16">
        <f t="shared" si="2334"/>
        <v>0</v>
      </c>
      <c r="IO43" s="16">
        <f t="shared" si="2334"/>
        <v>0</v>
      </c>
      <c r="IP43" s="16">
        <f t="shared" si="2334"/>
        <v>0</v>
      </c>
      <c r="IQ43" s="16">
        <f t="shared" si="2334"/>
        <v>0</v>
      </c>
      <c r="IR43" s="16">
        <f t="shared" si="2334"/>
        <v>0</v>
      </c>
      <c r="IS43" s="16">
        <f t="shared" si="2334"/>
        <v>0</v>
      </c>
      <c r="IT43" s="16">
        <f t="shared" si="2334"/>
        <v>0</v>
      </c>
      <c r="IU43" s="16">
        <f t="shared" si="2334"/>
        <v>0</v>
      </c>
      <c r="IV43" s="16">
        <f t="shared" si="2334"/>
        <v>0</v>
      </c>
      <c r="IW43" s="16">
        <f t="shared" si="2334"/>
        <v>0</v>
      </c>
      <c r="IX43" s="16">
        <f t="shared" si="2334"/>
        <v>0</v>
      </c>
      <c r="IY43" s="16">
        <f t="shared" si="2334"/>
        <v>0</v>
      </c>
      <c r="IZ43" s="16">
        <f t="shared" si="2334"/>
        <v>0</v>
      </c>
      <c r="JA43" s="16">
        <f t="shared" si="2334"/>
        <v>0</v>
      </c>
      <c r="JB43" s="16">
        <f t="shared" si="2334"/>
        <v>0</v>
      </c>
      <c r="JC43" s="16">
        <f t="shared" si="2334"/>
        <v>0</v>
      </c>
      <c r="JD43" s="16">
        <f t="shared" si="2334"/>
        <v>0</v>
      </c>
      <c r="JE43" s="16">
        <f t="shared" si="2334"/>
        <v>0</v>
      </c>
      <c r="JF43" s="16">
        <f t="shared" si="2334"/>
        <v>0</v>
      </c>
      <c r="JG43" s="16">
        <f t="shared" si="2334"/>
        <v>0</v>
      </c>
      <c r="JH43" s="16">
        <f t="shared" si="2334"/>
        <v>0</v>
      </c>
      <c r="JI43" s="16">
        <f t="shared" si="2334"/>
        <v>0</v>
      </c>
      <c r="JJ43" s="16">
        <f t="shared" si="2334"/>
        <v>0</v>
      </c>
      <c r="JK43" s="16">
        <f t="shared" si="2334"/>
        <v>0</v>
      </c>
      <c r="JL43" s="16">
        <f t="shared" si="2334"/>
        <v>0</v>
      </c>
      <c r="JM43" s="16">
        <f t="shared" si="2334"/>
        <v>0</v>
      </c>
      <c r="JN43" s="16">
        <f t="shared" si="2334"/>
        <v>0</v>
      </c>
      <c r="JO43" s="16">
        <f t="shared" si="2334"/>
        <v>0</v>
      </c>
      <c r="JP43" s="16">
        <f t="shared" si="2334"/>
        <v>0</v>
      </c>
      <c r="JQ43" s="16">
        <f t="shared" si="2334"/>
        <v>0</v>
      </c>
      <c r="JR43" s="16">
        <f t="shared" si="2334"/>
        <v>0</v>
      </c>
      <c r="JS43" s="16">
        <f t="shared" si="2334"/>
        <v>0</v>
      </c>
      <c r="JT43" s="16">
        <f t="shared" si="2334"/>
        <v>0</v>
      </c>
      <c r="JU43" s="16">
        <f t="shared" si="2334"/>
        <v>0</v>
      </c>
      <c r="JV43" s="16">
        <f t="shared" si="2334"/>
        <v>0</v>
      </c>
      <c r="JW43" s="16">
        <f t="shared" si="2334"/>
        <v>0</v>
      </c>
      <c r="JX43" s="16">
        <f t="shared" si="2334"/>
        <v>0</v>
      </c>
      <c r="JY43" s="16">
        <f t="shared" si="2334"/>
        <v>0</v>
      </c>
      <c r="JZ43" s="16">
        <f t="shared" si="2334"/>
        <v>0</v>
      </c>
      <c r="KA43" s="16">
        <f t="shared" si="2334"/>
        <v>0</v>
      </c>
      <c r="KB43" s="16">
        <f t="shared" si="2334"/>
        <v>0</v>
      </c>
      <c r="KC43" s="16">
        <f t="shared" si="2334"/>
        <v>0</v>
      </c>
      <c r="KD43" s="16">
        <f t="shared" si="2334"/>
        <v>0</v>
      </c>
      <c r="KE43" s="16">
        <f t="shared" si="2334"/>
        <v>0</v>
      </c>
      <c r="KF43" s="16">
        <f t="shared" si="2334"/>
        <v>0</v>
      </c>
      <c r="KG43" s="16">
        <f t="shared" si="2334"/>
        <v>0</v>
      </c>
      <c r="KH43" s="16">
        <f t="shared" si="2334"/>
        <v>0</v>
      </c>
      <c r="KI43" s="16">
        <f t="shared" si="2334"/>
        <v>0</v>
      </c>
      <c r="KJ43" s="16">
        <f t="shared" si="2334"/>
        <v>0</v>
      </c>
      <c r="KK43" s="16">
        <f t="shared" si="2334"/>
        <v>0</v>
      </c>
      <c r="KL43" s="16">
        <f t="shared" si="2334"/>
        <v>0</v>
      </c>
      <c r="KM43" s="16">
        <f t="shared" si="2334"/>
        <v>0</v>
      </c>
      <c r="KN43" s="16">
        <f t="shared" si="2334"/>
        <v>0</v>
      </c>
      <c r="KO43" s="16">
        <f t="shared" si="2334"/>
        <v>0</v>
      </c>
      <c r="KP43" s="16">
        <f t="shared" si="2334"/>
        <v>0</v>
      </c>
      <c r="KQ43" s="16">
        <f t="shared" si="2334"/>
        <v>0</v>
      </c>
      <c r="KR43" s="16">
        <f t="shared" si="2334"/>
        <v>0</v>
      </c>
      <c r="KS43" s="16">
        <f t="shared" si="2334"/>
        <v>0</v>
      </c>
      <c r="KT43" s="16">
        <f t="shared" si="2334"/>
        <v>0</v>
      </c>
      <c r="KU43" s="16">
        <f t="shared" si="2334"/>
        <v>0</v>
      </c>
      <c r="KV43" s="16">
        <f t="shared" si="2334"/>
        <v>0</v>
      </c>
      <c r="KW43" s="16">
        <f t="shared" ref="KW43:MZ43" si="2335">IFERROR(KW39*KW40*KW42*1000,"")</f>
        <v>0</v>
      </c>
      <c r="KX43" s="16">
        <f t="shared" si="2335"/>
        <v>0</v>
      </c>
      <c r="KY43" s="16">
        <f t="shared" si="2335"/>
        <v>0</v>
      </c>
      <c r="KZ43" s="16">
        <f t="shared" si="2335"/>
        <v>0</v>
      </c>
      <c r="LA43" s="16">
        <f t="shared" si="2335"/>
        <v>0</v>
      </c>
      <c r="LB43" s="16">
        <f t="shared" si="2335"/>
        <v>0</v>
      </c>
      <c r="LC43" s="16">
        <f t="shared" si="2335"/>
        <v>0</v>
      </c>
      <c r="LD43" s="16">
        <f t="shared" si="2335"/>
        <v>0</v>
      </c>
      <c r="LE43" s="16">
        <f t="shared" si="2335"/>
        <v>0</v>
      </c>
      <c r="LF43" s="16">
        <f t="shared" si="2335"/>
        <v>0</v>
      </c>
      <c r="LG43" s="16">
        <f t="shared" si="2335"/>
        <v>0</v>
      </c>
      <c r="LH43" s="16">
        <f t="shared" si="2335"/>
        <v>0</v>
      </c>
      <c r="LI43" s="16">
        <f t="shared" si="2335"/>
        <v>0</v>
      </c>
      <c r="LJ43" s="16">
        <f t="shared" si="2335"/>
        <v>0</v>
      </c>
      <c r="LK43" s="16">
        <f t="shared" si="2335"/>
        <v>0</v>
      </c>
      <c r="LL43" s="16">
        <f t="shared" si="2335"/>
        <v>0</v>
      </c>
      <c r="LM43" s="16">
        <f t="shared" si="2335"/>
        <v>0</v>
      </c>
      <c r="LN43" s="16">
        <f t="shared" si="2335"/>
        <v>0</v>
      </c>
      <c r="LO43" s="16">
        <f t="shared" si="2335"/>
        <v>0</v>
      </c>
      <c r="LP43" s="16">
        <f t="shared" si="2335"/>
        <v>0</v>
      </c>
      <c r="LQ43" s="16">
        <f t="shared" si="2335"/>
        <v>0</v>
      </c>
      <c r="LR43" s="16">
        <f t="shared" si="2335"/>
        <v>0</v>
      </c>
      <c r="LS43" s="16">
        <f t="shared" si="2335"/>
        <v>0</v>
      </c>
      <c r="LT43" s="16">
        <f t="shared" si="2335"/>
        <v>0</v>
      </c>
      <c r="LU43" s="16">
        <f t="shared" si="2335"/>
        <v>0</v>
      </c>
      <c r="LV43" s="16">
        <f t="shared" si="2335"/>
        <v>0</v>
      </c>
      <c r="LW43" s="16">
        <f t="shared" si="2335"/>
        <v>0</v>
      </c>
      <c r="LX43" s="16">
        <f t="shared" si="2335"/>
        <v>0</v>
      </c>
      <c r="LY43" s="16">
        <f t="shared" si="2335"/>
        <v>0</v>
      </c>
      <c r="LZ43" s="16">
        <f t="shared" si="2335"/>
        <v>0</v>
      </c>
      <c r="MA43" s="16">
        <f t="shared" si="2335"/>
        <v>0</v>
      </c>
      <c r="MB43" s="16">
        <f t="shared" si="2335"/>
        <v>0</v>
      </c>
      <c r="MC43" s="16">
        <f t="shared" si="2335"/>
        <v>0</v>
      </c>
      <c r="MD43" s="16">
        <f t="shared" si="2335"/>
        <v>0</v>
      </c>
      <c r="ME43" s="16">
        <f t="shared" si="2335"/>
        <v>0</v>
      </c>
      <c r="MF43" s="16">
        <f t="shared" si="2335"/>
        <v>0</v>
      </c>
      <c r="MG43" s="16">
        <f t="shared" si="2335"/>
        <v>0</v>
      </c>
      <c r="MH43" s="16">
        <f t="shared" si="2335"/>
        <v>0</v>
      </c>
      <c r="MI43" s="16">
        <f t="shared" si="2335"/>
        <v>0</v>
      </c>
      <c r="MJ43" s="16">
        <f t="shared" si="2335"/>
        <v>0</v>
      </c>
      <c r="MK43" s="16">
        <f t="shared" si="2335"/>
        <v>0</v>
      </c>
      <c r="ML43" s="16">
        <f t="shared" si="2335"/>
        <v>0</v>
      </c>
      <c r="MM43" s="16">
        <f t="shared" si="2335"/>
        <v>0</v>
      </c>
      <c r="MN43" s="16">
        <f t="shared" si="2335"/>
        <v>0</v>
      </c>
      <c r="MO43" s="16">
        <f t="shared" si="2335"/>
        <v>0</v>
      </c>
      <c r="MP43" s="16">
        <f t="shared" si="2335"/>
        <v>0</v>
      </c>
      <c r="MQ43" s="16">
        <f t="shared" si="2335"/>
        <v>0</v>
      </c>
      <c r="MR43" s="16">
        <f t="shared" si="2335"/>
        <v>0</v>
      </c>
      <c r="MS43" s="16">
        <f t="shared" si="2335"/>
        <v>0</v>
      </c>
      <c r="MT43" s="16">
        <f t="shared" si="2335"/>
        <v>0</v>
      </c>
      <c r="MU43" s="16">
        <f t="shared" si="2335"/>
        <v>0</v>
      </c>
      <c r="MV43" s="16">
        <f t="shared" si="2335"/>
        <v>0</v>
      </c>
      <c r="MW43" s="16">
        <f t="shared" si="2335"/>
        <v>0</v>
      </c>
      <c r="MX43" s="16">
        <f t="shared" si="2335"/>
        <v>0</v>
      </c>
      <c r="MY43" s="16">
        <f t="shared" si="2335"/>
        <v>0</v>
      </c>
      <c r="MZ43" s="16">
        <f t="shared" si="2335"/>
        <v>0</v>
      </c>
      <c r="NB43" s="19" t="str">
        <f>+D43</f>
        <v>Capacity Charges ($)</v>
      </c>
      <c r="NC43" s="16">
        <f t="shared" ref="NC43:OF43" si="2336">SUMIF($E$3:$MZ$3,NC$3,$E43:$MZ43)</f>
        <v>0</v>
      </c>
      <c r="ND43" s="16">
        <f t="shared" si="2336"/>
        <v>0</v>
      </c>
      <c r="NE43" s="16">
        <f t="shared" si="2336"/>
        <v>0</v>
      </c>
      <c r="NF43" s="16">
        <f t="shared" si="2336"/>
        <v>0</v>
      </c>
      <c r="NG43" s="16">
        <f t="shared" si="2336"/>
        <v>0</v>
      </c>
      <c r="NH43" s="16">
        <f t="shared" si="2336"/>
        <v>0</v>
      </c>
      <c r="NI43" s="16">
        <f t="shared" si="2336"/>
        <v>0</v>
      </c>
      <c r="NJ43" s="16">
        <f t="shared" si="2336"/>
        <v>0</v>
      </c>
      <c r="NK43" s="16">
        <f t="shared" si="2336"/>
        <v>0</v>
      </c>
      <c r="NL43" s="16">
        <f t="shared" si="2336"/>
        <v>0</v>
      </c>
      <c r="NM43" s="16">
        <f t="shared" si="2336"/>
        <v>0</v>
      </c>
      <c r="NN43" s="16">
        <f t="shared" si="2336"/>
        <v>0</v>
      </c>
      <c r="NO43" s="16">
        <f t="shared" si="2336"/>
        <v>0</v>
      </c>
      <c r="NP43" s="16">
        <f t="shared" si="2336"/>
        <v>0</v>
      </c>
      <c r="NQ43" s="16">
        <f t="shared" si="2336"/>
        <v>0</v>
      </c>
      <c r="NR43" s="16">
        <f t="shared" si="2336"/>
        <v>0</v>
      </c>
      <c r="NS43" s="16">
        <f t="shared" si="2336"/>
        <v>0</v>
      </c>
      <c r="NT43" s="16">
        <f t="shared" si="2336"/>
        <v>0</v>
      </c>
      <c r="NU43" s="16">
        <f t="shared" si="2336"/>
        <v>0</v>
      </c>
      <c r="NV43" s="16">
        <f t="shared" si="2336"/>
        <v>0</v>
      </c>
      <c r="NW43" s="16">
        <f t="shared" si="2336"/>
        <v>0</v>
      </c>
      <c r="NX43" s="16">
        <f t="shared" si="2336"/>
        <v>0</v>
      </c>
      <c r="NY43" s="16">
        <f t="shared" si="2336"/>
        <v>0</v>
      </c>
      <c r="NZ43" s="16">
        <f t="shared" si="2336"/>
        <v>0</v>
      </c>
      <c r="OA43" s="16">
        <f t="shared" si="2336"/>
        <v>0</v>
      </c>
      <c r="OB43" s="16">
        <f t="shared" si="2336"/>
        <v>0</v>
      </c>
      <c r="OC43" s="16">
        <f t="shared" si="2336"/>
        <v>0</v>
      </c>
      <c r="OD43" s="16">
        <f t="shared" si="2336"/>
        <v>0</v>
      </c>
      <c r="OE43" s="16">
        <f t="shared" si="2336"/>
        <v>0</v>
      </c>
      <c r="OF43" s="16">
        <f t="shared" si="2336"/>
        <v>0</v>
      </c>
      <c r="OH43" s="58" t="str">
        <f>_xlfn.CONCAT(C39," ",D43)</f>
        <v>Seabrook PPA Capacity Charges ($)</v>
      </c>
    </row>
    <row r="45" spans="2:398" x14ac:dyDescent="0.25">
      <c r="B45" s="37" t="s">
        <v>82</v>
      </c>
      <c r="C45" s="7" t="s">
        <v>49</v>
      </c>
      <c r="D45" s="19" t="s">
        <v>73</v>
      </c>
      <c r="E45" s="44">
        <f>SUM(Cap_MW_Lookups!C54:C54)</f>
        <v>354</v>
      </c>
      <c r="F45" s="44">
        <f>SUM(Cap_MW_Lookups!D54:D54)</f>
        <v>354</v>
      </c>
      <c r="G45" s="44">
        <f>SUM(Cap_MW_Lookups!E54:E54)</f>
        <v>354</v>
      </c>
      <c r="H45" s="44">
        <f>SUM(Cap_MW_Lookups!F54:F54)</f>
        <v>354</v>
      </c>
      <c r="I45" s="44">
        <f>SUM(Cap_MW_Lookups!G54:G54)</f>
        <v>354</v>
      </c>
      <c r="J45" s="44">
        <f>SUM(Cap_MW_Lookups!H54:H54)</f>
        <v>354</v>
      </c>
      <c r="K45" s="44">
        <f>SUM(Cap_MW_Lookups!I54:I54)</f>
        <v>354</v>
      </c>
      <c r="L45" s="44">
        <f>SUM(Cap_MW_Lookups!J54:J54)</f>
        <v>354</v>
      </c>
      <c r="M45" s="44">
        <f>SUM(Cap_MW_Lookups!K54:K54)</f>
        <v>354</v>
      </c>
      <c r="N45" s="44">
        <f>SUM(Cap_MW_Lookups!L54:L54)</f>
        <v>354</v>
      </c>
      <c r="O45" s="44">
        <f>SUM(Cap_MW_Lookups!M54:M54)</f>
        <v>354</v>
      </c>
      <c r="P45" s="44">
        <f>SUM(Cap_MW_Lookups!N54:N54)</f>
        <v>354</v>
      </c>
      <c r="Q45" s="44">
        <f>SUM(Cap_MW_Lookups!O54:O54)</f>
        <v>354</v>
      </c>
      <c r="R45" s="44">
        <f>SUM(Cap_MW_Lookups!P54:P54)</f>
        <v>354</v>
      </c>
      <c r="S45" s="44">
        <f>SUM(Cap_MW_Lookups!Q54:Q54)</f>
        <v>354</v>
      </c>
      <c r="T45" s="44">
        <f>SUM(Cap_MW_Lookups!R54:R54)</f>
        <v>354</v>
      </c>
      <c r="U45" s="44">
        <f>SUM(Cap_MW_Lookups!S54:S54)</f>
        <v>354</v>
      </c>
      <c r="V45" s="44">
        <f>SUM(Cap_MW_Lookups!T54:T54)</f>
        <v>354</v>
      </c>
      <c r="W45" s="44">
        <f>SUM(Cap_MW_Lookups!U54:U54)</f>
        <v>354</v>
      </c>
      <c r="X45" s="44">
        <f>SUM(Cap_MW_Lookups!V54:V54)</f>
        <v>354</v>
      </c>
      <c r="Y45" s="44">
        <f>SUM(Cap_MW_Lookups!W54:W54)</f>
        <v>354</v>
      </c>
      <c r="Z45" s="44">
        <f>SUM(Cap_MW_Lookups!X54:X54)</f>
        <v>354</v>
      </c>
      <c r="AA45" s="44">
        <f>SUM(Cap_MW_Lookups!Y54:Y54)</f>
        <v>354</v>
      </c>
      <c r="AB45" s="44">
        <f>SUM(Cap_MW_Lookups!Z54:Z54)</f>
        <v>354</v>
      </c>
      <c r="AC45" s="44">
        <f>SUM(Cap_MW_Lookups!AA54:AA54)</f>
        <v>354</v>
      </c>
      <c r="AD45" s="44">
        <f>SUM(Cap_MW_Lookups!AB54:AB54)</f>
        <v>354</v>
      </c>
      <c r="AE45" s="44">
        <f>SUM(Cap_MW_Lookups!AC54:AC54)</f>
        <v>354</v>
      </c>
      <c r="AF45" s="44">
        <f>SUM(Cap_MW_Lookups!AD54:AD54)</f>
        <v>354</v>
      </c>
      <c r="AG45" s="44">
        <f>SUM(Cap_MW_Lookups!AE54:AE54)</f>
        <v>354</v>
      </c>
      <c r="AH45" s="44">
        <f>SUM(Cap_MW_Lookups!AF54:AF54)</f>
        <v>354</v>
      </c>
      <c r="AI45" s="44">
        <f>SUM(Cap_MW_Lookups!AG54:AG54)</f>
        <v>354</v>
      </c>
      <c r="AJ45" s="44">
        <f>SUM(Cap_MW_Lookups!AH54:AH54)</f>
        <v>354</v>
      </c>
      <c r="AK45" s="44">
        <f>SUM(Cap_MW_Lookups!AI54:AI54)</f>
        <v>354</v>
      </c>
      <c r="AL45" s="44">
        <f>SUM(Cap_MW_Lookups!AJ54:AJ54)</f>
        <v>354</v>
      </c>
      <c r="AM45" s="44">
        <f>SUM(Cap_MW_Lookups!AK54:AK54)</f>
        <v>354</v>
      </c>
      <c r="AN45" s="44">
        <f>SUM(Cap_MW_Lookups!AL54:AL54)</f>
        <v>354</v>
      </c>
      <c r="AO45" s="44">
        <f>SUM(Cap_MW_Lookups!AM54:AM54)</f>
        <v>354</v>
      </c>
      <c r="AP45" s="44">
        <f>SUM(Cap_MW_Lookups!AN54:AN54)</f>
        <v>354</v>
      </c>
      <c r="AQ45" s="44">
        <f>SUM(Cap_MW_Lookups!AO54:AO54)</f>
        <v>354</v>
      </c>
      <c r="AR45" s="44">
        <f>SUM(Cap_MW_Lookups!AP54:AP54)</f>
        <v>354</v>
      </c>
      <c r="AS45" s="44">
        <f>SUM(Cap_MW_Lookups!AQ54:AQ54)</f>
        <v>354</v>
      </c>
      <c r="AT45" s="44">
        <f>SUM(Cap_MW_Lookups!AR54:AR54)</f>
        <v>354</v>
      </c>
      <c r="AU45" s="44">
        <f>SUM(Cap_MW_Lookups!AS54:AS54)</f>
        <v>354</v>
      </c>
      <c r="AV45" s="44">
        <f>SUM(Cap_MW_Lookups!AT54:AT54)</f>
        <v>354</v>
      </c>
      <c r="AW45" s="44">
        <f>SUM(Cap_MW_Lookups!AU54:AU54)</f>
        <v>354</v>
      </c>
      <c r="AX45" s="44">
        <f>SUM(Cap_MW_Lookups!AV54:AV54)</f>
        <v>354</v>
      </c>
      <c r="AY45" s="44">
        <f>SUM(Cap_MW_Lookups!AW54:AW54)</f>
        <v>354</v>
      </c>
      <c r="AZ45" s="44">
        <f>SUM(Cap_MW_Lookups!AX54:AX54)</f>
        <v>354</v>
      </c>
      <c r="BA45" s="44">
        <f>SUM(Cap_MW_Lookups!AY54:AY54)</f>
        <v>354</v>
      </c>
      <c r="BB45" s="44">
        <f>SUM(Cap_MW_Lookups!AZ54:AZ54)</f>
        <v>354</v>
      </c>
      <c r="BC45" s="44">
        <f>SUM(Cap_MW_Lookups!BA54:BA54)</f>
        <v>354</v>
      </c>
      <c r="BD45" s="44">
        <f>SUM(Cap_MW_Lookups!BB54:BB54)</f>
        <v>354</v>
      </c>
      <c r="BE45" s="44">
        <f>SUM(Cap_MW_Lookups!BC54:BC54)</f>
        <v>354</v>
      </c>
      <c r="BF45" s="44">
        <f>SUM(Cap_MW_Lookups!BD54:BD54)</f>
        <v>354</v>
      </c>
      <c r="BG45" s="44">
        <f>SUM(Cap_MW_Lookups!BE54:BE54)</f>
        <v>354</v>
      </c>
      <c r="BH45" s="44">
        <f>SUM(Cap_MW_Lookups!BF54:BF54)</f>
        <v>354</v>
      </c>
      <c r="BI45" s="44">
        <f>SUM(Cap_MW_Lookups!BG54:BG54)</f>
        <v>354</v>
      </c>
      <c r="BJ45" s="44">
        <f>SUM(Cap_MW_Lookups!BH54:BH54)</f>
        <v>354</v>
      </c>
      <c r="BK45" s="44">
        <f>SUM(Cap_MW_Lookups!BI54:BI54)</f>
        <v>354</v>
      </c>
      <c r="BL45" s="44">
        <f>SUM(Cap_MW_Lookups!BJ54:BJ54)</f>
        <v>354</v>
      </c>
      <c r="BM45" s="44">
        <f>SUM(Cap_MW_Lookups!BK54:BK54)</f>
        <v>354</v>
      </c>
      <c r="BN45" s="44">
        <f>SUM(Cap_MW_Lookups!BL54:BL54)</f>
        <v>354</v>
      </c>
      <c r="BO45" s="44">
        <f>SUM(Cap_MW_Lookups!BM54:BM54)</f>
        <v>354</v>
      </c>
      <c r="BP45" s="44">
        <f>SUM(Cap_MW_Lookups!BN54:BN54)</f>
        <v>354</v>
      </c>
      <c r="BQ45" s="44">
        <f>SUM(Cap_MW_Lookups!BO54:BO54)</f>
        <v>354</v>
      </c>
      <c r="BR45" s="44">
        <f>SUM(Cap_MW_Lookups!BP54:BP54)</f>
        <v>354</v>
      </c>
      <c r="BS45" s="44">
        <f>SUM(Cap_MW_Lookups!BQ54:BQ54)</f>
        <v>354</v>
      </c>
      <c r="BT45" s="44">
        <f>SUM(Cap_MW_Lookups!BR54:BR54)</f>
        <v>354</v>
      </c>
      <c r="BU45" s="44">
        <f>SUM(Cap_MW_Lookups!BS54:BS54)</f>
        <v>354</v>
      </c>
      <c r="BV45" s="44">
        <f>SUM(Cap_MW_Lookups!BT54:BT54)</f>
        <v>354</v>
      </c>
      <c r="BW45" s="44">
        <f>SUM(Cap_MW_Lookups!BU54:BU54)</f>
        <v>354</v>
      </c>
      <c r="BX45" s="44">
        <f>SUM(Cap_MW_Lookups!BV54:BV54)</f>
        <v>354</v>
      </c>
      <c r="BY45" s="44">
        <f>SUM(Cap_MW_Lookups!BW54:BW54)</f>
        <v>354</v>
      </c>
      <c r="BZ45" s="44">
        <f>SUM(Cap_MW_Lookups!BX54:BX54)</f>
        <v>354</v>
      </c>
      <c r="CA45" s="44">
        <f>SUM(Cap_MW_Lookups!BY54:BY54)</f>
        <v>354</v>
      </c>
      <c r="CB45" s="44">
        <f>SUM(Cap_MW_Lookups!BZ54:BZ54)</f>
        <v>354</v>
      </c>
      <c r="CC45" s="44">
        <f>SUM(Cap_MW_Lookups!CA54:CA54)</f>
        <v>354</v>
      </c>
      <c r="CD45" s="44">
        <f>SUM(Cap_MW_Lookups!CB54:CB54)</f>
        <v>354</v>
      </c>
      <c r="CE45" s="44">
        <f>SUM(Cap_MW_Lookups!CC54:CC54)</f>
        <v>354</v>
      </c>
      <c r="CF45" s="44">
        <f>SUM(Cap_MW_Lookups!CD54:CD54)</f>
        <v>354</v>
      </c>
      <c r="CG45" s="44">
        <f>SUM(Cap_MW_Lookups!CE54:CE54)</f>
        <v>354</v>
      </c>
      <c r="CH45" s="44">
        <f>SUM(Cap_MW_Lookups!CF54:CF54)</f>
        <v>354</v>
      </c>
      <c r="CI45" s="44">
        <f>SUM(Cap_MW_Lookups!CG54:CG54)</f>
        <v>354</v>
      </c>
      <c r="CJ45" s="44">
        <f>SUM(Cap_MW_Lookups!CH54:CH54)</f>
        <v>354</v>
      </c>
      <c r="CK45" s="44">
        <f>SUM(Cap_MW_Lookups!CI54:CI54)</f>
        <v>354</v>
      </c>
      <c r="CL45" s="44">
        <f>SUM(Cap_MW_Lookups!CJ54:CJ54)</f>
        <v>354</v>
      </c>
      <c r="CM45" s="44">
        <f>SUM(Cap_MW_Lookups!CK54:CK54)</f>
        <v>354</v>
      </c>
      <c r="CN45" s="44">
        <f>SUM(Cap_MW_Lookups!CL54:CL54)</f>
        <v>354</v>
      </c>
      <c r="CO45" s="44">
        <f>SUM(Cap_MW_Lookups!CM54:CM54)</f>
        <v>354</v>
      </c>
      <c r="CP45" s="44">
        <f>SUM(Cap_MW_Lookups!CN54:CN54)</f>
        <v>354</v>
      </c>
      <c r="CQ45" s="44">
        <f>SUM(Cap_MW_Lookups!CO54:CO54)</f>
        <v>354</v>
      </c>
      <c r="CR45" s="44">
        <f>SUM(Cap_MW_Lookups!CP54:CP54)</f>
        <v>354</v>
      </c>
      <c r="CS45" s="44">
        <f>SUM(Cap_MW_Lookups!CQ54:CQ54)</f>
        <v>354</v>
      </c>
      <c r="CT45" s="44">
        <f>SUM(Cap_MW_Lookups!CR54:CR54)</f>
        <v>354</v>
      </c>
      <c r="CU45" s="44">
        <f>SUM(Cap_MW_Lookups!CS54:CS54)</f>
        <v>354</v>
      </c>
      <c r="CV45" s="44">
        <f>SUM(Cap_MW_Lookups!CT54:CT54)</f>
        <v>354</v>
      </c>
      <c r="CW45" s="44">
        <f>SUM(Cap_MW_Lookups!CU54:CU54)</f>
        <v>354</v>
      </c>
      <c r="CX45" s="44">
        <f>SUM(Cap_MW_Lookups!CV54:CV54)</f>
        <v>354</v>
      </c>
      <c r="CY45" s="44">
        <f>SUM(Cap_MW_Lookups!CW54:CW54)</f>
        <v>354</v>
      </c>
      <c r="CZ45" s="44">
        <f>SUM(Cap_MW_Lookups!CX54:CX54)</f>
        <v>354</v>
      </c>
      <c r="DA45" s="44">
        <f>SUM(Cap_MW_Lookups!CY54:CY54)</f>
        <v>354</v>
      </c>
      <c r="DB45" s="44">
        <f>SUM(Cap_MW_Lookups!CZ54:CZ54)</f>
        <v>354</v>
      </c>
      <c r="DC45" s="44">
        <f>SUM(Cap_MW_Lookups!DA54:DA54)</f>
        <v>354</v>
      </c>
      <c r="DD45" s="44">
        <f>SUM(Cap_MW_Lookups!DB54:DB54)</f>
        <v>354</v>
      </c>
      <c r="DE45" s="44">
        <f>SUM(Cap_MW_Lookups!DC54:DC54)</f>
        <v>354</v>
      </c>
      <c r="DF45" s="44">
        <f>SUM(Cap_MW_Lookups!DD54:DD54)</f>
        <v>354</v>
      </c>
      <c r="DG45" s="44">
        <f>SUM(Cap_MW_Lookups!DE54:DE54)</f>
        <v>354</v>
      </c>
      <c r="DH45" s="44">
        <f>SUM(Cap_MW_Lookups!DF54:DF54)</f>
        <v>354</v>
      </c>
      <c r="DI45" s="44">
        <f>SUM(Cap_MW_Lookups!DG54:DG54)</f>
        <v>354</v>
      </c>
      <c r="DJ45" s="44">
        <f>SUM(Cap_MW_Lookups!DH54:DH54)</f>
        <v>354</v>
      </c>
      <c r="DK45" s="44">
        <f>SUM(Cap_MW_Lookups!DI54:DI54)</f>
        <v>354</v>
      </c>
      <c r="DL45" s="44">
        <f>SUM(Cap_MW_Lookups!DJ54:DJ54)</f>
        <v>354</v>
      </c>
      <c r="DM45" s="44">
        <f>SUM(Cap_MW_Lookups!DK54:DK54)</f>
        <v>354</v>
      </c>
      <c r="DN45" s="44">
        <f>SUM(Cap_MW_Lookups!DL54:DL54)</f>
        <v>354</v>
      </c>
      <c r="DO45" s="44">
        <f>SUM(Cap_MW_Lookups!DM54:DM54)</f>
        <v>354</v>
      </c>
      <c r="DP45" s="44">
        <f>SUM(Cap_MW_Lookups!DN54:DN54)</f>
        <v>354</v>
      </c>
      <c r="DQ45" s="44">
        <f>SUM(Cap_MW_Lookups!DO54:DO54)</f>
        <v>354</v>
      </c>
      <c r="DR45" s="44">
        <f>SUM(Cap_MW_Lookups!DP54:DP54)</f>
        <v>354</v>
      </c>
      <c r="DS45" s="44">
        <f>SUM(Cap_MW_Lookups!DQ54:DQ54)</f>
        <v>354</v>
      </c>
      <c r="DT45" s="44">
        <f>SUM(Cap_MW_Lookups!DR54:DR54)</f>
        <v>354</v>
      </c>
      <c r="DU45" s="44">
        <f>SUM(Cap_MW_Lookups!DS54:DS54)</f>
        <v>354</v>
      </c>
      <c r="DV45" s="44">
        <f>SUM(Cap_MW_Lookups!DT54:DT54)</f>
        <v>354</v>
      </c>
      <c r="DW45" s="44">
        <f>SUM(Cap_MW_Lookups!DU54:DU54)</f>
        <v>354</v>
      </c>
      <c r="DX45" s="44">
        <f>SUM(Cap_MW_Lookups!DV54:DV54)</f>
        <v>354</v>
      </c>
      <c r="DY45" s="44">
        <f>SUM(Cap_MW_Lookups!DW54:DW54)</f>
        <v>354</v>
      </c>
      <c r="DZ45" s="44">
        <f>SUM(Cap_MW_Lookups!DX54:DX54)</f>
        <v>354</v>
      </c>
      <c r="EA45" s="44">
        <f>SUM(Cap_MW_Lookups!DY54:DY54)</f>
        <v>354</v>
      </c>
      <c r="EB45" s="44">
        <f>SUM(Cap_MW_Lookups!DZ54:DZ54)</f>
        <v>354</v>
      </c>
      <c r="EC45" s="44">
        <f>SUM(Cap_MW_Lookups!EA54:EA54)</f>
        <v>354</v>
      </c>
      <c r="ED45" s="44">
        <f>SUM(Cap_MW_Lookups!EB54:EB54)</f>
        <v>354</v>
      </c>
      <c r="EE45" s="44">
        <f>SUM(Cap_MW_Lookups!EC54:EC54)</f>
        <v>354</v>
      </c>
      <c r="EF45" s="44">
        <f>SUM(Cap_MW_Lookups!ED54:ED54)</f>
        <v>354</v>
      </c>
      <c r="EG45" s="44">
        <f>SUM(Cap_MW_Lookups!EE54:EE54)</f>
        <v>354</v>
      </c>
      <c r="EH45" s="44">
        <f>SUM(Cap_MW_Lookups!EF54:EF54)</f>
        <v>354</v>
      </c>
      <c r="EI45" s="44">
        <f>SUM(Cap_MW_Lookups!EG54:EG54)</f>
        <v>354</v>
      </c>
      <c r="EJ45" s="44">
        <f>SUM(Cap_MW_Lookups!EH54:EH54)</f>
        <v>354</v>
      </c>
      <c r="EK45" s="44">
        <f>SUM(Cap_MW_Lookups!EI54:EI54)</f>
        <v>354</v>
      </c>
      <c r="EL45" s="44">
        <f>SUM(Cap_MW_Lookups!EJ54:EJ54)</f>
        <v>354</v>
      </c>
      <c r="EM45" s="44">
        <f>SUM(Cap_MW_Lookups!EK54:EK54)</f>
        <v>354</v>
      </c>
      <c r="EN45" s="44">
        <f>SUM(Cap_MW_Lookups!EL54:EL54)</f>
        <v>354</v>
      </c>
      <c r="EO45" s="44">
        <f>SUM(Cap_MW_Lookups!EM54:EM54)</f>
        <v>354</v>
      </c>
      <c r="EP45" s="44">
        <f>SUM(Cap_MW_Lookups!EN54:EN54)</f>
        <v>354</v>
      </c>
      <c r="EQ45" s="44">
        <f>SUM(Cap_MW_Lookups!EO54:EO54)</f>
        <v>354</v>
      </c>
      <c r="ER45" s="44">
        <f>SUM(Cap_MW_Lookups!EP54:EP54)</f>
        <v>354</v>
      </c>
      <c r="ES45" s="44">
        <f>SUM(Cap_MW_Lookups!EQ54:EQ54)</f>
        <v>354</v>
      </c>
      <c r="ET45" s="44">
        <f>SUM(Cap_MW_Lookups!ER54:ER54)</f>
        <v>354</v>
      </c>
      <c r="EU45" s="44">
        <f>SUM(Cap_MW_Lookups!ES54:ES54)</f>
        <v>354</v>
      </c>
      <c r="EV45" s="44">
        <f>SUM(Cap_MW_Lookups!ET54:ET54)</f>
        <v>354</v>
      </c>
      <c r="EW45" s="44">
        <f>SUM(Cap_MW_Lookups!EU54:EU54)</f>
        <v>354</v>
      </c>
      <c r="EX45" s="44">
        <f>SUM(Cap_MW_Lookups!EV54:EV54)</f>
        <v>354</v>
      </c>
      <c r="EY45" s="44">
        <f>SUM(Cap_MW_Lookups!EW54:EW54)</f>
        <v>354</v>
      </c>
      <c r="EZ45" s="44">
        <f>SUM(Cap_MW_Lookups!EX54:EX54)</f>
        <v>354</v>
      </c>
      <c r="FA45" s="44">
        <f>SUM(Cap_MW_Lookups!EY54:EY54)</f>
        <v>354</v>
      </c>
      <c r="FB45" s="44">
        <f>SUM(Cap_MW_Lookups!EZ54:EZ54)</f>
        <v>354</v>
      </c>
      <c r="FC45" s="44">
        <f>SUM(Cap_MW_Lookups!FA54:FA54)</f>
        <v>354</v>
      </c>
      <c r="FD45" s="44">
        <f>SUM(Cap_MW_Lookups!FB54:FB54)</f>
        <v>354</v>
      </c>
      <c r="FE45" s="44">
        <f>SUM(Cap_MW_Lookups!FC54:FC54)</f>
        <v>354</v>
      </c>
      <c r="FF45" s="44">
        <f>SUM(Cap_MW_Lookups!FD54:FD54)</f>
        <v>354</v>
      </c>
      <c r="FG45" s="44">
        <f>SUM(Cap_MW_Lookups!FE54:FE54)</f>
        <v>354</v>
      </c>
      <c r="FH45" s="44">
        <f>SUM(Cap_MW_Lookups!FF54:FF54)</f>
        <v>354</v>
      </c>
      <c r="FI45" s="44">
        <f>SUM(Cap_MW_Lookups!FG54:FG54)</f>
        <v>354</v>
      </c>
      <c r="FJ45" s="44">
        <f>SUM(Cap_MW_Lookups!FH54:FH54)</f>
        <v>354</v>
      </c>
      <c r="FK45" s="44">
        <f>SUM(Cap_MW_Lookups!FI54:FI54)</f>
        <v>354</v>
      </c>
      <c r="FL45" s="44">
        <f>SUM(Cap_MW_Lookups!FJ54:FJ54)</f>
        <v>354</v>
      </c>
      <c r="FM45" s="44">
        <f>SUM(Cap_MW_Lookups!FK54:FK54)</f>
        <v>354</v>
      </c>
      <c r="FN45" s="44">
        <f>SUM(Cap_MW_Lookups!FL54:FL54)</f>
        <v>354</v>
      </c>
      <c r="FO45" s="44">
        <f>SUM(Cap_MW_Lookups!FM54:FM54)</f>
        <v>354</v>
      </c>
      <c r="FP45" s="44">
        <f>SUM(Cap_MW_Lookups!FN54:FN54)</f>
        <v>354</v>
      </c>
      <c r="FQ45" s="44">
        <f>SUM(Cap_MW_Lookups!FO54:FO54)</f>
        <v>354</v>
      </c>
      <c r="FR45" s="44">
        <f>SUM(Cap_MW_Lookups!FP54:FP54)</f>
        <v>354</v>
      </c>
      <c r="FS45" s="44">
        <f>SUM(Cap_MW_Lookups!FQ54:FQ54)</f>
        <v>354</v>
      </c>
      <c r="FT45" s="44">
        <f>SUM(Cap_MW_Lookups!FR54:FR54)</f>
        <v>354</v>
      </c>
      <c r="FU45" s="44">
        <f>SUM(Cap_MW_Lookups!FS54:FS54)</f>
        <v>354</v>
      </c>
      <c r="FV45" s="44">
        <f>SUM(Cap_MW_Lookups!FT54:FT54)</f>
        <v>354</v>
      </c>
      <c r="FW45" s="44">
        <f>SUM(Cap_MW_Lookups!FU54:FU54)</f>
        <v>354</v>
      </c>
      <c r="FX45" s="44">
        <f>SUM(Cap_MW_Lookups!FV54:FV54)</f>
        <v>354</v>
      </c>
      <c r="FY45" s="44">
        <f>SUM(Cap_MW_Lookups!FW54:FW54)</f>
        <v>354</v>
      </c>
      <c r="FZ45" s="44">
        <f>SUM(Cap_MW_Lookups!FX54:FX54)</f>
        <v>354</v>
      </c>
      <c r="GA45" s="44">
        <f>SUM(Cap_MW_Lookups!FY54:FY54)</f>
        <v>354</v>
      </c>
      <c r="GB45" s="44">
        <f>SUM(Cap_MW_Lookups!FZ54:FZ54)</f>
        <v>354</v>
      </c>
      <c r="GC45" s="44">
        <f>SUM(Cap_MW_Lookups!GA54:GA54)</f>
        <v>354</v>
      </c>
      <c r="GD45" s="44">
        <f>SUM(Cap_MW_Lookups!GB54:GB54)</f>
        <v>354</v>
      </c>
      <c r="GE45" s="44">
        <f>SUM(Cap_MW_Lookups!GC54:GC54)</f>
        <v>354</v>
      </c>
      <c r="GF45" s="44">
        <f>SUM(Cap_MW_Lookups!GD54:GD54)</f>
        <v>354</v>
      </c>
      <c r="GG45" s="44">
        <f>SUM(Cap_MW_Lookups!GE54:GE54)</f>
        <v>354</v>
      </c>
      <c r="GH45" s="44">
        <f>SUM(Cap_MW_Lookups!GF54:GF54)</f>
        <v>354</v>
      </c>
      <c r="GI45" s="44">
        <f>SUM(Cap_MW_Lookups!GG54:GG54)</f>
        <v>354</v>
      </c>
      <c r="GJ45" s="44">
        <f>SUM(Cap_MW_Lookups!GH54:GH54)</f>
        <v>354</v>
      </c>
      <c r="GK45" s="44">
        <f>SUM(Cap_MW_Lookups!GI54:GI54)</f>
        <v>354</v>
      </c>
      <c r="GL45" s="44">
        <f>SUM(Cap_MW_Lookups!GJ54:GJ54)</f>
        <v>354</v>
      </c>
      <c r="GM45" s="44">
        <f>SUM(Cap_MW_Lookups!GK54:GK54)</f>
        <v>354</v>
      </c>
      <c r="GN45" s="44">
        <f>SUM(Cap_MW_Lookups!GL54:GL54)</f>
        <v>354</v>
      </c>
      <c r="GO45" s="44">
        <f>SUM(Cap_MW_Lookups!GM54:GM54)</f>
        <v>354</v>
      </c>
      <c r="GP45" s="44">
        <f>SUM(Cap_MW_Lookups!GN54:GN54)</f>
        <v>354</v>
      </c>
      <c r="GQ45" s="44">
        <f>SUM(Cap_MW_Lookups!GO54:GO54)</f>
        <v>354</v>
      </c>
      <c r="GR45" s="44">
        <f>SUM(Cap_MW_Lookups!GP54:GP54)</f>
        <v>354</v>
      </c>
      <c r="GS45" s="44">
        <f>SUM(Cap_MW_Lookups!GQ54:GQ54)</f>
        <v>354</v>
      </c>
      <c r="GT45" s="44">
        <f>SUM(Cap_MW_Lookups!GR54:GR54)</f>
        <v>354</v>
      </c>
      <c r="GU45" s="44">
        <f>SUM(Cap_MW_Lookups!GS54:GS54)</f>
        <v>354</v>
      </c>
      <c r="GV45" s="44">
        <f>SUM(Cap_MW_Lookups!GT54:GT54)</f>
        <v>354</v>
      </c>
      <c r="GW45" s="44">
        <f>SUM(Cap_MW_Lookups!GU54:GU54)</f>
        <v>354</v>
      </c>
      <c r="GX45" s="44">
        <f>SUM(Cap_MW_Lookups!GV54:GV54)</f>
        <v>354</v>
      </c>
      <c r="GY45" s="44">
        <f>SUM(Cap_MW_Lookups!GW54:GW54)</f>
        <v>354</v>
      </c>
      <c r="GZ45" s="44">
        <f>SUM(Cap_MW_Lookups!GX54:GX54)</f>
        <v>354</v>
      </c>
      <c r="HA45" s="44">
        <f>SUM(Cap_MW_Lookups!GY54:GY54)</f>
        <v>354</v>
      </c>
      <c r="HB45" s="44">
        <f>SUM(Cap_MW_Lookups!GZ54:GZ54)</f>
        <v>354</v>
      </c>
      <c r="HC45" s="44">
        <f>SUM(Cap_MW_Lookups!HA54:HA54)</f>
        <v>354</v>
      </c>
      <c r="HD45" s="44">
        <f>SUM(Cap_MW_Lookups!HB54:HB54)</f>
        <v>354</v>
      </c>
      <c r="HE45" s="44">
        <f>SUM(Cap_MW_Lookups!HC54:HC54)</f>
        <v>354</v>
      </c>
      <c r="HF45" s="44">
        <f>SUM(Cap_MW_Lookups!HD54:HD54)</f>
        <v>354</v>
      </c>
      <c r="HG45" s="44">
        <f>SUM(Cap_MW_Lookups!HE54:HE54)</f>
        <v>354</v>
      </c>
      <c r="HH45" s="44">
        <f>SUM(Cap_MW_Lookups!HF54:HF54)</f>
        <v>354</v>
      </c>
      <c r="HI45" s="44">
        <f>SUM(Cap_MW_Lookups!HG54:HG54)</f>
        <v>354</v>
      </c>
      <c r="HJ45" s="44">
        <f>SUM(Cap_MW_Lookups!HH54:HH54)</f>
        <v>354</v>
      </c>
      <c r="HK45" s="44">
        <f>SUM(Cap_MW_Lookups!HI54:HI54)</f>
        <v>354</v>
      </c>
      <c r="HL45" s="44">
        <f>SUM(Cap_MW_Lookups!HJ54:HJ54)</f>
        <v>354</v>
      </c>
      <c r="HM45" s="44">
        <f>SUM(Cap_MW_Lookups!HK54:HK54)</f>
        <v>354</v>
      </c>
      <c r="HN45" s="44">
        <f>SUM(Cap_MW_Lookups!HL54:HL54)</f>
        <v>354</v>
      </c>
      <c r="HO45" s="44">
        <f>SUM(Cap_MW_Lookups!HM54:HM54)</f>
        <v>354</v>
      </c>
      <c r="HP45" s="44">
        <f>SUM(Cap_MW_Lookups!HN54:HN54)</f>
        <v>354</v>
      </c>
      <c r="HQ45" s="44">
        <f>SUM(Cap_MW_Lookups!HO54:HO54)</f>
        <v>354</v>
      </c>
      <c r="HR45" s="44">
        <f>SUM(Cap_MW_Lookups!HP54:HP54)</f>
        <v>354</v>
      </c>
      <c r="HS45" s="44">
        <f>SUM(Cap_MW_Lookups!HQ54:HQ54)</f>
        <v>354</v>
      </c>
      <c r="HT45" s="44">
        <f>SUM(Cap_MW_Lookups!HR54:HR54)</f>
        <v>354</v>
      </c>
      <c r="HU45" s="44">
        <f>SUM(Cap_MW_Lookups!HS54:HS54)</f>
        <v>354</v>
      </c>
      <c r="HV45" s="44">
        <f>SUM(Cap_MW_Lookups!HT54:HT54)</f>
        <v>354</v>
      </c>
      <c r="HW45" s="44">
        <f>SUM(Cap_MW_Lookups!HU54:HU54)</f>
        <v>354</v>
      </c>
      <c r="HX45" s="44">
        <f>SUM(Cap_MW_Lookups!HV54:HV54)</f>
        <v>354</v>
      </c>
      <c r="HY45" s="44">
        <f>SUM(Cap_MW_Lookups!HW54:HW54)</f>
        <v>354</v>
      </c>
      <c r="HZ45" s="44">
        <f>SUM(Cap_MW_Lookups!HX54:HX54)</f>
        <v>354</v>
      </c>
      <c r="IA45" s="44">
        <f>SUM(Cap_MW_Lookups!HY54:HY54)</f>
        <v>354</v>
      </c>
      <c r="IB45" s="44">
        <f>SUM(Cap_MW_Lookups!HZ54:HZ54)</f>
        <v>354</v>
      </c>
      <c r="IC45" s="44">
        <f>SUM(Cap_MW_Lookups!IA54:IA54)</f>
        <v>354</v>
      </c>
      <c r="ID45" s="44">
        <f>SUM(Cap_MW_Lookups!IB54:IB54)</f>
        <v>354</v>
      </c>
      <c r="IE45" s="44">
        <f>SUM(Cap_MW_Lookups!IC54:IC54)</f>
        <v>354</v>
      </c>
      <c r="IF45" s="44">
        <f>SUM(Cap_MW_Lookups!ID54:ID54)</f>
        <v>354</v>
      </c>
      <c r="IG45" s="44">
        <f>SUM(Cap_MW_Lookups!IE54:IE54)</f>
        <v>354</v>
      </c>
      <c r="IH45" s="44">
        <f>SUM(Cap_MW_Lookups!IF54:IF54)</f>
        <v>354</v>
      </c>
      <c r="II45" s="44">
        <f>SUM(Cap_MW_Lookups!IG54:IG54)</f>
        <v>354</v>
      </c>
      <c r="IJ45" s="44">
        <f>SUM(Cap_MW_Lookups!IH54:IH54)</f>
        <v>354</v>
      </c>
      <c r="IK45" s="44">
        <f>SUM(Cap_MW_Lookups!II54:II54)</f>
        <v>354</v>
      </c>
      <c r="IL45" s="44">
        <f>SUM(Cap_MW_Lookups!IJ54:IJ54)</f>
        <v>354</v>
      </c>
      <c r="IM45" s="44">
        <f>SUM(Cap_MW_Lookups!IK54:IK54)</f>
        <v>354</v>
      </c>
      <c r="IN45" s="44">
        <f>SUM(Cap_MW_Lookups!IL54:IL54)</f>
        <v>354</v>
      </c>
      <c r="IO45" s="44">
        <f>SUM(Cap_MW_Lookups!IM54:IM54)</f>
        <v>354</v>
      </c>
      <c r="IP45" s="44">
        <f>SUM(Cap_MW_Lookups!IN54:IN54)</f>
        <v>354</v>
      </c>
      <c r="IQ45" s="44">
        <f>SUM(Cap_MW_Lookups!IO54:IO54)</f>
        <v>354</v>
      </c>
      <c r="IR45" s="44">
        <f>SUM(Cap_MW_Lookups!IP54:IP54)</f>
        <v>354</v>
      </c>
      <c r="IS45" s="44">
        <f>SUM(Cap_MW_Lookups!IQ54:IQ54)</f>
        <v>354</v>
      </c>
      <c r="IT45" s="44">
        <f>SUM(Cap_MW_Lookups!IR54:IR54)</f>
        <v>354</v>
      </c>
      <c r="IU45" s="44">
        <f>SUM(Cap_MW_Lookups!IS54:IS54)</f>
        <v>354</v>
      </c>
      <c r="IV45" s="44">
        <f>SUM(Cap_MW_Lookups!IT54:IT54)</f>
        <v>354</v>
      </c>
      <c r="IW45" s="44">
        <f>SUM(Cap_MW_Lookups!IU54:IU54)</f>
        <v>354</v>
      </c>
      <c r="IX45" s="44">
        <f>SUM(Cap_MW_Lookups!IV54:IV54)</f>
        <v>354</v>
      </c>
      <c r="IY45" s="44">
        <f>SUM(Cap_MW_Lookups!IW54:IW54)</f>
        <v>354</v>
      </c>
      <c r="IZ45" s="44">
        <f>SUM(Cap_MW_Lookups!IX54:IX54)</f>
        <v>354</v>
      </c>
      <c r="JA45" s="44">
        <f>SUM(Cap_MW_Lookups!IY54:IY54)</f>
        <v>354</v>
      </c>
      <c r="JB45" s="44">
        <f>SUM(Cap_MW_Lookups!IZ54:IZ54)</f>
        <v>354</v>
      </c>
      <c r="JC45" s="44">
        <f>SUM(Cap_MW_Lookups!JA54:JA54)</f>
        <v>354</v>
      </c>
      <c r="JD45" s="44">
        <f>SUM(Cap_MW_Lookups!JB54:JB54)</f>
        <v>354</v>
      </c>
      <c r="JE45" s="44">
        <f>SUM(Cap_MW_Lookups!JC54:JC54)</f>
        <v>354</v>
      </c>
      <c r="JF45" s="44">
        <f>SUM(Cap_MW_Lookups!JD54:JD54)</f>
        <v>354</v>
      </c>
      <c r="JG45" s="44">
        <f>SUM(Cap_MW_Lookups!JE54:JE54)</f>
        <v>354</v>
      </c>
      <c r="JH45" s="44">
        <f>SUM(Cap_MW_Lookups!JF54:JF54)</f>
        <v>354</v>
      </c>
      <c r="JI45" s="44">
        <f>SUM(Cap_MW_Lookups!JG54:JG54)</f>
        <v>354</v>
      </c>
      <c r="JJ45" s="44">
        <f>SUM(Cap_MW_Lookups!JH54:JH54)</f>
        <v>354</v>
      </c>
      <c r="JK45" s="44">
        <f>SUM(Cap_MW_Lookups!JI54:JI54)</f>
        <v>354</v>
      </c>
      <c r="JL45" s="44">
        <f>SUM(Cap_MW_Lookups!JJ54:JJ54)</f>
        <v>354</v>
      </c>
      <c r="JM45" s="44">
        <f>SUM(Cap_MW_Lookups!JK54:JK54)</f>
        <v>354</v>
      </c>
      <c r="JN45" s="44">
        <f>SUM(Cap_MW_Lookups!JL54:JL54)</f>
        <v>354</v>
      </c>
      <c r="JO45" s="44">
        <f>SUM(Cap_MW_Lookups!JM54:JM54)</f>
        <v>354</v>
      </c>
      <c r="JP45" s="44">
        <f>SUM(Cap_MW_Lookups!JN54:JN54)</f>
        <v>354</v>
      </c>
      <c r="JQ45" s="44">
        <f>SUM(Cap_MW_Lookups!JO54:JO54)</f>
        <v>354</v>
      </c>
      <c r="JR45" s="44">
        <f>SUM(Cap_MW_Lookups!JP54:JP54)</f>
        <v>354</v>
      </c>
      <c r="JS45" s="44">
        <f>SUM(Cap_MW_Lookups!JQ54:JQ54)</f>
        <v>354</v>
      </c>
      <c r="JT45" s="44">
        <f>SUM(Cap_MW_Lookups!JR54:JR54)</f>
        <v>354</v>
      </c>
      <c r="JU45" s="44">
        <f>SUM(Cap_MW_Lookups!JS54:JS54)</f>
        <v>354</v>
      </c>
      <c r="JV45" s="44">
        <f>SUM(Cap_MW_Lookups!JT54:JT54)</f>
        <v>354</v>
      </c>
      <c r="JW45" s="44">
        <f>SUM(Cap_MW_Lookups!JU54:JU54)</f>
        <v>354</v>
      </c>
      <c r="JX45" s="44">
        <f>SUM(Cap_MW_Lookups!JV54:JV54)</f>
        <v>354</v>
      </c>
      <c r="JY45" s="44">
        <f>SUM(Cap_MW_Lookups!JW54:JW54)</f>
        <v>354</v>
      </c>
      <c r="JZ45" s="44">
        <f>SUM(Cap_MW_Lookups!JX54:JX54)</f>
        <v>354</v>
      </c>
      <c r="KA45" s="44">
        <f>SUM(Cap_MW_Lookups!JY54:JY54)</f>
        <v>354</v>
      </c>
      <c r="KB45" s="44">
        <f>SUM(Cap_MW_Lookups!JZ54:JZ54)</f>
        <v>354</v>
      </c>
      <c r="KC45" s="44">
        <f>SUM(Cap_MW_Lookups!KA54:KA54)</f>
        <v>354</v>
      </c>
      <c r="KD45" s="44">
        <f>SUM(Cap_MW_Lookups!KB54:KB54)</f>
        <v>354</v>
      </c>
      <c r="KE45" s="44">
        <f>SUM(Cap_MW_Lookups!KC54:KC54)</f>
        <v>354</v>
      </c>
      <c r="KF45" s="44">
        <f>SUM(Cap_MW_Lookups!KD54:KD54)</f>
        <v>354</v>
      </c>
      <c r="KG45" s="44">
        <f>SUM(Cap_MW_Lookups!KE54:KE54)</f>
        <v>354</v>
      </c>
      <c r="KH45" s="44">
        <f>SUM(Cap_MW_Lookups!KF54:KF54)</f>
        <v>354</v>
      </c>
      <c r="KI45" s="44">
        <f>SUM(Cap_MW_Lookups!KG54:KG54)</f>
        <v>354</v>
      </c>
      <c r="KJ45" s="44">
        <f>SUM(Cap_MW_Lookups!KH54:KH54)</f>
        <v>354</v>
      </c>
      <c r="KK45" s="44">
        <f>SUM(Cap_MW_Lookups!KI54:KI54)</f>
        <v>354</v>
      </c>
      <c r="KL45" s="44">
        <f>SUM(Cap_MW_Lookups!KJ54:KJ54)</f>
        <v>354</v>
      </c>
      <c r="KM45" s="44">
        <f>SUM(Cap_MW_Lookups!KK54:KK54)</f>
        <v>354</v>
      </c>
      <c r="KN45" s="44">
        <f>SUM(Cap_MW_Lookups!KL54:KL54)</f>
        <v>354</v>
      </c>
      <c r="KO45" s="44">
        <f>SUM(Cap_MW_Lookups!KM54:KM54)</f>
        <v>354</v>
      </c>
      <c r="KP45" s="44">
        <f>SUM(Cap_MW_Lookups!KN54:KN54)</f>
        <v>354</v>
      </c>
      <c r="KQ45" s="44">
        <f>SUM(Cap_MW_Lookups!KO54:KO54)</f>
        <v>354</v>
      </c>
      <c r="KR45" s="44">
        <f>SUM(Cap_MW_Lookups!KP54:KP54)</f>
        <v>354</v>
      </c>
      <c r="KS45" s="44">
        <f>SUM(Cap_MW_Lookups!KQ54:KQ54)</f>
        <v>354</v>
      </c>
      <c r="KT45" s="44">
        <f>SUM(Cap_MW_Lookups!KR54:KR54)</f>
        <v>354</v>
      </c>
      <c r="KU45" s="44">
        <f>SUM(Cap_MW_Lookups!KS54:KS54)</f>
        <v>354</v>
      </c>
      <c r="KV45" s="44">
        <f>SUM(Cap_MW_Lookups!KT54:KT54)</f>
        <v>354</v>
      </c>
      <c r="KW45" s="44">
        <f>SUM(Cap_MW_Lookups!KU54:KU54)</f>
        <v>354</v>
      </c>
      <c r="KX45" s="44">
        <f>SUM(Cap_MW_Lookups!KV54:KV54)</f>
        <v>354</v>
      </c>
      <c r="KY45" s="44">
        <f>SUM(Cap_MW_Lookups!KW54:KW54)</f>
        <v>354</v>
      </c>
      <c r="KZ45" s="44">
        <f>SUM(Cap_MW_Lookups!KX54:KX54)</f>
        <v>354</v>
      </c>
      <c r="LA45" s="44">
        <f>SUM(Cap_MW_Lookups!KY54:KY54)</f>
        <v>354</v>
      </c>
      <c r="LB45" s="44">
        <f>SUM(Cap_MW_Lookups!KZ54:KZ54)</f>
        <v>354</v>
      </c>
      <c r="LC45" s="44">
        <f>SUM(Cap_MW_Lookups!LA54:LA54)</f>
        <v>354</v>
      </c>
      <c r="LD45" s="44">
        <f>SUM(Cap_MW_Lookups!LB54:LB54)</f>
        <v>354</v>
      </c>
      <c r="LE45" s="44">
        <f>SUM(Cap_MW_Lookups!LC54:LC54)</f>
        <v>354</v>
      </c>
      <c r="LF45" s="44">
        <f>SUM(Cap_MW_Lookups!LD54:LD54)</f>
        <v>354</v>
      </c>
      <c r="LG45" s="44">
        <f>SUM(Cap_MW_Lookups!LE54:LE54)</f>
        <v>354</v>
      </c>
      <c r="LH45" s="44">
        <f>SUM(Cap_MW_Lookups!LF54:LF54)</f>
        <v>354</v>
      </c>
      <c r="LI45" s="44">
        <f>SUM(Cap_MW_Lookups!LG54:LG54)</f>
        <v>354</v>
      </c>
      <c r="LJ45" s="44">
        <f>SUM(Cap_MW_Lookups!LH54:LH54)</f>
        <v>354</v>
      </c>
      <c r="LK45" s="44">
        <f>SUM(Cap_MW_Lookups!LI54:LI54)</f>
        <v>354</v>
      </c>
      <c r="LL45" s="44">
        <f>SUM(Cap_MW_Lookups!LJ54:LJ54)</f>
        <v>354</v>
      </c>
      <c r="LM45" s="44">
        <f>SUM(Cap_MW_Lookups!LK54:LK54)</f>
        <v>354</v>
      </c>
      <c r="LN45" s="44">
        <f>SUM(Cap_MW_Lookups!LL54:LL54)</f>
        <v>354</v>
      </c>
      <c r="LO45" s="44">
        <f>SUM(Cap_MW_Lookups!LM54:LM54)</f>
        <v>354</v>
      </c>
      <c r="LP45" s="44">
        <f>SUM(Cap_MW_Lookups!LN54:LN54)</f>
        <v>354</v>
      </c>
      <c r="LQ45" s="44">
        <f>SUM(Cap_MW_Lookups!LO54:LO54)</f>
        <v>354</v>
      </c>
      <c r="LR45" s="44">
        <f>SUM(Cap_MW_Lookups!LP54:LP54)</f>
        <v>354</v>
      </c>
      <c r="LS45" s="44">
        <f>SUM(Cap_MW_Lookups!LQ54:LQ54)</f>
        <v>354</v>
      </c>
      <c r="LT45" s="44">
        <f>SUM(Cap_MW_Lookups!LR54:LR54)</f>
        <v>354</v>
      </c>
      <c r="LU45" s="44">
        <f>SUM(Cap_MW_Lookups!LS54:LS54)</f>
        <v>354</v>
      </c>
      <c r="LV45" s="44">
        <f>SUM(Cap_MW_Lookups!LT54:LT54)</f>
        <v>354</v>
      </c>
      <c r="LW45" s="44">
        <f>SUM(Cap_MW_Lookups!LU54:LU54)</f>
        <v>354</v>
      </c>
      <c r="LX45" s="44">
        <f>SUM(Cap_MW_Lookups!LV54:LV54)</f>
        <v>354</v>
      </c>
      <c r="LY45" s="44">
        <f>SUM(Cap_MW_Lookups!LW54:LW54)</f>
        <v>354</v>
      </c>
      <c r="LZ45" s="44">
        <f>SUM(Cap_MW_Lookups!LX54:LX54)</f>
        <v>354</v>
      </c>
      <c r="MA45" s="44">
        <f>SUM(Cap_MW_Lookups!LY54:LY54)</f>
        <v>354</v>
      </c>
      <c r="MB45" s="44">
        <f>SUM(Cap_MW_Lookups!LZ54:LZ54)</f>
        <v>354</v>
      </c>
      <c r="MC45" s="44">
        <f>SUM(Cap_MW_Lookups!MA54:MA54)</f>
        <v>354</v>
      </c>
      <c r="MD45" s="44">
        <f>SUM(Cap_MW_Lookups!MB54:MB54)</f>
        <v>354</v>
      </c>
      <c r="ME45" s="44">
        <f>SUM(Cap_MW_Lookups!MC54:MC54)</f>
        <v>354</v>
      </c>
      <c r="MF45" s="44">
        <f>SUM(Cap_MW_Lookups!MD54:MD54)</f>
        <v>354</v>
      </c>
      <c r="MG45" s="44">
        <f>SUM(Cap_MW_Lookups!ME54:ME54)</f>
        <v>354</v>
      </c>
      <c r="MH45" s="44">
        <f>SUM(Cap_MW_Lookups!MF54:MF54)</f>
        <v>354</v>
      </c>
      <c r="MI45" s="44">
        <f>SUM(Cap_MW_Lookups!MG54:MG54)</f>
        <v>354</v>
      </c>
      <c r="MJ45" s="44">
        <f>SUM(Cap_MW_Lookups!MH54:MH54)</f>
        <v>354</v>
      </c>
      <c r="MK45" s="44">
        <f>SUM(Cap_MW_Lookups!MI54:MI54)</f>
        <v>354</v>
      </c>
      <c r="ML45" s="44">
        <f>SUM(Cap_MW_Lookups!MJ54:MJ54)</f>
        <v>354</v>
      </c>
      <c r="MM45" s="44">
        <f>SUM(Cap_MW_Lookups!MK54:MK54)</f>
        <v>354</v>
      </c>
      <c r="MN45" s="44">
        <f>SUM(Cap_MW_Lookups!ML54:ML54)</f>
        <v>354</v>
      </c>
      <c r="MO45" s="44">
        <f>SUM(Cap_MW_Lookups!MM54:MM54)</f>
        <v>354</v>
      </c>
      <c r="MP45" s="44">
        <f>SUM(Cap_MW_Lookups!MN54:MN54)</f>
        <v>354</v>
      </c>
      <c r="MQ45" s="44">
        <f>SUM(Cap_MW_Lookups!MO54:MO54)</f>
        <v>354</v>
      </c>
      <c r="MR45" s="44">
        <f>SUM(Cap_MW_Lookups!MP54:MP54)</f>
        <v>354</v>
      </c>
      <c r="MS45" s="44">
        <f>SUM(Cap_MW_Lookups!MQ54:MQ54)</f>
        <v>354</v>
      </c>
      <c r="MT45" s="44">
        <f>SUM(Cap_MW_Lookups!MR54:MR54)</f>
        <v>354</v>
      </c>
      <c r="MU45" s="44">
        <f>SUM(Cap_MW_Lookups!MS54:MS54)</f>
        <v>354</v>
      </c>
      <c r="MV45" s="44">
        <f>SUM(Cap_MW_Lookups!MT54:MT54)</f>
        <v>354</v>
      </c>
      <c r="MW45" s="44">
        <f>SUM(Cap_MW_Lookups!MU54:MU54)</f>
        <v>354</v>
      </c>
      <c r="MX45" s="44">
        <f>SUM(Cap_MW_Lookups!MV54:MV54)</f>
        <v>354</v>
      </c>
      <c r="MY45" s="44">
        <f>SUM(Cap_MW_Lookups!MW54:MW54)</f>
        <v>354</v>
      </c>
      <c r="MZ45" s="44">
        <f>SUM(Cap_MW_Lookups!MX54:MX54)</f>
        <v>354</v>
      </c>
      <c r="NB45" s="19" t="str">
        <f>+D45</f>
        <v>Capacity MW</v>
      </c>
      <c r="NC45" s="6">
        <f t="shared" ref="NC45:NL48" si="2337">AVERAGEIF($E$3:$MZ$3,NC$3,$E45:$MZ45)</f>
        <v>354</v>
      </c>
      <c r="ND45" s="6">
        <f t="shared" si="2337"/>
        <v>354</v>
      </c>
      <c r="NE45" s="6">
        <f t="shared" si="2337"/>
        <v>354</v>
      </c>
      <c r="NF45" s="6">
        <f t="shared" si="2337"/>
        <v>354</v>
      </c>
      <c r="NG45" s="6">
        <f t="shared" si="2337"/>
        <v>354</v>
      </c>
      <c r="NH45" s="6">
        <f t="shared" si="2337"/>
        <v>354</v>
      </c>
      <c r="NI45" s="6">
        <f t="shared" si="2337"/>
        <v>354</v>
      </c>
      <c r="NJ45" s="6">
        <f t="shared" si="2337"/>
        <v>354</v>
      </c>
      <c r="NK45" s="6">
        <f t="shared" si="2337"/>
        <v>354</v>
      </c>
      <c r="NL45" s="6">
        <f t="shared" si="2337"/>
        <v>354</v>
      </c>
      <c r="NM45" s="6">
        <f t="shared" ref="NM45:NV48" si="2338">AVERAGEIF($E$3:$MZ$3,NM$3,$E45:$MZ45)</f>
        <v>354</v>
      </c>
      <c r="NN45" s="6">
        <f t="shared" si="2338"/>
        <v>354</v>
      </c>
      <c r="NO45" s="6">
        <f t="shared" si="2338"/>
        <v>354</v>
      </c>
      <c r="NP45" s="6">
        <f t="shared" si="2338"/>
        <v>354</v>
      </c>
      <c r="NQ45" s="6">
        <f t="shared" si="2338"/>
        <v>354</v>
      </c>
      <c r="NR45" s="6">
        <f t="shared" si="2338"/>
        <v>354</v>
      </c>
      <c r="NS45" s="6">
        <f t="shared" si="2338"/>
        <v>354</v>
      </c>
      <c r="NT45" s="6">
        <f t="shared" si="2338"/>
        <v>354</v>
      </c>
      <c r="NU45" s="6">
        <f t="shared" si="2338"/>
        <v>354</v>
      </c>
      <c r="NV45" s="6">
        <f t="shared" si="2338"/>
        <v>354</v>
      </c>
      <c r="NW45" s="6">
        <f t="shared" ref="NW45:OF48" si="2339">AVERAGEIF($E$3:$MZ$3,NW$3,$E45:$MZ45)</f>
        <v>354</v>
      </c>
      <c r="NX45" s="6">
        <f t="shared" si="2339"/>
        <v>354</v>
      </c>
      <c r="NY45" s="6">
        <f t="shared" si="2339"/>
        <v>354</v>
      </c>
      <c r="NZ45" s="6">
        <f t="shared" si="2339"/>
        <v>354</v>
      </c>
      <c r="OA45" s="6">
        <f t="shared" si="2339"/>
        <v>354</v>
      </c>
      <c r="OB45" s="6">
        <f t="shared" si="2339"/>
        <v>354</v>
      </c>
      <c r="OC45" s="6">
        <f t="shared" si="2339"/>
        <v>354</v>
      </c>
      <c r="OD45" s="6">
        <f t="shared" si="2339"/>
        <v>354</v>
      </c>
      <c r="OE45" s="6">
        <f t="shared" si="2339"/>
        <v>354</v>
      </c>
      <c r="OF45" s="6">
        <f t="shared" si="2339"/>
        <v>354</v>
      </c>
      <c r="OH45" s="58" t="str">
        <f>_xlfn.CONCAT(C45," ",D45)</f>
        <v>Stony Brook Station Capacity MW</v>
      </c>
    </row>
    <row r="46" spans="2:398" x14ac:dyDescent="0.25">
      <c r="B46" s="5"/>
      <c r="D46" s="19" t="s">
        <v>30</v>
      </c>
      <c r="E46" s="46">
        <f>INDEX(Allocations[#All],MATCH(Capacity_Charges!$C45,Allocations[[#All],[Invoice_Group]],0),MATCH(Capacity_Charges!$B$3,Allocations[#Headers],0))</f>
        <v>0</v>
      </c>
      <c r="F46" s="46">
        <f>INDEX(Allocations[#All],MATCH(Capacity_Charges!$C45,Allocations[[#All],[Invoice_Group]],0),MATCH(Capacity_Charges!$B$3,Allocations[#Headers],0))</f>
        <v>0</v>
      </c>
      <c r="G46" s="46">
        <f>INDEX(Allocations[#All],MATCH(Capacity_Charges!$C45,Allocations[[#All],[Invoice_Group]],0),MATCH(Capacity_Charges!$B$3,Allocations[#Headers],0))</f>
        <v>0</v>
      </c>
      <c r="H46" s="46">
        <f>INDEX(Allocations[#All],MATCH(Capacity_Charges!$C45,Allocations[[#All],[Invoice_Group]],0),MATCH(Capacity_Charges!$B$3,Allocations[#Headers],0))</f>
        <v>0</v>
      </c>
      <c r="I46" s="46">
        <f>INDEX(Allocations[#All],MATCH(Capacity_Charges!$C45,Allocations[[#All],[Invoice_Group]],0),MATCH(Capacity_Charges!$B$3,Allocations[#Headers],0))</f>
        <v>0</v>
      </c>
      <c r="J46" s="46">
        <f>INDEX(Allocations[#All],MATCH(Capacity_Charges!$C45,Allocations[[#All],[Invoice_Group]],0),MATCH(Capacity_Charges!$B$3,Allocations[#Headers],0))</f>
        <v>0</v>
      </c>
      <c r="K46" s="46">
        <f>INDEX(Allocations[#All],MATCH(Capacity_Charges!$C45,Allocations[[#All],[Invoice_Group]],0),MATCH(Capacity_Charges!$B$3,Allocations[#Headers],0))</f>
        <v>0</v>
      </c>
      <c r="L46" s="46">
        <f>INDEX(Allocations[#All],MATCH(Capacity_Charges!$C45,Allocations[[#All],[Invoice_Group]],0),MATCH(Capacity_Charges!$B$3,Allocations[#Headers],0))</f>
        <v>0</v>
      </c>
      <c r="M46" s="46">
        <f>INDEX(Allocations[#All],MATCH(Capacity_Charges!$C45,Allocations[[#All],[Invoice_Group]],0),MATCH(Capacity_Charges!$B$3,Allocations[#Headers],0))</f>
        <v>0</v>
      </c>
      <c r="N46" s="46">
        <f>INDEX(Allocations[#All],MATCH(Capacity_Charges!$C45,Allocations[[#All],[Invoice_Group]],0),MATCH(Capacity_Charges!$B$3,Allocations[#Headers],0))</f>
        <v>0</v>
      </c>
      <c r="O46" s="46">
        <f>INDEX(Allocations[#All],MATCH(Capacity_Charges!$C45,Allocations[[#All],[Invoice_Group]],0),MATCH(Capacity_Charges!$B$3,Allocations[#Headers],0))</f>
        <v>0</v>
      </c>
      <c r="P46" s="46">
        <f>INDEX(Allocations[#All],MATCH(Capacity_Charges!$C45,Allocations[[#All],[Invoice_Group]],0),MATCH(Capacity_Charges!$B$3,Allocations[#Headers],0))</f>
        <v>0</v>
      </c>
      <c r="Q46" s="46">
        <f>INDEX(Allocations[#All],MATCH(Capacity_Charges!$C45,Allocations[[#All],[Invoice_Group]],0),MATCH(Capacity_Charges!$B$3,Allocations[#Headers],0))</f>
        <v>0</v>
      </c>
      <c r="R46" s="46">
        <f>INDEX(Allocations[#All],MATCH(Capacity_Charges!$C45,Allocations[[#All],[Invoice_Group]],0),MATCH(Capacity_Charges!$B$3,Allocations[#Headers],0))</f>
        <v>0</v>
      </c>
      <c r="S46" s="46">
        <f>INDEX(Allocations[#All],MATCH(Capacity_Charges!$C45,Allocations[[#All],[Invoice_Group]],0),MATCH(Capacity_Charges!$B$3,Allocations[#Headers],0))</f>
        <v>0</v>
      </c>
      <c r="T46" s="46">
        <f>INDEX(Allocations[#All],MATCH(Capacity_Charges!$C45,Allocations[[#All],[Invoice_Group]],0),MATCH(Capacity_Charges!$B$3,Allocations[#Headers],0))</f>
        <v>0</v>
      </c>
      <c r="U46" s="46">
        <f>INDEX(Allocations[#All],MATCH(Capacity_Charges!$C45,Allocations[[#All],[Invoice_Group]],0),MATCH(Capacity_Charges!$B$3,Allocations[#Headers],0))</f>
        <v>0</v>
      </c>
      <c r="V46" s="46">
        <f>INDEX(Allocations[#All],MATCH(Capacity_Charges!$C45,Allocations[[#All],[Invoice_Group]],0),MATCH(Capacity_Charges!$B$3,Allocations[#Headers],0))</f>
        <v>0</v>
      </c>
      <c r="W46" s="46">
        <f>INDEX(Allocations[#All],MATCH(Capacity_Charges!$C45,Allocations[[#All],[Invoice_Group]],0),MATCH(Capacity_Charges!$B$3,Allocations[#Headers],0))</f>
        <v>0</v>
      </c>
      <c r="X46" s="46">
        <f>INDEX(Allocations[#All],MATCH(Capacity_Charges!$C45,Allocations[[#All],[Invoice_Group]],0),MATCH(Capacity_Charges!$B$3,Allocations[#Headers],0))</f>
        <v>0</v>
      </c>
      <c r="Y46" s="46">
        <f>INDEX(Allocations[#All],MATCH(Capacity_Charges!$C45,Allocations[[#All],[Invoice_Group]],0),MATCH(Capacity_Charges!$B$3,Allocations[#Headers],0))</f>
        <v>0</v>
      </c>
      <c r="Z46" s="46">
        <f>INDEX(Allocations[#All],MATCH(Capacity_Charges!$C45,Allocations[[#All],[Invoice_Group]],0),MATCH(Capacity_Charges!$B$3,Allocations[#Headers],0))</f>
        <v>0</v>
      </c>
      <c r="AA46" s="46">
        <f>INDEX(Allocations[#All],MATCH(Capacity_Charges!$C45,Allocations[[#All],[Invoice_Group]],0),MATCH(Capacity_Charges!$B$3,Allocations[#Headers],0))</f>
        <v>0</v>
      </c>
      <c r="AB46" s="46">
        <f>INDEX(Allocations[#All],MATCH(Capacity_Charges!$C45,Allocations[[#All],[Invoice_Group]],0),MATCH(Capacity_Charges!$B$3,Allocations[#Headers],0))</f>
        <v>0</v>
      </c>
      <c r="AC46" s="46">
        <f>INDEX(Allocations[#All],MATCH(Capacity_Charges!$C45,Allocations[[#All],[Invoice_Group]],0),MATCH(Capacity_Charges!$B$3,Allocations[#Headers],0))</f>
        <v>0</v>
      </c>
      <c r="AD46" s="46">
        <f>INDEX(Allocations[#All],MATCH(Capacity_Charges!$C45,Allocations[[#All],[Invoice_Group]],0),MATCH(Capacity_Charges!$B$3,Allocations[#Headers],0))</f>
        <v>0</v>
      </c>
      <c r="AE46" s="46">
        <f>INDEX(Allocations[#All],MATCH(Capacity_Charges!$C45,Allocations[[#All],[Invoice_Group]],0),MATCH(Capacity_Charges!$B$3,Allocations[#Headers],0))</f>
        <v>0</v>
      </c>
      <c r="AF46" s="46">
        <f>INDEX(Allocations[#All],MATCH(Capacity_Charges!$C45,Allocations[[#All],[Invoice_Group]],0),MATCH(Capacity_Charges!$B$3,Allocations[#Headers],0))</f>
        <v>0</v>
      </c>
      <c r="AG46" s="46">
        <f>INDEX(Allocations[#All],MATCH(Capacity_Charges!$C45,Allocations[[#All],[Invoice_Group]],0),MATCH(Capacity_Charges!$B$3,Allocations[#Headers],0))</f>
        <v>0</v>
      </c>
      <c r="AH46" s="46">
        <f>INDEX(Allocations[#All],MATCH(Capacity_Charges!$C45,Allocations[[#All],[Invoice_Group]],0),MATCH(Capacity_Charges!$B$3,Allocations[#Headers],0))</f>
        <v>0</v>
      </c>
      <c r="AI46" s="46">
        <f>INDEX(Allocations[#All],MATCH(Capacity_Charges!$C45,Allocations[[#All],[Invoice_Group]],0),MATCH(Capacity_Charges!$B$3,Allocations[#Headers],0))</f>
        <v>0</v>
      </c>
      <c r="AJ46" s="46">
        <f>INDEX(Allocations[#All],MATCH(Capacity_Charges!$C45,Allocations[[#All],[Invoice_Group]],0),MATCH(Capacity_Charges!$B$3,Allocations[#Headers],0))</f>
        <v>0</v>
      </c>
      <c r="AK46" s="46">
        <f>INDEX(Allocations[#All],MATCH(Capacity_Charges!$C45,Allocations[[#All],[Invoice_Group]],0),MATCH(Capacity_Charges!$B$3,Allocations[#Headers],0))</f>
        <v>0</v>
      </c>
      <c r="AL46" s="46">
        <f>INDEX(Allocations[#All],MATCH(Capacity_Charges!$C45,Allocations[[#All],[Invoice_Group]],0),MATCH(Capacity_Charges!$B$3,Allocations[#Headers],0))</f>
        <v>0</v>
      </c>
      <c r="AM46" s="46">
        <f>INDEX(Allocations[#All],MATCH(Capacity_Charges!$C45,Allocations[[#All],[Invoice_Group]],0),MATCH(Capacity_Charges!$B$3,Allocations[#Headers],0))</f>
        <v>0</v>
      </c>
      <c r="AN46" s="46">
        <f>INDEX(Allocations[#All],MATCH(Capacity_Charges!$C45,Allocations[[#All],[Invoice_Group]],0),MATCH(Capacity_Charges!$B$3,Allocations[#Headers],0))</f>
        <v>0</v>
      </c>
      <c r="AO46" s="46">
        <f>INDEX(Allocations[#All],MATCH(Capacity_Charges!$C45,Allocations[[#All],[Invoice_Group]],0),MATCH(Capacity_Charges!$B$3,Allocations[#Headers],0))</f>
        <v>0</v>
      </c>
      <c r="AP46" s="46">
        <f>INDEX(Allocations[#All],MATCH(Capacity_Charges!$C45,Allocations[[#All],[Invoice_Group]],0),MATCH(Capacity_Charges!$B$3,Allocations[#Headers],0))</f>
        <v>0</v>
      </c>
      <c r="AQ46" s="46">
        <f>INDEX(Allocations[#All],MATCH(Capacity_Charges!$C45,Allocations[[#All],[Invoice_Group]],0),MATCH(Capacity_Charges!$B$3,Allocations[#Headers],0))</f>
        <v>0</v>
      </c>
      <c r="AR46" s="46">
        <f>INDEX(Allocations[#All],MATCH(Capacity_Charges!$C45,Allocations[[#All],[Invoice_Group]],0),MATCH(Capacity_Charges!$B$3,Allocations[#Headers],0))</f>
        <v>0</v>
      </c>
      <c r="AS46" s="46">
        <f>INDEX(Allocations[#All],MATCH(Capacity_Charges!$C45,Allocations[[#All],[Invoice_Group]],0),MATCH(Capacity_Charges!$B$3,Allocations[#Headers],0))</f>
        <v>0</v>
      </c>
      <c r="AT46" s="46">
        <f>INDEX(Allocations[#All],MATCH(Capacity_Charges!$C45,Allocations[[#All],[Invoice_Group]],0),MATCH(Capacity_Charges!$B$3,Allocations[#Headers],0))</f>
        <v>0</v>
      </c>
      <c r="AU46" s="46">
        <f>INDEX(Allocations[#All],MATCH(Capacity_Charges!$C45,Allocations[[#All],[Invoice_Group]],0),MATCH(Capacity_Charges!$B$3,Allocations[#Headers],0))</f>
        <v>0</v>
      </c>
      <c r="AV46" s="46">
        <f>INDEX(Allocations[#All],MATCH(Capacity_Charges!$C45,Allocations[[#All],[Invoice_Group]],0),MATCH(Capacity_Charges!$B$3,Allocations[#Headers],0))</f>
        <v>0</v>
      </c>
      <c r="AW46" s="46">
        <f>INDEX(Allocations[#All],MATCH(Capacity_Charges!$C45,Allocations[[#All],[Invoice_Group]],0),MATCH(Capacity_Charges!$B$3,Allocations[#Headers],0))</f>
        <v>0</v>
      </c>
      <c r="AX46" s="46">
        <f>INDEX(Allocations[#All],MATCH(Capacity_Charges!$C45,Allocations[[#All],[Invoice_Group]],0),MATCH(Capacity_Charges!$B$3,Allocations[#Headers],0))</f>
        <v>0</v>
      </c>
      <c r="AY46" s="46">
        <f>INDEX(Allocations[#All],MATCH(Capacity_Charges!$C45,Allocations[[#All],[Invoice_Group]],0),MATCH(Capacity_Charges!$B$3,Allocations[#Headers],0))</f>
        <v>0</v>
      </c>
      <c r="AZ46" s="46">
        <f>INDEX(Allocations[#All],MATCH(Capacity_Charges!$C45,Allocations[[#All],[Invoice_Group]],0),MATCH(Capacity_Charges!$B$3,Allocations[#Headers],0))</f>
        <v>0</v>
      </c>
      <c r="BA46" s="46">
        <f>INDEX(Allocations[#All],MATCH(Capacity_Charges!$C45,Allocations[[#All],[Invoice_Group]],0),MATCH(Capacity_Charges!$B$3,Allocations[#Headers],0))</f>
        <v>0</v>
      </c>
      <c r="BB46" s="46">
        <f>INDEX(Allocations[#All],MATCH(Capacity_Charges!$C45,Allocations[[#All],[Invoice_Group]],0),MATCH(Capacity_Charges!$B$3,Allocations[#Headers],0))</f>
        <v>0</v>
      </c>
      <c r="BC46" s="46">
        <f>INDEX(Allocations[#All],MATCH(Capacity_Charges!$C45,Allocations[[#All],[Invoice_Group]],0),MATCH(Capacity_Charges!$B$3,Allocations[#Headers],0))</f>
        <v>0</v>
      </c>
      <c r="BD46" s="46">
        <f>INDEX(Allocations[#All],MATCH(Capacity_Charges!$C45,Allocations[[#All],[Invoice_Group]],0),MATCH(Capacity_Charges!$B$3,Allocations[#Headers],0))</f>
        <v>0</v>
      </c>
      <c r="BE46" s="46">
        <f>INDEX(Allocations[#All],MATCH(Capacity_Charges!$C45,Allocations[[#All],[Invoice_Group]],0),MATCH(Capacity_Charges!$B$3,Allocations[#Headers],0))</f>
        <v>0</v>
      </c>
      <c r="BF46" s="46">
        <f>INDEX(Allocations[#All],MATCH(Capacity_Charges!$C45,Allocations[[#All],[Invoice_Group]],0),MATCH(Capacity_Charges!$B$3,Allocations[#Headers],0))</f>
        <v>0</v>
      </c>
      <c r="BG46" s="46">
        <f>INDEX(Allocations[#All],MATCH(Capacity_Charges!$C45,Allocations[[#All],[Invoice_Group]],0),MATCH(Capacity_Charges!$B$3,Allocations[#Headers],0))</f>
        <v>0</v>
      </c>
      <c r="BH46" s="46">
        <f>INDEX(Allocations[#All],MATCH(Capacity_Charges!$C45,Allocations[[#All],[Invoice_Group]],0),MATCH(Capacity_Charges!$B$3,Allocations[#Headers],0))</f>
        <v>0</v>
      </c>
      <c r="BI46" s="46">
        <f>INDEX(Allocations[#All],MATCH(Capacity_Charges!$C45,Allocations[[#All],[Invoice_Group]],0),MATCH(Capacity_Charges!$B$3,Allocations[#Headers],0))</f>
        <v>0</v>
      </c>
      <c r="BJ46" s="46">
        <f>INDEX(Allocations[#All],MATCH(Capacity_Charges!$C45,Allocations[[#All],[Invoice_Group]],0),MATCH(Capacity_Charges!$B$3,Allocations[#Headers],0))</f>
        <v>0</v>
      </c>
      <c r="BK46" s="46">
        <f>INDEX(Allocations[#All],MATCH(Capacity_Charges!$C45,Allocations[[#All],[Invoice_Group]],0),MATCH(Capacity_Charges!$B$3,Allocations[#Headers],0))</f>
        <v>0</v>
      </c>
      <c r="BL46" s="46">
        <f>INDEX(Allocations[#All],MATCH(Capacity_Charges!$C45,Allocations[[#All],[Invoice_Group]],0),MATCH(Capacity_Charges!$B$3,Allocations[#Headers],0))</f>
        <v>0</v>
      </c>
      <c r="BM46" s="46">
        <f>INDEX(Allocations[#All],MATCH(Capacity_Charges!$C45,Allocations[[#All],[Invoice_Group]],0),MATCH(Capacity_Charges!$B$3,Allocations[#Headers],0))</f>
        <v>0</v>
      </c>
      <c r="BN46" s="46">
        <f>INDEX(Allocations[#All],MATCH(Capacity_Charges!$C45,Allocations[[#All],[Invoice_Group]],0),MATCH(Capacity_Charges!$B$3,Allocations[#Headers],0))</f>
        <v>0</v>
      </c>
      <c r="BO46" s="46">
        <f>INDEX(Allocations[#All],MATCH(Capacity_Charges!$C45,Allocations[[#All],[Invoice_Group]],0),MATCH(Capacity_Charges!$B$3,Allocations[#Headers],0))</f>
        <v>0</v>
      </c>
      <c r="BP46" s="46">
        <f>INDEX(Allocations[#All],MATCH(Capacity_Charges!$C45,Allocations[[#All],[Invoice_Group]],0),MATCH(Capacity_Charges!$B$3,Allocations[#Headers],0))</f>
        <v>0</v>
      </c>
      <c r="BQ46" s="46">
        <f>INDEX(Allocations[#All],MATCH(Capacity_Charges!$C45,Allocations[[#All],[Invoice_Group]],0),MATCH(Capacity_Charges!$B$3,Allocations[#Headers],0))</f>
        <v>0</v>
      </c>
      <c r="BR46" s="46">
        <f>INDEX(Allocations[#All],MATCH(Capacity_Charges!$C45,Allocations[[#All],[Invoice_Group]],0),MATCH(Capacity_Charges!$B$3,Allocations[#Headers],0))</f>
        <v>0</v>
      </c>
      <c r="BS46" s="46">
        <f>INDEX(Allocations[#All],MATCH(Capacity_Charges!$C45,Allocations[[#All],[Invoice_Group]],0),MATCH(Capacity_Charges!$B$3,Allocations[#Headers],0))</f>
        <v>0</v>
      </c>
      <c r="BT46" s="46">
        <f>INDEX(Allocations[#All],MATCH(Capacity_Charges!$C45,Allocations[[#All],[Invoice_Group]],0),MATCH(Capacity_Charges!$B$3,Allocations[#Headers],0))</f>
        <v>0</v>
      </c>
      <c r="BU46" s="46">
        <f>INDEX(Allocations[#All],MATCH(Capacity_Charges!$C45,Allocations[[#All],[Invoice_Group]],0),MATCH(Capacity_Charges!$B$3,Allocations[#Headers],0))</f>
        <v>0</v>
      </c>
      <c r="BV46" s="46">
        <f>INDEX(Allocations[#All],MATCH(Capacity_Charges!$C45,Allocations[[#All],[Invoice_Group]],0),MATCH(Capacity_Charges!$B$3,Allocations[#Headers],0))</f>
        <v>0</v>
      </c>
      <c r="BW46" s="46">
        <f>INDEX(Allocations[#All],MATCH(Capacity_Charges!$C45,Allocations[[#All],[Invoice_Group]],0),MATCH(Capacity_Charges!$B$3,Allocations[#Headers],0))</f>
        <v>0</v>
      </c>
      <c r="BX46" s="46">
        <f>INDEX(Allocations[#All],MATCH(Capacity_Charges!$C45,Allocations[[#All],[Invoice_Group]],0),MATCH(Capacity_Charges!$B$3,Allocations[#Headers],0))</f>
        <v>0</v>
      </c>
      <c r="BY46" s="46">
        <f>INDEX(Allocations[#All],MATCH(Capacity_Charges!$C45,Allocations[[#All],[Invoice_Group]],0),MATCH(Capacity_Charges!$B$3,Allocations[#Headers],0))</f>
        <v>0</v>
      </c>
      <c r="BZ46" s="46">
        <f>INDEX(Allocations[#All],MATCH(Capacity_Charges!$C45,Allocations[[#All],[Invoice_Group]],0),MATCH(Capacity_Charges!$B$3,Allocations[#Headers],0))</f>
        <v>0</v>
      </c>
      <c r="CA46" s="46">
        <f>INDEX(Allocations[#All],MATCH(Capacity_Charges!$C45,Allocations[[#All],[Invoice_Group]],0),MATCH(Capacity_Charges!$B$3,Allocations[#Headers],0))</f>
        <v>0</v>
      </c>
      <c r="CB46" s="46">
        <f>INDEX(Allocations[#All],MATCH(Capacity_Charges!$C45,Allocations[[#All],[Invoice_Group]],0),MATCH(Capacity_Charges!$B$3,Allocations[#Headers],0))</f>
        <v>0</v>
      </c>
      <c r="CC46" s="46">
        <f>INDEX(Allocations[#All],MATCH(Capacity_Charges!$C45,Allocations[[#All],[Invoice_Group]],0),MATCH(Capacity_Charges!$B$3,Allocations[#Headers],0))</f>
        <v>0</v>
      </c>
      <c r="CD46" s="46">
        <f>INDEX(Allocations[#All],MATCH(Capacity_Charges!$C45,Allocations[[#All],[Invoice_Group]],0),MATCH(Capacity_Charges!$B$3,Allocations[#Headers],0))</f>
        <v>0</v>
      </c>
      <c r="CE46" s="46">
        <f>INDEX(Allocations[#All],MATCH(Capacity_Charges!$C45,Allocations[[#All],[Invoice_Group]],0),MATCH(Capacity_Charges!$B$3,Allocations[#Headers],0))</f>
        <v>0</v>
      </c>
      <c r="CF46" s="46">
        <f>INDEX(Allocations[#All],MATCH(Capacity_Charges!$C45,Allocations[[#All],[Invoice_Group]],0),MATCH(Capacity_Charges!$B$3,Allocations[#Headers],0))</f>
        <v>0</v>
      </c>
      <c r="CG46" s="46">
        <f>INDEX(Allocations[#All],MATCH(Capacity_Charges!$C45,Allocations[[#All],[Invoice_Group]],0),MATCH(Capacity_Charges!$B$3,Allocations[#Headers],0))</f>
        <v>0</v>
      </c>
      <c r="CH46" s="46">
        <f>INDEX(Allocations[#All],MATCH(Capacity_Charges!$C45,Allocations[[#All],[Invoice_Group]],0),MATCH(Capacity_Charges!$B$3,Allocations[#Headers],0))</f>
        <v>0</v>
      </c>
      <c r="CI46" s="46">
        <f>INDEX(Allocations[#All],MATCH(Capacity_Charges!$C45,Allocations[[#All],[Invoice_Group]],0),MATCH(Capacity_Charges!$B$3,Allocations[#Headers],0))</f>
        <v>0</v>
      </c>
      <c r="CJ46" s="46">
        <f>INDEX(Allocations[#All],MATCH(Capacity_Charges!$C45,Allocations[[#All],[Invoice_Group]],0),MATCH(Capacity_Charges!$B$3,Allocations[#Headers],0))</f>
        <v>0</v>
      </c>
      <c r="CK46" s="46">
        <f>INDEX(Allocations[#All],MATCH(Capacity_Charges!$C45,Allocations[[#All],[Invoice_Group]],0),MATCH(Capacity_Charges!$B$3,Allocations[#Headers],0))</f>
        <v>0</v>
      </c>
      <c r="CL46" s="46">
        <f>INDEX(Allocations[#All],MATCH(Capacity_Charges!$C45,Allocations[[#All],[Invoice_Group]],0),MATCH(Capacity_Charges!$B$3,Allocations[#Headers],0))</f>
        <v>0</v>
      </c>
      <c r="CM46" s="46">
        <f>INDEX(Allocations[#All],MATCH(Capacity_Charges!$C45,Allocations[[#All],[Invoice_Group]],0),MATCH(Capacity_Charges!$B$3,Allocations[#Headers],0))</f>
        <v>0</v>
      </c>
      <c r="CN46" s="46">
        <f>INDEX(Allocations[#All],MATCH(Capacity_Charges!$C45,Allocations[[#All],[Invoice_Group]],0),MATCH(Capacity_Charges!$B$3,Allocations[#Headers],0))</f>
        <v>0</v>
      </c>
      <c r="CO46" s="46">
        <f>INDEX(Allocations[#All],MATCH(Capacity_Charges!$C45,Allocations[[#All],[Invoice_Group]],0),MATCH(Capacity_Charges!$B$3,Allocations[#Headers],0))</f>
        <v>0</v>
      </c>
      <c r="CP46" s="46">
        <f>INDEX(Allocations[#All],MATCH(Capacity_Charges!$C45,Allocations[[#All],[Invoice_Group]],0),MATCH(Capacity_Charges!$B$3,Allocations[#Headers],0))</f>
        <v>0</v>
      </c>
      <c r="CQ46" s="46">
        <f>INDEX(Allocations[#All],MATCH(Capacity_Charges!$C45,Allocations[[#All],[Invoice_Group]],0),MATCH(Capacity_Charges!$B$3,Allocations[#Headers],0))</f>
        <v>0</v>
      </c>
      <c r="CR46" s="46">
        <f>INDEX(Allocations[#All],MATCH(Capacity_Charges!$C45,Allocations[[#All],[Invoice_Group]],0),MATCH(Capacity_Charges!$B$3,Allocations[#Headers],0))</f>
        <v>0</v>
      </c>
      <c r="CS46" s="46">
        <f>INDEX(Allocations[#All],MATCH(Capacity_Charges!$C45,Allocations[[#All],[Invoice_Group]],0),MATCH(Capacity_Charges!$B$3,Allocations[#Headers],0))</f>
        <v>0</v>
      </c>
      <c r="CT46" s="46">
        <f>INDEX(Allocations[#All],MATCH(Capacity_Charges!$C45,Allocations[[#All],[Invoice_Group]],0),MATCH(Capacity_Charges!$B$3,Allocations[#Headers],0))</f>
        <v>0</v>
      </c>
      <c r="CU46" s="46">
        <f>INDEX(Allocations[#All],MATCH(Capacity_Charges!$C45,Allocations[[#All],[Invoice_Group]],0),MATCH(Capacity_Charges!$B$3,Allocations[#Headers],0))</f>
        <v>0</v>
      </c>
      <c r="CV46" s="46">
        <f>INDEX(Allocations[#All],MATCH(Capacity_Charges!$C45,Allocations[[#All],[Invoice_Group]],0),MATCH(Capacity_Charges!$B$3,Allocations[#Headers],0))</f>
        <v>0</v>
      </c>
      <c r="CW46" s="46">
        <f>INDEX(Allocations[#All],MATCH(Capacity_Charges!$C45,Allocations[[#All],[Invoice_Group]],0),MATCH(Capacity_Charges!$B$3,Allocations[#Headers],0))</f>
        <v>0</v>
      </c>
      <c r="CX46" s="46">
        <f>INDEX(Allocations[#All],MATCH(Capacity_Charges!$C45,Allocations[[#All],[Invoice_Group]],0),MATCH(Capacity_Charges!$B$3,Allocations[#Headers],0))</f>
        <v>0</v>
      </c>
      <c r="CY46" s="46">
        <f>INDEX(Allocations[#All],MATCH(Capacity_Charges!$C45,Allocations[[#All],[Invoice_Group]],0),MATCH(Capacity_Charges!$B$3,Allocations[#Headers],0))</f>
        <v>0</v>
      </c>
      <c r="CZ46" s="46">
        <f>INDEX(Allocations[#All],MATCH(Capacity_Charges!$C45,Allocations[[#All],[Invoice_Group]],0),MATCH(Capacity_Charges!$B$3,Allocations[#Headers],0))</f>
        <v>0</v>
      </c>
      <c r="DA46" s="46">
        <f>INDEX(Allocations[#All],MATCH(Capacity_Charges!$C45,Allocations[[#All],[Invoice_Group]],0),MATCH(Capacity_Charges!$B$3,Allocations[#Headers],0))</f>
        <v>0</v>
      </c>
      <c r="DB46" s="46">
        <f>INDEX(Allocations[#All],MATCH(Capacity_Charges!$C45,Allocations[[#All],[Invoice_Group]],0),MATCH(Capacity_Charges!$B$3,Allocations[#Headers],0))</f>
        <v>0</v>
      </c>
      <c r="DC46" s="46">
        <f>INDEX(Allocations[#All],MATCH(Capacity_Charges!$C45,Allocations[[#All],[Invoice_Group]],0),MATCH(Capacity_Charges!$B$3,Allocations[#Headers],0))</f>
        <v>0</v>
      </c>
      <c r="DD46" s="46">
        <f>INDEX(Allocations[#All],MATCH(Capacity_Charges!$C45,Allocations[[#All],[Invoice_Group]],0),MATCH(Capacity_Charges!$B$3,Allocations[#Headers],0))</f>
        <v>0</v>
      </c>
      <c r="DE46" s="46">
        <f>INDEX(Allocations[#All],MATCH(Capacity_Charges!$C45,Allocations[[#All],[Invoice_Group]],0),MATCH(Capacity_Charges!$B$3,Allocations[#Headers],0))</f>
        <v>0</v>
      </c>
      <c r="DF46" s="46">
        <f>INDEX(Allocations[#All],MATCH(Capacity_Charges!$C45,Allocations[[#All],[Invoice_Group]],0),MATCH(Capacity_Charges!$B$3,Allocations[#Headers],0))</f>
        <v>0</v>
      </c>
      <c r="DG46" s="46">
        <f>INDEX(Allocations[#All],MATCH(Capacity_Charges!$C45,Allocations[[#All],[Invoice_Group]],0),MATCH(Capacity_Charges!$B$3,Allocations[#Headers],0))</f>
        <v>0</v>
      </c>
      <c r="DH46" s="46">
        <f>INDEX(Allocations[#All],MATCH(Capacity_Charges!$C45,Allocations[[#All],[Invoice_Group]],0),MATCH(Capacity_Charges!$B$3,Allocations[#Headers],0))</f>
        <v>0</v>
      </c>
      <c r="DI46" s="46">
        <f>INDEX(Allocations[#All],MATCH(Capacity_Charges!$C45,Allocations[[#All],[Invoice_Group]],0),MATCH(Capacity_Charges!$B$3,Allocations[#Headers],0))</f>
        <v>0</v>
      </c>
      <c r="DJ46" s="46">
        <f>INDEX(Allocations[#All],MATCH(Capacity_Charges!$C45,Allocations[[#All],[Invoice_Group]],0),MATCH(Capacity_Charges!$B$3,Allocations[#Headers],0))</f>
        <v>0</v>
      </c>
      <c r="DK46" s="46">
        <f>INDEX(Allocations[#All],MATCH(Capacity_Charges!$C45,Allocations[[#All],[Invoice_Group]],0),MATCH(Capacity_Charges!$B$3,Allocations[#Headers],0))</f>
        <v>0</v>
      </c>
      <c r="DL46" s="46">
        <f>INDEX(Allocations[#All],MATCH(Capacity_Charges!$C45,Allocations[[#All],[Invoice_Group]],0),MATCH(Capacity_Charges!$B$3,Allocations[#Headers],0))</f>
        <v>0</v>
      </c>
      <c r="DM46" s="46">
        <f>INDEX(Allocations[#All],MATCH(Capacity_Charges!$C45,Allocations[[#All],[Invoice_Group]],0),MATCH(Capacity_Charges!$B$3,Allocations[#Headers],0))</f>
        <v>0</v>
      </c>
      <c r="DN46" s="46">
        <f>INDEX(Allocations[#All],MATCH(Capacity_Charges!$C45,Allocations[[#All],[Invoice_Group]],0),MATCH(Capacity_Charges!$B$3,Allocations[#Headers],0))</f>
        <v>0</v>
      </c>
      <c r="DO46" s="46">
        <f>INDEX(Allocations[#All],MATCH(Capacity_Charges!$C45,Allocations[[#All],[Invoice_Group]],0),MATCH(Capacity_Charges!$B$3,Allocations[#Headers],0))</f>
        <v>0</v>
      </c>
      <c r="DP46" s="46">
        <f>INDEX(Allocations[#All],MATCH(Capacity_Charges!$C45,Allocations[[#All],[Invoice_Group]],0),MATCH(Capacity_Charges!$B$3,Allocations[#Headers],0))</f>
        <v>0</v>
      </c>
      <c r="DQ46" s="46">
        <f>INDEX(Allocations[#All],MATCH(Capacity_Charges!$C45,Allocations[[#All],[Invoice_Group]],0),MATCH(Capacity_Charges!$B$3,Allocations[#Headers],0))</f>
        <v>0</v>
      </c>
      <c r="DR46" s="46">
        <f>INDEX(Allocations[#All],MATCH(Capacity_Charges!$C45,Allocations[[#All],[Invoice_Group]],0),MATCH(Capacity_Charges!$B$3,Allocations[#Headers],0))</f>
        <v>0</v>
      </c>
      <c r="DS46" s="46">
        <f>INDEX(Allocations[#All],MATCH(Capacity_Charges!$C45,Allocations[[#All],[Invoice_Group]],0),MATCH(Capacity_Charges!$B$3,Allocations[#Headers],0))</f>
        <v>0</v>
      </c>
      <c r="DT46" s="46">
        <f>INDEX(Allocations[#All],MATCH(Capacity_Charges!$C45,Allocations[[#All],[Invoice_Group]],0),MATCH(Capacity_Charges!$B$3,Allocations[#Headers],0))</f>
        <v>0</v>
      </c>
      <c r="DU46" s="46">
        <f>INDEX(Allocations[#All],MATCH(Capacity_Charges!$C45,Allocations[[#All],[Invoice_Group]],0),MATCH(Capacity_Charges!$B$3,Allocations[#Headers],0))</f>
        <v>0</v>
      </c>
      <c r="DV46" s="46">
        <f>INDEX(Allocations[#All],MATCH(Capacity_Charges!$C45,Allocations[[#All],[Invoice_Group]],0),MATCH(Capacity_Charges!$B$3,Allocations[#Headers],0))</f>
        <v>0</v>
      </c>
      <c r="DW46" s="46">
        <f>INDEX(Allocations[#All],MATCH(Capacity_Charges!$C45,Allocations[[#All],[Invoice_Group]],0),MATCH(Capacity_Charges!$B$3,Allocations[#Headers],0))</f>
        <v>0</v>
      </c>
      <c r="DX46" s="46">
        <f>INDEX(Allocations[#All],MATCH(Capacity_Charges!$C45,Allocations[[#All],[Invoice_Group]],0),MATCH(Capacity_Charges!$B$3,Allocations[#Headers],0))</f>
        <v>0</v>
      </c>
      <c r="DY46" s="46">
        <f>INDEX(Allocations[#All],MATCH(Capacity_Charges!$C45,Allocations[[#All],[Invoice_Group]],0),MATCH(Capacity_Charges!$B$3,Allocations[#Headers],0))</f>
        <v>0</v>
      </c>
      <c r="DZ46" s="46">
        <f>INDEX(Allocations[#All],MATCH(Capacity_Charges!$C45,Allocations[[#All],[Invoice_Group]],0),MATCH(Capacity_Charges!$B$3,Allocations[#Headers],0))</f>
        <v>0</v>
      </c>
      <c r="EA46" s="46">
        <f>INDEX(Allocations[#All],MATCH(Capacity_Charges!$C45,Allocations[[#All],[Invoice_Group]],0),MATCH(Capacity_Charges!$B$3,Allocations[#Headers],0))</f>
        <v>0</v>
      </c>
      <c r="EB46" s="46">
        <f>INDEX(Allocations[#All],MATCH(Capacity_Charges!$C45,Allocations[[#All],[Invoice_Group]],0),MATCH(Capacity_Charges!$B$3,Allocations[#Headers],0))</f>
        <v>0</v>
      </c>
      <c r="EC46" s="46">
        <f>INDEX(Allocations[#All],MATCH(Capacity_Charges!$C45,Allocations[[#All],[Invoice_Group]],0),MATCH(Capacity_Charges!$B$3,Allocations[#Headers],0))</f>
        <v>0</v>
      </c>
      <c r="ED46" s="46">
        <f>INDEX(Allocations[#All],MATCH(Capacity_Charges!$C45,Allocations[[#All],[Invoice_Group]],0),MATCH(Capacity_Charges!$B$3,Allocations[#Headers],0))</f>
        <v>0</v>
      </c>
      <c r="EE46" s="46">
        <f>INDEX(Allocations[#All],MATCH(Capacity_Charges!$C45,Allocations[[#All],[Invoice_Group]],0),MATCH(Capacity_Charges!$B$3,Allocations[#Headers],0))</f>
        <v>0</v>
      </c>
      <c r="EF46" s="46">
        <f>INDEX(Allocations[#All],MATCH(Capacity_Charges!$C45,Allocations[[#All],[Invoice_Group]],0),MATCH(Capacity_Charges!$B$3,Allocations[#Headers],0))</f>
        <v>0</v>
      </c>
      <c r="EG46" s="46">
        <f>INDEX(Allocations[#All],MATCH(Capacity_Charges!$C45,Allocations[[#All],[Invoice_Group]],0),MATCH(Capacity_Charges!$B$3,Allocations[#Headers],0))</f>
        <v>0</v>
      </c>
      <c r="EH46" s="46">
        <f>INDEX(Allocations[#All],MATCH(Capacity_Charges!$C45,Allocations[[#All],[Invoice_Group]],0),MATCH(Capacity_Charges!$B$3,Allocations[#Headers],0))</f>
        <v>0</v>
      </c>
      <c r="EI46" s="46">
        <f>INDEX(Allocations[#All],MATCH(Capacity_Charges!$C45,Allocations[[#All],[Invoice_Group]],0),MATCH(Capacity_Charges!$B$3,Allocations[#Headers],0))</f>
        <v>0</v>
      </c>
      <c r="EJ46" s="46">
        <f>INDEX(Allocations[#All],MATCH(Capacity_Charges!$C45,Allocations[[#All],[Invoice_Group]],0),MATCH(Capacity_Charges!$B$3,Allocations[#Headers],0))</f>
        <v>0</v>
      </c>
      <c r="EK46" s="46">
        <f>INDEX(Allocations[#All],MATCH(Capacity_Charges!$C45,Allocations[[#All],[Invoice_Group]],0),MATCH(Capacity_Charges!$B$3,Allocations[#Headers],0))</f>
        <v>0</v>
      </c>
      <c r="EL46" s="46">
        <f>INDEX(Allocations[#All],MATCH(Capacity_Charges!$C45,Allocations[[#All],[Invoice_Group]],0),MATCH(Capacity_Charges!$B$3,Allocations[#Headers],0))</f>
        <v>0</v>
      </c>
      <c r="EM46" s="46">
        <f>INDEX(Allocations[#All],MATCH(Capacity_Charges!$C45,Allocations[[#All],[Invoice_Group]],0),MATCH(Capacity_Charges!$B$3,Allocations[#Headers],0))</f>
        <v>0</v>
      </c>
      <c r="EN46" s="46">
        <f>INDEX(Allocations[#All],MATCH(Capacity_Charges!$C45,Allocations[[#All],[Invoice_Group]],0),MATCH(Capacity_Charges!$B$3,Allocations[#Headers],0))</f>
        <v>0</v>
      </c>
      <c r="EO46" s="46">
        <f>INDEX(Allocations[#All],MATCH(Capacity_Charges!$C45,Allocations[[#All],[Invoice_Group]],0),MATCH(Capacity_Charges!$B$3,Allocations[#Headers],0))</f>
        <v>0</v>
      </c>
      <c r="EP46" s="46">
        <f>INDEX(Allocations[#All],MATCH(Capacity_Charges!$C45,Allocations[[#All],[Invoice_Group]],0),MATCH(Capacity_Charges!$B$3,Allocations[#Headers],0))</f>
        <v>0</v>
      </c>
      <c r="EQ46" s="46">
        <f>INDEX(Allocations[#All],MATCH(Capacity_Charges!$C45,Allocations[[#All],[Invoice_Group]],0),MATCH(Capacity_Charges!$B$3,Allocations[#Headers],0))</f>
        <v>0</v>
      </c>
      <c r="ER46" s="46">
        <f>INDEX(Allocations[#All],MATCH(Capacity_Charges!$C45,Allocations[[#All],[Invoice_Group]],0),MATCH(Capacity_Charges!$B$3,Allocations[#Headers],0))</f>
        <v>0</v>
      </c>
      <c r="ES46" s="46">
        <f>INDEX(Allocations[#All],MATCH(Capacity_Charges!$C45,Allocations[[#All],[Invoice_Group]],0),MATCH(Capacity_Charges!$B$3,Allocations[#Headers],0))</f>
        <v>0</v>
      </c>
      <c r="ET46" s="46">
        <f>INDEX(Allocations[#All],MATCH(Capacity_Charges!$C45,Allocations[[#All],[Invoice_Group]],0),MATCH(Capacity_Charges!$B$3,Allocations[#Headers],0))</f>
        <v>0</v>
      </c>
      <c r="EU46" s="46">
        <f>INDEX(Allocations[#All],MATCH(Capacity_Charges!$C45,Allocations[[#All],[Invoice_Group]],0),MATCH(Capacity_Charges!$B$3,Allocations[#Headers],0))</f>
        <v>0</v>
      </c>
      <c r="EV46" s="46">
        <f>INDEX(Allocations[#All],MATCH(Capacity_Charges!$C45,Allocations[[#All],[Invoice_Group]],0),MATCH(Capacity_Charges!$B$3,Allocations[#Headers],0))</f>
        <v>0</v>
      </c>
      <c r="EW46" s="46">
        <f>INDEX(Allocations[#All],MATCH(Capacity_Charges!$C45,Allocations[[#All],[Invoice_Group]],0),MATCH(Capacity_Charges!$B$3,Allocations[#Headers],0))</f>
        <v>0</v>
      </c>
      <c r="EX46" s="46">
        <f>INDEX(Allocations[#All],MATCH(Capacity_Charges!$C45,Allocations[[#All],[Invoice_Group]],0),MATCH(Capacity_Charges!$B$3,Allocations[#Headers],0))</f>
        <v>0</v>
      </c>
      <c r="EY46" s="46">
        <f>INDEX(Allocations[#All],MATCH(Capacity_Charges!$C45,Allocations[[#All],[Invoice_Group]],0),MATCH(Capacity_Charges!$B$3,Allocations[#Headers],0))</f>
        <v>0</v>
      </c>
      <c r="EZ46" s="46">
        <f>INDEX(Allocations[#All],MATCH(Capacity_Charges!$C45,Allocations[[#All],[Invoice_Group]],0),MATCH(Capacity_Charges!$B$3,Allocations[#Headers],0))</f>
        <v>0</v>
      </c>
      <c r="FA46" s="46">
        <f>INDEX(Allocations[#All],MATCH(Capacity_Charges!$C45,Allocations[[#All],[Invoice_Group]],0),MATCH(Capacity_Charges!$B$3,Allocations[#Headers],0))</f>
        <v>0</v>
      </c>
      <c r="FB46" s="46">
        <f>INDEX(Allocations[#All],MATCH(Capacity_Charges!$C45,Allocations[[#All],[Invoice_Group]],0),MATCH(Capacity_Charges!$B$3,Allocations[#Headers],0))</f>
        <v>0</v>
      </c>
      <c r="FC46" s="46">
        <f>INDEX(Allocations[#All],MATCH(Capacity_Charges!$C45,Allocations[[#All],[Invoice_Group]],0),MATCH(Capacity_Charges!$B$3,Allocations[#Headers],0))</f>
        <v>0</v>
      </c>
      <c r="FD46" s="46">
        <f>INDEX(Allocations[#All],MATCH(Capacity_Charges!$C45,Allocations[[#All],[Invoice_Group]],0),MATCH(Capacity_Charges!$B$3,Allocations[#Headers],0))</f>
        <v>0</v>
      </c>
      <c r="FE46" s="46">
        <f>INDEX(Allocations[#All],MATCH(Capacity_Charges!$C45,Allocations[[#All],[Invoice_Group]],0),MATCH(Capacity_Charges!$B$3,Allocations[#Headers],0))</f>
        <v>0</v>
      </c>
      <c r="FF46" s="46">
        <f>INDEX(Allocations[#All],MATCH(Capacity_Charges!$C45,Allocations[[#All],[Invoice_Group]],0),MATCH(Capacity_Charges!$B$3,Allocations[#Headers],0))</f>
        <v>0</v>
      </c>
      <c r="FG46" s="46">
        <f>INDEX(Allocations[#All],MATCH(Capacity_Charges!$C45,Allocations[[#All],[Invoice_Group]],0),MATCH(Capacity_Charges!$B$3,Allocations[#Headers],0))</f>
        <v>0</v>
      </c>
      <c r="FH46" s="46">
        <f>INDEX(Allocations[#All],MATCH(Capacity_Charges!$C45,Allocations[[#All],[Invoice_Group]],0),MATCH(Capacity_Charges!$B$3,Allocations[#Headers],0))</f>
        <v>0</v>
      </c>
      <c r="FI46" s="46">
        <f>INDEX(Allocations[#All],MATCH(Capacity_Charges!$C45,Allocations[[#All],[Invoice_Group]],0),MATCH(Capacity_Charges!$B$3,Allocations[#Headers],0))</f>
        <v>0</v>
      </c>
      <c r="FJ46" s="46">
        <f>INDEX(Allocations[#All],MATCH(Capacity_Charges!$C45,Allocations[[#All],[Invoice_Group]],0),MATCH(Capacity_Charges!$B$3,Allocations[#Headers],0))</f>
        <v>0</v>
      </c>
      <c r="FK46" s="46">
        <f>INDEX(Allocations[#All],MATCH(Capacity_Charges!$C45,Allocations[[#All],[Invoice_Group]],0),MATCH(Capacity_Charges!$B$3,Allocations[#Headers],0))</f>
        <v>0</v>
      </c>
      <c r="FL46" s="46">
        <f>INDEX(Allocations[#All],MATCH(Capacity_Charges!$C45,Allocations[[#All],[Invoice_Group]],0),MATCH(Capacity_Charges!$B$3,Allocations[#Headers],0))</f>
        <v>0</v>
      </c>
      <c r="FM46" s="46">
        <f>INDEX(Allocations[#All],MATCH(Capacity_Charges!$C45,Allocations[[#All],[Invoice_Group]],0),MATCH(Capacity_Charges!$B$3,Allocations[#Headers],0))</f>
        <v>0</v>
      </c>
      <c r="FN46" s="46">
        <f>INDEX(Allocations[#All],MATCH(Capacity_Charges!$C45,Allocations[[#All],[Invoice_Group]],0),MATCH(Capacity_Charges!$B$3,Allocations[#Headers],0))</f>
        <v>0</v>
      </c>
      <c r="FO46" s="46">
        <f>INDEX(Allocations[#All],MATCH(Capacity_Charges!$C45,Allocations[[#All],[Invoice_Group]],0),MATCH(Capacity_Charges!$B$3,Allocations[#Headers],0))</f>
        <v>0</v>
      </c>
      <c r="FP46" s="46">
        <f>INDEX(Allocations[#All],MATCH(Capacity_Charges!$C45,Allocations[[#All],[Invoice_Group]],0),MATCH(Capacity_Charges!$B$3,Allocations[#Headers],0))</f>
        <v>0</v>
      </c>
      <c r="FQ46" s="46">
        <f>INDEX(Allocations[#All],MATCH(Capacity_Charges!$C45,Allocations[[#All],[Invoice_Group]],0),MATCH(Capacity_Charges!$B$3,Allocations[#Headers],0))</f>
        <v>0</v>
      </c>
      <c r="FR46" s="46">
        <f>INDEX(Allocations[#All],MATCH(Capacity_Charges!$C45,Allocations[[#All],[Invoice_Group]],0),MATCH(Capacity_Charges!$B$3,Allocations[#Headers],0))</f>
        <v>0</v>
      </c>
      <c r="FS46" s="46">
        <f>INDEX(Allocations[#All],MATCH(Capacity_Charges!$C45,Allocations[[#All],[Invoice_Group]],0),MATCH(Capacity_Charges!$B$3,Allocations[#Headers],0))</f>
        <v>0</v>
      </c>
      <c r="FT46" s="46">
        <f>INDEX(Allocations[#All],MATCH(Capacity_Charges!$C45,Allocations[[#All],[Invoice_Group]],0),MATCH(Capacity_Charges!$B$3,Allocations[#Headers],0))</f>
        <v>0</v>
      </c>
      <c r="FU46" s="46">
        <f>INDEX(Allocations[#All],MATCH(Capacity_Charges!$C45,Allocations[[#All],[Invoice_Group]],0),MATCH(Capacity_Charges!$B$3,Allocations[#Headers],0))</f>
        <v>0</v>
      </c>
      <c r="FV46" s="46">
        <f>INDEX(Allocations[#All],MATCH(Capacity_Charges!$C45,Allocations[[#All],[Invoice_Group]],0),MATCH(Capacity_Charges!$B$3,Allocations[#Headers],0))</f>
        <v>0</v>
      </c>
      <c r="FW46" s="46">
        <f>INDEX(Allocations[#All],MATCH(Capacity_Charges!$C45,Allocations[[#All],[Invoice_Group]],0),MATCH(Capacity_Charges!$B$3,Allocations[#Headers],0))</f>
        <v>0</v>
      </c>
      <c r="FX46" s="46">
        <f>INDEX(Allocations[#All],MATCH(Capacity_Charges!$C45,Allocations[[#All],[Invoice_Group]],0),MATCH(Capacity_Charges!$B$3,Allocations[#Headers],0))</f>
        <v>0</v>
      </c>
      <c r="FY46" s="46">
        <f>INDEX(Allocations[#All],MATCH(Capacity_Charges!$C45,Allocations[[#All],[Invoice_Group]],0),MATCH(Capacity_Charges!$B$3,Allocations[#Headers],0))</f>
        <v>0</v>
      </c>
      <c r="FZ46" s="46">
        <f>INDEX(Allocations[#All],MATCH(Capacity_Charges!$C45,Allocations[[#All],[Invoice_Group]],0),MATCH(Capacity_Charges!$B$3,Allocations[#Headers],0))</f>
        <v>0</v>
      </c>
      <c r="GA46" s="46">
        <f>INDEX(Allocations[#All],MATCH(Capacity_Charges!$C45,Allocations[[#All],[Invoice_Group]],0),MATCH(Capacity_Charges!$B$3,Allocations[#Headers],0))</f>
        <v>0</v>
      </c>
      <c r="GB46" s="46">
        <f>INDEX(Allocations[#All],MATCH(Capacity_Charges!$C45,Allocations[[#All],[Invoice_Group]],0),MATCH(Capacity_Charges!$B$3,Allocations[#Headers],0))</f>
        <v>0</v>
      </c>
      <c r="GC46" s="46">
        <f>INDEX(Allocations[#All],MATCH(Capacity_Charges!$C45,Allocations[[#All],[Invoice_Group]],0),MATCH(Capacity_Charges!$B$3,Allocations[#Headers],0))</f>
        <v>0</v>
      </c>
      <c r="GD46" s="46">
        <f>INDEX(Allocations[#All],MATCH(Capacity_Charges!$C45,Allocations[[#All],[Invoice_Group]],0),MATCH(Capacity_Charges!$B$3,Allocations[#Headers],0))</f>
        <v>0</v>
      </c>
      <c r="GE46" s="46">
        <f>INDEX(Allocations[#All],MATCH(Capacity_Charges!$C45,Allocations[[#All],[Invoice_Group]],0),MATCH(Capacity_Charges!$B$3,Allocations[#Headers],0))</f>
        <v>0</v>
      </c>
      <c r="GF46" s="46">
        <f>INDEX(Allocations[#All],MATCH(Capacity_Charges!$C45,Allocations[[#All],[Invoice_Group]],0),MATCH(Capacity_Charges!$B$3,Allocations[#Headers],0))</f>
        <v>0</v>
      </c>
      <c r="GG46" s="46">
        <f>INDEX(Allocations[#All],MATCH(Capacity_Charges!$C45,Allocations[[#All],[Invoice_Group]],0),MATCH(Capacity_Charges!$B$3,Allocations[#Headers],0))</f>
        <v>0</v>
      </c>
      <c r="GH46" s="46">
        <f>INDEX(Allocations[#All],MATCH(Capacity_Charges!$C45,Allocations[[#All],[Invoice_Group]],0),MATCH(Capacity_Charges!$B$3,Allocations[#Headers],0))</f>
        <v>0</v>
      </c>
      <c r="GI46" s="46">
        <f>INDEX(Allocations[#All],MATCH(Capacity_Charges!$C45,Allocations[[#All],[Invoice_Group]],0),MATCH(Capacity_Charges!$B$3,Allocations[#Headers],0))</f>
        <v>0</v>
      </c>
      <c r="GJ46" s="46">
        <f>INDEX(Allocations[#All],MATCH(Capacity_Charges!$C45,Allocations[[#All],[Invoice_Group]],0),MATCH(Capacity_Charges!$B$3,Allocations[#Headers],0))</f>
        <v>0</v>
      </c>
      <c r="GK46" s="46">
        <f>INDEX(Allocations[#All],MATCH(Capacity_Charges!$C45,Allocations[[#All],[Invoice_Group]],0),MATCH(Capacity_Charges!$B$3,Allocations[#Headers],0))</f>
        <v>0</v>
      </c>
      <c r="GL46" s="46">
        <f>INDEX(Allocations[#All],MATCH(Capacity_Charges!$C45,Allocations[[#All],[Invoice_Group]],0),MATCH(Capacity_Charges!$B$3,Allocations[#Headers],0))</f>
        <v>0</v>
      </c>
      <c r="GM46" s="46">
        <f>INDEX(Allocations[#All],MATCH(Capacity_Charges!$C45,Allocations[[#All],[Invoice_Group]],0),MATCH(Capacity_Charges!$B$3,Allocations[#Headers],0))</f>
        <v>0</v>
      </c>
      <c r="GN46" s="46">
        <f>INDEX(Allocations[#All],MATCH(Capacity_Charges!$C45,Allocations[[#All],[Invoice_Group]],0),MATCH(Capacity_Charges!$B$3,Allocations[#Headers],0))</f>
        <v>0</v>
      </c>
      <c r="GO46" s="46">
        <f>INDEX(Allocations[#All],MATCH(Capacity_Charges!$C45,Allocations[[#All],[Invoice_Group]],0),MATCH(Capacity_Charges!$B$3,Allocations[#Headers],0))</f>
        <v>0</v>
      </c>
      <c r="GP46" s="46">
        <f>INDEX(Allocations[#All],MATCH(Capacity_Charges!$C45,Allocations[[#All],[Invoice_Group]],0),MATCH(Capacity_Charges!$B$3,Allocations[#Headers],0))</f>
        <v>0</v>
      </c>
      <c r="GQ46" s="46">
        <f>INDEX(Allocations[#All],MATCH(Capacity_Charges!$C45,Allocations[[#All],[Invoice_Group]],0),MATCH(Capacity_Charges!$B$3,Allocations[#Headers],0))</f>
        <v>0</v>
      </c>
      <c r="GR46" s="46">
        <f>INDEX(Allocations[#All],MATCH(Capacity_Charges!$C45,Allocations[[#All],[Invoice_Group]],0),MATCH(Capacity_Charges!$B$3,Allocations[#Headers],0))</f>
        <v>0</v>
      </c>
      <c r="GS46" s="46">
        <f>INDEX(Allocations[#All],MATCH(Capacity_Charges!$C45,Allocations[[#All],[Invoice_Group]],0),MATCH(Capacity_Charges!$B$3,Allocations[#Headers],0))</f>
        <v>0</v>
      </c>
      <c r="GT46" s="46">
        <f>INDEX(Allocations[#All],MATCH(Capacity_Charges!$C45,Allocations[[#All],[Invoice_Group]],0),MATCH(Capacity_Charges!$B$3,Allocations[#Headers],0))</f>
        <v>0</v>
      </c>
      <c r="GU46" s="46">
        <f>INDEX(Allocations[#All],MATCH(Capacity_Charges!$C45,Allocations[[#All],[Invoice_Group]],0),MATCH(Capacity_Charges!$B$3,Allocations[#Headers],0))</f>
        <v>0</v>
      </c>
      <c r="GV46" s="46">
        <f>INDEX(Allocations[#All],MATCH(Capacity_Charges!$C45,Allocations[[#All],[Invoice_Group]],0),MATCH(Capacity_Charges!$B$3,Allocations[#Headers],0))</f>
        <v>0</v>
      </c>
      <c r="GW46" s="46">
        <f>INDEX(Allocations[#All],MATCH(Capacity_Charges!$C45,Allocations[[#All],[Invoice_Group]],0),MATCH(Capacity_Charges!$B$3,Allocations[#Headers],0))</f>
        <v>0</v>
      </c>
      <c r="GX46" s="46">
        <f>INDEX(Allocations[#All],MATCH(Capacity_Charges!$C45,Allocations[[#All],[Invoice_Group]],0),MATCH(Capacity_Charges!$B$3,Allocations[#Headers],0))</f>
        <v>0</v>
      </c>
      <c r="GY46" s="46">
        <f>INDEX(Allocations[#All],MATCH(Capacity_Charges!$C45,Allocations[[#All],[Invoice_Group]],0),MATCH(Capacity_Charges!$B$3,Allocations[#Headers],0))</f>
        <v>0</v>
      </c>
      <c r="GZ46" s="46">
        <f>INDEX(Allocations[#All],MATCH(Capacity_Charges!$C45,Allocations[[#All],[Invoice_Group]],0),MATCH(Capacity_Charges!$B$3,Allocations[#Headers],0))</f>
        <v>0</v>
      </c>
      <c r="HA46" s="46">
        <f>INDEX(Allocations[#All],MATCH(Capacity_Charges!$C45,Allocations[[#All],[Invoice_Group]],0),MATCH(Capacity_Charges!$B$3,Allocations[#Headers],0))</f>
        <v>0</v>
      </c>
      <c r="HB46" s="46">
        <f>INDEX(Allocations[#All],MATCH(Capacity_Charges!$C45,Allocations[[#All],[Invoice_Group]],0),MATCH(Capacity_Charges!$B$3,Allocations[#Headers],0))</f>
        <v>0</v>
      </c>
      <c r="HC46" s="46">
        <f>INDEX(Allocations[#All],MATCH(Capacity_Charges!$C45,Allocations[[#All],[Invoice_Group]],0),MATCH(Capacity_Charges!$B$3,Allocations[#Headers],0))</f>
        <v>0</v>
      </c>
      <c r="HD46" s="46">
        <f>INDEX(Allocations[#All],MATCH(Capacity_Charges!$C45,Allocations[[#All],[Invoice_Group]],0),MATCH(Capacity_Charges!$B$3,Allocations[#Headers],0))</f>
        <v>0</v>
      </c>
      <c r="HE46" s="46">
        <f>INDEX(Allocations[#All],MATCH(Capacity_Charges!$C45,Allocations[[#All],[Invoice_Group]],0),MATCH(Capacity_Charges!$B$3,Allocations[#Headers],0))</f>
        <v>0</v>
      </c>
      <c r="HF46" s="46">
        <f>INDEX(Allocations[#All],MATCH(Capacity_Charges!$C45,Allocations[[#All],[Invoice_Group]],0),MATCH(Capacity_Charges!$B$3,Allocations[#Headers],0))</f>
        <v>0</v>
      </c>
      <c r="HG46" s="46">
        <f>INDEX(Allocations[#All],MATCH(Capacity_Charges!$C45,Allocations[[#All],[Invoice_Group]],0),MATCH(Capacity_Charges!$B$3,Allocations[#Headers],0))</f>
        <v>0</v>
      </c>
      <c r="HH46" s="46">
        <f>INDEX(Allocations[#All],MATCH(Capacity_Charges!$C45,Allocations[[#All],[Invoice_Group]],0),MATCH(Capacity_Charges!$B$3,Allocations[#Headers],0))</f>
        <v>0</v>
      </c>
      <c r="HI46" s="46">
        <f>INDEX(Allocations[#All],MATCH(Capacity_Charges!$C45,Allocations[[#All],[Invoice_Group]],0),MATCH(Capacity_Charges!$B$3,Allocations[#Headers],0))</f>
        <v>0</v>
      </c>
      <c r="HJ46" s="46">
        <f>INDEX(Allocations[#All],MATCH(Capacity_Charges!$C45,Allocations[[#All],[Invoice_Group]],0),MATCH(Capacity_Charges!$B$3,Allocations[#Headers],0))</f>
        <v>0</v>
      </c>
      <c r="HK46" s="46">
        <f>INDEX(Allocations[#All],MATCH(Capacity_Charges!$C45,Allocations[[#All],[Invoice_Group]],0),MATCH(Capacity_Charges!$B$3,Allocations[#Headers],0))</f>
        <v>0</v>
      </c>
      <c r="HL46" s="46">
        <f>INDEX(Allocations[#All],MATCH(Capacity_Charges!$C45,Allocations[[#All],[Invoice_Group]],0),MATCH(Capacity_Charges!$B$3,Allocations[#Headers],0))</f>
        <v>0</v>
      </c>
      <c r="HM46" s="46">
        <f>INDEX(Allocations[#All],MATCH(Capacity_Charges!$C45,Allocations[[#All],[Invoice_Group]],0),MATCH(Capacity_Charges!$B$3,Allocations[#Headers],0))</f>
        <v>0</v>
      </c>
      <c r="HN46" s="46">
        <f>INDEX(Allocations[#All],MATCH(Capacity_Charges!$C45,Allocations[[#All],[Invoice_Group]],0),MATCH(Capacity_Charges!$B$3,Allocations[#Headers],0))</f>
        <v>0</v>
      </c>
      <c r="HO46" s="46">
        <f>INDEX(Allocations[#All],MATCH(Capacity_Charges!$C45,Allocations[[#All],[Invoice_Group]],0),MATCH(Capacity_Charges!$B$3,Allocations[#Headers],0))</f>
        <v>0</v>
      </c>
      <c r="HP46" s="46">
        <f>INDEX(Allocations[#All],MATCH(Capacity_Charges!$C45,Allocations[[#All],[Invoice_Group]],0),MATCH(Capacity_Charges!$B$3,Allocations[#Headers],0))</f>
        <v>0</v>
      </c>
      <c r="HQ46" s="46">
        <f>INDEX(Allocations[#All],MATCH(Capacity_Charges!$C45,Allocations[[#All],[Invoice_Group]],0),MATCH(Capacity_Charges!$B$3,Allocations[#Headers],0))</f>
        <v>0</v>
      </c>
      <c r="HR46" s="46">
        <f>INDEX(Allocations[#All],MATCH(Capacity_Charges!$C45,Allocations[[#All],[Invoice_Group]],0),MATCH(Capacity_Charges!$B$3,Allocations[#Headers],0))</f>
        <v>0</v>
      </c>
      <c r="HS46" s="46">
        <f>INDEX(Allocations[#All],MATCH(Capacity_Charges!$C45,Allocations[[#All],[Invoice_Group]],0),MATCH(Capacity_Charges!$B$3,Allocations[#Headers],0))</f>
        <v>0</v>
      </c>
      <c r="HT46" s="46">
        <f>INDEX(Allocations[#All],MATCH(Capacity_Charges!$C45,Allocations[[#All],[Invoice_Group]],0),MATCH(Capacity_Charges!$B$3,Allocations[#Headers],0))</f>
        <v>0</v>
      </c>
      <c r="HU46" s="46">
        <f>INDEX(Allocations[#All],MATCH(Capacity_Charges!$C45,Allocations[[#All],[Invoice_Group]],0),MATCH(Capacity_Charges!$B$3,Allocations[#Headers],0))</f>
        <v>0</v>
      </c>
      <c r="HV46" s="46">
        <f>INDEX(Allocations[#All],MATCH(Capacity_Charges!$C45,Allocations[[#All],[Invoice_Group]],0),MATCH(Capacity_Charges!$B$3,Allocations[#Headers],0))</f>
        <v>0</v>
      </c>
      <c r="HW46" s="46">
        <f>INDEX(Allocations[#All],MATCH(Capacity_Charges!$C45,Allocations[[#All],[Invoice_Group]],0),MATCH(Capacity_Charges!$B$3,Allocations[#Headers],0))</f>
        <v>0</v>
      </c>
      <c r="HX46" s="46">
        <f>INDEX(Allocations[#All],MATCH(Capacity_Charges!$C45,Allocations[[#All],[Invoice_Group]],0),MATCH(Capacity_Charges!$B$3,Allocations[#Headers],0))</f>
        <v>0</v>
      </c>
      <c r="HY46" s="46">
        <f>INDEX(Allocations[#All],MATCH(Capacity_Charges!$C45,Allocations[[#All],[Invoice_Group]],0),MATCH(Capacity_Charges!$B$3,Allocations[#Headers],0))</f>
        <v>0</v>
      </c>
      <c r="HZ46" s="46">
        <f>INDEX(Allocations[#All],MATCH(Capacity_Charges!$C45,Allocations[[#All],[Invoice_Group]],0),MATCH(Capacity_Charges!$B$3,Allocations[#Headers],0))</f>
        <v>0</v>
      </c>
      <c r="IA46" s="46">
        <f>INDEX(Allocations[#All],MATCH(Capacity_Charges!$C45,Allocations[[#All],[Invoice_Group]],0),MATCH(Capacity_Charges!$B$3,Allocations[#Headers],0))</f>
        <v>0</v>
      </c>
      <c r="IB46" s="46">
        <f>INDEX(Allocations[#All],MATCH(Capacity_Charges!$C45,Allocations[[#All],[Invoice_Group]],0),MATCH(Capacity_Charges!$B$3,Allocations[#Headers],0))</f>
        <v>0</v>
      </c>
      <c r="IC46" s="46">
        <f>INDEX(Allocations[#All],MATCH(Capacity_Charges!$C45,Allocations[[#All],[Invoice_Group]],0),MATCH(Capacity_Charges!$B$3,Allocations[#Headers],0))</f>
        <v>0</v>
      </c>
      <c r="ID46" s="46">
        <f>INDEX(Allocations[#All],MATCH(Capacity_Charges!$C45,Allocations[[#All],[Invoice_Group]],0),MATCH(Capacity_Charges!$B$3,Allocations[#Headers],0))</f>
        <v>0</v>
      </c>
      <c r="IE46" s="46">
        <f>INDEX(Allocations[#All],MATCH(Capacity_Charges!$C45,Allocations[[#All],[Invoice_Group]],0),MATCH(Capacity_Charges!$B$3,Allocations[#Headers],0))</f>
        <v>0</v>
      </c>
      <c r="IF46" s="46">
        <f>INDEX(Allocations[#All],MATCH(Capacity_Charges!$C45,Allocations[[#All],[Invoice_Group]],0),MATCH(Capacity_Charges!$B$3,Allocations[#Headers],0))</f>
        <v>0</v>
      </c>
      <c r="IG46" s="46">
        <f>INDEX(Allocations[#All],MATCH(Capacity_Charges!$C45,Allocations[[#All],[Invoice_Group]],0),MATCH(Capacity_Charges!$B$3,Allocations[#Headers],0))</f>
        <v>0</v>
      </c>
      <c r="IH46" s="46">
        <f>INDEX(Allocations[#All],MATCH(Capacity_Charges!$C45,Allocations[[#All],[Invoice_Group]],0),MATCH(Capacity_Charges!$B$3,Allocations[#Headers],0))</f>
        <v>0</v>
      </c>
      <c r="II46" s="46">
        <f>INDEX(Allocations[#All],MATCH(Capacity_Charges!$C45,Allocations[[#All],[Invoice_Group]],0),MATCH(Capacity_Charges!$B$3,Allocations[#Headers],0))</f>
        <v>0</v>
      </c>
      <c r="IJ46" s="46">
        <f>INDEX(Allocations[#All],MATCH(Capacity_Charges!$C45,Allocations[[#All],[Invoice_Group]],0),MATCH(Capacity_Charges!$B$3,Allocations[#Headers],0))</f>
        <v>0</v>
      </c>
      <c r="IK46" s="46">
        <f>INDEX(Allocations[#All],MATCH(Capacity_Charges!$C45,Allocations[[#All],[Invoice_Group]],0),MATCH(Capacity_Charges!$B$3,Allocations[#Headers],0))</f>
        <v>0</v>
      </c>
      <c r="IL46" s="46">
        <f>INDEX(Allocations[#All],MATCH(Capacity_Charges!$C45,Allocations[[#All],[Invoice_Group]],0),MATCH(Capacity_Charges!$B$3,Allocations[#Headers],0))</f>
        <v>0</v>
      </c>
      <c r="IM46" s="46">
        <f>INDEX(Allocations[#All],MATCH(Capacity_Charges!$C45,Allocations[[#All],[Invoice_Group]],0),MATCH(Capacity_Charges!$B$3,Allocations[#Headers],0))</f>
        <v>0</v>
      </c>
      <c r="IN46" s="46">
        <f>INDEX(Allocations[#All],MATCH(Capacity_Charges!$C45,Allocations[[#All],[Invoice_Group]],0),MATCH(Capacity_Charges!$B$3,Allocations[#Headers],0))</f>
        <v>0</v>
      </c>
      <c r="IO46" s="46">
        <f>INDEX(Allocations[#All],MATCH(Capacity_Charges!$C45,Allocations[[#All],[Invoice_Group]],0),MATCH(Capacity_Charges!$B$3,Allocations[#Headers],0))</f>
        <v>0</v>
      </c>
      <c r="IP46" s="46">
        <f>INDEX(Allocations[#All],MATCH(Capacity_Charges!$C45,Allocations[[#All],[Invoice_Group]],0),MATCH(Capacity_Charges!$B$3,Allocations[#Headers],0))</f>
        <v>0</v>
      </c>
      <c r="IQ46" s="46">
        <f>INDEX(Allocations[#All],MATCH(Capacity_Charges!$C45,Allocations[[#All],[Invoice_Group]],0),MATCH(Capacity_Charges!$B$3,Allocations[#Headers],0))</f>
        <v>0</v>
      </c>
      <c r="IR46" s="46">
        <f>INDEX(Allocations[#All],MATCH(Capacity_Charges!$C45,Allocations[[#All],[Invoice_Group]],0),MATCH(Capacity_Charges!$B$3,Allocations[#Headers],0))</f>
        <v>0</v>
      </c>
      <c r="IS46" s="46">
        <f>INDEX(Allocations[#All],MATCH(Capacity_Charges!$C45,Allocations[[#All],[Invoice_Group]],0),MATCH(Capacity_Charges!$B$3,Allocations[#Headers],0))</f>
        <v>0</v>
      </c>
      <c r="IT46" s="46">
        <f>INDEX(Allocations[#All],MATCH(Capacity_Charges!$C45,Allocations[[#All],[Invoice_Group]],0),MATCH(Capacity_Charges!$B$3,Allocations[#Headers],0))</f>
        <v>0</v>
      </c>
      <c r="IU46" s="46">
        <f>INDEX(Allocations[#All],MATCH(Capacity_Charges!$C45,Allocations[[#All],[Invoice_Group]],0),MATCH(Capacity_Charges!$B$3,Allocations[#Headers],0))</f>
        <v>0</v>
      </c>
      <c r="IV46" s="46">
        <f>INDEX(Allocations[#All],MATCH(Capacity_Charges!$C45,Allocations[[#All],[Invoice_Group]],0),MATCH(Capacity_Charges!$B$3,Allocations[#Headers],0))</f>
        <v>0</v>
      </c>
      <c r="IW46" s="46">
        <f>INDEX(Allocations[#All],MATCH(Capacity_Charges!$C45,Allocations[[#All],[Invoice_Group]],0),MATCH(Capacity_Charges!$B$3,Allocations[#Headers],0))</f>
        <v>0</v>
      </c>
      <c r="IX46" s="46">
        <f>INDEX(Allocations[#All],MATCH(Capacity_Charges!$C45,Allocations[[#All],[Invoice_Group]],0),MATCH(Capacity_Charges!$B$3,Allocations[#Headers],0))</f>
        <v>0</v>
      </c>
      <c r="IY46" s="46">
        <f>INDEX(Allocations[#All],MATCH(Capacity_Charges!$C45,Allocations[[#All],[Invoice_Group]],0),MATCH(Capacity_Charges!$B$3,Allocations[#Headers],0))</f>
        <v>0</v>
      </c>
      <c r="IZ46" s="46">
        <f>INDEX(Allocations[#All],MATCH(Capacity_Charges!$C45,Allocations[[#All],[Invoice_Group]],0),MATCH(Capacity_Charges!$B$3,Allocations[#Headers],0))</f>
        <v>0</v>
      </c>
      <c r="JA46" s="46">
        <f>INDEX(Allocations[#All],MATCH(Capacity_Charges!$C45,Allocations[[#All],[Invoice_Group]],0),MATCH(Capacity_Charges!$B$3,Allocations[#Headers],0))</f>
        <v>0</v>
      </c>
      <c r="JB46" s="46">
        <f>INDEX(Allocations[#All],MATCH(Capacity_Charges!$C45,Allocations[[#All],[Invoice_Group]],0),MATCH(Capacity_Charges!$B$3,Allocations[#Headers],0))</f>
        <v>0</v>
      </c>
      <c r="JC46" s="46">
        <f>INDEX(Allocations[#All],MATCH(Capacity_Charges!$C45,Allocations[[#All],[Invoice_Group]],0),MATCH(Capacity_Charges!$B$3,Allocations[#Headers],0))</f>
        <v>0</v>
      </c>
      <c r="JD46" s="46">
        <f>INDEX(Allocations[#All],MATCH(Capacity_Charges!$C45,Allocations[[#All],[Invoice_Group]],0),MATCH(Capacity_Charges!$B$3,Allocations[#Headers],0))</f>
        <v>0</v>
      </c>
      <c r="JE46" s="46">
        <f>INDEX(Allocations[#All],MATCH(Capacity_Charges!$C45,Allocations[[#All],[Invoice_Group]],0),MATCH(Capacity_Charges!$B$3,Allocations[#Headers],0))</f>
        <v>0</v>
      </c>
      <c r="JF46" s="46">
        <f>INDEX(Allocations[#All],MATCH(Capacity_Charges!$C45,Allocations[[#All],[Invoice_Group]],0),MATCH(Capacity_Charges!$B$3,Allocations[#Headers],0))</f>
        <v>0</v>
      </c>
      <c r="JG46" s="46">
        <f>INDEX(Allocations[#All],MATCH(Capacity_Charges!$C45,Allocations[[#All],[Invoice_Group]],0),MATCH(Capacity_Charges!$B$3,Allocations[#Headers],0))</f>
        <v>0</v>
      </c>
      <c r="JH46" s="46">
        <f>INDEX(Allocations[#All],MATCH(Capacity_Charges!$C45,Allocations[[#All],[Invoice_Group]],0),MATCH(Capacity_Charges!$B$3,Allocations[#Headers],0))</f>
        <v>0</v>
      </c>
      <c r="JI46" s="46">
        <f>INDEX(Allocations[#All],MATCH(Capacity_Charges!$C45,Allocations[[#All],[Invoice_Group]],0),MATCH(Capacity_Charges!$B$3,Allocations[#Headers],0))</f>
        <v>0</v>
      </c>
      <c r="JJ46" s="46">
        <f>INDEX(Allocations[#All],MATCH(Capacity_Charges!$C45,Allocations[[#All],[Invoice_Group]],0),MATCH(Capacity_Charges!$B$3,Allocations[#Headers],0))</f>
        <v>0</v>
      </c>
      <c r="JK46" s="46">
        <f>INDEX(Allocations[#All],MATCH(Capacity_Charges!$C45,Allocations[[#All],[Invoice_Group]],0),MATCH(Capacity_Charges!$B$3,Allocations[#Headers],0))</f>
        <v>0</v>
      </c>
      <c r="JL46" s="46">
        <f>INDEX(Allocations[#All],MATCH(Capacity_Charges!$C45,Allocations[[#All],[Invoice_Group]],0),MATCH(Capacity_Charges!$B$3,Allocations[#Headers],0))</f>
        <v>0</v>
      </c>
      <c r="JM46" s="46">
        <f>INDEX(Allocations[#All],MATCH(Capacity_Charges!$C45,Allocations[[#All],[Invoice_Group]],0),MATCH(Capacity_Charges!$B$3,Allocations[#Headers],0))</f>
        <v>0</v>
      </c>
      <c r="JN46" s="46">
        <f>INDEX(Allocations[#All],MATCH(Capacity_Charges!$C45,Allocations[[#All],[Invoice_Group]],0),MATCH(Capacity_Charges!$B$3,Allocations[#Headers],0))</f>
        <v>0</v>
      </c>
      <c r="JO46" s="46">
        <f>INDEX(Allocations[#All],MATCH(Capacity_Charges!$C45,Allocations[[#All],[Invoice_Group]],0),MATCH(Capacity_Charges!$B$3,Allocations[#Headers],0))</f>
        <v>0</v>
      </c>
      <c r="JP46" s="46">
        <f>INDEX(Allocations[#All],MATCH(Capacity_Charges!$C45,Allocations[[#All],[Invoice_Group]],0),MATCH(Capacity_Charges!$B$3,Allocations[#Headers],0))</f>
        <v>0</v>
      </c>
      <c r="JQ46" s="46">
        <f>INDEX(Allocations[#All],MATCH(Capacity_Charges!$C45,Allocations[[#All],[Invoice_Group]],0),MATCH(Capacity_Charges!$B$3,Allocations[#Headers],0))</f>
        <v>0</v>
      </c>
      <c r="JR46" s="46">
        <f>INDEX(Allocations[#All],MATCH(Capacity_Charges!$C45,Allocations[[#All],[Invoice_Group]],0),MATCH(Capacity_Charges!$B$3,Allocations[#Headers],0))</f>
        <v>0</v>
      </c>
      <c r="JS46" s="46">
        <f>INDEX(Allocations[#All],MATCH(Capacity_Charges!$C45,Allocations[[#All],[Invoice_Group]],0),MATCH(Capacity_Charges!$B$3,Allocations[#Headers],0))</f>
        <v>0</v>
      </c>
      <c r="JT46" s="46">
        <f>INDEX(Allocations[#All],MATCH(Capacity_Charges!$C45,Allocations[[#All],[Invoice_Group]],0),MATCH(Capacity_Charges!$B$3,Allocations[#Headers],0))</f>
        <v>0</v>
      </c>
      <c r="JU46" s="46">
        <f>INDEX(Allocations[#All],MATCH(Capacity_Charges!$C45,Allocations[[#All],[Invoice_Group]],0),MATCH(Capacity_Charges!$B$3,Allocations[#Headers],0))</f>
        <v>0</v>
      </c>
      <c r="JV46" s="46">
        <f>INDEX(Allocations[#All],MATCH(Capacity_Charges!$C45,Allocations[[#All],[Invoice_Group]],0),MATCH(Capacity_Charges!$B$3,Allocations[#Headers],0))</f>
        <v>0</v>
      </c>
      <c r="JW46" s="46">
        <f>INDEX(Allocations[#All],MATCH(Capacity_Charges!$C45,Allocations[[#All],[Invoice_Group]],0),MATCH(Capacity_Charges!$B$3,Allocations[#Headers],0))</f>
        <v>0</v>
      </c>
      <c r="JX46" s="46">
        <f>INDEX(Allocations[#All],MATCH(Capacity_Charges!$C45,Allocations[[#All],[Invoice_Group]],0),MATCH(Capacity_Charges!$B$3,Allocations[#Headers],0))</f>
        <v>0</v>
      </c>
      <c r="JY46" s="46">
        <f>INDEX(Allocations[#All],MATCH(Capacity_Charges!$C45,Allocations[[#All],[Invoice_Group]],0),MATCH(Capacity_Charges!$B$3,Allocations[#Headers],0))</f>
        <v>0</v>
      </c>
      <c r="JZ46" s="46">
        <f>INDEX(Allocations[#All],MATCH(Capacity_Charges!$C45,Allocations[[#All],[Invoice_Group]],0),MATCH(Capacity_Charges!$B$3,Allocations[#Headers],0))</f>
        <v>0</v>
      </c>
      <c r="KA46" s="46">
        <f>INDEX(Allocations[#All],MATCH(Capacity_Charges!$C45,Allocations[[#All],[Invoice_Group]],0),MATCH(Capacity_Charges!$B$3,Allocations[#Headers],0))</f>
        <v>0</v>
      </c>
      <c r="KB46" s="46">
        <f>INDEX(Allocations[#All],MATCH(Capacity_Charges!$C45,Allocations[[#All],[Invoice_Group]],0),MATCH(Capacity_Charges!$B$3,Allocations[#Headers],0))</f>
        <v>0</v>
      </c>
      <c r="KC46" s="46">
        <f>INDEX(Allocations[#All],MATCH(Capacity_Charges!$C45,Allocations[[#All],[Invoice_Group]],0),MATCH(Capacity_Charges!$B$3,Allocations[#Headers],0))</f>
        <v>0</v>
      </c>
      <c r="KD46" s="46">
        <f>INDEX(Allocations[#All],MATCH(Capacity_Charges!$C45,Allocations[[#All],[Invoice_Group]],0),MATCH(Capacity_Charges!$B$3,Allocations[#Headers],0))</f>
        <v>0</v>
      </c>
      <c r="KE46" s="46">
        <f>INDEX(Allocations[#All],MATCH(Capacity_Charges!$C45,Allocations[[#All],[Invoice_Group]],0),MATCH(Capacity_Charges!$B$3,Allocations[#Headers],0))</f>
        <v>0</v>
      </c>
      <c r="KF46" s="46">
        <f>INDEX(Allocations[#All],MATCH(Capacity_Charges!$C45,Allocations[[#All],[Invoice_Group]],0),MATCH(Capacity_Charges!$B$3,Allocations[#Headers],0))</f>
        <v>0</v>
      </c>
      <c r="KG46" s="46">
        <f>INDEX(Allocations[#All],MATCH(Capacity_Charges!$C45,Allocations[[#All],[Invoice_Group]],0),MATCH(Capacity_Charges!$B$3,Allocations[#Headers],0))</f>
        <v>0</v>
      </c>
      <c r="KH46" s="46">
        <f>INDEX(Allocations[#All],MATCH(Capacity_Charges!$C45,Allocations[[#All],[Invoice_Group]],0),MATCH(Capacity_Charges!$B$3,Allocations[#Headers],0))</f>
        <v>0</v>
      </c>
      <c r="KI46" s="46">
        <f>INDEX(Allocations[#All],MATCH(Capacity_Charges!$C45,Allocations[[#All],[Invoice_Group]],0),MATCH(Capacity_Charges!$B$3,Allocations[#Headers],0))</f>
        <v>0</v>
      </c>
      <c r="KJ46" s="46">
        <f>INDEX(Allocations[#All],MATCH(Capacity_Charges!$C45,Allocations[[#All],[Invoice_Group]],0),MATCH(Capacity_Charges!$B$3,Allocations[#Headers],0))</f>
        <v>0</v>
      </c>
      <c r="KK46" s="46">
        <f>INDEX(Allocations[#All],MATCH(Capacity_Charges!$C45,Allocations[[#All],[Invoice_Group]],0),MATCH(Capacity_Charges!$B$3,Allocations[#Headers],0))</f>
        <v>0</v>
      </c>
      <c r="KL46" s="46">
        <f>INDEX(Allocations[#All],MATCH(Capacity_Charges!$C45,Allocations[[#All],[Invoice_Group]],0),MATCH(Capacity_Charges!$B$3,Allocations[#Headers],0))</f>
        <v>0</v>
      </c>
      <c r="KM46" s="46">
        <f>INDEX(Allocations[#All],MATCH(Capacity_Charges!$C45,Allocations[[#All],[Invoice_Group]],0),MATCH(Capacity_Charges!$B$3,Allocations[#Headers],0))</f>
        <v>0</v>
      </c>
      <c r="KN46" s="46">
        <f>INDEX(Allocations[#All],MATCH(Capacity_Charges!$C45,Allocations[[#All],[Invoice_Group]],0),MATCH(Capacity_Charges!$B$3,Allocations[#Headers],0))</f>
        <v>0</v>
      </c>
      <c r="KO46" s="46">
        <f>INDEX(Allocations[#All],MATCH(Capacity_Charges!$C45,Allocations[[#All],[Invoice_Group]],0),MATCH(Capacity_Charges!$B$3,Allocations[#Headers],0))</f>
        <v>0</v>
      </c>
      <c r="KP46" s="46">
        <f>INDEX(Allocations[#All],MATCH(Capacity_Charges!$C45,Allocations[[#All],[Invoice_Group]],0),MATCH(Capacity_Charges!$B$3,Allocations[#Headers],0))</f>
        <v>0</v>
      </c>
      <c r="KQ46" s="46">
        <f>INDEX(Allocations[#All],MATCH(Capacity_Charges!$C45,Allocations[[#All],[Invoice_Group]],0),MATCH(Capacity_Charges!$B$3,Allocations[#Headers],0))</f>
        <v>0</v>
      </c>
      <c r="KR46" s="46">
        <f>INDEX(Allocations[#All],MATCH(Capacity_Charges!$C45,Allocations[[#All],[Invoice_Group]],0),MATCH(Capacity_Charges!$B$3,Allocations[#Headers],0))</f>
        <v>0</v>
      </c>
      <c r="KS46" s="46">
        <f>INDEX(Allocations[#All],MATCH(Capacity_Charges!$C45,Allocations[[#All],[Invoice_Group]],0),MATCH(Capacity_Charges!$B$3,Allocations[#Headers],0))</f>
        <v>0</v>
      </c>
      <c r="KT46" s="46">
        <f>INDEX(Allocations[#All],MATCH(Capacity_Charges!$C45,Allocations[[#All],[Invoice_Group]],0),MATCH(Capacity_Charges!$B$3,Allocations[#Headers],0))</f>
        <v>0</v>
      </c>
      <c r="KU46" s="46">
        <f>INDEX(Allocations[#All],MATCH(Capacity_Charges!$C45,Allocations[[#All],[Invoice_Group]],0),MATCH(Capacity_Charges!$B$3,Allocations[#Headers],0))</f>
        <v>0</v>
      </c>
      <c r="KV46" s="46">
        <f>INDEX(Allocations[#All],MATCH(Capacity_Charges!$C45,Allocations[[#All],[Invoice_Group]],0),MATCH(Capacity_Charges!$B$3,Allocations[#Headers],0))</f>
        <v>0</v>
      </c>
      <c r="KW46" s="46">
        <f>INDEX(Allocations[#All],MATCH(Capacity_Charges!$C45,Allocations[[#All],[Invoice_Group]],0),MATCH(Capacity_Charges!$B$3,Allocations[#Headers],0))</f>
        <v>0</v>
      </c>
      <c r="KX46" s="46">
        <f>INDEX(Allocations[#All],MATCH(Capacity_Charges!$C45,Allocations[[#All],[Invoice_Group]],0),MATCH(Capacity_Charges!$B$3,Allocations[#Headers],0))</f>
        <v>0</v>
      </c>
      <c r="KY46" s="46">
        <f>INDEX(Allocations[#All],MATCH(Capacity_Charges!$C45,Allocations[[#All],[Invoice_Group]],0),MATCH(Capacity_Charges!$B$3,Allocations[#Headers],0))</f>
        <v>0</v>
      </c>
      <c r="KZ46" s="46">
        <f>INDEX(Allocations[#All],MATCH(Capacity_Charges!$C45,Allocations[[#All],[Invoice_Group]],0),MATCH(Capacity_Charges!$B$3,Allocations[#Headers],0))</f>
        <v>0</v>
      </c>
      <c r="LA46" s="46">
        <f>INDEX(Allocations[#All],MATCH(Capacity_Charges!$C45,Allocations[[#All],[Invoice_Group]],0),MATCH(Capacity_Charges!$B$3,Allocations[#Headers],0))</f>
        <v>0</v>
      </c>
      <c r="LB46" s="46">
        <f>INDEX(Allocations[#All],MATCH(Capacity_Charges!$C45,Allocations[[#All],[Invoice_Group]],0),MATCH(Capacity_Charges!$B$3,Allocations[#Headers],0))</f>
        <v>0</v>
      </c>
      <c r="LC46" s="46">
        <f>INDEX(Allocations[#All],MATCH(Capacity_Charges!$C45,Allocations[[#All],[Invoice_Group]],0),MATCH(Capacity_Charges!$B$3,Allocations[#Headers],0))</f>
        <v>0</v>
      </c>
      <c r="LD46" s="46">
        <f>INDEX(Allocations[#All],MATCH(Capacity_Charges!$C45,Allocations[[#All],[Invoice_Group]],0),MATCH(Capacity_Charges!$B$3,Allocations[#Headers],0))</f>
        <v>0</v>
      </c>
      <c r="LE46" s="46">
        <f>INDEX(Allocations[#All],MATCH(Capacity_Charges!$C45,Allocations[[#All],[Invoice_Group]],0),MATCH(Capacity_Charges!$B$3,Allocations[#Headers],0))</f>
        <v>0</v>
      </c>
      <c r="LF46" s="46">
        <f>INDEX(Allocations[#All],MATCH(Capacity_Charges!$C45,Allocations[[#All],[Invoice_Group]],0),MATCH(Capacity_Charges!$B$3,Allocations[#Headers],0))</f>
        <v>0</v>
      </c>
      <c r="LG46" s="46">
        <f>INDEX(Allocations[#All],MATCH(Capacity_Charges!$C45,Allocations[[#All],[Invoice_Group]],0),MATCH(Capacity_Charges!$B$3,Allocations[#Headers],0))</f>
        <v>0</v>
      </c>
      <c r="LH46" s="46">
        <f>INDEX(Allocations[#All],MATCH(Capacity_Charges!$C45,Allocations[[#All],[Invoice_Group]],0),MATCH(Capacity_Charges!$B$3,Allocations[#Headers],0))</f>
        <v>0</v>
      </c>
      <c r="LI46" s="46">
        <f>INDEX(Allocations[#All],MATCH(Capacity_Charges!$C45,Allocations[[#All],[Invoice_Group]],0),MATCH(Capacity_Charges!$B$3,Allocations[#Headers],0))</f>
        <v>0</v>
      </c>
      <c r="LJ46" s="46">
        <f>INDEX(Allocations[#All],MATCH(Capacity_Charges!$C45,Allocations[[#All],[Invoice_Group]],0),MATCH(Capacity_Charges!$B$3,Allocations[#Headers],0))</f>
        <v>0</v>
      </c>
      <c r="LK46" s="46">
        <f>INDEX(Allocations[#All],MATCH(Capacity_Charges!$C45,Allocations[[#All],[Invoice_Group]],0),MATCH(Capacity_Charges!$B$3,Allocations[#Headers],0))</f>
        <v>0</v>
      </c>
      <c r="LL46" s="46">
        <f>INDEX(Allocations[#All],MATCH(Capacity_Charges!$C45,Allocations[[#All],[Invoice_Group]],0),MATCH(Capacity_Charges!$B$3,Allocations[#Headers],0))</f>
        <v>0</v>
      </c>
      <c r="LM46" s="46">
        <f>INDEX(Allocations[#All],MATCH(Capacity_Charges!$C45,Allocations[[#All],[Invoice_Group]],0),MATCH(Capacity_Charges!$B$3,Allocations[#Headers],0))</f>
        <v>0</v>
      </c>
      <c r="LN46" s="46">
        <f>INDEX(Allocations[#All],MATCH(Capacity_Charges!$C45,Allocations[[#All],[Invoice_Group]],0),MATCH(Capacity_Charges!$B$3,Allocations[#Headers],0))</f>
        <v>0</v>
      </c>
      <c r="LO46" s="46">
        <f>INDEX(Allocations[#All],MATCH(Capacity_Charges!$C45,Allocations[[#All],[Invoice_Group]],0),MATCH(Capacity_Charges!$B$3,Allocations[#Headers],0))</f>
        <v>0</v>
      </c>
      <c r="LP46" s="46">
        <f>INDEX(Allocations[#All],MATCH(Capacity_Charges!$C45,Allocations[[#All],[Invoice_Group]],0),MATCH(Capacity_Charges!$B$3,Allocations[#Headers],0))</f>
        <v>0</v>
      </c>
      <c r="LQ46" s="46">
        <f>INDEX(Allocations[#All],MATCH(Capacity_Charges!$C45,Allocations[[#All],[Invoice_Group]],0),MATCH(Capacity_Charges!$B$3,Allocations[#Headers],0))</f>
        <v>0</v>
      </c>
      <c r="LR46" s="46">
        <f>INDEX(Allocations[#All],MATCH(Capacity_Charges!$C45,Allocations[[#All],[Invoice_Group]],0),MATCH(Capacity_Charges!$B$3,Allocations[#Headers],0))</f>
        <v>0</v>
      </c>
      <c r="LS46" s="46">
        <f>INDEX(Allocations[#All],MATCH(Capacity_Charges!$C45,Allocations[[#All],[Invoice_Group]],0),MATCH(Capacity_Charges!$B$3,Allocations[#Headers],0))</f>
        <v>0</v>
      </c>
      <c r="LT46" s="46">
        <f>INDEX(Allocations[#All],MATCH(Capacity_Charges!$C45,Allocations[[#All],[Invoice_Group]],0),MATCH(Capacity_Charges!$B$3,Allocations[#Headers],0))</f>
        <v>0</v>
      </c>
      <c r="LU46" s="46">
        <f>INDEX(Allocations[#All],MATCH(Capacity_Charges!$C45,Allocations[[#All],[Invoice_Group]],0),MATCH(Capacity_Charges!$B$3,Allocations[#Headers],0))</f>
        <v>0</v>
      </c>
      <c r="LV46" s="46">
        <f>INDEX(Allocations[#All],MATCH(Capacity_Charges!$C45,Allocations[[#All],[Invoice_Group]],0),MATCH(Capacity_Charges!$B$3,Allocations[#Headers],0))</f>
        <v>0</v>
      </c>
      <c r="LW46" s="46">
        <f>INDEX(Allocations[#All],MATCH(Capacity_Charges!$C45,Allocations[[#All],[Invoice_Group]],0),MATCH(Capacity_Charges!$B$3,Allocations[#Headers],0))</f>
        <v>0</v>
      </c>
      <c r="LX46" s="46">
        <f>INDEX(Allocations[#All],MATCH(Capacity_Charges!$C45,Allocations[[#All],[Invoice_Group]],0),MATCH(Capacity_Charges!$B$3,Allocations[#Headers],0))</f>
        <v>0</v>
      </c>
      <c r="LY46" s="46">
        <f>INDEX(Allocations[#All],MATCH(Capacity_Charges!$C45,Allocations[[#All],[Invoice_Group]],0),MATCH(Capacity_Charges!$B$3,Allocations[#Headers],0))</f>
        <v>0</v>
      </c>
      <c r="LZ46" s="46">
        <f>INDEX(Allocations[#All],MATCH(Capacity_Charges!$C45,Allocations[[#All],[Invoice_Group]],0),MATCH(Capacity_Charges!$B$3,Allocations[#Headers],0))</f>
        <v>0</v>
      </c>
      <c r="MA46" s="46">
        <f>INDEX(Allocations[#All],MATCH(Capacity_Charges!$C45,Allocations[[#All],[Invoice_Group]],0),MATCH(Capacity_Charges!$B$3,Allocations[#Headers],0))</f>
        <v>0</v>
      </c>
      <c r="MB46" s="46">
        <f>INDEX(Allocations[#All],MATCH(Capacity_Charges!$C45,Allocations[[#All],[Invoice_Group]],0),MATCH(Capacity_Charges!$B$3,Allocations[#Headers],0))</f>
        <v>0</v>
      </c>
      <c r="MC46" s="46">
        <f>INDEX(Allocations[#All],MATCH(Capacity_Charges!$C45,Allocations[[#All],[Invoice_Group]],0),MATCH(Capacity_Charges!$B$3,Allocations[#Headers],0))</f>
        <v>0</v>
      </c>
      <c r="MD46" s="46">
        <f>INDEX(Allocations[#All],MATCH(Capacity_Charges!$C45,Allocations[[#All],[Invoice_Group]],0),MATCH(Capacity_Charges!$B$3,Allocations[#Headers],0))</f>
        <v>0</v>
      </c>
      <c r="ME46" s="46">
        <f>INDEX(Allocations[#All],MATCH(Capacity_Charges!$C45,Allocations[[#All],[Invoice_Group]],0),MATCH(Capacity_Charges!$B$3,Allocations[#Headers],0))</f>
        <v>0</v>
      </c>
      <c r="MF46" s="46">
        <f>INDEX(Allocations[#All],MATCH(Capacity_Charges!$C45,Allocations[[#All],[Invoice_Group]],0),MATCH(Capacity_Charges!$B$3,Allocations[#Headers],0))</f>
        <v>0</v>
      </c>
      <c r="MG46" s="46">
        <f>INDEX(Allocations[#All],MATCH(Capacity_Charges!$C45,Allocations[[#All],[Invoice_Group]],0),MATCH(Capacity_Charges!$B$3,Allocations[#Headers],0))</f>
        <v>0</v>
      </c>
      <c r="MH46" s="46">
        <f>INDEX(Allocations[#All],MATCH(Capacity_Charges!$C45,Allocations[[#All],[Invoice_Group]],0),MATCH(Capacity_Charges!$B$3,Allocations[#Headers],0))</f>
        <v>0</v>
      </c>
      <c r="MI46" s="46">
        <f>INDEX(Allocations[#All],MATCH(Capacity_Charges!$C45,Allocations[[#All],[Invoice_Group]],0),MATCH(Capacity_Charges!$B$3,Allocations[#Headers],0))</f>
        <v>0</v>
      </c>
      <c r="MJ46" s="46">
        <f>INDEX(Allocations[#All],MATCH(Capacity_Charges!$C45,Allocations[[#All],[Invoice_Group]],0),MATCH(Capacity_Charges!$B$3,Allocations[#Headers],0))</f>
        <v>0</v>
      </c>
      <c r="MK46" s="46">
        <f>INDEX(Allocations[#All],MATCH(Capacity_Charges!$C45,Allocations[[#All],[Invoice_Group]],0),MATCH(Capacity_Charges!$B$3,Allocations[#Headers],0))</f>
        <v>0</v>
      </c>
      <c r="ML46" s="46">
        <f>INDEX(Allocations[#All],MATCH(Capacity_Charges!$C45,Allocations[[#All],[Invoice_Group]],0),MATCH(Capacity_Charges!$B$3,Allocations[#Headers],0))</f>
        <v>0</v>
      </c>
      <c r="MM46" s="46">
        <f>INDEX(Allocations[#All],MATCH(Capacity_Charges!$C45,Allocations[[#All],[Invoice_Group]],0),MATCH(Capacity_Charges!$B$3,Allocations[#Headers],0))</f>
        <v>0</v>
      </c>
      <c r="MN46" s="46">
        <f>INDEX(Allocations[#All],MATCH(Capacity_Charges!$C45,Allocations[[#All],[Invoice_Group]],0),MATCH(Capacity_Charges!$B$3,Allocations[#Headers],0))</f>
        <v>0</v>
      </c>
      <c r="MO46" s="46">
        <f>INDEX(Allocations[#All],MATCH(Capacity_Charges!$C45,Allocations[[#All],[Invoice_Group]],0),MATCH(Capacity_Charges!$B$3,Allocations[#Headers],0))</f>
        <v>0</v>
      </c>
      <c r="MP46" s="46">
        <f>INDEX(Allocations[#All],MATCH(Capacity_Charges!$C45,Allocations[[#All],[Invoice_Group]],0),MATCH(Capacity_Charges!$B$3,Allocations[#Headers],0))</f>
        <v>0</v>
      </c>
      <c r="MQ46" s="46">
        <f>INDEX(Allocations[#All],MATCH(Capacity_Charges!$C45,Allocations[[#All],[Invoice_Group]],0),MATCH(Capacity_Charges!$B$3,Allocations[#Headers],0))</f>
        <v>0</v>
      </c>
      <c r="MR46" s="46">
        <f>INDEX(Allocations[#All],MATCH(Capacity_Charges!$C45,Allocations[[#All],[Invoice_Group]],0),MATCH(Capacity_Charges!$B$3,Allocations[#Headers],0))</f>
        <v>0</v>
      </c>
      <c r="MS46" s="46">
        <f>INDEX(Allocations[#All],MATCH(Capacity_Charges!$C45,Allocations[[#All],[Invoice_Group]],0),MATCH(Capacity_Charges!$B$3,Allocations[#Headers],0))</f>
        <v>0</v>
      </c>
      <c r="MT46" s="46">
        <f>INDEX(Allocations[#All],MATCH(Capacity_Charges!$C45,Allocations[[#All],[Invoice_Group]],0),MATCH(Capacity_Charges!$B$3,Allocations[#Headers],0))</f>
        <v>0</v>
      </c>
      <c r="MU46" s="46">
        <f>INDEX(Allocations[#All],MATCH(Capacity_Charges!$C45,Allocations[[#All],[Invoice_Group]],0),MATCH(Capacity_Charges!$B$3,Allocations[#Headers],0))</f>
        <v>0</v>
      </c>
      <c r="MV46" s="46">
        <f>INDEX(Allocations[#All],MATCH(Capacity_Charges!$C45,Allocations[[#All],[Invoice_Group]],0),MATCH(Capacity_Charges!$B$3,Allocations[#Headers],0))</f>
        <v>0</v>
      </c>
      <c r="MW46" s="46">
        <f>INDEX(Allocations[#All],MATCH(Capacity_Charges!$C45,Allocations[[#All],[Invoice_Group]],0),MATCH(Capacity_Charges!$B$3,Allocations[#Headers],0))</f>
        <v>0</v>
      </c>
      <c r="MX46" s="46">
        <f>INDEX(Allocations[#All],MATCH(Capacity_Charges!$C45,Allocations[[#All],[Invoice_Group]],0),MATCH(Capacity_Charges!$B$3,Allocations[#Headers],0))</f>
        <v>0</v>
      </c>
      <c r="MY46" s="46">
        <f>INDEX(Allocations[#All],MATCH(Capacity_Charges!$C45,Allocations[[#All],[Invoice_Group]],0),MATCH(Capacity_Charges!$B$3,Allocations[#Headers],0))</f>
        <v>0</v>
      </c>
      <c r="MZ46" s="46">
        <f>INDEX(Allocations[#All],MATCH(Capacity_Charges!$C45,Allocations[[#All],[Invoice_Group]],0),MATCH(Capacity_Charges!$B$3,Allocations[#Headers],0))</f>
        <v>0</v>
      </c>
      <c r="NB46" s="19" t="str">
        <f>+D46</f>
        <v>Allocation %</v>
      </c>
      <c r="NC46" s="10">
        <f t="shared" si="2337"/>
        <v>0</v>
      </c>
      <c r="ND46" s="10">
        <f t="shared" si="2337"/>
        <v>0</v>
      </c>
      <c r="NE46" s="10">
        <f t="shared" si="2337"/>
        <v>0</v>
      </c>
      <c r="NF46" s="10">
        <f t="shared" si="2337"/>
        <v>0</v>
      </c>
      <c r="NG46" s="10">
        <f t="shared" si="2337"/>
        <v>0</v>
      </c>
      <c r="NH46" s="10">
        <f t="shared" si="2337"/>
        <v>0</v>
      </c>
      <c r="NI46" s="10">
        <f t="shared" si="2337"/>
        <v>0</v>
      </c>
      <c r="NJ46" s="10">
        <f t="shared" si="2337"/>
        <v>0</v>
      </c>
      <c r="NK46" s="10">
        <f t="shared" si="2337"/>
        <v>0</v>
      </c>
      <c r="NL46" s="10">
        <f t="shared" si="2337"/>
        <v>0</v>
      </c>
      <c r="NM46" s="10">
        <f t="shared" si="2338"/>
        <v>0</v>
      </c>
      <c r="NN46" s="10">
        <f t="shared" si="2338"/>
        <v>0</v>
      </c>
      <c r="NO46" s="10">
        <f t="shared" si="2338"/>
        <v>0</v>
      </c>
      <c r="NP46" s="10">
        <f t="shared" si="2338"/>
        <v>0</v>
      </c>
      <c r="NQ46" s="10">
        <f t="shared" si="2338"/>
        <v>0</v>
      </c>
      <c r="NR46" s="10">
        <f t="shared" si="2338"/>
        <v>0</v>
      </c>
      <c r="NS46" s="10">
        <f t="shared" si="2338"/>
        <v>0</v>
      </c>
      <c r="NT46" s="10">
        <f t="shared" si="2338"/>
        <v>0</v>
      </c>
      <c r="NU46" s="10">
        <f t="shared" si="2338"/>
        <v>0</v>
      </c>
      <c r="NV46" s="10">
        <f t="shared" si="2338"/>
        <v>0</v>
      </c>
      <c r="NW46" s="10">
        <f t="shared" si="2339"/>
        <v>0</v>
      </c>
      <c r="NX46" s="10">
        <f t="shared" si="2339"/>
        <v>0</v>
      </c>
      <c r="NY46" s="10">
        <f t="shared" si="2339"/>
        <v>0</v>
      </c>
      <c r="NZ46" s="10">
        <f t="shared" si="2339"/>
        <v>0</v>
      </c>
      <c r="OA46" s="10">
        <f t="shared" si="2339"/>
        <v>0</v>
      </c>
      <c r="OB46" s="10">
        <f t="shared" si="2339"/>
        <v>0</v>
      </c>
      <c r="OC46" s="10">
        <f t="shared" si="2339"/>
        <v>0</v>
      </c>
      <c r="OD46" s="10">
        <f t="shared" si="2339"/>
        <v>0</v>
      </c>
      <c r="OE46" s="10">
        <f t="shared" si="2339"/>
        <v>0</v>
      </c>
      <c r="OF46" s="10">
        <f t="shared" si="2339"/>
        <v>0</v>
      </c>
      <c r="OH46" s="58" t="str">
        <f>_xlfn.CONCAT(C45," ",D46)</f>
        <v>Stony Brook Station Allocation %</v>
      </c>
    </row>
    <row r="47" spans="2:398" x14ac:dyDescent="0.25">
      <c r="B47" s="5"/>
      <c r="C47" s="5"/>
      <c r="D47" s="19" t="s">
        <v>87</v>
      </c>
      <c r="E47" s="44">
        <f t="shared" ref="E47" si="2340">+E46*E45</f>
        <v>0</v>
      </c>
      <c r="F47" s="44">
        <f t="shared" ref="F47" si="2341">+F46*F45</f>
        <v>0</v>
      </c>
      <c r="G47" s="44">
        <f t="shared" ref="G47" si="2342">+G46*G45</f>
        <v>0</v>
      </c>
      <c r="H47" s="44">
        <f t="shared" ref="H47" si="2343">+H46*H45</f>
        <v>0</v>
      </c>
      <c r="I47" s="44">
        <f t="shared" ref="I47" si="2344">+I46*I45</f>
        <v>0</v>
      </c>
      <c r="J47" s="44">
        <f t="shared" ref="J47" si="2345">+J46*J45</f>
        <v>0</v>
      </c>
      <c r="K47" s="44">
        <f t="shared" ref="K47" si="2346">+K46*K45</f>
        <v>0</v>
      </c>
      <c r="L47" s="44">
        <f t="shared" ref="L47" si="2347">+L46*L45</f>
        <v>0</v>
      </c>
      <c r="M47" s="44">
        <f t="shared" ref="M47" si="2348">+M46*M45</f>
        <v>0</v>
      </c>
      <c r="N47" s="44">
        <f t="shared" ref="N47" si="2349">+N46*N45</f>
        <v>0</v>
      </c>
      <c r="O47" s="44">
        <f t="shared" ref="O47" si="2350">+O46*O45</f>
        <v>0</v>
      </c>
      <c r="P47" s="44">
        <f t="shared" ref="P47" si="2351">+P46*P45</f>
        <v>0</v>
      </c>
      <c r="Q47" s="277">
        <f t="shared" ref="Q47" si="2352">+Q46*Q45</f>
        <v>0</v>
      </c>
      <c r="R47" s="44">
        <f t="shared" ref="R47" si="2353">+R46*R45</f>
        <v>0</v>
      </c>
      <c r="S47" s="44">
        <f t="shared" ref="S47" si="2354">+S46*S45</f>
        <v>0</v>
      </c>
      <c r="T47" s="44">
        <f t="shared" ref="T47" si="2355">+T46*T45</f>
        <v>0</v>
      </c>
      <c r="U47" s="44">
        <f t="shared" ref="U47" si="2356">+U46*U45</f>
        <v>0</v>
      </c>
      <c r="V47" s="44">
        <f t="shared" ref="V47" si="2357">+V46*V45</f>
        <v>0</v>
      </c>
      <c r="W47" s="44">
        <f t="shared" ref="W47" si="2358">+W46*W45</f>
        <v>0</v>
      </c>
      <c r="X47" s="44">
        <f t="shared" ref="X47" si="2359">+X46*X45</f>
        <v>0</v>
      </c>
      <c r="Y47" s="44">
        <f t="shared" ref="Y47" si="2360">+Y46*Y45</f>
        <v>0</v>
      </c>
      <c r="Z47" s="44">
        <f t="shared" ref="Z47" si="2361">+Z46*Z45</f>
        <v>0</v>
      </c>
      <c r="AA47" s="44">
        <f t="shared" ref="AA47" si="2362">+AA46*AA45</f>
        <v>0</v>
      </c>
      <c r="AB47" s="44">
        <f t="shared" ref="AB47" si="2363">+AB46*AB45</f>
        <v>0</v>
      </c>
      <c r="AC47" s="44">
        <f t="shared" ref="AC47" si="2364">+AC46*AC45</f>
        <v>0</v>
      </c>
      <c r="AD47" s="44">
        <f t="shared" ref="AD47" si="2365">+AD46*AD45</f>
        <v>0</v>
      </c>
      <c r="AE47" s="44">
        <f t="shared" ref="AE47" si="2366">+AE46*AE45</f>
        <v>0</v>
      </c>
      <c r="AF47" s="44">
        <f t="shared" ref="AF47" si="2367">+AF46*AF45</f>
        <v>0</v>
      </c>
      <c r="AG47" s="44">
        <f t="shared" ref="AG47" si="2368">+AG46*AG45</f>
        <v>0</v>
      </c>
      <c r="AH47" s="44">
        <f t="shared" ref="AH47" si="2369">+AH46*AH45</f>
        <v>0</v>
      </c>
      <c r="AI47" s="44">
        <f t="shared" ref="AI47" si="2370">+AI46*AI45</f>
        <v>0</v>
      </c>
      <c r="AJ47" s="44">
        <f t="shared" ref="AJ47" si="2371">+AJ46*AJ45</f>
        <v>0</v>
      </c>
      <c r="AK47" s="44">
        <f t="shared" ref="AK47" si="2372">+AK46*AK45</f>
        <v>0</v>
      </c>
      <c r="AL47" s="44">
        <f t="shared" ref="AL47" si="2373">+AL46*AL45</f>
        <v>0</v>
      </c>
      <c r="AM47" s="44">
        <f t="shared" ref="AM47" si="2374">+AM46*AM45</f>
        <v>0</v>
      </c>
      <c r="AN47" s="44">
        <f t="shared" ref="AN47" si="2375">+AN46*AN45</f>
        <v>0</v>
      </c>
      <c r="AO47" s="44">
        <f t="shared" ref="AO47" si="2376">+AO46*AO45</f>
        <v>0</v>
      </c>
      <c r="AP47" s="44">
        <f t="shared" ref="AP47" si="2377">+AP46*AP45</f>
        <v>0</v>
      </c>
      <c r="AQ47" s="44">
        <f t="shared" ref="AQ47" si="2378">+AQ46*AQ45</f>
        <v>0</v>
      </c>
      <c r="AR47" s="44">
        <f t="shared" ref="AR47" si="2379">+AR46*AR45</f>
        <v>0</v>
      </c>
      <c r="AS47" s="44">
        <f t="shared" ref="AS47" si="2380">+AS46*AS45</f>
        <v>0</v>
      </c>
      <c r="AT47" s="44">
        <f t="shared" ref="AT47" si="2381">+AT46*AT45</f>
        <v>0</v>
      </c>
      <c r="AU47" s="44">
        <f t="shared" ref="AU47" si="2382">+AU46*AU45</f>
        <v>0</v>
      </c>
      <c r="AV47" s="44">
        <f t="shared" ref="AV47" si="2383">+AV46*AV45</f>
        <v>0</v>
      </c>
      <c r="AW47" s="44">
        <f t="shared" ref="AW47" si="2384">+AW46*AW45</f>
        <v>0</v>
      </c>
      <c r="AX47" s="44">
        <f t="shared" ref="AX47" si="2385">+AX46*AX45</f>
        <v>0</v>
      </c>
      <c r="AY47" s="44">
        <f t="shared" ref="AY47" si="2386">+AY46*AY45</f>
        <v>0</v>
      </c>
      <c r="AZ47" s="44">
        <f t="shared" ref="AZ47" si="2387">+AZ46*AZ45</f>
        <v>0</v>
      </c>
      <c r="BA47" s="44">
        <f t="shared" ref="BA47" si="2388">+BA46*BA45</f>
        <v>0</v>
      </c>
      <c r="BB47" s="44">
        <f t="shared" ref="BB47" si="2389">+BB46*BB45</f>
        <v>0</v>
      </c>
      <c r="BC47" s="44">
        <f t="shared" ref="BC47" si="2390">+BC46*BC45</f>
        <v>0</v>
      </c>
      <c r="BD47" s="44">
        <f t="shared" ref="BD47" si="2391">+BD46*BD45</f>
        <v>0</v>
      </c>
      <c r="BE47" s="44">
        <f t="shared" ref="BE47" si="2392">+BE46*BE45</f>
        <v>0</v>
      </c>
      <c r="BF47" s="44">
        <f t="shared" ref="BF47" si="2393">+BF46*BF45</f>
        <v>0</v>
      </c>
      <c r="BG47" s="44">
        <f t="shared" ref="BG47" si="2394">+BG46*BG45</f>
        <v>0</v>
      </c>
      <c r="BH47" s="44">
        <f t="shared" ref="BH47" si="2395">+BH46*BH45</f>
        <v>0</v>
      </c>
      <c r="BI47" s="44">
        <f t="shared" ref="BI47" si="2396">+BI46*BI45</f>
        <v>0</v>
      </c>
      <c r="BJ47" s="44">
        <f t="shared" ref="BJ47" si="2397">+BJ46*BJ45</f>
        <v>0</v>
      </c>
      <c r="BK47" s="44">
        <f t="shared" ref="BK47" si="2398">+BK46*BK45</f>
        <v>0</v>
      </c>
      <c r="BL47" s="44">
        <f t="shared" ref="BL47" si="2399">+BL46*BL45</f>
        <v>0</v>
      </c>
      <c r="BM47" s="44">
        <f t="shared" ref="BM47" si="2400">+BM46*BM45</f>
        <v>0</v>
      </c>
      <c r="BN47" s="44">
        <f t="shared" ref="BN47" si="2401">+BN46*BN45</f>
        <v>0</v>
      </c>
      <c r="BO47" s="44">
        <f t="shared" ref="BO47" si="2402">+BO46*BO45</f>
        <v>0</v>
      </c>
      <c r="BP47" s="44">
        <f t="shared" ref="BP47" si="2403">+BP46*BP45</f>
        <v>0</v>
      </c>
      <c r="BQ47" s="44">
        <f t="shared" ref="BQ47" si="2404">+BQ46*BQ45</f>
        <v>0</v>
      </c>
      <c r="BR47" s="44">
        <f t="shared" ref="BR47" si="2405">+BR46*BR45</f>
        <v>0</v>
      </c>
      <c r="BS47" s="44">
        <f t="shared" ref="BS47" si="2406">+BS46*BS45</f>
        <v>0</v>
      </c>
      <c r="BT47" s="44">
        <f t="shared" ref="BT47" si="2407">+BT46*BT45</f>
        <v>0</v>
      </c>
      <c r="BU47" s="44">
        <f t="shared" ref="BU47" si="2408">+BU46*BU45</f>
        <v>0</v>
      </c>
      <c r="BV47" s="44">
        <f t="shared" ref="BV47" si="2409">+BV46*BV45</f>
        <v>0</v>
      </c>
      <c r="BW47" s="44">
        <f t="shared" ref="BW47" si="2410">+BW46*BW45</f>
        <v>0</v>
      </c>
      <c r="BX47" s="44">
        <f t="shared" ref="BX47" si="2411">+BX46*BX45</f>
        <v>0</v>
      </c>
      <c r="BY47" s="44">
        <f t="shared" ref="BY47" si="2412">+BY46*BY45</f>
        <v>0</v>
      </c>
      <c r="BZ47" s="44">
        <f t="shared" ref="BZ47" si="2413">+BZ46*BZ45</f>
        <v>0</v>
      </c>
      <c r="CA47" s="44">
        <f t="shared" ref="CA47" si="2414">+CA46*CA45</f>
        <v>0</v>
      </c>
      <c r="CB47" s="44">
        <f t="shared" ref="CB47" si="2415">+CB46*CB45</f>
        <v>0</v>
      </c>
      <c r="CC47" s="44">
        <f t="shared" ref="CC47" si="2416">+CC46*CC45</f>
        <v>0</v>
      </c>
      <c r="CD47" s="44">
        <f t="shared" ref="CD47" si="2417">+CD46*CD45</f>
        <v>0</v>
      </c>
      <c r="CE47" s="44">
        <f t="shared" ref="CE47" si="2418">+CE46*CE45</f>
        <v>0</v>
      </c>
      <c r="CF47" s="44">
        <f t="shared" ref="CF47" si="2419">+CF46*CF45</f>
        <v>0</v>
      </c>
      <c r="CG47" s="44">
        <f t="shared" ref="CG47" si="2420">+CG46*CG45</f>
        <v>0</v>
      </c>
      <c r="CH47" s="44">
        <f t="shared" ref="CH47" si="2421">+CH46*CH45</f>
        <v>0</v>
      </c>
      <c r="CI47" s="44">
        <f t="shared" ref="CI47" si="2422">+CI46*CI45</f>
        <v>0</v>
      </c>
      <c r="CJ47" s="44">
        <f t="shared" ref="CJ47" si="2423">+CJ46*CJ45</f>
        <v>0</v>
      </c>
      <c r="CK47" s="44">
        <f t="shared" ref="CK47" si="2424">+CK46*CK45</f>
        <v>0</v>
      </c>
      <c r="CL47" s="44">
        <f t="shared" ref="CL47" si="2425">+CL46*CL45</f>
        <v>0</v>
      </c>
      <c r="CM47" s="44">
        <f t="shared" ref="CM47" si="2426">+CM46*CM45</f>
        <v>0</v>
      </c>
      <c r="CN47" s="44">
        <f t="shared" ref="CN47" si="2427">+CN46*CN45</f>
        <v>0</v>
      </c>
      <c r="CO47" s="44">
        <f t="shared" ref="CO47" si="2428">+CO46*CO45</f>
        <v>0</v>
      </c>
      <c r="CP47" s="44">
        <f t="shared" ref="CP47" si="2429">+CP46*CP45</f>
        <v>0</v>
      </c>
      <c r="CQ47" s="44">
        <f t="shared" ref="CQ47" si="2430">+CQ46*CQ45</f>
        <v>0</v>
      </c>
      <c r="CR47" s="44">
        <f t="shared" ref="CR47" si="2431">+CR46*CR45</f>
        <v>0</v>
      </c>
      <c r="CS47" s="44">
        <f t="shared" ref="CS47" si="2432">+CS46*CS45</f>
        <v>0</v>
      </c>
      <c r="CT47" s="44">
        <f t="shared" ref="CT47" si="2433">+CT46*CT45</f>
        <v>0</v>
      </c>
      <c r="CU47" s="44">
        <f t="shared" ref="CU47" si="2434">+CU46*CU45</f>
        <v>0</v>
      </c>
      <c r="CV47" s="44">
        <f t="shared" ref="CV47" si="2435">+CV46*CV45</f>
        <v>0</v>
      </c>
      <c r="CW47" s="44">
        <f t="shared" ref="CW47" si="2436">+CW46*CW45</f>
        <v>0</v>
      </c>
      <c r="CX47" s="44">
        <f t="shared" ref="CX47" si="2437">+CX46*CX45</f>
        <v>0</v>
      </c>
      <c r="CY47" s="44">
        <f t="shared" ref="CY47" si="2438">+CY46*CY45</f>
        <v>0</v>
      </c>
      <c r="CZ47" s="44">
        <f t="shared" ref="CZ47" si="2439">+CZ46*CZ45</f>
        <v>0</v>
      </c>
      <c r="DA47" s="44">
        <f t="shared" ref="DA47" si="2440">+DA46*DA45</f>
        <v>0</v>
      </c>
      <c r="DB47" s="44">
        <f t="shared" ref="DB47" si="2441">+DB46*DB45</f>
        <v>0</v>
      </c>
      <c r="DC47" s="44">
        <f t="shared" ref="DC47" si="2442">+DC46*DC45</f>
        <v>0</v>
      </c>
      <c r="DD47" s="44">
        <f t="shared" ref="DD47" si="2443">+DD46*DD45</f>
        <v>0</v>
      </c>
      <c r="DE47" s="44">
        <f t="shared" ref="DE47" si="2444">+DE46*DE45</f>
        <v>0</v>
      </c>
      <c r="DF47" s="44">
        <f t="shared" ref="DF47" si="2445">+DF46*DF45</f>
        <v>0</v>
      </c>
      <c r="DG47" s="44">
        <f t="shared" ref="DG47" si="2446">+DG46*DG45</f>
        <v>0</v>
      </c>
      <c r="DH47" s="44">
        <f t="shared" ref="DH47" si="2447">+DH46*DH45</f>
        <v>0</v>
      </c>
      <c r="DI47" s="44">
        <f t="shared" ref="DI47" si="2448">+DI46*DI45</f>
        <v>0</v>
      </c>
      <c r="DJ47" s="44">
        <f t="shared" ref="DJ47" si="2449">+DJ46*DJ45</f>
        <v>0</v>
      </c>
      <c r="DK47" s="44">
        <f t="shared" ref="DK47" si="2450">+DK46*DK45</f>
        <v>0</v>
      </c>
      <c r="DL47" s="44">
        <f t="shared" ref="DL47" si="2451">+DL46*DL45</f>
        <v>0</v>
      </c>
      <c r="DM47" s="44">
        <f t="shared" ref="DM47" si="2452">+DM46*DM45</f>
        <v>0</v>
      </c>
      <c r="DN47" s="44">
        <f t="shared" ref="DN47" si="2453">+DN46*DN45</f>
        <v>0</v>
      </c>
      <c r="DO47" s="44">
        <f t="shared" ref="DO47" si="2454">+DO46*DO45</f>
        <v>0</v>
      </c>
      <c r="DP47" s="44">
        <f t="shared" ref="DP47" si="2455">+DP46*DP45</f>
        <v>0</v>
      </c>
      <c r="DQ47" s="44">
        <f t="shared" ref="DQ47" si="2456">+DQ46*DQ45</f>
        <v>0</v>
      </c>
      <c r="DR47" s="44">
        <f t="shared" ref="DR47" si="2457">+DR46*DR45</f>
        <v>0</v>
      </c>
      <c r="DS47" s="44">
        <f t="shared" ref="DS47" si="2458">+DS46*DS45</f>
        <v>0</v>
      </c>
      <c r="DT47" s="44">
        <f t="shared" ref="DT47" si="2459">+DT46*DT45</f>
        <v>0</v>
      </c>
      <c r="DU47" s="44">
        <f t="shared" ref="DU47" si="2460">+DU46*DU45</f>
        <v>0</v>
      </c>
      <c r="DV47" s="44">
        <f t="shared" ref="DV47" si="2461">+DV46*DV45</f>
        <v>0</v>
      </c>
      <c r="DW47" s="44">
        <f t="shared" ref="DW47" si="2462">+DW46*DW45</f>
        <v>0</v>
      </c>
      <c r="DX47" s="44">
        <f t="shared" ref="DX47" si="2463">+DX46*DX45</f>
        <v>0</v>
      </c>
      <c r="DY47" s="44">
        <f t="shared" ref="DY47" si="2464">+DY46*DY45</f>
        <v>0</v>
      </c>
      <c r="DZ47" s="44">
        <f t="shared" ref="DZ47" si="2465">+DZ46*DZ45</f>
        <v>0</v>
      </c>
      <c r="EA47" s="44">
        <f t="shared" ref="EA47" si="2466">+EA46*EA45</f>
        <v>0</v>
      </c>
      <c r="EB47" s="44">
        <f t="shared" ref="EB47" si="2467">+EB46*EB45</f>
        <v>0</v>
      </c>
      <c r="EC47" s="44">
        <f t="shared" ref="EC47" si="2468">+EC46*EC45</f>
        <v>0</v>
      </c>
      <c r="ED47" s="44">
        <f t="shared" ref="ED47" si="2469">+ED46*ED45</f>
        <v>0</v>
      </c>
      <c r="EE47" s="44">
        <f t="shared" ref="EE47" si="2470">+EE46*EE45</f>
        <v>0</v>
      </c>
      <c r="EF47" s="44">
        <f t="shared" ref="EF47" si="2471">+EF46*EF45</f>
        <v>0</v>
      </c>
      <c r="EG47" s="44">
        <f t="shared" ref="EG47" si="2472">+EG46*EG45</f>
        <v>0</v>
      </c>
      <c r="EH47" s="44">
        <f t="shared" ref="EH47" si="2473">+EH46*EH45</f>
        <v>0</v>
      </c>
      <c r="EI47" s="44">
        <f t="shared" ref="EI47" si="2474">+EI46*EI45</f>
        <v>0</v>
      </c>
      <c r="EJ47" s="44">
        <f t="shared" ref="EJ47" si="2475">+EJ46*EJ45</f>
        <v>0</v>
      </c>
      <c r="EK47" s="44">
        <f t="shared" ref="EK47" si="2476">+EK46*EK45</f>
        <v>0</v>
      </c>
      <c r="EL47" s="44">
        <f t="shared" ref="EL47" si="2477">+EL46*EL45</f>
        <v>0</v>
      </c>
      <c r="EM47" s="44">
        <f t="shared" ref="EM47" si="2478">+EM46*EM45</f>
        <v>0</v>
      </c>
      <c r="EN47" s="44">
        <f t="shared" ref="EN47" si="2479">+EN46*EN45</f>
        <v>0</v>
      </c>
      <c r="EO47" s="44">
        <f t="shared" ref="EO47" si="2480">+EO46*EO45</f>
        <v>0</v>
      </c>
      <c r="EP47" s="44">
        <f t="shared" ref="EP47" si="2481">+EP46*EP45</f>
        <v>0</v>
      </c>
      <c r="EQ47" s="44">
        <f t="shared" ref="EQ47" si="2482">+EQ46*EQ45</f>
        <v>0</v>
      </c>
      <c r="ER47" s="44">
        <f t="shared" ref="ER47" si="2483">+ER46*ER45</f>
        <v>0</v>
      </c>
      <c r="ES47" s="44">
        <f t="shared" ref="ES47" si="2484">+ES46*ES45</f>
        <v>0</v>
      </c>
      <c r="ET47" s="44">
        <f t="shared" ref="ET47" si="2485">+ET46*ET45</f>
        <v>0</v>
      </c>
      <c r="EU47" s="44">
        <f t="shared" ref="EU47" si="2486">+EU46*EU45</f>
        <v>0</v>
      </c>
      <c r="EV47" s="44">
        <f t="shared" ref="EV47" si="2487">+EV46*EV45</f>
        <v>0</v>
      </c>
      <c r="EW47" s="44">
        <f t="shared" ref="EW47" si="2488">+EW46*EW45</f>
        <v>0</v>
      </c>
      <c r="EX47" s="44">
        <f t="shared" ref="EX47" si="2489">+EX46*EX45</f>
        <v>0</v>
      </c>
      <c r="EY47" s="44">
        <f t="shared" ref="EY47" si="2490">+EY46*EY45</f>
        <v>0</v>
      </c>
      <c r="EZ47" s="44">
        <f t="shared" ref="EZ47" si="2491">+EZ46*EZ45</f>
        <v>0</v>
      </c>
      <c r="FA47" s="44">
        <f t="shared" ref="FA47" si="2492">+FA46*FA45</f>
        <v>0</v>
      </c>
      <c r="FB47" s="44">
        <f t="shared" ref="FB47" si="2493">+FB46*FB45</f>
        <v>0</v>
      </c>
      <c r="FC47" s="44">
        <f t="shared" ref="FC47" si="2494">+FC46*FC45</f>
        <v>0</v>
      </c>
      <c r="FD47" s="44">
        <f t="shared" ref="FD47" si="2495">+FD46*FD45</f>
        <v>0</v>
      </c>
      <c r="FE47" s="44">
        <f t="shared" ref="FE47" si="2496">+FE46*FE45</f>
        <v>0</v>
      </c>
      <c r="FF47" s="44">
        <f t="shared" ref="FF47" si="2497">+FF46*FF45</f>
        <v>0</v>
      </c>
      <c r="FG47" s="44">
        <f t="shared" ref="FG47" si="2498">+FG46*FG45</f>
        <v>0</v>
      </c>
      <c r="FH47" s="44">
        <f t="shared" ref="FH47" si="2499">+FH46*FH45</f>
        <v>0</v>
      </c>
      <c r="FI47" s="44">
        <f t="shared" ref="FI47" si="2500">+FI46*FI45</f>
        <v>0</v>
      </c>
      <c r="FJ47" s="44">
        <f t="shared" ref="FJ47" si="2501">+FJ46*FJ45</f>
        <v>0</v>
      </c>
      <c r="FK47" s="44">
        <f t="shared" ref="FK47" si="2502">+FK46*FK45</f>
        <v>0</v>
      </c>
      <c r="FL47" s="44">
        <f t="shared" ref="FL47" si="2503">+FL46*FL45</f>
        <v>0</v>
      </c>
      <c r="FM47" s="44">
        <f t="shared" ref="FM47" si="2504">+FM46*FM45</f>
        <v>0</v>
      </c>
      <c r="FN47" s="44">
        <f t="shared" ref="FN47" si="2505">+FN46*FN45</f>
        <v>0</v>
      </c>
      <c r="FO47" s="44">
        <f t="shared" ref="FO47" si="2506">+FO46*FO45</f>
        <v>0</v>
      </c>
      <c r="FP47" s="44">
        <f t="shared" ref="FP47" si="2507">+FP46*FP45</f>
        <v>0</v>
      </c>
      <c r="FQ47" s="44">
        <f t="shared" ref="FQ47" si="2508">+FQ46*FQ45</f>
        <v>0</v>
      </c>
      <c r="FR47" s="44">
        <f t="shared" ref="FR47" si="2509">+FR46*FR45</f>
        <v>0</v>
      </c>
      <c r="FS47" s="44">
        <f t="shared" ref="FS47" si="2510">+FS46*FS45</f>
        <v>0</v>
      </c>
      <c r="FT47" s="44">
        <f t="shared" ref="FT47" si="2511">+FT46*FT45</f>
        <v>0</v>
      </c>
      <c r="FU47" s="44">
        <f t="shared" ref="FU47" si="2512">+FU46*FU45</f>
        <v>0</v>
      </c>
      <c r="FV47" s="44">
        <f t="shared" ref="FV47" si="2513">+FV46*FV45</f>
        <v>0</v>
      </c>
      <c r="FW47" s="44">
        <f t="shared" ref="FW47" si="2514">+FW46*FW45</f>
        <v>0</v>
      </c>
      <c r="FX47" s="44">
        <f t="shared" ref="FX47" si="2515">+FX46*FX45</f>
        <v>0</v>
      </c>
      <c r="FY47" s="44">
        <f t="shared" ref="FY47" si="2516">+FY46*FY45</f>
        <v>0</v>
      </c>
      <c r="FZ47" s="44">
        <f t="shared" ref="FZ47" si="2517">+FZ46*FZ45</f>
        <v>0</v>
      </c>
      <c r="GA47" s="44">
        <f t="shared" ref="GA47" si="2518">+GA46*GA45</f>
        <v>0</v>
      </c>
      <c r="GB47" s="44">
        <f t="shared" ref="GB47" si="2519">+GB46*GB45</f>
        <v>0</v>
      </c>
      <c r="GC47" s="44">
        <f t="shared" ref="GC47" si="2520">+GC46*GC45</f>
        <v>0</v>
      </c>
      <c r="GD47" s="44">
        <f t="shared" ref="GD47" si="2521">+GD46*GD45</f>
        <v>0</v>
      </c>
      <c r="GE47" s="44">
        <f t="shared" ref="GE47" si="2522">+GE46*GE45</f>
        <v>0</v>
      </c>
      <c r="GF47" s="44">
        <f t="shared" ref="GF47" si="2523">+GF46*GF45</f>
        <v>0</v>
      </c>
      <c r="GG47" s="44">
        <f t="shared" ref="GG47" si="2524">+GG46*GG45</f>
        <v>0</v>
      </c>
      <c r="GH47" s="44">
        <f t="shared" ref="GH47" si="2525">+GH46*GH45</f>
        <v>0</v>
      </c>
      <c r="GI47" s="44">
        <f t="shared" ref="GI47" si="2526">+GI46*GI45</f>
        <v>0</v>
      </c>
      <c r="GJ47" s="44">
        <f t="shared" ref="GJ47" si="2527">+GJ46*GJ45</f>
        <v>0</v>
      </c>
      <c r="GK47" s="44">
        <f t="shared" ref="GK47" si="2528">+GK46*GK45</f>
        <v>0</v>
      </c>
      <c r="GL47" s="44">
        <f t="shared" ref="GL47" si="2529">+GL46*GL45</f>
        <v>0</v>
      </c>
      <c r="GM47" s="44">
        <f t="shared" ref="GM47" si="2530">+GM46*GM45</f>
        <v>0</v>
      </c>
      <c r="GN47" s="44">
        <f t="shared" ref="GN47" si="2531">+GN46*GN45</f>
        <v>0</v>
      </c>
      <c r="GO47" s="44">
        <f t="shared" ref="GO47" si="2532">+GO46*GO45</f>
        <v>0</v>
      </c>
      <c r="GP47" s="44">
        <f t="shared" ref="GP47" si="2533">+GP46*GP45</f>
        <v>0</v>
      </c>
      <c r="GQ47" s="44">
        <f t="shared" ref="GQ47" si="2534">+GQ46*GQ45</f>
        <v>0</v>
      </c>
      <c r="GR47" s="44">
        <f t="shared" ref="GR47" si="2535">+GR46*GR45</f>
        <v>0</v>
      </c>
      <c r="GS47" s="44">
        <f t="shared" ref="GS47" si="2536">+GS46*GS45</f>
        <v>0</v>
      </c>
      <c r="GT47" s="44">
        <f t="shared" ref="GT47" si="2537">+GT46*GT45</f>
        <v>0</v>
      </c>
      <c r="GU47" s="44">
        <f t="shared" ref="GU47" si="2538">+GU46*GU45</f>
        <v>0</v>
      </c>
      <c r="GV47" s="44">
        <f t="shared" ref="GV47" si="2539">+GV46*GV45</f>
        <v>0</v>
      </c>
      <c r="GW47" s="44">
        <f t="shared" ref="GW47" si="2540">+GW46*GW45</f>
        <v>0</v>
      </c>
      <c r="GX47" s="44">
        <f t="shared" ref="GX47" si="2541">+GX46*GX45</f>
        <v>0</v>
      </c>
      <c r="GY47" s="44">
        <f t="shared" ref="GY47" si="2542">+GY46*GY45</f>
        <v>0</v>
      </c>
      <c r="GZ47" s="44">
        <f t="shared" ref="GZ47" si="2543">+GZ46*GZ45</f>
        <v>0</v>
      </c>
      <c r="HA47" s="44">
        <f t="shared" ref="HA47" si="2544">+HA46*HA45</f>
        <v>0</v>
      </c>
      <c r="HB47" s="44">
        <f t="shared" ref="HB47" si="2545">+HB46*HB45</f>
        <v>0</v>
      </c>
      <c r="HC47" s="44">
        <f t="shared" ref="HC47" si="2546">+HC46*HC45</f>
        <v>0</v>
      </c>
      <c r="HD47" s="44">
        <f t="shared" ref="HD47" si="2547">+HD46*HD45</f>
        <v>0</v>
      </c>
      <c r="HE47" s="44">
        <f t="shared" ref="HE47" si="2548">+HE46*HE45</f>
        <v>0</v>
      </c>
      <c r="HF47" s="44">
        <f t="shared" ref="HF47" si="2549">+HF46*HF45</f>
        <v>0</v>
      </c>
      <c r="HG47" s="44">
        <f t="shared" ref="HG47" si="2550">+HG46*HG45</f>
        <v>0</v>
      </c>
      <c r="HH47" s="44">
        <f t="shared" ref="HH47" si="2551">+HH46*HH45</f>
        <v>0</v>
      </c>
      <c r="HI47" s="44">
        <f t="shared" ref="HI47" si="2552">+HI46*HI45</f>
        <v>0</v>
      </c>
      <c r="HJ47" s="44">
        <f t="shared" ref="HJ47" si="2553">+HJ46*HJ45</f>
        <v>0</v>
      </c>
      <c r="HK47" s="44">
        <f t="shared" ref="HK47" si="2554">+HK46*HK45</f>
        <v>0</v>
      </c>
      <c r="HL47" s="44">
        <f t="shared" ref="HL47" si="2555">+HL46*HL45</f>
        <v>0</v>
      </c>
      <c r="HM47" s="44">
        <f t="shared" ref="HM47" si="2556">+HM46*HM45</f>
        <v>0</v>
      </c>
      <c r="HN47" s="44">
        <f t="shared" ref="HN47" si="2557">+HN46*HN45</f>
        <v>0</v>
      </c>
      <c r="HO47" s="44">
        <f t="shared" ref="HO47" si="2558">+HO46*HO45</f>
        <v>0</v>
      </c>
      <c r="HP47" s="44">
        <f t="shared" ref="HP47" si="2559">+HP46*HP45</f>
        <v>0</v>
      </c>
      <c r="HQ47" s="44">
        <f t="shared" ref="HQ47" si="2560">+HQ46*HQ45</f>
        <v>0</v>
      </c>
      <c r="HR47" s="44">
        <f t="shared" ref="HR47" si="2561">+HR46*HR45</f>
        <v>0</v>
      </c>
      <c r="HS47" s="44">
        <f t="shared" ref="HS47" si="2562">+HS46*HS45</f>
        <v>0</v>
      </c>
      <c r="HT47" s="44">
        <f t="shared" ref="HT47" si="2563">+HT46*HT45</f>
        <v>0</v>
      </c>
      <c r="HU47" s="44">
        <f t="shared" ref="HU47" si="2564">+HU46*HU45</f>
        <v>0</v>
      </c>
      <c r="HV47" s="44">
        <f t="shared" ref="HV47" si="2565">+HV46*HV45</f>
        <v>0</v>
      </c>
      <c r="HW47" s="44">
        <f t="shared" ref="HW47" si="2566">+HW46*HW45</f>
        <v>0</v>
      </c>
      <c r="HX47" s="44">
        <f t="shared" ref="HX47" si="2567">+HX46*HX45</f>
        <v>0</v>
      </c>
      <c r="HY47" s="44">
        <f t="shared" ref="HY47" si="2568">+HY46*HY45</f>
        <v>0</v>
      </c>
      <c r="HZ47" s="44">
        <f t="shared" ref="HZ47" si="2569">+HZ46*HZ45</f>
        <v>0</v>
      </c>
      <c r="IA47" s="44">
        <f t="shared" ref="IA47" si="2570">+IA46*IA45</f>
        <v>0</v>
      </c>
      <c r="IB47" s="44">
        <f t="shared" ref="IB47" si="2571">+IB46*IB45</f>
        <v>0</v>
      </c>
      <c r="IC47" s="44">
        <f t="shared" ref="IC47" si="2572">+IC46*IC45</f>
        <v>0</v>
      </c>
      <c r="ID47" s="44">
        <f t="shared" ref="ID47" si="2573">+ID46*ID45</f>
        <v>0</v>
      </c>
      <c r="IE47" s="44">
        <f t="shared" ref="IE47" si="2574">+IE46*IE45</f>
        <v>0</v>
      </c>
      <c r="IF47" s="44">
        <f t="shared" ref="IF47" si="2575">+IF46*IF45</f>
        <v>0</v>
      </c>
      <c r="IG47" s="44">
        <f t="shared" ref="IG47" si="2576">+IG46*IG45</f>
        <v>0</v>
      </c>
      <c r="IH47" s="44">
        <f t="shared" ref="IH47" si="2577">+IH46*IH45</f>
        <v>0</v>
      </c>
      <c r="II47" s="44">
        <f t="shared" ref="II47" si="2578">+II46*II45</f>
        <v>0</v>
      </c>
      <c r="IJ47" s="44">
        <f t="shared" ref="IJ47" si="2579">+IJ46*IJ45</f>
        <v>0</v>
      </c>
      <c r="IK47" s="44">
        <f t="shared" ref="IK47:KV47" si="2580">+IK46*IK45</f>
        <v>0</v>
      </c>
      <c r="IL47" s="44">
        <f t="shared" si="2580"/>
        <v>0</v>
      </c>
      <c r="IM47" s="44">
        <f t="shared" si="2580"/>
        <v>0</v>
      </c>
      <c r="IN47" s="44">
        <f t="shared" si="2580"/>
        <v>0</v>
      </c>
      <c r="IO47" s="44">
        <f t="shared" si="2580"/>
        <v>0</v>
      </c>
      <c r="IP47" s="44">
        <f t="shared" si="2580"/>
        <v>0</v>
      </c>
      <c r="IQ47" s="44">
        <f t="shared" si="2580"/>
        <v>0</v>
      </c>
      <c r="IR47" s="44">
        <f t="shared" si="2580"/>
        <v>0</v>
      </c>
      <c r="IS47" s="44">
        <f t="shared" si="2580"/>
        <v>0</v>
      </c>
      <c r="IT47" s="44">
        <f t="shared" si="2580"/>
        <v>0</v>
      </c>
      <c r="IU47" s="44">
        <f t="shared" si="2580"/>
        <v>0</v>
      </c>
      <c r="IV47" s="44">
        <f t="shared" si="2580"/>
        <v>0</v>
      </c>
      <c r="IW47" s="44">
        <f t="shared" si="2580"/>
        <v>0</v>
      </c>
      <c r="IX47" s="44">
        <f t="shared" si="2580"/>
        <v>0</v>
      </c>
      <c r="IY47" s="44">
        <f t="shared" si="2580"/>
        <v>0</v>
      </c>
      <c r="IZ47" s="44">
        <f t="shared" si="2580"/>
        <v>0</v>
      </c>
      <c r="JA47" s="44">
        <f t="shared" si="2580"/>
        <v>0</v>
      </c>
      <c r="JB47" s="44">
        <f t="shared" si="2580"/>
        <v>0</v>
      </c>
      <c r="JC47" s="44">
        <f t="shared" si="2580"/>
        <v>0</v>
      </c>
      <c r="JD47" s="44">
        <f t="shared" si="2580"/>
        <v>0</v>
      </c>
      <c r="JE47" s="44">
        <f t="shared" si="2580"/>
        <v>0</v>
      </c>
      <c r="JF47" s="44">
        <f t="shared" si="2580"/>
        <v>0</v>
      </c>
      <c r="JG47" s="44">
        <f t="shared" si="2580"/>
        <v>0</v>
      </c>
      <c r="JH47" s="44">
        <f t="shared" si="2580"/>
        <v>0</v>
      </c>
      <c r="JI47" s="44">
        <f t="shared" si="2580"/>
        <v>0</v>
      </c>
      <c r="JJ47" s="44">
        <f t="shared" si="2580"/>
        <v>0</v>
      </c>
      <c r="JK47" s="44">
        <f t="shared" si="2580"/>
        <v>0</v>
      </c>
      <c r="JL47" s="44">
        <f t="shared" si="2580"/>
        <v>0</v>
      </c>
      <c r="JM47" s="44">
        <f t="shared" si="2580"/>
        <v>0</v>
      </c>
      <c r="JN47" s="44">
        <f t="shared" si="2580"/>
        <v>0</v>
      </c>
      <c r="JO47" s="44">
        <f t="shared" si="2580"/>
        <v>0</v>
      </c>
      <c r="JP47" s="44">
        <f t="shared" si="2580"/>
        <v>0</v>
      </c>
      <c r="JQ47" s="44">
        <f t="shared" si="2580"/>
        <v>0</v>
      </c>
      <c r="JR47" s="44">
        <f t="shared" si="2580"/>
        <v>0</v>
      </c>
      <c r="JS47" s="44">
        <f t="shared" si="2580"/>
        <v>0</v>
      </c>
      <c r="JT47" s="44">
        <f t="shared" si="2580"/>
        <v>0</v>
      </c>
      <c r="JU47" s="44">
        <f t="shared" si="2580"/>
        <v>0</v>
      </c>
      <c r="JV47" s="44">
        <f t="shared" si="2580"/>
        <v>0</v>
      </c>
      <c r="JW47" s="44">
        <f t="shared" si="2580"/>
        <v>0</v>
      </c>
      <c r="JX47" s="44">
        <f t="shared" si="2580"/>
        <v>0</v>
      </c>
      <c r="JY47" s="44">
        <f t="shared" si="2580"/>
        <v>0</v>
      </c>
      <c r="JZ47" s="44">
        <f t="shared" si="2580"/>
        <v>0</v>
      </c>
      <c r="KA47" s="44">
        <f t="shared" si="2580"/>
        <v>0</v>
      </c>
      <c r="KB47" s="44">
        <f t="shared" si="2580"/>
        <v>0</v>
      </c>
      <c r="KC47" s="44">
        <f t="shared" si="2580"/>
        <v>0</v>
      </c>
      <c r="KD47" s="44">
        <f t="shared" si="2580"/>
        <v>0</v>
      </c>
      <c r="KE47" s="44">
        <f t="shared" si="2580"/>
        <v>0</v>
      </c>
      <c r="KF47" s="44">
        <f t="shared" si="2580"/>
        <v>0</v>
      </c>
      <c r="KG47" s="44">
        <f t="shared" si="2580"/>
        <v>0</v>
      </c>
      <c r="KH47" s="44">
        <f t="shared" si="2580"/>
        <v>0</v>
      </c>
      <c r="KI47" s="44">
        <f t="shared" si="2580"/>
        <v>0</v>
      </c>
      <c r="KJ47" s="44">
        <f t="shared" si="2580"/>
        <v>0</v>
      </c>
      <c r="KK47" s="44">
        <f t="shared" si="2580"/>
        <v>0</v>
      </c>
      <c r="KL47" s="44">
        <f t="shared" si="2580"/>
        <v>0</v>
      </c>
      <c r="KM47" s="44">
        <f t="shared" si="2580"/>
        <v>0</v>
      </c>
      <c r="KN47" s="44">
        <f t="shared" si="2580"/>
        <v>0</v>
      </c>
      <c r="KO47" s="44">
        <f t="shared" si="2580"/>
        <v>0</v>
      </c>
      <c r="KP47" s="44">
        <f t="shared" si="2580"/>
        <v>0</v>
      </c>
      <c r="KQ47" s="44">
        <f t="shared" si="2580"/>
        <v>0</v>
      </c>
      <c r="KR47" s="44">
        <f t="shared" si="2580"/>
        <v>0</v>
      </c>
      <c r="KS47" s="44">
        <f t="shared" si="2580"/>
        <v>0</v>
      </c>
      <c r="KT47" s="44">
        <f t="shared" si="2580"/>
        <v>0</v>
      </c>
      <c r="KU47" s="44">
        <f t="shared" si="2580"/>
        <v>0</v>
      </c>
      <c r="KV47" s="44">
        <f t="shared" si="2580"/>
        <v>0</v>
      </c>
      <c r="KW47" s="44">
        <f t="shared" ref="KW47:MZ47" si="2581">+KW46*KW45</f>
        <v>0</v>
      </c>
      <c r="KX47" s="44">
        <f t="shared" si="2581"/>
        <v>0</v>
      </c>
      <c r="KY47" s="44">
        <f t="shared" si="2581"/>
        <v>0</v>
      </c>
      <c r="KZ47" s="44">
        <f t="shared" si="2581"/>
        <v>0</v>
      </c>
      <c r="LA47" s="44">
        <f t="shared" si="2581"/>
        <v>0</v>
      </c>
      <c r="LB47" s="44">
        <f t="shared" si="2581"/>
        <v>0</v>
      </c>
      <c r="LC47" s="44">
        <f t="shared" si="2581"/>
        <v>0</v>
      </c>
      <c r="LD47" s="44">
        <f t="shared" si="2581"/>
        <v>0</v>
      </c>
      <c r="LE47" s="44">
        <f t="shared" si="2581"/>
        <v>0</v>
      </c>
      <c r="LF47" s="44">
        <f t="shared" si="2581"/>
        <v>0</v>
      </c>
      <c r="LG47" s="44">
        <f t="shared" si="2581"/>
        <v>0</v>
      </c>
      <c r="LH47" s="44">
        <f t="shared" si="2581"/>
        <v>0</v>
      </c>
      <c r="LI47" s="44">
        <f t="shared" si="2581"/>
        <v>0</v>
      </c>
      <c r="LJ47" s="44">
        <f t="shared" si="2581"/>
        <v>0</v>
      </c>
      <c r="LK47" s="44">
        <f t="shared" si="2581"/>
        <v>0</v>
      </c>
      <c r="LL47" s="44">
        <f t="shared" si="2581"/>
        <v>0</v>
      </c>
      <c r="LM47" s="44">
        <f t="shared" si="2581"/>
        <v>0</v>
      </c>
      <c r="LN47" s="44">
        <f t="shared" si="2581"/>
        <v>0</v>
      </c>
      <c r="LO47" s="44">
        <f t="shared" si="2581"/>
        <v>0</v>
      </c>
      <c r="LP47" s="44">
        <f t="shared" si="2581"/>
        <v>0</v>
      </c>
      <c r="LQ47" s="44">
        <f t="shared" si="2581"/>
        <v>0</v>
      </c>
      <c r="LR47" s="44">
        <f t="shared" si="2581"/>
        <v>0</v>
      </c>
      <c r="LS47" s="44">
        <f t="shared" si="2581"/>
        <v>0</v>
      </c>
      <c r="LT47" s="44">
        <f t="shared" si="2581"/>
        <v>0</v>
      </c>
      <c r="LU47" s="44">
        <f t="shared" si="2581"/>
        <v>0</v>
      </c>
      <c r="LV47" s="44">
        <f t="shared" si="2581"/>
        <v>0</v>
      </c>
      <c r="LW47" s="44">
        <f t="shared" si="2581"/>
        <v>0</v>
      </c>
      <c r="LX47" s="44">
        <f t="shared" si="2581"/>
        <v>0</v>
      </c>
      <c r="LY47" s="44">
        <f t="shared" si="2581"/>
        <v>0</v>
      </c>
      <c r="LZ47" s="44">
        <f t="shared" si="2581"/>
        <v>0</v>
      </c>
      <c r="MA47" s="44">
        <f t="shared" si="2581"/>
        <v>0</v>
      </c>
      <c r="MB47" s="44">
        <f t="shared" si="2581"/>
        <v>0</v>
      </c>
      <c r="MC47" s="44">
        <f t="shared" si="2581"/>
        <v>0</v>
      </c>
      <c r="MD47" s="44">
        <f t="shared" si="2581"/>
        <v>0</v>
      </c>
      <c r="ME47" s="44">
        <f t="shared" si="2581"/>
        <v>0</v>
      </c>
      <c r="MF47" s="44">
        <f t="shared" si="2581"/>
        <v>0</v>
      </c>
      <c r="MG47" s="44">
        <f t="shared" si="2581"/>
        <v>0</v>
      </c>
      <c r="MH47" s="44">
        <f t="shared" si="2581"/>
        <v>0</v>
      </c>
      <c r="MI47" s="44">
        <f t="shared" si="2581"/>
        <v>0</v>
      </c>
      <c r="MJ47" s="44">
        <f t="shared" si="2581"/>
        <v>0</v>
      </c>
      <c r="MK47" s="44">
        <f t="shared" si="2581"/>
        <v>0</v>
      </c>
      <c r="ML47" s="44">
        <f t="shared" si="2581"/>
        <v>0</v>
      </c>
      <c r="MM47" s="44">
        <f t="shared" si="2581"/>
        <v>0</v>
      </c>
      <c r="MN47" s="44">
        <f t="shared" si="2581"/>
        <v>0</v>
      </c>
      <c r="MO47" s="44">
        <f t="shared" si="2581"/>
        <v>0</v>
      </c>
      <c r="MP47" s="44">
        <f t="shared" si="2581"/>
        <v>0</v>
      </c>
      <c r="MQ47" s="44">
        <f t="shared" si="2581"/>
        <v>0</v>
      </c>
      <c r="MR47" s="44">
        <f t="shared" si="2581"/>
        <v>0</v>
      </c>
      <c r="MS47" s="44">
        <f t="shared" si="2581"/>
        <v>0</v>
      </c>
      <c r="MT47" s="44">
        <f t="shared" si="2581"/>
        <v>0</v>
      </c>
      <c r="MU47" s="44">
        <f t="shared" si="2581"/>
        <v>0</v>
      </c>
      <c r="MV47" s="44">
        <f t="shared" si="2581"/>
        <v>0</v>
      </c>
      <c r="MW47" s="44">
        <f t="shared" si="2581"/>
        <v>0</v>
      </c>
      <c r="MX47" s="44">
        <f t="shared" si="2581"/>
        <v>0</v>
      </c>
      <c r="MY47" s="44">
        <f t="shared" si="2581"/>
        <v>0</v>
      </c>
      <c r="MZ47" s="44">
        <f t="shared" si="2581"/>
        <v>0</v>
      </c>
      <c r="NB47" s="19" t="str">
        <f>+D47</f>
        <v>Share of MW</v>
      </c>
      <c r="NC47" s="6">
        <f t="shared" si="2337"/>
        <v>0</v>
      </c>
      <c r="ND47" s="6">
        <f t="shared" si="2337"/>
        <v>0</v>
      </c>
      <c r="NE47" s="6">
        <f t="shared" si="2337"/>
        <v>0</v>
      </c>
      <c r="NF47" s="6">
        <f t="shared" si="2337"/>
        <v>0</v>
      </c>
      <c r="NG47" s="6">
        <f t="shared" si="2337"/>
        <v>0</v>
      </c>
      <c r="NH47" s="6">
        <f t="shared" si="2337"/>
        <v>0</v>
      </c>
      <c r="NI47" s="6">
        <f t="shared" si="2337"/>
        <v>0</v>
      </c>
      <c r="NJ47" s="6">
        <f t="shared" si="2337"/>
        <v>0</v>
      </c>
      <c r="NK47" s="6">
        <f t="shared" si="2337"/>
        <v>0</v>
      </c>
      <c r="NL47" s="6">
        <f t="shared" si="2337"/>
        <v>0</v>
      </c>
      <c r="NM47" s="6">
        <f t="shared" si="2338"/>
        <v>0</v>
      </c>
      <c r="NN47" s="6">
        <f t="shared" si="2338"/>
        <v>0</v>
      </c>
      <c r="NO47" s="6">
        <f t="shared" si="2338"/>
        <v>0</v>
      </c>
      <c r="NP47" s="6">
        <f t="shared" si="2338"/>
        <v>0</v>
      </c>
      <c r="NQ47" s="6">
        <f t="shared" si="2338"/>
        <v>0</v>
      </c>
      <c r="NR47" s="6">
        <f t="shared" si="2338"/>
        <v>0</v>
      </c>
      <c r="NS47" s="6">
        <f t="shared" si="2338"/>
        <v>0</v>
      </c>
      <c r="NT47" s="6">
        <f t="shared" si="2338"/>
        <v>0</v>
      </c>
      <c r="NU47" s="6">
        <f t="shared" si="2338"/>
        <v>0</v>
      </c>
      <c r="NV47" s="6">
        <f t="shared" si="2338"/>
        <v>0</v>
      </c>
      <c r="NW47" s="6">
        <f t="shared" si="2339"/>
        <v>0</v>
      </c>
      <c r="NX47" s="6">
        <f t="shared" si="2339"/>
        <v>0</v>
      </c>
      <c r="NY47" s="6">
        <f t="shared" si="2339"/>
        <v>0</v>
      </c>
      <c r="NZ47" s="6">
        <f t="shared" si="2339"/>
        <v>0</v>
      </c>
      <c r="OA47" s="6">
        <f t="shared" si="2339"/>
        <v>0</v>
      </c>
      <c r="OB47" s="6">
        <f t="shared" si="2339"/>
        <v>0</v>
      </c>
      <c r="OC47" s="6">
        <f t="shared" si="2339"/>
        <v>0</v>
      </c>
      <c r="OD47" s="6">
        <f t="shared" si="2339"/>
        <v>0</v>
      </c>
      <c r="OE47" s="6">
        <f t="shared" si="2339"/>
        <v>0</v>
      </c>
      <c r="OF47" s="6">
        <f t="shared" si="2339"/>
        <v>0</v>
      </c>
      <c r="OH47" s="58" t="str">
        <f>_xlfn.CONCAT(C45," ",D47)</f>
        <v>Stony Brook Station Share of MW</v>
      </c>
    </row>
    <row r="48" spans="2:398" x14ac:dyDescent="0.25">
      <c r="D48" s="19" t="s">
        <v>76</v>
      </c>
      <c r="E48" s="45" cm="1">
        <f t="array" ref="E48">INDEX(Capacity_Rates[#All],MATCH($C45,Capacity_Rates[[#All],[Invoice_Group]],0),E$3-2019)</f>
        <v>3.2193000000000001</v>
      </c>
      <c r="F48" s="45" cm="1">
        <f t="array" ref="F48">INDEX(Capacity_Rates[#All],MATCH($C45,Capacity_Rates[[#All],[Invoice_Group]],0),F$3-2019)</f>
        <v>3.2193000000000001</v>
      </c>
      <c r="G48" s="45" cm="1">
        <f t="array" ref="G48">INDEX(Capacity_Rates[#All],MATCH($C45,Capacity_Rates[[#All],[Invoice_Group]],0),G$3-2019)</f>
        <v>3.2193000000000001</v>
      </c>
      <c r="H48" s="45" cm="1">
        <f t="array" ref="H48">INDEX(Capacity_Rates[#All],MATCH($C45,Capacity_Rates[[#All],[Invoice_Group]],0),H$3-2019)</f>
        <v>3.2193000000000001</v>
      </c>
      <c r="I48" s="45" cm="1">
        <f t="array" ref="I48">INDEX(Capacity_Rates[#All],MATCH($C45,Capacity_Rates[[#All],[Invoice_Group]],0),I$3-2019)</f>
        <v>3.2193000000000001</v>
      </c>
      <c r="J48" s="45" cm="1">
        <f t="array" ref="J48">INDEX(Capacity_Rates[#All],MATCH($C45,Capacity_Rates[[#All],[Invoice_Group]],0),J$3-2019)</f>
        <v>3.2193000000000001</v>
      </c>
      <c r="K48" s="45" cm="1">
        <f t="array" ref="K48">INDEX(Capacity_Rates[#All],MATCH($C45,Capacity_Rates[[#All],[Invoice_Group]],0),K$3-2019)</f>
        <v>3.2193000000000001</v>
      </c>
      <c r="L48" s="45" cm="1">
        <f t="array" ref="L48">INDEX(Capacity_Rates[#All],MATCH($C45,Capacity_Rates[[#All],[Invoice_Group]],0),L$3-2019)</f>
        <v>3.2193000000000001</v>
      </c>
      <c r="M48" s="45" cm="1">
        <f t="array" ref="M48">INDEX(Capacity_Rates[#All],MATCH($C45,Capacity_Rates[[#All],[Invoice_Group]],0),M$3-2019)</f>
        <v>3.2193000000000001</v>
      </c>
      <c r="N48" s="45" cm="1">
        <f t="array" ref="N48">INDEX(Capacity_Rates[#All],MATCH($C45,Capacity_Rates[[#All],[Invoice_Group]],0),N$3-2019)</f>
        <v>3.2193000000000001</v>
      </c>
      <c r="O48" s="45" cm="1">
        <f t="array" ref="O48">INDEX(Capacity_Rates[#All],MATCH($C45,Capacity_Rates[[#All],[Invoice_Group]],0),O$3-2019)</f>
        <v>3.2193000000000001</v>
      </c>
      <c r="P48" s="45" cm="1">
        <f t="array" ref="P48">INDEX(Capacity_Rates[#All],MATCH($C45,Capacity_Rates[[#All],[Invoice_Group]],0),P$3-2019)</f>
        <v>3.2193000000000001</v>
      </c>
      <c r="Q48" s="45" cm="1">
        <f t="array" ref="Q48">INDEX(Capacity_Rates[#All],MATCH($C45,Capacity_Rates[[#All],[Invoice_Group]],0),Q$3-2019)</f>
        <v>3.4093</v>
      </c>
      <c r="R48" s="45" cm="1">
        <f t="array" ref="R48">INDEX(Capacity_Rates[#All],MATCH($C45,Capacity_Rates[[#All],[Invoice_Group]],0),R$3-2019)</f>
        <v>3.4093</v>
      </c>
      <c r="S48" s="45" cm="1">
        <f t="array" ref="S48">INDEX(Capacity_Rates[#All],MATCH($C45,Capacity_Rates[[#All],[Invoice_Group]],0),S$3-2019)</f>
        <v>3.4093</v>
      </c>
      <c r="T48" s="45" cm="1">
        <f t="array" ref="T48">INDEX(Capacity_Rates[#All],MATCH($C45,Capacity_Rates[[#All],[Invoice_Group]],0),T$3-2019)</f>
        <v>3.4093</v>
      </c>
      <c r="U48" s="45" cm="1">
        <f t="array" ref="U48">INDEX(Capacity_Rates[#All],MATCH($C45,Capacity_Rates[[#All],[Invoice_Group]],0),U$3-2019)</f>
        <v>3.4093</v>
      </c>
      <c r="V48" s="45" cm="1">
        <f t="array" ref="V48">INDEX(Capacity_Rates[#All],MATCH($C45,Capacity_Rates[[#All],[Invoice_Group]],0),V$3-2019)</f>
        <v>3.4093</v>
      </c>
      <c r="W48" s="45" cm="1">
        <f t="array" ref="W48">INDEX(Capacity_Rates[#All],MATCH($C45,Capacity_Rates[[#All],[Invoice_Group]],0),W$3-2019)</f>
        <v>3.4093</v>
      </c>
      <c r="X48" s="45" cm="1">
        <f t="array" ref="X48">INDEX(Capacity_Rates[#All],MATCH($C45,Capacity_Rates[[#All],[Invoice_Group]],0),X$3-2019)</f>
        <v>3.4093</v>
      </c>
      <c r="Y48" s="45" cm="1">
        <f t="array" ref="Y48">INDEX(Capacity_Rates[#All],MATCH($C45,Capacity_Rates[[#All],[Invoice_Group]],0),Y$3-2019)</f>
        <v>3.4093</v>
      </c>
      <c r="Z48" s="45" cm="1">
        <f t="array" ref="Z48">INDEX(Capacity_Rates[#All],MATCH($C45,Capacity_Rates[[#All],[Invoice_Group]],0),Z$3-2019)</f>
        <v>3.4093</v>
      </c>
      <c r="AA48" s="45" cm="1">
        <f t="array" ref="AA48">INDEX(Capacity_Rates[#All],MATCH($C45,Capacity_Rates[[#All],[Invoice_Group]],0),AA$3-2019)</f>
        <v>3.4093</v>
      </c>
      <c r="AB48" s="45" cm="1">
        <f t="array" ref="AB48">INDEX(Capacity_Rates[#All],MATCH($C45,Capacity_Rates[[#All],[Invoice_Group]],0),AB$3-2019)</f>
        <v>3.4093</v>
      </c>
      <c r="AC48" s="45" cm="1">
        <f t="array" ref="AC48">INDEX(Capacity_Rates[#All],MATCH($C45,Capacity_Rates[[#All],[Invoice_Group]],0),AC$3-2019)</f>
        <v>3.5047603999999999</v>
      </c>
      <c r="AD48" s="45" cm="1">
        <f t="array" ref="AD48">INDEX(Capacity_Rates[#All],MATCH($C45,Capacity_Rates[[#All],[Invoice_Group]],0),AD$3-2019)</f>
        <v>3.5047603999999999</v>
      </c>
      <c r="AE48" s="45" cm="1">
        <f t="array" ref="AE48">INDEX(Capacity_Rates[#All],MATCH($C45,Capacity_Rates[[#All],[Invoice_Group]],0),AE$3-2019)</f>
        <v>3.5047603999999999</v>
      </c>
      <c r="AF48" s="45" cm="1">
        <f t="array" ref="AF48">INDEX(Capacity_Rates[#All],MATCH($C45,Capacity_Rates[[#All],[Invoice_Group]],0),AF$3-2019)</f>
        <v>3.5047603999999999</v>
      </c>
      <c r="AG48" s="45" cm="1">
        <f t="array" ref="AG48">INDEX(Capacity_Rates[#All],MATCH($C45,Capacity_Rates[[#All],[Invoice_Group]],0),AG$3-2019)</f>
        <v>3.5047603999999999</v>
      </c>
      <c r="AH48" s="45" cm="1">
        <f t="array" ref="AH48">INDEX(Capacity_Rates[#All],MATCH($C45,Capacity_Rates[[#All],[Invoice_Group]],0),AH$3-2019)</f>
        <v>3.5047603999999999</v>
      </c>
      <c r="AI48" s="45" cm="1">
        <f t="array" ref="AI48">INDEX(Capacity_Rates[#All],MATCH($C45,Capacity_Rates[[#All],[Invoice_Group]],0),AI$3-2019)</f>
        <v>3.5047603999999999</v>
      </c>
      <c r="AJ48" s="45" cm="1">
        <f t="array" ref="AJ48">INDEX(Capacity_Rates[#All],MATCH($C45,Capacity_Rates[[#All],[Invoice_Group]],0),AJ$3-2019)</f>
        <v>3.5047603999999999</v>
      </c>
      <c r="AK48" s="45" cm="1">
        <f t="array" ref="AK48">INDEX(Capacity_Rates[#All],MATCH($C45,Capacity_Rates[[#All],[Invoice_Group]],0),AK$3-2019)</f>
        <v>3.5047603999999999</v>
      </c>
      <c r="AL48" s="45" cm="1">
        <f t="array" ref="AL48">INDEX(Capacity_Rates[#All],MATCH($C45,Capacity_Rates[[#All],[Invoice_Group]],0),AL$3-2019)</f>
        <v>3.5047603999999999</v>
      </c>
      <c r="AM48" s="45" cm="1">
        <f t="array" ref="AM48">INDEX(Capacity_Rates[#All],MATCH($C45,Capacity_Rates[[#All],[Invoice_Group]],0),AM$3-2019)</f>
        <v>3.5047603999999999</v>
      </c>
      <c r="AN48" s="45" cm="1">
        <f t="array" ref="AN48">INDEX(Capacity_Rates[#All],MATCH($C45,Capacity_Rates[[#All],[Invoice_Group]],0),AN$3-2019)</f>
        <v>3.5047603999999999</v>
      </c>
      <c r="AO48" s="45" cm="1">
        <f t="array" ref="AO48">INDEX(Capacity_Rates[#All],MATCH($C45,Capacity_Rates[[#All],[Invoice_Group]],0),AO$3-2019)</f>
        <v>3.6028936911999998</v>
      </c>
      <c r="AP48" s="45" cm="1">
        <f t="array" ref="AP48">INDEX(Capacity_Rates[#All],MATCH($C45,Capacity_Rates[[#All],[Invoice_Group]],0),AP$3-2019)</f>
        <v>3.6028936911999998</v>
      </c>
      <c r="AQ48" s="45" cm="1">
        <f t="array" ref="AQ48">INDEX(Capacity_Rates[#All],MATCH($C45,Capacity_Rates[[#All],[Invoice_Group]],0),AQ$3-2019)</f>
        <v>3.6028936911999998</v>
      </c>
      <c r="AR48" s="45" cm="1">
        <f t="array" ref="AR48">INDEX(Capacity_Rates[#All],MATCH($C45,Capacity_Rates[[#All],[Invoice_Group]],0),AR$3-2019)</f>
        <v>3.6028936911999998</v>
      </c>
      <c r="AS48" s="45" cm="1">
        <f t="array" ref="AS48">INDEX(Capacity_Rates[#All],MATCH($C45,Capacity_Rates[[#All],[Invoice_Group]],0),AS$3-2019)</f>
        <v>3.6028936911999998</v>
      </c>
      <c r="AT48" s="45" cm="1">
        <f t="array" ref="AT48">INDEX(Capacity_Rates[#All],MATCH($C45,Capacity_Rates[[#All],[Invoice_Group]],0),AT$3-2019)</f>
        <v>3.6028936911999998</v>
      </c>
      <c r="AU48" s="45" cm="1">
        <f t="array" ref="AU48">INDEX(Capacity_Rates[#All],MATCH($C45,Capacity_Rates[[#All],[Invoice_Group]],0),AU$3-2019)</f>
        <v>3.6028936911999998</v>
      </c>
      <c r="AV48" s="45" cm="1">
        <f t="array" ref="AV48">INDEX(Capacity_Rates[#All],MATCH($C45,Capacity_Rates[[#All],[Invoice_Group]],0),AV$3-2019)</f>
        <v>3.6028936911999998</v>
      </c>
      <c r="AW48" s="45" cm="1">
        <f t="array" ref="AW48">INDEX(Capacity_Rates[#All],MATCH($C45,Capacity_Rates[[#All],[Invoice_Group]],0),AW$3-2019)</f>
        <v>3.6028936911999998</v>
      </c>
      <c r="AX48" s="45" cm="1">
        <f t="array" ref="AX48">INDEX(Capacity_Rates[#All],MATCH($C45,Capacity_Rates[[#All],[Invoice_Group]],0),AX$3-2019)</f>
        <v>3.6028936911999998</v>
      </c>
      <c r="AY48" s="45" cm="1">
        <f t="array" ref="AY48">INDEX(Capacity_Rates[#All],MATCH($C45,Capacity_Rates[[#All],[Invoice_Group]],0),AY$3-2019)</f>
        <v>3.6028936911999998</v>
      </c>
      <c r="AZ48" s="45" cm="1">
        <f t="array" ref="AZ48">INDEX(Capacity_Rates[#All],MATCH($C45,Capacity_Rates[[#All],[Invoice_Group]],0),AZ$3-2019)</f>
        <v>3.6028936911999998</v>
      </c>
      <c r="BA48" s="45" cm="1">
        <f t="array" ref="BA48">INDEX(Capacity_Rates[#All],MATCH($C45,Capacity_Rates[[#All],[Invoice_Group]],0),BA$3-2019)</f>
        <v>3.7037747145536</v>
      </c>
      <c r="BB48" s="45" cm="1">
        <f t="array" ref="BB48">INDEX(Capacity_Rates[#All],MATCH($C45,Capacity_Rates[[#All],[Invoice_Group]],0),BB$3-2019)</f>
        <v>3.7037747145536</v>
      </c>
      <c r="BC48" s="45" cm="1">
        <f t="array" ref="BC48">INDEX(Capacity_Rates[#All],MATCH($C45,Capacity_Rates[[#All],[Invoice_Group]],0),BC$3-2019)</f>
        <v>3.7037747145536</v>
      </c>
      <c r="BD48" s="45" cm="1">
        <f t="array" ref="BD48">INDEX(Capacity_Rates[#All],MATCH($C45,Capacity_Rates[[#All],[Invoice_Group]],0),BD$3-2019)</f>
        <v>3.7037747145536</v>
      </c>
      <c r="BE48" s="45" cm="1">
        <f t="array" ref="BE48">INDEX(Capacity_Rates[#All],MATCH($C45,Capacity_Rates[[#All],[Invoice_Group]],0),BE$3-2019)</f>
        <v>3.7037747145536</v>
      </c>
      <c r="BF48" s="45" cm="1">
        <f t="array" ref="BF48">INDEX(Capacity_Rates[#All],MATCH($C45,Capacity_Rates[[#All],[Invoice_Group]],0),BF$3-2019)</f>
        <v>3.7037747145536</v>
      </c>
      <c r="BG48" s="45" cm="1">
        <f t="array" ref="BG48">INDEX(Capacity_Rates[#All],MATCH($C45,Capacity_Rates[[#All],[Invoice_Group]],0),BG$3-2019)</f>
        <v>3.7037747145536</v>
      </c>
      <c r="BH48" s="45" cm="1">
        <f t="array" ref="BH48">INDEX(Capacity_Rates[#All],MATCH($C45,Capacity_Rates[[#All],[Invoice_Group]],0),BH$3-2019)</f>
        <v>3.7037747145536</v>
      </c>
      <c r="BI48" s="45" cm="1">
        <f t="array" ref="BI48">INDEX(Capacity_Rates[#All],MATCH($C45,Capacity_Rates[[#All],[Invoice_Group]],0),BI$3-2019)</f>
        <v>3.7037747145536</v>
      </c>
      <c r="BJ48" s="45" cm="1">
        <f t="array" ref="BJ48">INDEX(Capacity_Rates[#All],MATCH($C45,Capacity_Rates[[#All],[Invoice_Group]],0),BJ$3-2019)</f>
        <v>3.7037747145536</v>
      </c>
      <c r="BK48" s="45" cm="1">
        <f t="array" ref="BK48">INDEX(Capacity_Rates[#All],MATCH($C45,Capacity_Rates[[#All],[Invoice_Group]],0),BK$3-2019)</f>
        <v>3.7037747145536</v>
      </c>
      <c r="BL48" s="45" cm="1">
        <f t="array" ref="BL48">INDEX(Capacity_Rates[#All],MATCH($C45,Capacity_Rates[[#All],[Invoice_Group]],0),BL$3-2019)</f>
        <v>3.7037747145536</v>
      </c>
      <c r="BM48" s="45" cm="1">
        <f t="array" ref="BM48">INDEX(Capacity_Rates[#All],MATCH($C45,Capacity_Rates[[#All],[Invoice_Group]],0),BM$3-2019)</f>
        <v>3.8074804065611008</v>
      </c>
      <c r="BN48" s="45" cm="1">
        <f t="array" ref="BN48">INDEX(Capacity_Rates[#All],MATCH($C45,Capacity_Rates[[#All],[Invoice_Group]],0),BN$3-2019)</f>
        <v>3.8074804065611008</v>
      </c>
      <c r="BO48" s="45" cm="1">
        <f t="array" ref="BO48">INDEX(Capacity_Rates[#All],MATCH($C45,Capacity_Rates[[#All],[Invoice_Group]],0),BO$3-2019)</f>
        <v>3.8074804065611008</v>
      </c>
      <c r="BP48" s="45" cm="1">
        <f t="array" ref="BP48">INDEX(Capacity_Rates[#All],MATCH($C45,Capacity_Rates[[#All],[Invoice_Group]],0),BP$3-2019)</f>
        <v>3.8074804065611008</v>
      </c>
      <c r="BQ48" s="45" cm="1">
        <f t="array" ref="BQ48">INDEX(Capacity_Rates[#All],MATCH($C45,Capacity_Rates[[#All],[Invoice_Group]],0),BQ$3-2019)</f>
        <v>3.8074804065611008</v>
      </c>
      <c r="BR48" s="45" cm="1">
        <f t="array" ref="BR48">INDEX(Capacity_Rates[#All],MATCH($C45,Capacity_Rates[[#All],[Invoice_Group]],0),BR$3-2019)</f>
        <v>3.8074804065611008</v>
      </c>
      <c r="BS48" s="45" cm="1">
        <f t="array" ref="BS48">INDEX(Capacity_Rates[#All],MATCH($C45,Capacity_Rates[[#All],[Invoice_Group]],0),BS$3-2019)</f>
        <v>3.8074804065611008</v>
      </c>
      <c r="BT48" s="45" cm="1">
        <f t="array" ref="BT48">INDEX(Capacity_Rates[#All],MATCH($C45,Capacity_Rates[[#All],[Invoice_Group]],0),BT$3-2019)</f>
        <v>3.8074804065611008</v>
      </c>
      <c r="BU48" s="45" cm="1">
        <f t="array" ref="BU48">INDEX(Capacity_Rates[#All],MATCH($C45,Capacity_Rates[[#All],[Invoice_Group]],0),BU$3-2019)</f>
        <v>3.8074804065611008</v>
      </c>
      <c r="BV48" s="45" cm="1">
        <f t="array" ref="BV48">INDEX(Capacity_Rates[#All],MATCH($C45,Capacity_Rates[[#All],[Invoice_Group]],0),BV$3-2019)</f>
        <v>3.8074804065611008</v>
      </c>
      <c r="BW48" s="45" cm="1">
        <f t="array" ref="BW48">INDEX(Capacity_Rates[#All],MATCH($C45,Capacity_Rates[[#All],[Invoice_Group]],0),BW$3-2019)</f>
        <v>3.8074804065611008</v>
      </c>
      <c r="BX48" s="45" cm="1">
        <f t="array" ref="BX48">INDEX(Capacity_Rates[#All],MATCH($C45,Capacity_Rates[[#All],[Invoice_Group]],0),BX$3-2019)</f>
        <v>3.8074804065611008</v>
      </c>
      <c r="BY48" s="45" cm="1">
        <f t="array" ref="BY48">INDEX(Capacity_Rates[#All],MATCH($C45,Capacity_Rates[[#All],[Invoice_Group]],0),BY$3-2019)</f>
        <v>3.9140898579448118</v>
      </c>
      <c r="BZ48" s="45" cm="1">
        <f t="array" ref="BZ48">INDEX(Capacity_Rates[#All],MATCH($C45,Capacity_Rates[[#All],[Invoice_Group]],0),BZ$3-2019)</f>
        <v>3.9140898579448118</v>
      </c>
      <c r="CA48" s="45" cm="1">
        <f t="array" ref="CA48">INDEX(Capacity_Rates[#All],MATCH($C45,Capacity_Rates[[#All],[Invoice_Group]],0),CA$3-2019)</f>
        <v>3.9140898579448118</v>
      </c>
      <c r="CB48" s="45" cm="1">
        <f t="array" ref="CB48">INDEX(Capacity_Rates[#All],MATCH($C45,Capacity_Rates[[#All],[Invoice_Group]],0),CB$3-2019)</f>
        <v>3.9140898579448118</v>
      </c>
      <c r="CC48" s="45" cm="1">
        <f t="array" ref="CC48">INDEX(Capacity_Rates[#All],MATCH($C45,Capacity_Rates[[#All],[Invoice_Group]],0),CC$3-2019)</f>
        <v>3.9140898579448118</v>
      </c>
      <c r="CD48" s="45" cm="1">
        <f t="array" ref="CD48">INDEX(Capacity_Rates[#All],MATCH($C45,Capacity_Rates[[#All],[Invoice_Group]],0),CD$3-2019)</f>
        <v>3.9140898579448118</v>
      </c>
      <c r="CE48" s="45" cm="1">
        <f t="array" ref="CE48">INDEX(Capacity_Rates[#All],MATCH($C45,Capacity_Rates[[#All],[Invoice_Group]],0),CE$3-2019)</f>
        <v>3.9140898579448118</v>
      </c>
      <c r="CF48" s="45" cm="1">
        <f t="array" ref="CF48">INDEX(Capacity_Rates[#All],MATCH($C45,Capacity_Rates[[#All],[Invoice_Group]],0),CF$3-2019)</f>
        <v>3.9140898579448118</v>
      </c>
      <c r="CG48" s="45" cm="1">
        <f t="array" ref="CG48">INDEX(Capacity_Rates[#All],MATCH($C45,Capacity_Rates[[#All],[Invoice_Group]],0),CG$3-2019)</f>
        <v>3.9140898579448118</v>
      </c>
      <c r="CH48" s="45" cm="1">
        <f t="array" ref="CH48">INDEX(Capacity_Rates[#All],MATCH($C45,Capacity_Rates[[#All],[Invoice_Group]],0),CH$3-2019)</f>
        <v>3.9140898579448118</v>
      </c>
      <c r="CI48" s="45" cm="1">
        <f t="array" ref="CI48">INDEX(Capacity_Rates[#All],MATCH($C45,Capacity_Rates[[#All],[Invoice_Group]],0),CI$3-2019)</f>
        <v>3.9140898579448118</v>
      </c>
      <c r="CJ48" s="45" cm="1">
        <f t="array" ref="CJ48">INDEX(Capacity_Rates[#All],MATCH($C45,Capacity_Rates[[#All],[Invoice_Group]],0),CJ$3-2019)</f>
        <v>3.9140898579448118</v>
      </c>
      <c r="CK48" s="45" cm="1">
        <f t="array" ref="CK48">INDEX(Capacity_Rates[#All],MATCH($C45,Capacity_Rates[[#All],[Invoice_Group]],0),CK$3-2019)</f>
        <v>4.0236843739672663</v>
      </c>
      <c r="CL48" s="45" cm="1">
        <f t="array" ref="CL48">INDEX(Capacity_Rates[#All],MATCH($C45,Capacity_Rates[[#All],[Invoice_Group]],0),CL$3-2019)</f>
        <v>4.0236843739672663</v>
      </c>
      <c r="CM48" s="45" cm="1">
        <f t="array" ref="CM48">INDEX(Capacity_Rates[#All],MATCH($C45,Capacity_Rates[[#All],[Invoice_Group]],0),CM$3-2019)</f>
        <v>4.0236843739672663</v>
      </c>
      <c r="CN48" s="45" cm="1">
        <f t="array" ref="CN48">INDEX(Capacity_Rates[#All],MATCH($C45,Capacity_Rates[[#All],[Invoice_Group]],0),CN$3-2019)</f>
        <v>4.0236843739672663</v>
      </c>
      <c r="CO48" s="45" cm="1">
        <f t="array" ref="CO48">INDEX(Capacity_Rates[#All],MATCH($C45,Capacity_Rates[[#All],[Invoice_Group]],0),CO$3-2019)</f>
        <v>4.0236843739672663</v>
      </c>
      <c r="CP48" s="45" cm="1">
        <f t="array" ref="CP48">INDEX(Capacity_Rates[#All],MATCH($C45,Capacity_Rates[[#All],[Invoice_Group]],0),CP$3-2019)</f>
        <v>4.0236843739672663</v>
      </c>
      <c r="CQ48" s="45" cm="1">
        <f t="array" ref="CQ48">INDEX(Capacity_Rates[#All],MATCH($C45,Capacity_Rates[[#All],[Invoice_Group]],0),CQ$3-2019)</f>
        <v>4.0236843739672663</v>
      </c>
      <c r="CR48" s="45" cm="1">
        <f t="array" ref="CR48">INDEX(Capacity_Rates[#All],MATCH($C45,Capacity_Rates[[#All],[Invoice_Group]],0),CR$3-2019)</f>
        <v>4.0236843739672663</v>
      </c>
      <c r="CS48" s="45" cm="1">
        <f t="array" ref="CS48">INDEX(Capacity_Rates[#All],MATCH($C45,Capacity_Rates[[#All],[Invoice_Group]],0),CS$3-2019)</f>
        <v>4.0236843739672663</v>
      </c>
      <c r="CT48" s="45" cm="1">
        <f t="array" ref="CT48">INDEX(Capacity_Rates[#All],MATCH($C45,Capacity_Rates[[#All],[Invoice_Group]],0),CT$3-2019)</f>
        <v>4.0236843739672663</v>
      </c>
      <c r="CU48" s="45" cm="1">
        <f t="array" ref="CU48">INDEX(Capacity_Rates[#All],MATCH($C45,Capacity_Rates[[#All],[Invoice_Group]],0),CU$3-2019)</f>
        <v>4.0236843739672663</v>
      </c>
      <c r="CV48" s="45" cm="1">
        <f t="array" ref="CV48">INDEX(Capacity_Rates[#All],MATCH($C45,Capacity_Rates[[#All],[Invoice_Group]],0),CV$3-2019)</f>
        <v>4.0236843739672663</v>
      </c>
      <c r="CW48" s="45" cm="1">
        <f t="array" ref="CW48">INDEX(Capacity_Rates[#All],MATCH($C45,Capacity_Rates[[#All],[Invoice_Group]],0),CW$3-2019)</f>
        <v>4.1363475364383495</v>
      </c>
      <c r="CX48" s="45" cm="1">
        <f t="array" ref="CX48">INDEX(Capacity_Rates[#All],MATCH($C45,Capacity_Rates[[#All],[Invoice_Group]],0),CX$3-2019)</f>
        <v>4.1363475364383495</v>
      </c>
      <c r="CY48" s="45" cm="1">
        <f t="array" ref="CY48">INDEX(Capacity_Rates[#All],MATCH($C45,Capacity_Rates[[#All],[Invoice_Group]],0),CY$3-2019)</f>
        <v>4.1363475364383495</v>
      </c>
      <c r="CZ48" s="45" cm="1">
        <f t="array" ref="CZ48">INDEX(Capacity_Rates[#All],MATCH($C45,Capacity_Rates[[#All],[Invoice_Group]],0),CZ$3-2019)</f>
        <v>4.1363475364383495</v>
      </c>
      <c r="DA48" s="45" cm="1">
        <f t="array" ref="DA48">INDEX(Capacity_Rates[#All],MATCH($C45,Capacity_Rates[[#All],[Invoice_Group]],0),DA$3-2019)</f>
        <v>4.1363475364383495</v>
      </c>
      <c r="DB48" s="45" cm="1">
        <f t="array" ref="DB48">INDEX(Capacity_Rates[#All],MATCH($C45,Capacity_Rates[[#All],[Invoice_Group]],0),DB$3-2019)</f>
        <v>4.1363475364383495</v>
      </c>
      <c r="DC48" s="45" cm="1">
        <f t="array" ref="DC48">INDEX(Capacity_Rates[#All],MATCH($C45,Capacity_Rates[[#All],[Invoice_Group]],0),DC$3-2019)</f>
        <v>4.1363475364383495</v>
      </c>
      <c r="DD48" s="45" cm="1">
        <f t="array" ref="DD48">INDEX(Capacity_Rates[#All],MATCH($C45,Capacity_Rates[[#All],[Invoice_Group]],0),DD$3-2019)</f>
        <v>4.1363475364383495</v>
      </c>
      <c r="DE48" s="45" cm="1">
        <f t="array" ref="DE48">INDEX(Capacity_Rates[#All],MATCH($C45,Capacity_Rates[[#All],[Invoice_Group]],0),DE$3-2019)</f>
        <v>4.1363475364383495</v>
      </c>
      <c r="DF48" s="45" cm="1">
        <f t="array" ref="DF48">INDEX(Capacity_Rates[#All],MATCH($C45,Capacity_Rates[[#All],[Invoice_Group]],0),DF$3-2019)</f>
        <v>4.1363475364383495</v>
      </c>
      <c r="DG48" s="45" cm="1">
        <f t="array" ref="DG48">INDEX(Capacity_Rates[#All],MATCH($C45,Capacity_Rates[[#All],[Invoice_Group]],0),DG$3-2019)</f>
        <v>4.1363475364383495</v>
      </c>
      <c r="DH48" s="45" cm="1">
        <f t="array" ref="DH48">INDEX(Capacity_Rates[#All],MATCH($C45,Capacity_Rates[[#All],[Invoice_Group]],0),DH$3-2019)</f>
        <v>4.1363475364383495</v>
      </c>
      <c r="DI48" s="45" cm="1">
        <f t="array" ref="DI48">INDEX(Capacity_Rates[#All],MATCH($C45,Capacity_Rates[[#All],[Invoice_Group]],0),DI$3-2019)</f>
        <v>4.252165267458623</v>
      </c>
      <c r="DJ48" s="45" cm="1">
        <f t="array" ref="DJ48">INDEX(Capacity_Rates[#All],MATCH($C45,Capacity_Rates[[#All],[Invoice_Group]],0),DJ$3-2019)</f>
        <v>4.252165267458623</v>
      </c>
      <c r="DK48" s="45" cm="1">
        <f t="array" ref="DK48">INDEX(Capacity_Rates[#All],MATCH($C45,Capacity_Rates[[#All],[Invoice_Group]],0),DK$3-2019)</f>
        <v>4.252165267458623</v>
      </c>
      <c r="DL48" s="45" cm="1">
        <f t="array" ref="DL48">INDEX(Capacity_Rates[#All],MATCH($C45,Capacity_Rates[[#All],[Invoice_Group]],0),DL$3-2019)</f>
        <v>4.252165267458623</v>
      </c>
      <c r="DM48" s="45" cm="1">
        <f t="array" ref="DM48">INDEX(Capacity_Rates[#All],MATCH($C45,Capacity_Rates[[#All],[Invoice_Group]],0),DM$3-2019)</f>
        <v>4.252165267458623</v>
      </c>
      <c r="DN48" s="45" cm="1">
        <f t="array" ref="DN48">INDEX(Capacity_Rates[#All],MATCH($C45,Capacity_Rates[[#All],[Invoice_Group]],0),DN$3-2019)</f>
        <v>4.252165267458623</v>
      </c>
      <c r="DO48" s="45" cm="1">
        <f t="array" ref="DO48">INDEX(Capacity_Rates[#All],MATCH($C45,Capacity_Rates[[#All],[Invoice_Group]],0),DO$3-2019)</f>
        <v>4.252165267458623</v>
      </c>
      <c r="DP48" s="45" cm="1">
        <f t="array" ref="DP48">INDEX(Capacity_Rates[#All],MATCH($C45,Capacity_Rates[[#All],[Invoice_Group]],0),DP$3-2019)</f>
        <v>4.252165267458623</v>
      </c>
      <c r="DQ48" s="45" cm="1">
        <f t="array" ref="DQ48">INDEX(Capacity_Rates[#All],MATCH($C45,Capacity_Rates[[#All],[Invoice_Group]],0),DQ$3-2019)</f>
        <v>4.252165267458623</v>
      </c>
      <c r="DR48" s="45" cm="1">
        <f t="array" ref="DR48">INDEX(Capacity_Rates[#All],MATCH($C45,Capacity_Rates[[#All],[Invoice_Group]],0),DR$3-2019)</f>
        <v>4.252165267458623</v>
      </c>
      <c r="DS48" s="45" cm="1">
        <f t="array" ref="DS48">INDEX(Capacity_Rates[#All],MATCH($C45,Capacity_Rates[[#All],[Invoice_Group]],0),DS$3-2019)</f>
        <v>4.252165267458623</v>
      </c>
      <c r="DT48" s="45" cm="1">
        <f t="array" ref="DT48">INDEX(Capacity_Rates[#All],MATCH($C45,Capacity_Rates[[#All],[Invoice_Group]],0),DT$3-2019)</f>
        <v>4.252165267458623</v>
      </c>
      <c r="DU48" s="45" cm="1">
        <f t="array" ref="DU48">INDEX(Capacity_Rates[#All],MATCH($C45,Capacity_Rates[[#All],[Invoice_Group]],0),DU$3-2019)</f>
        <v>4.3712258949474645</v>
      </c>
      <c r="DV48" s="45" cm="1">
        <f t="array" ref="DV48">INDEX(Capacity_Rates[#All],MATCH($C45,Capacity_Rates[[#All],[Invoice_Group]],0),DV$3-2019)</f>
        <v>4.3712258949474645</v>
      </c>
      <c r="DW48" s="45" cm="1">
        <f t="array" ref="DW48">INDEX(Capacity_Rates[#All],MATCH($C45,Capacity_Rates[[#All],[Invoice_Group]],0),DW$3-2019)</f>
        <v>4.3712258949474645</v>
      </c>
      <c r="DX48" s="45" cm="1">
        <f t="array" ref="DX48">INDEX(Capacity_Rates[#All],MATCH($C45,Capacity_Rates[[#All],[Invoice_Group]],0),DX$3-2019)</f>
        <v>4.3712258949474645</v>
      </c>
      <c r="DY48" s="45" cm="1">
        <f t="array" ref="DY48">INDEX(Capacity_Rates[#All],MATCH($C45,Capacity_Rates[[#All],[Invoice_Group]],0),DY$3-2019)</f>
        <v>4.3712258949474645</v>
      </c>
      <c r="DZ48" s="45" cm="1">
        <f t="array" ref="DZ48">INDEX(Capacity_Rates[#All],MATCH($C45,Capacity_Rates[[#All],[Invoice_Group]],0),DZ$3-2019)</f>
        <v>4.3712258949474645</v>
      </c>
      <c r="EA48" s="45" cm="1">
        <f t="array" ref="EA48">INDEX(Capacity_Rates[#All],MATCH($C45,Capacity_Rates[[#All],[Invoice_Group]],0),EA$3-2019)</f>
        <v>4.3712258949474645</v>
      </c>
      <c r="EB48" s="45" cm="1">
        <f t="array" ref="EB48">INDEX(Capacity_Rates[#All],MATCH($C45,Capacity_Rates[[#All],[Invoice_Group]],0),EB$3-2019)</f>
        <v>4.3712258949474645</v>
      </c>
      <c r="EC48" s="45" cm="1">
        <f t="array" ref="EC48">INDEX(Capacity_Rates[#All],MATCH($C45,Capacity_Rates[[#All],[Invoice_Group]],0),EC$3-2019)</f>
        <v>4.3712258949474645</v>
      </c>
      <c r="ED48" s="45" cm="1">
        <f t="array" ref="ED48">INDEX(Capacity_Rates[#All],MATCH($C45,Capacity_Rates[[#All],[Invoice_Group]],0),ED$3-2019)</f>
        <v>4.3712258949474645</v>
      </c>
      <c r="EE48" s="45" cm="1">
        <f t="array" ref="EE48">INDEX(Capacity_Rates[#All],MATCH($C45,Capacity_Rates[[#All],[Invoice_Group]],0),EE$3-2019)</f>
        <v>4.3712258949474645</v>
      </c>
      <c r="EF48" s="45" cm="1">
        <f t="array" ref="EF48">INDEX(Capacity_Rates[#All],MATCH($C45,Capacity_Rates[[#All],[Invoice_Group]],0),EF$3-2019)</f>
        <v>4.3712258949474645</v>
      </c>
      <c r="EG48" s="45" cm="1">
        <f t="array" ref="EG48">INDEX(Capacity_Rates[#All],MATCH($C45,Capacity_Rates[[#All],[Invoice_Group]],0),EG$3-2019)</f>
        <v>4.4936202200059938</v>
      </c>
      <c r="EH48" s="45" cm="1">
        <f t="array" ref="EH48">INDEX(Capacity_Rates[#All],MATCH($C45,Capacity_Rates[[#All],[Invoice_Group]],0),EH$3-2019)</f>
        <v>4.4936202200059938</v>
      </c>
      <c r="EI48" s="45" cm="1">
        <f t="array" ref="EI48">INDEX(Capacity_Rates[#All],MATCH($C45,Capacity_Rates[[#All],[Invoice_Group]],0),EI$3-2019)</f>
        <v>4.4936202200059938</v>
      </c>
      <c r="EJ48" s="45" cm="1">
        <f t="array" ref="EJ48">INDEX(Capacity_Rates[#All],MATCH($C45,Capacity_Rates[[#All],[Invoice_Group]],0),EJ$3-2019)</f>
        <v>4.4936202200059938</v>
      </c>
      <c r="EK48" s="45" cm="1">
        <f t="array" ref="EK48">INDEX(Capacity_Rates[#All],MATCH($C45,Capacity_Rates[[#All],[Invoice_Group]],0),EK$3-2019)</f>
        <v>4.4936202200059938</v>
      </c>
      <c r="EL48" s="45" cm="1">
        <f t="array" ref="EL48">INDEX(Capacity_Rates[#All],MATCH($C45,Capacity_Rates[[#All],[Invoice_Group]],0),EL$3-2019)</f>
        <v>4.4936202200059938</v>
      </c>
      <c r="EM48" s="45" cm="1">
        <f t="array" ref="EM48">INDEX(Capacity_Rates[#All],MATCH($C45,Capacity_Rates[[#All],[Invoice_Group]],0),EM$3-2019)</f>
        <v>4.4936202200059938</v>
      </c>
      <c r="EN48" s="45" cm="1">
        <f t="array" ref="EN48">INDEX(Capacity_Rates[#All],MATCH($C45,Capacity_Rates[[#All],[Invoice_Group]],0),EN$3-2019)</f>
        <v>4.4936202200059938</v>
      </c>
      <c r="EO48" s="45" cm="1">
        <f t="array" ref="EO48">INDEX(Capacity_Rates[#All],MATCH($C45,Capacity_Rates[[#All],[Invoice_Group]],0),EO$3-2019)</f>
        <v>4.4936202200059938</v>
      </c>
      <c r="EP48" s="45" cm="1">
        <f t="array" ref="EP48">INDEX(Capacity_Rates[#All],MATCH($C45,Capacity_Rates[[#All],[Invoice_Group]],0),EP$3-2019)</f>
        <v>4.4936202200059938</v>
      </c>
      <c r="EQ48" s="45" cm="1">
        <f t="array" ref="EQ48">INDEX(Capacity_Rates[#All],MATCH($C45,Capacity_Rates[[#All],[Invoice_Group]],0),EQ$3-2019)</f>
        <v>4.4936202200059938</v>
      </c>
      <c r="ER48" s="45" cm="1">
        <f t="array" ref="ER48">INDEX(Capacity_Rates[#All],MATCH($C45,Capacity_Rates[[#All],[Invoice_Group]],0),ER$3-2019)</f>
        <v>4.4936202200059938</v>
      </c>
      <c r="ES48" s="45" cm="1">
        <f t="array" ref="ES48">INDEX(Capacity_Rates[#All],MATCH($C45,Capacity_Rates[[#All],[Invoice_Group]],0),ES$3-2019)</f>
        <v>4.619441586166162</v>
      </c>
      <c r="ET48" s="45" cm="1">
        <f t="array" ref="ET48">INDEX(Capacity_Rates[#All],MATCH($C45,Capacity_Rates[[#All],[Invoice_Group]],0),ET$3-2019)</f>
        <v>4.619441586166162</v>
      </c>
      <c r="EU48" s="45" cm="1">
        <f t="array" ref="EU48">INDEX(Capacity_Rates[#All],MATCH($C45,Capacity_Rates[[#All],[Invoice_Group]],0),EU$3-2019)</f>
        <v>4.619441586166162</v>
      </c>
      <c r="EV48" s="45" cm="1">
        <f t="array" ref="EV48">INDEX(Capacity_Rates[#All],MATCH($C45,Capacity_Rates[[#All],[Invoice_Group]],0),EV$3-2019)</f>
        <v>4.619441586166162</v>
      </c>
      <c r="EW48" s="45" cm="1">
        <f t="array" ref="EW48">INDEX(Capacity_Rates[#All],MATCH($C45,Capacity_Rates[[#All],[Invoice_Group]],0),EW$3-2019)</f>
        <v>4.619441586166162</v>
      </c>
      <c r="EX48" s="45" cm="1">
        <f t="array" ref="EX48">INDEX(Capacity_Rates[#All],MATCH($C45,Capacity_Rates[[#All],[Invoice_Group]],0),EX$3-2019)</f>
        <v>4.619441586166162</v>
      </c>
      <c r="EY48" s="45" cm="1">
        <f t="array" ref="EY48">INDEX(Capacity_Rates[#All],MATCH($C45,Capacity_Rates[[#All],[Invoice_Group]],0),EY$3-2019)</f>
        <v>4.619441586166162</v>
      </c>
      <c r="EZ48" s="45" cm="1">
        <f t="array" ref="EZ48">INDEX(Capacity_Rates[#All],MATCH($C45,Capacity_Rates[[#All],[Invoice_Group]],0),EZ$3-2019)</f>
        <v>4.619441586166162</v>
      </c>
      <c r="FA48" s="45" cm="1">
        <f t="array" ref="FA48">INDEX(Capacity_Rates[#All],MATCH($C45,Capacity_Rates[[#All],[Invoice_Group]],0),FA$3-2019)</f>
        <v>4.619441586166162</v>
      </c>
      <c r="FB48" s="45" cm="1">
        <f t="array" ref="FB48">INDEX(Capacity_Rates[#All],MATCH($C45,Capacity_Rates[[#All],[Invoice_Group]],0),FB$3-2019)</f>
        <v>4.619441586166162</v>
      </c>
      <c r="FC48" s="45" cm="1">
        <f t="array" ref="FC48">INDEX(Capacity_Rates[#All],MATCH($C45,Capacity_Rates[[#All],[Invoice_Group]],0),FC$3-2019)</f>
        <v>4.619441586166162</v>
      </c>
      <c r="FD48" s="45" cm="1">
        <f t="array" ref="FD48">INDEX(Capacity_Rates[#All],MATCH($C45,Capacity_Rates[[#All],[Invoice_Group]],0),FD$3-2019)</f>
        <v>4.619441586166162</v>
      </c>
      <c r="FE48" s="45" cm="1">
        <f t="array" ref="FE48">INDEX(Capacity_Rates[#All],MATCH($C45,Capacity_Rates[[#All],[Invoice_Group]],0),FE$3-2019)</f>
        <v>4.7487859505788146</v>
      </c>
      <c r="FF48" s="45" cm="1">
        <f t="array" ref="FF48">INDEX(Capacity_Rates[#All],MATCH($C45,Capacity_Rates[[#All],[Invoice_Group]],0),FF$3-2019)</f>
        <v>4.7487859505788146</v>
      </c>
      <c r="FG48" s="45" cm="1">
        <f t="array" ref="FG48">INDEX(Capacity_Rates[#All],MATCH($C45,Capacity_Rates[[#All],[Invoice_Group]],0),FG$3-2019)</f>
        <v>4.7487859505788146</v>
      </c>
      <c r="FH48" s="45" cm="1">
        <f t="array" ref="FH48">INDEX(Capacity_Rates[#All],MATCH($C45,Capacity_Rates[[#All],[Invoice_Group]],0),FH$3-2019)</f>
        <v>4.7487859505788146</v>
      </c>
      <c r="FI48" s="45" cm="1">
        <f t="array" ref="FI48">INDEX(Capacity_Rates[#All],MATCH($C45,Capacity_Rates[[#All],[Invoice_Group]],0),FI$3-2019)</f>
        <v>4.7487859505788146</v>
      </c>
      <c r="FJ48" s="45" cm="1">
        <f t="array" ref="FJ48">INDEX(Capacity_Rates[#All],MATCH($C45,Capacity_Rates[[#All],[Invoice_Group]],0),FJ$3-2019)</f>
        <v>4.7487859505788146</v>
      </c>
      <c r="FK48" s="45" cm="1">
        <f t="array" ref="FK48">INDEX(Capacity_Rates[#All],MATCH($C45,Capacity_Rates[[#All],[Invoice_Group]],0),FK$3-2019)</f>
        <v>4.7487859505788146</v>
      </c>
      <c r="FL48" s="45" cm="1">
        <f t="array" ref="FL48">INDEX(Capacity_Rates[#All],MATCH($C45,Capacity_Rates[[#All],[Invoice_Group]],0),FL$3-2019)</f>
        <v>4.7487859505788146</v>
      </c>
      <c r="FM48" s="45" cm="1">
        <f t="array" ref="FM48">INDEX(Capacity_Rates[#All],MATCH($C45,Capacity_Rates[[#All],[Invoice_Group]],0),FM$3-2019)</f>
        <v>4.7487859505788146</v>
      </c>
      <c r="FN48" s="45" cm="1">
        <f t="array" ref="FN48">INDEX(Capacity_Rates[#All],MATCH($C45,Capacity_Rates[[#All],[Invoice_Group]],0),FN$3-2019)</f>
        <v>4.7487859505788146</v>
      </c>
      <c r="FO48" s="45" cm="1">
        <f t="array" ref="FO48">INDEX(Capacity_Rates[#All],MATCH($C45,Capacity_Rates[[#All],[Invoice_Group]],0),FO$3-2019)</f>
        <v>4.7487859505788146</v>
      </c>
      <c r="FP48" s="45" cm="1">
        <f t="array" ref="FP48">INDEX(Capacity_Rates[#All],MATCH($C45,Capacity_Rates[[#All],[Invoice_Group]],0),FP$3-2019)</f>
        <v>4.7487859505788146</v>
      </c>
      <c r="FQ48" s="45" cm="1">
        <f t="array" ref="FQ48">INDEX(Capacity_Rates[#All],MATCH($C45,Capacity_Rates[[#All],[Invoice_Group]],0),FQ$3-2019)</f>
        <v>4.8817519571950214</v>
      </c>
      <c r="FR48" s="45" cm="1">
        <f t="array" ref="FR48">INDEX(Capacity_Rates[#All],MATCH($C45,Capacity_Rates[[#All],[Invoice_Group]],0),FR$3-2019)</f>
        <v>4.8817519571950214</v>
      </c>
      <c r="FS48" s="45" cm="1">
        <f t="array" ref="FS48">INDEX(Capacity_Rates[#All],MATCH($C45,Capacity_Rates[[#All],[Invoice_Group]],0),FS$3-2019)</f>
        <v>4.8817519571950214</v>
      </c>
      <c r="FT48" s="45" cm="1">
        <f t="array" ref="FT48">INDEX(Capacity_Rates[#All],MATCH($C45,Capacity_Rates[[#All],[Invoice_Group]],0),FT$3-2019)</f>
        <v>4.8817519571950214</v>
      </c>
      <c r="FU48" s="45" cm="1">
        <f t="array" ref="FU48">INDEX(Capacity_Rates[#All],MATCH($C45,Capacity_Rates[[#All],[Invoice_Group]],0),FU$3-2019)</f>
        <v>4.8817519571950214</v>
      </c>
      <c r="FV48" s="45" cm="1">
        <f t="array" ref="FV48">INDEX(Capacity_Rates[#All],MATCH($C45,Capacity_Rates[[#All],[Invoice_Group]],0),FV$3-2019)</f>
        <v>4.8817519571950214</v>
      </c>
      <c r="FW48" s="45" cm="1">
        <f t="array" ref="FW48">INDEX(Capacity_Rates[#All],MATCH($C45,Capacity_Rates[[#All],[Invoice_Group]],0),FW$3-2019)</f>
        <v>4.8817519571950214</v>
      </c>
      <c r="FX48" s="45" cm="1">
        <f t="array" ref="FX48">INDEX(Capacity_Rates[#All],MATCH($C45,Capacity_Rates[[#All],[Invoice_Group]],0),FX$3-2019)</f>
        <v>4.8817519571950214</v>
      </c>
      <c r="FY48" s="45" cm="1">
        <f t="array" ref="FY48">INDEX(Capacity_Rates[#All],MATCH($C45,Capacity_Rates[[#All],[Invoice_Group]],0),FY$3-2019)</f>
        <v>4.8817519571950214</v>
      </c>
      <c r="FZ48" s="45" cm="1">
        <f t="array" ref="FZ48">INDEX(Capacity_Rates[#All],MATCH($C45,Capacity_Rates[[#All],[Invoice_Group]],0),FZ$3-2019)</f>
        <v>4.8817519571950214</v>
      </c>
      <c r="GA48" s="45" cm="1">
        <f t="array" ref="GA48">INDEX(Capacity_Rates[#All],MATCH($C45,Capacity_Rates[[#All],[Invoice_Group]],0),GA$3-2019)</f>
        <v>4.8817519571950214</v>
      </c>
      <c r="GB48" s="45" cm="1">
        <f t="array" ref="GB48">INDEX(Capacity_Rates[#All],MATCH($C45,Capacity_Rates[[#All],[Invoice_Group]],0),GB$3-2019)</f>
        <v>4.8817519571950214</v>
      </c>
      <c r="GC48" s="45" cm="1">
        <f t="array" ref="GC48">INDEX(Capacity_Rates[#All],MATCH($C45,Capacity_Rates[[#All],[Invoice_Group]],0),GC$3-2019)</f>
        <v>5.0184410119964822</v>
      </c>
      <c r="GD48" s="45" cm="1">
        <f t="array" ref="GD48">INDEX(Capacity_Rates[#All],MATCH($C45,Capacity_Rates[[#All],[Invoice_Group]],0),GD$3-2019)</f>
        <v>5.0184410119964822</v>
      </c>
      <c r="GE48" s="45" cm="1">
        <f t="array" ref="GE48">INDEX(Capacity_Rates[#All],MATCH($C45,Capacity_Rates[[#All],[Invoice_Group]],0),GE$3-2019)</f>
        <v>5.0184410119964822</v>
      </c>
      <c r="GF48" s="45" cm="1">
        <f t="array" ref="GF48">INDEX(Capacity_Rates[#All],MATCH($C45,Capacity_Rates[[#All],[Invoice_Group]],0),GF$3-2019)</f>
        <v>5.0184410119964822</v>
      </c>
      <c r="GG48" s="45" cm="1">
        <f t="array" ref="GG48">INDEX(Capacity_Rates[#All],MATCH($C45,Capacity_Rates[[#All],[Invoice_Group]],0),GG$3-2019)</f>
        <v>5.0184410119964822</v>
      </c>
      <c r="GH48" s="45" cm="1">
        <f t="array" ref="GH48">INDEX(Capacity_Rates[#All],MATCH($C45,Capacity_Rates[[#All],[Invoice_Group]],0),GH$3-2019)</f>
        <v>5.0184410119964822</v>
      </c>
      <c r="GI48" s="45" cm="1">
        <f t="array" ref="GI48">INDEX(Capacity_Rates[#All],MATCH($C45,Capacity_Rates[[#All],[Invoice_Group]],0),GI$3-2019)</f>
        <v>5.0184410119964822</v>
      </c>
      <c r="GJ48" s="45" cm="1">
        <f t="array" ref="GJ48">INDEX(Capacity_Rates[#All],MATCH($C45,Capacity_Rates[[#All],[Invoice_Group]],0),GJ$3-2019)</f>
        <v>5.0184410119964822</v>
      </c>
      <c r="GK48" s="45" cm="1">
        <f t="array" ref="GK48">INDEX(Capacity_Rates[#All],MATCH($C45,Capacity_Rates[[#All],[Invoice_Group]],0),GK$3-2019)</f>
        <v>5.0184410119964822</v>
      </c>
      <c r="GL48" s="45" cm="1">
        <f t="array" ref="GL48">INDEX(Capacity_Rates[#All],MATCH($C45,Capacity_Rates[[#All],[Invoice_Group]],0),GL$3-2019)</f>
        <v>5.0184410119964822</v>
      </c>
      <c r="GM48" s="45" cm="1">
        <f t="array" ref="GM48">INDEX(Capacity_Rates[#All],MATCH($C45,Capacity_Rates[[#All],[Invoice_Group]],0),GM$3-2019)</f>
        <v>5.0184410119964822</v>
      </c>
      <c r="GN48" s="45" cm="1">
        <f t="array" ref="GN48">INDEX(Capacity_Rates[#All],MATCH($C45,Capacity_Rates[[#All],[Invoice_Group]],0),GN$3-2019)</f>
        <v>5.0184410119964822</v>
      </c>
      <c r="GO48" s="45" cm="1">
        <f t="array" ref="GO48">INDEX(Capacity_Rates[#All],MATCH($C45,Capacity_Rates[[#All],[Invoice_Group]],0),GO$3-2019)</f>
        <v>5.1589573603323835</v>
      </c>
      <c r="GP48" s="45" cm="1">
        <f t="array" ref="GP48">INDEX(Capacity_Rates[#All],MATCH($C45,Capacity_Rates[[#All],[Invoice_Group]],0),GP$3-2019)</f>
        <v>5.1589573603323835</v>
      </c>
      <c r="GQ48" s="45" cm="1">
        <f t="array" ref="GQ48">INDEX(Capacity_Rates[#All],MATCH($C45,Capacity_Rates[[#All],[Invoice_Group]],0),GQ$3-2019)</f>
        <v>5.1589573603323835</v>
      </c>
      <c r="GR48" s="45" cm="1">
        <f t="array" ref="GR48">INDEX(Capacity_Rates[#All],MATCH($C45,Capacity_Rates[[#All],[Invoice_Group]],0),GR$3-2019)</f>
        <v>5.1589573603323835</v>
      </c>
      <c r="GS48" s="45" cm="1">
        <f t="array" ref="GS48">INDEX(Capacity_Rates[#All],MATCH($C45,Capacity_Rates[[#All],[Invoice_Group]],0),GS$3-2019)</f>
        <v>5.1589573603323835</v>
      </c>
      <c r="GT48" s="45" cm="1">
        <f t="array" ref="GT48">INDEX(Capacity_Rates[#All],MATCH($C45,Capacity_Rates[[#All],[Invoice_Group]],0),GT$3-2019)</f>
        <v>5.1589573603323835</v>
      </c>
      <c r="GU48" s="45" cm="1">
        <f t="array" ref="GU48">INDEX(Capacity_Rates[#All],MATCH($C45,Capacity_Rates[[#All],[Invoice_Group]],0),GU$3-2019)</f>
        <v>5.1589573603323835</v>
      </c>
      <c r="GV48" s="45" cm="1">
        <f t="array" ref="GV48">INDEX(Capacity_Rates[#All],MATCH($C45,Capacity_Rates[[#All],[Invoice_Group]],0),GV$3-2019)</f>
        <v>5.1589573603323835</v>
      </c>
      <c r="GW48" s="45" cm="1">
        <f t="array" ref="GW48">INDEX(Capacity_Rates[#All],MATCH($C45,Capacity_Rates[[#All],[Invoice_Group]],0),GW$3-2019)</f>
        <v>5.1589573603323835</v>
      </c>
      <c r="GX48" s="45" cm="1">
        <f t="array" ref="GX48">INDEX(Capacity_Rates[#All],MATCH($C45,Capacity_Rates[[#All],[Invoice_Group]],0),GX$3-2019)</f>
        <v>5.1589573603323835</v>
      </c>
      <c r="GY48" s="45" cm="1">
        <f t="array" ref="GY48">INDEX(Capacity_Rates[#All],MATCH($C45,Capacity_Rates[[#All],[Invoice_Group]],0),GY$3-2019)</f>
        <v>5.1589573603323835</v>
      </c>
      <c r="GZ48" s="45" cm="1">
        <f t="array" ref="GZ48">INDEX(Capacity_Rates[#All],MATCH($C45,Capacity_Rates[[#All],[Invoice_Group]],0),GZ$3-2019)</f>
        <v>5.1589573603323835</v>
      </c>
      <c r="HA48" s="45" cm="1">
        <f t="array" ref="HA48">INDEX(Capacity_Rates[#All],MATCH($C45,Capacity_Rates[[#All],[Invoice_Group]],0),HA$3-2019)</f>
        <v>5.3034081664216908</v>
      </c>
      <c r="HB48" s="45" cm="1">
        <f t="array" ref="HB48">INDEX(Capacity_Rates[#All],MATCH($C45,Capacity_Rates[[#All],[Invoice_Group]],0),HB$3-2019)</f>
        <v>5.3034081664216908</v>
      </c>
      <c r="HC48" s="45" cm="1">
        <f t="array" ref="HC48">INDEX(Capacity_Rates[#All],MATCH($C45,Capacity_Rates[[#All],[Invoice_Group]],0),HC$3-2019)</f>
        <v>5.3034081664216908</v>
      </c>
      <c r="HD48" s="45" cm="1">
        <f t="array" ref="HD48">INDEX(Capacity_Rates[#All],MATCH($C45,Capacity_Rates[[#All],[Invoice_Group]],0),HD$3-2019)</f>
        <v>5.3034081664216908</v>
      </c>
      <c r="HE48" s="45" cm="1">
        <f t="array" ref="HE48">INDEX(Capacity_Rates[#All],MATCH($C45,Capacity_Rates[[#All],[Invoice_Group]],0),HE$3-2019)</f>
        <v>5.3034081664216908</v>
      </c>
      <c r="HF48" s="45" cm="1">
        <f t="array" ref="HF48">INDEX(Capacity_Rates[#All],MATCH($C45,Capacity_Rates[[#All],[Invoice_Group]],0),HF$3-2019)</f>
        <v>5.3034081664216908</v>
      </c>
      <c r="HG48" s="45" cm="1">
        <f t="array" ref="HG48">INDEX(Capacity_Rates[#All],MATCH($C45,Capacity_Rates[[#All],[Invoice_Group]],0),HG$3-2019)</f>
        <v>5.3034081664216908</v>
      </c>
      <c r="HH48" s="45" cm="1">
        <f t="array" ref="HH48">INDEX(Capacity_Rates[#All],MATCH($C45,Capacity_Rates[[#All],[Invoice_Group]],0),HH$3-2019)</f>
        <v>5.3034081664216908</v>
      </c>
      <c r="HI48" s="45" cm="1">
        <f t="array" ref="HI48">INDEX(Capacity_Rates[#All],MATCH($C45,Capacity_Rates[[#All],[Invoice_Group]],0),HI$3-2019)</f>
        <v>5.3034081664216908</v>
      </c>
      <c r="HJ48" s="45" cm="1">
        <f t="array" ref="HJ48">INDEX(Capacity_Rates[#All],MATCH($C45,Capacity_Rates[[#All],[Invoice_Group]],0),HJ$3-2019)</f>
        <v>5.3034081664216908</v>
      </c>
      <c r="HK48" s="45" cm="1">
        <f t="array" ref="HK48">INDEX(Capacity_Rates[#All],MATCH($C45,Capacity_Rates[[#All],[Invoice_Group]],0),HK$3-2019)</f>
        <v>5.3034081664216908</v>
      </c>
      <c r="HL48" s="45" cm="1">
        <f t="array" ref="HL48">INDEX(Capacity_Rates[#All],MATCH($C45,Capacity_Rates[[#All],[Invoice_Group]],0),HL$3-2019)</f>
        <v>5.3034081664216908</v>
      </c>
      <c r="HM48" s="45" cm="1">
        <f t="array" ref="HM48">INDEX(Capacity_Rates[#All],MATCH($C45,Capacity_Rates[[#All],[Invoice_Group]],0),HM$3-2019)</f>
        <v>5.4519035950814985</v>
      </c>
      <c r="HN48" s="45" cm="1">
        <f t="array" ref="HN48">INDEX(Capacity_Rates[#All],MATCH($C45,Capacity_Rates[[#All],[Invoice_Group]],0),HN$3-2019)</f>
        <v>5.4519035950814985</v>
      </c>
      <c r="HO48" s="45" cm="1">
        <f t="array" ref="HO48">INDEX(Capacity_Rates[#All],MATCH($C45,Capacity_Rates[[#All],[Invoice_Group]],0),HO$3-2019)</f>
        <v>5.4519035950814985</v>
      </c>
      <c r="HP48" s="45" cm="1">
        <f t="array" ref="HP48">INDEX(Capacity_Rates[#All],MATCH($C45,Capacity_Rates[[#All],[Invoice_Group]],0),HP$3-2019)</f>
        <v>5.4519035950814985</v>
      </c>
      <c r="HQ48" s="45" cm="1">
        <f t="array" ref="HQ48">INDEX(Capacity_Rates[#All],MATCH($C45,Capacity_Rates[[#All],[Invoice_Group]],0),HQ$3-2019)</f>
        <v>5.4519035950814985</v>
      </c>
      <c r="HR48" s="45" cm="1">
        <f t="array" ref="HR48">INDEX(Capacity_Rates[#All],MATCH($C45,Capacity_Rates[[#All],[Invoice_Group]],0),HR$3-2019)</f>
        <v>5.4519035950814985</v>
      </c>
      <c r="HS48" s="45" cm="1">
        <f t="array" ref="HS48">INDEX(Capacity_Rates[#All],MATCH($C45,Capacity_Rates[[#All],[Invoice_Group]],0),HS$3-2019)</f>
        <v>5.4519035950814985</v>
      </c>
      <c r="HT48" s="45" cm="1">
        <f t="array" ref="HT48">INDEX(Capacity_Rates[#All],MATCH($C45,Capacity_Rates[[#All],[Invoice_Group]],0),HT$3-2019)</f>
        <v>5.4519035950814985</v>
      </c>
      <c r="HU48" s="45" cm="1">
        <f t="array" ref="HU48">INDEX(Capacity_Rates[#All],MATCH($C45,Capacity_Rates[[#All],[Invoice_Group]],0),HU$3-2019)</f>
        <v>5.4519035950814985</v>
      </c>
      <c r="HV48" s="45" cm="1">
        <f t="array" ref="HV48">INDEX(Capacity_Rates[#All],MATCH($C45,Capacity_Rates[[#All],[Invoice_Group]],0),HV$3-2019)</f>
        <v>5.4519035950814985</v>
      </c>
      <c r="HW48" s="45" cm="1">
        <f t="array" ref="HW48">INDEX(Capacity_Rates[#All],MATCH($C45,Capacity_Rates[[#All],[Invoice_Group]],0),HW$3-2019)</f>
        <v>5.4519035950814985</v>
      </c>
      <c r="HX48" s="45" cm="1">
        <f t="array" ref="HX48">INDEX(Capacity_Rates[#All],MATCH($C45,Capacity_Rates[[#All],[Invoice_Group]],0),HX$3-2019)</f>
        <v>5.4519035950814985</v>
      </c>
      <c r="HY48" s="45" cm="1">
        <f t="array" ref="HY48">INDEX(Capacity_Rates[#All],MATCH($C45,Capacity_Rates[[#All],[Invoice_Group]],0),HY$3-2019)</f>
        <v>5.6045568957437801</v>
      </c>
      <c r="HZ48" s="45" cm="1">
        <f t="array" ref="HZ48">INDEX(Capacity_Rates[#All],MATCH($C45,Capacity_Rates[[#All],[Invoice_Group]],0),HZ$3-2019)</f>
        <v>5.6045568957437801</v>
      </c>
      <c r="IA48" s="45" cm="1">
        <f t="array" ref="IA48">INDEX(Capacity_Rates[#All],MATCH($C45,Capacity_Rates[[#All],[Invoice_Group]],0),IA$3-2019)</f>
        <v>5.6045568957437801</v>
      </c>
      <c r="IB48" s="45" cm="1">
        <f t="array" ref="IB48">INDEX(Capacity_Rates[#All],MATCH($C45,Capacity_Rates[[#All],[Invoice_Group]],0),IB$3-2019)</f>
        <v>5.6045568957437801</v>
      </c>
      <c r="IC48" s="45" cm="1">
        <f t="array" ref="IC48">INDEX(Capacity_Rates[#All],MATCH($C45,Capacity_Rates[[#All],[Invoice_Group]],0),IC$3-2019)</f>
        <v>5.6045568957437801</v>
      </c>
      <c r="ID48" s="45" cm="1">
        <f t="array" ref="ID48">INDEX(Capacity_Rates[#All],MATCH($C45,Capacity_Rates[[#All],[Invoice_Group]],0),ID$3-2019)</f>
        <v>5.6045568957437801</v>
      </c>
      <c r="IE48" s="45" cm="1">
        <f t="array" ref="IE48">INDEX(Capacity_Rates[#All],MATCH($C45,Capacity_Rates[[#All],[Invoice_Group]],0),IE$3-2019)</f>
        <v>5.6045568957437801</v>
      </c>
      <c r="IF48" s="45" cm="1">
        <f t="array" ref="IF48">INDEX(Capacity_Rates[#All],MATCH($C45,Capacity_Rates[[#All],[Invoice_Group]],0),IF$3-2019)</f>
        <v>5.6045568957437801</v>
      </c>
      <c r="IG48" s="45" cm="1">
        <f t="array" ref="IG48">INDEX(Capacity_Rates[#All],MATCH($C45,Capacity_Rates[[#All],[Invoice_Group]],0),IG$3-2019)</f>
        <v>5.6045568957437801</v>
      </c>
      <c r="IH48" s="45" cm="1">
        <f t="array" ref="IH48">INDEX(Capacity_Rates[#All],MATCH($C45,Capacity_Rates[[#All],[Invoice_Group]],0),IH$3-2019)</f>
        <v>5.6045568957437801</v>
      </c>
      <c r="II48" s="45" cm="1">
        <f t="array" ref="II48">INDEX(Capacity_Rates[#All],MATCH($C45,Capacity_Rates[[#All],[Invoice_Group]],0),II$3-2019)</f>
        <v>5.6045568957437801</v>
      </c>
      <c r="IJ48" s="45" cm="1">
        <f t="array" ref="IJ48">INDEX(Capacity_Rates[#All],MATCH($C45,Capacity_Rates[[#All],[Invoice_Group]],0),IJ$3-2019)</f>
        <v>5.6045568957437801</v>
      </c>
      <c r="IK48" s="45" cm="1">
        <f t="array" ref="IK48">INDEX(Capacity_Rates[#All],MATCH($C45,Capacity_Rates[[#All],[Invoice_Group]],0),IK$3-2019)</f>
        <v>5.761484488824606</v>
      </c>
      <c r="IL48" s="45" cm="1">
        <f t="array" ref="IL48">INDEX(Capacity_Rates[#All],MATCH($C45,Capacity_Rates[[#All],[Invoice_Group]],0),IL$3-2019)</f>
        <v>5.761484488824606</v>
      </c>
      <c r="IM48" s="45" cm="1">
        <f t="array" ref="IM48">INDEX(Capacity_Rates[#All],MATCH($C45,Capacity_Rates[[#All],[Invoice_Group]],0),IM$3-2019)</f>
        <v>5.761484488824606</v>
      </c>
      <c r="IN48" s="45" cm="1">
        <f t="array" ref="IN48">INDEX(Capacity_Rates[#All],MATCH($C45,Capacity_Rates[[#All],[Invoice_Group]],0),IN$3-2019)</f>
        <v>5.761484488824606</v>
      </c>
      <c r="IO48" s="45" cm="1">
        <f t="array" ref="IO48">INDEX(Capacity_Rates[#All],MATCH($C45,Capacity_Rates[[#All],[Invoice_Group]],0),IO$3-2019)</f>
        <v>5.761484488824606</v>
      </c>
      <c r="IP48" s="45" cm="1">
        <f t="array" ref="IP48">INDEX(Capacity_Rates[#All],MATCH($C45,Capacity_Rates[[#All],[Invoice_Group]],0),IP$3-2019)</f>
        <v>5.761484488824606</v>
      </c>
      <c r="IQ48" s="45" cm="1">
        <f t="array" ref="IQ48">INDEX(Capacity_Rates[#All],MATCH($C45,Capacity_Rates[[#All],[Invoice_Group]],0),IQ$3-2019)</f>
        <v>5.761484488824606</v>
      </c>
      <c r="IR48" s="45" cm="1">
        <f t="array" ref="IR48">INDEX(Capacity_Rates[#All],MATCH($C45,Capacity_Rates[[#All],[Invoice_Group]],0),IR$3-2019)</f>
        <v>5.761484488824606</v>
      </c>
      <c r="IS48" s="45" cm="1">
        <f t="array" ref="IS48">INDEX(Capacity_Rates[#All],MATCH($C45,Capacity_Rates[[#All],[Invoice_Group]],0),IS$3-2019)</f>
        <v>5.761484488824606</v>
      </c>
      <c r="IT48" s="45" cm="1">
        <f t="array" ref="IT48">INDEX(Capacity_Rates[#All],MATCH($C45,Capacity_Rates[[#All],[Invoice_Group]],0),IT$3-2019)</f>
        <v>5.761484488824606</v>
      </c>
      <c r="IU48" s="45" cm="1">
        <f t="array" ref="IU48">INDEX(Capacity_Rates[#All],MATCH($C45,Capacity_Rates[[#All],[Invoice_Group]],0),IU$3-2019)</f>
        <v>5.761484488824606</v>
      </c>
      <c r="IV48" s="45" cm="1">
        <f t="array" ref="IV48">INDEX(Capacity_Rates[#All],MATCH($C45,Capacity_Rates[[#All],[Invoice_Group]],0),IV$3-2019)</f>
        <v>5.761484488824606</v>
      </c>
      <c r="IW48" s="45" cm="1">
        <f t="array" ref="IW48">INDEX(Capacity_Rates[#All],MATCH($C45,Capacity_Rates[[#All],[Invoice_Group]],0),IW$3-2019)</f>
        <v>5.9228060545116952</v>
      </c>
      <c r="IX48" s="45" cm="1">
        <f t="array" ref="IX48">INDEX(Capacity_Rates[#All],MATCH($C45,Capacity_Rates[[#All],[Invoice_Group]],0),IX$3-2019)</f>
        <v>5.9228060545116952</v>
      </c>
      <c r="IY48" s="45" cm="1">
        <f t="array" ref="IY48">INDEX(Capacity_Rates[#All],MATCH($C45,Capacity_Rates[[#All],[Invoice_Group]],0),IY$3-2019)</f>
        <v>5.9228060545116952</v>
      </c>
      <c r="IZ48" s="45" cm="1">
        <f t="array" ref="IZ48">INDEX(Capacity_Rates[#All],MATCH($C45,Capacity_Rates[[#All],[Invoice_Group]],0),IZ$3-2019)</f>
        <v>5.9228060545116952</v>
      </c>
      <c r="JA48" s="45" cm="1">
        <f t="array" ref="JA48">INDEX(Capacity_Rates[#All],MATCH($C45,Capacity_Rates[[#All],[Invoice_Group]],0),JA$3-2019)</f>
        <v>5.9228060545116952</v>
      </c>
      <c r="JB48" s="45" cm="1">
        <f t="array" ref="JB48">INDEX(Capacity_Rates[#All],MATCH($C45,Capacity_Rates[[#All],[Invoice_Group]],0),JB$3-2019)</f>
        <v>5.9228060545116952</v>
      </c>
      <c r="JC48" s="45" cm="1">
        <f t="array" ref="JC48">INDEX(Capacity_Rates[#All],MATCH($C45,Capacity_Rates[[#All],[Invoice_Group]],0),JC$3-2019)</f>
        <v>5.9228060545116952</v>
      </c>
      <c r="JD48" s="45" cm="1">
        <f t="array" ref="JD48">INDEX(Capacity_Rates[#All],MATCH($C45,Capacity_Rates[[#All],[Invoice_Group]],0),JD$3-2019)</f>
        <v>5.9228060545116952</v>
      </c>
      <c r="JE48" s="45" cm="1">
        <f t="array" ref="JE48">INDEX(Capacity_Rates[#All],MATCH($C45,Capacity_Rates[[#All],[Invoice_Group]],0),JE$3-2019)</f>
        <v>5.9228060545116952</v>
      </c>
      <c r="JF48" s="45" cm="1">
        <f t="array" ref="JF48">INDEX(Capacity_Rates[#All],MATCH($C45,Capacity_Rates[[#All],[Invoice_Group]],0),JF$3-2019)</f>
        <v>5.9228060545116952</v>
      </c>
      <c r="JG48" s="45" cm="1">
        <f t="array" ref="JG48">INDEX(Capacity_Rates[#All],MATCH($C45,Capacity_Rates[[#All],[Invoice_Group]],0),JG$3-2019)</f>
        <v>5.9228060545116952</v>
      </c>
      <c r="JH48" s="45" cm="1">
        <f t="array" ref="JH48">INDEX(Capacity_Rates[#All],MATCH($C45,Capacity_Rates[[#All],[Invoice_Group]],0),JH$3-2019)</f>
        <v>5.9228060545116952</v>
      </c>
      <c r="JI48" s="45" cm="1">
        <f t="array" ref="JI48">INDEX(Capacity_Rates[#All],MATCH($C45,Capacity_Rates[[#All],[Invoice_Group]],0),JI$3-2019)</f>
        <v>6.0886446240380225</v>
      </c>
      <c r="JJ48" s="45" cm="1">
        <f t="array" ref="JJ48">INDEX(Capacity_Rates[#All],MATCH($C45,Capacity_Rates[[#All],[Invoice_Group]],0),JJ$3-2019)</f>
        <v>6.0886446240380225</v>
      </c>
      <c r="JK48" s="45" cm="1">
        <f t="array" ref="JK48">INDEX(Capacity_Rates[#All],MATCH($C45,Capacity_Rates[[#All],[Invoice_Group]],0),JK$3-2019)</f>
        <v>6.0886446240380225</v>
      </c>
      <c r="JL48" s="45" cm="1">
        <f t="array" ref="JL48">INDEX(Capacity_Rates[#All],MATCH($C45,Capacity_Rates[[#All],[Invoice_Group]],0),JL$3-2019)</f>
        <v>6.0886446240380225</v>
      </c>
      <c r="JM48" s="45" cm="1">
        <f t="array" ref="JM48">INDEX(Capacity_Rates[#All],MATCH($C45,Capacity_Rates[[#All],[Invoice_Group]],0),JM$3-2019)</f>
        <v>6.0886446240380225</v>
      </c>
      <c r="JN48" s="45" cm="1">
        <f t="array" ref="JN48">INDEX(Capacity_Rates[#All],MATCH($C45,Capacity_Rates[[#All],[Invoice_Group]],0),JN$3-2019)</f>
        <v>6.0886446240380225</v>
      </c>
      <c r="JO48" s="45" cm="1">
        <f t="array" ref="JO48">INDEX(Capacity_Rates[#All],MATCH($C45,Capacity_Rates[[#All],[Invoice_Group]],0),JO$3-2019)</f>
        <v>6.0886446240380225</v>
      </c>
      <c r="JP48" s="45" cm="1">
        <f t="array" ref="JP48">INDEX(Capacity_Rates[#All],MATCH($C45,Capacity_Rates[[#All],[Invoice_Group]],0),JP$3-2019)</f>
        <v>6.0886446240380225</v>
      </c>
      <c r="JQ48" s="45" cm="1">
        <f t="array" ref="JQ48">INDEX(Capacity_Rates[#All],MATCH($C45,Capacity_Rates[[#All],[Invoice_Group]],0),JQ$3-2019)</f>
        <v>6.0886446240380225</v>
      </c>
      <c r="JR48" s="45" cm="1">
        <f t="array" ref="JR48">INDEX(Capacity_Rates[#All],MATCH($C45,Capacity_Rates[[#All],[Invoice_Group]],0),JR$3-2019)</f>
        <v>6.0886446240380225</v>
      </c>
      <c r="JS48" s="45" cm="1">
        <f t="array" ref="JS48">INDEX(Capacity_Rates[#All],MATCH($C45,Capacity_Rates[[#All],[Invoice_Group]],0),JS$3-2019)</f>
        <v>6.0886446240380225</v>
      </c>
      <c r="JT48" s="45" cm="1">
        <f t="array" ref="JT48">INDEX(Capacity_Rates[#All],MATCH($C45,Capacity_Rates[[#All],[Invoice_Group]],0),JT$3-2019)</f>
        <v>6.0886446240380225</v>
      </c>
      <c r="JU48" s="45" cm="1">
        <f t="array" ref="JU48">INDEX(Capacity_Rates[#All],MATCH($C45,Capacity_Rates[[#All],[Invoice_Group]],0),JU$3-2019)</f>
        <v>6.2591266735110871</v>
      </c>
      <c r="JV48" s="45" cm="1">
        <f t="array" ref="JV48">INDEX(Capacity_Rates[#All],MATCH($C45,Capacity_Rates[[#All],[Invoice_Group]],0),JV$3-2019)</f>
        <v>6.2591266735110871</v>
      </c>
      <c r="JW48" s="45" cm="1">
        <f t="array" ref="JW48">INDEX(Capacity_Rates[#All],MATCH($C45,Capacity_Rates[[#All],[Invoice_Group]],0),JW$3-2019)</f>
        <v>6.2591266735110871</v>
      </c>
      <c r="JX48" s="45" cm="1">
        <f t="array" ref="JX48">INDEX(Capacity_Rates[#All],MATCH($C45,Capacity_Rates[[#All],[Invoice_Group]],0),JX$3-2019)</f>
        <v>6.2591266735110871</v>
      </c>
      <c r="JY48" s="45" cm="1">
        <f t="array" ref="JY48">INDEX(Capacity_Rates[#All],MATCH($C45,Capacity_Rates[[#All],[Invoice_Group]],0),JY$3-2019)</f>
        <v>6.2591266735110871</v>
      </c>
      <c r="JZ48" s="45" cm="1">
        <f t="array" ref="JZ48">INDEX(Capacity_Rates[#All],MATCH($C45,Capacity_Rates[[#All],[Invoice_Group]],0),JZ$3-2019)</f>
        <v>6.2591266735110871</v>
      </c>
      <c r="KA48" s="45" cm="1">
        <f t="array" ref="KA48">INDEX(Capacity_Rates[#All],MATCH($C45,Capacity_Rates[[#All],[Invoice_Group]],0),KA$3-2019)</f>
        <v>6.2591266735110871</v>
      </c>
      <c r="KB48" s="45" cm="1">
        <f t="array" ref="KB48">INDEX(Capacity_Rates[#All],MATCH($C45,Capacity_Rates[[#All],[Invoice_Group]],0),KB$3-2019)</f>
        <v>6.2591266735110871</v>
      </c>
      <c r="KC48" s="45" cm="1">
        <f t="array" ref="KC48">INDEX(Capacity_Rates[#All],MATCH($C45,Capacity_Rates[[#All],[Invoice_Group]],0),KC$3-2019)</f>
        <v>6.2591266735110871</v>
      </c>
      <c r="KD48" s="45" cm="1">
        <f t="array" ref="KD48">INDEX(Capacity_Rates[#All],MATCH($C45,Capacity_Rates[[#All],[Invoice_Group]],0),KD$3-2019)</f>
        <v>6.2591266735110871</v>
      </c>
      <c r="KE48" s="45" cm="1">
        <f t="array" ref="KE48">INDEX(Capacity_Rates[#All],MATCH($C45,Capacity_Rates[[#All],[Invoice_Group]],0),KE$3-2019)</f>
        <v>6.2591266735110871</v>
      </c>
      <c r="KF48" s="45" cm="1">
        <f t="array" ref="KF48">INDEX(Capacity_Rates[#All],MATCH($C45,Capacity_Rates[[#All],[Invoice_Group]],0),KF$3-2019)</f>
        <v>6.2591266735110871</v>
      </c>
      <c r="KG48" s="45" cm="1">
        <f t="array" ref="KG48">INDEX(Capacity_Rates[#All],MATCH($C45,Capacity_Rates[[#All],[Invoice_Group]],0),KG$3-2019)</f>
        <v>6.4343822203693977</v>
      </c>
      <c r="KH48" s="45" cm="1">
        <f t="array" ref="KH48">INDEX(Capacity_Rates[#All],MATCH($C45,Capacity_Rates[[#All],[Invoice_Group]],0),KH$3-2019)</f>
        <v>6.4343822203693977</v>
      </c>
      <c r="KI48" s="45" cm="1">
        <f t="array" ref="KI48">INDEX(Capacity_Rates[#All],MATCH($C45,Capacity_Rates[[#All],[Invoice_Group]],0),KI$3-2019)</f>
        <v>6.4343822203693977</v>
      </c>
      <c r="KJ48" s="45" cm="1">
        <f t="array" ref="KJ48">INDEX(Capacity_Rates[#All],MATCH($C45,Capacity_Rates[[#All],[Invoice_Group]],0),KJ$3-2019)</f>
        <v>6.4343822203693977</v>
      </c>
      <c r="KK48" s="45" cm="1">
        <f t="array" ref="KK48">INDEX(Capacity_Rates[#All],MATCH($C45,Capacity_Rates[[#All],[Invoice_Group]],0),KK$3-2019)</f>
        <v>6.4343822203693977</v>
      </c>
      <c r="KL48" s="45" cm="1">
        <f t="array" ref="KL48">INDEX(Capacity_Rates[#All],MATCH($C45,Capacity_Rates[[#All],[Invoice_Group]],0),KL$3-2019)</f>
        <v>6.4343822203693977</v>
      </c>
      <c r="KM48" s="45" cm="1">
        <f t="array" ref="KM48">INDEX(Capacity_Rates[#All],MATCH($C45,Capacity_Rates[[#All],[Invoice_Group]],0),KM$3-2019)</f>
        <v>6.4343822203693977</v>
      </c>
      <c r="KN48" s="45" cm="1">
        <f t="array" ref="KN48">INDEX(Capacity_Rates[#All],MATCH($C45,Capacity_Rates[[#All],[Invoice_Group]],0),KN$3-2019)</f>
        <v>6.4343822203693977</v>
      </c>
      <c r="KO48" s="45" cm="1">
        <f t="array" ref="KO48">INDEX(Capacity_Rates[#All],MATCH($C45,Capacity_Rates[[#All],[Invoice_Group]],0),KO$3-2019)</f>
        <v>6.4343822203693977</v>
      </c>
      <c r="KP48" s="45" cm="1">
        <f t="array" ref="KP48">INDEX(Capacity_Rates[#All],MATCH($C45,Capacity_Rates[[#All],[Invoice_Group]],0),KP$3-2019)</f>
        <v>6.4343822203693977</v>
      </c>
      <c r="KQ48" s="45" cm="1">
        <f t="array" ref="KQ48">INDEX(Capacity_Rates[#All],MATCH($C45,Capacity_Rates[[#All],[Invoice_Group]],0),KQ$3-2019)</f>
        <v>6.4343822203693977</v>
      </c>
      <c r="KR48" s="45" cm="1">
        <f t="array" ref="KR48">INDEX(Capacity_Rates[#All],MATCH($C45,Capacity_Rates[[#All],[Invoice_Group]],0),KR$3-2019)</f>
        <v>6.4343822203693977</v>
      </c>
      <c r="KS48" s="45" cm="1">
        <f t="array" ref="KS48">INDEX(Capacity_Rates[#All],MATCH($C45,Capacity_Rates[[#All],[Invoice_Group]],0),KS$3-2019)</f>
        <v>6.614544922539741</v>
      </c>
      <c r="KT48" s="45" cm="1">
        <f t="array" ref="KT48">INDEX(Capacity_Rates[#All],MATCH($C45,Capacity_Rates[[#All],[Invoice_Group]],0),KT$3-2019)</f>
        <v>6.614544922539741</v>
      </c>
      <c r="KU48" s="45" cm="1">
        <f t="array" ref="KU48">INDEX(Capacity_Rates[#All],MATCH($C45,Capacity_Rates[[#All],[Invoice_Group]],0),KU$3-2019)</f>
        <v>6.614544922539741</v>
      </c>
      <c r="KV48" s="45" cm="1">
        <f t="array" ref="KV48">INDEX(Capacity_Rates[#All],MATCH($C45,Capacity_Rates[[#All],[Invoice_Group]],0),KV$3-2019)</f>
        <v>6.614544922539741</v>
      </c>
      <c r="KW48" s="45" cm="1">
        <f t="array" ref="KW48">INDEX(Capacity_Rates[#All],MATCH($C45,Capacity_Rates[[#All],[Invoice_Group]],0),KW$3-2019)</f>
        <v>6.614544922539741</v>
      </c>
      <c r="KX48" s="45" cm="1">
        <f t="array" ref="KX48">INDEX(Capacity_Rates[#All],MATCH($C45,Capacity_Rates[[#All],[Invoice_Group]],0),KX$3-2019)</f>
        <v>6.614544922539741</v>
      </c>
      <c r="KY48" s="45" cm="1">
        <f t="array" ref="KY48">INDEX(Capacity_Rates[#All],MATCH($C45,Capacity_Rates[[#All],[Invoice_Group]],0),KY$3-2019)</f>
        <v>6.614544922539741</v>
      </c>
      <c r="KZ48" s="45" cm="1">
        <f t="array" ref="KZ48">INDEX(Capacity_Rates[#All],MATCH($C45,Capacity_Rates[[#All],[Invoice_Group]],0),KZ$3-2019)</f>
        <v>6.614544922539741</v>
      </c>
      <c r="LA48" s="45" cm="1">
        <f t="array" ref="LA48">INDEX(Capacity_Rates[#All],MATCH($C45,Capacity_Rates[[#All],[Invoice_Group]],0),LA$3-2019)</f>
        <v>6.614544922539741</v>
      </c>
      <c r="LB48" s="45" cm="1">
        <f t="array" ref="LB48">INDEX(Capacity_Rates[#All],MATCH($C45,Capacity_Rates[[#All],[Invoice_Group]],0),LB$3-2019)</f>
        <v>6.614544922539741</v>
      </c>
      <c r="LC48" s="45" cm="1">
        <f t="array" ref="LC48">INDEX(Capacity_Rates[#All],MATCH($C45,Capacity_Rates[[#All],[Invoice_Group]],0),LC$3-2019)</f>
        <v>6.614544922539741</v>
      </c>
      <c r="LD48" s="45" cm="1">
        <f t="array" ref="LD48">INDEX(Capacity_Rates[#All],MATCH($C45,Capacity_Rates[[#All],[Invoice_Group]],0),LD$3-2019)</f>
        <v>6.614544922539741</v>
      </c>
      <c r="LE48" s="45" cm="1">
        <f t="array" ref="LE48">INDEX(Capacity_Rates[#All],MATCH($C45,Capacity_Rates[[#All],[Invoice_Group]],0),LE$3-2019)</f>
        <v>6.799752180370854</v>
      </c>
      <c r="LF48" s="45" cm="1">
        <f t="array" ref="LF48">INDEX(Capacity_Rates[#All],MATCH($C45,Capacity_Rates[[#All],[Invoice_Group]],0),LF$3-2019)</f>
        <v>6.799752180370854</v>
      </c>
      <c r="LG48" s="45" cm="1">
        <f t="array" ref="LG48">INDEX(Capacity_Rates[#All],MATCH($C45,Capacity_Rates[[#All],[Invoice_Group]],0),LG$3-2019)</f>
        <v>6.799752180370854</v>
      </c>
      <c r="LH48" s="45" cm="1">
        <f t="array" ref="LH48">INDEX(Capacity_Rates[#All],MATCH($C45,Capacity_Rates[[#All],[Invoice_Group]],0),LH$3-2019)</f>
        <v>6.799752180370854</v>
      </c>
      <c r="LI48" s="45" cm="1">
        <f t="array" ref="LI48">INDEX(Capacity_Rates[#All],MATCH($C45,Capacity_Rates[[#All],[Invoice_Group]],0),LI$3-2019)</f>
        <v>6.799752180370854</v>
      </c>
      <c r="LJ48" s="45" cm="1">
        <f t="array" ref="LJ48">INDEX(Capacity_Rates[#All],MATCH($C45,Capacity_Rates[[#All],[Invoice_Group]],0),LJ$3-2019)</f>
        <v>6.799752180370854</v>
      </c>
      <c r="LK48" s="45" cm="1">
        <f t="array" ref="LK48">INDEX(Capacity_Rates[#All],MATCH($C45,Capacity_Rates[[#All],[Invoice_Group]],0),LK$3-2019)</f>
        <v>6.799752180370854</v>
      </c>
      <c r="LL48" s="45" cm="1">
        <f t="array" ref="LL48">INDEX(Capacity_Rates[#All],MATCH($C45,Capacity_Rates[[#All],[Invoice_Group]],0),LL$3-2019)</f>
        <v>6.799752180370854</v>
      </c>
      <c r="LM48" s="45" cm="1">
        <f t="array" ref="LM48">INDEX(Capacity_Rates[#All],MATCH($C45,Capacity_Rates[[#All],[Invoice_Group]],0),LM$3-2019)</f>
        <v>6.799752180370854</v>
      </c>
      <c r="LN48" s="45" cm="1">
        <f t="array" ref="LN48">INDEX(Capacity_Rates[#All],MATCH($C45,Capacity_Rates[[#All],[Invoice_Group]],0),LN$3-2019)</f>
        <v>6.799752180370854</v>
      </c>
      <c r="LO48" s="45" cm="1">
        <f t="array" ref="LO48">INDEX(Capacity_Rates[#All],MATCH($C45,Capacity_Rates[[#All],[Invoice_Group]],0),LO$3-2019)</f>
        <v>6.799752180370854</v>
      </c>
      <c r="LP48" s="45" cm="1">
        <f t="array" ref="LP48">INDEX(Capacity_Rates[#All],MATCH($C45,Capacity_Rates[[#All],[Invoice_Group]],0),LP$3-2019)</f>
        <v>6.799752180370854</v>
      </c>
      <c r="LQ48" s="45" cm="1">
        <f t="array" ref="LQ48">INDEX(Capacity_Rates[#All],MATCH($C45,Capacity_Rates[[#All],[Invoice_Group]],0),LQ$3-2019)</f>
        <v>6.9901452414212377</v>
      </c>
      <c r="LR48" s="45" cm="1">
        <f t="array" ref="LR48">INDEX(Capacity_Rates[#All],MATCH($C45,Capacity_Rates[[#All],[Invoice_Group]],0),LR$3-2019)</f>
        <v>6.9901452414212377</v>
      </c>
      <c r="LS48" s="45" cm="1">
        <f t="array" ref="LS48">INDEX(Capacity_Rates[#All],MATCH($C45,Capacity_Rates[[#All],[Invoice_Group]],0),LS$3-2019)</f>
        <v>6.9901452414212377</v>
      </c>
      <c r="LT48" s="45" cm="1">
        <f t="array" ref="LT48">INDEX(Capacity_Rates[#All],MATCH($C45,Capacity_Rates[[#All],[Invoice_Group]],0),LT$3-2019)</f>
        <v>6.9901452414212377</v>
      </c>
      <c r="LU48" s="45" cm="1">
        <f t="array" ref="LU48">INDEX(Capacity_Rates[#All],MATCH($C45,Capacity_Rates[[#All],[Invoice_Group]],0),LU$3-2019)</f>
        <v>6.9901452414212377</v>
      </c>
      <c r="LV48" s="45" cm="1">
        <f t="array" ref="LV48">INDEX(Capacity_Rates[#All],MATCH($C45,Capacity_Rates[[#All],[Invoice_Group]],0),LV$3-2019)</f>
        <v>6.9901452414212377</v>
      </c>
      <c r="LW48" s="45" cm="1">
        <f t="array" ref="LW48">INDEX(Capacity_Rates[#All],MATCH($C45,Capacity_Rates[[#All],[Invoice_Group]],0),LW$3-2019)</f>
        <v>6.9901452414212377</v>
      </c>
      <c r="LX48" s="45" cm="1">
        <f t="array" ref="LX48">INDEX(Capacity_Rates[#All],MATCH($C45,Capacity_Rates[[#All],[Invoice_Group]],0),LX$3-2019)</f>
        <v>6.9901452414212377</v>
      </c>
      <c r="LY48" s="45" cm="1">
        <f t="array" ref="LY48">INDEX(Capacity_Rates[#All],MATCH($C45,Capacity_Rates[[#All],[Invoice_Group]],0),LY$3-2019)</f>
        <v>6.9901452414212377</v>
      </c>
      <c r="LZ48" s="45" cm="1">
        <f t="array" ref="LZ48">INDEX(Capacity_Rates[#All],MATCH($C45,Capacity_Rates[[#All],[Invoice_Group]],0),LZ$3-2019)</f>
        <v>6.9901452414212377</v>
      </c>
      <c r="MA48" s="45" cm="1">
        <f t="array" ref="MA48">INDEX(Capacity_Rates[#All],MATCH($C45,Capacity_Rates[[#All],[Invoice_Group]],0),MA$3-2019)</f>
        <v>6.9901452414212377</v>
      </c>
      <c r="MB48" s="45" cm="1">
        <f t="array" ref="MB48">INDEX(Capacity_Rates[#All],MATCH($C45,Capacity_Rates[[#All],[Invoice_Group]],0),MB$3-2019)</f>
        <v>6.9901452414212377</v>
      </c>
      <c r="MC48" s="45" cm="1">
        <f t="array" ref="MC48">INDEX(Capacity_Rates[#All],MATCH($C45,Capacity_Rates[[#All],[Invoice_Group]],0),MC$3-2019)</f>
        <v>7.185869308181033</v>
      </c>
      <c r="MD48" s="45" cm="1">
        <f t="array" ref="MD48">INDEX(Capacity_Rates[#All],MATCH($C45,Capacity_Rates[[#All],[Invoice_Group]],0),MD$3-2019)</f>
        <v>7.185869308181033</v>
      </c>
      <c r="ME48" s="45" cm="1">
        <f t="array" ref="ME48">INDEX(Capacity_Rates[#All],MATCH($C45,Capacity_Rates[[#All],[Invoice_Group]],0),ME$3-2019)</f>
        <v>7.185869308181033</v>
      </c>
      <c r="MF48" s="45" cm="1">
        <f t="array" ref="MF48">INDEX(Capacity_Rates[#All],MATCH($C45,Capacity_Rates[[#All],[Invoice_Group]],0),MF$3-2019)</f>
        <v>7.185869308181033</v>
      </c>
      <c r="MG48" s="45" cm="1">
        <f t="array" ref="MG48">INDEX(Capacity_Rates[#All],MATCH($C45,Capacity_Rates[[#All],[Invoice_Group]],0),MG$3-2019)</f>
        <v>7.185869308181033</v>
      </c>
      <c r="MH48" s="45" cm="1">
        <f t="array" ref="MH48">INDEX(Capacity_Rates[#All],MATCH($C45,Capacity_Rates[[#All],[Invoice_Group]],0),MH$3-2019)</f>
        <v>7.185869308181033</v>
      </c>
      <c r="MI48" s="45" cm="1">
        <f t="array" ref="MI48">INDEX(Capacity_Rates[#All],MATCH($C45,Capacity_Rates[[#All],[Invoice_Group]],0),MI$3-2019)</f>
        <v>7.185869308181033</v>
      </c>
      <c r="MJ48" s="45" cm="1">
        <f t="array" ref="MJ48">INDEX(Capacity_Rates[#All],MATCH($C45,Capacity_Rates[[#All],[Invoice_Group]],0),MJ$3-2019)</f>
        <v>7.185869308181033</v>
      </c>
      <c r="MK48" s="45" cm="1">
        <f t="array" ref="MK48">INDEX(Capacity_Rates[#All],MATCH($C45,Capacity_Rates[[#All],[Invoice_Group]],0),MK$3-2019)</f>
        <v>7.185869308181033</v>
      </c>
      <c r="ML48" s="45" cm="1">
        <f t="array" ref="ML48">INDEX(Capacity_Rates[#All],MATCH($C45,Capacity_Rates[[#All],[Invoice_Group]],0),ML$3-2019)</f>
        <v>7.185869308181033</v>
      </c>
      <c r="MM48" s="45" cm="1">
        <f t="array" ref="MM48">INDEX(Capacity_Rates[#All],MATCH($C45,Capacity_Rates[[#All],[Invoice_Group]],0),MM$3-2019)</f>
        <v>7.185869308181033</v>
      </c>
      <c r="MN48" s="45" cm="1">
        <f t="array" ref="MN48">INDEX(Capacity_Rates[#All],MATCH($C45,Capacity_Rates[[#All],[Invoice_Group]],0),MN$3-2019)</f>
        <v>7.185869308181033</v>
      </c>
      <c r="MO48" s="45" cm="1">
        <f t="array" ref="MO48">INDEX(Capacity_Rates[#All],MATCH($C45,Capacity_Rates[[#All],[Invoice_Group]],0),MO$3-2019)</f>
        <v>7.3870736488101016</v>
      </c>
      <c r="MP48" s="45" cm="1">
        <f t="array" ref="MP48">INDEX(Capacity_Rates[#All],MATCH($C45,Capacity_Rates[[#All],[Invoice_Group]],0),MP$3-2019)</f>
        <v>7.3870736488101016</v>
      </c>
      <c r="MQ48" s="45" cm="1">
        <f t="array" ref="MQ48">INDEX(Capacity_Rates[#All],MATCH($C45,Capacity_Rates[[#All],[Invoice_Group]],0),MQ$3-2019)</f>
        <v>7.3870736488101016</v>
      </c>
      <c r="MR48" s="45" cm="1">
        <f t="array" ref="MR48">INDEX(Capacity_Rates[#All],MATCH($C45,Capacity_Rates[[#All],[Invoice_Group]],0),MR$3-2019)</f>
        <v>7.3870736488101016</v>
      </c>
      <c r="MS48" s="45" cm="1">
        <f t="array" ref="MS48">INDEX(Capacity_Rates[#All],MATCH($C45,Capacity_Rates[[#All],[Invoice_Group]],0),MS$3-2019)</f>
        <v>7.3870736488101016</v>
      </c>
      <c r="MT48" s="45" cm="1">
        <f t="array" ref="MT48">INDEX(Capacity_Rates[#All],MATCH($C45,Capacity_Rates[[#All],[Invoice_Group]],0),MT$3-2019)</f>
        <v>7.3870736488101016</v>
      </c>
      <c r="MU48" s="45" cm="1">
        <f t="array" ref="MU48">INDEX(Capacity_Rates[#All],MATCH($C45,Capacity_Rates[[#All],[Invoice_Group]],0),MU$3-2019)</f>
        <v>7.3870736488101016</v>
      </c>
      <c r="MV48" s="45" cm="1">
        <f t="array" ref="MV48">INDEX(Capacity_Rates[#All],MATCH($C45,Capacity_Rates[[#All],[Invoice_Group]],0),MV$3-2019)</f>
        <v>7.3870736488101016</v>
      </c>
      <c r="MW48" s="45" cm="1">
        <f t="array" ref="MW48">INDEX(Capacity_Rates[#All],MATCH($C45,Capacity_Rates[[#All],[Invoice_Group]],0),MW$3-2019)</f>
        <v>7.3870736488101016</v>
      </c>
      <c r="MX48" s="45" cm="1">
        <f t="array" ref="MX48">INDEX(Capacity_Rates[#All],MATCH($C45,Capacity_Rates[[#All],[Invoice_Group]],0),MX$3-2019)</f>
        <v>7.3870736488101016</v>
      </c>
      <c r="MY48" s="45" cm="1">
        <f t="array" ref="MY48">INDEX(Capacity_Rates[#All],MATCH($C45,Capacity_Rates[[#All],[Invoice_Group]],0),MY$3-2019)</f>
        <v>7.3870736488101016</v>
      </c>
      <c r="MZ48" s="45" cm="1">
        <f t="array" ref="MZ48">INDEX(Capacity_Rates[#All],MATCH($C45,Capacity_Rates[[#All],[Invoice_Group]],0),MZ$3-2019)</f>
        <v>7.3870736488101016</v>
      </c>
      <c r="NB48" s="19" t="str">
        <f>+D48</f>
        <v xml:space="preserve"> Price ($/kW-mo)</v>
      </c>
      <c r="NC48" s="15">
        <f t="shared" si="2337"/>
        <v>3.2192999999999992</v>
      </c>
      <c r="ND48" s="15">
        <f t="shared" si="2337"/>
        <v>3.4093000000000013</v>
      </c>
      <c r="NE48" s="15">
        <f t="shared" si="2337"/>
        <v>3.5047603999999999</v>
      </c>
      <c r="NF48" s="15">
        <f t="shared" si="2337"/>
        <v>3.6028936912000002</v>
      </c>
      <c r="NG48" s="15">
        <f t="shared" si="2337"/>
        <v>3.7037747145536009</v>
      </c>
      <c r="NH48" s="15">
        <f t="shared" si="2337"/>
        <v>3.8074804065610999</v>
      </c>
      <c r="NI48" s="15">
        <f t="shared" si="2337"/>
        <v>3.9140898579448113</v>
      </c>
      <c r="NJ48" s="15">
        <f t="shared" si="2337"/>
        <v>4.0236843739672654</v>
      </c>
      <c r="NK48" s="15">
        <f t="shared" si="2337"/>
        <v>4.1363475364383495</v>
      </c>
      <c r="NL48" s="15">
        <f t="shared" si="2337"/>
        <v>4.252165267458623</v>
      </c>
      <c r="NM48" s="15">
        <f t="shared" si="2338"/>
        <v>4.3712258949474645</v>
      </c>
      <c r="NN48" s="15">
        <f t="shared" si="2338"/>
        <v>4.4936202200059938</v>
      </c>
      <c r="NO48" s="15">
        <f t="shared" si="2338"/>
        <v>4.619441586166162</v>
      </c>
      <c r="NP48" s="15">
        <f t="shared" si="2338"/>
        <v>4.7487859505788146</v>
      </c>
      <c r="NQ48" s="15">
        <f t="shared" si="2338"/>
        <v>4.8817519571950214</v>
      </c>
      <c r="NR48" s="15">
        <f t="shared" si="2338"/>
        <v>5.0184410119964813</v>
      </c>
      <c r="NS48" s="15">
        <f t="shared" si="2338"/>
        <v>5.1589573603323826</v>
      </c>
      <c r="NT48" s="15">
        <f t="shared" si="2338"/>
        <v>5.3034081664216908</v>
      </c>
      <c r="NU48" s="15">
        <f t="shared" si="2338"/>
        <v>5.4519035950814976</v>
      </c>
      <c r="NV48" s="15">
        <f t="shared" si="2338"/>
        <v>5.604556895743781</v>
      </c>
      <c r="NW48" s="15">
        <f t="shared" si="2339"/>
        <v>5.761484488824606</v>
      </c>
      <c r="NX48" s="15">
        <f t="shared" si="2339"/>
        <v>5.9228060545116952</v>
      </c>
      <c r="NY48" s="15">
        <f t="shared" si="2339"/>
        <v>6.0886446240380243</v>
      </c>
      <c r="NZ48" s="15">
        <f t="shared" si="2339"/>
        <v>6.259126673511088</v>
      </c>
      <c r="OA48" s="15">
        <f t="shared" si="2339"/>
        <v>6.4343822203693994</v>
      </c>
      <c r="OB48" s="15">
        <f t="shared" si="2339"/>
        <v>6.6145449225397401</v>
      </c>
      <c r="OC48" s="15">
        <f t="shared" si="2339"/>
        <v>6.7997521803708549</v>
      </c>
      <c r="OD48" s="15">
        <f t="shared" si="2339"/>
        <v>6.9901452414212359</v>
      </c>
      <c r="OE48" s="15">
        <f t="shared" si="2339"/>
        <v>7.1858693081810303</v>
      </c>
      <c r="OF48" s="15">
        <f t="shared" si="2339"/>
        <v>7.3870736488101016</v>
      </c>
      <c r="OH48" s="58" t="str">
        <f>_xlfn.CONCAT(C45," ",D48)</f>
        <v>Stony Brook Station  Price ($/kW-mo)</v>
      </c>
    </row>
    <row r="49" spans="2:398" x14ac:dyDescent="0.25">
      <c r="D49" s="19" t="s">
        <v>83</v>
      </c>
      <c r="E49" s="16">
        <f t="shared" ref="E49" si="2582">+E45*E46*E48*1000</f>
        <v>0</v>
      </c>
      <c r="F49" s="16">
        <f t="shared" ref="F49" si="2583">+F45*F46*F48*1000</f>
        <v>0</v>
      </c>
      <c r="G49" s="16">
        <f t="shared" ref="G49" si="2584">+G45*G46*G48*1000</f>
        <v>0</v>
      </c>
      <c r="H49" s="16">
        <f t="shared" ref="H49" si="2585">+H45*H46*H48*1000</f>
        <v>0</v>
      </c>
      <c r="I49" s="16">
        <f t="shared" ref="I49" si="2586">+I45*I46*I48*1000</f>
        <v>0</v>
      </c>
      <c r="J49" s="16">
        <f t="shared" ref="J49" si="2587">+J45*J46*J48*1000</f>
        <v>0</v>
      </c>
      <c r="K49" s="16">
        <f t="shared" ref="K49" si="2588">+K45*K46*K48*1000</f>
        <v>0</v>
      </c>
      <c r="L49" s="16">
        <f t="shared" ref="L49" si="2589">+L45*L46*L48*1000</f>
        <v>0</v>
      </c>
      <c r="M49" s="16">
        <f t="shared" ref="M49" si="2590">+M45*M46*M48*1000</f>
        <v>0</v>
      </c>
      <c r="N49" s="16">
        <f t="shared" ref="N49" si="2591">+N45*N46*N48*1000</f>
        <v>0</v>
      </c>
      <c r="O49" s="16">
        <f t="shared" ref="O49" si="2592">+O45*O46*O48*1000</f>
        <v>0</v>
      </c>
      <c r="P49" s="16">
        <f t="shared" ref="P49" si="2593">+P45*P46*P48*1000</f>
        <v>0</v>
      </c>
      <c r="Q49" s="16">
        <f t="shared" ref="Q49" si="2594">+Q45*Q46*Q48*1000</f>
        <v>0</v>
      </c>
      <c r="R49" s="16">
        <f t="shared" ref="R49" si="2595">+R45*R46*R48*1000</f>
        <v>0</v>
      </c>
      <c r="S49" s="16">
        <f t="shared" ref="S49" si="2596">+S45*S46*S48*1000</f>
        <v>0</v>
      </c>
      <c r="T49" s="16">
        <f t="shared" ref="T49" si="2597">+T45*T46*T48*1000</f>
        <v>0</v>
      </c>
      <c r="U49" s="16">
        <f t="shared" ref="U49" si="2598">+U45*U46*U48*1000</f>
        <v>0</v>
      </c>
      <c r="V49" s="16">
        <f t="shared" ref="V49" si="2599">+V45*V46*V48*1000</f>
        <v>0</v>
      </c>
      <c r="W49" s="16">
        <f t="shared" ref="W49" si="2600">+W45*W46*W48*1000</f>
        <v>0</v>
      </c>
      <c r="X49" s="16">
        <f t="shared" ref="X49" si="2601">+X45*X46*X48*1000</f>
        <v>0</v>
      </c>
      <c r="Y49" s="16">
        <f t="shared" ref="Y49" si="2602">+Y45*Y46*Y48*1000</f>
        <v>0</v>
      </c>
      <c r="Z49" s="16">
        <f t="shared" ref="Z49" si="2603">+Z45*Z46*Z48*1000</f>
        <v>0</v>
      </c>
      <c r="AA49" s="16">
        <f t="shared" ref="AA49" si="2604">+AA45*AA46*AA48*1000</f>
        <v>0</v>
      </c>
      <c r="AB49" s="16">
        <f t="shared" ref="AB49" si="2605">+AB45*AB46*AB48*1000</f>
        <v>0</v>
      </c>
      <c r="AC49" s="16">
        <f t="shared" ref="AC49" si="2606">+AC45*AC46*AC48*1000</f>
        <v>0</v>
      </c>
      <c r="AD49" s="16">
        <f t="shared" ref="AD49" si="2607">+AD45*AD46*AD48*1000</f>
        <v>0</v>
      </c>
      <c r="AE49" s="16">
        <f t="shared" ref="AE49" si="2608">+AE45*AE46*AE48*1000</f>
        <v>0</v>
      </c>
      <c r="AF49" s="16">
        <f t="shared" ref="AF49" si="2609">+AF45*AF46*AF48*1000</f>
        <v>0</v>
      </c>
      <c r="AG49" s="16">
        <f t="shared" ref="AG49" si="2610">+AG45*AG46*AG48*1000</f>
        <v>0</v>
      </c>
      <c r="AH49" s="16">
        <f t="shared" ref="AH49" si="2611">+AH45*AH46*AH48*1000</f>
        <v>0</v>
      </c>
      <c r="AI49" s="16">
        <f t="shared" ref="AI49" si="2612">+AI45*AI46*AI48*1000</f>
        <v>0</v>
      </c>
      <c r="AJ49" s="16">
        <f t="shared" ref="AJ49" si="2613">+AJ45*AJ46*AJ48*1000</f>
        <v>0</v>
      </c>
      <c r="AK49" s="16">
        <f t="shared" ref="AK49" si="2614">+AK45*AK46*AK48*1000</f>
        <v>0</v>
      </c>
      <c r="AL49" s="16">
        <f t="shared" ref="AL49" si="2615">+AL45*AL46*AL48*1000</f>
        <v>0</v>
      </c>
      <c r="AM49" s="16">
        <f t="shared" ref="AM49" si="2616">+AM45*AM46*AM48*1000</f>
        <v>0</v>
      </c>
      <c r="AN49" s="16">
        <f t="shared" ref="AN49" si="2617">+AN45*AN46*AN48*1000</f>
        <v>0</v>
      </c>
      <c r="AO49" s="16">
        <f t="shared" ref="AO49" si="2618">+AO45*AO46*AO48*1000</f>
        <v>0</v>
      </c>
      <c r="AP49" s="16">
        <f t="shared" ref="AP49" si="2619">+AP45*AP46*AP48*1000</f>
        <v>0</v>
      </c>
      <c r="AQ49" s="16">
        <f t="shared" ref="AQ49" si="2620">+AQ45*AQ46*AQ48*1000</f>
        <v>0</v>
      </c>
      <c r="AR49" s="16">
        <f t="shared" ref="AR49" si="2621">+AR45*AR46*AR48*1000</f>
        <v>0</v>
      </c>
      <c r="AS49" s="16">
        <f t="shared" ref="AS49" si="2622">+AS45*AS46*AS48*1000</f>
        <v>0</v>
      </c>
      <c r="AT49" s="16">
        <f t="shared" ref="AT49" si="2623">+AT45*AT46*AT48*1000</f>
        <v>0</v>
      </c>
      <c r="AU49" s="16">
        <f t="shared" ref="AU49" si="2624">+AU45*AU46*AU48*1000</f>
        <v>0</v>
      </c>
      <c r="AV49" s="16">
        <f t="shared" ref="AV49" si="2625">+AV45*AV46*AV48*1000</f>
        <v>0</v>
      </c>
      <c r="AW49" s="16">
        <f t="shared" ref="AW49" si="2626">+AW45*AW46*AW48*1000</f>
        <v>0</v>
      </c>
      <c r="AX49" s="16">
        <f t="shared" ref="AX49" si="2627">+AX45*AX46*AX48*1000</f>
        <v>0</v>
      </c>
      <c r="AY49" s="16">
        <f t="shared" ref="AY49" si="2628">+AY45*AY46*AY48*1000</f>
        <v>0</v>
      </c>
      <c r="AZ49" s="16">
        <f t="shared" ref="AZ49" si="2629">+AZ45*AZ46*AZ48*1000</f>
        <v>0</v>
      </c>
      <c r="BA49" s="16">
        <f t="shared" ref="BA49" si="2630">+BA45*BA46*BA48*1000</f>
        <v>0</v>
      </c>
      <c r="BB49" s="16">
        <f t="shared" ref="BB49" si="2631">+BB45*BB46*BB48*1000</f>
        <v>0</v>
      </c>
      <c r="BC49" s="16">
        <f t="shared" ref="BC49" si="2632">+BC45*BC46*BC48*1000</f>
        <v>0</v>
      </c>
      <c r="BD49" s="16">
        <f t="shared" ref="BD49" si="2633">+BD45*BD46*BD48*1000</f>
        <v>0</v>
      </c>
      <c r="BE49" s="16">
        <f t="shared" ref="BE49" si="2634">+BE45*BE46*BE48*1000</f>
        <v>0</v>
      </c>
      <c r="BF49" s="16">
        <f t="shared" ref="BF49" si="2635">+BF45*BF46*BF48*1000</f>
        <v>0</v>
      </c>
      <c r="BG49" s="16">
        <f t="shared" ref="BG49" si="2636">+BG45*BG46*BG48*1000</f>
        <v>0</v>
      </c>
      <c r="BH49" s="16">
        <f t="shared" ref="BH49" si="2637">+BH45*BH46*BH48*1000</f>
        <v>0</v>
      </c>
      <c r="BI49" s="16">
        <f t="shared" ref="BI49" si="2638">+BI45*BI46*BI48*1000</f>
        <v>0</v>
      </c>
      <c r="BJ49" s="16">
        <f t="shared" ref="BJ49" si="2639">+BJ45*BJ46*BJ48*1000</f>
        <v>0</v>
      </c>
      <c r="BK49" s="16">
        <f t="shared" ref="BK49" si="2640">+BK45*BK46*BK48*1000</f>
        <v>0</v>
      </c>
      <c r="BL49" s="16">
        <f t="shared" ref="BL49" si="2641">+BL45*BL46*BL48*1000</f>
        <v>0</v>
      </c>
      <c r="BM49" s="16">
        <f t="shared" ref="BM49" si="2642">+BM45*BM46*BM48*1000</f>
        <v>0</v>
      </c>
      <c r="BN49" s="16">
        <f t="shared" ref="BN49" si="2643">+BN45*BN46*BN48*1000</f>
        <v>0</v>
      </c>
      <c r="BO49" s="16">
        <f t="shared" ref="BO49" si="2644">+BO45*BO46*BO48*1000</f>
        <v>0</v>
      </c>
      <c r="BP49" s="16">
        <f t="shared" ref="BP49" si="2645">+BP45*BP46*BP48*1000</f>
        <v>0</v>
      </c>
      <c r="BQ49" s="16">
        <f t="shared" ref="BQ49" si="2646">+BQ45*BQ46*BQ48*1000</f>
        <v>0</v>
      </c>
      <c r="BR49" s="16">
        <f t="shared" ref="BR49" si="2647">+BR45*BR46*BR48*1000</f>
        <v>0</v>
      </c>
      <c r="BS49" s="16">
        <f t="shared" ref="BS49" si="2648">+BS45*BS46*BS48*1000</f>
        <v>0</v>
      </c>
      <c r="BT49" s="16">
        <f t="shared" ref="BT49" si="2649">+BT45*BT46*BT48*1000</f>
        <v>0</v>
      </c>
      <c r="BU49" s="16">
        <f t="shared" ref="BU49" si="2650">+BU45*BU46*BU48*1000</f>
        <v>0</v>
      </c>
      <c r="BV49" s="16">
        <f t="shared" ref="BV49" si="2651">+BV45*BV46*BV48*1000</f>
        <v>0</v>
      </c>
      <c r="BW49" s="16">
        <f t="shared" ref="BW49" si="2652">+BW45*BW46*BW48*1000</f>
        <v>0</v>
      </c>
      <c r="BX49" s="16">
        <f t="shared" ref="BX49" si="2653">+BX45*BX46*BX48*1000</f>
        <v>0</v>
      </c>
      <c r="BY49" s="16">
        <f t="shared" ref="BY49" si="2654">+BY45*BY46*BY48*1000</f>
        <v>0</v>
      </c>
      <c r="BZ49" s="16">
        <f t="shared" ref="BZ49" si="2655">+BZ45*BZ46*BZ48*1000</f>
        <v>0</v>
      </c>
      <c r="CA49" s="16">
        <f t="shared" ref="CA49" si="2656">+CA45*CA46*CA48*1000</f>
        <v>0</v>
      </c>
      <c r="CB49" s="16">
        <f t="shared" ref="CB49" si="2657">+CB45*CB46*CB48*1000</f>
        <v>0</v>
      </c>
      <c r="CC49" s="16">
        <f t="shared" ref="CC49" si="2658">+CC45*CC46*CC48*1000</f>
        <v>0</v>
      </c>
      <c r="CD49" s="16">
        <f t="shared" ref="CD49" si="2659">+CD45*CD46*CD48*1000</f>
        <v>0</v>
      </c>
      <c r="CE49" s="16">
        <f t="shared" ref="CE49" si="2660">+CE45*CE46*CE48*1000</f>
        <v>0</v>
      </c>
      <c r="CF49" s="16">
        <f t="shared" ref="CF49" si="2661">+CF45*CF46*CF48*1000</f>
        <v>0</v>
      </c>
      <c r="CG49" s="16">
        <f t="shared" ref="CG49" si="2662">+CG45*CG46*CG48*1000</f>
        <v>0</v>
      </c>
      <c r="CH49" s="16">
        <f t="shared" ref="CH49" si="2663">+CH45*CH46*CH48*1000</f>
        <v>0</v>
      </c>
      <c r="CI49" s="16">
        <f t="shared" ref="CI49" si="2664">+CI45*CI46*CI48*1000</f>
        <v>0</v>
      </c>
      <c r="CJ49" s="16">
        <f t="shared" ref="CJ49" si="2665">+CJ45*CJ46*CJ48*1000</f>
        <v>0</v>
      </c>
      <c r="CK49" s="16">
        <f t="shared" ref="CK49" si="2666">+CK45*CK46*CK48*1000</f>
        <v>0</v>
      </c>
      <c r="CL49" s="16">
        <f t="shared" ref="CL49" si="2667">+CL45*CL46*CL48*1000</f>
        <v>0</v>
      </c>
      <c r="CM49" s="16">
        <f t="shared" ref="CM49" si="2668">+CM45*CM46*CM48*1000</f>
        <v>0</v>
      </c>
      <c r="CN49" s="16">
        <f t="shared" ref="CN49" si="2669">+CN45*CN46*CN48*1000</f>
        <v>0</v>
      </c>
      <c r="CO49" s="16">
        <f t="shared" ref="CO49" si="2670">+CO45*CO46*CO48*1000</f>
        <v>0</v>
      </c>
      <c r="CP49" s="16">
        <f t="shared" ref="CP49" si="2671">+CP45*CP46*CP48*1000</f>
        <v>0</v>
      </c>
      <c r="CQ49" s="16">
        <f t="shared" ref="CQ49" si="2672">+CQ45*CQ46*CQ48*1000</f>
        <v>0</v>
      </c>
      <c r="CR49" s="16">
        <f t="shared" ref="CR49" si="2673">+CR45*CR46*CR48*1000</f>
        <v>0</v>
      </c>
      <c r="CS49" s="16">
        <f t="shared" ref="CS49" si="2674">+CS45*CS46*CS48*1000</f>
        <v>0</v>
      </c>
      <c r="CT49" s="16">
        <f t="shared" ref="CT49" si="2675">+CT45*CT46*CT48*1000</f>
        <v>0</v>
      </c>
      <c r="CU49" s="16">
        <f t="shared" ref="CU49" si="2676">+CU45*CU46*CU48*1000</f>
        <v>0</v>
      </c>
      <c r="CV49" s="16">
        <f t="shared" ref="CV49" si="2677">+CV45*CV46*CV48*1000</f>
        <v>0</v>
      </c>
      <c r="CW49" s="16">
        <f t="shared" ref="CW49" si="2678">+CW45*CW46*CW48*1000</f>
        <v>0</v>
      </c>
      <c r="CX49" s="16">
        <f t="shared" ref="CX49" si="2679">+CX45*CX46*CX48*1000</f>
        <v>0</v>
      </c>
      <c r="CY49" s="16">
        <f t="shared" ref="CY49" si="2680">+CY45*CY46*CY48*1000</f>
        <v>0</v>
      </c>
      <c r="CZ49" s="16">
        <f t="shared" ref="CZ49" si="2681">+CZ45*CZ46*CZ48*1000</f>
        <v>0</v>
      </c>
      <c r="DA49" s="16">
        <f t="shared" ref="DA49" si="2682">+DA45*DA46*DA48*1000</f>
        <v>0</v>
      </c>
      <c r="DB49" s="16">
        <f t="shared" ref="DB49" si="2683">+DB45*DB46*DB48*1000</f>
        <v>0</v>
      </c>
      <c r="DC49" s="16">
        <f t="shared" ref="DC49" si="2684">+DC45*DC46*DC48*1000</f>
        <v>0</v>
      </c>
      <c r="DD49" s="16">
        <f t="shared" ref="DD49" si="2685">+DD45*DD46*DD48*1000</f>
        <v>0</v>
      </c>
      <c r="DE49" s="16">
        <f t="shared" ref="DE49" si="2686">+DE45*DE46*DE48*1000</f>
        <v>0</v>
      </c>
      <c r="DF49" s="16">
        <f t="shared" ref="DF49" si="2687">+DF45*DF46*DF48*1000</f>
        <v>0</v>
      </c>
      <c r="DG49" s="16">
        <f t="shared" ref="DG49" si="2688">+DG45*DG46*DG48*1000</f>
        <v>0</v>
      </c>
      <c r="DH49" s="16">
        <f t="shared" ref="DH49" si="2689">+DH45*DH46*DH48*1000</f>
        <v>0</v>
      </c>
      <c r="DI49" s="16">
        <f t="shared" ref="DI49" si="2690">+DI45*DI46*DI48*1000</f>
        <v>0</v>
      </c>
      <c r="DJ49" s="16">
        <f t="shared" ref="DJ49" si="2691">+DJ45*DJ46*DJ48*1000</f>
        <v>0</v>
      </c>
      <c r="DK49" s="16">
        <f t="shared" ref="DK49" si="2692">+DK45*DK46*DK48*1000</f>
        <v>0</v>
      </c>
      <c r="DL49" s="16">
        <f t="shared" ref="DL49" si="2693">+DL45*DL46*DL48*1000</f>
        <v>0</v>
      </c>
      <c r="DM49" s="16">
        <f t="shared" ref="DM49" si="2694">+DM45*DM46*DM48*1000</f>
        <v>0</v>
      </c>
      <c r="DN49" s="16">
        <f t="shared" ref="DN49" si="2695">+DN45*DN46*DN48*1000</f>
        <v>0</v>
      </c>
      <c r="DO49" s="16">
        <f t="shared" ref="DO49" si="2696">+DO45*DO46*DO48*1000</f>
        <v>0</v>
      </c>
      <c r="DP49" s="16">
        <f t="shared" ref="DP49" si="2697">+DP45*DP46*DP48*1000</f>
        <v>0</v>
      </c>
      <c r="DQ49" s="16">
        <f t="shared" ref="DQ49" si="2698">+DQ45*DQ46*DQ48*1000</f>
        <v>0</v>
      </c>
      <c r="DR49" s="16">
        <f t="shared" ref="DR49" si="2699">+DR45*DR46*DR48*1000</f>
        <v>0</v>
      </c>
      <c r="DS49" s="16">
        <f t="shared" ref="DS49" si="2700">+DS45*DS46*DS48*1000</f>
        <v>0</v>
      </c>
      <c r="DT49" s="16">
        <f t="shared" ref="DT49" si="2701">+DT45*DT46*DT48*1000</f>
        <v>0</v>
      </c>
      <c r="DU49" s="16">
        <f t="shared" ref="DU49" si="2702">+DU45*DU46*DU48*1000</f>
        <v>0</v>
      </c>
      <c r="DV49" s="16">
        <f t="shared" ref="DV49" si="2703">+DV45*DV46*DV48*1000</f>
        <v>0</v>
      </c>
      <c r="DW49" s="16">
        <f t="shared" ref="DW49" si="2704">+DW45*DW46*DW48*1000</f>
        <v>0</v>
      </c>
      <c r="DX49" s="16">
        <f t="shared" ref="DX49" si="2705">+DX45*DX46*DX48*1000</f>
        <v>0</v>
      </c>
      <c r="DY49" s="16">
        <f t="shared" ref="DY49" si="2706">+DY45*DY46*DY48*1000</f>
        <v>0</v>
      </c>
      <c r="DZ49" s="16">
        <f t="shared" ref="DZ49" si="2707">+DZ45*DZ46*DZ48*1000</f>
        <v>0</v>
      </c>
      <c r="EA49" s="16">
        <f t="shared" ref="EA49" si="2708">+EA45*EA46*EA48*1000</f>
        <v>0</v>
      </c>
      <c r="EB49" s="16">
        <f t="shared" ref="EB49" si="2709">+EB45*EB46*EB48*1000</f>
        <v>0</v>
      </c>
      <c r="EC49" s="16">
        <f t="shared" ref="EC49" si="2710">+EC45*EC46*EC48*1000</f>
        <v>0</v>
      </c>
      <c r="ED49" s="16">
        <f t="shared" ref="ED49" si="2711">+ED45*ED46*ED48*1000</f>
        <v>0</v>
      </c>
      <c r="EE49" s="16">
        <f t="shared" ref="EE49" si="2712">+EE45*EE46*EE48*1000</f>
        <v>0</v>
      </c>
      <c r="EF49" s="16">
        <f t="shared" ref="EF49" si="2713">+EF45*EF46*EF48*1000</f>
        <v>0</v>
      </c>
      <c r="EG49" s="16">
        <f t="shared" ref="EG49" si="2714">+EG45*EG46*EG48*1000</f>
        <v>0</v>
      </c>
      <c r="EH49" s="16">
        <f t="shared" ref="EH49" si="2715">+EH45*EH46*EH48*1000</f>
        <v>0</v>
      </c>
      <c r="EI49" s="16">
        <f t="shared" ref="EI49" si="2716">+EI45*EI46*EI48*1000</f>
        <v>0</v>
      </c>
      <c r="EJ49" s="16">
        <f t="shared" ref="EJ49" si="2717">+EJ45*EJ46*EJ48*1000</f>
        <v>0</v>
      </c>
      <c r="EK49" s="16">
        <f t="shared" ref="EK49" si="2718">+EK45*EK46*EK48*1000</f>
        <v>0</v>
      </c>
      <c r="EL49" s="16">
        <f t="shared" ref="EL49" si="2719">+EL45*EL46*EL48*1000</f>
        <v>0</v>
      </c>
      <c r="EM49" s="16">
        <f t="shared" ref="EM49" si="2720">+EM45*EM46*EM48*1000</f>
        <v>0</v>
      </c>
      <c r="EN49" s="16">
        <f t="shared" ref="EN49" si="2721">+EN45*EN46*EN48*1000</f>
        <v>0</v>
      </c>
      <c r="EO49" s="16">
        <f t="shared" ref="EO49" si="2722">+EO45*EO46*EO48*1000</f>
        <v>0</v>
      </c>
      <c r="EP49" s="16">
        <f t="shared" ref="EP49" si="2723">+EP45*EP46*EP48*1000</f>
        <v>0</v>
      </c>
      <c r="EQ49" s="16">
        <f t="shared" ref="EQ49" si="2724">+EQ45*EQ46*EQ48*1000</f>
        <v>0</v>
      </c>
      <c r="ER49" s="16">
        <f t="shared" ref="ER49" si="2725">+ER45*ER46*ER48*1000</f>
        <v>0</v>
      </c>
      <c r="ES49" s="16">
        <f t="shared" ref="ES49" si="2726">+ES45*ES46*ES48*1000</f>
        <v>0</v>
      </c>
      <c r="ET49" s="16">
        <f t="shared" ref="ET49" si="2727">+ET45*ET46*ET48*1000</f>
        <v>0</v>
      </c>
      <c r="EU49" s="16">
        <f t="shared" ref="EU49" si="2728">+EU45*EU46*EU48*1000</f>
        <v>0</v>
      </c>
      <c r="EV49" s="16">
        <f t="shared" ref="EV49" si="2729">+EV45*EV46*EV48*1000</f>
        <v>0</v>
      </c>
      <c r="EW49" s="16">
        <f t="shared" ref="EW49" si="2730">+EW45*EW46*EW48*1000</f>
        <v>0</v>
      </c>
      <c r="EX49" s="16">
        <f t="shared" ref="EX49" si="2731">+EX45*EX46*EX48*1000</f>
        <v>0</v>
      </c>
      <c r="EY49" s="16">
        <f t="shared" ref="EY49" si="2732">+EY45*EY46*EY48*1000</f>
        <v>0</v>
      </c>
      <c r="EZ49" s="16">
        <f t="shared" ref="EZ49" si="2733">+EZ45*EZ46*EZ48*1000</f>
        <v>0</v>
      </c>
      <c r="FA49" s="16">
        <f t="shared" ref="FA49" si="2734">+FA45*FA46*FA48*1000</f>
        <v>0</v>
      </c>
      <c r="FB49" s="16">
        <f t="shared" ref="FB49" si="2735">+FB45*FB46*FB48*1000</f>
        <v>0</v>
      </c>
      <c r="FC49" s="16">
        <f t="shared" ref="FC49" si="2736">+FC45*FC46*FC48*1000</f>
        <v>0</v>
      </c>
      <c r="FD49" s="16">
        <f t="shared" ref="FD49" si="2737">+FD45*FD46*FD48*1000</f>
        <v>0</v>
      </c>
      <c r="FE49" s="16">
        <f t="shared" ref="FE49" si="2738">+FE45*FE46*FE48*1000</f>
        <v>0</v>
      </c>
      <c r="FF49" s="16">
        <f t="shared" ref="FF49" si="2739">+FF45*FF46*FF48*1000</f>
        <v>0</v>
      </c>
      <c r="FG49" s="16">
        <f t="shared" ref="FG49" si="2740">+FG45*FG46*FG48*1000</f>
        <v>0</v>
      </c>
      <c r="FH49" s="16">
        <f t="shared" ref="FH49" si="2741">+FH45*FH46*FH48*1000</f>
        <v>0</v>
      </c>
      <c r="FI49" s="16">
        <f t="shared" ref="FI49" si="2742">+FI45*FI46*FI48*1000</f>
        <v>0</v>
      </c>
      <c r="FJ49" s="16">
        <f t="shared" ref="FJ49" si="2743">+FJ45*FJ46*FJ48*1000</f>
        <v>0</v>
      </c>
      <c r="FK49" s="16">
        <f t="shared" ref="FK49" si="2744">+FK45*FK46*FK48*1000</f>
        <v>0</v>
      </c>
      <c r="FL49" s="16">
        <f t="shared" ref="FL49" si="2745">+FL45*FL46*FL48*1000</f>
        <v>0</v>
      </c>
      <c r="FM49" s="16">
        <f t="shared" ref="FM49" si="2746">+FM45*FM46*FM48*1000</f>
        <v>0</v>
      </c>
      <c r="FN49" s="16">
        <f t="shared" ref="FN49" si="2747">+FN45*FN46*FN48*1000</f>
        <v>0</v>
      </c>
      <c r="FO49" s="16">
        <f t="shared" ref="FO49" si="2748">+FO45*FO46*FO48*1000</f>
        <v>0</v>
      </c>
      <c r="FP49" s="16">
        <f t="shared" ref="FP49" si="2749">+FP45*FP46*FP48*1000</f>
        <v>0</v>
      </c>
      <c r="FQ49" s="16">
        <f t="shared" ref="FQ49" si="2750">+FQ45*FQ46*FQ48*1000</f>
        <v>0</v>
      </c>
      <c r="FR49" s="16">
        <f t="shared" ref="FR49" si="2751">+FR45*FR46*FR48*1000</f>
        <v>0</v>
      </c>
      <c r="FS49" s="16">
        <f t="shared" ref="FS49" si="2752">+FS45*FS46*FS48*1000</f>
        <v>0</v>
      </c>
      <c r="FT49" s="16">
        <f t="shared" ref="FT49" si="2753">+FT45*FT46*FT48*1000</f>
        <v>0</v>
      </c>
      <c r="FU49" s="16">
        <f t="shared" ref="FU49" si="2754">+FU45*FU46*FU48*1000</f>
        <v>0</v>
      </c>
      <c r="FV49" s="16">
        <f t="shared" ref="FV49" si="2755">+FV45*FV46*FV48*1000</f>
        <v>0</v>
      </c>
      <c r="FW49" s="16">
        <f t="shared" ref="FW49" si="2756">+FW45*FW46*FW48*1000</f>
        <v>0</v>
      </c>
      <c r="FX49" s="16">
        <f t="shared" ref="FX49" si="2757">+FX45*FX46*FX48*1000</f>
        <v>0</v>
      </c>
      <c r="FY49" s="16">
        <f t="shared" ref="FY49" si="2758">+FY45*FY46*FY48*1000</f>
        <v>0</v>
      </c>
      <c r="FZ49" s="16">
        <f t="shared" ref="FZ49" si="2759">+FZ45*FZ46*FZ48*1000</f>
        <v>0</v>
      </c>
      <c r="GA49" s="16">
        <f t="shared" ref="GA49" si="2760">+GA45*GA46*GA48*1000</f>
        <v>0</v>
      </c>
      <c r="GB49" s="16">
        <f t="shared" ref="GB49" si="2761">+GB45*GB46*GB48*1000</f>
        <v>0</v>
      </c>
      <c r="GC49" s="16">
        <f t="shared" ref="GC49" si="2762">+GC45*GC46*GC48*1000</f>
        <v>0</v>
      </c>
      <c r="GD49" s="16">
        <f t="shared" ref="GD49" si="2763">+GD45*GD46*GD48*1000</f>
        <v>0</v>
      </c>
      <c r="GE49" s="16">
        <f t="shared" ref="GE49" si="2764">+GE45*GE46*GE48*1000</f>
        <v>0</v>
      </c>
      <c r="GF49" s="16">
        <f t="shared" ref="GF49" si="2765">+GF45*GF46*GF48*1000</f>
        <v>0</v>
      </c>
      <c r="GG49" s="16">
        <f t="shared" ref="GG49" si="2766">+GG45*GG46*GG48*1000</f>
        <v>0</v>
      </c>
      <c r="GH49" s="16">
        <f t="shared" ref="GH49" si="2767">+GH45*GH46*GH48*1000</f>
        <v>0</v>
      </c>
      <c r="GI49" s="16">
        <f t="shared" ref="GI49" si="2768">+GI45*GI46*GI48*1000</f>
        <v>0</v>
      </c>
      <c r="GJ49" s="16">
        <f t="shared" ref="GJ49" si="2769">+GJ45*GJ46*GJ48*1000</f>
        <v>0</v>
      </c>
      <c r="GK49" s="16">
        <f t="shared" ref="GK49" si="2770">+GK45*GK46*GK48*1000</f>
        <v>0</v>
      </c>
      <c r="GL49" s="16">
        <f t="shared" ref="GL49" si="2771">+GL45*GL46*GL48*1000</f>
        <v>0</v>
      </c>
      <c r="GM49" s="16">
        <f t="shared" ref="GM49" si="2772">+GM45*GM46*GM48*1000</f>
        <v>0</v>
      </c>
      <c r="GN49" s="16">
        <f t="shared" ref="GN49" si="2773">+GN45*GN46*GN48*1000</f>
        <v>0</v>
      </c>
      <c r="GO49" s="16">
        <f t="shared" ref="GO49" si="2774">+GO45*GO46*GO48*1000</f>
        <v>0</v>
      </c>
      <c r="GP49" s="16">
        <f t="shared" ref="GP49" si="2775">+GP45*GP46*GP48*1000</f>
        <v>0</v>
      </c>
      <c r="GQ49" s="16">
        <f t="shared" ref="GQ49" si="2776">+GQ45*GQ46*GQ48*1000</f>
        <v>0</v>
      </c>
      <c r="GR49" s="16">
        <f t="shared" ref="GR49" si="2777">+GR45*GR46*GR48*1000</f>
        <v>0</v>
      </c>
      <c r="GS49" s="16">
        <f t="shared" ref="GS49" si="2778">+GS45*GS46*GS48*1000</f>
        <v>0</v>
      </c>
      <c r="GT49" s="16">
        <f t="shared" ref="GT49" si="2779">+GT45*GT46*GT48*1000</f>
        <v>0</v>
      </c>
      <c r="GU49" s="16">
        <f t="shared" ref="GU49" si="2780">+GU45*GU46*GU48*1000</f>
        <v>0</v>
      </c>
      <c r="GV49" s="16">
        <f t="shared" ref="GV49" si="2781">+GV45*GV46*GV48*1000</f>
        <v>0</v>
      </c>
      <c r="GW49" s="16">
        <f t="shared" ref="GW49" si="2782">+GW45*GW46*GW48*1000</f>
        <v>0</v>
      </c>
      <c r="GX49" s="16">
        <f t="shared" ref="GX49" si="2783">+GX45*GX46*GX48*1000</f>
        <v>0</v>
      </c>
      <c r="GY49" s="16">
        <f t="shared" ref="GY49" si="2784">+GY45*GY46*GY48*1000</f>
        <v>0</v>
      </c>
      <c r="GZ49" s="16">
        <f t="shared" ref="GZ49" si="2785">+GZ45*GZ46*GZ48*1000</f>
        <v>0</v>
      </c>
      <c r="HA49" s="16">
        <f t="shared" ref="HA49" si="2786">+HA45*HA46*HA48*1000</f>
        <v>0</v>
      </c>
      <c r="HB49" s="16">
        <f t="shared" ref="HB49" si="2787">+HB45*HB46*HB48*1000</f>
        <v>0</v>
      </c>
      <c r="HC49" s="16">
        <f t="shared" ref="HC49" si="2788">+HC45*HC46*HC48*1000</f>
        <v>0</v>
      </c>
      <c r="HD49" s="16">
        <f t="shared" ref="HD49" si="2789">+HD45*HD46*HD48*1000</f>
        <v>0</v>
      </c>
      <c r="HE49" s="16">
        <f t="shared" ref="HE49" si="2790">+HE45*HE46*HE48*1000</f>
        <v>0</v>
      </c>
      <c r="HF49" s="16">
        <f t="shared" ref="HF49" si="2791">+HF45*HF46*HF48*1000</f>
        <v>0</v>
      </c>
      <c r="HG49" s="16">
        <f t="shared" ref="HG49" si="2792">+HG45*HG46*HG48*1000</f>
        <v>0</v>
      </c>
      <c r="HH49" s="16">
        <f t="shared" ref="HH49" si="2793">+HH45*HH46*HH48*1000</f>
        <v>0</v>
      </c>
      <c r="HI49" s="16">
        <f t="shared" ref="HI49" si="2794">+HI45*HI46*HI48*1000</f>
        <v>0</v>
      </c>
      <c r="HJ49" s="16">
        <f t="shared" ref="HJ49" si="2795">+HJ45*HJ46*HJ48*1000</f>
        <v>0</v>
      </c>
      <c r="HK49" s="16">
        <f t="shared" ref="HK49" si="2796">+HK45*HK46*HK48*1000</f>
        <v>0</v>
      </c>
      <c r="HL49" s="16">
        <f t="shared" ref="HL49" si="2797">+HL45*HL46*HL48*1000</f>
        <v>0</v>
      </c>
      <c r="HM49" s="16">
        <f t="shared" ref="HM49" si="2798">+HM45*HM46*HM48*1000</f>
        <v>0</v>
      </c>
      <c r="HN49" s="16">
        <f t="shared" ref="HN49" si="2799">+HN45*HN46*HN48*1000</f>
        <v>0</v>
      </c>
      <c r="HO49" s="16">
        <f t="shared" ref="HO49" si="2800">+HO45*HO46*HO48*1000</f>
        <v>0</v>
      </c>
      <c r="HP49" s="16">
        <f t="shared" ref="HP49" si="2801">+HP45*HP46*HP48*1000</f>
        <v>0</v>
      </c>
      <c r="HQ49" s="16">
        <f t="shared" ref="HQ49" si="2802">+HQ45*HQ46*HQ48*1000</f>
        <v>0</v>
      </c>
      <c r="HR49" s="16">
        <f t="shared" ref="HR49" si="2803">+HR45*HR46*HR48*1000</f>
        <v>0</v>
      </c>
      <c r="HS49" s="16">
        <f t="shared" ref="HS49" si="2804">+HS45*HS46*HS48*1000</f>
        <v>0</v>
      </c>
      <c r="HT49" s="16">
        <f t="shared" ref="HT49" si="2805">+HT45*HT46*HT48*1000</f>
        <v>0</v>
      </c>
      <c r="HU49" s="16">
        <f t="shared" ref="HU49" si="2806">+HU45*HU46*HU48*1000</f>
        <v>0</v>
      </c>
      <c r="HV49" s="16">
        <f t="shared" ref="HV49" si="2807">+HV45*HV46*HV48*1000</f>
        <v>0</v>
      </c>
      <c r="HW49" s="16">
        <f t="shared" ref="HW49" si="2808">+HW45*HW46*HW48*1000</f>
        <v>0</v>
      </c>
      <c r="HX49" s="16">
        <f t="shared" ref="HX49" si="2809">+HX45*HX46*HX48*1000</f>
        <v>0</v>
      </c>
      <c r="HY49" s="16">
        <f t="shared" ref="HY49" si="2810">+HY45*HY46*HY48*1000</f>
        <v>0</v>
      </c>
      <c r="HZ49" s="16">
        <f t="shared" ref="HZ49" si="2811">+HZ45*HZ46*HZ48*1000</f>
        <v>0</v>
      </c>
      <c r="IA49" s="16">
        <f t="shared" ref="IA49" si="2812">+IA45*IA46*IA48*1000</f>
        <v>0</v>
      </c>
      <c r="IB49" s="16">
        <f t="shared" ref="IB49" si="2813">+IB45*IB46*IB48*1000</f>
        <v>0</v>
      </c>
      <c r="IC49" s="16">
        <f t="shared" ref="IC49" si="2814">+IC45*IC46*IC48*1000</f>
        <v>0</v>
      </c>
      <c r="ID49" s="16">
        <f t="shared" ref="ID49" si="2815">+ID45*ID46*ID48*1000</f>
        <v>0</v>
      </c>
      <c r="IE49" s="16">
        <f t="shared" ref="IE49" si="2816">+IE45*IE46*IE48*1000</f>
        <v>0</v>
      </c>
      <c r="IF49" s="16">
        <f t="shared" ref="IF49" si="2817">+IF45*IF46*IF48*1000</f>
        <v>0</v>
      </c>
      <c r="IG49" s="16">
        <f t="shared" ref="IG49" si="2818">+IG45*IG46*IG48*1000</f>
        <v>0</v>
      </c>
      <c r="IH49" s="16">
        <f t="shared" ref="IH49" si="2819">+IH45*IH46*IH48*1000</f>
        <v>0</v>
      </c>
      <c r="II49" s="16">
        <f t="shared" ref="II49" si="2820">+II45*II46*II48*1000</f>
        <v>0</v>
      </c>
      <c r="IJ49" s="16">
        <f t="shared" ref="IJ49" si="2821">+IJ45*IJ46*IJ48*1000</f>
        <v>0</v>
      </c>
      <c r="IK49" s="16">
        <f t="shared" ref="IK49:KV49" si="2822">+IK45*IK46*IK48*1000</f>
        <v>0</v>
      </c>
      <c r="IL49" s="16">
        <f t="shared" si="2822"/>
        <v>0</v>
      </c>
      <c r="IM49" s="16">
        <f t="shared" si="2822"/>
        <v>0</v>
      </c>
      <c r="IN49" s="16">
        <f t="shared" si="2822"/>
        <v>0</v>
      </c>
      <c r="IO49" s="16">
        <f t="shared" si="2822"/>
        <v>0</v>
      </c>
      <c r="IP49" s="16">
        <f t="shared" si="2822"/>
        <v>0</v>
      </c>
      <c r="IQ49" s="16">
        <f t="shared" si="2822"/>
        <v>0</v>
      </c>
      <c r="IR49" s="16">
        <f t="shared" si="2822"/>
        <v>0</v>
      </c>
      <c r="IS49" s="16">
        <f t="shared" si="2822"/>
        <v>0</v>
      </c>
      <c r="IT49" s="16">
        <f t="shared" si="2822"/>
        <v>0</v>
      </c>
      <c r="IU49" s="16">
        <f t="shared" si="2822"/>
        <v>0</v>
      </c>
      <c r="IV49" s="16">
        <f t="shared" si="2822"/>
        <v>0</v>
      </c>
      <c r="IW49" s="16">
        <f t="shared" si="2822"/>
        <v>0</v>
      </c>
      <c r="IX49" s="16">
        <f t="shared" si="2822"/>
        <v>0</v>
      </c>
      <c r="IY49" s="16">
        <f t="shared" si="2822"/>
        <v>0</v>
      </c>
      <c r="IZ49" s="16">
        <f t="shared" si="2822"/>
        <v>0</v>
      </c>
      <c r="JA49" s="16">
        <f t="shared" si="2822"/>
        <v>0</v>
      </c>
      <c r="JB49" s="16">
        <f t="shared" si="2822"/>
        <v>0</v>
      </c>
      <c r="JC49" s="16">
        <f t="shared" si="2822"/>
        <v>0</v>
      </c>
      <c r="JD49" s="16">
        <f t="shared" si="2822"/>
        <v>0</v>
      </c>
      <c r="JE49" s="16">
        <f t="shared" si="2822"/>
        <v>0</v>
      </c>
      <c r="JF49" s="16">
        <f t="shared" si="2822"/>
        <v>0</v>
      </c>
      <c r="JG49" s="16">
        <f t="shared" si="2822"/>
        <v>0</v>
      </c>
      <c r="JH49" s="16">
        <f t="shared" si="2822"/>
        <v>0</v>
      </c>
      <c r="JI49" s="16">
        <f t="shared" si="2822"/>
        <v>0</v>
      </c>
      <c r="JJ49" s="16">
        <f t="shared" si="2822"/>
        <v>0</v>
      </c>
      <c r="JK49" s="16">
        <f t="shared" si="2822"/>
        <v>0</v>
      </c>
      <c r="JL49" s="16">
        <f t="shared" si="2822"/>
        <v>0</v>
      </c>
      <c r="JM49" s="16">
        <f t="shared" si="2822"/>
        <v>0</v>
      </c>
      <c r="JN49" s="16">
        <f t="shared" si="2822"/>
        <v>0</v>
      </c>
      <c r="JO49" s="16">
        <f t="shared" si="2822"/>
        <v>0</v>
      </c>
      <c r="JP49" s="16">
        <f t="shared" si="2822"/>
        <v>0</v>
      </c>
      <c r="JQ49" s="16">
        <f t="shared" si="2822"/>
        <v>0</v>
      </c>
      <c r="JR49" s="16">
        <f t="shared" si="2822"/>
        <v>0</v>
      </c>
      <c r="JS49" s="16">
        <f t="shared" si="2822"/>
        <v>0</v>
      </c>
      <c r="JT49" s="16">
        <f t="shared" si="2822"/>
        <v>0</v>
      </c>
      <c r="JU49" s="16">
        <f t="shared" si="2822"/>
        <v>0</v>
      </c>
      <c r="JV49" s="16">
        <f t="shared" si="2822"/>
        <v>0</v>
      </c>
      <c r="JW49" s="16">
        <f t="shared" si="2822"/>
        <v>0</v>
      </c>
      <c r="JX49" s="16">
        <f t="shared" si="2822"/>
        <v>0</v>
      </c>
      <c r="JY49" s="16">
        <f t="shared" si="2822"/>
        <v>0</v>
      </c>
      <c r="JZ49" s="16">
        <f t="shared" si="2822"/>
        <v>0</v>
      </c>
      <c r="KA49" s="16">
        <f t="shared" si="2822"/>
        <v>0</v>
      </c>
      <c r="KB49" s="16">
        <f t="shared" si="2822"/>
        <v>0</v>
      </c>
      <c r="KC49" s="16">
        <f t="shared" si="2822"/>
        <v>0</v>
      </c>
      <c r="KD49" s="16">
        <f t="shared" si="2822"/>
        <v>0</v>
      </c>
      <c r="KE49" s="16">
        <f t="shared" si="2822"/>
        <v>0</v>
      </c>
      <c r="KF49" s="16">
        <f t="shared" si="2822"/>
        <v>0</v>
      </c>
      <c r="KG49" s="16">
        <f t="shared" si="2822"/>
        <v>0</v>
      </c>
      <c r="KH49" s="16">
        <f t="shared" si="2822"/>
        <v>0</v>
      </c>
      <c r="KI49" s="16">
        <f t="shared" si="2822"/>
        <v>0</v>
      </c>
      <c r="KJ49" s="16">
        <f t="shared" si="2822"/>
        <v>0</v>
      </c>
      <c r="KK49" s="16">
        <f t="shared" si="2822"/>
        <v>0</v>
      </c>
      <c r="KL49" s="16">
        <f t="shared" si="2822"/>
        <v>0</v>
      </c>
      <c r="KM49" s="16">
        <f t="shared" si="2822"/>
        <v>0</v>
      </c>
      <c r="KN49" s="16">
        <f t="shared" si="2822"/>
        <v>0</v>
      </c>
      <c r="KO49" s="16">
        <f t="shared" si="2822"/>
        <v>0</v>
      </c>
      <c r="KP49" s="16">
        <f t="shared" si="2822"/>
        <v>0</v>
      </c>
      <c r="KQ49" s="16">
        <f t="shared" si="2822"/>
        <v>0</v>
      </c>
      <c r="KR49" s="16">
        <f t="shared" si="2822"/>
        <v>0</v>
      </c>
      <c r="KS49" s="16">
        <f t="shared" si="2822"/>
        <v>0</v>
      </c>
      <c r="KT49" s="16">
        <f t="shared" si="2822"/>
        <v>0</v>
      </c>
      <c r="KU49" s="16">
        <f t="shared" si="2822"/>
        <v>0</v>
      </c>
      <c r="KV49" s="16">
        <f t="shared" si="2822"/>
        <v>0</v>
      </c>
      <c r="KW49" s="16">
        <f t="shared" ref="KW49:MZ49" si="2823">+KW45*KW46*KW48*1000</f>
        <v>0</v>
      </c>
      <c r="KX49" s="16">
        <f t="shared" si="2823"/>
        <v>0</v>
      </c>
      <c r="KY49" s="16">
        <f t="shared" si="2823"/>
        <v>0</v>
      </c>
      <c r="KZ49" s="16">
        <f t="shared" si="2823"/>
        <v>0</v>
      </c>
      <c r="LA49" s="16">
        <f t="shared" si="2823"/>
        <v>0</v>
      </c>
      <c r="LB49" s="16">
        <f t="shared" si="2823"/>
        <v>0</v>
      </c>
      <c r="LC49" s="16">
        <f t="shared" si="2823"/>
        <v>0</v>
      </c>
      <c r="LD49" s="16">
        <f t="shared" si="2823"/>
        <v>0</v>
      </c>
      <c r="LE49" s="16">
        <f t="shared" si="2823"/>
        <v>0</v>
      </c>
      <c r="LF49" s="16">
        <f t="shared" si="2823"/>
        <v>0</v>
      </c>
      <c r="LG49" s="16">
        <f t="shared" si="2823"/>
        <v>0</v>
      </c>
      <c r="LH49" s="16">
        <f t="shared" si="2823"/>
        <v>0</v>
      </c>
      <c r="LI49" s="16">
        <f t="shared" si="2823"/>
        <v>0</v>
      </c>
      <c r="LJ49" s="16">
        <f t="shared" si="2823"/>
        <v>0</v>
      </c>
      <c r="LK49" s="16">
        <f t="shared" si="2823"/>
        <v>0</v>
      </c>
      <c r="LL49" s="16">
        <f t="shared" si="2823"/>
        <v>0</v>
      </c>
      <c r="LM49" s="16">
        <f t="shared" si="2823"/>
        <v>0</v>
      </c>
      <c r="LN49" s="16">
        <f t="shared" si="2823"/>
        <v>0</v>
      </c>
      <c r="LO49" s="16">
        <f t="shared" si="2823"/>
        <v>0</v>
      </c>
      <c r="LP49" s="16">
        <f t="shared" si="2823"/>
        <v>0</v>
      </c>
      <c r="LQ49" s="16">
        <f t="shared" si="2823"/>
        <v>0</v>
      </c>
      <c r="LR49" s="16">
        <f t="shared" si="2823"/>
        <v>0</v>
      </c>
      <c r="LS49" s="16">
        <f t="shared" si="2823"/>
        <v>0</v>
      </c>
      <c r="LT49" s="16">
        <f t="shared" si="2823"/>
        <v>0</v>
      </c>
      <c r="LU49" s="16">
        <f t="shared" si="2823"/>
        <v>0</v>
      </c>
      <c r="LV49" s="16">
        <f t="shared" si="2823"/>
        <v>0</v>
      </c>
      <c r="LW49" s="16">
        <f t="shared" si="2823"/>
        <v>0</v>
      </c>
      <c r="LX49" s="16">
        <f t="shared" si="2823"/>
        <v>0</v>
      </c>
      <c r="LY49" s="16">
        <f t="shared" si="2823"/>
        <v>0</v>
      </c>
      <c r="LZ49" s="16">
        <f t="shared" si="2823"/>
        <v>0</v>
      </c>
      <c r="MA49" s="16">
        <f t="shared" si="2823"/>
        <v>0</v>
      </c>
      <c r="MB49" s="16">
        <f t="shared" si="2823"/>
        <v>0</v>
      </c>
      <c r="MC49" s="16">
        <f t="shared" si="2823"/>
        <v>0</v>
      </c>
      <c r="MD49" s="16">
        <f t="shared" si="2823"/>
        <v>0</v>
      </c>
      <c r="ME49" s="16">
        <f t="shared" si="2823"/>
        <v>0</v>
      </c>
      <c r="MF49" s="16">
        <f t="shared" si="2823"/>
        <v>0</v>
      </c>
      <c r="MG49" s="16">
        <f t="shared" si="2823"/>
        <v>0</v>
      </c>
      <c r="MH49" s="16">
        <f t="shared" si="2823"/>
        <v>0</v>
      </c>
      <c r="MI49" s="16">
        <f t="shared" si="2823"/>
        <v>0</v>
      </c>
      <c r="MJ49" s="16">
        <f t="shared" si="2823"/>
        <v>0</v>
      </c>
      <c r="MK49" s="16">
        <f t="shared" si="2823"/>
        <v>0</v>
      </c>
      <c r="ML49" s="16">
        <f t="shared" si="2823"/>
        <v>0</v>
      </c>
      <c r="MM49" s="16">
        <f t="shared" si="2823"/>
        <v>0</v>
      </c>
      <c r="MN49" s="16">
        <f t="shared" si="2823"/>
        <v>0</v>
      </c>
      <c r="MO49" s="16">
        <f t="shared" si="2823"/>
        <v>0</v>
      </c>
      <c r="MP49" s="16">
        <f t="shared" si="2823"/>
        <v>0</v>
      </c>
      <c r="MQ49" s="16">
        <f t="shared" si="2823"/>
        <v>0</v>
      </c>
      <c r="MR49" s="16">
        <f t="shared" si="2823"/>
        <v>0</v>
      </c>
      <c r="MS49" s="16">
        <f t="shared" si="2823"/>
        <v>0</v>
      </c>
      <c r="MT49" s="16">
        <f t="shared" si="2823"/>
        <v>0</v>
      </c>
      <c r="MU49" s="16">
        <f t="shared" si="2823"/>
        <v>0</v>
      </c>
      <c r="MV49" s="16">
        <f t="shared" si="2823"/>
        <v>0</v>
      </c>
      <c r="MW49" s="16">
        <f t="shared" si="2823"/>
        <v>0</v>
      </c>
      <c r="MX49" s="16">
        <f t="shared" si="2823"/>
        <v>0</v>
      </c>
      <c r="MY49" s="16">
        <f t="shared" si="2823"/>
        <v>0</v>
      </c>
      <c r="MZ49" s="16">
        <f t="shared" si="2823"/>
        <v>0</v>
      </c>
      <c r="NB49" s="19" t="str">
        <f>+D49</f>
        <v>Capacity Charges ($)</v>
      </c>
      <c r="NC49" s="16">
        <f t="shared" ref="NC49:OF49" si="2824">SUMIF($E$3:$MZ$3,NC$3,$E49:$MZ49)</f>
        <v>0</v>
      </c>
      <c r="ND49" s="16">
        <f t="shared" si="2824"/>
        <v>0</v>
      </c>
      <c r="NE49" s="16">
        <f t="shared" si="2824"/>
        <v>0</v>
      </c>
      <c r="NF49" s="16">
        <f t="shared" si="2824"/>
        <v>0</v>
      </c>
      <c r="NG49" s="16">
        <f t="shared" si="2824"/>
        <v>0</v>
      </c>
      <c r="NH49" s="16">
        <f t="shared" si="2824"/>
        <v>0</v>
      </c>
      <c r="NI49" s="16">
        <f t="shared" si="2824"/>
        <v>0</v>
      </c>
      <c r="NJ49" s="16">
        <f t="shared" si="2824"/>
        <v>0</v>
      </c>
      <c r="NK49" s="16">
        <f t="shared" si="2824"/>
        <v>0</v>
      </c>
      <c r="NL49" s="16">
        <f t="shared" si="2824"/>
        <v>0</v>
      </c>
      <c r="NM49" s="16">
        <f t="shared" si="2824"/>
        <v>0</v>
      </c>
      <c r="NN49" s="16">
        <f t="shared" si="2824"/>
        <v>0</v>
      </c>
      <c r="NO49" s="16">
        <f t="shared" si="2824"/>
        <v>0</v>
      </c>
      <c r="NP49" s="16">
        <f t="shared" si="2824"/>
        <v>0</v>
      </c>
      <c r="NQ49" s="16">
        <f t="shared" si="2824"/>
        <v>0</v>
      </c>
      <c r="NR49" s="16">
        <f t="shared" si="2824"/>
        <v>0</v>
      </c>
      <c r="NS49" s="16">
        <f t="shared" si="2824"/>
        <v>0</v>
      </c>
      <c r="NT49" s="16">
        <f t="shared" si="2824"/>
        <v>0</v>
      </c>
      <c r="NU49" s="16">
        <f t="shared" si="2824"/>
        <v>0</v>
      </c>
      <c r="NV49" s="16">
        <f t="shared" si="2824"/>
        <v>0</v>
      </c>
      <c r="NW49" s="16">
        <f t="shared" si="2824"/>
        <v>0</v>
      </c>
      <c r="NX49" s="16">
        <f t="shared" si="2824"/>
        <v>0</v>
      </c>
      <c r="NY49" s="16">
        <f t="shared" si="2824"/>
        <v>0</v>
      </c>
      <c r="NZ49" s="16">
        <f t="shared" si="2824"/>
        <v>0</v>
      </c>
      <c r="OA49" s="16">
        <f t="shared" si="2824"/>
        <v>0</v>
      </c>
      <c r="OB49" s="16">
        <f t="shared" si="2824"/>
        <v>0</v>
      </c>
      <c r="OC49" s="16">
        <f t="shared" si="2824"/>
        <v>0</v>
      </c>
      <c r="OD49" s="16">
        <f t="shared" si="2824"/>
        <v>0</v>
      </c>
      <c r="OE49" s="16">
        <f t="shared" si="2824"/>
        <v>0</v>
      </c>
      <c r="OF49" s="16">
        <f t="shared" si="2824"/>
        <v>0</v>
      </c>
      <c r="OH49" s="58" t="str">
        <f>_xlfn.CONCAT(C45," ",D49)</f>
        <v>Stony Brook Station Capacity Charges ($)</v>
      </c>
    </row>
    <row r="51" spans="2:398" x14ac:dyDescent="0.25">
      <c r="B51" s="37" t="s">
        <v>82</v>
      </c>
      <c r="C51" s="197" t="s">
        <v>138</v>
      </c>
      <c r="D51" s="19" t="s">
        <v>73</v>
      </c>
      <c r="E51" s="44">
        <f>+Lookups!$L$6</f>
        <v>4.5</v>
      </c>
      <c r="F51" s="44">
        <f>+Lookups!$L$6</f>
        <v>4.5</v>
      </c>
      <c r="G51" s="44">
        <f>+Lookups!$L$6</f>
        <v>4.5</v>
      </c>
      <c r="H51" s="44">
        <f>+Lookups!$L$6</f>
        <v>4.5</v>
      </c>
      <c r="I51" s="44">
        <f>+Lookups!$L$6</f>
        <v>4.5</v>
      </c>
      <c r="J51" s="44">
        <f>+Lookups!$L$6</f>
        <v>4.5</v>
      </c>
      <c r="K51" s="44">
        <f>+Lookups!$L$6</f>
        <v>4.5</v>
      </c>
      <c r="L51" s="44">
        <f>+Lookups!$L$6</f>
        <v>4.5</v>
      </c>
      <c r="M51" s="44">
        <f>+Lookups!$L$6</f>
        <v>4.5</v>
      </c>
      <c r="N51" s="44">
        <f>+Lookups!$L$6</f>
        <v>4.5</v>
      </c>
      <c r="O51" s="44">
        <f>+Lookups!$L$6</f>
        <v>4.5</v>
      </c>
      <c r="P51" s="44">
        <f>+Lookups!$L$6</f>
        <v>4.5</v>
      </c>
      <c r="Q51" s="44">
        <f>+Lookups!$L$6</f>
        <v>4.5</v>
      </c>
      <c r="R51" s="44">
        <f>+Lookups!$L$6</f>
        <v>4.5</v>
      </c>
      <c r="S51" s="44">
        <f>+Lookups!$L$6</f>
        <v>4.5</v>
      </c>
      <c r="T51" s="44">
        <f>+Lookups!$L$6</f>
        <v>4.5</v>
      </c>
      <c r="U51" s="44">
        <f>+Lookups!$L$6</f>
        <v>4.5</v>
      </c>
      <c r="V51" s="44">
        <f>+Lookups!$L$6</f>
        <v>4.5</v>
      </c>
      <c r="W51" s="44">
        <f>+Lookups!$L$6</f>
        <v>4.5</v>
      </c>
      <c r="X51" s="44">
        <f>+Lookups!$L$6</f>
        <v>4.5</v>
      </c>
      <c r="Y51" s="44">
        <f>+Lookups!$L$6</f>
        <v>4.5</v>
      </c>
      <c r="Z51" s="44">
        <f>+Lookups!$L$6</f>
        <v>4.5</v>
      </c>
      <c r="AA51" s="44">
        <f>+Lookups!$L$6</f>
        <v>4.5</v>
      </c>
      <c r="AB51" s="44">
        <f>+Lookups!$L$6</f>
        <v>4.5</v>
      </c>
      <c r="AC51" s="44">
        <f>+Lookups!$L$6</f>
        <v>4.5</v>
      </c>
      <c r="AD51" s="44">
        <f>+Lookups!$L$6</f>
        <v>4.5</v>
      </c>
      <c r="AE51" s="44">
        <f>+Lookups!$L$6</f>
        <v>4.5</v>
      </c>
      <c r="AF51" s="44">
        <f>+Lookups!$L$6</f>
        <v>4.5</v>
      </c>
      <c r="AG51" s="44">
        <f>+Lookups!$L$6</f>
        <v>4.5</v>
      </c>
      <c r="AH51" s="44">
        <f>+Lookups!$L$6</f>
        <v>4.5</v>
      </c>
      <c r="AI51" s="44">
        <f>+Lookups!$L$6</f>
        <v>4.5</v>
      </c>
      <c r="AJ51" s="44">
        <f>+Lookups!$L$6</f>
        <v>4.5</v>
      </c>
      <c r="AK51" s="44">
        <f>+Lookups!$L$6</f>
        <v>4.5</v>
      </c>
      <c r="AL51" s="44">
        <f>+Lookups!$L$6</f>
        <v>4.5</v>
      </c>
      <c r="AM51" s="44">
        <f>+Lookups!$L$6</f>
        <v>4.5</v>
      </c>
      <c r="AN51" s="44">
        <f>+Lookups!$L$6</f>
        <v>4.5</v>
      </c>
      <c r="AO51" s="44">
        <f>+Lookups!$L$6</f>
        <v>4.5</v>
      </c>
      <c r="AP51" s="44">
        <f>+Lookups!$L$6</f>
        <v>4.5</v>
      </c>
      <c r="AQ51" s="44">
        <f>+Lookups!$L$6</f>
        <v>4.5</v>
      </c>
      <c r="AR51" s="44">
        <f>+Lookups!$L$6</f>
        <v>4.5</v>
      </c>
      <c r="AS51" s="44">
        <f>+Lookups!$L$6</f>
        <v>4.5</v>
      </c>
      <c r="AT51" s="44">
        <f>+Lookups!$L$6</f>
        <v>4.5</v>
      </c>
      <c r="AU51" s="44">
        <f>+Lookups!$L$6</f>
        <v>4.5</v>
      </c>
      <c r="AV51" s="44">
        <f>+Lookups!$L$6</f>
        <v>4.5</v>
      </c>
      <c r="AW51" s="44">
        <f>+Lookups!$L$6</f>
        <v>4.5</v>
      </c>
      <c r="AX51" s="44">
        <f>+Lookups!$L$6</f>
        <v>4.5</v>
      </c>
      <c r="AY51" s="44">
        <f>+Lookups!$L$6</f>
        <v>4.5</v>
      </c>
      <c r="AZ51" s="44">
        <f>+Lookups!$L$6</f>
        <v>4.5</v>
      </c>
      <c r="BA51" s="44">
        <f>+Lookups!$L$6</f>
        <v>4.5</v>
      </c>
      <c r="BB51" s="44">
        <f>+Lookups!$L$6</f>
        <v>4.5</v>
      </c>
      <c r="BC51" s="44">
        <f>+Lookups!$L$6</f>
        <v>4.5</v>
      </c>
      <c r="BD51" s="44">
        <f>+Lookups!$L$6</f>
        <v>4.5</v>
      </c>
      <c r="BE51" s="44">
        <f>+Lookups!$L$6</f>
        <v>4.5</v>
      </c>
      <c r="BF51" s="44">
        <f>+Lookups!$L$6</f>
        <v>4.5</v>
      </c>
      <c r="BG51" s="44">
        <f>+Lookups!$L$6</f>
        <v>4.5</v>
      </c>
      <c r="BH51" s="44">
        <f>+Lookups!$L$6</f>
        <v>4.5</v>
      </c>
      <c r="BI51" s="44">
        <f>+Lookups!$L$6</f>
        <v>4.5</v>
      </c>
      <c r="BJ51" s="44">
        <f>+Lookups!$L$6</f>
        <v>4.5</v>
      </c>
      <c r="BK51" s="44">
        <f>+Lookups!$L$6</f>
        <v>4.5</v>
      </c>
      <c r="BL51" s="44">
        <f>+Lookups!$L$6</f>
        <v>4.5</v>
      </c>
      <c r="BM51" s="44">
        <f>+Lookups!$L$6</f>
        <v>4.5</v>
      </c>
      <c r="BN51" s="44">
        <f>+Lookups!$L$6</f>
        <v>4.5</v>
      </c>
      <c r="BO51" s="44">
        <f>+Lookups!$L$6</f>
        <v>4.5</v>
      </c>
      <c r="BP51" s="44">
        <f>+Lookups!$L$6</f>
        <v>4.5</v>
      </c>
      <c r="BQ51" s="44">
        <f>+Lookups!$L$6</f>
        <v>4.5</v>
      </c>
      <c r="BR51" s="44">
        <f>+Lookups!$L$6</f>
        <v>4.5</v>
      </c>
      <c r="BS51" s="44">
        <f>+Lookups!$L$6</f>
        <v>4.5</v>
      </c>
      <c r="BT51" s="44">
        <f>+Lookups!$L$6</f>
        <v>4.5</v>
      </c>
      <c r="BU51" s="44">
        <f>+Lookups!$L$6</f>
        <v>4.5</v>
      </c>
      <c r="BV51" s="44">
        <f>+Lookups!$L$6</f>
        <v>4.5</v>
      </c>
      <c r="BW51" s="44">
        <f>+Lookups!$L$6</f>
        <v>4.5</v>
      </c>
      <c r="BX51" s="44">
        <f>+Lookups!$L$6</f>
        <v>4.5</v>
      </c>
      <c r="BY51" s="44">
        <f>+Lookups!$L$6</f>
        <v>4.5</v>
      </c>
      <c r="BZ51" s="44">
        <f>+Lookups!$L$6</f>
        <v>4.5</v>
      </c>
      <c r="CA51" s="44">
        <f>+Lookups!$L$6</f>
        <v>4.5</v>
      </c>
      <c r="CB51" s="44">
        <f>+Lookups!$L$6</f>
        <v>4.5</v>
      </c>
      <c r="CC51" s="44">
        <f>+Lookups!$L$6</f>
        <v>4.5</v>
      </c>
      <c r="CD51" s="44">
        <f>+Lookups!$L$6</f>
        <v>4.5</v>
      </c>
      <c r="CE51" s="44">
        <f>+Lookups!$L$6</f>
        <v>4.5</v>
      </c>
      <c r="CF51" s="44">
        <f>+Lookups!$L$6</f>
        <v>4.5</v>
      </c>
      <c r="CG51" s="44">
        <f>+Lookups!$L$6</f>
        <v>4.5</v>
      </c>
      <c r="CH51" s="44">
        <f>+Lookups!$L$6</f>
        <v>4.5</v>
      </c>
      <c r="CI51" s="44">
        <f>+Lookups!$L$6</f>
        <v>4.5</v>
      </c>
      <c r="CJ51" s="44">
        <f>+Lookups!$L$6</f>
        <v>4.5</v>
      </c>
      <c r="CK51" s="44">
        <f>+Lookups!$L$6</f>
        <v>4.5</v>
      </c>
      <c r="CL51" s="44">
        <f>+Lookups!$L$6</f>
        <v>4.5</v>
      </c>
      <c r="CM51" s="44">
        <f>+Lookups!$L$6</f>
        <v>4.5</v>
      </c>
      <c r="CN51" s="44">
        <f>+Lookups!$L$6</f>
        <v>4.5</v>
      </c>
      <c r="CO51" s="44">
        <f>+Lookups!$L$6</f>
        <v>4.5</v>
      </c>
      <c r="CP51" s="44">
        <f>+Lookups!$L$6</f>
        <v>4.5</v>
      </c>
      <c r="CQ51" s="44">
        <f>+Lookups!$L$6</f>
        <v>4.5</v>
      </c>
      <c r="CR51" s="44">
        <f>+Lookups!$L$6</f>
        <v>4.5</v>
      </c>
      <c r="CS51" s="44">
        <f>+Lookups!$L$6</f>
        <v>4.5</v>
      </c>
      <c r="CT51" s="44">
        <f>+Lookups!$L$6</f>
        <v>4.5</v>
      </c>
      <c r="CU51" s="44">
        <f>+Lookups!$L$6</f>
        <v>4.5</v>
      </c>
      <c r="CV51" s="44">
        <f>+Lookups!$L$6</f>
        <v>4.5</v>
      </c>
      <c r="CW51" s="44">
        <f>+Lookups!$L$6</f>
        <v>4.5</v>
      </c>
      <c r="CX51" s="44">
        <f>+Lookups!$L$6</f>
        <v>4.5</v>
      </c>
      <c r="CY51" s="44">
        <f>+Lookups!$L$6</f>
        <v>4.5</v>
      </c>
      <c r="CZ51" s="44">
        <f>+Lookups!$L$6</f>
        <v>4.5</v>
      </c>
      <c r="DA51" s="44">
        <f>+Lookups!$L$6</f>
        <v>4.5</v>
      </c>
      <c r="DB51" s="44">
        <f>+Lookups!$L$6</f>
        <v>4.5</v>
      </c>
      <c r="DC51" s="44">
        <f>+Lookups!$L$6</f>
        <v>4.5</v>
      </c>
      <c r="DD51" s="44">
        <f>+Lookups!$L$6</f>
        <v>4.5</v>
      </c>
      <c r="DE51" s="44">
        <f>+Lookups!$L$6</f>
        <v>4.5</v>
      </c>
      <c r="DF51" s="44">
        <f>+Lookups!$L$6</f>
        <v>4.5</v>
      </c>
      <c r="DG51" s="44">
        <f>+Lookups!$L$6</f>
        <v>4.5</v>
      </c>
      <c r="DH51" s="44">
        <f>+Lookups!$L$6</f>
        <v>4.5</v>
      </c>
      <c r="DI51" s="44">
        <f>+Lookups!$L$6</f>
        <v>4.5</v>
      </c>
      <c r="DJ51" s="44">
        <f>+Lookups!$L$6</f>
        <v>4.5</v>
      </c>
      <c r="DK51" s="44">
        <f>+Lookups!$L$6</f>
        <v>4.5</v>
      </c>
      <c r="DL51" s="44">
        <f>+Lookups!$L$6</f>
        <v>4.5</v>
      </c>
      <c r="DM51" s="44">
        <f>+Lookups!$L$6</f>
        <v>4.5</v>
      </c>
      <c r="DN51" s="44">
        <f>+Lookups!$L$6</f>
        <v>4.5</v>
      </c>
      <c r="DO51" s="44">
        <f>+Lookups!$L$6</f>
        <v>4.5</v>
      </c>
      <c r="DP51" s="44">
        <f>+Lookups!$L$6</f>
        <v>4.5</v>
      </c>
      <c r="DQ51" s="44">
        <f>+Lookups!$L$6</f>
        <v>4.5</v>
      </c>
      <c r="DR51" s="44">
        <f>+Lookups!$L$6</f>
        <v>4.5</v>
      </c>
      <c r="DS51" s="44">
        <f>+Lookups!$L$6</f>
        <v>4.5</v>
      </c>
      <c r="DT51" s="44">
        <f>+Lookups!$L$6</f>
        <v>4.5</v>
      </c>
      <c r="DU51" s="44">
        <f>+Lookups!$L$6</f>
        <v>4.5</v>
      </c>
      <c r="DV51" s="44">
        <f>+Lookups!$L$6</f>
        <v>4.5</v>
      </c>
      <c r="DW51" s="44">
        <f>+Lookups!$L$6</f>
        <v>4.5</v>
      </c>
      <c r="DX51" s="44">
        <f>+Lookups!$L$6</f>
        <v>4.5</v>
      </c>
      <c r="DY51" s="44">
        <f>+Lookups!$L$6</f>
        <v>4.5</v>
      </c>
      <c r="DZ51" s="44">
        <f>+Lookups!$L$6</f>
        <v>4.5</v>
      </c>
      <c r="EA51" s="44">
        <f>+Lookups!$L$6</f>
        <v>4.5</v>
      </c>
      <c r="EB51" s="44">
        <f>+Lookups!$L$6</f>
        <v>4.5</v>
      </c>
      <c r="EC51" s="44">
        <f>+Lookups!$L$6</f>
        <v>4.5</v>
      </c>
      <c r="ED51" s="44">
        <f>+Lookups!$L$6</f>
        <v>4.5</v>
      </c>
      <c r="EE51" s="44">
        <f>+Lookups!$L$6</f>
        <v>4.5</v>
      </c>
      <c r="EF51" s="44">
        <f>+Lookups!$L$6</f>
        <v>4.5</v>
      </c>
      <c r="EG51" s="44">
        <f>+Lookups!$L$6</f>
        <v>4.5</v>
      </c>
      <c r="EH51" s="44">
        <f>+Lookups!$L$6</f>
        <v>4.5</v>
      </c>
      <c r="EI51" s="44">
        <f>+Lookups!$L$6</f>
        <v>4.5</v>
      </c>
      <c r="EJ51" s="44">
        <f>+Lookups!$L$6</f>
        <v>4.5</v>
      </c>
      <c r="EK51" s="44">
        <f>+Lookups!$L$6</f>
        <v>4.5</v>
      </c>
      <c r="EL51" s="44">
        <f>+Lookups!$L$6</f>
        <v>4.5</v>
      </c>
      <c r="EM51" s="44">
        <f>+Lookups!$L$6</f>
        <v>4.5</v>
      </c>
      <c r="EN51" s="44">
        <f>+Lookups!$L$6</f>
        <v>4.5</v>
      </c>
      <c r="EO51" s="44">
        <f>+Lookups!$L$6</f>
        <v>4.5</v>
      </c>
      <c r="EP51" s="44">
        <f>+Lookups!$L$6</f>
        <v>4.5</v>
      </c>
      <c r="EQ51" s="44">
        <f>+Lookups!$L$6</f>
        <v>4.5</v>
      </c>
      <c r="ER51" s="44">
        <f>+Lookups!$L$6</f>
        <v>4.5</v>
      </c>
      <c r="ES51" s="44">
        <f>+Lookups!$L$6</f>
        <v>4.5</v>
      </c>
      <c r="ET51" s="44">
        <f>+Lookups!$L$6</f>
        <v>4.5</v>
      </c>
      <c r="EU51" s="44">
        <f>+Lookups!$L$6</f>
        <v>4.5</v>
      </c>
      <c r="EV51" s="44">
        <f>+Lookups!$L$6</f>
        <v>4.5</v>
      </c>
      <c r="EW51" s="44">
        <f>+Lookups!$L$6</f>
        <v>4.5</v>
      </c>
      <c r="EX51" s="44">
        <f>+Lookups!$L$6</f>
        <v>4.5</v>
      </c>
      <c r="EY51" s="44">
        <f>+Lookups!$L$6</f>
        <v>4.5</v>
      </c>
      <c r="EZ51" s="44">
        <f>+Lookups!$L$6</f>
        <v>4.5</v>
      </c>
      <c r="FA51" s="44">
        <f>+Lookups!$L$6</f>
        <v>4.5</v>
      </c>
      <c r="FB51" s="44">
        <f>+Lookups!$L$6</f>
        <v>4.5</v>
      </c>
      <c r="FC51" s="44">
        <f>+Lookups!$L$6</f>
        <v>4.5</v>
      </c>
      <c r="FD51" s="44">
        <f>+Lookups!$L$6</f>
        <v>4.5</v>
      </c>
      <c r="FE51" s="44">
        <f>+Lookups!$L$6</f>
        <v>4.5</v>
      </c>
      <c r="FF51" s="44">
        <f>+Lookups!$L$6</f>
        <v>4.5</v>
      </c>
      <c r="FG51" s="44">
        <f>+Lookups!$L$6</f>
        <v>4.5</v>
      </c>
      <c r="FH51" s="44">
        <f>+Lookups!$L$6</f>
        <v>4.5</v>
      </c>
      <c r="FI51" s="44">
        <f>+Lookups!$L$6</f>
        <v>4.5</v>
      </c>
      <c r="FJ51" s="44">
        <f>+Lookups!$L$6</f>
        <v>4.5</v>
      </c>
      <c r="FK51" s="44">
        <f>+Lookups!$L$6</f>
        <v>4.5</v>
      </c>
      <c r="FL51" s="44">
        <f>+Lookups!$L$6</f>
        <v>4.5</v>
      </c>
      <c r="FM51" s="44">
        <f>+Lookups!$L$6</f>
        <v>4.5</v>
      </c>
      <c r="FN51" s="44">
        <f>+Lookups!$L$6</f>
        <v>4.5</v>
      </c>
      <c r="FO51" s="44">
        <f>+Lookups!$L$6</f>
        <v>4.5</v>
      </c>
      <c r="FP51" s="44">
        <f>+Lookups!$L$6</f>
        <v>4.5</v>
      </c>
      <c r="FQ51" s="44">
        <f>+Lookups!$L$6</f>
        <v>4.5</v>
      </c>
      <c r="FR51" s="44">
        <f>+Lookups!$L$6</f>
        <v>4.5</v>
      </c>
      <c r="FS51" s="44">
        <f>+Lookups!$L$6</f>
        <v>4.5</v>
      </c>
      <c r="FT51" s="44">
        <f>+Lookups!$L$6</f>
        <v>4.5</v>
      </c>
      <c r="FU51" s="44">
        <f>+Lookups!$L$6</f>
        <v>4.5</v>
      </c>
      <c r="FV51" s="44">
        <f>+Lookups!$L$6</f>
        <v>4.5</v>
      </c>
      <c r="FW51" s="44">
        <f>+Lookups!$L$6</f>
        <v>4.5</v>
      </c>
      <c r="FX51" s="44">
        <f>+Lookups!$L$6</f>
        <v>4.5</v>
      </c>
      <c r="FY51" s="44">
        <f>+Lookups!$L$6</f>
        <v>4.5</v>
      </c>
      <c r="FZ51" s="44">
        <f>+Lookups!$L$6</f>
        <v>4.5</v>
      </c>
      <c r="GA51" s="44">
        <f>+Lookups!$L$6</f>
        <v>4.5</v>
      </c>
      <c r="GB51" s="44">
        <f>+Lookups!$L$6</f>
        <v>4.5</v>
      </c>
      <c r="GC51" s="44">
        <f>+Lookups!$L$6</f>
        <v>4.5</v>
      </c>
      <c r="GD51" s="44">
        <f>+Lookups!$L$6</f>
        <v>4.5</v>
      </c>
      <c r="GE51" s="44">
        <f>+Lookups!$L$6</f>
        <v>4.5</v>
      </c>
      <c r="GF51" s="44">
        <f>+Lookups!$L$6</f>
        <v>4.5</v>
      </c>
      <c r="GG51" s="44">
        <f>+Lookups!$L$6</f>
        <v>4.5</v>
      </c>
      <c r="GH51" s="44">
        <f>+Lookups!$L$6</f>
        <v>4.5</v>
      </c>
      <c r="GI51" s="44">
        <f>+Lookups!$L$6</f>
        <v>4.5</v>
      </c>
      <c r="GJ51" s="44">
        <f>+Lookups!$L$6</f>
        <v>4.5</v>
      </c>
      <c r="GK51" s="44">
        <f>+Lookups!$L$6</f>
        <v>4.5</v>
      </c>
      <c r="GL51" s="44">
        <f>+Lookups!$L$6</f>
        <v>4.5</v>
      </c>
      <c r="GM51" s="44">
        <f>+Lookups!$L$6</f>
        <v>4.5</v>
      </c>
      <c r="GN51" s="44">
        <f>+Lookups!$L$6</f>
        <v>4.5</v>
      </c>
      <c r="GO51" s="44">
        <f>+Lookups!$L$6</f>
        <v>4.5</v>
      </c>
      <c r="GP51" s="44">
        <f>+Lookups!$L$6</f>
        <v>4.5</v>
      </c>
      <c r="GQ51" s="44">
        <f>+Lookups!$L$6</f>
        <v>4.5</v>
      </c>
      <c r="GR51" s="44">
        <f>+Lookups!$L$6</f>
        <v>4.5</v>
      </c>
      <c r="GS51" s="44">
        <f>+Lookups!$L$6</f>
        <v>4.5</v>
      </c>
      <c r="GT51" s="44">
        <f>+Lookups!$L$6</f>
        <v>4.5</v>
      </c>
      <c r="GU51" s="44">
        <f>+Lookups!$L$6</f>
        <v>4.5</v>
      </c>
      <c r="GV51" s="44">
        <f>+Lookups!$L$6</f>
        <v>4.5</v>
      </c>
      <c r="GW51" s="44">
        <f>+Lookups!$L$6</f>
        <v>4.5</v>
      </c>
      <c r="GX51" s="44">
        <f>+Lookups!$L$6</f>
        <v>4.5</v>
      </c>
      <c r="GY51" s="44">
        <f>+Lookups!$L$6</f>
        <v>4.5</v>
      </c>
      <c r="GZ51" s="44">
        <f>+Lookups!$L$6</f>
        <v>4.5</v>
      </c>
      <c r="HA51" s="44">
        <f>+Lookups!$L$6</f>
        <v>4.5</v>
      </c>
      <c r="HB51" s="44">
        <f>+Lookups!$L$6</f>
        <v>4.5</v>
      </c>
      <c r="HC51" s="44">
        <f>+Lookups!$L$6</f>
        <v>4.5</v>
      </c>
      <c r="HD51" s="44">
        <f>+Lookups!$L$6</f>
        <v>4.5</v>
      </c>
      <c r="HE51" s="44">
        <f>+Lookups!$L$6</f>
        <v>4.5</v>
      </c>
      <c r="HF51" s="44">
        <f>+Lookups!$L$6</f>
        <v>4.5</v>
      </c>
      <c r="HG51" s="44">
        <f>+Lookups!$L$6</f>
        <v>4.5</v>
      </c>
      <c r="HH51" s="44">
        <f>+Lookups!$L$6</f>
        <v>4.5</v>
      </c>
      <c r="HI51" s="44">
        <f>+Lookups!$L$6</f>
        <v>4.5</v>
      </c>
      <c r="HJ51" s="44">
        <f>+Lookups!$L$6</f>
        <v>4.5</v>
      </c>
      <c r="HK51" s="44">
        <f>+Lookups!$L$6</f>
        <v>4.5</v>
      </c>
      <c r="HL51" s="44">
        <f>+Lookups!$L$6</f>
        <v>4.5</v>
      </c>
      <c r="HM51" s="44">
        <f>+Lookups!$L$6</f>
        <v>4.5</v>
      </c>
      <c r="HN51" s="44">
        <f>+Lookups!$L$6</f>
        <v>4.5</v>
      </c>
      <c r="HO51" s="44">
        <f>+Lookups!$L$6</f>
        <v>4.5</v>
      </c>
      <c r="HP51" s="44">
        <f>+Lookups!$L$6</f>
        <v>4.5</v>
      </c>
      <c r="HQ51" s="44">
        <f>+Lookups!$L$6</f>
        <v>4.5</v>
      </c>
      <c r="HR51" s="44">
        <f>+Lookups!$L$6</f>
        <v>4.5</v>
      </c>
      <c r="HS51" s="44">
        <f>+Lookups!$L$6</f>
        <v>4.5</v>
      </c>
      <c r="HT51" s="44">
        <f>+Lookups!$L$6</f>
        <v>4.5</v>
      </c>
      <c r="HU51" s="44">
        <f>+Lookups!$L$6</f>
        <v>4.5</v>
      </c>
      <c r="HV51" s="44">
        <f>+Lookups!$L$6</f>
        <v>4.5</v>
      </c>
      <c r="HW51" s="44">
        <f>+Lookups!$L$6</f>
        <v>4.5</v>
      </c>
      <c r="HX51" s="44">
        <f>+Lookups!$L$6</f>
        <v>4.5</v>
      </c>
      <c r="HY51" s="44">
        <f>+Lookups!$L$6</f>
        <v>4.5</v>
      </c>
      <c r="HZ51" s="44">
        <f>+Lookups!$L$6</f>
        <v>4.5</v>
      </c>
      <c r="IA51" s="44">
        <f>+Lookups!$L$6</f>
        <v>4.5</v>
      </c>
      <c r="IB51" s="44">
        <f>+Lookups!$L$6</f>
        <v>4.5</v>
      </c>
      <c r="IC51" s="44">
        <f>+Lookups!$L$6</f>
        <v>4.5</v>
      </c>
      <c r="ID51" s="44">
        <f>+Lookups!$L$6</f>
        <v>4.5</v>
      </c>
      <c r="IE51" s="44">
        <f>+Lookups!$L$6</f>
        <v>4.5</v>
      </c>
      <c r="IF51" s="44">
        <f>+Lookups!$L$6</f>
        <v>4.5</v>
      </c>
      <c r="IG51" s="44">
        <f>+Lookups!$L$6</f>
        <v>4.5</v>
      </c>
      <c r="IH51" s="44">
        <f>+Lookups!$L$6</f>
        <v>4.5</v>
      </c>
      <c r="II51" s="44">
        <f>+Lookups!$L$6</f>
        <v>4.5</v>
      </c>
      <c r="IJ51" s="44">
        <f>+Lookups!$L$6</f>
        <v>4.5</v>
      </c>
      <c r="IK51" s="44">
        <f>+Lookups!$L$6</f>
        <v>4.5</v>
      </c>
      <c r="IL51" s="44">
        <f>+Lookups!$L$6</f>
        <v>4.5</v>
      </c>
      <c r="IM51" s="44">
        <f>+Lookups!$L$6</f>
        <v>4.5</v>
      </c>
      <c r="IN51" s="44">
        <f>+Lookups!$L$6</f>
        <v>4.5</v>
      </c>
      <c r="IO51" s="44">
        <f>+Lookups!$L$6</f>
        <v>4.5</v>
      </c>
      <c r="IP51" s="44">
        <f>+Lookups!$L$6</f>
        <v>4.5</v>
      </c>
      <c r="IQ51" s="44">
        <f>+Lookups!$L$6</f>
        <v>4.5</v>
      </c>
      <c r="IR51" s="44">
        <f>+Lookups!$L$6</f>
        <v>4.5</v>
      </c>
      <c r="IS51" s="44">
        <f>+Lookups!$L$6</f>
        <v>4.5</v>
      </c>
      <c r="IT51" s="44">
        <f>+Lookups!$L$6</f>
        <v>4.5</v>
      </c>
      <c r="IU51" s="44">
        <f>+Lookups!$L$6</f>
        <v>4.5</v>
      </c>
      <c r="IV51" s="44">
        <f>+Lookups!$L$6</f>
        <v>4.5</v>
      </c>
      <c r="IW51" s="44">
        <f>+Lookups!$L$6</f>
        <v>4.5</v>
      </c>
      <c r="IX51" s="44">
        <f>+Lookups!$L$6</f>
        <v>4.5</v>
      </c>
      <c r="IY51" s="44">
        <f>+Lookups!$L$6</f>
        <v>4.5</v>
      </c>
      <c r="IZ51" s="44">
        <f>+Lookups!$L$6</f>
        <v>4.5</v>
      </c>
      <c r="JA51" s="44">
        <f>+Lookups!$L$6</f>
        <v>4.5</v>
      </c>
      <c r="JB51" s="44">
        <f>+Lookups!$L$6</f>
        <v>4.5</v>
      </c>
      <c r="JC51" s="44">
        <f>+Lookups!$L$6</f>
        <v>4.5</v>
      </c>
      <c r="JD51" s="44">
        <f>+Lookups!$L$6</f>
        <v>4.5</v>
      </c>
      <c r="JE51" s="44">
        <f>+Lookups!$L$6</f>
        <v>4.5</v>
      </c>
      <c r="JF51" s="44">
        <f>+Lookups!$L$6</f>
        <v>4.5</v>
      </c>
      <c r="JG51" s="44">
        <f>+Lookups!$L$6</f>
        <v>4.5</v>
      </c>
      <c r="JH51" s="44">
        <f>+Lookups!$L$6</f>
        <v>4.5</v>
      </c>
      <c r="JI51" s="44">
        <f>+Lookups!$L$6</f>
        <v>4.5</v>
      </c>
      <c r="JJ51" s="44">
        <f>+Lookups!$L$6</f>
        <v>4.5</v>
      </c>
      <c r="JK51" s="44">
        <f>+Lookups!$L$6</f>
        <v>4.5</v>
      </c>
      <c r="JL51" s="44">
        <f>+Lookups!$L$6</f>
        <v>4.5</v>
      </c>
      <c r="JM51" s="44">
        <f>+Lookups!$L$6</f>
        <v>4.5</v>
      </c>
      <c r="JN51" s="44">
        <f>+Lookups!$L$6</f>
        <v>4.5</v>
      </c>
      <c r="JO51" s="44">
        <f>+Lookups!$L$6</f>
        <v>4.5</v>
      </c>
      <c r="JP51" s="44">
        <f>+Lookups!$L$6</f>
        <v>4.5</v>
      </c>
      <c r="JQ51" s="44">
        <f>+Lookups!$L$6</f>
        <v>4.5</v>
      </c>
      <c r="JR51" s="44">
        <f>+Lookups!$L$6</f>
        <v>4.5</v>
      </c>
      <c r="JS51" s="44">
        <f>+Lookups!$L$6</f>
        <v>4.5</v>
      </c>
      <c r="JT51" s="44">
        <f>+Lookups!$L$6</f>
        <v>4.5</v>
      </c>
      <c r="JU51" s="44">
        <f>+Lookups!$L$6</f>
        <v>4.5</v>
      </c>
      <c r="JV51" s="44">
        <f>+Lookups!$L$6</f>
        <v>4.5</v>
      </c>
      <c r="JW51" s="44">
        <f>+Lookups!$L$6</f>
        <v>4.5</v>
      </c>
      <c r="JX51" s="44">
        <f>+Lookups!$L$6</f>
        <v>4.5</v>
      </c>
      <c r="JY51" s="44">
        <f>+Lookups!$L$6</f>
        <v>4.5</v>
      </c>
      <c r="JZ51" s="44">
        <f>+Lookups!$L$6</f>
        <v>4.5</v>
      </c>
      <c r="KA51" s="44">
        <f>+Lookups!$L$6</f>
        <v>4.5</v>
      </c>
      <c r="KB51" s="44">
        <f>+Lookups!$L$6</f>
        <v>4.5</v>
      </c>
      <c r="KC51" s="44">
        <f>+Lookups!$L$6</f>
        <v>4.5</v>
      </c>
      <c r="KD51" s="44">
        <f>+Lookups!$L$6</f>
        <v>4.5</v>
      </c>
      <c r="KE51" s="44">
        <f>+Lookups!$L$6</f>
        <v>4.5</v>
      </c>
      <c r="KF51" s="44">
        <f>+Lookups!$L$6</f>
        <v>4.5</v>
      </c>
      <c r="KG51" s="44">
        <f>+Lookups!$L$6</f>
        <v>4.5</v>
      </c>
      <c r="KH51" s="44">
        <f>+Lookups!$L$6</f>
        <v>4.5</v>
      </c>
      <c r="KI51" s="44">
        <f>+Lookups!$L$6</f>
        <v>4.5</v>
      </c>
      <c r="KJ51" s="44">
        <f>+Lookups!$L$6</f>
        <v>4.5</v>
      </c>
      <c r="KK51" s="44">
        <f>+Lookups!$L$6</f>
        <v>4.5</v>
      </c>
      <c r="KL51" s="44">
        <f>+Lookups!$L$6</f>
        <v>4.5</v>
      </c>
      <c r="KM51" s="44">
        <f>+Lookups!$L$6</f>
        <v>4.5</v>
      </c>
      <c r="KN51" s="44">
        <f>+Lookups!$L$6</f>
        <v>4.5</v>
      </c>
      <c r="KO51" s="44">
        <f>+Lookups!$L$6</f>
        <v>4.5</v>
      </c>
      <c r="KP51" s="44">
        <f>+Lookups!$L$6</f>
        <v>4.5</v>
      </c>
      <c r="KQ51" s="44">
        <f>+Lookups!$L$6</f>
        <v>4.5</v>
      </c>
      <c r="KR51" s="44">
        <f>+Lookups!$L$6</f>
        <v>4.5</v>
      </c>
      <c r="KS51" s="44">
        <f>+Lookups!$L$6</f>
        <v>4.5</v>
      </c>
      <c r="KT51" s="44">
        <f>+Lookups!$L$6</f>
        <v>4.5</v>
      </c>
      <c r="KU51" s="44">
        <f>+Lookups!$L$6</f>
        <v>4.5</v>
      </c>
      <c r="KV51" s="44">
        <f>+Lookups!$L$6</f>
        <v>4.5</v>
      </c>
      <c r="KW51" s="44">
        <f>+Lookups!$L$6</f>
        <v>4.5</v>
      </c>
      <c r="KX51" s="44">
        <f>+Lookups!$L$6</f>
        <v>4.5</v>
      </c>
      <c r="KY51" s="44">
        <f>+Lookups!$L$6</f>
        <v>4.5</v>
      </c>
      <c r="KZ51" s="44">
        <f>+Lookups!$L$6</f>
        <v>4.5</v>
      </c>
      <c r="LA51" s="44">
        <f>+Lookups!$L$6</f>
        <v>4.5</v>
      </c>
      <c r="LB51" s="44">
        <f>+Lookups!$L$6</f>
        <v>4.5</v>
      </c>
      <c r="LC51" s="44">
        <f>+Lookups!$L$6</f>
        <v>4.5</v>
      </c>
      <c r="LD51" s="44">
        <f>+Lookups!$L$6</f>
        <v>4.5</v>
      </c>
      <c r="LE51" s="44">
        <f>+Lookups!$L$6</f>
        <v>4.5</v>
      </c>
      <c r="LF51" s="44">
        <f>+Lookups!$L$6</f>
        <v>4.5</v>
      </c>
      <c r="LG51" s="44">
        <f>+Lookups!$L$6</f>
        <v>4.5</v>
      </c>
      <c r="LH51" s="44">
        <f>+Lookups!$L$6</f>
        <v>4.5</v>
      </c>
      <c r="LI51" s="44">
        <f>+Lookups!$L$6</f>
        <v>4.5</v>
      </c>
      <c r="LJ51" s="44">
        <f>+Lookups!$L$6</f>
        <v>4.5</v>
      </c>
      <c r="LK51" s="44">
        <f>+Lookups!$L$6</f>
        <v>4.5</v>
      </c>
      <c r="LL51" s="44">
        <f>+Lookups!$L$6</f>
        <v>4.5</v>
      </c>
      <c r="LM51" s="44">
        <f>+Lookups!$L$6</f>
        <v>4.5</v>
      </c>
      <c r="LN51" s="44">
        <f>+Lookups!$L$6</f>
        <v>4.5</v>
      </c>
      <c r="LO51" s="44">
        <f>+Lookups!$L$6</f>
        <v>4.5</v>
      </c>
      <c r="LP51" s="44">
        <f>+Lookups!$L$6</f>
        <v>4.5</v>
      </c>
      <c r="LQ51" s="44">
        <f>+Lookups!$L$6</f>
        <v>4.5</v>
      </c>
      <c r="LR51" s="44">
        <f>+Lookups!$L$6</f>
        <v>4.5</v>
      </c>
      <c r="LS51" s="44">
        <f>+Lookups!$L$6</f>
        <v>4.5</v>
      </c>
      <c r="LT51" s="44">
        <f>+Lookups!$L$6</f>
        <v>4.5</v>
      </c>
      <c r="LU51" s="44">
        <f>+Lookups!$L$6</f>
        <v>4.5</v>
      </c>
      <c r="LV51" s="44">
        <f>+Lookups!$L$6</f>
        <v>4.5</v>
      </c>
      <c r="LW51" s="44">
        <f>+Lookups!$L$6</f>
        <v>4.5</v>
      </c>
      <c r="LX51" s="44">
        <f>+Lookups!$L$6</f>
        <v>4.5</v>
      </c>
      <c r="LY51" s="44">
        <f>+Lookups!$L$6</f>
        <v>4.5</v>
      </c>
      <c r="LZ51" s="44">
        <f>+Lookups!$L$6</f>
        <v>4.5</v>
      </c>
      <c r="MA51" s="44">
        <f>+Lookups!$L$6</f>
        <v>4.5</v>
      </c>
      <c r="MB51" s="44">
        <f>+Lookups!$L$6</f>
        <v>4.5</v>
      </c>
      <c r="MC51" s="44">
        <f>+Lookups!$L$6</f>
        <v>4.5</v>
      </c>
      <c r="MD51" s="44">
        <f>+Lookups!$L$6</f>
        <v>4.5</v>
      </c>
      <c r="ME51" s="44">
        <f>+Lookups!$L$6</f>
        <v>4.5</v>
      </c>
      <c r="MF51" s="44">
        <f>+Lookups!$L$6</f>
        <v>4.5</v>
      </c>
      <c r="MG51" s="44">
        <f>+Lookups!$L$6</f>
        <v>4.5</v>
      </c>
      <c r="MH51" s="44">
        <f>+Lookups!$L$6</f>
        <v>4.5</v>
      </c>
      <c r="MI51" s="44">
        <f>+Lookups!$L$6</f>
        <v>4.5</v>
      </c>
      <c r="MJ51" s="44">
        <f>+Lookups!$L$6</f>
        <v>4.5</v>
      </c>
      <c r="MK51" s="44">
        <f>+Lookups!$L$6</f>
        <v>4.5</v>
      </c>
      <c r="ML51" s="44">
        <f>+Lookups!$L$6</f>
        <v>4.5</v>
      </c>
      <c r="MM51" s="44">
        <f>+Lookups!$L$6</f>
        <v>4.5</v>
      </c>
      <c r="MN51" s="44">
        <f>+Lookups!$L$6</f>
        <v>4.5</v>
      </c>
      <c r="MO51" s="44">
        <f>+Lookups!$L$6</f>
        <v>4.5</v>
      </c>
      <c r="MP51" s="44">
        <f>+Lookups!$L$6</f>
        <v>4.5</v>
      </c>
      <c r="MQ51" s="44">
        <f>+Lookups!$L$6</f>
        <v>4.5</v>
      </c>
      <c r="MR51" s="44">
        <f>+Lookups!$L$6</f>
        <v>4.5</v>
      </c>
      <c r="MS51" s="44">
        <f>+Lookups!$L$6</f>
        <v>4.5</v>
      </c>
      <c r="MT51" s="44">
        <f>+Lookups!$L$6</f>
        <v>4.5</v>
      </c>
      <c r="MU51" s="44">
        <f>+Lookups!$L$6</f>
        <v>4.5</v>
      </c>
      <c r="MV51" s="44">
        <f>+Lookups!$L$6</f>
        <v>4.5</v>
      </c>
      <c r="MW51" s="44">
        <f>+Lookups!$L$6</f>
        <v>4.5</v>
      </c>
      <c r="MX51" s="44">
        <f>+Lookups!$L$6</f>
        <v>4.5</v>
      </c>
      <c r="MY51" s="44">
        <f>+Lookups!$L$6</f>
        <v>4.5</v>
      </c>
      <c r="MZ51" s="44">
        <f>+Lookups!$L$6</f>
        <v>4.5</v>
      </c>
      <c r="NB51" s="19" t="str">
        <f>+D51</f>
        <v>Capacity MW</v>
      </c>
      <c r="NC51" s="6">
        <f t="shared" ref="NC51:NL54" si="2825">AVERAGEIF($E$3:$MZ$3,NC$3,$E51:$MZ51)</f>
        <v>4.5</v>
      </c>
      <c r="ND51" s="6">
        <f t="shared" si="2825"/>
        <v>4.5</v>
      </c>
      <c r="NE51" s="6">
        <f t="shared" si="2825"/>
        <v>4.5</v>
      </c>
      <c r="NF51" s="6">
        <f t="shared" si="2825"/>
        <v>4.5</v>
      </c>
      <c r="NG51" s="6">
        <f t="shared" si="2825"/>
        <v>4.5</v>
      </c>
      <c r="NH51" s="6">
        <f t="shared" si="2825"/>
        <v>4.5</v>
      </c>
      <c r="NI51" s="6">
        <f t="shared" si="2825"/>
        <v>4.5</v>
      </c>
      <c r="NJ51" s="6">
        <f t="shared" si="2825"/>
        <v>4.5</v>
      </c>
      <c r="NK51" s="6">
        <f t="shared" si="2825"/>
        <v>4.5</v>
      </c>
      <c r="NL51" s="6">
        <f t="shared" si="2825"/>
        <v>4.5</v>
      </c>
      <c r="NM51" s="6">
        <f t="shared" ref="NM51:NV54" si="2826">AVERAGEIF($E$3:$MZ$3,NM$3,$E51:$MZ51)</f>
        <v>4.5</v>
      </c>
      <c r="NN51" s="6">
        <f t="shared" si="2826"/>
        <v>4.5</v>
      </c>
      <c r="NO51" s="6">
        <f t="shared" si="2826"/>
        <v>4.5</v>
      </c>
      <c r="NP51" s="6">
        <f t="shared" si="2826"/>
        <v>4.5</v>
      </c>
      <c r="NQ51" s="6">
        <f t="shared" si="2826"/>
        <v>4.5</v>
      </c>
      <c r="NR51" s="6">
        <f t="shared" si="2826"/>
        <v>4.5</v>
      </c>
      <c r="NS51" s="6">
        <f t="shared" si="2826"/>
        <v>4.5</v>
      </c>
      <c r="NT51" s="6">
        <f t="shared" si="2826"/>
        <v>4.5</v>
      </c>
      <c r="NU51" s="6">
        <f t="shared" si="2826"/>
        <v>4.5</v>
      </c>
      <c r="NV51" s="6">
        <f t="shared" si="2826"/>
        <v>4.5</v>
      </c>
      <c r="NW51" s="6">
        <f t="shared" ref="NW51:OF54" si="2827">AVERAGEIF($E$3:$MZ$3,NW$3,$E51:$MZ51)</f>
        <v>4.5</v>
      </c>
      <c r="NX51" s="6">
        <f t="shared" si="2827"/>
        <v>4.5</v>
      </c>
      <c r="NY51" s="6">
        <f t="shared" si="2827"/>
        <v>4.5</v>
      </c>
      <c r="NZ51" s="6">
        <f t="shared" si="2827"/>
        <v>4.5</v>
      </c>
      <c r="OA51" s="6">
        <f t="shared" si="2827"/>
        <v>4.5</v>
      </c>
      <c r="OB51" s="6">
        <f t="shared" si="2827"/>
        <v>4.5</v>
      </c>
      <c r="OC51" s="6">
        <f t="shared" si="2827"/>
        <v>4.5</v>
      </c>
      <c r="OD51" s="6">
        <f t="shared" si="2827"/>
        <v>4.5</v>
      </c>
      <c r="OE51" s="6">
        <f t="shared" si="2827"/>
        <v>4.5</v>
      </c>
      <c r="OF51" s="6">
        <f t="shared" si="2827"/>
        <v>4.5</v>
      </c>
      <c r="OH51" s="58" t="str">
        <f>_xlfn.CONCAT(C51," ",D51)</f>
        <v>Fox Island Wind (Market) Capacity MW</v>
      </c>
    </row>
    <row r="52" spans="2:398" x14ac:dyDescent="0.25">
      <c r="B52" s="5"/>
      <c r="D52" s="19" t="s">
        <v>30</v>
      </c>
      <c r="E52" s="46">
        <f>INDEX(Allocations[#All],MATCH(Capacity_Charges!$C51,Allocations[[#All],[Invoice_Group]],0),MATCH(Capacity_Charges!$B$3,Allocations[#Headers],0))</f>
        <v>0</v>
      </c>
      <c r="F52" s="46">
        <f>INDEX(Allocations[#All],MATCH(Capacity_Charges!$C51,Allocations[[#All],[Invoice_Group]],0),MATCH(Capacity_Charges!$B$3,Allocations[#Headers],0))</f>
        <v>0</v>
      </c>
      <c r="G52" s="46">
        <f>INDEX(Allocations[#All],MATCH(Capacity_Charges!$C51,Allocations[[#All],[Invoice_Group]],0),MATCH(Capacity_Charges!$B$3,Allocations[#Headers],0))</f>
        <v>0</v>
      </c>
      <c r="H52" s="46">
        <f>INDEX(Allocations[#All],MATCH(Capacity_Charges!$C51,Allocations[[#All],[Invoice_Group]],0),MATCH(Capacity_Charges!$B$3,Allocations[#Headers],0))</f>
        <v>0</v>
      </c>
      <c r="I52" s="46">
        <f>INDEX(Allocations[#All],MATCH(Capacity_Charges!$C51,Allocations[[#All],[Invoice_Group]],0),MATCH(Capacity_Charges!$B$3,Allocations[#Headers],0))</f>
        <v>0</v>
      </c>
      <c r="J52" s="46">
        <f>INDEX(Allocations[#All],MATCH(Capacity_Charges!$C51,Allocations[[#All],[Invoice_Group]],0),MATCH(Capacity_Charges!$B$3,Allocations[#Headers],0))</f>
        <v>0</v>
      </c>
      <c r="K52" s="46">
        <f>INDEX(Allocations[#All],MATCH(Capacity_Charges!$C51,Allocations[[#All],[Invoice_Group]],0),MATCH(Capacity_Charges!$B$3,Allocations[#Headers],0))</f>
        <v>0</v>
      </c>
      <c r="L52" s="46">
        <f>INDEX(Allocations[#All],MATCH(Capacity_Charges!$C51,Allocations[[#All],[Invoice_Group]],0),MATCH(Capacity_Charges!$B$3,Allocations[#Headers],0))</f>
        <v>0</v>
      </c>
      <c r="M52" s="46">
        <f>INDEX(Allocations[#All],MATCH(Capacity_Charges!$C51,Allocations[[#All],[Invoice_Group]],0),MATCH(Capacity_Charges!$B$3,Allocations[#Headers],0))</f>
        <v>0</v>
      </c>
      <c r="N52" s="46">
        <f>INDEX(Allocations[#All],MATCH(Capacity_Charges!$C51,Allocations[[#All],[Invoice_Group]],0),MATCH(Capacity_Charges!$B$3,Allocations[#Headers],0))</f>
        <v>0</v>
      </c>
      <c r="O52" s="46">
        <f>INDEX(Allocations[#All],MATCH(Capacity_Charges!$C51,Allocations[[#All],[Invoice_Group]],0),MATCH(Capacity_Charges!$B$3,Allocations[#Headers],0))</f>
        <v>0</v>
      </c>
      <c r="P52" s="46">
        <f>INDEX(Allocations[#All],MATCH(Capacity_Charges!$C51,Allocations[[#All],[Invoice_Group]],0),MATCH(Capacity_Charges!$B$3,Allocations[#Headers],0))</f>
        <v>0</v>
      </c>
      <c r="Q52" s="46">
        <f>INDEX(Allocations[#All],MATCH(Capacity_Charges!$C51,Allocations[[#All],[Invoice_Group]],0),MATCH(Capacity_Charges!$B$3,Allocations[#Headers],0))</f>
        <v>0</v>
      </c>
      <c r="R52" s="46">
        <f>INDEX(Allocations[#All],MATCH(Capacity_Charges!$C51,Allocations[[#All],[Invoice_Group]],0),MATCH(Capacity_Charges!$B$3,Allocations[#Headers],0))</f>
        <v>0</v>
      </c>
      <c r="S52" s="46">
        <f>INDEX(Allocations[#All],MATCH(Capacity_Charges!$C51,Allocations[[#All],[Invoice_Group]],0),MATCH(Capacity_Charges!$B$3,Allocations[#Headers],0))</f>
        <v>0</v>
      </c>
      <c r="T52" s="46">
        <f>INDEX(Allocations[#All],MATCH(Capacity_Charges!$C51,Allocations[[#All],[Invoice_Group]],0),MATCH(Capacity_Charges!$B$3,Allocations[#Headers],0))</f>
        <v>0</v>
      </c>
      <c r="U52" s="46">
        <f>INDEX(Allocations[#All],MATCH(Capacity_Charges!$C51,Allocations[[#All],[Invoice_Group]],0),MATCH(Capacity_Charges!$B$3,Allocations[#Headers],0))</f>
        <v>0</v>
      </c>
      <c r="V52" s="46">
        <f>INDEX(Allocations[#All],MATCH(Capacity_Charges!$C51,Allocations[[#All],[Invoice_Group]],0),MATCH(Capacity_Charges!$B$3,Allocations[#Headers],0))</f>
        <v>0</v>
      </c>
      <c r="W52" s="46">
        <f>INDEX(Allocations[#All],MATCH(Capacity_Charges!$C51,Allocations[[#All],[Invoice_Group]],0),MATCH(Capacity_Charges!$B$3,Allocations[#Headers],0))</f>
        <v>0</v>
      </c>
      <c r="X52" s="46">
        <f>INDEX(Allocations[#All],MATCH(Capacity_Charges!$C51,Allocations[[#All],[Invoice_Group]],0),MATCH(Capacity_Charges!$B$3,Allocations[#Headers],0))</f>
        <v>0</v>
      </c>
      <c r="Y52" s="46">
        <f>INDEX(Allocations[#All],MATCH(Capacity_Charges!$C51,Allocations[[#All],[Invoice_Group]],0),MATCH(Capacity_Charges!$B$3,Allocations[#Headers],0))</f>
        <v>0</v>
      </c>
      <c r="Z52" s="46">
        <f>INDEX(Allocations[#All],MATCH(Capacity_Charges!$C51,Allocations[[#All],[Invoice_Group]],0),MATCH(Capacity_Charges!$B$3,Allocations[#Headers],0))</f>
        <v>0</v>
      </c>
      <c r="AA52" s="46">
        <f>INDEX(Allocations[#All],MATCH(Capacity_Charges!$C51,Allocations[[#All],[Invoice_Group]],0),MATCH(Capacity_Charges!$B$3,Allocations[#Headers],0))</f>
        <v>0</v>
      </c>
      <c r="AB52" s="46">
        <f>INDEX(Allocations[#All],MATCH(Capacity_Charges!$C51,Allocations[[#All],[Invoice_Group]],0),MATCH(Capacity_Charges!$B$3,Allocations[#Headers],0))</f>
        <v>0</v>
      </c>
      <c r="AC52" s="46">
        <f>INDEX(Allocations[#All],MATCH(Capacity_Charges!$C51,Allocations[[#All],[Invoice_Group]],0),MATCH(Capacity_Charges!$B$3,Allocations[#Headers],0))</f>
        <v>0</v>
      </c>
      <c r="AD52" s="46">
        <f>INDEX(Allocations[#All],MATCH(Capacity_Charges!$C51,Allocations[[#All],[Invoice_Group]],0),MATCH(Capacity_Charges!$B$3,Allocations[#Headers],0))</f>
        <v>0</v>
      </c>
      <c r="AE52" s="46">
        <f>INDEX(Allocations[#All],MATCH(Capacity_Charges!$C51,Allocations[[#All],[Invoice_Group]],0),MATCH(Capacity_Charges!$B$3,Allocations[#Headers],0))</f>
        <v>0</v>
      </c>
      <c r="AF52" s="46">
        <f>INDEX(Allocations[#All],MATCH(Capacity_Charges!$C51,Allocations[[#All],[Invoice_Group]],0),MATCH(Capacity_Charges!$B$3,Allocations[#Headers],0))</f>
        <v>0</v>
      </c>
      <c r="AG52" s="46">
        <f>INDEX(Allocations[#All],MATCH(Capacity_Charges!$C51,Allocations[[#All],[Invoice_Group]],0),MATCH(Capacity_Charges!$B$3,Allocations[#Headers],0))</f>
        <v>0</v>
      </c>
      <c r="AH52" s="46">
        <f>INDEX(Allocations[#All],MATCH(Capacity_Charges!$C51,Allocations[[#All],[Invoice_Group]],0),MATCH(Capacity_Charges!$B$3,Allocations[#Headers],0))</f>
        <v>0</v>
      </c>
      <c r="AI52" s="46">
        <f>INDEX(Allocations[#All],MATCH(Capacity_Charges!$C51,Allocations[[#All],[Invoice_Group]],0),MATCH(Capacity_Charges!$B$3,Allocations[#Headers],0))</f>
        <v>0</v>
      </c>
      <c r="AJ52" s="46">
        <f>INDEX(Allocations[#All],MATCH(Capacity_Charges!$C51,Allocations[[#All],[Invoice_Group]],0),MATCH(Capacity_Charges!$B$3,Allocations[#Headers],0))</f>
        <v>0</v>
      </c>
      <c r="AK52" s="46">
        <f>INDEX(Allocations[#All],MATCH(Capacity_Charges!$C51,Allocations[[#All],[Invoice_Group]],0),MATCH(Capacity_Charges!$B$3,Allocations[#Headers],0))</f>
        <v>0</v>
      </c>
      <c r="AL52" s="46">
        <f>INDEX(Allocations[#All],MATCH(Capacity_Charges!$C51,Allocations[[#All],[Invoice_Group]],0),MATCH(Capacity_Charges!$B$3,Allocations[#Headers],0))</f>
        <v>0</v>
      </c>
      <c r="AM52" s="46">
        <f>INDEX(Allocations[#All],MATCH(Capacity_Charges!$C51,Allocations[[#All],[Invoice_Group]],0),MATCH(Capacity_Charges!$B$3,Allocations[#Headers],0))</f>
        <v>0</v>
      </c>
      <c r="AN52" s="46">
        <f>INDEX(Allocations[#All],MATCH(Capacity_Charges!$C51,Allocations[[#All],[Invoice_Group]],0),MATCH(Capacity_Charges!$B$3,Allocations[#Headers],0))</f>
        <v>0</v>
      </c>
      <c r="AO52" s="46">
        <f>INDEX(Allocations[#All],MATCH(Capacity_Charges!$C51,Allocations[[#All],[Invoice_Group]],0),MATCH(Capacity_Charges!$B$3,Allocations[#Headers],0))</f>
        <v>0</v>
      </c>
      <c r="AP52" s="46">
        <f>INDEX(Allocations[#All],MATCH(Capacity_Charges!$C51,Allocations[[#All],[Invoice_Group]],0),MATCH(Capacity_Charges!$B$3,Allocations[#Headers],0))</f>
        <v>0</v>
      </c>
      <c r="AQ52" s="46">
        <f>INDEX(Allocations[#All],MATCH(Capacity_Charges!$C51,Allocations[[#All],[Invoice_Group]],0),MATCH(Capacity_Charges!$B$3,Allocations[#Headers],0))</f>
        <v>0</v>
      </c>
      <c r="AR52" s="46">
        <f>INDEX(Allocations[#All],MATCH(Capacity_Charges!$C51,Allocations[[#All],[Invoice_Group]],0),MATCH(Capacity_Charges!$B$3,Allocations[#Headers],0))</f>
        <v>0</v>
      </c>
      <c r="AS52" s="46">
        <f>INDEX(Allocations[#All],MATCH(Capacity_Charges!$C51,Allocations[[#All],[Invoice_Group]],0),MATCH(Capacity_Charges!$B$3,Allocations[#Headers],0))</f>
        <v>0</v>
      </c>
      <c r="AT52" s="46">
        <f>INDEX(Allocations[#All],MATCH(Capacity_Charges!$C51,Allocations[[#All],[Invoice_Group]],0),MATCH(Capacity_Charges!$B$3,Allocations[#Headers],0))</f>
        <v>0</v>
      </c>
      <c r="AU52" s="46">
        <f>INDEX(Allocations[#All],MATCH(Capacity_Charges!$C51,Allocations[[#All],[Invoice_Group]],0),MATCH(Capacity_Charges!$B$3,Allocations[#Headers],0))</f>
        <v>0</v>
      </c>
      <c r="AV52" s="46">
        <f>INDEX(Allocations[#All],MATCH(Capacity_Charges!$C51,Allocations[[#All],[Invoice_Group]],0),MATCH(Capacity_Charges!$B$3,Allocations[#Headers],0))</f>
        <v>0</v>
      </c>
      <c r="AW52" s="46">
        <f>INDEX(Allocations[#All],MATCH(Capacity_Charges!$C51,Allocations[[#All],[Invoice_Group]],0),MATCH(Capacity_Charges!$B$3,Allocations[#Headers],0))</f>
        <v>0</v>
      </c>
      <c r="AX52" s="46">
        <f>INDEX(Allocations[#All],MATCH(Capacity_Charges!$C51,Allocations[[#All],[Invoice_Group]],0),MATCH(Capacity_Charges!$B$3,Allocations[#Headers],0))</f>
        <v>0</v>
      </c>
      <c r="AY52" s="46">
        <f>INDEX(Allocations[#All],MATCH(Capacity_Charges!$C51,Allocations[[#All],[Invoice_Group]],0),MATCH(Capacity_Charges!$B$3,Allocations[#Headers],0))</f>
        <v>0</v>
      </c>
      <c r="AZ52" s="46">
        <f>INDEX(Allocations[#All],MATCH(Capacity_Charges!$C51,Allocations[[#All],[Invoice_Group]],0),MATCH(Capacity_Charges!$B$3,Allocations[#Headers],0))</f>
        <v>0</v>
      </c>
      <c r="BA52" s="46">
        <f>INDEX(Allocations[#All],MATCH(Capacity_Charges!$C51,Allocations[[#All],[Invoice_Group]],0),MATCH(Capacity_Charges!$B$3,Allocations[#Headers],0))</f>
        <v>0</v>
      </c>
      <c r="BB52" s="46">
        <f>INDEX(Allocations[#All],MATCH(Capacity_Charges!$C51,Allocations[[#All],[Invoice_Group]],0),MATCH(Capacity_Charges!$B$3,Allocations[#Headers],0))</f>
        <v>0</v>
      </c>
      <c r="BC52" s="46">
        <f>INDEX(Allocations[#All],MATCH(Capacity_Charges!$C51,Allocations[[#All],[Invoice_Group]],0),MATCH(Capacity_Charges!$B$3,Allocations[#Headers],0))</f>
        <v>0</v>
      </c>
      <c r="BD52" s="46">
        <f>INDEX(Allocations[#All],MATCH(Capacity_Charges!$C51,Allocations[[#All],[Invoice_Group]],0),MATCH(Capacity_Charges!$B$3,Allocations[#Headers],0))</f>
        <v>0</v>
      </c>
      <c r="BE52" s="46">
        <f>INDEX(Allocations[#All],MATCH(Capacity_Charges!$C51,Allocations[[#All],[Invoice_Group]],0),MATCH(Capacity_Charges!$B$3,Allocations[#Headers],0))</f>
        <v>0</v>
      </c>
      <c r="BF52" s="46">
        <f>INDEX(Allocations[#All],MATCH(Capacity_Charges!$C51,Allocations[[#All],[Invoice_Group]],0),MATCH(Capacity_Charges!$B$3,Allocations[#Headers],0))</f>
        <v>0</v>
      </c>
      <c r="BG52" s="46">
        <f>INDEX(Allocations[#All],MATCH(Capacity_Charges!$C51,Allocations[[#All],[Invoice_Group]],0),MATCH(Capacity_Charges!$B$3,Allocations[#Headers],0))</f>
        <v>0</v>
      </c>
      <c r="BH52" s="46">
        <f>INDEX(Allocations[#All],MATCH(Capacity_Charges!$C51,Allocations[[#All],[Invoice_Group]],0),MATCH(Capacity_Charges!$B$3,Allocations[#Headers],0))</f>
        <v>0</v>
      </c>
      <c r="BI52" s="46">
        <f>INDEX(Allocations[#All],MATCH(Capacity_Charges!$C51,Allocations[[#All],[Invoice_Group]],0),MATCH(Capacity_Charges!$B$3,Allocations[#Headers],0))</f>
        <v>0</v>
      </c>
      <c r="BJ52" s="46">
        <f>INDEX(Allocations[#All],MATCH(Capacity_Charges!$C51,Allocations[[#All],[Invoice_Group]],0),MATCH(Capacity_Charges!$B$3,Allocations[#Headers],0))</f>
        <v>0</v>
      </c>
      <c r="BK52" s="46">
        <f>INDEX(Allocations[#All],MATCH(Capacity_Charges!$C51,Allocations[[#All],[Invoice_Group]],0),MATCH(Capacity_Charges!$B$3,Allocations[#Headers],0))</f>
        <v>0</v>
      </c>
      <c r="BL52" s="46">
        <f>INDEX(Allocations[#All],MATCH(Capacity_Charges!$C51,Allocations[[#All],[Invoice_Group]],0),MATCH(Capacity_Charges!$B$3,Allocations[#Headers],0))</f>
        <v>0</v>
      </c>
      <c r="BM52" s="46">
        <f>INDEX(Allocations[#All],MATCH(Capacity_Charges!$C51,Allocations[[#All],[Invoice_Group]],0),MATCH(Capacity_Charges!$B$3,Allocations[#Headers],0))</f>
        <v>0</v>
      </c>
      <c r="BN52" s="46">
        <f>INDEX(Allocations[#All],MATCH(Capacity_Charges!$C51,Allocations[[#All],[Invoice_Group]],0),MATCH(Capacity_Charges!$B$3,Allocations[#Headers],0))</f>
        <v>0</v>
      </c>
      <c r="BO52" s="46">
        <f>INDEX(Allocations[#All],MATCH(Capacity_Charges!$C51,Allocations[[#All],[Invoice_Group]],0),MATCH(Capacity_Charges!$B$3,Allocations[#Headers],0))</f>
        <v>0</v>
      </c>
      <c r="BP52" s="46">
        <f>INDEX(Allocations[#All],MATCH(Capacity_Charges!$C51,Allocations[[#All],[Invoice_Group]],0),MATCH(Capacity_Charges!$B$3,Allocations[#Headers],0))</f>
        <v>0</v>
      </c>
      <c r="BQ52" s="46">
        <f>INDEX(Allocations[#All],MATCH(Capacity_Charges!$C51,Allocations[[#All],[Invoice_Group]],0),MATCH(Capacity_Charges!$B$3,Allocations[#Headers],0))</f>
        <v>0</v>
      </c>
      <c r="BR52" s="46">
        <f>INDEX(Allocations[#All],MATCH(Capacity_Charges!$C51,Allocations[[#All],[Invoice_Group]],0),MATCH(Capacity_Charges!$B$3,Allocations[#Headers],0))</f>
        <v>0</v>
      </c>
      <c r="BS52" s="46">
        <f>INDEX(Allocations[#All],MATCH(Capacity_Charges!$C51,Allocations[[#All],[Invoice_Group]],0),MATCH(Capacity_Charges!$B$3,Allocations[#Headers],0))</f>
        <v>0</v>
      </c>
      <c r="BT52" s="46">
        <f>INDEX(Allocations[#All],MATCH(Capacity_Charges!$C51,Allocations[[#All],[Invoice_Group]],0),MATCH(Capacity_Charges!$B$3,Allocations[#Headers],0))</f>
        <v>0</v>
      </c>
      <c r="BU52" s="46">
        <f>INDEX(Allocations[#All],MATCH(Capacity_Charges!$C51,Allocations[[#All],[Invoice_Group]],0),MATCH(Capacity_Charges!$B$3,Allocations[#Headers],0))</f>
        <v>0</v>
      </c>
      <c r="BV52" s="46">
        <f>INDEX(Allocations[#All],MATCH(Capacity_Charges!$C51,Allocations[[#All],[Invoice_Group]],0),MATCH(Capacity_Charges!$B$3,Allocations[#Headers],0))</f>
        <v>0</v>
      </c>
      <c r="BW52" s="46">
        <f>INDEX(Allocations[#All],MATCH(Capacity_Charges!$C51,Allocations[[#All],[Invoice_Group]],0),MATCH(Capacity_Charges!$B$3,Allocations[#Headers],0))</f>
        <v>0</v>
      </c>
      <c r="BX52" s="46">
        <f>INDEX(Allocations[#All],MATCH(Capacity_Charges!$C51,Allocations[[#All],[Invoice_Group]],0),MATCH(Capacity_Charges!$B$3,Allocations[#Headers],0))</f>
        <v>0</v>
      </c>
      <c r="BY52" s="46">
        <f>INDEX(Allocations[#All],MATCH(Capacity_Charges!$C51,Allocations[[#All],[Invoice_Group]],0),MATCH(Capacity_Charges!$B$3,Allocations[#Headers],0))</f>
        <v>0</v>
      </c>
      <c r="BZ52" s="46">
        <f>INDEX(Allocations[#All],MATCH(Capacity_Charges!$C51,Allocations[[#All],[Invoice_Group]],0),MATCH(Capacity_Charges!$B$3,Allocations[#Headers],0))</f>
        <v>0</v>
      </c>
      <c r="CA52" s="46">
        <f>INDEX(Allocations[#All],MATCH(Capacity_Charges!$C51,Allocations[[#All],[Invoice_Group]],0),MATCH(Capacity_Charges!$B$3,Allocations[#Headers],0))</f>
        <v>0</v>
      </c>
      <c r="CB52" s="46">
        <f>INDEX(Allocations[#All],MATCH(Capacity_Charges!$C51,Allocations[[#All],[Invoice_Group]],0),MATCH(Capacity_Charges!$B$3,Allocations[#Headers],0))</f>
        <v>0</v>
      </c>
      <c r="CC52" s="46">
        <f>INDEX(Allocations[#All],MATCH(Capacity_Charges!$C51,Allocations[[#All],[Invoice_Group]],0),MATCH(Capacity_Charges!$B$3,Allocations[#Headers],0))</f>
        <v>0</v>
      </c>
      <c r="CD52" s="46">
        <f>INDEX(Allocations[#All],MATCH(Capacity_Charges!$C51,Allocations[[#All],[Invoice_Group]],0),MATCH(Capacity_Charges!$B$3,Allocations[#Headers],0))</f>
        <v>0</v>
      </c>
      <c r="CE52" s="46">
        <f>INDEX(Allocations[#All],MATCH(Capacity_Charges!$C51,Allocations[[#All],[Invoice_Group]],0),MATCH(Capacity_Charges!$B$3,Allocations[#Headers],0))</f>
        <v>0</v>
      </c>
      <c r="CF52" s="46">
        <f>INDEX(Allocations[#All],MATCH(Capacity_Charges!$C51,Allocations[[#All],[Invoice_Group]],0),MATCH(Capacity_Charges!$B$3,Allocations[#Headers],0))</f>
        <v>0</v>
      </c>
      <c r="CG52" s="46">
        <f>INDEX(Allocations[#All],MATCH(Capacity_Charges!$C51,Allocations[[#All],[Invoice_Group]],0),MATCH(Capacity_Charges!$B$3,Allocations[#Headers],0))</f>
        <v>0</v>
      </c>
      <c r="CH52" s="46">
        <f>INDEX(Allocations[#All],MATCH(Capacity_Charges!$C51,Allocations[[#All],[Invoice_Group]],0),MATCH(Capacity_Charges!$B$3,Allocations[#Headers],0))</f>
        <v>0</v>
      </c>
      <c r="CI52" s="46">
        <f>INDEX(Allocations[#All],MATCH(Capacity_Charges!$C51,Allocations[[#All],[Invoice_Group]],0),MATCH(Capacity_Charges!$B$3,Allocations[#Headers],0))</f>
        <v>0</v>
      </c>
      <c r="CJ52" s="46">
        <f>INDEX(Allocations[#All],MATCH(Capacity_Charges!$C51,Allocations[[#All],[Invoice_Group]],0),MATCH(Capacity_Charges!$B$3,Allocations[#Headers],0))</f>
        <v>0</v>
      </c>
      <c r="CK52" s="46">
        <f>INDEX(Allocations[#All],MATCH(Capacity_Charges!$C51,Allocations[[#All],[Invoice_Group]],0),MATCH(Capacity_Charges!$B$3,Allocations[#Headers],0))</f>
        <v>0</v>
      </c>
      <c r="CL52" s="46">
        <f>INDEX(Allocations[#All],MATCH(Capacity_Charges!$C51,Allocations[[#All],[Invoice_Group]],0),MATCH(Capacity_Charges!$B$3,Allocations[#Headers],0))</f>
        <v>0</v>
      </c>
      <c r="CM52" s="46">
        <f>INDEX(Allocations[#All],MATCH(Capacity_Charges!$C51,Allocations[[#All],[Invoice_Group]],0),MATCH(Capacity_Charges!$B$3,Allocations[#Headers],0))</f>
        <v>0</v>
      </c>
      <c r="CN52" s="46">
        <f>INDEX(Allocations[#All],MATCH(Capacity_Charges!$C51,Allocations[[#All],[Invoice_Group]],0),MATCH(Capacity_Charges!$B$3,Allocations[#Headers],0))</f>
        <v>0</v>
      </c>
      <c r="CO52" s="46">
        <f>INDEX(Allocations[#All],MATCH(Capacity_Charges!$C51,Allocations[[#All],[Invoice_Group]],0),MATCH(Capacity_Charges!$B$3,Allocations[#Headers],0))</f>
        <v>0</v>
      </c>
      <c r="CP52" s="46">
        <f>INDEX(Allocations[#All],MATCH(Capacity_Charges!$C51,Allocations[[#All],[Invoice_Group]],0),MATCH(Capacity_Charges!$B$3,Allocations[#Headers],0))</f>
        <v>0</v>
      </c>
      <c r="CQ52" s="46">
        <f>INDEX(Allocations[#All],MATCH(Capacity_Charges!$C51,Allocations[[#All],[Invoice_Group]],0),MATCH(Capacity_Charges!$B$3,Allocations[#Headers],0))</f>
        <v>0</v>
      </c>
      <c r="CR52" s="46">
        <f>INDEX(Allocations[#All],MATCH(Capacity_Charges!$C51,Allocations[[#All],[Invoice_Group]],0),MATCH(Capacity_Charges!$B$3,Allocations[#Headers],0))</f>
        <v>0</v>
      </c>
      <c r="CS52" s="46">
        <f>INDEX(Allocations[#All],MATCH(Capacity_Charges!$C51,Allocations[[#All],[Invoice_Group]],0),MATCH(Capacity_Charges!$B$3,Allocations[#Headers],0))</f>
        <v>0</v>
      </c>
      <c r="CT52" s="46">
        <f>INDEX(Allocations[#All],MATCH(Capacity_Charges!$C51,Allocations[[#All],[Invoice_Group]],0),MATCH(Capacity_Charges!$B$3,Allocations[#Headers],0))</f>
        <v>0</v>
      </c>
      <c r="CU52" s="46">
        <f>INDEX(Allocations[#All],MATCH(Capacity_Charges!$C51,Allocations[[#All],[Invoice_Group]],0),MATCH(Capacity_Charges!$B$3,Allocations[#Headers],0))</f>
        <v>0</v>
      </c>
      <c r="CV52" s="46">
        <f>INDEX(Allocations[#All],MATCH(Capacity_Charges!$C51,Allocations[[#All],[Invoice_Group]],0),MATCH(Capacity_Charges!$B$3,Allocations[#Headers],0))</f>
        <v>0</v>
      </c>
      <c r="CW52" s="46">
        <f>INDEX(Allocations[#All],MATCH(Capacity_Charges!$C51,Allocations[[#All],[Invoice_Group]],0),MATCH(Capacity_Charges!$B$3,Allocations[#Headers],0))</f>
        <v>0</v>
      </c>
      <c r="CX52" s="46">
        <f>INDEX(Allocations[#All],MATCH(Capacity_Charges!$C51,Allocations[[#All],[Invoice_Group]],0),MATCH(Capacity_Charges!$B$3,Allocations[#Headers],0))</f>
        <v>0</v>
      </c>
      <c r="CY52" s="46">
        <f>INDEX(Allocations[#All],MATCH(Capacity_Charges!$C51,Allocations[[#All],[Invoice_Group]],0),MATCH(Capacity_Charges!$B$3,Allocations[#Headers],0))</f>
        <v>0</v>
      </c>
      <c r="CZ52" s="46">
        <f>INDEX(Allocations[#All],MATCH(Capacity_Charges!$C51,Allocations[[#All],[Invoice_Group]],0),MATCH(Capacity_Charges!$B$3,Allocations[#Headers],0))</f>
        <v>0</v>
      </c>
      <c r="DA52" s="46">
        <f>INDEX(Allocations[#All],MATCH(Capacity_Charges!$C51,Allocations[[#All],[Invoice_Group]],0),MATCH(Capacity_Charges!$B$3,Allocations[#Headers],0))</f>
        <v>0</v>
      </c>
      <c r="DB52" s="46">
        <f>INDEX(Allocations[#All],MATCH(Capacity_Charges!$C51,Allocations[[#All],[Invoice_Group]],0),MATCH(Capacity_Charges!$B$3,Allocations[#Headers],0))</f>
        <v>0</v>
      </c>
      <c r="DC52" s="46">
        <f>INDEX(Allocations[#All],MATCH(Capacity_Charges!$C51,Allocations[[#All],[Invoice_Group]],0),MATCH(Capacity_Charges!$B$3,Allocations[#Headers],0))</f>
        <v>0</v>
      </c>
      <c r="DD52" s="46">
        <f>INDEX(Allocations[#All],MATCH(Capacity_Charges!$C51,Allocations[[#All],[Invoice_Group]],0),MATCH(Capacity_Charges!$B$3,Allocations[#Headers],0))</f>
        <v>0</v>
      </c>
      <c r="DE52" s="46">
        <f>INDEX(Allocations[#All],MATCH(Capacity_Charges!$C51,Allocations[[#All],[Invoice_Group]],0),MATCH(Capacity_Charges!$B$3,Allocations[#Headers],0))</f>
        <v>0</v>
      </c>
      <c r="DF52" s="46">
        <f>INDEX(Allocations[#All],MATCH(Capacity_Charges!$C51,Allocations[[#All],[Invoice_Group]],0),MATCH(Capacity_Charges!$B$3,Allocations[#Headers],0))</f>
        <v>0</v>
      </c>
      <c r="DG52" s="46">
        <f>INDEX(Allocations[#All],MATCH(Capacity_Charges!$C51,Allocations[[#All],[Invoice_Group]],0),MATCH(Capacity_Charges!$B$3,Allocations[#Headers],0))</f>
        <v>0</v>
      </c>
      <c r="DH52" s="46">
        <f>INDEX(Allocations[#All],MATCH(Capacity_Charges!$C51,Allocations[[#All],[Invoice_Group]],0),MATCH(Capacity_Charges!$B$3,Allocations[#Headers],0))</f>
        <v>0</v>
      </c>
      <c r="DI52" s="46">
        <f>INDEX(Allocations[#All],MATCH(Capacity_Charges!$C51,Allocations[[#All],[Invoice_Group]],0),MATCH(Capacity_Charges!$B$3,Allocations[#Headers],0))</f>
        <v>0</v>
      </c>
      <c r="DJ52" s="46">
        <f>INDEX(Allocations[#All],MATCH(Capacity_Charges!$C51,Allocations[[#All],[Invoice_Group]],0),MATCH(Capacity_Charges!$B$3,Allocations[#Headers],0))</f>
        <v>0</v>
      </c>
      <c r="DK52" s="46">
        <f>INDEX(Allocations[#All],MATCH(Capacity_Charges!$C51,Allocations[[#All],[Invoice_Group]],0),MATCH(Capacity_Charges!$B$3,Allocations[#Headers],0))</f>
        <v>0</v>
      </c>
      <c r="DL52" s="46">
        <f>INDEX(Allocations[#All],MATCH(Capacity_Charges!$C51,Allocations[[#All],[Invoice_Group]],0),MATCH(Capacity_Charges!$B$3,Allocations[#Headers],0))</f>
        <v>0</v>
      </c>
      <c r="DM52" s="46">
        <f>INDEX(Allocations[#All],MATCH(Capacity_Charges!$C51,Allocations[[#All],[Invoice_Group]],0),MATCH(Capacity_Charges!$B$3,Allocations[#Headers],0))</f>
        <v>0</v>
      </c>
      <c r="DN52" s="46">
        <f>INDEX(Allocations[#All],MATCH(Capacity_Charges!$C51,Allocations[[#All],[Invoice_Group]],0),MATCH(Capacity_Charges!$B$3,Allocations[#Headers],0))</f>
        <v>0</v>
      </c>
      <c r="DO52" s="46">
        <f>INDEX(Allocations[#All],MATCH(Capacity_Charges!$C51,Allocations[[#All],[Invoice_Group]],0),MATCH(Capacity_Charges!$B$3,Allocations[#Headers],0))</f>
        <v>0</v>
      </c>
      <c r="DP52" s="46">
        <f>INDEX(Allocations[#All],MATCH(Capacity_Charges!$C51,Allocations[[#All],[Invoice_Group]],0),MATCH(Capacity_Charges!$B$3,Allocations[#Headers],0))</f>
        <v>0</v>
      </c>
      <c r="DQ52" s="46">
        <f>INDEX(Allocations[#All],MATCH(Capacity_Charges!$C51,Allocations[[#All],[Invoice_Group]],0),MATCH(Capacity_Charges!$B$3,Allocations[#Headers],0))</f>
        <v>0</v>
      </c>
      <c r="DR52" s="46">
        <f>INDEX(Allocations[#All],MATCH(Capacity_Charges!$C51,Allocations[[#All],[Invoice_Group]],0),MATCH(Capacity_Charges!$B$3,Allocations[#Headers],0))</f>
        <v>0</v>
      </c>
      <c r="DS52" s="46">
        <f>INDEX(Allocations[#All],MATCH(Capacity_Charges!$C51,Allocations[[#All],[Invoice_Group]],0),MATCH(Capacity_Charges!$B$3,Allocations[#Headers],0))</f>
        <v>0</v>
      </c>
      <c r="DT52" s="46">
        <f>INDEX(Allocations[#All],MATCH(Capacity_Charges!$C51,Allocations[[#All],[Invoice_Group]],0),MATCH(Capacity_Charges!$B$3,Allocations[#Headers],0))</f>
        <v>0</v>
      </c>
      <c r="DU52" s="46">
        <f>INDEX(Allocations[#All],MATCH(Capacity_Charges!$C51,Allocations[[#All],[Invoice_Group]],0),MATCH(Capacity_Charges!$B$3,Allocations[#Headers],0))</f>
        <v>0</v>
      </c>
      <c r="DV52" s="46">
        <f>INDEX(Allocations[#All],MATCH(Capacity_Charges!$C51,Allocations[[#All],[Invoice_Group]],0),MATCH(Capacity_Charges!$B$3,Allocations[#Headers],0))</f>
        <v>0</v>
      </c>
      <c r="DW52" s="46">
        <f>INDEX(Allocations[#All],MATCH(Capacity_Charges!$C51,Allocations[[#All],[Invoice_Group]],0),MATCH(Capacity_Charges!$B$3,Allocations[#Headers],0))</f>
        <v>0</v>
      </c>
      <c r="DX52" s="46">
        <f>INDEX(Allocations[#All],MATCH(Capacity_Charges!$C51,Allocations[[#All],[Invoice_Group]],0),MATCH(Capacity_Charges!$B$3,Allocations[#Headers],0))</f>
        <v>0</v>
      </c>
      <c r="DY52" s="46">
        <f>INDEX(Allocations[#All],MATCH(Capacity_Charges!$C51,Allocations[[#All],[Invoice_Group]],0),MATCH(Capacity_Charges!$B$3,Allocations[#Headers],0))</f>
        <v>0</v>
      </c>
      <c r="DZ52" s="46">
        <f>INDEX(Allocations[#All],MATCH(Capacity_Charges!$C51,Allocations[[#All],[Invoice_Group]],0),MATCH(Capacity_Charges!$B$3,Allocations[#Headers],0))</f>
        <v>0</v>
      </c>
      <c r="EA52" s="46">
        <f>INDEX(Allocations[#All],MATCH(Capacity_Charges!$C51,Allocations[[#All],[Invoice_Group]],0),MATCH(Capacity_Charges!$B$3,Allocations[#Headers],0))</f>
        <v>0</v>
      </c>
      <c r="EB52" s="46">
        <f>INDEX(Allocations[#All],MATCH(Capacity_Charges!$C51,Allocations[[#All],[Invoice_Group]],0),MATCH(Capacity_Charges!$B$3,Allocations[#Headers],0))</f>
        <v>0</v>
      </c>
      <c r="EC52" s="46">
        <f>INDEX(Allocations[#All],MATCH(Capacity_Charges!$C51,Allocations[[#All],[Invoice_Group]],0),MATCH(Capacity_Charges!$B$3,Allocations[#Headers],0))</f>
        <v>0</v>
      </c>
      <c r="ED52" s="46">
        <f>INDEX(Allocations[#All],MATCH(Capacity_Charges!$C51,Allocations[[#All],[Invoice_Group]],0),MATCH(Capacity_Charges!$B$3,Allocations[#Headers],0))</f>
        <v>0</v>
      </c>
      <c r="EE52" s="46">
        <f>INDEX(Allocations[#All],MATCH(Capacity_Charges!$C51,Allocations[[#All],[Invoice_Group]],0),MATCH(Capacity_Charges!$B$3,Allocations[#Headers],0))</f>
        <v>0</v>
      </c>
      <c r="EF52" s="46">
        <f>INDEX(Allocations[#All],MATCH(Capacity_Charges!$C51,Allocations[[#All],[Invoice_Group]],0),MATCH(Capacity_Charges!$B$3,Allocations[#Headers],0))</f>
        <v>0</v>
      </c>
      <c r="EG52" s="46">
        <f>INDEX(Allocations[#All],MATCH(Capacity_Charges!$C51,Allocations[[#All],[Invoice_Group]],0),MATCH(Capacity_Charges!$B$3,Allocations[#Headers],0))</f>
        <v>0</v>
      </c>
      <c r="EH52" s="46">
        <f>INDEX(Allocations[#All],MATCH(Capacity_Charges!$C51,Allocations[[#All],[Invoice_Group]],0),MATCH(Capacity_Charges!$B$3,Allocations[#Headers],0))</f>
        <v>0</v>
      </c>
      <c r="EI52" s="46">
        <f>INDEX(Allocations[#All],MATCH(Capacity_Charges!$C51,Allocations[[#All],[Invoice_Group]],0),MATCH(Capacity_Charges!$B$3,Allocations[#Headers],0))</f>
        <v>0</v>
      </c>
      <c r="EJ52" s="46">
        <f>INDEX(Allocations[#All],MATCH(Capacity_Charges!$C51,Allocations[[#All],[Invoice_Group]],0),MATCH(Capacity_Charges!$B$3,Allocations[#Headers],0))</f>
        <v>0</v>
      </c>
      <c r="EK52" s="46">
        <f>INDEX(Allocations[#All],MATCH(Capacity_Charges!$C51,Allocations[[#All],[Invoice_Group]],0),MATCH(Capacity_Charges!$B$3,Allocations[#Headers],0))</f>
        <v>0</v>
      </c>
      <c r="EL52" s="46">
        <f>INDEX(Allocations[#All],MATCH(Capacity_Charges!$C51,Allocations[[#All],[Invoice_Group]],0),MATCH(Capacity_Charges!$B$3,Allocations[#Headers],0))</f>
        <v>0</v>
      </c>
      <c r="EM52" s="46">
        <f>INDEX(Allocations[#All],MATCH(Capacity_Charges!$C51,Allocations[[#All],[Invoice_Group]],0),MATCH(Capacity_Charges!$B$3,Allocations[#Headers],0))</f>
        <v>0</v>
      </c>
      <c r="EN52" s="46">
        <f>INDEX(Allocations[#All],MATCH(Capacity_Charges!$C51,Allocations[[#All],[Invoice_Group]],0),MATCH(Capacity_Charges!$B$3,Allocations[#Headers],0))</f>
        <v>0</v>
      </c>
      <c r="EO52" s="46">
        <f>INDEX(Allocations[#All],MATCH(Capacity_Charges!$C51,Allocations[[#All],[Invoice_Group]],0),MATCH(Capacity_Charges!$B$3,Allocations[#Headers],0))</f>
        <v>0</v>
      </c>
      <c r="EP52" s="46">
        <f>INDEX(Allocations[#All],MATCH(Capacity_Charges!$C51,Allocations[[#All],[Invoice_Group]],0),MATCH(Capacity_Charges!$B$3,Allocations[#Headers],0))</f>
        <v>0</v>
      </c>
      <c r="EQ52" s="46">
        <f>INDEX(Allocations[#All],MATCH(Capacity_Charges!$C51,Allocations[[#All],[Invoice_Group]],0),MATCH(Capacity_Charges!$B$3,Allocations[#Headers],0))</f>
        <v>0</v>
      </c>
      <c r="ER52" s="46">
        <f>INDEX(Allocations[#All],MATCH(Capacity_Charges!$C51,Allocations[[#All],[Invoice_Group]],0),MATCH(Capacity_Charges!$B$3,Allocations[#Headers],0))</f>
        <v>0</v>
      </c>
      <c r="ES52" s="46">
        <f>INDEX(Allocations[#All],MATCH(Capacity_Charges!$C51,Allocations[[#All],[Invoice_Group]],0),MATCH(Capacity_Charges!$B$3,Allocations[#Headers],0))</f>
        <v>0</v>
      </c>
      <c r="ET52" s="46">
        <f>INDEX(Allocations[#All],MATCH(Capacity_Charges!$C51,Allocations[[#All],[Invoice_Group]],0),MATCH(Capacity_Charges!$B$3,Allocations[#Headers],0))</f>
        <v>0</v>
      </c>
      <c r="EU52" s="46">
        <f>INDEX(Allocations[#All],MATCH(Capacity_Charges!$C51,Allocations[[#All],[Invoice_Group]],0),MATCH(Capacity_Charges!$B$3,Allocations[#Headers],0))</f>
        <v>0</v>
      </c>
      <c r="EV52" s="46">
        <f>INDEX(Allocations[#All],MATCH(Capacity_Charges!$C51,Allocations[[#All],[Invoice_Group]],0),MATCH(Capacity_Charges!$B$3,Allocations[#Headers],0))</f>
        <v>0</v>
      </c>
      <c r="EW52" s="46">
        <f>INDEX(Allocations[#All],MATCH(Capacity_Charges!$C51,Allocations[[#All],[Invoice_Group]],0),MATCH(Capacity_Charges!$B$3,Allocations[#Headers],0))</f>
        <v>0</v>
      </c>
      <c r="EX52" s="46">
        <f>INDEX(Allocations[#All],MATCH(Capacity_Charges!$C51,Allocations[[#All],[Invoice_Group]],0),MATCH(Capacity_Charges!$B$3,Allocations[#Headers],0))</f>
        <v>0</v>
      </c>
      <c r="EY52" s="46">
        <f>INDEX(Allocations[#All],MATCH(Capacity_Charges!$C51,Allocations[[#All],[Invoice_Group]],0),MATCH(Capacity_Charges!$B$3,Allocations[#Headers],0))</f>
        <v>0</v>
      </c>
      <c r="EZ52" s="46">
        <f>INDEX(Allocations[#All],MATCH(Capacity_Charges!$C51,Allocations[[#All],[Invoice_Group]],0),MATCH(Capacity_Charges!$B$3,Allocations[#Headers],0))</f>
        <v>0</v>
      </c>
      <c r="FA52" s="46">
        <f>INDEX(Allocations[#All],MATCH(Capacity_Charges!$C51,Allocations[[#All],[Invoice_Group]],0),MATCH(Capacity_Charges!$B$3,Allocations[#Headers],0))</f>
        <v>0</v>
      </c>
      <c r="FB52" s="46">
        <f>INDEX(Allocations[#All],MATCH(Capacity_Charges!$C51,Allocations[[#All],[Invoice_Group]],0),MATCH(Capacity_Charges!$B$3,Allocations[#Headers],0))</f>
        <v>0</v>
      </c>
      <c r="FC52" s="46">
        <f>INDEX(Allocations[#All],MATCH(Capacity_Charges!$C51,Allocations[[#All],[Invoice_Group]],0),MATCH(Capacity_Charges!$B$3,Allocations[#Headers],0))</f>
        <v>0</v>
      </c>
      <c r="FD52" s="46">
        <f>INDEX(Allocations[#All],MATCH(Capacity_Charges!$C51,Allocations[[#All],[Invoice_Group]],0),MATCH(Capacity_Charges!$B$3,Allocations[#Headers],0))</f>
        <v>0</v>
      </c>
      <c r="FE52" s="46">
        <f>INDEX(Allocations[#All],MATCH(Capacity_Charges!$C51,Allocations[[#All],[Invoice_Group]],0),MATCH(Capacity_Charges!$B$3,Allocations[#Headers],0))</f>
        <v>0</v>
      </c>
      <c r="FF52" s="46">
        <f>INDEX(Allocations[#All],MATCH(Capacity_Charges!$C51,Allocations[[#All],[Invoice_Group]],0),MATCH(Capacity_Charges!$B$3,Allocations[#Headers],0))</f>
        <v>0</v>
      </c>
      <c r="FG52" s="46">
        <f>INDEX(Allocations[#All],MATCH(Capacity_Charges!$C51,Allocations[[#All],[Invoice_Group]],0),MATCH(Capacity_Charges!$B$3,Allocations[#Headers],0))</f>
        <v>0</v>
      </c>
      <c r="FH52" s="46">
        <f>INDEX(Allocations[#All],MATCH(Capacity_Charges!$C51,Allocations[[#All],[Invoice_Group]],0),MATCH(Capacity_Charges!$B$3,Allocations[#Headers],0))</f>
        <v>0</v>
      </c>
      <c r="FI52" s="46">
        <f>INDEX(Allocations[#All],MATCH(Capacity_Charges!$C51,Allocations[[#All],[Invoice_Group]],0),MATCH(Capacity_Charges!$B$3,Allocations[#Headers],0))</f>
        <v>0</v>
      </c>
      <c r="FJ52" s="46">
        <f>INDEX(Allocations[#All],MATCH(Capacity_Charges!$C51,Allocations[[#All],[Invoice_Group]],0),MATCH(Capacity_Charges!$B$3,Allocations[#Headers],0))</f>
        <v>0</v>
      </c>
      <c r="FK52" s="46">
        <f>INDEX(Allocations[#All],MATCH(Capacity_Charges!$C51,Allocations[[#All],[Invoice_Group]],0),MATCH(Capacity_Charges!$B$3,Allocations[#Headers],0))</f>
        <v>0</v>
      </c>
      <c r="FL52" s="46">
        <f>INDEX(Allocations[#All],MATCH(Capacity_Charges!$C51,Allocations[[#All],[Invoice_Group]],0),MATCH(Capacity_Charges!$B$3,Allocations[#Headers],0))</f>
        <v>0</v>
      </c>
      <c r="FM52" s="46">
        <f>INDEX(Allocations[#All],MATCH(Capacity_Charges!$C51,Allocations[[#All],[Invoice_Group]],0),MATCH(Capacity_Charges!$B$3,Allocations[#Headers],0))</f>
        <v>0</v>
      </c>
      <c r="FN52" s="46">
        <f>INDEX(Allocations[#All],MATCH(Capacity_Charges!$C51,Allocations[[#All],[Invoice_Group]],0),MATCH(Capacity_Charges!$B$3,Allocations[#Headers],0))</f>
        <v>0</v>
      </c>
      <c r="FO52" s="46">
        <f>INDEX(Allocations[#All],MATCH(Capacity_Charges!$C51,Allocations[[#All],[Invoice_Group]],0),MATCH(Capacity_Charges!$B$3,Allocations[#Headers],0))</f>
        <v>0</v>
      </c>
      <c r="FP52" s="46">
        <f>INDEX(Allocations[#All],MATCH(Capacity_Charges!$C51,Allocations[[#All],[Invoice_Group]],0),MATCH(Capacity_Charges!$B$3,Allocations[#Headers],0))</f>
        <v>0</v>
      </c>
      <c r="FQ52" s="46">
        <f>INDEX(Allocations[#All],MATCH(Capacity_Charges!$C51,Allocations[[#All],[Invoice_Group]],0),MATCH(Capacity_Charges!$B$3,Allocations[#Headers],0))</f>
        <v>0</v>
      </c>
      <c r="FR52" s="46">
        <f>INDEX(Allocations[#All],MATCH(Capacity_Charges!$C51,Allocations[[#All],[Invoice_Group]],0),MATCH(Capacity_Charges!$B$3,Allocations[#Headers],0))</f>
        <v>0</v>
      </c>
      <c r="FS52" s="46">
        <f>INDEX(Allocations[#All],MATCH(Capacity_Charges!$C51,Allocations[[#All],[Invoice_Group]],0),MATCH(Capacity_Charges!$B$3,Allocations[#Headers],0))</f>
        <v>0</v>
      </c>
      <c r="FT52" s="46">
        <f>INDEX(Allocations[#All],MATCH(Capacity_Charges!$C51,Allocations[[#All],[Invoice_Group]],0),MATCH(Capacity_Charges!$B$3,Allocations[#Headers],0))</f>
        <v>0</v>
      </c>
      <c r="FU52" s="46">
        <f>INDEX(Allocations[#All],MATCH(Capacity_Charges!$C51,Allocations[[#All],[Invoice_Group]],0),MATCH(Capacity_Charges!$B$3,Allocations[#Headers],0))</f>
        <v>0</v>
      </c>
      <c r="FV52" s="46">
        <f>INDEX(Allocations[#All],MATCH(Capacity_Charges!$C51,Allocations[[#All],[Invoice_Group]],0),MATCH(Capacity_Charges!$B$3,Allocations[#Headers],0))</f>
        <v>0</v>
      </c>
      <c r="FW52" s="46">
        <f>INDEX(Allocations[#All],MATCH(Capacity_Charges!$C51,Allocations[[#All],[Invoice_Group]],0),MATCH(Capacity_Charges!$B$3,Allocations[#Headers],0))</f>
        <v>0</v>
      </c>
      <c r="FX52" s="46">
        <f>INDEX(Allocations[#All],MATCH(Capacity_Charges!$C51,Allocations[[#All],[Invoice_Group]],0),MATCH(Capacity_Charges!$B$3,Allocations[#Headers],0))</f>
        <v>0</v>
      </c>
      <c r="FY52" s="46">
        <f>INDEX(Allocations[#All],MATCH(Capacity_Charges!$C51,Allocations[[#All],[Invoice_Group]],0),MATCH(Capacity_Charges!$B$3,Allocations[#Headers],0))</f>
        <v>0</v>
      </c>
      <c r="FZ52" s="46">
        <f>INDEX(Allocations[#All],MATCH(Capacity_Charges!$C51,Allocations[[#All],[Invoice_Group]],0),MATCH(Capacity_Charges!$B$3,Allocations[#Headers],0))</f>
        <v>0</v>
      </c>
      <c r="GA52" s="46">
        <f>INDEX(Allocations[#All],MATCH(Capacity_Charges!$C51,Allocations[[#All],[Invoice_Group]],0),MATCH(Capacity_Charges!$B$3,Allocations[#Headers],0))</f>
        <v>0</v>
      </c>
      <c r="GB52" s="46">
        <f>INDEX(Allocations[#All],MATCH(Capacity_Charges!$C51,Allocations[[#All],[Invoice_Group]],0),MATCH(Capacity_Charges!$B$3,Allocations[#Headers],0))</f>
        <v>0</v>
      </c>
      <c r="GC52" s="46">
        <f>INDEX(Allocations[#All],MATCH(Capacity_Charges!$C51,Allocations[[#All],[Invoice_Group]],0),MATCH(Capacity_Charges!$B$3,Allocations[#Headers],0))</f>
        <v>0</v>
      </c>
      <c r="GD52" s="46">
        <f>INDEX(Allocations[#All],MATCH(Capacity_Charges!$C51,Allocations[[#All],[Invoice_Group]],0),MATCH(Capacity_Charges!$B$3,Allocations[#Headers],0))</f>
        <v>0</v>
      </c>
      <c r="GE52" s="46">
        <f>INDEX(Allocations[#All],MATCH(Capacity_Charges!$C51,Allocations[[#All],[Invoice_Group]],0),MATCH(Capacity_Charges!$B$3,Allocations[#Headers],0))</f>
        <v>0</v>
      </c>
      <c r="GF52" s="46">
        <f>INDEX(Allocations[#All],MATCH(Capacity_Charges!$C51,Allocations[[#All],[Invoice_Group]],0),MATCH(Capacity_Charges!$B$3,Allocations[#Headers],0))</f>
        <v>0</v>
      </c>
      <c r="GG52" s="46">
        <f>INDEX(Allocations[#All],MATCH(Capacity_Charges!$C51,Allocations[[#All],[Invoice_Group]],0),MATCH(Capacity_Charges!$B$3,Allocations[#Headers],0))</f>
        <v>0</v>
      </c>
      <c r="GH52" s="46">
        <f>INDEX(Allocations[#All],MATCH(Capacity_Charges!$C51,Allocations[[#All],[Invoice_Group]],0),MATCH(Capacity_Charges!$B$3,Allocations[#Headers],0))</f>
        <v>0</v>
      </c>
      <c r="GI52" s="46">
        <f>INDEX(Allocations[#All],MATCH(Capacity_Charges!$C51,Allocations[[#All],[Invoice_Group]],0),MATCH(Capacity_Charges!$B$3,Allocations[#Headers],0))</f>
        <v>0</v>
      </c>
      <c r="GJ52" s="46">
        <f>INDEX(Allocations[#All],MATCH(Capacity_Charges!$C51,Allocations[[#All],[Invoice_Group]],0),MATCH(Capacity_Charges!$B$3,Allocations[#Headers],0))</f>
        <v>0</v>
      </c>
      <c r="GK52" s="46">
        <f>INDEX(Allocations[#All],MATCH(Capacity_Charges!$C51,Allocations[[#All],[Invoice_Group]],0),MATCH(Capacity_Charges!$B$3,Allocations[#Headers],0))</f>
        <v>0</v>
      </c>
      <c r="GL52" s="46">
        <f>INDEX(Allocations[#All],MATCH(Capacity_Charges!$C51,Allocations[[#All],[Invoice_Group]],0),MATCH(Capacity_Charges!$B$3,Allocations[#Headers],0))</f>
        <v>0</v>
      </c>
      <c r="GM52" s="46">
        <f>INDEX(Allocations[#All],MATCH(Capacity_Charges!$C51,Allocations[[#All],[Invoice_Group]],0),MATCH(Capacity_Charges!$B$3,Allocations[#Headers],0))</f>
        <v>0</v>
      </c>
      <c r="GN52" s="46">
        <f>INDEX(Allocations[#All],MATCH(Capacity_Charges!$C51,Allocations[[#All],[Invoice_Group]],0),MATCH(Capacity_Charges!$B$3,Allocations[#Headers],0))</f>
        <v>0</v>
      </c>
      <c r="GO52" s="46">
        <f>INDEX(Allocations[#All],MATCH(Capacity_Charges!$C51,Allocations[[#All],[Invoice_Group]],0),MATCH(Capacity_Charges!$B$3,Allocations[#Headers],0))</f>
        <v>0</v>
      </c>
      <c r="GP52" s="46">
        <f>INDEX(Allocations[#All],MATCH(Capacity_Charges!$C51,Allocations[[#All],[Invoice_Group]],0),MATCH(Capacity_Charges!$B$3,Allocations[#Headers],0))</f>
        <v>0</v>
      </c>
      <c r="GQ52" s="46">
        <f>INDEX(Allocations[#All],MATCH(Capacity_Charges!$C51,Allocations[[#All],[Invoice_Group]],0),MATCH(Capacity_Charges!$B$3,Allocations[#Headers],0))</f>
        <v>0</v>
      </c>
      <c r="GR52" s="46">
        <f>INDEX(Allocations[#All],MATCH(Capacity_Charges!$C51,Allocations[[#All],[Invoice_Group]],0),MATCH(Capacity_Charges!$B$3,Allocations[#Headers],0))</f>
        <v>0</v>
      </c>
      <c r="GS52" s="46">
        <f>INDEX(Allocations[#All],MATCH(Capacity_Charges!$C51,Allocations[[#All],[Invoice_Group]],0),MATCH(Capacity_Charges!$B$3,Allocations[#Headers],0))</f>
        <v>0</v>
      </c>
      <c r="GT52" s="46">
        <f>INDEX(Allocations[#All],MATCH(Capacity_Charges!$C51,Allocations[[#All],[Invoice_Group]],0),MATCH(Capacity_Charges!$B$3,Allocations[#Headers],0))</f>
        <v>0</v>
      </c>
      <c r="GU52" s="46">
        <f>INDEX(Allocations[#All],MATCH(Capacity_Charges!$C51,Allocations[[#All],[Invoice_Group]],0),MATCH(Capacity_Charges!$B$3,Allocations[#Headers],0))</f>
        <v>0</v>
      </c>
      <c r="GV52" s="46">
        <f>INDEX(Allocations[#All],MATCH(Capacity_Charges!$C51,Allocations[[#All],[Invoice_Group]],0),MATCH(Capacity_Charges!$B$3,Allocations[#Headers],0))</f>
        <v>0</v>
      </c>
      <c r="GW52" s="46">
        <f>INDEX(Allocations[#All],MATCH(Capacity_Charges!$C51,Allocations[[#All],[Invoice_Group]],0),MATCH(Capacity_Charges!$B$3,Allocations[#Headers],0))</f>
        <v>0</v>
      </c>
      <c r="GX52" s="46">
        <f>INDEX(Allocations[#All],MATCH(Capacity_Charges!$C51,Allocations[[#All],[Invoice_Group]],0),MATCH(Capacity_Charges!$B$3,Allocations[#Headers],0))</f>
        <v>0</v>
      </c>
      <c r="GY52" s="46">
        <f>INDEX(Allocations[#All],MATCH(Capacity_Charges!$C51,Allocations[[#All],[Invoice_Group]],0),MATCH(Capacity_Charges!$B$3,Allocations[#Headers],0))</f>
        <v>0</v>
      </c>
      <c r="GZ52" s="46">
        <f>INDEX(Allocations[#All],MATCH(Capacity_Charges!$C51,Allocations[[#All],[Invoice_Group]],0),MATCH(Capacity_Charges!$B$3,Allocations[#Headers],0))</f>
        <v>0</v>
      </c>
      <c r="HA52" s="46">
        <f>INDEX(Allocations[#All],MATCH(Capacity_Charges!$C51,Allocations[[#All],[Invoice_Group]],0),MATCH(Capacity_Charges!$B$3,Allocations[#Headers],0))</f>
        <v>0</v>
      </c>
      <c r="HB52" s="46">
        <f>INDEX(Allocations[#All],MATCH(Capacity_Charges!$C51,Allocations[[#All],[Invoice_Group]],0),MATCH(Capacity_Charges!$B$3,Allocations[#Headers],0))</f>
        <v>0</v>
      </c>
      <c r="HC52" s="46">
        <f>INDEX(Allocations[#All],MATCH(Capacity_Charges!$C51,Allocations[[#All],[Invoice_Group]],0),MATCH(Capacity_Charges!$B$3,Allocations[#Headers],0))</f>
        <v>0</v>
      </c>
      <c r="HD52" s="46">
        <f>INDEX(Allocations[#All],MATCH(Capacity_Charges!$C51,Allocations[[#All],[Invoice_Group]],0),MATCH(Capacity_Charges!$B$3,Allocations[#Headers],0))</f>
        <v>0</v>
      </c>
      <c r="HE52" s="46">
        <f>INDEX(Allocations[#All],MATCH(Capacity_Charges!$C51,Allocations[[#All],[Invoice_Group]],0),MATCH(Capacity_Charges!$B$3,Allocations[#Headers],0))</f>
        <v>0</v>
      </c>
      <c r="HF52" s="46">
        <f>INDEX(Allocations[#All],MATCH(Capacity_Charges!$C51,Allocations[[#All],[Invoice_Group]],0),MATCH(Capacity_Charges!$B$3,Allocations[#Headers],0))</f>
        <v>0</v>
      </c>
      <c r="HG52" s="46">
        <f>INDEX(Allocations[#All],MATCH(Capacity_Charges!$C51,Allocations[[#All],[Invoice_Group]],0),MATCH(Capacity_Charges!$B$3,Allocations[#Headers],0))</f>
        <v>0</v>
      </c>
      <c r="HH52" s="46">
        <f>INDEX(Allocations[#All],MATCH(Capacity_Charges!$C51,Allocations[[#All],[Invoice_Group]],0),MATCH(Capacity_Charges!$B$3,Allocations[#Headers],0))</f>
        <v>0</v>
      </c>
      <c r="HI52" s="46">
        <f>INDEX(Allocations[#All],MATCH(Capacity_Charges!$C51,Allocations[[#All],[Invoice_Group]],0),MATCH(Capacity_Charges!$B$3,Allocations[#Headers],0))</f>
        <v>0</v>
      </c>
      <c r="HJ52" s="46">
        <f>INDEX(Allocations[#All],MATCH(Capacity_Charges!$C51,Allocations[[#All],[Invoice_Group]],0),MATCH(Capacity_Charges!$B$3,Allocations[#Headers],0))</f>
        <v>0</v>
      </c>
      <c r="HK52" s="46">
        <f>INDEX(Allocations[#All],MATCH(Capacity_Charges!$C51,Allocations[[#All],[Invoice_Group]],0),MATCH(Capacity_Charges!$B$3,Allocations[#Headers],0))</f>
        <v>0</v>
      </c>
      <c r="HL52" s="46">
        <f>INDEX(Allocations[#All],MATCH(Capacity_Charges!$C51,Allocations[[#All],[Invoice_Group]],0),MATCH(Capacity_Charges!$B$3,Allocations[#Headers],0))</f>
        <v>0</v>
      </c>
      <c r="HM52" s="46">
        <f>INDEX(Allocations[#All],MATCH(Capacity_Charges!$C51,Allocations[[#All],[Invoice_Group]],0),MATCH(Capacity_Charges!$B$3,Allocations[#Headers],0))</f>
        <v>0</v>
      </c>
      <c r="HN52" s="46">
        <f>INDEX(Allocations[#All],MATCH(Capacity_Charges!$C51,Allocations[[#All],[Invoice_Group]],0),MATCH(Capacity_Charges!$B$3,Allocations[#Headers],0))</f>
        <v>0</v>
      </c>
      <c r="HO52" s="46">
        <f>INDEX(Allocations[#All],MATCH(Capacity_Charges!$C51,Allocations[[#All],[Invoice_Group]],0),MATCH(Capacity_Charges!$B$3,Allocations[#Headers],0))</f>
        <v>0</v>
      </c>
      <c r="HP52" s="46">
        <f>INDEX(Allocations[#All],MATCH(Capacity_Charges!$C51,Allocations[[#All],[Invoice_Group]],0),MATCH(Capacity_Charges!$B$3,Allocations[#Headers],0))</f>
        <v>0</v>
      </c>
      <c r="HQ52" s="46">
        <f>INDEX(Allocations[#All],MATCH(Capacity_Charges!$C51,Allocations[[#All],[Invoice_Group]],0),MATCH(Capacity_Charges!$B$3,Allocations[#Headers],0))</f>
        <v>0</v>
      </c>
      <c r="HR52" s="46">
        <f>INDEX(Allocations[#All],MATCH(Capacity_Charges!$C51,Allocations[[#All],[Invoice_Group]],0),MATCH(Capacity_Charges!$B$3,Allocations[#Headers],0))</f>
        <v>0</v>
      </c>
      <c r="HS52" s="46">
        <f>INDEX(Allocations[#All],MATCH(Capacity_Charges!$C51,Allocations[[#All],[Invoice_Group]],0),MATCH(Capacity_Charges!$B$3,Allocations[#Headers],0))</f>
        <v>0</v>
      </c>
      <c r="HT52" s="46">
        <f>INDEX(Allocations[#All],MATCH(Capacity_Charges!$C51,Allocations[[#All],[Invoice_Group]],0),MATCH(Capacity_Charges!$B$3,Allocations[#Headers],0))</f>
        <v>0</v>
      </c>
      <c r="HU52" s="46">
        <f>INDEX(Allocations[#All],MATCH(Capacity_Charges!$C51,Allocations[[#All],[Invoice_Group]],0),MATCH(Capacity_Charges!$B$3,Allocations[#Headers],0))</f>
        <v>0</v>
      </c>
      <c r="HV52" s="46">
        <f>INDEX(Allocations[#All],MATCH(Capacity_Charges!$C51,Allocations[[#All],[Invoice_Group]],0),MATCH(Capacity_Charges!$B$3,Allocations[#Headers],0))</f>
        <v>0</v>
      </c>
      <c r="HW52" s="46">
        <f>INDEX(Allocations[#All],MATCH(Capacity_Charges!$C51,Allocations[[#All],[Invoice_Group]],0),MATCH(Capacity_Charges!$B$3,Allocations[#Headers],0))</f>
        <v>0</v>
      </c>
      <c r="HX52" s="46">
        <f>INDEX(Allocations[#All],MATCH(Capacity_Charges!$C51,Allocations[[#All],[Invoice_Group]],0),MATCH(Capacity_Charges!$B$3,Allocations[#Headers],0))</f>
        <v>0</v>
      </c>
      <c r="HY52" s="46">
        <f>INDEX(Allocations[#All],MATCH(Capacity_Charges!$C51,Allocations[[#All],[Invoice_Group]],0),MATCH(Capacity_Charges!$B$3,Allocations[#Headers],0))</f>
        <v>0</v>
      </c>
      <c r="HZ52" s="46">
        <f>INDEX(Allocations[#All],MATCH(Capacity_Charges!$C51,Allocations[[#All],[Invoice_Group]],0),MATCH(Capacity_Charges!$B$3,Allocations[#Headers],0))</f>
        <v>0</v>
      </c>
      <c r="IA52" s="46">
        <f>INDEX(Allocations[#All],MATCH(Capacity_Charges!$C51,Allocations[[#All],[Invoice_Group]],0),MATCH(Capacity_Charges!$B$3,Allocations[#Headers],0))</f>
        <v>0</v>
      </c>
      <c r="IB52" s="46">
        <f>INDEX(Allocations[#All],MATCH(Capacity_Charges!$C51,Allocations[[#All],[Invoice_Group]],0),MATCH(Capacity_Charges!$B$3,Allocations[#Headers],0))</f>
        <v>0</v>
      </c>
      <c r="IC52" s="46">
        <f>INDEX(Allocations[#All],MATCH(Capacity_Charges!$C51,Allocations[[#All],[Invoice_Group]],0),MATCH(Capacity_Charges!$B$3,Allocations[#Headers],0))</f>
        <v>0</v>
      </c>
      <c r="ID52" s="46">
        <f>INDEX(Allocations[#All],MATCH(Capacity_Charges!$C51,Allocations[[#All],[Invoice_Group]],0),MATCH(Capacity_Charges!$B$3,Allocations[#Headers],0))</f>
        <v>0</v>
      </c>
      <c r="IE52" s="46">
        <f>INDEX(Allocations[#All],MATCH(Capacity_Charges!$C51,Allocations[[#All],[Invoice_Group]],0),MATCH(Capacity_Charges!$B$3,Allocations[#Headers],0))</f>
        <v>0</v>
      </c>
      <c r="IF52" s="46">
        <f>INDEX(Allocations[#All],MATCH(Capacity_Charges!$C51,Allocations[[#All],[Invoice_Group]],0),MATCH(Capacity_Charges!$B$3,Allocations[#Headers],0))</f>
        <v>0</v>
      </c>
      <c r="IG52" s="46">
        <f>INDEX(Allocations[#All],MATCH(Capacity_Charges!$C51,Allocations[[#All],[Invoice_Group]],0),MATCH(Capacity_Charges!$B$3,Allocations[#Headers],0))</f>
        <v>0</v>
      </c>
      <c r="IH52" s="46">
        <f>INDEX(Allocations[#All],MATCH(Capacity_Charges!$C51,Allocations[[#All],[Invoice_Group]],0),MATCH(Capacity_Charges!$B$3,Allocations[#Headers],0))</f>
        <v>0</v>
      </c>
      <c r="II52" s="46">
        <f>INDEX(Allocations[#All],MATCH(Capacity_Charges!$C51,Allocations[[#All],[Invoice_Group]],0),MATCH(Capacity_Charges!$B$3,Allocations[#Headers],0))</f>
        <v>0</v>
      </c>
      <c r="IJ52" s="46">
        <f>INDEX(Allocations[#All],MATCH(Capacity_Charges!$C51,Allocations[[#All],[Invoice_Group]],0),MATCH(Capacity_Charges!$B$3,Allocations[#Headers],0))</f>
        <v>0</v>
      </c>
      <c r="IK52" s="46">
        <f>INDEX(Allocations[#All],MATCH(Capacity_Charges!$C51,Allocations[[#All],[Invoice_Group]],0),MATCH(Capacity_Charges!$B$3,Allocations[#Headers],0))</f>
        <v>0</v>
      </c>
      <c r="IL52" s="46">
        <f>INDEX(Allocations[#All],MATCH(Capacity_Charges!$C51,Allocations[[#All],[Invoice_Group]],0),MATCH(Capacity_Charges!$B$3,Allocations[#Headers],0))</f>
        <v>0</v>
      </c>
      <c r="IM52" s="46">
        <f>INDEX(Allocations[#All],MATCH(Capacity_Charges!$C51,Allocations[[#All],[Invoice_Group]],0),MATCH(Capacity_Charges!$B$3,Allocations[#Headers],0))</f>
        <v>0</v>
      </c>
      <c r="IN52" s="46">
        <f>INDEX(Allocations[#All],MATCH(Capacity_Charges!$C51,Allocations[[#All],[Invoice_Group]],0),MATCH(Capacity_Charges!$B$3,Allocations[#Headers],0))</f>
        <v>0</v>
      </c>
      <c r="IO52" s="46">
        <f>INDEX(Allocations[#All],MATCH(Capacity_Charges!$C51,Allocations[[#All],[Invoice_Group]],0),MATCH(Capacity_Charges!$B$3,Allocations[#Headers],0))</f>
        <v>0</v>
      </c>
      <c r="IP52" s="46">
        <f>INDEX(Allocations[#All],MATCH(Capacity_Charges!$C51,Allocations[[#All],[Invoice_Group]],0),MATCH(Capacity_Charges!$B$3,Allocations[#Headers],0))</f>
        <v>0</v>
      </c>
      <c r="IQ52" s="46">
        <f>INDEX(Allocations[#All],MATCH(Capacity_Charges!$C51,Allocations[[#All],[Invoice_Group]],0),MATCH(Capacity_Charges!$B$3,Allocations[#Headers],0))</f>
        <v>0</v>
      </c>
      <c r="IR52" s="46">
        <f>INDEX(Allocations[#All],MATCH(Capacity_Charges!$C51,Allocations[[#All],[Invoice_Group]],0),MATCH(Capacity_Charges!$B$3,Allocations[#Headers],0))</f>
        <v>0</v>
      </c>
      <c r="IS52" s="46">
        <f>INDEX(Allocations[#All],MATCH(Capacity_Charges!$C51,Allocations[[#All],[Invoice_Group]],0),MATCH(Capacity_Charges!$B$3,Allocations[#Headers],0))</f>
        <v>0</v>
      </c>
      <c r="IT52" s="46">
        <f>INDEX(Allocations[#All],MATCH(Capacity_Charges!$C51,Allocations[[#All],[Invoice_Group]],0),MATCH(Capacity_Charges!$B$3,Allocations[#Headers],0))</f>
        <v>0</v>
      </c>
      <c r="IU52" s="46">
        <f>INDEX(Allocations[#All],MATCH(Capacity_Charges!$C51,Allocations[[#All],[Invoice_Group]],0),MATCH(Capacity_Charges!$B$3,Allocations[#Headers],0))</f>
        <v>0</v>
      </c>
      <c r="IV52" s="46">
        <f>INDEX(Allocations[#All],MATCH(Capacity_Charges!$C51,Allocations[[#All],[Invoice_Group]],0),MATCH(Capacity_Charges!$B$3,Allocations[#Headers],0))</f>
        <v>0</v>
      </c>
      <c r="IW52" s="46">
        <f>INDEX(Allocations[#All],MATCH(Capacity_Charges!$C51,Allocations[[#All],[Invoice_Group]],0),MATCH(Capacity_Charges!$B$3,Allocations[#Headers],0))</f>
        <v>0</v>
      </c>
      <c r="IX52" s="46">
        <f>INDEX(Allocations[#All],MATCH(Capacity_Charges!$C51,Allocations[[#All],[Invoice_Group]],0),MATCH(Capacity_Charges!$B$3,Allocations[#Headers],0))</f>
        <v>0</v>
      </c>
      <c r="IY52" s="46">
        <f>INDEX(Allocations[#All],MATCH(Capacity_Charges!$C51,Allocations[[#All],[Invoice_Group]],0),MATCH(Capacity_Charges!$B$3,Allocations[#Headers],0))</f>
        <v>0</v>
      </c>
      <c r="IZ52" s="46">
        <f>INDEX(Allocations[#All],MATCH(Capacity_Charges!$C51,Allocations[[#All],[Invoice_Group]],0),MATCH(Capacity_Charges!$B$3,Allocations[#Headers],0))</f>
        <v>0</v>
      </c>
      <c r="JA52" s="46">
        <f>INDEX(Allocations[#All],MATCH(Capacity_Charges!$C51,Allocations[[#All],[Invoice_Group]],0),MATCH(Capacity_Charges!$B$3,Allocations[#Headers],0))</f>
        <v>0</v>
      </c>
      <c r="JB52" s="46">
        <f>INDEX(Allocations[#All],MATCH(Capacity_Charges!$C51,Allocations[[#All],[Invoice_Group]],0),MATCH(Capacity_Charges!$B$3,Allocations[#Headers],0))</f>
        <v>0</v>
      </c>
      <c r="JC52" s="46">
        <f>INDEX(Allocations[#All],MATCH(Capacity_Charges!$C51,Allocations[[#All],[Invoice_Group]],0),MATCH(Capacity_Charges!$B$3,Allocations[#Headers],0))</f>
        <v>0</v>
      </c>
      <c r="JD52" s="46">
        <f>INDEX(Allocations[#All],MATCH(Capacity_Charges!$C51,Allocations[[#All],[Invoice_Group]],0),MATCH(Capacity_Charges!$B$3,Allocations[#Headers],0))</f>
        <v>0</v>
      </c>
      <c r="JE52" s="46">
        <f>INDEX(Allocations[#All],MATCH(Capacity_Charges!$C51,Allocations[[#All],[Invoice_Group]],0),MATCH(Capacity_Charges!$B$3,Allocations[#Headers],0))</f>
        <v>0</v>
      </c>
      <c r="JF52" s="46">
        <f>INDEX(Allocations[#All],MATCH(Capacity_Charges!$C51,Allocations[[#All],[Invoice_Group]],0),MATCH(Capacity_Charges!$B$3,Allocations[#Headers],0))</f>
        <v>0</v>
      </c>
      <c r="JG52" s="46">
        <f>INDEX(Allocations[#All],MATCH(Capacity_Charges!$C51,Allocations[[#All],[Invoice_Group]],0),MATCH(Capacity_Charges!$B$3,Allocations[#Headers],0))</f>
        <v>0</v>
      </c>
      <c r="JH52" s="46">
        <f>INDEX(Allocations[#All],MATCH(Capacity_Charges!$C51,Allocations[[#All],[Invoice_Group]],0),MATCH(Capacity_Charges!$B$3,Allocations[#Headers],0))</f>
        <v>0</v>
      </c>
      <c r="JI52" s="46">
        <f>INDEX(Allocations[#All],MATCH(Capacity_Charges!$C51,Allocations[[#All],[Invoice_Group]],0),MATCH(Capacity_Charges!$B$3,Allocations[#Headers],0))</f>
        <v>0</v>
      </c>
      <c r="JJ52" s="46">
        <f>INDEX(Allocations[#All],MATCH(Capacity_Charges!$C51,Allocations[[#All],[Invoice_Group]],0),MATCH(Capacity_Charges!$B$3,Allocations[#Headers],0))</f>
        <v>0</v>
      </c>
      <c r="JK52" s="46">
        <f>INDEX(Allocations[#All],MATCH(Capacity_Charges!$C51,Allocations[[#All],[Invoice_Group]],0),MATCH(Capacity_Charges!$B$3,Allocations[#Headers],0))</f>
        <v>0</v>
      </c>
      <c r="JL52" s="46">
        <f>INDEX(Allocations[#All],MATCH(Capacity_Charges!$C51,Allocations[[#All],[Invoice_Group]],0),MATCH(Capacity_Charges!$B$3,Allocations[#Headers],0))</f>
        <v>0</v>
      </c>
      <c r="JM52" s="46">
        <f>INDEX(Allocations[#All],MATCH(Capacity_Charges!$C51,Allocations[[#All],[Invoice_Group]],0),MATCH(Capacity_Charges!$B$3,Allocations[#Headers],0))</f>
        <v>0</v>
      </c>
      <c r="JN52" s="46">
        <f>INDEX(Allocations[#All],MATCH(Capacity_Charges!$C51,Allocations[[#All],[Invoice_Group]],0),MATCH(Capacity_Charges!$B$3,Allocations[#Headers],0))</f>
        <v>0</v>
      </c>
      <c r="JO52" s="46">
        <f>INDEX(Allocations[#All],MATCH(Capacity_Charges!$C51,Allocations[[#All],[Invoice_Group]],0),MATCH(Capacity_Charges!$B$3,Allocations[#Headers],0))</f>
        <v>0</v>
      </c>
      <c r="JP52" s="46">
        <f>INDEX(Allocations[#All],MATCH(Capacity_Charges!$C51,Allocations[[#All],[Invoice_Group]],0),MATCH(Capacity_Charges!$B$3,Allocations[#Headers],0))</f>
        <v>0</v>
      </c>
      <c r="JQ52" s="46">
        <f>INDEX(Allocations[#All],MATCH(Capacity_Charges!$C51,Allocations[[#All],[Invoice_Group]],0),MATCH(Capacity_Charges!$B$3,Allocations[#Headers],0))</f>
        <v>0</v>
      </c>
      <c r="JR52" s="46">
        <f>INDEX(Allocations[#All],MATCH(Capacity_Charges!$C51,Allocations[[#All],[Invoice_Group]],0),MATCH(Capacity_Charges!$B$3,Allocations[#Headers],0))</f>
        <v>0</v>
      </c>
      <c r="JS52" s="46">
        <f>INDEX(Allocations[#All],MATCH(Capacity_Charges!$C51,Allocations[[#All],[Invoice_Group]],0),MATCH(Capacity_Charges!$B$3,Allocations[#Headers],0))</f>
        <v>0</v>
      </c>
      <c r="JT52" s="46">
        <f>INDEX(Allocations[#All],MATCH(Capacity_Charges!$C51,Allocations[[#All],[Invoice_Group]],0),MATCH(Capacity_Charges!$B$3,Allocations[#Headers],0))</f>
        <v>0</v>
      </c>
      <c r="JU52" s="46">
        <f>INDEX(Allocations[#All],MATCH(Capacity_Charges!$C51,Allocations[[#All],[Invoice_Group]],0),MATCH(Capacity_Charges!$B$3,Allocations[#Headers],0))</f>
        <v>0</v>
      </c>
      <c r="JV52" s="46">
        <f>INDEX(Allocations[#All],MATCH(Capacity_Charges!$C51,Allocations[[#All],[Invoice_Group]],0),MATCH(Capacity_Charges!$B$3,Allocations[#Headers],0))</f>
        <v>0</v>
      </c>
      <c r="JW52" s="46">
        <f>INDEX(Allocations[#All],MATCH(Capacity_Charges!$C51,Allocations[[#All],[Invoice_Group]],0),MATCH(Capacity_Charges!$B$3,Allocations[#Headers],0))</f>
        <v>0</v>
      </c>
      <c r="JX52" s="46">
        <f>INDEX(Allocations[#All],MATCH(Capacity_Charges!$C51,Allocations[[#All],[Invoice_Group]],0),MATCH(Capacity_Charges!$B$3,Allocations[#Headers],0))</f>
        <v>0</v>
      </c>
      <c r="JY52" s="46">
        <f>INDEX(Allocations[#All],MATCH(Capacity_Charges!$C51,Allocations[[#All],[Invoice_Group]],0),MATCH(Capacity_Charges!$B$3,Allocations[#Headers],0))</f>
        <v>0</v>
      </c>
      <c r="JZ52" s="46">
        <f>INDEX(Allocations[#All],MATCH(Capacity_Charges!$C51,Allocations[[#All],[Invoice_Group]],0),MATCH(Capacity_Charges!$B$3,Allocations[#Headers],0))</f>
        <v>0</v>
      </c>
      <c r="KA52" s="46">
        <f>INDEX(Allocations[#All],MATCH(Capacity_Charges!$C51,Allocations[[#All],[Invoice_Group]],0),MATCH(Capacity_Charges!$B$3,Allocations[#Headers],0))</f>
        <v>0</v>
      </c>
      <c r="KB52" s="46">
        <f>INDEX(Allocations[#All],MATCH(Capacity_Charges!$C51,Allocations[[#All],[Invoice_Group]],0),MATCH(Capacity_Charges!$B$3,Allocations[#Headers],0))</f>
        <v>0</v>
      </c>
      <c r="KC52" s="46">
        <f>INDEX(Allocations[#All],MATCH(Capacity_Charges!$C51,Allocations[[#All],[Invoice_Group]],0),MATCH(Capacity_Charges!$B$3,Allocations[#Headers],0))</f>
        <v>0</v>
      </c>
      <c r="KD52" s="46">
        <f>INDEX(Allocations[#All],MATCH(Capacity_Charges!$C51,Allocations[[#All],[Invoice_Group]],0),MATCH(Capacity_Charges!$B$3,Allocations[#Headers],0))</f>
        <v>0</v>
      </c>
      <c r="KE52" s="46">
        <f>INDEX(Allocations[#All],MATCH(Capacity_Charges!$C51,Allocations[[#All],[Invoice_Group]],0),MATCH(Capacity_Charges!$B$3,Allocations[#Headers],0))</f>
        <v>0</v>
      </c>
      <c r="KF52" s="46">
        <f>INDEX(Allocations[#All],MATCH(Capacity_Charges!$C51,Allocations[[#All],[Invoice_Group]],0),MATCH(Capacity_Charges!$B$3,Allocations[#Headers],0))</f>
        <v>0</v>
      </c>
      <c r="KG52" s="46">
        <f>INDEX(Allocations[#All],MATCH(Capacity_Charges!$C51,Allocations[[#All],[Invoice_Group]],0),MATCH(Capacity_Charges!$B$3,Allocations[#Headers],0))</f>
        <v>0</v>
      </c>
      <c r="KH52" s="46">
        <f>INDEX(Allocations[#All],MATCH(Capacity_Charges!$C51,Allocations[[#All],[Invoice_Group]],0),MATCH(Capacity_Charges!$B$3,Allocations[#Headers],0))</f>
        <v>0</v>
      </c>
      <c r="KI52" s="46">
        <f>INDEX(Allocations[#All],MATCH(Capacity_Charges!$C51,Allocations[[#All],[Invoice_Group]],0),MATCH(Capacity_Charges!$B$3,Allocations[#Headers],0))</f>
        <v>0</v>
      </c>
      <c r="KJ52" s="46">
        <f>INDEX(Allocations[#All],MATCH(Capacity_Charges!$C51,Allocations[[#All],[Invoice_Group]],0),MATCH(Capacity_Charges!$B$3,Allocations[#Headers],0))</f>
        <v>0</v>
      </c>
      <c r="KK52" s="46">
        <f>INDEX(Allocations[#All],MATCH(Capacity_Charges!$C51,Allocations[[#All],[Invoice_Group]],0),MATCH(Capacity_Charges!$B$3,Allocations[#Headers],0))</f>
        <v>0</v>
      </c>
      <c r="KL52" s="46">
        <f>INDEX(Allocations[#All],MATCH(Capacity_Charges!$C51,Allocations[[#All],[Invoice_Group]],0),MATCH(Capacity_Charges!$B$3,Allocations[#Headers],0))</f>
        <v>0</v>
      </c>
      <c r="KM52" s="46">
        <f>INDEX(Allocations[#All],MATCH(Capacity_Charges!$C51,Allocations[[#All],[Invoice_Group]],0),MATCH(Capacity_Charges!$B$3,Allocations[#Headers],0))</f>
        <v>0</v>
      </c>
      <c r="KN52" s="46">
        <f>INDEX(Allocations[#All],MATCH(Capacity_Charges!$C51,Allocations[[#All],[Invoice_Group]],0),MATCH(Capacity_Charges!$B$3,Allocations[#Headers],0))</f>
        <v>0</v>
      </c>
      <c r="KO52" s="46">
        <f>INDEX(Allocations[#All],MATCH(Capacity_Charges!$C51,Allocations[[#All],[Invoice_Group]],0),MATCH(Capacity_Charges!$B$3,Allocations[#Headers],0))</f>
        <v>0</v>
      </c>
      <c r="KP52" s="46">
        <f>INDEX(Allocations[#All],MATCH(Capacity_Charges!$C51,Allocations[[#All],[Invoice_Group]],0),MATCH(Capacity_Charges!$B$3,Allocations[#Headers],0))</f>
        <v>0</v>
      </c>
      <c r="KQ52" s="46">
        <f>INDEX(Allocations[#All],MATCH(Capacity_Charges!$C51,Allocations[[#All],[Invoice_Group]],0),MATCH(Capacity_Charges!$B$3,Allocations[#Headers],0))</f>
        <v>0</v>
      </c>
      <c r="KR52" s="46">
        <f>INDEX(Allocations[#All],MATCH(Capacity_Charges!$C51,Allocations[[#All],[Invoice_Group]],0),MATCH(Capacity_Charges!$B$3,Allocations[#Headers],0))</f>
        <v>0</v>
      </c>
      <c r="KS52" s="46">
        <f>INDEX(Allocations[#All],MATCH(Capacity_Charges!$C51,Allocations[[#All],[Invoice_Group]],0),MATCH(Capacity_Charges!$B$3,Allocations[#Headers],0))</f>
        <v>0</v>
      </c>
      <c r="KT52" s="46">
        <f>INDEX(Allocations[#All],MATCH(Capacity_Charges!$C51,Allocations[[#All],[Invoice_Group]],0),MATCH(Capacity_Charges!$B$3,Allocations[#Headers],0))</f>
        <v>0</v>
      </c>
      <c r="KU52" s="46">
        <f>INDEX(Allocations[#All],MATCH(Capacity_Charges!$C51,Allocations[[#All],[Invoice_Group]],0),MATCH(Capacity_Charges!$B$3,Allocations[#Headers],0))</f>
        <v>0</v>
      </c>
      <c r="KV52" s="46">
        <f>INDEX(Allocations[#All],MATCH(Capacity_Charges!$C51,Allocations[[#All],[Invoice_Group]],0),MATCH(Capacity_Charges!$B$3,Allocations[#Headers],0))</f>
        <v>0</v>
      </c>
      <c r="KW52" s="46">
        <f>INDEX(Allocations[#All],MATCH(Capacity_Charges!$C51,Allocations[[#All],[Invoice_Group]],0),MATCH(Capacity_Charges!$B$3,Allocations[#Headers],0))</f>
        <v>0</v>
      </c>
      <c r="KX52" s="46">
        <f>INDEX(Allocations[#All],MATCH(Capacity_Charges!$C51,Allocations[[#All],[Invoice_Group]],0),MATCH(Capacity_Charges!$B$3,Allocations[#Headers],0))</f>
        <v>0</v>
      </c>
      <c r="KY52" s="46">
        <f>INDEX(Allocations[#All],MATCH(Capacity_Charges!$C51,Allocations[[#All],[Invoice_Group]],0),MATCH(Capacity_Charges!$B$3,Allocations[#Headers],0))</f>
        <v>0</v>
      </c>
      <c r="KZ52" s="46">
        <f>INDEX(Allocations[#All],MATCH(Capacity_Charges!$C51,Allocations[[#All],[Invoice_Group]],0),MATCH(Capacity_Charges!$B$3,Allocations[#Headers],0))</f>
        <v>0</v>
      </c>
      <c r="LA52" s="46">
        <f>INDEX(Allocations[#All],MATCH(Capacity_Charges!$C51,Allocations[[#All],[Invoice_Group]],0),MATCH(Capacity_Charges!$B$3,Allocations[#Headers],0))</f>
        <v>0</v>
      </c>
      <c r="LB52" s="46">
        <f>INDEX(Allocations[#All],MATCH(Capacity_Charges!$C51,Allocations[[#All],[Invoice_Group]],0),MATCH(Capacity_Charges!$B$3,Allocations[#Headers],0))</f>
        <v>0</v>
      </c>
      <c r="LC52" s="46">
        <f>INDEX(Allocations[#All],MATCH(Capacity_Charges!$C51,Allocations[[#All],[Invoice_Group]],0),MATCH(Capacity_Charges!$B$3,Allocations[#Headers],0))</f>
        <v>0</v>
      </c>
      <c r="LD52" s="46">
        <f>INDEX(Allocations[#All],MATCH(Capacity_Charges!$C51,Allocations[[#All],[Invoice_Group]],0),MATCH(Capacity_Charges!$B$3,Allocations[#Headers],0))</f>
        <v>0</v>
      </c>
      <c r="LE52" s="46">
        <f>INDEX(Allocations[#All],MATCH(Capacity_Charges!$C51,Allocations[[#All],[Invoice_Group]],0),MATCH(Capacity_Charges!$B$3,Allocations[#Headers],0))</f>
        <v>0</v>
      </c>
      <c r="LF52" s="46">
        <f>INDEX(Allocations[#All],MATCH(Capacity_Charges!$C51,Allocations[[#All],[Invoice_Group]],0),MATCH(Capacity_Charges!$B$3,Allocations[#Headers],0))</f>
        <v>0</v>
      </c>
      <c r="LG52" s="46">
        <f>INDEX(Allocations[#All],MATCH(Capacity_Charges!$C51,Allocations[[#All],[Invoice_Group]],0),MATCH(Capacity_Charges!$B$3,Allocations[#Headers],0))</f>
        <v>0</v>
      </c>
      <c r="LH52" s="46">
        <f>INDEX(Allocations[#All],MATCH(Capacity_Charges!$C51,Allocations[[#All],[Invoice_Group]],0),MATCH(Capacity_Charges!$B$3,Allocations[#Headers],0))</f>
        <v>0</v>
      </c>
      <c r="LI52" s="46">
        <f>INDEX(Allocations[#All],MATCH(Capacity_Charges!$C51,Allocations[[#All],[Invoice_Group]],0),MATCH(Capacity_Charges!$B$3,Allocations[#Headers],0))</f>
        <v>0</v>
      </c>
      <c r="LJ52" s="46">
        <f>INDEX(Allocations[#All],MATCH(Capacity_Charges!$C51,Allocations[[#All],[Invoice_Group]],0),MATCH(Capacity_Charges!$B$3,Allocations[#Headers],0))</f>
        <v>0</v>
      </c>
      <c r="LK52" s="46">
        <f>INDEX(Allocations[#All],MATCH(Capacity_Charges!$C51,Allocations[[#All],[Invoice_Group]],0),MATCH(Capacity_Charges!$B$3,Allocations[#Headers],0))</f>
        <v>0</v>
      </c>
      <c r="LL52" s="46">
        <f>INDEX(Allocations[#All],MATCH(Capacity_Charges!$C51,Allocations[[#All],[Invoice_Group]],0),MATCH(Capacity_Charges!$B$3,Allocations[#Headers],0))</f>
        <v>0</v>
      </c>
      <c r="LM52" s="46">
        <f>INDEX(Allocations[#All],MATCH(Capacity_Charges!$C51,Allocations[[#All],[Invoice_Group]],0),MATCH(Capacity_Charges!$B$3,Allocations[#Headers],0))</f>
        <v>0</v>
      </c>
      <c r="LN52" s="46">
        <f>INDEX(Allocations[#All],MATCH(Capacity_Charges!$C51,Allocations[[#All],[Invoice_Group]],0),MATCH(Capacity_Charges!$B$3,Allocations[#Headers],0))</f>
        <v>0</v>
      </c>
      <c r="LO52" s="46">
        <f>INDEX(Allocations[#All],MATCH(Capacity_Charges!$C51,Allocations[[#All],[Invoice_Group]],0),MATCH(Capacity_Charges!$B$3,Allocations[#Headers],0))</f>
        <v>0</v>
      </c>
      <c r="LP52" s="46">
        <f>INDEX(Allocations[#All],MATCH(Capacity_Charges!$C51,Allocations[[#All],[Invoice_Group]],0),MATCH(Capacity_Charges!$B$3,Allocations[#Headers],0))</f>
        <v>0</v>
      </c>
      <c r="LQ52" s="46">
        <f>INDEX(Allocations[#All],MATCH(Capacity_Charges!$C51,Allocations[[#All],[Invoice_Group]],0),MATCH(Capacity_Charges!$B$3,Allocations[#Headers],0))</f>
        <v>0</v>
      </c>
      <c r="LR52" s="46">
        <f>INDEX(Allocations[#All],MATCH(Capacity_Charges!$C51,Allocations[[#All],[Invoice_Group]],0),MATCH(Capacity_Charges!$B$3,Allocations[#Headers],0))</f>
        <v>0</v>
      </c>
      <c r="LS52" s="46">
        <f>INDEX(Allocations[#All],MATCH(Capacity_Charges!$C51,Allocations[[#All],[Invoice_Group]],0),MATCH(Capacity_Charges!$B$3,Allocations[#Headers],0))</f>
        <v>0</v>
      </c>
      <c r="LT52" s="46">
        <f>INDEX(Allocations[#All],MATCH(Capacity_Charges!$C51,Allocations[[#All],[Invoice_Group]],0),MATCH(Capacity_Charges!$B$3,Allocations[#Headers],0))</f>
        <v>0</v>
      </c>
      <c r="LU52" s="46">
        <f>INDEX(Allocations[#All],MATCH(Capacity_Charges!$C51,Allocations[[#All],[Invoice_Group]],0),MATCH(Capacity_Charges!$B$3,Allocations[#Headers],0))</f>
        <v>0</v>
      </c>
      <c r="LV52" s="46">
        <f>INDEX(Allocations[#All],MATCH(Capacity_Charges!$C51,Allocations[[#All],[Invoice_Group]],0),MATCH(Capacity_Charges!$B$3,Allocations[#Headers],0))</f>
        <v>0</v>
      </c>
      <c r="LW52" s="46">
        <f>INDEX(Allocations[#All],MATCH(Capacity_Charges!$C51,Allocations[[#All],[Invoice_Group]],0),MATCH(Capacity_Charges!$B$3,Allocations[#Headers],0))</f>
        <v>0</v>
      </c>
      <c r="LX52" s="46">
        <f>INDEX(Allocations[#All],MATCH(Capacity_Charges!$C51,Allocations[[#All],[Invoice_Group]],0),MATCH(Capacity_Charges!$B$3,Allocations[#Headers],0))</f>
        <v>0</v>
      </c>
      <c r="LY52" s="46">
        <f>INDEX(Allocations[#All],MATCH(Capacity_Charges!$C51,Allocations[[#All],[Invoice_Group]],0),MATCH(Capacity_Charges!$B$3,Allocations[#Headers],0))</f>
        <v>0</v>
      </c>
      <c r="LZ52" s="46">
        <f>INDEX(Allocations[#All],MATCH(Capacity_Charges!$C51,Allocations[[#All],[Invoice_Group]],0),MATCH(Capacity_Charges!$B$3,Allocations[#Headers],0))</f>
        <v>0</v>
      </c>
      <c r="MA52" s="46">
        <f>INDEX(Allocations[#All],MATCH(Capacity_Charges!$C51,Allocations[[#All],[Invoice_Group]],0),MATCH(Capacity_Charges!$B$3,Allocations[#Headers],0))</f>
        <v>0</v>
      </c>
      <c r="MB52" s="46">
        <f>INDEX(Allocations[#All],MATCH(Capacity_Charges!$C51,Allocations[[#All],[Invoice_Group]],0),MATCH(Capacity_Charges!$B$3,Allocations[#Headers],0))</f>
        <v>0</v>
      </c>
      <c r="MC52" s="46">
        <f>INDEX(Allocations[#All],MATCH(Capacity_Charges!$C51,Allocations[[#All],[Invoice_Group]],0),MATCH(Capacity_Charges!$B$3,Allocations[#Headers],0))</f>
        <v>0</v>
      </c>
      <c r="MD52" s="46">
        <f>INDEX(Allocations[#All],MATCH(Capacity_Charges!$C51,Allocations[[#All],[Invoice_Group]],0),MATCH(Capacity_Charges!$B$3,Allocations[#Headers],0))</f>
        <v>0</v>
      </c>
      <c r="ME52" s="46">
        <f>INDEX(Allocations[#All],MATCH(Capacity_Charges!$C51,Allocations[[#All],[Invoice_Group]],0),MATCH(Capacity_Charges!$B$3,Allocations[#Headers],0))</f>
        <v>0</v>
      </c>
      <c r="MF52" s="46">
        <f>INDEX(Allocations[#All],MATCH(Capacity_Charges!$C51,Allocations[[#All],[Invoice_Group]],0),MATCH(Capacity_Charges!$B$3,Allocations[#Headers],0))</f>
        <v>0</v>
      </c>
      <c r="MG52" s="46">
        <f>INDEX(Allocations[#All],MATCH(Capacity_Charges!$C51,Allocations[[#All],[Invoice_Group]],0),MATCH(Capacity_Charges!$B$3,Allocations[#Headers],0))</f>
        <v>0</v>
      </c>
      <c r="MH52" s="46">
        <f>INDEX(Allocations[#All],MATCH(Capacity_Charges!$C51,Allocations[[#All],[Invoice_Group]],0),MATCH(Capacity_Charges!$B$3,Allocations[#Headers],0))</f>
        <v>0</v>
      </c>
      <c r="MI52" s="46">
        <f>INDEX(Allocations[#All],MATCH(Capacity_Charges!$C51,Allocations[[#All],[Invoice_Group]],0),MATCH(Capacity_Charges!$B$3,Allocations[#Headers],0))</f>
        <v>0</v>
      </c>
      <c r="MJ52" s="46">
        <f>INDEX(Allocations[#All],MATCH(Capacity_Charges!$C51,Allocations[[#All],[Invoice_Group]],0),MATCH(Capacity_Charges!$B$3,Allocations[#Headers],0))</f>
        <v>0</v>
      </c>
      <c r="MK52" s="46">
        <f>INDEX(Allocations[#All],MATCH(Capacity_Charges!$C51,Allocations[[#All],[Invoice_Group]],0),MATCH(Capacity_Charges!$B$3,Allocations[#Headers],0))</f>
        <v>0</v>
      </c>
      <c r="ML52" s="46">
        <f>INDEX(Allocations[#All],MATCH(Capacity_Charges!$C51,Allocations[[#All],[Invoice_Group]],0),MATCH(Capacity_Charges!$B$3,Allocations[#Headers],0))</f>
        <v>0</v>
      </c>
      <c r="MM52" s="46">
        <f>INDEX(Allocations[#All],MATCH(Capacity_Charges!$C51,Allocations[[#All],[Invoice_Group]],0),MATCH(Capacity_Charges!$B$3,Allocations[#Headers],0))</f>
        <v>0</v>
      </c>
      <c r="MN52" s="46">
        <f>INDEX(Allocations[#All],MATCH(Capacity_Charges!$C51,Allocations[[#All],[Invoice_Group]],0),MATCH(Capacity_Charges!$B$3,Allocations[#Headers],0))</f>
        <v>0</v>
      </c>
      <c r="MO52" s="46">
        <f>INDEX(Allocations[#All],MATCH(Capacity_Charges!$C51,Allocations[[#All],[Invoice_Group]],0),MATCH(Capacity_Charges!$B$3,Allocations[#Headers],0))</f>
        <v>0</v>
      </c>
      <c r="MP52" s="46">
        <f>INDEX(Allocations[#All],MATCH(Capacity_Charges!$C51,Allocations[[#All],[Invoice_Group]],0),MATCH(Capacity_Charges!$B$3,Allocations[#Headers],0))</f>
        <v>0</v>
      </c>
      <c r="MQ52" s="46">
        <f>INDEX(Allocations[#All],MATCH(Capacity_Charges!$C51,Allocations[[#All],[Invoice_Group]],0),MATCH(Capacity_Charges!$B$3,Allocations[#Headers],0))</f>
        <v>0</v>
      </c>
      <c r="MR52" s="46">
        <f>INDEX(Allocations[#All],MATCH(Capacity_Charges!$C51,Allocations[[#All],[Invoice_Group]],0),MATCH(Capacity_Charges!$B$3,Allocations[#Headers],0))</f>
        <v>0</v>
      </c>
      <c r="MS52" s="46">
        <f>INDEX(Allocations[#All],MATCH(Capacity_Charges!$C51,Allocations[[#All],[Invoice_Group]],0),MATCH(Capacity_Charges!$B$3,Allocations[#Headers],0))</f>
        <v>0</v>
      </c>
      <c r="MT52" s="46">
        <f>INDEX(Allocations[#All],MATCH(Capacity_Charges!$C51,Allocations[[#All],[Invoice_Group]],0),MATCH(Capacity_Charges!$B$3,Allocations[#Headers],0))</f>
        <v>0</v>
      </c>
      <c r="MU52" s="46">
        <f>INDEX(Allocations[#All],MATCH(Capacity_Charges!$C51,Allocations[[#All],[Invoice_Group]],0),MATCH(Capacity_Charges!$B$3,Allocations[#Headers],0))</f>
        <v>0</v>
      </c>
      <c r="MV52" s="46">
        <f>INDEX(Allocations[#All],MATCH(Capacity_Charges!$C51,Allocations[[#All],[Invoice_Group]],0),MATCH(Capacity_Charges!$B$3,Allocations[#Headers],0))</f>
        <v>0</v>
      </c>
      <c r="MW52" s="46">
        <f>INDEX(Allocations[#All],MATCH(Capacity_Charges!$C51,Allocations[[#All],[Invoice_Group]],0),MATCH(Capacity_Charges!$B$3,Allocations[#Headers],0))</f>
        <v>0</v>
      </c>
      <c r="MX52" s="46">
        <f>INDEX(Allocations[#All],MATCH(Capacity_Charges!$C51,Allocations[[#All],[Invoice_Group]],0),MATCH(Capacity_Charges!$B$3,Allocations[#Headers],0))</f>
        <v>0</v>
      </c>
      <c r="MY52" s="46">
        <f>INDEX(Allocations[#All],MATCH(Capacity_Charges!$C51,Allocations[[#All],[Invoice_Group]],0),MATCH(Capacity_Charges!$B$3,Allocations[#Headers],0))</f>
        <v>0</v>
      </c>
      <c r="MZ52" s="46">
        <f>INDEX(Allocations[#All],MATCH(Capacity_Charges!$C51,Allocations[[#All],[Invoice_Group]],0),MATCH(Capacity_Charges!$B$3,Allocations[#Headers],0))</f>
        <v>0</v>
      </c>
      <c r="NB52" s="19" t="str">
        <f>+D52</f>
        <v>Allocation %</v>
      </c>
      <c r="NC52" s="10">
        <f t="shared" si="2825"/>
        <v>0</v>
      </c>
      <c r="ND52" s="10">
        <f t="shared" si="2825"/>
        <v>0</v>
      </c>
      <c r="NE52" s="10">
        <f t="shared" si="2825"/>
        <v>0</v>
      </c>
      <c r="NF52" s="10">
        <f t="shared" si="2825"/>
        <v>0</v>
      </c>
      <c r="NG52" s="10">
        <f t="shared" si="2825"/>
        <v>0</v>
      </c>
      <c r="NH52" s="10">
        <f t="shared" si="2825"/>
        <v>0</v>
      </c>
      <c r="NI52" s="10">
        <f t="shared" si="2825"/>
        <v>0</v>
      </c>
      <c r="NJ52" s="10">
        <f t="shared" si="2825"/>
        <v>0</v>
      </c>
      <c r="NK52" s="10">
        <f t="shared" si="2825"/>
        <v>0</v>
      </c>
      <c r="NL52" s="10">
        <f t="shared" si="2825"/>
        <v>0</v>
      </c>
      <c r="NM52" s="10">
        <f t="shared" si="2826"/>
        <v>0</v>
      </c>
      <c r="NN52" s="10">
        <f t="shared" si="2826"/>
        <v>0</v>
      </c>
      <c r="NO52" s="10">
        <f t="shared" si="2826"/>
        <v>0</v>
      </c>
      <c r="NP52" s="10">
        <f t="shared" si="2826"/>
        <v>0</v>
      </c>
      <c r="NQ52" s="10">
        <f t="shared" si="2826"/>
        <v>0</v>
      </c>
      <c r="NR52" s="10">
        <f t="shared" si="2826"/>
        <v>0</v>
      </c>
      <c r="NS52" s="10">
        <f t="shared" si="2826"/>
        <v>0</v>
      </c>
      <c r="NT52" s="10">
        <f t="shared" si="2826"/>
        <v>0</v>
      </c>
      <c r="NU52" s="10">
        <f t="shared" si="2826"/>
        <v>0</v>
      </c>
      <c r="NV52" s="10">
        <f t="shared" si="2826"/>
        <v>0</v>
      </c>
      <c r="NW52" s="10">
        <f t="shared" si="2827"/>
        <v>0</v>
      </c>
      <c r="NX52" s="10">
        <f t="shared" si="2827"/>
        <v>0</v>
      </c>
      <c r="NY52" s="10">
        <f t="shared" si="2827"/>
        <v>0</v>
      </c>
      <c r="NZ52" s="10">
        <f t="shared" si="2827"/>
        <v>0</v>
      </c>
      <c r="OA52" s="10">
        <f t="shared" si="2827"/>
        <v>0</v>
      </c>
      <c r="OB52" s="10">
        <f t="shared" si="2827"/>
        <v>0</v>
      </c>
      <c r="OC52" s="10">
        <f t="shared" si="2827"/>
        <v>0</v>
      </c>
      <c r="OD52" s="10">
        <f t="shared" si="2827"/>
        <v>0</v>
      </c>
      <c r="OE52" s="10">
        <f t="shared" si="2827"/>
        <v>0</v>
      </c>
      <c r="OF52" s="10">
        <f t="shared" si="2827"/>
        <v>0</v>
      </c>
      <c r="OH52" s="58" t="str">
        <f>_xlfn.CONCAT(C51," ",D52)</f>
        <v>Fox Island Wind (Market) Allocation %</v>
      </c>
    </row>
    <row r="53" spans="2:398" x14ac:dyDescent="0.25">
      <c r="B53" s="5"/>
      <c r="C53" s="5"/>
      <c r="D53" s="19" t="s">
        <v>87</v>
      </c>
      <c r="E53" s="44">
        <f t="shared" ref="E53:BE53" si="2828">+E52*E51</f>
        <v>0</v>
      </c>
      <c r="F53" s="44">
        <f t="shared" si="2828"/>
        <v>0</v>
      </c>
      <c r="G53" s="44">
        <f t="shared" si="2828"/>
        <v>0</v>
      </c>
      <c r="H53" s="44">
        <f t="shared" si="2828"/>
        <v>0</v>
      </c>
      <c r="I53" s="44">
        <f t="shared" si="2828"/>
        <v>0</v>
      </c>
      <c r="J53" s="44">
        <f t="shared" si="2828"/>
        <v>0</v>
      </c>
      <c r="K53" s="44">
        <f t="shared" si="2828"/>
        <v>0</v>
      </c>
      <c r="L53" s="44">
        <f t="shared" si="2828"/>
        <v>0</v>
      </c>
      <c r="M53" s="44">
        <f t="shared" si="2828"/>
        <v>0</v>
      </c>
      <c r="N53" s="44">
        <f t="shared" si="2828"/>
        <v>0</v>
      </c>
      <c r="O53" s="44">
        <f t="shared" si="2828"/>
        <v>0</v>
      </c>
      <c r="P53" s="44">
        <f t="shared" si="2828"/>
        <v>0</v>
      </c>
      <c r="Q53" s="44">
        <f t="shared" si="2828"/>
        <v>0</v>
      </c>
      <c r="R53" s="44">
        <f t="shared" si="2828"/>
        <v>0</v>
      </c>
      <c r="S53" s="44">
        <f t="shared" si="2828"/>
        <v>0</v>
      </c>
      <c r="T53" s="44">
        <f t="shared" si="2828"/>
        <v>0</v>
      </c>
      <c r="U53" s="44">
        <f t="shared" si="2828"/>
        <v>0</v>
      </c>
      <c r="V53" s="44">
        <f t="shared" si="2828"/>
        <v>0</v>
      </c>
      <c r="W53" s="44">
        <f t="shared" si="2828"/>
        <v>0</v>
      </c>
      <c r="X53" s="44">
        <f t="shared" si="2828"/>
        <v>0</v>
      </c>
      <c r="Y53" s="44">
        <f t="shared" si="2828"/>
        <v>0</v>
      </c>
      <c r="Z53" s="44">
        <f t="shared" si="2828"/>
        <v>0</v>
      </c>
      <c r="AA53" s="44">
        <f t="shared" si="2828"/>
        <v>0</v>
      </c>
      <c r="AB53" s="44">
        <f t="shared" si="2828"/>
        <v>0</v>
      </c>
      <c r="AC53" s="44">
        <f t="shared" si="2828"/>
        <v>0</v>
      </c>
      <c r="AD53" s="44">
        <f t="shared" si="2828"/>
        <v>0</v>
      </c>
      <c r="AE53" s="44">
        <f t="shared" si="2828"/>
        <v>0</v>
      </c>
      <c r="AF53" s="44">
        <f t="shared" si="2828"/>
        <v>0</v>
      </c>
      <c r="AG53" s="44">
        <f t="shared" si="2828"/>
        <v>0</v>
      </c>
      <c r="AH53" s="44">
        <f t="shared" si="2828"/>
        <v>0</v>
      </c>
      <c r="AI53" s="44">
        <f t="shared" si="2828"/>
        <v>0</v>
      </c>
      <c r="AJ53" s="44">
        <f t="shared" si="2828"/>
        <v>0</v>
      </c>
      <c r="AK53" s="44">
        <f t="shared" si="2828"/>
        <v>0</v>
      </c>
      <c r="AL53" s="44">
        <f t="shared" si="2828"/>
        <v>0</v>
      </c>
      <c r="AM53" s="44">
        <f t="shared" si="2828"/>
        <v>0</v>
      </c>
      <c r="AN53" s="44">
        <f t="shared" si="2828"/>
        <v>0</v>
      </c>
      <c r="AO53" s="44">
        <f t="shared" si="2828"/>
        <v>0</v>
      </c>
      <c r="AP53" s="44">
        <f t="shared" si="2828"/>
        <v>0</v>
      </c>
      <c r="AQ53" s="44">
        <f t="shared" si="2828"/>
        <v>0</v>
      </c>
      <c r="AR53" s="44">
        <f t="shared" si="2828"/>
        <v>0</v>
      </c>
      <c r="AS53" s="44">
        <f t="shared" si="2828"/>
        <v>0</v>
      </c>
      <c r="AT53" s="44">
        <f t="shared" si="2828"/>
        <v>0</v>
      </c>
      <c r="AU53" s="44">
        <f t="shared" si="2828"/>
        <v>0</v>
      </c>
      <c r="AV53" s="44">
        <f t="shared" si="2828"/>
        <v>0</v>
      </c>
      <c r="AW53" s="44">
        <f t="shared" si="2828"/>
        <v>0</v>
      </c>
      <c r="AX53" s="44">
        <f t="shared" si="2828"/>
        <v>0</v>
      </c>
      <c r="AY53" s="44">
        <f t="shared" si="2828"/>
        <v>0</v>
      </c>
      <c r="AZ53" s="44">
        <f t="shared" si="2828"/>
        <v>0</v>
      </c>
      <c r="BA53" s="44">
        <f t="shared" si="2828"/>
        <v>0</v>
      </c>
      <c r="BB53" s="44">
        <f t="shared" si="2828"/>
        <v>0</v>
      </c>
      <c r="BC53" s="44">
        <f t="shared" si="2828"/>
        <v>0</v>
      </c>
      <c r="BD53" s="44">
        <f t="shared" si="2828"/>
        <v>0</v>
      </c>
      <c r="BE53" s="44">
        <f t="shared" si="2828"/>
        <v>0</v>
      </c>
      <c r="BF53" s="44">
        <f t="shared" ref="BF53:DQ53" si="2829">+BF52*BF51</f>
        <v>0</v>
      </c>
      <c r="BG53" s="44">
        <f t="shared" si="2829"/>
        <v>0</v>
      </c>
      <c r="BH53" s="44">
        <f t="shared" si="2829"/>
        <v>0</v>
      </c>
      <c r="BI53" s="44">
        <f t="shared" si="2829"/>
        <v>0</v>
      </c>
      <c r="BJ53" s="44">
        <f t="shared" si="2829"/>
        <v>0</v>
      </c>
      <c r="BK53" s="44">
        <f t="shared" si="2829"/>
        <v>0</v>
      </c>
      <c r="BL53" s="44">
        <f t="shared" si="2829"/>
        <v>0</v>
      </c>
      <c r="BM53" s="44">
        <f t="shared" si="2829"/>
        <v>0</v>
      </c>
      <c r="BN53" s="44">
        <f t="shared" si="2829"/>
        <v>0</v>
      </c>
      <c r="BO53" s="44">
        <f t="shared" si="2829"/>
        <v>0</v>
      </c>
      <c r="BP53" s="44">
        <f t="shared" si="2829"/>
        <v>0</v>
      </c>
      <c r="BQ53" s="44">
        <f t="shared" si="2829"/>
        <v>0</v>
      </c>
      <c r="BR53" s="44">
        <f t="shared" si="2829"/>
        <v>0</v>
      </c>
      <c r="BS53" s="44">
        <f t="shared" si="2829"/>
        <v>0</v>
      </c>
      <c r="BT53" s="44">
        <f t="shared" si="2829"/>
        <v>0</v>
      </c>
      <c r="BU53" s="44">
        <f t="shared" si="2829"/>
        <v>0</v>
      </c>
      <c r="BV53" s="44">
        <f t="shared" si="2829"/>
        <v>0</v>
      </c>
      <c r="BW53" s="44">
        <f t="shared" si="2829"/>
        <v>0</v>
      </c>
      <c r="BX53" s="44">
        <f t="shared" si="2829"/>
        <v>0</v>
      </c>
      <c r="BY53" s="44">
        <f t="shared" si="2829"/>
        <v>0</v>
      </c>
      <c r="BZ53" s="44">
        <f t="shared" si="2829"/>
        <v>0</v>
      </c>
      <c r="CA53" s="44">
        <f t="shared" si="2829"/>
        <v>0</v>
      </c>
      <c r="CB53" s="44">
        <f t="shared" si="2829"/>
        <v>0</v>
      </c>
      <c r="CC53" s="44">
        <f t="shared" si="2829"/>
        <v>0</v>
      </c>
      <c r="CD53" s="44">
        <f t="shared" si="2829"/>
        <v>0</v>
      </c>
      <c r="CE53" s="44">
        <f t="shared" si="2829"/>
        <v>0</v>
      </c>
      <c r="CF53" s="44">
        <f t="shared" si="2829"/>
        <v>0</v>
      </c>
      <c r="CG53" s="44">
        <f t="shared" si="2829"/>
        <v>0</v>
      </c>
      <c r="CH53" s="44">
        <f t="shared" si="2829"/>
        <v>0</v>
      </c>
      <c r="CI53" s="44">
        <f t="shared" si="2829"/>
        <v>0</v>
      </c>
      <c r="CJ53" s="44">
        <f t="shared" si="2829"/>
        <v>0</v>
      </c>
      <c r="CK53" s="44">
        <f t="shared" si="2829"/>
        <v>0</v>
      </c>
      <c r="CL53" s="44">
        <f t="shared" si="2829"/>
        <v>0</v>
      </c>
      <c r="CM53" s="44">
        <f t="shared" si="2829"/>
        <v>0</v>
      </c>
      <c r="CN53" s="44">
        <f t="shared" si="2829"/>
        <v>0</v>
      </c>
      <c r="CO53" s="44">
        <f t="shared" si="2829"/>
        <v>0</v>
      </c>
      <c r="CP53" s="44">
        <f t="shared" si="2829"/>
        <v>0</v>
      </c>
      <c r="CQ53" s="44">
        <f t="shared" si="2829"/>
        <v>0</v>
      </c>
      <c r="CR53" s="44">
        <f t="shared" si="2829"/>
        <v>0</v>
      </c>
      <c r="CS53" s="44">
        <f t="shared" si="2829"/>
        <v>0</v>
      </c>
      <c r="CT53" s="44">
        <f t="shared" si="2829"/>
        <v>0</v>
      </c>
      <c r="CU53" s="44">
        <f t="shared" si="2829"/>
        <v>0</v>
      </c>
      <c r="CV53" s="44">
        <f t="shared" si="2829"/>
        <v>0</v>
      </c>
      <c r="CW53" s="44">
        <f t="shared" si="2829"/>
        <v>0</v>
      </c>
      <c r="CX53" s="44">
        <f t="shared" si="2829"/>
        <v>0</v>
      </c>
      <c r="CY53" s="44">
        <f t="shared" si="2829"/>
        <v>0</v>
      </c>
      <c r="CZ53" s="44">
        <f t="shared" si="2829"/>
        <v>0</v>
      </c>
      <c r="DA53" s="44">
        <f t="shared" si="2829"/>
        <v>0</v>
      </c>
      <c r="DB53" s="44">
        <f t="shared" si="2829"/>
        <v>0</v>
      </c>
      <c r="DC53" s="44">
        <f t="shared" si="2829"/>
        <v>0</v>
      </c>
      <c r="DD53" s="44">
        <f t="shared" si="2829"/>
        <v>0</v>
      </c>
      <c r="DE53" s="44">
        <f t="shared" si="2829"/>
        <v>0</v>
      </c>
      <c r="DF53" s="44">
        <f t="shared" si="2829"/>
        <v>0</v>
      </c>
      <c r="DG53" s="44">
        <f t="shared" si="2829"/>
        <v>0</v>
      </c>
      <c r="DH53" s="44">
        <f t="shared" si="2829"/>
        <v>0</v>
      </c>
      <c r="DI53" s="44">
        <f t="shared" si="2829"/>
        <v>0</v>
      </c>
      <c r="DJ53" s="44">
        <f t="shared" si="2829"/>
        <v>0</v>
      </c>
      <c r="DK53" s="44">
        <f t="shared" si="2829"/>
        <v>0</v>
      </c>
      <c r="DL53" s="44">
        <f t="shared" si="2829"/>
        <v>0</v>
      </c>
      <c r="DM53" s="44">
        <f t="shared" si="2829"/>
        <v>0</v>
      </c>
      <c r="DN53" s="44">
        <f t="shared" si="2829"/>
        <v>0</v>
      </c>
      <c r="DO53" s="44">
        <f t="shared" si="2829"/>
        <v>0</v>
      </c>
      <c r="DP53" s="44">
        <f t="shared" si="2829"/>
        <v>0</v>
      </c>
      <c r="DQ53" s="44">
        <f t="shared" si="2829"/>
        <v>0</v>
      </c>
      <c r="DR53" s="44">
        <f t="shared" ref="DR53:GC53" si="2830">+DR52*DR51</f>
        <v>0</v>
      </c>
      <c r="DS53" s="44">
        <f t="shared" si="2830"/>
        <v>0</v>
      </c>
      <c r="DT53" s="44">
        <f t="shared" si="2830"/>
        <v>0</v>
      </c>
      <c r="DU53" s="44">
        <f t="shared" si="2830"/>
        <v>0</v>
      </c>
      <c r="DV53" s="44">
        <f t="shared" si="2830"/>
        <v>0</v>
      </c>
      <c r="DW53" s="44">
        <f t="shared" si="2830"/>
        <v>0</v>
      </c>
      <c r="DX53" s="44">
        <f t="shared" si="2830"/>
        <v>0</v>
      </c>
      <c r="DY53" s="44">
        <f t="shared" si="2830"/>
        <v>0</v>
      </c>
      <c r="DZ53" s="44">
        <f t="shared" si="2830"/>
        <v>0</v>
      </c>
      <c r="EA53" s="44">
        <f t="shared" si="2830"/>
        <v>0</v>
      </c>
      <c r="EB53" s="44">
        <f t="shared" si="2830"/>
        <v>0</v>
      </c>
      <c r="EC53" s="44">
        <f t="shared" si="2830"/>
        <v>0</v>
      </c>
      <c r="ED53" s="44">
        <f t="shared" si="2830"/>
        <v>0</v>
      </c>
      <c r="EE53" s="44">
        <f t="shared" si="2830"/>
        <v>0</v>
      </c>
      <c r="EF53" s="44">
        <f t="shared" si="2830"/>
        <v>0</v>
      </c>
      <c r="EG53" s="44">
        <f t="shared" si="2830"/>
        <v>0</v>
      </c>
      <c r="EH53" s="44">
        <f t="shared" si="2830"/>
        <v>0</v>
      </c>
      <c r="EI53" s="44">
        <f t="shared" si="2830"/>
        <v>0</v>
      </c>
      <c r="EJ53" s="44">
        <f t="shared" si="2830"/>
        <v>0</v>
      </c>
      <c r="EK53" s="44">
        <f t="shared" si="2830"/>
        <v>0</v>
      </c>
      <c r="EL53" s="44">
        <f t="shared" si="2830"/>
        <v>0</v>
      </c>
      <c r="EM53" s="44">
        <f t="shared" si="2830"/>
        <v>0</v>
      </c>
      <c r="EN53" s="44">
        <f t="shared" si="2830"/>
        <v>0</v>
      </c>
      <c r="EO53" s="44">
        <f t="shared" si="2830"/>
        <v>0</v>
      </c>
      <c r="EP53" s="44">
        <f t="shared" si="2830"/>
        <v>0</v>
      </c>
      <c r="EQ53" s="44">
        <f t="shared" si="2830"/>
        <v>0</v>
      </c>
      <c r="ER53" s="44">
        <f t="shared" si="2830"/>
        <v>0</v>
      </c>
      <c r="ES53" s="44">
        <f t="shared" si="2830"/>
        <v>0</v>
      </c>
      <c r="ET53" s="44">
        <f t="shared" si="2830"/>
        <v>0</v>
      </c>
      <c r="EU53" s="44">
        <f t="shared" si="2830"/>
        <v>0</v>
      </c>
      <c r="EV53" s="44">
        <f t="shared" si="2830"/>
        <v>0</v>
      </c>
      <c r="EW53" s="44">
        <f t="shared" si="2830"/>
        <v>0</v>
      </c>
      <c r="EX53" s="44">
        <f t="shared" si="2830"/>
        <v>0</v>
      </c>
      <c r="EY53" s="44">
        <f t="shared" si="2830"/>
        <v>0</v>
      </c>
      <c r="EZ53" s="44">
        <f t="shared" si="2830"/>
        <v>0</v>
      </c>
      <c r="FA53" s="44">
        <f t="shared" si="2830"/>
        <v>0</v>
      </c>
      <c r="FB53" s="44">
        <f t="shared" si="2830"/>
        <v>0</v>
      </c>
      <c r="FC53" s="44">
        <f t="shared" si="2830"/>
        <v>0</v>
      </c>
      <c r="FD53" s="44">
        <f t="shared" si="2830"/>
        <v>0</v>
      </c>
      <c r="FE53" s="44">
        <f t="shared" si="2830"/>
        <v>0</v>
      </c>
      <c r="FF53" s="44">
        <f t="shared" si="2830"/>
        <v>0</v>
      </c>
      <c r="FG53" s="44">
        <f t="shared" si="2830"/>
        <v>0</v>
      </c>
      <c r="FH53" s="44">
        <f t="shared" si="2830"/>
        <v>0</v>
      </c>
      <c r="FI53" s="44">
        <f t="shared" si="2830"/>
        <v>0</v>
      </c>
      <c r="FJ53" s="44">
        <f t="shared" si="2830"/>
        <v>0</v>
      </c>
      <c r="FK53" s="44">
        <f t="shared" si="2830"/>
        <v>0</v>
      </c>
      <c r="FL53" s="44">
        <f t="shared" si="2830"/>
        <v>0</v>
      </c>
      <c r="FM53" s="44">
        <f t="shared" si="2830"/>
        <v>0</v>
      </c>
      <c r="FN53" s="44">
        <f t="shared" si="2830"/>
        <v>0</v>
      </c>
      <c r="FO53" s="44">
        <f t="shared" si="2830"/>
        <v>0</v>
      </c>
      <c r="FP53" s="44">
        <f t="shared" si="2830"/>
        <v>0</v>
      </c>
      <c r="FQ53" s="44">
        <f t="shared" si="2830"/>
        <v>0</v>
      </c>
      <c r="FR53" s="44">
        <f t="shared" si="2830"/>
        <v>0</v>
      </c>
      <c r="FS53" s="44">
        <f t="shared" si="2830"/>
        <v>0</v>
      </c>
      <c r="FT53" s="44">
        <f t="shared" si="2830"/>
        <v>0</v>
      </c>
      <c r="FU53" s="44">
        <f t="shared" si="2830"/>
        <v>0</v>
      </c>
      <c r="FV53" s="44">
        <f t="shared" si="2830"/>
        <v>0</v>
      </c>
      <c r="FW53" s="44">
        <f t="shared" si="2830"/>
        <v>0</v>
      </c>
      <c r="FX53" s="44">
        <f t="shared" si="2830"/>
        <v>0</v>
      </c>
      <c r="FY53" s="44">
        <f t="shared" si="2830"/>
        <v>0</v>
      </c>
      <c r="FZ53" s="44">
        <f t="shared" si="2830"/>
        <v>0</v>
      </c>
      <c r="GA53" s="44">
        <f t="shared" si="2830"/>
        <v>0</v>
      </c>
      <c r="GB53" s="44">
        <f t="shared" si="2830"/>
        <v>0</v>
      </c>
      <c r="GC53" s="44">
        <f t="shared" si="2830"/>
        <v>0</v>
      </c>
      <c r="GD53" s="44">
        <f t="shared" ref="GD53:IJ53" si="2831">+GD52*GD51</f>
        <v>0</v>
      </c>
      <c r="GE53" s="44">
        <f t="shared" si="2831"/>
        <v>0</v>
      </c>
      <c r="GF53" s="44">
        <f t="shared" si="2831"/>
        <v>0</v>
      </c>
      <c r="GG53" s="44">
        <f t="shared" si="2831"/>
        <v>0</v>
      </c>
      <c r="GH53" s="44">
        <f t="shared" si="2831"/>
        <v>0</v>
      </c>
      <c r="GI53" s="44">
        <f t="shared" si="2831"/>
        <v>0</v>
      </c>
      <c r="GJ53" s="44">
        <f t="shared" si="2831"/>
        <v>0</v>
      </c>
      <c r="GK53" s="44">
        <f t="shared" si="2831"/>
        <v>0</v>
      </c>
      <c r="GL53" s="44">
        <f t="shared" si="2831"/>
        <v>0</v>
      </c>
      <c r="GM53" s="44">
        <f t="shared" si="2831"/>
        <v>0</v>
      </c>
      <c r="GN53" s="44">
        <f t="shared" si="2831"/>
        <v>0</v>
      </c>
      <c r="GO53" s="44">
        <f t="shared" si="2831"/>
        <v>0</v>
      </c>
      <c r="GP53" s="44">
        <f t="shared" si="2831"/>
        <v>0</v>
      </c>
      <c r="GQ53" s="44">
        <f t="shared" si="2831"/>
        <v>0</v>
      </c>
      <c r="GR53" s="44">
        <f t="shared" si="2831"/>
        <v>0</v>
      </c>
      <c r="GS53" s="44">
        <f t="shared" si="2831"/>
        <v>0</v>
      </c>
      <c r="GT53" s="44">
        <f t="shared" si="2831"/>
        <v>0</v>
      </c>
      <c r="GU53" s="44">
        <f t="shared" si="2831"/>
        <v>0</v>
      </c>
      <c r="GV53" s="44">
        <f t="shared" si="2831"/>
        <v>0</v>
      </c>
      <c r="GW53" s="44">
        <f t="shared" si="2831"/>
        <v>0</v>
      </c>
      <c r="GX53" s="44">
        <f t="shared" si="2831"/>
        <v>0</v>
      </c>
      <c r="GY53" s="44">
        <f t="shared" si="2831"/>
        <v>0</v>
      </c>
      <c r="GZ53" s="44">
        <f t="shared" si="2831"/>
        <v>0</v>
      </c>
      <c r="HA53" s="44">
        <f t="shared" si="2831"/>
        <v>0</v>
      </c>
      <c r="HB53" s="44">
        <f t="shared" si="2831"/>
        <v>0</v>
      </c>
      <c r="HC53" s="44">
        <f t="shared" si="2831"/>
        <v>0</v>
      </c>
      <c r="HD53" s="44">
        <f t="shared" si="2831"/>
        <v>0</v>
      </c>
      <c r="HE53" s="44">
        <f t="shared" si="2831"/>
        <v>0</v>
      </c>
      <c r="HF53" s="44">
        <f t="shared" si="2831"/>
        <v>0</v>
      </c>
      <c r="HG53" s="44">
        <f t="shared" si="2831"/>
        <v>0</v>
      </c>
      <c r="HH53" s="44">
        <f t="shared" si="2831"/>
        <v>0</v>
      </c>
      <c r="HI53" s="44">
        <f t="shared" si="2831"/>
        <v>0</v>
      </c>
      <c r="HJ53" s="44">
        <f t="shared" si="2831"/>
        <v>0</v>
      </c>
      <c r="HK53" s="44">
        <f t="shared" si="2831"/>
        <v>0</v>
      </c>
      <c r="HL53" s="44">
        <f t="shared" si="2831"/>
        <v>0</v>
      </c>
      <c r="HM53" s="44">
        <f t="shared" si="2831"/>
        <v>0</v>
      </c>
      <c r="HN53" s="44">
        <f t="shared" si="2831"/>
        <v>0</v>
      </c>
      <c r="HO53" s="44">
        <f t="shared" si="2831"/>
        <v>0</v>
      </c>
      <c r="HP53" s="44">
        <f t="shared" si="2831"/>
        <v>0</v>
      </c>
      <c r="HQ53" s="44">
        <f t="shared" si="2831"/>
        <v>0</v>
      </c>
      <c r="HR53" s="44">
        <f t="shared" si="2831"/>
        <v>0</v>
      </c>
      <c r="HS53" s="44">
        <f t="shared" si="2831"/>
        <v>0</v>
      </c>
      <c r="HT53" s="44">
        <f t="shared" si="2831"/>
        <v>0</v>
      </c>
      <c r="HU53" s="44">
        <f t="shared" si="2831"/>
        <v>0</v>
      </c>
      <c r="HV53" s="44">
        <f t="shared" si="2831"/>
        <v>0</v>
      </c>
      <c r="HW53" s="44">
        <f t="shared" si="2831"/>
        <v>0</v>
      </c>
      <c r="HX53" s="44">
        <f t="shared" si="2831"/>
        <v>0</v>
      </c>
      <c r="HY53" s="44">
        <f t="shared" si="2831"/>
        <v>0</v>
      </c>
      <c r="HZ53" s="44">
        <f t="shared" si="2831"/>
        <v>0</v>
      </c>
      <c r="IA53" s="44">
        <f t="shared" si="2831"/>
        <v>0</v>
      </c>
      <c r="IB53" s="44">
        <f t="shared" si="2831"/>
        <v>0</v>
      </c>
      <c r="IC53" s="44">
        <f t="shared" si="2831"/>
        <v>0</v>
      </c>
      <c r="ID53" s="44">
        <f t="shared" si="2831"/>
        <v>0</v>
      </c>
      <c r="IE53" s="44">
        <f t="shared" si="2831"/>
        <v>0</v>
      </c>
      <c r="IF53" s="44">
        <f t="shared" si="2831"/>
        <v>0</v>
      </c>
      <c r="IG53" s="44">
        <f t="shared" si="2831"/>
        <v>0</v>
      </c>
      <c r="IH53" s="44">
        <f t="shared" si="2831"/>
        <v>0</v>
      </c>
      <c r="II53" s="44">
        <f t="shared" si="2831"/>
        <v>0</v>
      </c>
      <c r="IJ53" s="44">
        <f t="shared" si="2831"/>
        <v>0</v>
      </c>
      <c r="IK53" s="44">
        <f t="shared" ref="IK53:KV53" si="2832">+IK52*IK51</f>
        <v>0</v>
      </c>
      <c r="IL53" s="44">
        <f t="shared" si="2832"/>
        <v>0</v>
      </c>
      <c r="IM53" s="44">
        <f t="shared" si="2832"/>
        <v>0</v>
      </c>
      <c r="IN53" s="44">
        <f t="shared" si="2832"/>
        <v>0</v>
      </c>
      <c r="IO53" s="44">
        <f t="shared" si="2832"/>
        <v>0</v>
      </c>
      <c r="IP53" s="44">
        <f t="shared" si="2832"/>
        <v>0</v>
      </c>
      <c r="IQ53" s="44">
        <f t="shared" si="2832"/>
        <v>0</v>
      </c>
      <c r="IR53" s="44">
        <f t="shared" si="2832"/>
        <v>0</v>
      </c>
      <c r="IS53" s="44">
        <f t="shared" si="2832"/>
        <v>0</v>
      </c>
      <c r="IT53" s="44">
        <f t="shared" si="2832"/>
        <v>0</v>
      </c>
      <c r="IU53" s="44">
        <f t="shared" si="2832"/>
        <v>0</v>
      </c>
      <c r="IV53" s="44">
        <f t="shared" si="2832"/>
        <v>0</v>
      </c>
      <c r="IW53" s="44">
        <f t="shared" si="2832"/>
        <v>0</v>
      </c>
      <c r="IX53" s="44">
        <f t="shared" si="2832"/>
        <v>0</v>
      </c>
      <c r="IY53" s="44">
        <f t="shared" si="2832"/>
        <v>0</v>
      </c>
      <c r="IZ53" s="44">
        <f t="shared" si="2832"/>
        <v>0</v>
      </c>
      <c r="JA53" s="44">
        <f t="shared" si="2832"/>
        <v>0</v>
      </c>
      <c r="JB53" s="44">
        <f t="shared" si="2832"/>
        <v>0</v>
      </c>
      <c r="JC53" s="44">
        <f t="shared" si="2832"/>
        <v>0</v>
      </c>
      <c r="JD53" s="44">
        <f t="shared" si="2832"/>
        <v>0</v>
      </c>
      <c r="JE53" s="44">
        <f t="shared" si="2832"/>
        <v>0</v>
      </c>
      <c r="JF53" s="44">
        <f t="shared" si="2832"/>
        <v>0</v>
      </c>
      <c r="JG53" s="44">
        <f t="shared" si="2832"/>
        <v>0</v>
      </c>
      <c r="JH53" s="44">
        <f t="shared" si="2832"/>
        <v>0</v>
      </c>
      <c r="JI53" s="44">
        <f t="shared" si="2832"/>
        <v>0</v>
      </c>
      <c r="JJ53" s="44">
        <f t="shared" si="2832"/>
        <v>0</v>
      </c>
      <c r="JK53" s="44">
        <f t="shared" si="2832"/>
        <v>0</v>
      </c>
      <c r="JL53" s="44">
        <f t="shared" si="2832"/>
        <v>0</v>
      </c>
      <c r="JM53" s="44">
        <f t="shared" si="2832"/>
        <v>0</v>
      </c>
      <c r="JN53" s="44">
        <f t="shared" si="2832"/>
        <v>0</v>
      </c>
      <c r="JO53" s="44">
        <f t="shared" si="2832"/>
        <v>0</v>
      </c>
      <c r="JP53" s="44">
        <f t="shared" si="2832"/>
        <v>0</v>
      </c>
      <c r="JQ53" s="44">
        <f t="shared" si="2832"/>
        <v>0</v>
      </c>
      <c r="JR53" s="44">
        <f t="shared" si="2832"/>
        <v>0</v>
      </c>
      <c r="JS53" s="44">
        <f t="shared" si="2832"/>
        <v>0</v>
      </c>
      <c r="JT53" s="44">
        <f t="shared" si="2832"/>
        <v>0</v>
      </c>
      <c r="JU53" s="44">
        <f t="shared" si="2832"/>
        <v>0</v>
      </c>
      <c r="JV53" s="44">
        <f t="shared" si="2832"/>
        <v>0</v>
      </c>
      <c r="JW53" s="44">
        <f t="shared" si="2832"/>
        <v>0</v>
      </c>
      <c r="JX53" s="44">
        <f t="shared" si="2832"/>
        <v>0</v>
      </c>
      <c r="JY53" s="44">
        <f t="shared" si="2832"/>
        <v>0</v>
      </c>
      <c r="JZ53" s="44">
        <f t="shared" si="2832"/>
        <v>0</v>
      </c>
      <c r="KA53" s="44">
        <f t="shared" si="2832"/>
        <v>0</v>
      </c>
      <c r="KB53" s="44">
        <f t="shared" si="2832"/>
        <v>0</v>
      </c>
      <c r="KC53" s="44">
        <f t="shared" si="2832"/>
        <v>0</v>
      </c>
      <c r="KD53" s="44">
        <f t="shared" si="2832"/>
        <v>0</v>
      </c>
      <c r="KE53" s="44">
        <f t="shared" si="2832"/>
        <v>0</v>
      </c>
      <c r="KF53" s="44">
        <f t="shared" si="2832"/>
        <v>0</v>
      </c>
      <c r="KG53" s="44">
        <f t="shared" si="2832"/>
        <v>0</v>
      </c>
      <c r="KH53" s="44">
        <f t="shared" si="2832"/>
        <v>0</v>
      </c>
      <c r="KI53" s="44">
        <f t="shared" si="2832"/>
        <v>0</v>
      </c>
      <c r="KJ53" s="44">
        <f t="shared" si="2832"/>
        <v>0</v>
      </c>
      <c r="KK53" s="44">
        <f t="shared" si="2832"/>
        <v>0</v>
      </c>
      <c r="KL53" s="44">
        <f t="shared" si="2832"/>
        <v>0</v>
      </c>
      <c r="KM53" s="44">
        <f t="shared" si="2832"/>
        <v>0</v>
      </c>
      <c r="KN53" s="44">
        <f t="shared" si="2832"/>
        <v>0</v>
      </c>
      <c r="KO53" s="44">
        <f t="shared" si="2832"/>
        <v>0</v>
      </c>
      <c r="KP53" s="44">
        <f t="shared" si="2832"/>
        <v>0</v>
      </c>
      <c r="KQ53" s="44">
        <f t="shared" si="2832"/>
        <v>0</v>
      </c>
      <c r="KR53" s="44">
        <f t="shared" si="2832"/>
        <v>0</v>
      </c>
      <c r="KS53" s="44">
        <f t="shared" si="2832"/>
        <v>0</v>
      </c>
      <c r="KT53" s="44">
        <f t="shared" si="2832"/>
        <v>0</v>
      </c>
      <c r="KU53" s="44">
        <f t="shared" si="2832"/>
        <v>0</v>
      </c>
      <c r="KV53" s="44">
        <f t="shared" si="2832"/>
        <v>0</v>
      </c>
      <c r="KW53" s="44">
        <f t="shared" ref="KW53:MZ53" si="2833">+KW52*KW51</f>
        <v>0</v>
      </c>
      <c r="KX53" s="44">
        <f t="shared" si="2833"/>
        <v>0</v>
      </c>
      <c r="KY53" s="44">
        <f t="shared" si="2833"/>
        <v>0</v>
      </c>
      <c r="KZ53" s="44">
        <f t="shared" si="2833"/>
        <v>0</v>
      </c>
      <c r="LA53" s="44">
        <f t="shared" si="2833"/>
        <v>0</v>
      </c>
      <c r="LB53" s="44">
        <f t="shared" si="2833"/>
        <v>0</v>
      </c>
      <c r="LC53" s="44">
        <f t="shared" si="2833"/>
        <v>0</v>
      </c>
      <c r="LD53" s="44">
        <f t="shared" si="2833"/>
        <v>0</v>
      </c>
      <c r="LE53" s="44">
        <f t="shared" si="2833"/>
        <v>0</v>
      </c>
      <c r="LF53" s="44">
        <f t="shared" si="2833"/>
        <v>0</v>
      </c>
      <c r="LG53" s="44">
        <f t="shared" si="2833"/>
        <v>0</v>
      </c>
      <c r="LH53" s="44">
        <f t="shared" si="2833"/>
        <v>0</v>
      </c>
      <c r="LI53" s="44">
        <f t="shared" si="2833"/>
        <v>0</v>
      </c>
      <c r="LJ53" s="44">
        <f t="shared" si="2833"/>
        <v>0</v>
      </c>
      <c r="LK53" s="44">
        <f t="shared" si="2833"/>
        <v>0</v>
      </c>
      <c r="LL53" s="44">
        <f t="shared" si="2833"/>
        <v>0</v>
      </c>
      <c r="LM53" s="44">
        <f t="shared" si="2833"/>
        <v>0</v>
      </c>
      <c r="LN53" s="44">
        <f t="shared" si="2833"/>
        <v>0</v>
      </c>
      <c r="LO53" s="44">
        <f t="shared" si="2833"/>
        <v>0</v>
      </c>
      <c r="LP53" s="44">
        <f t="shared" si="2833"/>
        <v>0</v>
      </c>
      <c r="LQ53" s="44">
        <f t="shared" si="2833"/>
        <v>0</v>
      </c>
      <c r="LR53" s="44">
        <f t="shared" si="2833"/>
        <v>0</v>
      </c>
      <c r="LS53" s="44">
        <f t="shared" si="2833"/>
        <v>0</v>
      </c>
      <c r="LT53" s="44">
        <f t="shared" si="2833"/>
        <v>0</v>
      </c>
      <c r="LU53" s="44">
        <f t="shared" si="2833"/>
        <v>0</v>
      </c>
      <c r="LV53" s="44">
        <f t="shared" si="2833"/>
        <v>0</v>
      </c>
      <c r="LW53" s="44">
        <f t="shared" si="2833"/>
        <v>0</v>
      </c>
      <c r="LX53" s="44">
        <f t="shared" si="2833"/>
        <v>0</v>
      </c>
      <c r="LY53" s="44">
        <f t="shared" si="2833"/>
        <v>0</v>
      </c>
      <c r="LZ53" s="44">
        <f t="shared" si="2833"/>
        <v>0</v>
      </c>
      <c r="MA53" s="44">
        <f t="shared" si="2833"/>
        <v>0</v>
      </c>
      <c r="MB53" s="44">
        <f t="shared" si="2833"/>
        <v>0</v>
      </c>
      <c r="MC53" s="44">
        <f t="shared" si="2833"/>
        <v>0</v>
      </c>
      <c r="MD53" s="44">
        <f t="shared" si="2833"/>
        <v>0</v>
      </c>
      <c r="ME53" s="44">
        <f t="shared" si="2833"/>
        <v>0</v>
      </c>
      <c r="MF53" s="44">
        <f t="shared" si="2833"/>
        <v>0</v>
      </c>
      <c r="MG53" s="44">
        <f t="shared" si="2833"/>
        <v>0</v>
      </c>
      <c r="MH53" s="44">
        <f t="shared" si="2833"/>
        <v>0</v>
      </c>
      <c r="MI53" s="44">
        <f t="shared" si="2833"/>
        <v>0</v>
      </c>
      <c r="MJ53" s="44">
        <f t="shared" si="2833"/>
        <v>0</v>
      </c>
      <c r="MK53" s="44">
        <f t="shared" si="2833"/>
        <v>0</v>
      </c>
      <c r="ML53" s="44">
        <f t="shared" si="2833"/>
        <v>0</v>
      </c>
      <c r="MM53" s="44">
        <f t="shared" si="2833"/>
        <v>0</v>
      </c>
      <c r="MN53" s="44">
        <f t="shared" si="2833"/>
        <v>0</v>
      </c>
      <c r="MO53" s="44">
        <f t="shared" si="2833"/>
        <v>0</v>
      </c>
      <c r="MP53" s="44">
        <f t="shared" si="2833"/>
        <v>0</v>
      </c>
      <c r="MQ53" s="44">
        <f t="shared" si="2833"/>
        <v>0</v>
      </c>
      <c r="MR53" s="44">
        <f t="shared" si="2833"/>
        <v>0</v>
      </c>
      <c r="MS53" s="44">
        <f t="shared" si="2833"/>
        <v>0</v>
      </c>
      <c r="MT53" s="44">
        <f t="shared" si="2833"/>
        <v>0</v>
      </c>
      <c r="MU53" s="44">
        <f t="shared" si="2833"/>
        <v>0</v>
      </c>
      <c r="MV53" s="44">
        <f t="shared" si="2833"/>
        <v>0</v>
      </c>
      <c r="MW53" s="44">
        <f t="shared" si="2833"/>
        <v>0</v>
      </c>
      <c r="MX53" s="44">
        <f t="shared" si="2833"/>
        <v>0</v>
      </c>
      <c r="MY53" s="44">
        <f t="shared" si="2833"/>
        <v>0</v>
      </c>
      <c r="MZ53" s="44">
        <f t="shared" si="2833"/>
        <v>0</v>
      </c>
      <c r="NB53" s="19" t="str">
        <f>+D53</f>
        <v>Share of MW</v>
      </c>
      <c r="NC53" s="6">
        <f t="shared" si="2825"/>
        <v>0</v>
      </c>
      <c r="ND53" s="6">
        <f t="shared" si="2825"/>
        <v>0</v>
      </c>
      <c r="NE53" s="6">
        <f t="shared" si="2825"/>
        <v>0</v>
      </c>
      <c r="NF53" s="6">
        <f t="shared" si="2825"/>
        <v>0</v>
      </c>
      <c r="NG53" s="6">
        <f t="shared" si="2825"/>
        <v>0</v>
      </c>
      <c r="NH53" s="6">
        <f t="shared" si="2825"/>
        <v>0</v>
      </c>
      <c r="NI53" s="6">
        <f t="shared" si="2825"/>
        <v>0</v>
      </c>
      <c r="NJ53" s="6">
        <f t="shared" si="2825"/>
        <v>0</v>
      </c>
      <c r="NK53" s="6">
        <f t="shared" si="2825"/>
        <v>0</v>
      </c>
      <c r="NL53" s="6">
        <f t="shared" si="2825"/>
        <v>0</v>
      </c>
      <c r="NM53" s="6">
        <f t="shared" si="2826"/>
        <v>0</v>
      </c>
      <c r="NN53" s="6">
        <f t="shared" si="2826"/>
        <v>0</v>
      </c>
      <c r="NO53" s="6">
        <f t="shared" si="2826"/>
        <v>0</v>
      </c>
      <c r="NP53" s="6">
        <f t="shared" si="2826"/>
        <v>0</v>
      </c>
      <c r="NQ53" s="6">
        <f t="shared" si="2826"/>
        <v>0</v>
      </c>
      <c r="NR53" s="6">
        <f t="shared" si="2826"/>
        <v>0</v>
      </c>
      <c r="NS53" s="6">
        <f t="shared" si="2826"/>
        <v>0</v>
      </c>
      <c r="NT53" s="6">
        <f t="shared" si="2826"/>
        <v>0</v>
      </c>
      <c r="NU53" s="6">
        <f t="shared" si="2826"/>
        <v>0</v>
      </c>
      <c r="NV53" s="6">
        <f t="shared" si="2826"/>
        <v>0</v>
      </c>
      <c r="NW53" s="6">
        <f t="shared" si="2827"/>
        <v>0</v>
      </c>
      <c r="NX53" s="6">
        <f t="shared" si="2827"/>
        <v>0</v>
      </c>
      <c r="NY53" s="6">
        <f t="shared" si="2827"/>
        <v>0</v>
      </c>
      <c r="NZ53" s="6">
        <f t="shared" si="2827"/>
        <v>0</v>
      </c>
      <c r="OA53" s="6">
        <f t="shared" si="2827"/>
        <v>0</v>
      </c>
      <c r="OB53" s="6">
        <f t="shared" si="2827"/>
        <v>0</v>
      </c>
      <c r="OC53" s="6">
        <f t="shared" si="2827"/>
        <v>0</v>
      </c>
      <c r="OD53" s="6">
        <f t="shared" si="2827"/>
        <v>0</v>
      </c>
      <c r="OE53" s="6">
        <f t="shared" si="2827"/>
        <v>0</v>
      </c>
      <c r="OF53" s="6">
        <f t="shared" si="2827"/>
        <v>0</v>
      </c>
      <c r="OH53" s="58" t="str">
        <f>_xlfn.CONCAT(C51," ",D53)</f>
        <v>Fox Island Wind (Market) Share of MW</v>
      </c>
    </row>
    <row r="54" spans="2:398" x14ac:dyDescent="0.25">
      <c r="D54" s="19" t="s">
        <v>76</v>
      </c>
      <c r="E54" s="45" cm="1">
        <f t="array" ref="E54">INDEX(Capacity_Rates[#All],MATCH($C51,Capacity_Rates[[#All],[Invoice_Group]],0),E$3-2019)</f>
        <v>14.195580000000001</v>
      </c>
      <c r="F54" s="45" cm="1">
        <f t="array" ref="F54">INDEX(Capacity_Rates[#All],MATCH($C51,Capacity_Rates[[#All],[Invoice_Group]],0),F$3-2019)</f>
        <v>14.195580000000001</v>
      </c>
      <c r="G54" s="45" cm="1">
        <f t="array" ref="G54">INDEX(Capacity_Rates[#All],MATCH($C51,Capacity_Rates[[#All],[Invoice_Group]],0),G$3-2019)</f>
        <v>14.195580000000001</v>
      </c>
      <c r="H54" s="45" cm="1">
        <f t="array" ref="H54">INDEX(Capacity_Rates[#All],MATCH($C51,Capacity_Rates[[#All],[Invoice_Group]],0),H$3-2019)</f>
        <v>14.195580000000001</v>
      </c>
      <c r="I54" s="45" cm="1">
        <f t="array" ref="I54">INDEX(Capacity_Rates[#All],MATCH($C51,Capacity_Rates[[#All],[Invoice_Group]],0),I$3-2019)</f>
        <v>14.195580000000001</v>
      </c>
      <c r="J54" s="45" cm="1">
        <f t="array" ref="J54">INDEX(Capacity_Rates[#All],MATCH($C51,Capacity_Rates[[#All],[Invoice_Group]],0),J$3-2019)</f>
        <v>14.195580000000001</v>
      </c>
      <c r="K54" s="45" cm="1">
        <f t="array" ref="K54">INDEX(Capacity_Rates[#All],MATCH($C51,Capacity_Rates[[#All],[Invoice_Group]],0),K$3-2019)</f>
        <v>14.195580000000001</v>
      </c>
      <c r="L54" s="45" cm="1">
        <f t="array" ref="L54">INDEX(Capacity_Rates[#All],MATCH($C51,Capacity_Rates[[#All],[Invoice_Group]],0),L$3-2019)</f>
        <v>14.195580000000001</v>
      </c>
      <c r="M54" s="45" cm="1">
        <f t="array" ref="M54">INDEX(Capacity_Rates[#All],MATCH($C51,Capacity_Rates[[#All],[Invoice_Group]],0),M$3-2019)</f>
        <v>14.195580000000001</v>
      </c>
      <c r="N54" s="45" cm="1">
        <f t="array" ref="N54">INDEX(Capacity_Rates[#All],MATCH($C51,Capacity_Rates[[#All],[Invoice_Group]],0),N$3-2019)</f>
        <v>14.195580000000001</v>
      </c>
      <c r="O54" s="45" cm="1">
        <f t="array" ref="O54">INDEX(Capacity_Rates[#All],MATCH($C51,Capacity_Rates[[#All],[Invoice_Group]],0),O$3-2019)</f>
        <v>14.195580000000001</v>
      </c>
      <c r="P54" s="45" cm="1">
        <f t="array" ref="P54">INDEX(Capacity_Rates[#All],MATCH($C51,Capacity_Rates[[#All],[Invoice_Group]],0),P$3-2019)</f>
        <v>14.195580000000001</v>
      </c>
      <c r="Q54" s="45" cm="1">
        <f t="array" ref="Q54">INDEX(Capacity_Rates[#All],MATCH($C51,Capacity_Rates[[#All],[Invoice_Group]],0),Q$3-2019)</f>
        <v>18.2744</v>
      </c>
      <c r="R54" s="45" cm="1">
        <f t="array" ref="R54">INDEX(Capacity_Rates[#All],MATCH($C51,Capacity_Rates[[#All],[Invoice_Group]],0),R$3-2019)</f>
        <v>18.2744</v>
      </c>
      <c r="S54" s="45" cm="1">
        <f t="array" ref="S54">INDEX(Capacity_Rates[#All],MATCH($C51,Capacity_Rates[[#All],[Invoice_Group]],0),S$3-2019)</f>
        <v>18.2744</v>
      </c>
      <c r="T54" s="45" cm="1">
        <f t="array" ref="T54">INDEX(Capacity_Rates[#All],MATCH($C51,Capacity_Rates[[#All],[Invoice_Group]],0),T$3-2019)</f>
        <v>18.2744</v>
      </c>
      <c r="U54" s="45" cm="1">
        <f t="array" ref="U54">INDEX(Capacity_Rates[#All],MATCH($C51,Capacity_Rates[[#All],[Invoice_Group]],0),U$3-2019)</f>
        <v>18.2744</v>
      </c>
      <c r="V54" s="45" cm="1">
        <f t="array" ref="V54">INDEX(Capacity_Rates[#All],MATCH($C51,Capacity_Rates[[#All],[Invoice_Group]],0),V$3-2019)</f>
        <v>18.2744</v>
      </c>
      <c r="W54" s="45" cm="1">
        <f t="array" ref="W54">INDEX(Capacity_Rates[#All],MATCH($C51,Capacity_Rates[[#All],[Invoice_Group]],0),W$3-2019)</f>
        <v>18.2744</v>
      </c>
      <c r="X54" s="45" cm="1">
        <f t="array" ref="X54">INDEX(Capacity_Rates[#All],MATCH($C51,Capacity_Rates[[#All],[Invoice_Group]],0),X$3-2019)</f>
        <v>18.2744</v>
      </c>
      <c r="Y54" s="45" cm="1">
        <f t="array" ref="Y54">INDEX(Capacity_Rates[#All],MATCH($C51,Capacity_Rates[[#All],[Invoice_Group]],0),Y$3-2019)</f>
        <v>18.2744</v>
      </c>
      <c r="Z54" s="45" cm="1">
        <f t="array" ref="Z54">INDEX(Capacity_Rates[#All],MATCH($C51,Capacity_Rates[[#All],[Invoice_Group]],0),Z$3-2019)</f>
        <v>18.2744</v>
      </c>
      <c r="AA54" s="45" cm="1">
        <f t="array" ref="AA54">INDEX(Capacity_Rates[#All],MATCH($C51,Capacity_Rates[[#All],[Invoice_Group]],0),AA$3-2019)</f>
        <v>18.2744</v>
      </c>
      <c r="AB54" s="45" cm="1">
        <f t="array" ref="AB54">INDEX(Capacity_Rates[#All],MATCH($C51,Capacity_Rates[[#All],[Invoice_Group]],0),AB$3-2019)</f>
        <v>18.2744</v>
      </c>
      <c r="AC54" s="45" cm="1">
        <f t="array" ref="AC54">INDEX(Capacity_Rates[#All],MATCH($C51,Capacity_Rates[[#All],[Invoice_Group]],0),AC$3-2019)</f>
        <v>18.7860832</v>
      </c>
      <c r="AD54" s="45" cm="1">
        <f t="array" ref="AD54">INDEX(Capacity_Rates[#All],MATCH($C51,Capacity_Rates[[#All],[Invoice_Group]],0),AD$3-2019)</f>
        <v>18.7860832</v>
      </c>
      <c r="AE54" s="45" cm="1">
        <f t="array" ref="AE54">INDEX(Capacity_Rates[#All],MATCH($C51,Capacity_Rates[[#All],[Invoice_Group]],0),AE$3-2019)</f>
        <v>18.7860832</v>
      </c>
      <c r="AF54" s="45" cm="1">
        <f t="array" ref="AF54">INDEX(Capacity_Rates[#All],MATCH($C51,Capacity_Rates[[#All],[Invoice_Group]],0),AF$3-2019)</f>
        <v>18.7860832</v>
      </c>
      <c r="AG54" s="45" cm="1">
        <f t="array" ref="AG54">INDEX(Capacity_Rates[#All],MATCH($C51,Capacity_Rates[[#All],[Invoice_Group]],0),AG$3-2019)</f>
        <v>18.7860832</v>
      </c>
      <c r="AH54" s="45" cm="1">
        <f t="array" ref="AH54">INDEX(Capacity_Rates[#All],MATCH($C51,Capacity_Rates[[#All],[Invoice_Group]],0),AH$3-2019)</f>
        <v>18.7860832</v>
      </c>
      <c r="AI54" s="45" cm="1">
        <f t="array" ref="AI54">INDEX(Capacity_Rates[#All],MATCH($C51,Capacity_Rates[[#All],[Invoice_Group]],0),AI$3-2019)</f>
        <v>18.7860832</v>
      </c>
      <c r="AJ54" s="45" cm="1">
        <f t="array" ref="AJ54">INDEX(Capacity_Rates[#All],MATCH($C51,Capacity_Rates[[#All],[Invoice_Group]],0),AJ$3-2019)</f>
        <v>18.7860832</v>
      </c>
      <c r="AK54" s="45" cm="1">
        <f t="array" ref="AK54">INDEX(Capacity_Rates[#All],MATCH($C51,Capacity_Rates[[#All],[Invoice_Group]],0),AK$3-2019)</f>
        <v>18.7860832</v>
      </c>
      <c r="AL54" s="45" cm="1">
        <f t="array" ref="AL54">INDEX(Capacity_Rates[#All],MATCH($C51,Capacity_Rates[[#All],[Invoice_Group]],0),AL$3-2019)</f>
        <v>18.7860832</v>
      </c>
      <c r="AM54" s="45" cm="1">
        <f t="array" ref="AM54">INDEX(Capacity_Rates[#All],MATCH($C51,Capacity_Rates[[#All],[Invoice_Group]],0),AM$3-2019)</f>
        <v>18.7860832</v>
      </c>
      <c r="AN54" s="45" cm="1">
        <f t="array" ref="AN54">INDEX(Capacity_Rates[#All],MATCH($C51,Capacity_Rates[[#All],[Invoice_Group]],0),AN$3-2019)</f>
        <v>18.7860832</v>
      </c>
      <c r="AO54" s="45" cm="1">
        <f t="array" ref="AO54">INDEX(Capacity_Rates[#All],MATCH($C51,Capacity_Rates[[#All],[Invoice_Group]],0),AO$3-2019)</f>
        <v>19.312093529600002</v>
      </c>
      <c r="AP54" s="45" cm="1">
        <f t="array" ref="AP54">INDEX(Capacity_Rates[#All],MATCH($C51,Capacity_Rates[[#All],[Invoice_Group]],0),AP$3-2019)</f>
        <v>19.312093529600002</v>
      </c>
      <c r="AQ54" s="45" cm="1">
        <f t="array" ref="AQ54">INDEX(Capacity_Rates[#All],MATCH($C51,Capacity_Rates[[#All],[Invoice_Group]],0),AQ$3-2019)</f>
        <v>19.312093529600002</v>
      </c>
      <c r="AR54" s="45" cm="1">
        <f t="array" ref="AR54">INDEX(Capacity_Rates[#All],MATCH($C51,Capacity_Rates[[#All],[Invoice_Group]],0),AR$3-2019)</f>
        <v>19.312093529600002</v>
      </c>
      <c r="AS54" s="45" cm="1">
        <f t="array" ref="AS54">INDEX(Capacity_Rates[#All],MATCH($C51,Capacity_Rates[[#All],[Invoice_Group]],0),AS$3-2019)</f>
        <v>19.312093529600002</v>
      </c>
      <c r="AT54" s="45" cm="1">
        <f t="array" ref="AT54">INDEX(Capacity_Rates[#All],MATCH($C51,Capacity_Rates[[#All],[Invoice_Group]],0),AT$3-2019)</f>
        <v>19.312093529600002</v>
      </c>
      <c r="AU54" s="45" cm="1">
        <f t="array" ref="AU54">INDEX(Capacity_Rates[#All],MATCH($C51,Capacity_Rates[[#All],[Invoice_Group]],0),AU$3-2019)</f>
        <v>19.312093529600002</v>
      </c>
      <c r="AV54" s="45" cm="1">
        <f t="array" ref="AV54">INDEX(Capacity_Rates[#All],MATCH($C51,Capacity_Rates[[#All],[Invoice_Group]],0),AV$3-2019)</f>
        <v>19.312093529600002</v>
      </c>
      <c r="AW54" s="45" cm="1">
        <f t="array" ref="AW54">INDEX(Capacity_Rates[#All],MATCH($C51,Capacity_Rates[[#All],[Invoice_Group]],0),AW$3-2019)</f>
        <v>19.312093529600002</v>
      </c>
      <c r="AX54" s="45" cm="1">
        <f t="array" ref="AX54">INDEX(Capacity_Rates[#All],MATCH($C51,Capacity_Rates[[#All],[Invoice_Group]],0),AX$3-2019)</f>
        <v>19.312093529600002</v>
      </c>
      <c r="AY54" s="45" cm="1">
        <f t="array" ref="AY54">INDEX(Capacity_Rates[#All],MATCH($C51,Capacity_Rates[[#All],[Invoice_Group]],0),AY$3-2019)</f>
        <v>19.312093529600002</v>
      </c>
      <c r="AZ54" s="45" cm="1">
        <f t="array" ref="AZ54">INDEX(Capacity_Rates[#All],MATCH($C51,Capacity_Rates[[#All],[Invoice_Group]],0),AZ$3-2019)</f>
        <v>19.312093529600002</v>
      </c>
      <c r="BA54" s="45" cm="1">
        <f t="array" ref="BA54">INDEX(Capacity_Rates[#All],MATCH($C51,Capacity_Rates[[#All],[Invoice_Group]],0),BA$3-2019)</f>
        <v>19.852832148428803</v>
      </c>
      <c r="BB54" s="45" cm="1">
        <f t="array" ref="BB54">INDEX(Capacity_Rates[#All],MATCH($C51,Capacity_Rates[[#All],[Invoice_Group]],0),BB$3-2019)</f>
        <v>19.852832148428803</v>
      </c>
      <c r="BC54" s="45" cm="1">
        <f t="array" ref="BC54">INDEX(Capacity_Rates[#All],MATCH($C51,Capacity_Rates[[#All],[Invoice_Group]],0),BC$3-2019)</f>
        <v>19.852832148428803</v>
      </c>
      <c r="BD54" s="45" cm="1">
        <f t="array" ref="BD54">INDEX(Capacity_Rates[#All],MATCH($C51,Capacity_Rates[[#All],[Invoice_Group]],0),BD$3-2019)</f>
        <v>19.852832148428803</v>
      </c>
      <c r="BE54" s="45" cm="1">
        <f t="array" ref="BE54">INDEX(Capacity_Rates[#All],MATCH($C51,Capacity_Rates[[#All],[Invoice_Group]],0),BE$3-2019)</f>
        <v>19.852832148428803</v>
      </c>
      <c r="BF54" s="45" cm="1">
        <f t="array" ref="BF54">INDEX(Capacity_Rates[#All],MATCH($C51,Capacity_Rates[[#All],[Invoice_Group]],0),BF$3-2019)</f>
        <v>19.852832148428803</v>
      </c>
      <c r="BG54" s="45" cm="1">
        <f t="array" ref="BG54">INDEX(Capacity_Rates[#All],MATCH($C51,Capacity_Rates[[#All],[Invoice_Group]],0),BG$3-2019)</f>
        <v>19.852832148428803</v>
      </c>
      <c r="BH54" s="45" cm="1">
        <f t="array" ref="BH54">INDEX(Capacity_Rates[#All],MATCH($C51,Capacity_Rates[[#All],[Invoice_Group]],0),BH$3-2019)</f>
        <v>19.852832148428803</v>
      </c>
      <c r="BI54" s="45" cm="1">
        <f t="array" ref="BI54">INDEX(Capacity_Rates[#All],MATCH($C51,Capacity_Rates[[#All],[Invoice_Group]],0),BI$3-2019)</f>
        <v>19.852832148428803</v>
      </c>
      <c r="BJ54" s="45" cm="1">
        <f t="array" ref="BJ54">INDEX(Capacity_Rates[#All],MATCH($C51,Capacity_Rates[[#All],[Invoice_Group]],0),BJ$3-2019)</f>
        <v>19.852832148428803</v>
      </c>
      <c r="BK54" s="45" cm="1">
        <f t="array" ref="BK54">INDEX(Capacity_Rates[#All],MATCH($C51,Capacity_Rates[[#All],[Invoice_Group]],0),BK$3-2019)</f>
        <v>19.852832148428803</v>
      </c>
      <c r="BL54" s="45" cm="1">
        <f t="array" ref="BL54">INDEX(Capacity_Rates[#All],MATCH($C51,Capacity_Rates[[#All],[Invoice_Group]],0),BL$3-2019)</f>
        <v>19.852832148428803</v>
      </c>
      <c r="BM54" s="45" cm="1">
        <f t="array" ref="BM54">INDEX(Capacity_Rates[#All],MATCH($C51,Capacity_Rates[[#All],[Invoice_Group]],0),BM$3-2019)</f>
        <v>20.40871144858481</v>
      </c>
      <c r="BN54" s="45" cm="1">
        <f t="array" ref="BN54">INDEX(Capacity_Rates[#All],MATCH($C51,Capacity_Rates[[#All],[Invoice_Group]],0),BN$3-2019)</f>
        <v>20.40871144858481</v>
      </c>
      <c r="BO54" s="45" cm="1">
        <f t="array" ref="BO54">INDEX(Capacity_Rates[#All],MATCH($C51,Capacity_Rates[[#All],[Invoice_Group]],0),BO$3-2019)</f>
        <v>20.40871144858481</v>
      </c>
      <c r="BP54" s="45" cm="1">
        <f t="array" ref="BP54">INDEX(Capacity_Rates[#All],MATCH($C51,Capacity_Rates[[#All],[Invoice_Group]],0),BP$3-2019)</f>
        <v>20.40871144858481</v>
      </c>
      <c r="BQ54" s="45" cm="1">
        <f t="array" ref="BQ54">INDEX(Capacity_Rates[#All],MATCH($C51,Capacity_Rates[[#All],[Invoice_Group]],0),BQ$3-2019)</f>
        <v>20.40871144858481</v>
      </c>
      <c r="BR54" s="45" cm="1">
        <f t="array" ref="BR54">INDEX(Capacity_Rates[#All],MATCH($C51,Capacity_Rates[[#All],[Invoice_Group]],0),BR$3-2019)</f>
        <v>20.40871144858481</v>
      </c>
      <c r="BS54" s="45" cm="1">
        <f t="array" ref="BS54">INDEX(Capacity_Rates[#All],MATCH($C51,Capacity_Rates[[#All],[Invoice_Group]],0),BS$3-2019)</f>
        <v>20.40871144858481</v>
      </c>
      <c r="BT54" s="45" cm="1">
        <f t="array" ref="BT54">INDEX(Capacity_Rates[#All],MATCH($C51,Capacity_Rates[[#All],[Invoice_Group]],0),BT$3-2019)</f>
        <v>20.40871144858481</v>
      </c>
      <c r="BU54" s="45" cm="1">
        <f t="array" ref="BU54">INDEX(Capacity_Rates[#All],MATCH($C51,Capacity_Rates[[#All],[Invoice_Group]],0),BU$3-2019)</f>
        <v>20.40871144858481</v>
      </c>
      <c r="BV54" s="45" cm="1">
        <f t="array" ref="BV54">INDEX(Capacity_Rates[#All],MATCH($C51,Capacity_Rates[[#All],[Invoice_Group]],0),BV$3-2019)</f>
        <v>20.40871144858481</v>
      </c>
      <c r="BW54" s="45" cm="1">
        <f t="array" ref="BW54">INDEX(Capacity_Rates[#All],MATCH($C51,Capacity_Rates[[#All],[Invoice_Group]],0),BW$3-2019)</f>
        <v>20.40871144858481</v>
      </c>
      <c r="BX54" s="45" cm="1">
        <f t="array" ref="BX54">INDEX(Capacity_Rates[#All],MATCH($C51,Capacity_Rates[[#All],[Invoice_Group]],0),BX$3-2019)</f>
        <v>20.40871144858481</v>
      </c>
      <c r="BY54" s="45" cm="1">
        <f t="array" ref="BY54">INDEX(Capacity_Rates[#All],MATCH($C51,Capacity_Rates[[#All],[Invoice_Group]],0),BY$3-2019)</f>
        <v>20.980155369145187</v>
      </c>
      <c r="BZ54" s="45" cm="1">
        <f t="array" ref="BZ54">INDEX(Capacity_Rates[#All],MATCH($C51,Capacity_Rates[[#All],[Invoice_Group]],0),BZ$3-2019)</f>
        <v>20.980155369145187</v>
      </c>
      <c r="CA54" s="45" cm="1">
        <f t="array" ref="CA54">INDEX(Capacity_Rates[#All],MATCH($C51,Capacity_Rates[[#All],[Invoice_Group]],0),CA$3-2019)</f>
        <v>20.980155369145187</v>
      </c>
      <c r="CB54" s="45" cm="1">
        <f t="array" ref="CB54">INDEX(Capacity_Rates[#All],MATCH($C51,Capacity_Rates[[#All],[Invoice_Group]],0),CB$3-2019)</f>
        <v>20.980155369145187</v>
      </c>
      <c r="CC54" s="45" cm="1">
        <f t="array" ref="CC54">INDEX(Capacity_Rates[#All],MATCH($C51,Capacity_Rates[[#All],[Invoice_Group]],0),CC$3-2019)</f>
        <v>20.980155369145187</v>
      </c>
      <c r="CD54" s="45" cm="1">
        <f t="array" ref="CD54">INDEX(Capacity_Rates[#All],MATCH($C51,Capacity_Rates[[#All],[Invoice_Group]],0),CD$3-2019)</f>
        <v>20.980155369145187</v>
      </c>
      <c r="CE54" s="45" cm="1">
        <f t="array" ref="CE54">INDEX(Capacity_Rates[#All],MATCH($C51,Capacity_Rates[[#All],[Invoice_Group]],0),CE$3-2019)</f>
        <v>20.980155369145187</v>
      </c>
      <c r="CF54" s="45" cm="1">
        <f t="array" ref="CF54">INDEX(Capacity_Rates[#All],MATCH($C51,Capacity_Rates[[#All],[Invoice_Group]],0),CF$3-2019)</f>
        <v>20.980155369145187</v>
      </c>
      <c r="CG54" s="45" cm="1">
        <f t="array" ref="CG54">INDEX(Capacity_Rates[#All],MATCH($C51,Capacity_Rates[[#All],[Invoice_Group]],0),CG$3-2019)</f>
        <v>20.980155369145187</v>
      </c>
      <c r="CH54" s="45" cm="1">
        <f t="array" ref="CH54">INDEX(Capacity_Rates[#All],MATCH($C51,Capacity_Rates[[#All],[Invoice_Group]],0),CH$3-2019)</f>
        <v>20.980155369145187</v>
      </c>
      <c r="CI54" s="45" cm="1">
        <f t="array" ref="CI54">INDEX(Capacity_Rates[#All],MATCH($C51,Capacity_Rates[[#All],[Invoice_Group]],0),CI$3-2019)</f>
        <v>20.980155369145187</v>
      </c>
      <c r="CJ54" s="45" cm="1">
        <f t="array" ref="CJ54">INDEX(Capacity_Rates[#All],MATCH($C51,Capacity_Rates[[#All],[Invoice_Group]],0),CJ$3-2019)</f>
        <v>20.980155369145187</v>
      </c>
      <c r="CK54" s="45" cm="1">
        <f t="array" ref="CK54">INDEX(Capacity_Rates[#All],MATCH($C51,Capacity_Rates[[#All],[Invoice_Group]],0),CK$3-2019)</f>
        <v>21.567599719481255</v>
      </c>
      <c r="CL54" s="45" cm="1">
        <f t="array" ref="CL54">INDEX(Capacity_Rates[#All],MATCH($C51,Capacity_Rates[[#All],[Invoice_Group]],0),CL$3-2019)</f>
        <v>21.567599719481255</v>
      </c>
      <c r="CM54" s="45" cm="1">
        <f t="array" ref="CM54">INDEX(Capacity_Rates[#All],MATCH($C51,Capacity_Rates[[#All],[Invoice_Group]],0),CM$3-2019)</f>
        <v>21.567599719481255</v>
      </c>
      <c r="CN54" s="45" cm="1">
        <f t="array" ref="CN54">INDEX(Capacity_Rates[#All],MATCH($C51,Capacity_Rates[[#All],[Invoice_Group]],0),CN$3-2019)</f>
        <v>21.567599719481255</v>
      </c>
      <c r="CO54" s="45" cm="1">
        <f t="array" ref="CO54">INDEX(Capacity_Rates[#All],MATCH($C51,Capacity_Rates[[#All],[Invoice_Group]],0),CO$3-2019)</f>
        <v>21.567599719481255</v>
      </c>
      <c r="CP54" s="45" cm="1">
        <f t="array" ref="CP54">INDEX(Capacity_Rates[#All],MATCH($C51,Capacity_Rates[[#All],[Invoice_Group]],0),CP$3-2019)</f>
        <v>21.567599719481255</v>
      </c>
      <c r="CQ54" s="45" cm="1">
        <f t="array" ref="CQ54">INDEX(Capacity_Rates[#All],MATCH($C51,Capacity_Rates[[#All],[Invoice_Group]],0),CQ$3-2019)</f>
        <v>21.567599719481255</v>
      </c>
      <c r="CR54" s="45" cm="1">
        <f t="array" ref="CR54">INDEX(Capacity_Rates[#All],MATCH($C51,Capacity_Rates[[#All],[Invoice_Group]],0),CR$3-2019)</f>
        <v>21.567599719481255</v>
      </c>
      <c r="CS54" s="45" cm="1">
        <f t="array" ref="CS54">INDEX(Capacity_Rates[#All],MATCH($C51,Capacity_Rates[[#All],[Invoice_Group]],0),CS$3-2019)</f>
        <v>21.567599719481255</v>
      </c>
      <c r="CT54" s="45" cm="1">
        <f t="array" ref="CT54">INDEX(Capacity_Rates[#All],MATCH($C51,Capacity_Rates[[#All],[Invoice_Group]],0),CT$3-2019)</f>
        <v>21.567599719481255</v>
      </c>
      <c r="CU54" s="45" cm="1">
        <f t="array" ref="CU54">INDEX(Capacity_Rates[#All],MATCH($C51,Capacity_Rates[[#All],[Invoice_Group]],0),CU$3-2019)</f>
        <v>21.567599719481255</v>
      </c>
      <c r="CV54" s="45" cm="1">
        <f t="array" ref="CV54">INDEX(Capacity_Rates[#All],MATCH($C51,Capacity_Rates[[#All],[Invoice_Group]],0),CV$3-2019)</f>
        <v>21.567599719481255</v>
      </c>
      <c r="CW54" s="45" cm="1">
        <f t="array" ref="CW54">INDEX(Capacity_Rates[#All],MATCH($C51,Capacity_Rates[[#All],[Invoice_Group]],0),CW$3-2019)</f>
        <v>22.171492511626731</v>
      </c>
      <c r="CX54" s="45" cm="1">
        <f t="array" ref="CX54">INDEX(Capacity_Rates[#All],MATCH($C51,Capacity_Rates[[#All],[Invoice_Group]],0),CX$3-2019)</f>
        <v>22.171492511626731</v>
      </c>
      <c r="CY54" s="45" cm="1">
        <f t="array" ref="CY54">INDEX(Capacity_Rates[#All],MATCH($C51,Capacity_Rates[[#All],[Invoice_Group]],0),CY$3-2019)</f>
        <v>22.171492511626731</v>
      </c>
      <c r="CZ54" s="45" cm="1">
        <f t="array" ref="CZ54">INDEX(Capacity_Rates[#All],MATCH($C51,Capacity_Rates[[#All],[Invoice_Group]],0),CZ$3-2019)</f>
        <v>22.171492511626731</v>
      </c>
      <c r="DA54" s="45" cm="1">
        <f t="array" ref="DA54">INDEX(Capacity_Rates[#All],MATCH($C51,Capacity_Rates[[#All],[Invoice_Group]],0),DA$3-2019)</f>
        <v>22.171492511626731</v>
      </c>
      <c r="DB54" s="45" cm="1">
        <f t="array" ref="DB54">INDEX(Capacity_Rates[#All],MATCH($C51,Capacity_Rates[[#All],[Invoice_Group]],0),DB$3-2019)</f>
        <v>22.171492511626731</v>
      </c>
      <c r="DC54" s="45" cm="1">
        <f t="array" ref="DC54">INDEX(Capacity_Rates[#All],MATCH($C51,Capacity_Rates[[#All],[Invoice_Group]],0),DC$3-2019)</f>
        <v>22.171492511626731</v>
      </c>
      <c r="DD54" s="45" cm="1">
        <f t="array" ref="DD54">INDEX(Capacity_Rates[#All],MATCH($C51,Capacity_Rates[[#All],[Invoice_Group]],0),DD$3-2019)</f>
        <v>22.171492511626731</v>
      </c>
      <c r="DE54" s="45" cm="1">
        <f t="array" ref="DE54">INDEX(Capacity_Rates[#All],MATCH($C51,Capacity_Rates[[#All],[Invoice_Group]],0),DE$3-2019)</f>
        <v>22.171492511626731</v>
      </c>
      <c r="DF54" s="45" cm="1">
        <f t="array" ref="DF54">INDEX(Capacity_Rates[#All],MATCH($C51,Capacity_Rates[[#All],[Invoice_Group]],0),DF$3-2019)</f>
        <v>22.171492511626731</v>
      </c>
      <c r="DG54" s="45" cm="1">
        <f t="array" ref="DG54">INDEX(Capacity_Rates[#All],MATCH($C51,Capacity_Rates[[#All],[Invoice_Group]],0),DG$3-2019)</f>
        <v>22.171492511626731</v>
      </c>
      <c r="DH54" s="45" cm="1">
        <f t="array" ref="DH54">INDEX(Capacity_Rates[#All],MATCH($C51,Capacity_Rates[[#All],[Invoice_Group]],0),DH$3-2019)</f>
        <v>22.171492511626731</v>
      </c>
      <c r="DI54" s="45" cm="1">
        <f t="array" ref="DI54">INDEX(Capacity_Rates[#All],MATCH($C51,Capacity_Rates[[#All],[Invoice_Group]],0),DI$3-2019)</f>
        <v>22.792294301952278</v>
      </c>
      <c r="DJ54" s="45" cm="1">
        <f t="array" ref="DJ54">INDEX(Capacity_Rates[#All],MATCH($C51,Capacity_Rates[[#All],[Invoice_Group]],0),DJ$3-2019)</f>
        <v>22.792294301952278</v>
      </c>
      <c r="DK54" s="45" cm="1">
        <f t="array" ref="DK54">INDEX(Capacity_Rates[#All],MATCH($C51,Capacity_Rates[[#All],[Invoice_Group]],0),DK$3-2019)</f>
        <v>22.792294301952278</v>
      </c>
      <c r="DL54" s="45" cm="1">
        <f t="array" ref="DL54">INDEX(Capacity_Rates[#All],MATCH($C51,Capacity_Rates[[#All],[Invoice_Group]],0),DL$3-2019)</f>
        <v>22.792294301952278</v>
      </c>
      <c r="DM54" s="45" cm="1">
        <f t="array" ref="DM54">INDEX(Capacity_Rates[#All],MATCH($C51,Capacity_Rates[[#All],[Invoice_Group]],0),DM$3-2019)</f>
        <v>22.792294301952278</v>
      </c>
      <c r="DN54" s="45" cm="1">
        <f t="array" ref="DN54">INDEX(Capacity_Rates[#All],MATCH($C51,Capacity_Rates[[#All],[Invoice_Group]],0),DN$3-2019)</f>
        <v>22.792294301952278</v>
      </c>
      <c r="DO54" s="45" cm="1">
        <f t="array" ref="DO54">INDEX(Capacity_Rates[#All],MATCH($C51,Capacity_Rates[[#All],[Invoice_Group]],0),DO$3-2019)</f>
        <v>22.792294301952278</v>
      </c>
      <c r="DP54" s="45" cm="1">
        <f t="array" ref="DP54">INDEX(Capacity_Rates[#All],MATCH($C51,Capacity_Rates[[#All],[Invoice_Group]],0),DP$3-2019)</f>
        <v>22.792294301952278</v>
      </c>
      <c r="DQ54" s="45" cm="1">
        <f t="array" ref="DQ54">INDEX(Capacity_Rates[#All],MATCH($C51,Capacity_Rates[[#All],[Invoice_Group]],0),DQ$3-2019)</f>
        <v>22.792294301952278</v>
      </c>
      <c r="DR54" s="45" cm="1">
        <f t="array" ref="DR54">INDEX(Capacity_Rates[#All],MATCH($C51,Capacity_Rates[[#All],[Invoice_Group]],0),DR$3-2019)</f>
        <v>22.792294301952278</v>
      </c>
      <c r="DS54" s="45" cm="1">
        <f t="array" ref="DS54">INDEX(Capacity_Rates[#All],MATCH($C51,Capacity_Rates[[#All],[Invoice_Group]],0),DS$3-2019)</f>
        <v>22.792294301952278</v>
      </c>
      <c r="DT54" s="45" cm="1">
        <f t="array" ref="DT54">INDEX(Capacity_Rates[#All],MATCH($C51,Capacity_Rates[[#All],[Invoice_Group]],0),DT$3-2019)</f>
        <v>22.792294301952278</v>
      </c>
      <c r="DU54" s="45" cm="1">
        <f t="array" ref="DU54">INDEX(Capacity_Rates[#All],MATCH($C51,Capacity_Rates[[#All],[Invoice_Group]],0),DU$3-2019)</f>
        <v>23.430478542406942</v>
      </c>
      <c r="DV54" s="45" cm="1">
        <f t="array" ref="DV54">INDEX(Capacity_Rates[#All],MATCH($C51,Capacity_Rates[[#All],[Invoice_Group]],0),DV$3-2019)</f>
        <v>23.430478542406942</v>
      </c>
      <c r="DW54" s="45" cm="1">
        <f t="array" ref="DW54">INDEX(Capacity_Rates[#All],MATCH($C51,Capacity_Rates[[#All],[Invoice_Group]],0),DW$3-2019)</f>
        <v>23.430478542406942</v>
      </c>
      <c r="DX54" s="45" cm="1">
        <f t="array" ref="DX54">INDEX(Capacity_Rates[#All],MATCH($C51,Capacity_Rates[[#All],[Invoice_Group]],0),DX$3-2019)</f>
        <v>23.430478542406942</v>
      </c>
      <c r="DY54" s="45" cm="1">
        <f t="array" ref="DY54">INDEX(Capacity_Rates[#All],MATCH($C51,Capacity_Rates[[#All],[Invoice_Group]],0),DY$3-2019)</f>
        <v>23.430478542406942</v>
      </c>
      <c r="DZ54" s="45" cm="1">
        <f t="array" ref="DZ54">INDEX(Capacity_Rates[#All],MATCH($C51,Capacity_Rates[[#All],[Invoice_Group]],0),DZ$3-2019)</f>
        <v>23.430478542406942</v>
      </c>
      <c r="EA54" s="45" cm="1">
        <f t="array" ref="EA54">INDEX(Capacity_Rates[#All],MATCH($C51,Capacity_Rates[[#All],[Invoice_Group]],0),EA$3-2019)</f>
        <v>23.430478542406942</v>
      </c>
      <c r="EB54" s="45" cm="1">
        <f t="array" ref="EB54">INDEX(Capacity_Rates[#All],MATCH($C51,Capacity_Rates[[#All],[Invoice_Group]],0),EB$3-2019)</f>
        <v>23.430478542406942</v>
      </c>
      <c r="EC54" s="45" cm="1">
        <f t="array" ref="EC54">INDEX(Capacity_Rates[#All],MATCH($C51,Capacity_Rates[[#All],[Invoice_Group]],0),EC$3-2019)</f>
        <v>23.430478542406942</v>
      </c>
      <c r="ED54" s="45" cm="1">
        <f t="array" ref="ED54">INDEX(Capacity_Rates[#All],MATCH($C51,Capacity_Rates[[#All],[Invoice_Group]],0),ED$3-2019)</f>
        <v>23.430478542406942</v>
      </c>
      <c r="EE54" s="45" cm="1">
        <f t="array" ref="EE54">INDEX(Capacity_Rates[#All],MATCH($C51,Capacity_Rates[[#All],[Invoice_Group]],0),EE$3-2019)</f>
        <v>23.430478542406942</v>
      </c>
      <c r="EF54" s="45" cm="1">
        <f t="array" ref="EF54">INDEX(Capacity_Rates[#All],MATCH($C51,Capacity_Rates[[#All],[Invoice_Group]],0),EF$3-2019)</f>
        <v>23.430478542406942</v>
      </c>
      <c r="EG54" s="45" cm="1">
        <f t="array" ref="EG54">INDEX(Capacity_Rates[#All],MATCH($C51,Capacity_Rates[[#All],[Invoice_Group]],0),EG$3-2019)</f>
        <v>24.086531941594338</v>
      </c>
      <c r="EH54" s="45" cm="1">
        <f t="array" ref="EH54">INDEX(Capacity_Rates[#All],MATCH($C51,Capacity_Rates[[#All],[Invoice_Group]],0),EH$3-2019)</f>
        <v>24.086531941594338</v>
      </c>
      <c r="EI54" s="45" cm="1">
        <f t="array" ref="EI54">INDEX(Capacity_Rates[#All],MATCH($C51,Capacity_Rates[[#All],[Invoice_Group]],0),EI$3-2019)</f>
        <v>24.086531941594338</v>
      </c>
      <c r="EJ54" s="45" cm="1">
        <f t="array" ref="EJ54">INDEX(Capacity_Rates[#All],MATCH($C51,Capacity_Rates[[#All],[Invoice_Group]],0),EJ$3-2019)</f>
        <v>24.086531941594338</v>
      </c>
      <c r="EK54" s="45" cm="1">
        <f t="array" ref="EK54">INDEX(Capacity_Rates[#All],MATCH($C51,Capacity_Rates[[#All],[Invoice_Group]],0),EK$3-2019)</f>
        <v>24.086531941594338</v>
      </c>
      <c r="EL54" s="45" cm="1">
        <f t="array" ref="EL54">INDEX(Capacity_Rates[#All],MATCH($C51,Capacity_Rates[[#All],[Invoice_Group]],0),EL$3-2019)</f>
        <v>24.086531941594338</v>
      </c>
      <c r="EM54" s="45" cm="1">
        <f t="array" ref="EM54">INDEX(Capacity_Rates[#All],MATCH($C51,Capacity_Rates[[#All],[Invoice_Group]],0),EM$3-2019)</f>
        <v>24.086531941594338</v>
      </c>
      <c r="EN54" s="45" cm="1">
        <f t="array" ref="EN54">INDEX(Capacity_Rates[#All],MATCH($C51,Capacity_Rates[[#All],[Invoice_Group]],0),EN$3-2019)</f>
        <v>24.086531941594338</v>
      </c>
      <c r="EO54" s="45" cm="1">
        <f t="array" ref="EO54">INDEX(Capacity_Rates[#All],MATCH($C51,Capacity_Rates[[#All],[Invoice_Group]],0),EO$3-2019)</f>
        <v>24.086531941594338</v>
      </c>
      <c r="EP54" s="45" cm="1">
        <f t="array" ref="EP54">INDEX(Capacity_Rates[#All],MATCH($C51,Capacity_Rates[[#All],[Invoice_Group]],0),EP$3-2019)</f>
        <v>24.086531941594338</v>
      </c>
      <c r="EQ54" s="45" cm="1">
        <f t="array" ref="EQ54">INDEX(Capacity_Rates[#All],MATCH($C51,Capacity_Rates[[#All],[Invoice_Group]],0),EQ$3-2019)</f>
        <v>24.086531941594338</v>
      </c>
      <c r="ER54" s="45" cm="1">
        <f t="array" ref="ER54">INDEX(Capacity_Rates[#All],MATCH($C51,Capacity_Rates[[#All],[Invoice_Group]],0),ER$3-2019)</f>
        <v>24.086531941594338</v>
      </c>
      <c r="ES54" s="45" cm="1">
        <f t="array" ref="ES54">INDEX(Capacity_Rates[#All],MATCH($C51,Capacity_Rates[[#All],[Invoice_Group]],0),ES$3-2019)</f>
        <v>24.76095483595898</v>
      </c>
      <c r="ET54" s="45" cm="1">
        <f t="array" ref="ET54">INDEX(Capacity_Rates[#All],MATCH($C51,Capacity_Rates[[#All],[Invoice_Group]],0),ET$3-2019)</f>
        <v>24.76095483595898</v>
      </c>
      <c r="EU54" s="45" cm="1">
        <f t="array" ref="EU54">INDEX(Capacity_Rates[#All],MATCH($C51,Capacity_Rates[[#All],[Invoice_Group]],0),EU$3-2019)</f>
        <v>24.76095483595898</v>
      </c>
      <c r="EV54" s="45" cm="1">
        <f t="array" ref="EV54">INDEX(Capacity_Rates[#All],MATCH($C51,Capacity_Rates[[#All],[Invoice_Group]],0),EV$3-2019)</f>
        <v>24.76095483595898</v>
      </c>
      <c r="EW54" s="45" cm="1">
        <f t="array" ref="EW54">INDEX(Capacity_Rates[#All],MATCH($C51,Capacity_Rates[[#All],[Invoice_Group]],0),EW$3-2019)</f>
        <v>24.76095483595898</v>
      </c>
      <c r="EX54" s="45" cm="1">
        <f t="array" ref="EX54">INDEX(Capacity_Rates[#All],MATCH($C51,Capacity_Rates[[#All],[Invoice_Group]],0),EX$3-2019)</f>
        <v>24.76095483595898</v>
      </c>
      <c r="EY54" s="45" cm="1">
        <f t="array" ref="EY54">INDEX(Capacity_Rates[#All],MATCH($C51,Capacity_Rates[[#All],[Invoice_Group]],0),EY$3-2019)</f>
        <v>24.76095483595898</v>
      </c>
      <c r="EZ54" s="45" cm="1">
        <f t="array" ref="EZ54">INDEX(Capacity_Rates[#All],MATCH($C51,Capacity_Rates[[#All],[Invoice_Group]],0),EZ$3-2019)</f>
        <v>24.76095483595898</v>
      </c>
      <c r="FA54" s="45" cm="1">
        <f t="array" ref="FA54">INDEX(Capacity_Rates[#All],MATCH($C51,Capacity_Rates[[#All],[Invoice_Group]],0),FA$3-2019)</f>
        <v>24.76095483595898</v>
      </c>
      <c r="FB54" s="45" cm="1">
        <f t="array" ref="FB54">INDEX(Capacity_Rates[#All],MATCH($C51,Capacity_Rates[[#All],[Invoice_Group]],0),FB$3-2019)</f>
        <v>24.76095483595898</v>
      </c>
      <c r="FC54" s="45" cm="1">
        <f t="array" ref="FC54">INDEX(Capacity_Rates[#All],MATCH($C51,Capacity_Rates[[#All],[Invoice_Group]],0),FC$3-2019)</f>
        <v>24.76095483595898</v>
      </c>
      <c r="FD54" s="45" cm="1">
        <f t="array" ref="FD54">INDEX(Capacity_Rates[#All],MATCH($C51,Capacity_Rates[[#All],[Invoice_Group]],0),FD$3-2019)</f>
        <v>24.76095483595898</v>
      </c>
      <c r="FE54" s="45" cm="1">
        <f t="array" ref="FE54">INDEX(Capacity_Rates[#All],MATCH($C51,Capacity_Rates[[#All],[Invoice_Group]],0),FE$3-2019)</f>
        <v>25.454261571365834</v>
      </c>
      <c r="FF54" s="45" cm="1">
        <f t="array" ref="FF54">INDEX(Capacity_Rates[#All],MATCH($C51,Capacity_Rates[[#All],[Invoice_Group]],0),FF$3-2019)</f>
        <v>25.454261571365834</v>
      </c>
      <c r="FG54" s="45" cm="1">
        <f t="array" ref="FG54">INDEX(Capacity_Rates[#All],MATCH($C51,Capacity_Rates[[#All],[Invoice_Group]],0),FG$3-2019)</f>
        <v>25.454261571365834</v>
      </c>
      <c r="FH54" s="45" cm="1">
        <f t="array" ref="FH54">INDEX(Capacity_Rates[#All],MATCH($C51,Capacity_Rates[[#All],[Invoice_Group]],0),FH$3-2019)</f>
        <v>25.454261571365834</v>
      </c>
      <c r="FI54" s="45" cm="1">
        <f t="array" ref="FI54">INDEX(Capacity_Rates[#All],MATCH($C51,Capacity_Rates[[#All],[Invoice_Group]],0),FI$3-2019)</f>
        <v>25.454261571365834</v>
      </c>
      <c r="FJ54" s="45" cm="1">
        <f t="array" ref="FJ54">INDEX(Capacity_Rates[#All],MATCH($C51,Capacity_Rates[[#All],[Invoice_Group]],0),FJ$3-2019)</f>
        <v>25.454261571365834</v>
      </c>
      <c r="FK54" s="45" cm="1">
        <f t="array" ref="FK54">INDEX(Capacity_Rates[#All],MATCH($C51,Capacity_Rates[[#All],[Invoice_Group]],0),FK$3-2019)</f>
        <v>25.454261571365834</v>
      </c>
      <c r="FL54" s="45" cm="1">
        <f t="array" ref="FL54">INDEX(Capacity_Rates[#All],MATCH($C51,Capacity_Rates[[#All],[Invoice_Group]],0),FL$3-2019)</f>
        <v>25.454261571365834</v>
      </c>
      <c r="FM54" s="45" cm="1">
        <f t="array" ref="FM54">INDEX(Capacity_Rates[#All],MATCH($C51,Capacity_Rates[[#All],[Invoice_Group]],0),FM$3-2019)</f>
        <v>25.454261571365834</v>
      </c>
      <c r="FN54" s="45" cm="1">
        <f t="array" ref="FN54">INDEX(Capacity_Rates[#All],MATCH($C51,Capacity_Rates[[#All],[Invoice_Group]],0),FN$3-2019)</f>
        <v>25.454261571365834</v>
      </c>
      <c r="FO54" s="45" cm="1">
        <f t="array" ref="FO54">INDEX(Capacity_Rates[#All],MATCH($C51,Capacity_Rates[[#All],[Invoice_Group]],0),FO$3-2019)</f>
        <v>25.454261571365834</v>
      </c>
      <c r="FP54" s="45" cm="1">
        <f t="array" ref="FP54">INDEX(Capacity_Rates[#All],MATCH($C51,Capacity_Rates[[#All],[Invoice_Group]],0),FP$3-2019)</f>
        <v>25.454261571365834</v>
      </c>
      <c r="FQ54" s="45" cm="1">
        <f t="array" ref="FQ54">INDEX(Capacity_Rates[#All],MATCH($C51,Capacity_Rates[[#All],[Invoice_Group]],0),FQ$3-2019)</f>
        <v>26.166980895364077</v>
      </c>
      <c r="FR54" s="45" cm="1">
        <f t="array" ref="FR54">INDEX(Capacity_Rates[#All],MATCH($C51,Capacity_Rates[[#All],[Invoice_Group]],0),FR$3-2019)</f>
        <v>26.166980895364077</v>
      </c>
      <c r="FS54" s="45" cm="1">
        <f t="array" ref="FS54">INDEX(Capacity_Rates[#All],MATCH($C51,Capacity_Rates[[#All],[Invoice_Group]],0),FS$3-2019)</f>
        <v>26.166980895364077</v>
      </c>
      <c r="FT54" s="45" cm="1">
        <f t="array" ref="FT54">INDEX(Capacity_Rates[#All],MATCH($C51,Capacity_Rates[[#All],[Invoice_Group]],0),FT$3-2019)</f>
        <v>26.166980895364077</v>
      </c>
      <c r="FU54" s="45" cm="1">
        <f t="array" ref="FU54">INDEX(Capacity_Rates[#All],MATCH($C51,Capacity_Rates[[#All],[Invoice_Group]],0),FU$3-2019)</f>
        <v>26.166980895364077</v>
      </c>
      <c r="FV54" s="45" cm="1">
        <f t="array" ref="FV54">INDEX(Capacity_Rates[#All],MATCH($C51,Capacity_Rates[[#All],[Invoice_Group]],0),FV$3-2019)</f>
        <v>26.166980895364077</v>
      </c>
      <c r="FW54" s="45" cm="1">
        <f t="array" ref="FW54">INDEX(Capacity_Rates[#All],MATCH($C51,Capacity_Rates[[#All],[Invoice_Group]],0),FW$3-2019)</f>
        <v>26.166980895364077</v>
      </c>
      <c r="FX54" s="45" cm="1">
        <f t="array" ref="FX54">INDEX(Capacity_Rates[#All],MATCH($C51,Capacity_Rates[[#All],[Invoice_Group]],0),FX$3-2019)</f>
        <v>26.166980895364077</v>
      </c>
      <c r="FY54" s="45" cm="1">
        <f t="array" ref="FY54">INDEX(Capacity_Rates[#All],MATCH($C51,Capacity_Rates[[#All],[Invoice_Group]],0),FY$3-2019)</f>
        <v>26.166980895364077</v>
      </c>
      <c r="FZ54" s="45" cm="1">
        <f t="array" ref="FZ54">INDEX(Capacity_Rates[#All],MATCH($C51,Capacity_Rates[[#All],[Invoice_Group]],0),FZ$3-2019)</f>
        <v>26.166980895364077</v>
      </c>
      <c r="GA54" s="45" cm="1">
        <f t="array" ref="GA54">INDEX(Capacity_Rates[#All],MATCH($C51,Capacity_Rates[[#All],[Invoice_Group]],0),GA$3-2019)</f>
        <v>26.166980895364077</v>
      </c>
      <c r="GB54" s="45" cm="1">
        <f t="array" ref="GB54">INDEX(Capacity_Rates[#All],MATCH($C51,Capacity_Rates[[#All],[Invoice_Group]],0),GB$3-2019)</f>
        <v>26.166980895364077</v>
      </c>
      <c r="GC54" s="45" cm="1">
        <f t="array" ref="GC54">INDEX(Capacity_Rates[#All],MATCH($C51,Capacity_Rates[[#All],[Invoice_Group]],0),GC$3-2019)</f>
        <v>26.899656360434271</v>
      </c>
      <c r="GD54" s="45" cm="1">
        <f t="array" ref="GD54">INDEX(Capacity_Rates[#All],MATCH($C51,Capacity_Rates[[#All],[Invoice_Group]],0),GD$3-2019)</f>
        <v>26.899656360434271</v>
      </c>
      <c r="GE54" s="45" cm="1">
        <f t="array" ref="GE54">INDEX(Capacity_Rates[#All],MATCH($C51,Capacity_Rates[[#All],[Invoice_Group]],0),GE$3-2019)</f>
        <v>26.899656360434271</v>
      </c>
      <c r="GF54" s="45" cm="1">
        <f t="array" ref="GF54">INDEX(Capacity_Rates[#All],MATCH($C51,Capacity_Rates[[#All],[Invoice_Group]],0),GF$3-2019)</f>
        <v>26.899656360434271</v>
      </c>
      <c r="GG54" s="45" cm="1">
        <f t="array" ref="GG54">INDEX(Capacity_Rates[#All],MATCH($C51,Capacity_Rates[[#All],[Invoice_Group]],0),GG$3-2019)</f>
        <v>26.899656360434271</v>
      </c>
      <c r="GH54" s="45" cm="1">
        <f t="array" ref="GH54">INDEX(Capacity_Rates[#All],MATCH($C51,Capacity_Rates[[#All],[Invoice_Group]],0),GH$3-2019)</f>
        <v>26.899656360434271</v>
      </c>
      <c r="GI54" s="45" cm="1">
        <f t="array" ref="GI54">INDEX(Capacity_Rates[#All],MATCH($C51,Capacity_Rates[[#All],[Invoice_Group]],0),GI$3-2019)</f>
        <v>26.899656360434271</v>
      </c>
      <c r="GJ54" s="45" cm="1">
        <f t="array" ref="GJ54">INDEX(Capacity_Rates[#All],MATCH($C51,Capacity_Rates[[#All],[Invoice_Group]],0),GJ$3-2019)</f>
        <v>26.899656360434271</v>
      </c>
      <c r="GK54" s="45" cm="1">
        <f t="array" ref="GK54">INDEX(Capacity_Rates[#All],MATCH($C51,Capacity_Rates[[#All],[Invoice_Group]],0),GK$3-2019)</f>
        <v>26.899656360434271</v>
      </c>
      <c r="GL54" s="45" cm="1">
        <f t="array" ref="GL54">INDEX(Capacity_Rates[#All],MATCH($C51,Capacity_Rates[[#All],[Invoice_Group]],0),GL$3-2019)</f>
        <v>26.899656360434271</v>
      </c>
      <c r="GM54" s="45" cm="1">
        <f t="array" ref="GM54">INDEX(Capacity_Rates[#All],MATCH($C51,Capacity_Rates[[#All],[Invoice_Group]],0),GM$3-2019)</f>
        <v>26.899656360434271</v>
      </c>
      <c r="GN54" s="45" cm="1">
        <f t="array" ref="GN54">INDEX(Capacity_Rates[#All],MATCH($C51,Capacity_Rates[[#All],[Invoice_Group]],0),GN$3-2019)</f>
        <v>26.899656360434271</v>
      </c>
      <c r="GO54" s="45" cm="1">
        <f t="array" ref="GO54">INDEX(Capacity_Rates[#All],MATCH($C51,Capacity_Rates[[#All],[Invoice_Group]],0),GO$3-2019)</f>
        <v>27.652846738526431</v>
      </c>
      <c r="GP54" s="45" cm="1">
        <f t="array" ref="GP54">INDEX(Capacity_Rates[#All],MATCH($C51,Capacity_Rates[[#All],[Invoice_Group]],0),GP$3-2019)</f>
        <v>27.652846738526431</v>
      </c>
      <c r="GQ54" s="45" cm="1">
        <f t="array" ref="GQ54">INDEX(Capacity_Rates[#All],MATCH($C51,Capacity_Rates[[#All],[Invoice_Group]],0),GQ$3-2019)</f>
        <v>27.652846738526431</v>
      </c>
      <c r="GR54" s="45" cm="1">
        <f t="array" ref="GR54">INDEX(Capacity_Rates[#All],MATCH($C51,Capacity_Rates[[#All],[Invoice_Group]],0),GR$3-2019)</f>
        <v>27.652846738526431</v>
      </c>
      <c r="GS54" s="45" cm="1">
        <f t="array" ref="GS54">INDEX(Capacity_Rates[#All],MATCH($C51,Capacity_Rates[[#All],[Invoice_Group]],0),GS$3-2019)</f>
        <v>27.652846738526431</v>
      </c>
      <c r="GT54" s="45" cm="1">
        <f t="array" ref="GT54">INDEX(Capacity_Rates[#All],MATCH($C51,Capacity_Rates[[#All],[Invoice_Group]],0),GT$3-2019)</f>
        <v>27.652846738526431</v>
      </c>
      <c r="GU54" s="45" cm="1">
        <f t="array" ref="GU54">INDEX(Capacity_Rates[#All],MATCH($C51,Capacity_Rates[[#All],[Invoice_Group]],0),GU$3-2019)</f>
        <v>27.652846738526431</v>
      </c>
      <c r="GV54" s="45" cm="1">
        <f t="array" ref="GV54">INDEX(Capacity_Rates[#All],MATCH($C51,Capacity_Rates[[#All],[Invoice_Group]],0),GV$3-2019)</f>
        <v>27.652846738526431</v>
      </c>
      <c r="GW54" s="45" cm="1">
        <f t="array" ref="GW54">INDEX(Capacity_Rates[#All],MATCH($C51,Capacity_Rates[[#All],[Invoice_Group]],0),GW$3-2019)</f>
        <v>27.652846738526431</v>
      </c>
      <c r="GX54" s="45" cm="1">
        <f t="array" ref="GX54">INDEX(Capacity_Rates[#All],MATCH($C51,Capacity_Rates[[#All],[Invoice_Group]],0),GX$3-2019)</f>
        <v>27.652846738526431</v>
      </c>
      <c r="GY54" s="45" cm="1">
        <f t="array" ref="GY54">INDEX(Capacity_Rates[#All],MATCH($C51,Capacity_Rates[[#All],[Invoice_Group]],0),GY$3-2019)</f>
        <v>27.652846738526431</v>
      </c>
      <c r="GZ54" s="45" cm="1">
        <f t="array" ref="GZ54">INDEX(Capacity_Rates[#All],MATCH($C51,Capacity_Rates[[#All],[Invoice_Group]],0),GZ$3-2019)</f>
        <v>27.652846738526431</v>
      </c>
      <c r="HA54" s="45" cm="1">
        <f t="array" ref="HA54">INDEX(Capacity_Rates[#All],MATCH($C51,Capacity_Rates[[#All],[Invoice_Group]],0),HA$3-2019)</f>
        <v>28.427126447205172</v>
      </c>
      <c r="HB54" s="45" cm="1">
        <f t="array" ref="HB54">INDEX(Capacity_Rates[#All],MATCH($C51,Capacity_Rates[[#All],[Invoice_Group]],0),HB$3-2019)</f>
        <v>28.427126447205172</v>
      </c>
      <c r="HC54" s="45" cm="1">
        <f t="array" ref="HC54">INDEX(Capacity_Rates[#All],MATCH($C51,Capacity_Rates[[#All],[Invoice_Group]],0),HC$3-2019)</f>
        <v>28.427126447205172</v>
      </c>
      <c r="HD54" s="45" cm="1">
        <f t="array" ref="HD54">INDEX(Capacity_Rates[#All],MATCH($C51,Capacity_Rates[[#All],[Invoice_Group]],0),HD$3-2019)</f>
        <v>28.427126447205172</v>
      </c>
      <c r="HE54" s="45" cm="1">
        <f t="array" ref="HE54">INDEX(Capacity_Rates[#All],MATCH($C51,Capacity_Rates[[#All],[Invoice_Group]],0),HE$3-2019)</f>
        <v>28.427126447205172</v>
      </c>
      <c r="HF54" s="45" cm="1">
        <f t="array" ref="HF54">INDEX(Capacity_Rates[#All],MATCH($C51,Capacity_Rates[[#All],[Invoice_Group]],0),HF$3-2019)</f>
        <v>28.427126447205172</v>
      </c>
      <c r="HG54" s="45" cm="1">
        <f t="array" ref="HG54">INDEX(Capacity_Rates[#All],MATCH($C51,Capacity_Rates[[#All],[Invoice_Group]],0),HG$3-2019)</f>
        <v>28.427126447205172</v>
      </c>
      <c r="HH54" s="45" cm="1">
        <f t="array" ref="HH54">INDEX(Capacity_Rates[#All],MATCH($C51,Capacity_Rates[[#All],[Invoice_Group]],0),HH$3-2019)</f>
        <v>28.427126447205172</v>
      </c>
      <c r="HI54" s="45" cm="1">
        <f t="array" ref="HI54">INDEX(Capacity_Rates[#All],MATCH($C51,Capacity_Rates[[#All],[Invoice_Group]],0),HI$3-2019)</f>
        <v>28.427126447205172</v>
      </c>
      <c r="HJ54" s="45" cm="1">
        <f t="array" ref="HJ54">INDEX(Capacity_Rates[#All],MATCH($C51,Capacity_Rates[[#All],[Invoice_Group]],0),HJ$3-2019)</f>
        <v>28.427126447205172</v>
      </c>
      <c r="HK54" s="45" cm="1">
        <f t="array" ref="HK54">INDEX(Capacity_Rates[#All],MATCH($C51,Capacity_Rates[[#All],[Invoice_Group]],0),HK$3-2019)</f>
        <v>28.427126447205172</v>
      </c>
      <c r="HL54" s="45" cm="1">
        <f t="array" ref="HL54">INDEX(Capacity_Rates[#All],MATCH($C51,Capacity_Rates[[#All],[Invoice_Group]],0),HL$3-2019)</f>
        <v>28.427126447205172</v>
      </c>
      <c r="HM54" s="45" cm="1">
        <f t="array" ref="HM54">INDEX(Capacity_Rates[#All],MATCH($C51,Capacity_Rates[[#All],[Invoice_Group]],0),HM$3-2019)</f>
        <v>29.223085987726918</v>
      </c>
      <c r="HN54" s="45" cm="1">
        <f t="array" ref="HN54">INDEX(Capacity_Rates[#All],MATCH($C51,Capacity_Rates[[#All],[Invoice_Group]],0),HN$3-2019)</f>
        <v>29.223085987726918</v>
      </c>
      <c r="HO54" s="45" cm="1">
        <f t="array" ref="HO54">INDEX(Capacity_Rates[#All],MATCH($C51,Capacity_Rates[[#All],[Invoice_Group]],0),HO$3-2019)</f>
        <v>29.223085987726918</v>
      </c>
      <c r="HP54" s="45" cm="1">
        <f t="array" ref="HP54">INDEX(Capacity_Rates[#All],MATCH($C51,Capacity_Rates[[#All],[Invoice_Group]],0),HP$3-2019)</f>
        <v>29.223085987726918</v>
      </c>
      <c r="HQ54" s="45" cm="1">
        <f t="array" ref="HQ54">INDEX(Capacity_Rates[#All],MATCH($C51,Capacity_Rates[[#All],[Invoice_Group]],0),HQ$3-2019)</f>
        <v>29.223085987726918</v>
      </c>
      <c r="HR54" s="45" cm="1">
        <f t="array" ref="HR54">INDEX(Capacity_Rates[#All],MATCH($C51,Capacity_Rates[[#All],[Invoice_Group]],0),HR$3-2019)</f>
        <v>29.223085987726918</v>
      </c>
      <c r="HS54" s="45" cm="1">
        <f t="array" ref="HS54">INDEX(Capacity_Rates[#All],MATCH($C51,Capacity_Rates[[#All],[Invoice_Group]],0),HS$3-2019)</f>
        <v>29.223085987726918</v>
      </c>
      <c r="HT54" s="45" cm="1">
        <f t="array" ref="HT54">INDEX(Capacity_Rates[#All],MATCH($C51,Capacity_Rates[[#All],[Invoice_Group]],0),HT$3-2019)</f>
        <v>29.223085987726918</v>
      </c>
      <c r="HU54" s="45" cm="1">
        <f t="array" ref="HU54">INDEX(Capacity_Rates[#All],MATCH($C51,Capacity_Rates[[#All],[Invoice_Group]],0),HU$3-2019)</f>
        <v>29.223085987726918</v>
      </c>
      <c r="HV54" s="45" cm="1">
        <f t="array" ref="HV54">INDEX(Capacity_Rates[#All],MATCH($C51,Capacity_Rates[[#All],[Invoice_Group]],0),HV$3-2019)</f>
        <v>29.223085987726918</v>
      </c>
      <c r="HW54" s="45" cm="1">
        <f t="array" ref="HW54">INDEX(Capacity_Rates[#All],MATCH($C51,Capacity_Rates[[#All],[Invoice_Group]],0),HW$3-2019)</f>
        <v>29.223085987726918</v>
      </c>
      <c r="HX54" s="45" cm="1">
        <f t="array" ref="HX54">INDEX(Capacity_Rates[#All],MATCH($C51,Capacity_Rates[[#All],[Invoice_Group]],0),HX$3-2019)</f>
        <v>29.223085987726918</v>
      </c>
      <c r="HY54" s="45" cm="1">
        <f t="array" ref="HY54">INDEX(Capacity_Rates[#All],MATCH($C51,Capacity_Rates[[#All],[Invoice_Group]],0),HY$3-2019)</f>
        <v>30.041332395383272</v>
      </c>
      <c r="HZ54" s="45" cm="1">
        <f t="array" ref="HZ54">INDEX(Capacity_Rates[#All],MATCH($C51,Capacity_Rates[[#All],[Invoice_Group]],0),HZ$3-2019)</f>
        <v>30.041332395383272</v>
      </c>
      <c r="IA54" s="45" cm="1">
        <f t="array" ref="IA54">INDEX(Capacity_Rates[#All],MATCH($C51,Capacity_Rates[[#All],[Invoice_Group]],0),IA$3-2019)</f>
        <v>30.041332395383272</v>
      </c>
      <c r="IB54" s="45" cm="1">
        <f t="array" ref="IB54">INDEX(Capacity_Rates[#All],MATCH($C51,Capacity_Rates[[#All],[Invoice_Group]],0),IB$3-2019)</f>
        <v>30.041332395383272</v>
      </c>
      <c r="IC54" s="45" cm="1">
        <f t="array" ref="IC54">INDEX(Capacity_Rates[#All],MATCH($C51,Capacity_Rates[[#All],[Invoice_Group]],0),IC$3-2019)</f>
        <v>30.041332395383272</v>
      </c>
      <c r="ID54" s="45" cm="1">
        <f t="array" ref="ID54">INDEX(Capacity_Rates[#All],MATCH($C51,Capacity_Rates[[#All],[Invoice_Group]],0),ID$3-2019)</f>
        <v>30.041332395383272</v>
      </c>
      <c r="IE54" s="45" cm="1">
        <f t="array" ref="IE54">INDEX(Capacity_Rates[#All],MATCH($C51,Capacity_Rates[[#All],[Invoice_Group]],0),IE$3-2019)</f>
        <v>30.041332395383272</v>
      </c>
      <c r="IF54" s="45" cm="1">
        <f t="array" ref="IF54">INDEX(Capacity_Rates[#All],MATCH($C51,Capacity_Rates[[#All],[Invoice_Group]],0),IF$3-2019)</f>
        <v>30.041332395383272</v>
      </c>
      <c r="IG54" s="45" cm="1">
        <f t="array" ref="IG54">INDEX(Capacity_Rates[#All],MATCH($C51,Capacity_Rates[[#All],[Invoice_Group]],0),IG$3-2019)</f>
        <v>30.041332395383272</v>
      </c>
      <c r="IH54" s="45" cm="1">
        <f t="array" ref="IH54">INDEX(Capacity_Rates[#All],MATCH($C51,Capacity_Rates[[#All],[Invoice_Group]],0),IH$3-2019)</f>
        <v>30.041332395383272</v>
      </c>
      <c r="II54" s="45" cm="1">
        <f t="array" ref="II54">INDEX(Capacity_Rates[#All],MATCH($C51,Capacity_Rates[[#All],[Invoice_Group]],0),II$3-2019)</f>
        <v>30.041332395383272</v>
      </c>
      <c r="IJ54" s="45" cm="1">
        <f t="array" ref="IJ54">INDEX(Capacity_Rates[#All],MATCH($C51,Capacity_Rates[[#All],[Invoice_Group]],0),IJ$3-2019)</f>
        <v>30.041332395383272</v>
      </c>
      <c r="IK54" s="45" cm="1">
        <f t="array" ref="IK54">INDEX(Capacity_Rates[#All],MATCH($C51,Capacity_Rates[[#All],[Invoice_Group]],0),IK$3-2019)</f>
        <v>30.882489702454006</v>
      </c>
      <c r="IL54" s="45" cm="1">
        <f t="array" ref="IL54">INDEX(Capacity_Rates[#All],MATCH($C51,Capacity_Rates[[#All],[Invoice_Group]],0),IL$3-2019)</f>
        <v>30.882489702454006</v>
      </c>
      <c r="IM54" s="45" cm="1">
        <f t="array" ref="IM54">INDEX(Capacity_Rates[#All],MATCH($C51,Capacity_Rates[[#All],[Invoice_Group]],0),IM$3-2019)</f>
        <v>30.882489702454006</v>
      </c>
      <c r="IN54" s="45" cm="1">
        <f t="array" ref="IN54">INDEX(Capacity_Rates[#All],MATCH($C51,Capacity_Rates[[#All],[Invoice_Group]],0),IN$3-2019)</f>
        <v>30.882489702454006</v>
      </c>
      <c r="IO54" s="45" cm="1">
        <f t="array" ref="IO54">INDEX(Capacity_Rates[#All],MATCH($C51,Capacity_Rates[[#All],[Invoice_Group]],0),IO$3-2019)</f>
        <v>30.882489702454006</v>
      </c>
      <c r="IP54" s="45" cm="1">
        <f t="array" ref="IP54">INDEX(Capacity_Rates[#All],MATCH($C51,Capacity_Rates[[#All],[Invoice_Group]],0),IP$3-2019)</f>
        <v>30.882489702454006</v>
      </c>
      <c r="IQ54" s="45" cm="1">
        <f t="array" ref="IQ54">INDEX(Capacity_Rates[#All],MATCH($C51,Capacity_Rates[[#All],[Invoice_Group]],0),IQ$3-2019)</f>
        <v>30.882489702454006</v>
      </c>
      <c r="IR54" s="45" cm="1">
        <f t="array" ref="IR54">INDEX(Capacity_Rates[#All],MATCH($C51,Capacity_Rates[[#All],[Invoice_Group]],0),IR$3-2019)</f>
        <v>30.882489702454006</v>
      </c>
      <c r="IS54" s="45" cm="1">
        <f t="array" ref="IS54">INDEX(Capacity_Rates[#All],MATCH($C51,Capacity_Rates[[#All],[Invoice_Group]],0),IS$3-2019)</f>
        <v>30.882489702454006</v>
      </c>
      <c r="IT54" s="45" cm="1">
        <f t="array" ref="IT54">INDEX(Capacity_Rates[#All],MATCH($C51,Capacity_Rates[[#All],[Invoice_Group]],0),IT$3-2019)</f>
        <v>30.882489702454006</v>
      </c>
      <c r="IU54" s="45" cm="1">
        <f t="array" ref="IU54">INDEX(Capacity_Rates[#All],MATCH($C51,Capacity_Rates[[#All],[Invoice_Group]],0),IU$3-2019)</f>
        <v>30.882489702454006</v>
      </c>
      <c r="IV54" s="45" cm="1">
        <f t="array" ref="IV54">INDEX(Capacity_Rates[#All],MATCH($C51,Capacity_Rates[[#All],[Invoice_Group]],0),IV$3-2019)</f>
        <v>30.882489702454006</v>
      </c>
      <c r="IW54" s="45" cm="1">
        <f t="array" ref="IW54">INDEX(Capacity_Rates[#All],MATCH($C51,Capacity_Rates[[#All],[Invoice_Group]],0),IW$3-2019)</f>
        <v>31.747199414122719</v>
      </c>
      <c r="IX54" s="45" cm="1">
        <f t="array" ref="IX54">INDEX(Capacity_Rates[#All],MATCH($C51,Capacity_Rates[[#All],[Invoice_Group]],0),IX$3-2019)</f>
        <v>31.747199414122719</v>
      </c>
      <c r="IY54" s="45" cm="1">
        <f t="array" ref="IY54">INDEX(Capacity_Rates[#All],MATCH($C51,Capacity_Rates[[#All],[Invoice_Group]],0),IY$3-2019)</f>
        <v>31.747199414122719</v>
      </c>
      <c r="IZ54" s="45" cm="1">
        <f t="array" ref="IZ54">INDEX(Capacity_Rates[#All],MATCH($C51,Capacity_Rates[[#All],[Invoice_Group]],0),IZ$3-2019)</f>
        <v>31.747199414122719</v>
      </c>
      <c r="JA54" s="45" cm="1">
        <f t="array" ref="JA54">INDEX(Capacity_Rates[#All],MATCH($C51,Capacity_Rates[[#All],[Invoice_Group]],0),JA$3-2019)</f>
        <v>31.747199414122719</v>
      </c>
      <c r="JB54" s="45" cm="1">
        <f t="array" ref="JB54">INDEX(Capacity_Rates[#All],MATCH($C51,Capacity_Rates[[#All],[Invoice_Group]],0),JB$3-2019)</f>
        <v>31.747199414122719</v>
      </c>
      <c r="JC54" s="45" cm="1">
        <f t="array" ref="JC54">INDEX(Capacity_Rates[#All],MATCH($C51,Capacity_Rates[[#All],[Invoice_Group]],0),JC$3-2019)</f>
        <v>31.747199414122719</v>
      </c>
      <c r="JD54" s="45" cm="1">
        <f t="array" ref="JD54">INDEX(Capacity_Rates[#All],MATCH($C51,Capacity_Rates[[#All],[Invoice_Group]],0),JD$3-2019)</f>
        <v>31.747199414122719</v>
      </c>
      <c r="JE54" s="45" cm="1">
        <f t="array" ref="JE54">INDEX(Capacity_Rates[#All],MATCH($C51,Capacity_Rates[[#All],[Invoice_Group]],0),JE$3-2019)</f>
        <v>31.747199414122719</v>
      </c>
      <c r="JF54" s="45" cm="1">
        <f t="array" ref="JF54">INDEX(Capacity_Rates[#All],MATCH($C51,Capacity_Rates[[#All],[Invoice_Group]],0),JF$3-2019)</f>
        <v>31.747199414122719</v>
      </c>
      <c r="JG54" s="45" cm="1">
        <f t="array" ref="JG54">INDEX(Capacity_Rates[#All],MATCH($C51,Capacity_Rates[[#All],[Invoice_Group]],0),JG$3-2019)</f>
        <v>31.747199414122719</v>
      </c>
      <c r="JH54" s="45" cm="1">
        <f t="array" ref="JH54">INDEX(Capacity_Rates[#All],MATCH($C51,Capacity_Rates[[#All],[Invoice_Group]],0),JH$3-2019)</f>
        <v>31.747199414122719</v>
      </c>
      <c r="JI54" s="45" cm="1">
        <f t="array" ref="JI54">INDEX(Capacity_Rates[#All],MATCH($C51,Capacity_Rates[[#All],[Invoice_Group]],0),JI$3-2019)</f>
        <v>32.636120997718159</v>
      </c>
      <c r="JJ54" s="45" cm="1">
        <f t="array" ref="JJ54">INDEX(Capacity_Rates[#All],MATCH($C51,Capacity_Rates[[#All],[Invoice_Group]],0),JJ$3-2019)</f>
        <v>32.636120997718159</v>
      </c>
      <c r="JK54" s="45" cm="1">
        <f t="array" ref="JK54">INDEX(Capacity_Rates[#All],MATCH($C51,Capacity_Rates[[#All],[Invoice_Group]],0),JK$3-2019)</f>
        <v>32.636120997718159</v>
      </c>
      <c r="JL54" s="45" cm="1">
        <f t="array" ref="JL54">INDEX(Capacity_Rates[#All],MATCH($C51,Capacity_Rates[[#All],[Invoice_Group]],0),JL$3-2019)</f>
        <v>32.636120997718159</v>
      </c>
      <c r="JM54" s="45" cm="1">
        <f t="array" ref="JM54">INDEX(Capacity_Rates[#All],MATCH($C51,Capacity_Rates[[#All],[Invoice_Group]],0),JM$3-2019)</f>
        <v>32.636120997718159</v>
      </c>
      <c r="JN54" s="45" cm="1">
        <f t="array" ref="JN54">INDEX(Capacity_Rates[#All],MATCH($C51,Capacity_Rates[[#All],[Invoice_Group]],0),JN$3-2019)</f>
        <v>32.636120997718159</v>
      </c>
      <c r="JO54" s="45" cm="1">
        <f t="array" ref="JO54">INDEX(Capacity_Rates[#All],MATCH($C51,Capacity_Rates[[#All],[Invoice_Group]],0),JO$3-2019)</f>
        <v>32.636120997718159</v>
      </c>
      <c r="JP54" s="45" cm="1">
        <f t="array" ref="JP54">INDEX(Capacity_Rates[#All],MATCH($C51,Capacity_Rates[[#All],[Invoice_Group]],0),JP$3-2019)</f>
        <v>32.636120997718159</v>
      </c>
      <c r="JQ54" s="45" cm="1">
        <f t="array" ref="JQ54">INDEX(Capacity_Rates[#All],MATCH($C51,Capacity_Rates[[#All],[Invoice_Group]],0),JQ$3-2019)</f>
        <v>32.636120997718159</v>
      </c>
      <c r="JR54" s="45" cm="1">
        <f t="array" ref="JR54">INDEX(Capacity_Rates[#All],MATCH($C51,Capacity_Rates[[#All],[Invoice_Group]],0),JR$3-2019)</f>
        <v>32.636120997718159</v>
      </c>
      <c r="JS54" s="45" cm="1">
        <f t="array" ref="JS54">INDEX(Capacity_Rates[#All],MATCH($C51,Capacity_Rates[[#All],[Invoice_Group]],0),JS$3-2019)</f>
        <v>32.636120997718159</v>
      </c>
      <c r="JT54" s="45" cm="1">
        <f t="array" ref="JT54">INDEX(Capacity_Rates[#All],MATCH($C51,Capacity_Rates[[#All],[Invoice_Group]],0),JT$3-2019)</f>
        <v>32.636120997718159</v>
      </c>
      <c r="JU54" s="45" cm="1">
        <f t="array" ref="JU54">INDEX(Capacity_Rates[#All],MATCH($C51,Capacity_Rates[[#All],[Invoice_Group]],0),JU$3-2019)</f>
        <v>33.549932385654266</v>
      </c>
      <c r="JV54" s="45" cm="1">
        <f t="array" ref="JV54">INDEX(Capacity_Rates[#All],MATCH($C51,Capacity_Rates[[#All],[Invoice_Group]],0),JV$3-2019)</f>
        <v>33.549932385654266</v>
      </c>
      <c r="JW54" s="45" cm="1">
        <f t="array" ref="JW54">INDEX(Capacity_Rates[#All],MATCH($C51,Capacity_Rates[[#All],[Invoice_Group]],0),JW$3-2019)</f>
        <v>33.549932385654266</v>
      </c>
      <c r="JX54" s="45" cm="1">
        <f t="array" ref="JX54">INDEX(Capacity_Rates[#All],MATCH($C51,Capacity_Rates[[#All],[Invoice_Group]],0),JX$3-2019)</f>
        <v>33.549932385654266</v>
      </c>
      <c r="JY54" s="45" cm="1">
        <f t="array" ref="JY54">INDEX(Capacity_Rates[#All],MATCH($C51,Capacity_Rates[[#All],[Invoice_Group]],0),JY$3-2019)</f>
        <v>33.549932385654266</v>
      </c>
      <c r="JZ54" s="45" cm="1">
        <f t="array" ref="JZ54">INDEX(Capacity_Rates[#All],MATCH($C51,Capacity_Rates[[#All],[Invoice_Group]],0),JZ$3-2019)</f>
        <v>33.549932385654266</v>
      </c>
      <c r="KA54" s="45" cm="1">
        <f t="array" ref="KA54">INDEX(Capacity_Rates[#All],MATCH($C51,Capacity_Rates[[#All],[Invoice_Group]],0),KA$3-2019)</f>
        <v>33.549932385654266</v>
      </c>
      <c r="KB54" s="45" cm="1">
        <f t="array" ref="KB54">INDEX(Capacity_Rates[#All],MATCH($C51,Capacity_Rates[[#All],[Invoice_Group]],0),KB$3-2019)</f>
        <v>33.549932385654266</v>
      </c>
      <c r="KC54" s="45" cm="1">
        <f t="array" ref="KC54">INDEX(Capacity_Rates[#All],MATCH($C51,Capacity_Rates[[#All],[Invoice_Group]],0),KC$3-2019)</f>
        <v>33.549932385654266</v>
      </c>
      <c r="KD54" s="45" cm="1">
        <f t="array" ref="KD54">INDEX(Capacity_Rates[#All],MATCH($C51,Capacity_Rates[[#All],[Invoice_Group]],0),KD$3-2019)</f>
        <v>33.549932385654266</v>
      </c>
      <c r="KE54" s="45" cm="1">
        <f t="array" ref="KE54">INDEX(Capacity_Rates[#All],MATCH($C51,Capacity_Rates[[#All],[Invoice_Group]],0),KE$3-2019)</f>
        <v>33.549932385654266</v>
      </c>
      <c r="KF54" s="45" cm="1">
        <f t="array" ref="KF54">INDEX(Capacity_Rates[#All],MATCH($C51,Capacity_Rates[[#All],[Invoice_Group]],0),KF$3-2019)</f>
        <v>33.549932385654266</v>
      </c>
      <c r="KG54" s="45" cm="1">
        <f t="array" ref="KG54">INDEX(Capacity_Rates[#All],MATCH($C51,Capacity_Rates[[#All],[Invoice_Group]],0),KG$3-2019)</f>
        <v>34.489330492452588</v>
      </c>
      <c r="KH54" s="45" cm="1">
        <f t="array" ref="KH54">INDEX(Capacity_Rates[#All],MATCH($C51,Capacity_Rates[[#All],[Invoice_Group]],0),KH$3-2019)</f>
        <v>34.489330492452588</v>
      </c>
      <c r="KI54" s="45" cm="1">
        <f t="array" ref="KI54">INDEX(Capacity_Rates[#All],MATCH($C51,Capacity_Rates[[#All],[Invoice_Group]],0),KI$3-2019)</f>
        <v>34.489330492452588</v>
      </c>
      <c r="KJ54" s="45" cm="1">
        <f t="array" ref="KJ54">INDEX(Capacity_Rates[#All],MATCH($C51,Capacity_Rates[[#All],[Invoice_Group]],0),KJ$3-2019)</f>
        <v>34.489330492452588</v>
      </c>
      <c r="KK54" s="45" cm="1">
        <f t="array" ref="KK54">INDEX(Capacity_Rates[#All],MATCH($C51,Capacity_Rates[[#All],[Invoice_Group]],0),KK$3-2019)</f>
        <v>34.489330492452588</v>
      </c>
      <c r="KL54" s="45" cm="1">
        <f t="array" ref="KL54">INDEX(Capacity_Rates[#All],MATCH($C51,Capacity_Rates[[#All],[Invoice_Group]],0),KL$3-2019)</f>
        <v>34.489330492452588</v>
      </c>
      <c r="KM54" s="45" cm="1">
        <f t="array" ref="KM54">INDEX(Capacity_Rates[#All],MATCH($C51,Capacity_Rates[[#All],[Invoice_Group]],0),KM$3-2019)</f>
        <v>34.489330492452588</v>
      </c>
      <c r="KN54" s="45" cm="1">
        <f t="array" ref="KN54">INDEX(Capacity_Rates[#All],MATCH($C51,Capacity_Rates[[#All],[Invoice_Group]],0),KN$3-2019)</f>
        <v>34.489330492452588</v>
      </c>
      <c r="KO54" s="45" cm="1">
        <f t="array" ref="KO54">INDEX(Capacity_Rates[#All],MATCH($C51,Capacity_Rates[[#All],[Invoice_Group]],0),KO$3-2019)</f>
        <v>34.489330492452588</v>
      </c>
      <c r="KP54" s="45" cm="1">
        <f t="array" ref="KP54">INDEX(Capacity_Rates[#All],MATCH($C51,Capacity_Rates[[#All],[Invoice_Group]],0),KP$3-2019)</f>
        <v>34.489330492452588</v>
      </c>
      <c r="KQ54" s="45" cm="1">
        <f t="array" ref="KQ54">INDEX(Capacity_Rates[#All],MATCH($C51,Capacity_Rates[[#All],[Invoice_Group]],0),KQ$3-2019)</f>
        <v>34.489330492452588</v>
      </c>
      <c r="KR54" s="45" cm="1">
        <f t="array" ref="KR54">INDEX(Capacity_Rates[#All],MATCH($C51,Capacity_Rates[[#All],[Invoice_Group]],0),KR$3-2019)</f>
        <v>34.489330492452588</v>
      </c>
      <c r="KS54" s="45" cm="1">
        <f t="array" ref="KS54">INDEX(Capacity_Rates[#All],MATCH($C51,Capacity_Rates[[#All],[Invoice_Group]],0),KS$3-2019)</f>
        <v>35.455031746241261</v>
      </c>
      <c r="KT54" s="45" cm="1">
        <f t="array" ref="KT54">INDEX(Capacity_Rates[#All],MATCH($C51,Capacity_Rates[[#All],[Invoice_Group]],0),KT$3-2019)</f>
        <v>35.455031746241261</v>
      </c>
      <c r="KU54" s="45" cm="1">
        <f t="array" ref="KU54">INDEX(Capacity_Rates[#All],MATCH($C51,Capacity_Rates[[#All],[Invoice_Group]],0),KU$3-2019)</f>
        <v>35.455031746241261</v>
      </c>
      <c r="KV54" s="45" cm="1">
        <f t="array" ref="KV54">INDEX(Capacity_Rates[#All],MATCH($C51,Capacity_Rates[[#All],[Invoice_Group]],0),KV$3-2019)</f>
        <v>35.455031746241261</v>
      </c>
      <c r="KW54" s="45" cm="1">
        <f t="array" ref="KW54">INDEX(Capacity_Rates[#All],MATCH($C51,Capacity_Rates[[#All],[Invoice_Group]],0),KW$3-2019)</f>
        <v>35.455031746241261</v>
      </c>
      <c r="KX54" s="45" cm="1">
        <f t="array" ref="KX54">INDEX(Capacity_Rates[#All],MATCH($C51,Capacity_Rates[[#All],[Invoice_Group]],0),KX$3-2019)</f>
        <v>35.455031746241261</v>
      </c>
      <c r="KY54" s="45" cm="1">
        <f t="array" ref="KY54">INDEX(Capacity_Rates[#All],MATCH($C51,Capacity_Rates[[#All],[Invoice_Group]],0),KY$3-2019)</f>
        <v>35.455031746241261</v>
      </c>
      <c r="KZ54" s="45" cm="1">
        <f t="array" ref="KZ54">INDEX(Capacity_Rates[#All],MATCH($C51,Capacity_Rates[[#All],[Invoice_Group]],0),KZ$3-2019)</f>
        <v>35.455031746241261</v>
      </c>
      <c r="LA54" s="45" cm="1">
        <f t="array" ref="LA54">INDEX(Capacity_Rates[#All],MATCH($C51,Capacity_Rates[[#All],[Invoice_Group]],0),LA$3-2019)</f>
        <v>35.455031746241261</v>
      </c>
      <c r="LB54" s="45" cm="1">
        <f t="array" ref="LB54">INDEX(Capacity_Rates[#All],MATCH($C51,Capacity_Rates[[#All],[Invoice_Group]],0),LB$3-2019)</f>
        <v>35.455031746241261</v>
      </c>
      <c r="LC54" s="45" cm="1">
        <f t="array" ref="LC54">INDEX(Capacity_Rates[#All],MATCH($C51,Capacity_Rates[[#All],[Invoice_Group]],0),LC$3-2019)</f>
        <v>35.455031746241261</v>
      </c>
      <c r="LD54" s="45" cm="1">
        <f t="array" ref="LD54">INDEX(Capacity_Rates[#All],MATCH($C51,Capacity_Rates[[#All],[Invoice_Group]],0),LD$3-2019)</f>
        <v>35.455031746241261</v>
      </c>
      <c r="LE54" s="45" cm="1">
        <f t="array" ref="LE54">INDEX(Capacity_Rates[#All],MATCH($C51,Capacity_Rates[[#All],[Invoice_Group]],0),LE$3-2019)</f>
        <v>36.447772635136019</v>
      </c>
      <c r="LF54" s="45" cm="1">
        <f t="array" ref="LF54">INDEX(Capacity_Rates[#All],MATCH($C51,Capacity_Rates[[#All],[Invoice_Group]],0),LF$3-2019)</f>
        <v>36.447772635136019</v>
      </c>
      <c r="LG54" s="45" cm="1">
        <f t="array" ref="LG54">INDEX(Capacity_Rates[#All],MATCH($C51,Capacity_Rates[[#All],[Invoice_Group]],0),LG$3-2019)</f>
        <v>36.447772635136019</v>
      </c>
      <c r="LH54" s="45" cm="1">
        <f t="array" ref="LH54">INDEX(Capacity_Rates[#All],MATCH($C51,Capacity_Rates[[#All],[Invoice_Group]],0),LH$3-2019)</f>
        <v>36.447772635136019</v>
      </c>
      <c r="LI54" s="45" cm="1">
        <f t="array" ref="LI54">INDEX(Capacity_Rates[#All],MATCH($C51,Capacity_Rates[[#All],[Invoice_Group]],0),LI$3-2019)</f>
        <v>36.447772635136019</v>
      </c>
      <c r="LJ54" s="45" cm="1">
        <f t="array" ref="LJ54">INDEX(Capacity_Rates[#All],MATCH($C51,Capacity_Rates[[#All],[Invoice_Group]],0),LJ$3-2019)</f>
        <v>36.447772635136019</v>
      </c>
      <c r="LK54" s="45" cm="1">
        <f t="array" ref="LK54">INDEX(Capacity_Rates[#All],MATCH($C51,Capacity_Rates[[#All],[Invoice_Group]],0),LK$3-2019)</f>
        <v>36.447772635136019</v>
      </c>
      <c r="LL54" s="45" cm="1">
        <f t="array" ref="LL54">INDEX(Capacity_Rates[#All],MATCH($C51,Capacity_Rates[[#All],[Invoice_Group]],0),LL$3-2019)</f>
        <v>36.447772635136019</v>
      </c>
      <c r="LM54" s="45" cm="1">
        <f t="array" ref="LM54">INDEX(Capacity_Rates[#All],MATCH($C51,Capacity_Rates[[#All],[Invoice_Group]],0),LM$3-2019)</f>
        <v>36.447772635136019</v>
      </c>
      <c r="LN54" s="45" cm="1">
        <f t="array" ref="LN54">INDEX(Capacity_Rates[#All],MATCH($C51,Capacity_Rates[[#All],[Invoice_Group]],0),LN$3-2019)</f>
        <v>36.447772635136019</v>
      </c>
      <c r="LO54" s="45" cm="1">
        <f t="array" ref="LO54">INDEX(Capacity_Rates[#All],MATCH($C51,Capacity_Rates[[#All],[Invoice_Group]],0),LO$3-2019)</f>
        <v>36.447772635136019</v>
      </c>
      <c r="LP54" s="45" cm="1">
        <f t="array" ref="LP54">INDEX(Capacity_Rates[#All],MATCH($C51,Capacity_Rates[[#All],[Invoice_Group]],0),LP$3-2019)</f>
        <v>36.447772635136019</v>
      </c>
      <c r="LQ54" s="45" cm="1">
        <f t="array" ref="LQ54">INDEX(Capacity_Rates[#All],MATCH($C51,Capacity_Rates[[#All],[Invoice_Group]],0),LQ$3-2019)</f>
        <v>37.468310268919829</v>
      </c>
      <c r="LR54" s="45" cm="1">
        <f t="array" ref="LR54">INDEX(Capacity_Rates[#All],MATCH($C51,Capacity_Rates[[#All],[Invoice_Group]],0),LR$3-2019)</f>
        <v>37.468310268919829</v>
      </c>
      <c r="LS54" s="45" cm="1">
        <f t="array" ref="LS54">INDEX(Capacity_Rates[#All],MATCH($C51,Capacity_Rates[[#All],[Invoice_Group]],0),LS$3-2019)</f>
        <v>37.468310268919829</v>
      </c>
      <c r="LT54" s="45" cm="1">
        <f t="array" ref="LT54">INDEX(Capacity_Rates[#All],MATCH($C51,Capacity_Rates[[#All],[Invoice_Group]],0),LT$3-2019)</f>
        <v>37.468310268919829</v>
      </c>
      <c r="LU54" s="45" cm="1">
        <f t="array" ref="LU54">INDEX(Capacity_Rates[#All],MATCH($C51,Capacity_Rates[[#All],[Invoice_Group]],0),LU$3-2019)</f>
        <v>37.468310268919829</v>
      </c>
      <c r="LV54" s="45" cm="1">
        <f t="array" ref="LV54">INDEX(Capacity_Rates[#All],MATCH($C51,Capacity_Rates[[#All],[Invoice_Group]],0),LV$3-2019)</f>
        <v>37.468310268919829</v>
      </c>
      <c r="LW54" s="45" cm="1">
        <f t="array" ref="LW54">INDEX(Capacity_Rates[#All],MATCH($C51,Capacity_Rates[[#All],[Invoice_Group]],0),LW$3-2019)</f>
        <v>37.468310268919829</v>
      </c>
      <c r="LX54" s="45" cm="1">
        <f t="array" ref="LX54">INDEX(Capacity_Rates[#All],MATCH($C51,Capacity_Rates[[#All],[Invoice_Group]],0),LX$3-2019)</f>
        <v>37.468310268919829</v>
      </c>
      <c r="LY54" s="45" cm="1">
        <f t="array" ref="LY54">INDEX(Capacity_Rates[#All],MATCH($C51,Capacity_Rates[[#All],[Invoice_Group]],0),LY$3-2019)</f>
        <v>37.468310268919829</v>
      </c>
      <c r="LZ54" s="45" cm="1">
        <f t="array" ref="LZ54">INDEX(Capacity_Rates[#All],MATCH($C51,Capacity_Rates[[#All],[Invoice_Group]],0),LZ$3-2019)</f>
        <v>37.468310268919829</v>
      </c>
      <c r="MA54" s="45" cm="1">
        <f t="array" ref="MA54">INDEX(Capacity_Rates[#All],MATCH($C51,Capacity_Rates[[#All],[Invoice_Group]],0),MA$3-2019)</f>
        <v>37.468310268919829</v>
      </c>
      <c r="MB54" s="45" cm="1">
        <f t="array" ref="MB54">INDEX(Capacity_Rates[#All],MATCH($C51,Capacity_Rates[[#All],[Invoice_Group]],0),MB$3-2019)</f>
        <v>37.468310268919829</v>
      </c>
      <c r="MC54" s="45" cm="1">
        <f t="array" ref="MC54">INDEX(Capacity_Rates[#All],MATCH($C51,Capacity_Rates[[#All],[Invoice_Group]],0),MC$3-2019)</f>
        <v>38.517422956449586</v>
      </c>
      <c r="MD54" s="45" cm="1">
        <f t="array" ref="MD54">INDEX(Capacity_Rates[#All],MATCH($C51,Capacity_Rates[[#All],[Invoice_Group]],0),MD$3-2019)</f>
        <v>38.517422956449586</v>
      </c>
      <c r="ME54" s="45" cm="1">
        <f t="array" ref="ME54">INDEX(Capacity_Rates[#All],MATCH($C51,Capacity_Rates[[#All],[Invoice_Group]],0),ME$3-2019)</f>
        <v>38.517422956449586</v>
      </c>
      <c r="MF54" s="45" cm="1">
        <f t="array" ref="MF54">INDEX(Capacity_Rates[#All],MATCH($C51,Capacity_Rates[[#All],[Invoice_Group]],0),MF$3-2019)</f>
        <v>38.517422956449586</v>
      </c>
      <c r="MG54" s="45" cm="1">
        <f t="array" ref="MG54">INDEX(Capacity_Rates[#All],MATCH($C51,Capacity_Rates[[#All],[Invoice_Group]],0),MG$3-2019)</f>
        <v>38.517422956449586</v>
      </c>
      <c r="MH54" s="45" cm="1">
        <f t="array" ref="MH54">INDEX(Capacity_Rates[#All],MATCH($C51,Capacity_Rates[[#All],[Invoice_Group]],0),MH$3-2019)</f>
        <v>38.517422956449586</v>
      </c>
      <c r="MI54" s="45" cm="1">
        <f t="array" ref="MI54">INDEX(Capacity_Rates[#All],MATCH($C51,Capacity_Rates[[#All],[Invoice_Group]],0),MI$3-2019)</f>
        <v>38.517422956449586</v>
      </c>
      <c r="MJ54" s="45" cm="1">
        <f t="array" ref="MJ54">INDEX(Capacity_Rates[#All],MATCH($C51,Capacity_Rates[[#All],[Invoice_Group]],0),MJ$3-2019)</f>
        <v>38.517422956449586</v>
      </c>
      <c r="MK54" s="45" cm="1">
        <f t="array" ref="MK54">INDEX(Capacity_Rates[#All],MATCH($C51,Capacity_Rates[[#All],[Invoice_Group]],0),MK$3-2019)</f>
        <v>38.517422956449586</v>
      </c>
      <c r="ML54" s="45" cm="1">
        <f t="array" ref="ML54">INDEX(Capacity_Rates[#All],MATCH($C51,Capacity_Rates[[#All],[Invoice_Group]],0),ML$3-2019)</f>
        <v>38.517422956449586</v>
      </c>
      <c r="MM54" s="45" cm="1">
        <f t="array" ref="MM54">INDEX(Capacity_Rates[#All],MATCH($C51,Capacity_Rates[[#All],[Invoice_Group]],0),MM$3-2019)</f>
        <v>38.517422956449586</v>
      </c>
      <c r="MN54" s="45" cm="1">
        <f t="array" ref="MN54">INDEX(Capacity_Rates[#All],MATCH($C51,Capacity_Rates[[#All],[Invoice_Group]],0),MN$3-2019)</f>
        <v>38.517422956449586</v>
      </c>
      <c r="MO54" s="45" cm="1">
        <f t="array" ref="MO54">INDEX(Capacity_Rates[#All],MATCH($C51,Capacity_Rates[[#All],[Invoice_Group]],0),MO$3-2019)</f>
        <v>39.595910799230175</v>
      </c>
      <c r="MP54" s="45" cm="1">
        <f t="array" ref="MP54">INDEX(Capacity_Rates[#All],MATCH($C51,Capacity_Rates[[#All],[Invoice_Group]],0),MP$3-2019)</f>
        <v>39.595910799230175</v>
      </c>
      <c r="MQ54" s="45" cm="1">
        <f t="array" ref="MQ54">INDEX(Capacity_Rates[#All],MATCH($C51,Capacity_Rates[[#All],[Invoice_Group]],0),MQ$3-2019)</f>
        <v>39.595910799230175</v>
      </c>
      <c r="MR54" s="45" cm="1">
        <f t="array" ref="MR54">INDEX(Capacity_Rates[#All],MATCH($C51,Capacity_Rates[[#All],[Invoice_Group]],0),MR$3-2019)</f>
        <v>39.595910799230175</v>
      </c>
      <c r="MS54" s="45" cm="1">
        <f t="array" ref="MS54">INDEX(Capacity_Rates[#All],MATCH($C51,Capacity_Rates[[#All],[Invoice_Group]],0),MS$3-2019)</f>
        <v>39.595910799230175</v>
      </c>
      <c r="MT54" s="45" cm="1">
        <f t="array" ref="MT54">INDEX(Capacity_Rates[#All],MATCH($C51,Capacity_Rates[[#All],[Invoice_Group]],0),MT$3-2019)</f>
        <v>39.595910799230175</v>
      </c>
      <c r="MU54" s="45" cm="1">
        <f t="array" ref="MU54">INDEX(Capacity_Rates[#All],MATCH($C51,Capacity_Rates[[#All],[Invoice_Group]],0),MU$3-2019)</f>
        <v>39.595910799230175</v>
      </c>
      <c r="MV54" s="45" cm="1">
        <f t="array" ref="MV54">INDEX(Capacity_Rates[#All],MATCH($C51,Capacity_Rates[[#All],[Invoice_Group]],0),MV$3-2019)</f>
        <v>39.595910799230175</v>
      </c>
      <c r="MW54" s="45" cm="1">
        <f t="array" ref="MW54">INDEX(Capacity_Rates[#All],MATCH($C51,Capacity_Rates[[#All],[Invoice_Group]],0),MW$3-2019)</f>
        <v>39.595910799230175</v>
      </c>
      <c r="MX54" s="45" cm="1">
        <f t="array" ref="MX54">INDEX(Capacity_Rates[#All],MATCH($C51,Capacity_Rates[[#All],[Invoice_Group]],0),MX$3-2019)</f>
        <v>39.595910799230175</v>
      </c>
      <c r="MY54" s="45" cm="1">
        <f t="array" ref="MY54">INDEX(Capacity_Rates[#All],MATCH($C51,Capacity_Rates[[#All],[Invoice_Group]],0),MY$3-2019)</f>
        <v>39.595910799230175</v>
      </c>
      <c r="MZ54" s="45" cm="1">
        <f t="array" ref="MZ54">INDEX(Capacity_Rates[#All],MATCH($C51,Capacity_Rates[[#All],[Invoice_Group]],0),MZ$3-2019)</f>
        <v>39.595910799230175</v>
      </c>
      <c r="NB54" s="19" t="str">
        <f>+D54</f>
        <v xml:space="preserve"> Price ($/kW-mo)</v>
      </c>
      <c r="NC54" s="15">
        <f t="shared" si="2825"/>
        <v>14.195580000000005</v>
      </c>
      <c r="ND54" s="15">
        <f t="shared" si="2825"/>
        <v>18.274400000000004</v>
      </c>
      <c r="NE54" s="15">
        <f t="shared" si="2825"/>
        <v>18.786083200000004</v>
      </c>
      <c r="NF54" s="15">
        <f t="shared" si="2825"/>
        <v>19.312093529599998</v>
      </c>
      <c r="NG54" s="15">
        <f t="shared" si="2825"/>
        <v>19.852832148428803</v>
      </c>
      <c r="NH54" s="15">
        <f t="shared" si="2825"/>
        <v>20.408711448584814</v>
      </c>
      <c r="NI54" s="15">
        <f t="shared" si="2825"/>
        <v>20.980155369145191</v>
      </c>
      <c r="NJ54" s="15">
        <f t="shared" si="2825"/>
        <v>21.567599719481255</v>
      </c>
      <c r="NK54" s="15">
        <f t="shared" si="2825"/>
        <v>22.171492511626727</v>
      </c>
      <c r="NL54" s="15">
        <f t="shared" si="2825"/>
        <v>22.792294301952271</v>
      </c>
      <c r="NM54" s="15">
        <f t="shared" si="2826"/>
        <v>23.430478542406942</v>
      </c>
      <c r="NN54" s="15">
        <f t="shared" si="2826"/>
        <v>24.086531941594334</v>
      </c>
      <c r="NO54" s="15">
        <f t="shared" si="2826"/>
        <v>24.76095483595898</v>
      </c>
      <c r="NP54" s="15">
        <f t="shared" si="2826"/>
        <v>25.454261571365834</v>
      </c>
      <c r="NQ54" s="15">
        <f t="shared" si="2826"/>
        <v>26.166980895364077</v>
      </c>
      <c r="NR54" s="15">
        <f t="shared" si="2826"/>
        <v>26.899656360434275</v>
      </c>
      <c r="NS54" s="15">
        <f t="shared" si="2826"/>
        <v>27.652846738526424</v>
      </c>
      <c r="NT54" s="15">
        <f t="shared" si="2826"/>
        <v>28.427126447205179</v>
      </c>
      <c r="NU54" s="15">
        <f t="shared" si="2826"/>
        <v>29.223085987726908</v>
      </c>
      <c r="NV54" s="15">
        <f t="shared" si="2826"/>
        <v>30.041332395383275</v>
      </c>
      <c r="NW54" s="15">
        <f t="shared" si="2827"/>
        <v>30.882489702453999</v>
      </c>
      <c r="NX54" s="15">
        <f t="shared" si="2827"/>
        <v>31.747199414122729</v>
      </c>
      <c r="NY54" s="15">
        <f t="shared" si="2827"/>
        <v>32.636120997718152</v>
      </c>
      <c r="NZ54" s="15">
        <f t="shared" si="2827"/>
        <v>33.549932385654259</v>
      </c>
      <c r="OA54" s="15">
        <f t="shared" si="2827"/>
        <v>34.489330492452595</v>
      </c>
      <c r="OB54" s="15">
        <f t="shared" si="2827"/>
        <v>35.455031746241268</v>
      </c>
      <c r="OC54" s="15">
        <f t="shared" si="2827"/>
        <v>36.447772635136012</v>
      </c>
      <c r="OD54" s="15">
        <f t="shared" si="2827"/>
        <v>37.468310268919829</v>
      </c>
      <c r="OE54" s="15">
        <f t="shared" si="2827"/>
        <v>38.517422956449586</v>
      </c>
      <c r="OF54" s="15">
        <f t="shared" si="2827"/>
        <v>39.595910799230175</v>
      </c>
      <c r="OH54" s="58" t="str">
        <f>_xlfn.CONCAT(C51," ",D54)</f>
        <v>Fox Island Wind (Market)  Price ($/kW-mo)</v>
      </c>
    </row>
    <row r="55" spans="2:398" x14ac:dyDescent="0.25">
      <c r="D55" s="19" t="s">
        <v>83</v>
      </c>
      <c r="E55" s="16">
        <f t="shared" ref="E55:BE55" si="2834">+E51*E52*E54*1000</f>
        <v>0</v>
      </c>
      <c r="F55" s="16">
        <f t="shared" si="2834"/>
        <v>0</v>
      </c>
      <c r="G55" s="16">
        <f t="shared" si="2834"/>
        <v>0</v>
      </c>
      <c r="H55" s="16">
        <f t="shared" si="2834"/>
        <v>0</v>
      </c>
      <c r="I55" s="16">
        <f t="shared" si="2834"/>
        <v>0</v>
      </c>
      <c r="J55" s="16">
        <f t="shared" si="2834"/>
        <v>0</v>
      </c>
      <c r="K55" s="16">
        <f t="shared" si="2834"/>
        <v>0</v>
      </c>
      <c r="L55" s="16">
        <f t="shared" si="2834"/>
        <v>0</v>
      </c>
      <c r="M55" s="16">
        <f t="shared" si="2834"/>
        <v>0</v>
      </c>
      <c r="N55" s="16">
        <f t="shared" si="2834"/>
        <v>0</v>
      </c>
      <c r="O55" s="16">
        <f t="shared" si="2834"/>
        <v>0</v>
      </c>
      <c r="P55" s="16">
        <f t="shared" si="2834"/>
        <v>0</v>
      </c>
      <c r="Q55" s="16">
        <f t="shared" si="2834"/>
        <v>0</v>
      </c>
      <c r="R55" s="16">
        <f t="shared" si="2834"/>
        <v>0</v>
      </c>
      <c r="S55" s="16">
        <f t="shared" si="2834"/>
        <v>0</v>
      </c>
      <c r="T55" s="16">
        <f t="shared" si="2834"/>
        <v>0</v>
      </c>
      <c r="U55" s="16">
        <f t="shared" si="2834"/>
        <v>0</v>
      </c>
      <c r="V55" s="16">
        <f t="shared" si="2834"/>
        <v>0</v>
      </c>
      <c r="W55" s="16">
        <f t="shared" si="2834"/>
        <v>0</v>
      </c>
      <c r="X55" s="16">
        <f t="shared" si="2834"/>
        <v>0</v>
      </c>
      <c r="Y55" s="16">
        <f t="shared" si="2834"/>
        <v>0</v>
      </c>
      <c r="Z55" s="16">
        <f t="shared" si="2834"/>
        <v>0</v>
      </c>
      <c r="AA55" s="16">
        <f t="shared" si="2834"/>
        <v>0</v>
      </c>
      <c r="AB55" s="16">
        <f t="shared" si="2834"/>
        <v>0</v>
      </c>
      <c r="AC55" s="16">
        <f t="shared" si="2834"/>
        <v>0</v>
      </c>
      <c r="AD55" s="16">
        <f t="shared" si="2834"/>
        <v>0</v>
      </c>
      <c r="AE55" s="16">
        <f t="shared" si="2834"/>
        <v>0</v>
      </c>
      <c r="AF55" s="16">
        <f t="shared" si="2834"/>
        <v>0</v>
      </c>
      <c r="AG55" s="16">
        <f t="shared" si="2834"/>
        <v>0</v>
      </c>
      <c r="AH55" s="16">
        <f t="shared" si="2834"/>
        <v>0</v>
      </c>
      <c r="AI55" s="16">
        <f t="shared" si="2834"/>
        <v>0</v>
      </c>
      <c r="AJ55" s="16">
        <f t="shared" si="2834"/>
        <v>0</v>
      </c>
      <c r="AK55" s="16">
        <f t="shared" si="2834"/>
        <v>0</v>
      </c>
      <c r="AL55" s="16">
        <f t="shared" si="2834"/>
        <v>0</v>
      </c>
      <c r="AM55" s="16">
        <f t="shared" si="2834"/>
        <v>0</v>
      </c>
      <c r="AN55" s="16">
        <f t="shared" si="2834"/>
        <v>0</v>
      </c>
      <c r="AO55" s="16">
        <f t="shared" si="2834"/>
        <v>0</v>
      </c>
      <c r="AP55" s="16">
        <f t="shared" si="2834"/>
        <v>0</v>
      </c>
      <c r="AQ55" s="16">
        <f t="shared" si="2834"/>
        <v>0</v>
      </c>
      <c r="AR55" s="16">
        <f t="shared" si="2834"/>
        <v>0</v>
      </c>
      <c r="AS55" s="16">
        <f t="shared" si="2834"/>
        <v>0</v>
      </c>
      <c r="AT55" s="16">
        <f t="shared" si="2834"/>
        <v>0</v>
      </c>
      <c r="AU55" s="16">
        <f t="shared" si="2834"/>
        <v>0</v>
      </c>
      <c r="AV55" s="16">
        <f t="shared" si="2834"/>
        <v>0</v>
      </c>
      <c r="AW55" s="16">
        <f t="shared" si="2834"/>
        <v>0</v>
      </c>
      <c r="AX55" s="16">
        <f t="shared" si="2834"/>
        <v>0</v>
      </c>
      <c r="AY55" s="16">
        <f t="shared" si="2834"/>
        <v>0</v>
      </c>
      <c r="AZ55" s="16">
        <f t="shared" si="2834"/>
        <v>0</v>
      </c>
      <c r="BA55" s="16">
        <f t="shared" si="2834"/>
        <v>0</v>
      </c>
      <c r="BB55" s="16">
        <f t="shared" si="2834"/>
        <v>0</v>
      </c>
      <c r="BC55" s="16">
        <f t="shared" si="2834"/>
        <v>0</v>
      </c>
      <c r="BD55" s="16">
        <f t="shared" si="2834"/>
        <v>0</v>
      </c>
      <c r="BE55" s="16">
        <f t="shared" si="2834"/>
        <v>0</v>
      </c>
      <c r="BF55" s="16">
        <f t="shared" ref="BF55:DQ55" si="2835">+BF51*BF52*BF54*1000</f>
        <v>0</v>
      </c>
      <c r="BG55" s="16">
        <f t="shared" si="2835"/>
        <v>0</v>
      </c>
      <c r="BH55" s="16">
        <f t="shared" si="2835"/>
        <v>0</v>
      </c>
      <c r="BI55" s="16">
        <f t="shared" si="2835"/>
        <v>0</v>
      </c>
      <c r="BJ55" s="16">
        <f t="shared" si="2835"/>
        <v>0</v>
      </c>
      <c r="BK55" s="16">
        <f t="shared" si="2835"/>
        <v>0</v>
      </c>
      <c r="BL55" s="16">
        <f t="shared" si="2835"/>
        <v>0</v>
      </c>
      <c r="BM55" s="16">
        <f t="shared" si="2835"/>
        <v>0</v>
      </c>
      <c r="BN55" s="16">
        <f t="shared" si="2835"/>
        <v>0</v>
      </c>
      <c r="BO55" s="16">
        <f t="shared" si="2835"/>
        <v>0</v>
      </c>
      <c r="BP55" s="16">
        <f t="shared" si="2835"/>
        <v>0</v>
      </c>
      <c r="BQ55" s="16">
        <f t="shared" si="2835"/>
        <v>0</v>
      </c>
      <c r="BR55" s="16">
        <f t="shared" si="2835"/>
        <v>0</v>
      </c>
      <c r="BS55" s="16">
        <f t="shared" si="2835"/>
        <v>0</v>
      </c>
      <c r="BT55" s="16">
        <f t="shared" si="2835"/>
        <v>0</v>
      </c>
      <c r="BU55" s="16">
        <f t="shared" si="2835"/>
        <v>0</v>
      </c>
      <c r="BV55" s="16">
        <f t="shared" si="2835"/>
        <v>0</v>
      </c>
      <c r="BW55" s="16">
        <f t="shared" si="2835"/>
        <v>0</v>
      </c>
      <c r="BX55" s="16">
        <f t="shared" si="2835"/>
        <v>0</v>
      </c>
      <c r="BY55" s="16">
        <f t="shared" si="2835"/>
        <v>0</v>
      </c>
      <c r="BZ55" s="16">
        <f t="shared" si="2835"/>
        <v>0</v>
      </c>
      <c r="CA55" s="16">
        <f t="shared" si="2835"/>
        <v>0</v>
      </c>
      <c r="CB55" s="16">
        <f t="shared" si="2835"/>
        <v>0</v>
      </c>
      <c r="CC55" s="16">
        <f t="shared" si="2835"/>
        <v>0</v>
      </c>
      <c r="CD55" s="16">
        <f t="shared" si="2835"/>
        <v>0</v>
      </c>
      <c r="CE55" s="16">
        <f t="shared" si="2835"/>
        <v>0</v>
      </c>
      <c r="CF55" s="16">
        <f t="shared" si="2835"/>
        <v>0</v>
      </c>
      <c r="CG55" s="16">
        <f t="shared" si="2835"/>
        <v>0</v>
      </c>
      <c r="CH55" s="16">
        <f t="shared" si="2835"/>
        <v>0</v>
      </c>
      <c r="CI55" s="16">
        <f t="shared" si="2835"/>
        <v>0</v>
      </c>
      <c r="CJ55" s="16">
        <f t="shared" si="2835"/>
        <v>0</v>
      </c>
      <c r="CK55" s="16">
        <f t="shared" si="2835"/>
        <v>0</v>
      </c>
      <c r="CL55" s="16">
        <f t="shared" si="2835"/>
        <v>0</v>
      </c>
      <c r="CM55" s="16">
        <f t="shared" si="2835"/>
        <v>0</v>
      </c>
      <c r="CN55" s="16">
        <f t="shared" si="2835"/>
        <v>0</v>
      </c>
      <c r="CO55" s="16">
        <f t="shared" si="2835"/>
        <v>0</v>
      </c>
      <c r="CP55" s="16">
        <f t="shared" si="2835"/>
        <v>0</v>
      </c>
      <c r="CQ55" s="16">
        <f t="shared" si="2835"/>
        <v>0</v>
      </c>
      <c r="CR55" s="16">
        <f t="shared" si="2835"/>
        <v>0</v>
      </c>
      <c r="CS55" s="16">
        <f t="shared" si="2835"/>
        <v>0</v>
      </c>
      <c r="CT55" s="16">
        <f t="shared" si="2835"/>
        <v>0</v>
      </c>
      <c r="CU55" s="16">
        <f t="shared" si="2835"/>
        <v>0</v>
      </c>
      <c r="CV55" s="16">
        <f t="shared" si="2835"/>
        <v>0</v>
      </c>
      <c r="CW55" s="16">
        <f t="shared" si="2835"/>
        <v>0</v>
      </c>
      <c r="CX55" s="16">
        <f t="shared" si="2835"/>
        <v>0</v>
      </c>
      <c r="CY55" s="16">
        <f t="shared" si="2835"/>
        <v>0</v>
      </c>
      <c r="CZ55" s="16">
        <f t="shared" si="2835"/>
        <v>0</v>
      </c>
      <c r="DA55" s="16">
        <f t="shared" si="2835"/>
        <v>0</v>
      </c>
      <c r="DB55" s="16">
        <f t="shared" si="2835"/>
        <v>0</v>
      </c>
      <c r="DC55" s="16">
        <f t="shared" si="2835"/>
        <v>0</v>
      </c>
      <c r="DD55" s="16">
        <f t="shared" si="2835"/>
        <v>0</v>
      </c>
      <c r="DE55" s="16">
        <f t="shared" si="2835"/>
        <v>0</v>
      </c>
      <c r="DF55" s="16">
        <f t="shared" si="2835"/>
        <v>0</v>
      </c>
      <c r="DG55" s="16">
        <f t="shared" si="2835"/>
        <v>0</v>
      </c>
      <c r="DH55" s="16">
        <f t="shared" si="2835"/>
        <v>0</v>
      </c>
      <c r="DI55" s="16">
        <f t="shared" si="2835"/>
        <v>0</v>
      </c>
      <c r="DJ55" s="16">
        <f t="shared" si="2835"/>
        <v>0</v>
      </c>
      <c r="DK55" s="16">
        <f t="shared" si="2835"/>
        <v>0</v>
      </c>
      <c r="DL55" s="16">
        <f t="shared" si="2835"/>
        <v>0</v>
      </c>
      <c r="DM55" s="16">
        <f t="shared" si="2835"/>
        <v>0</v>
      </c>
      <c r="DN55" s="16">
        <f t="shared" si="2835"/>
        <v>0</v>
      </c>
      <c r="DO55" s="16">
        <f t="shared" si="2835"/>
        <v>0</v>
      </c>
      <c r="DP55" s="16">
        <f t="shared" si="2835"/>
        <v>0</v>
      </c>
      <c r="DQ55" s="16">
        <f t="shared" si="2835"/>
        <v>0</v>
      </c>
      <c r="DR55" s="16">
        <f t="shared" ref="DR55:GC55" si="2836">+DR51*DR52*DR54*1000</f>
        <v>0</v>
      </c>
      <c r="DS55" s="16">
        <f t="shared" si="2836"/>
        <v>0</v>
      </c>
      <c r="DT55" s="16">
        <f t="shared" si="2836"/>
        <v>0</v>
      </c>
      <c r="DU55" s="16">
        <f t="shared" si="2836"/>
        <v>0</v>
      </c>
      <c r="DV55" s="16">
        <f t="shared" si="2836"/>
        <v>0</v>
      </c>
      <c r="DW55" s="16">
        <f t="shared" si="2836"/>
        <v>0</v>
      </c>
      <c r="DX55" s="16">
        <f t="shared" si="2836"/>
        <v>0</v>
      </c>
      <c r="DY55" s="16">
        <f t="shared" si="2836"/>
        <v>0</v>
      </c>
      <c r="DZ55" s="16">
        <f t="shared" si="2836"/>
        <v>0</v>
      </c>
      <c r="EA55" s="16">
        <f t="shared" si="2836"/>
        <v>0</v>
      </c>
      <c r="EB55" s="16">
        <f t="shared" si="2836"/>
        <v>0</v>
      </c>
      <c r="EC55" s="16">
        <f t="shared" si="2836"/>
        <v>0</v>
      </c>
      <c r="ED55" s="16">
        <f t="shared" si="2836"/>
        <v>0</v>
      </c>
      <c r="EE55" s="16">
        <f t="shared" si="2836"/>
        <v>0</v>
      </c>
      <c r="EF55" s="16">
        <f t="shared" si="2836"/>
        <v>0</v>
      </c>
      <c r="EG55" s="16">
        <f t="shared" si="2836"/>
        <v>0</v>
      </c>
      <c r="EH55" s="16">
        <f t="shared" si="2836"/>
        <v>0</v>
      </c>
      <c r="EI55" s="16">
        <f t="shared" si="2836"/>
        <v>0</v>
      </c>
      <c r="EJ55" s="16">
        <f t="shared" si="2836"/>
        <v>0</v>
      </c>
      <c r="EK55" s="16">
        <f t="shared" si="2836"/>
        <v>0</v>
      </c>
      <c r="EL55" s="16">
        <f t="shared" si="2836"/>
        <v>0</v>
      </c>
      <c r="EM55" s="16">
        <f t="shared" si="2836"/>
        <v>0</v>
      </c>
      <c r="EN55" s="16">
        <f t="shared" si="2836"/>
        <v>0</v>
      </c>
      <c r="EO55" s="16">
        <f t="shared" si="2836"/>
        <v>0</v>
      </c>
      <c r="EP55" s="16">
        <f t="shared" si="2836"/>
        <v>0</v>
      </c>
      <c r="EQ55" s="16">
        <f t="shared" si="2836"/>
        <v>0</v>
      </c>
      <c r="ER55" s="16">
        <f t="shared" si="2836"/>
        <v>0</v>
      </c>
      <c r="ES55" s="16">
        <f t="shared" si="2836"/>
        <v>0</v>
      </c>
      <c r="ET55" s="16">
        <f t="shared" si="2836"/>
        <v>0</v>
      </c>
      <c r="EU55" s="16">
        <f t="shared" si="2836"/>
        <v>0</v>
      </c>
      <c r="EV55" s="16">
        <f t="shared" si="2836"/>
        <v>0</v>
      </c>
      <c r="EW55" s="16">
        <f t="shared" si="2836"/>
        <v>0</v>
      </c>
      <c r="EX55" s="16">
        <f t="shared" si="2836"/>
        <v>0</v>
      </c>
      <c r="EY55" s="16">
        <f t="shared" si="2836"/>
        <v>0</v>
      </c>
      <c r="EZ55" s="16">
        <f t="shared" si="2836"/>
        <v>0</v>
      </c>
      <c r="FA55" s="16">
        <f t="shared" si="2836"/>
        <v>0</v>
      </c>
      <c r="FB55" s="16">
        <f t="shared" si="2836"/>
        <v>0</v>
      </c>
      <c r="FC55" s="16">
        <f t="shared" si="2836"/>
        <v>0</v>
      </c>
      <c r="FD55" s="16">
        <f t="shared" si="2836"/>
        <v>0</v>
      </c>
      <c r="FE55" s="16">
        <f t="shared" si="2836"/>
        <v>0</v>
      </c>
      <c r="FF55" s="16">
        <f t="shared" si="2836"/>
        <v>0</v>
      </c>
      <c r="FG55" s="16">
        <f t="shared" si="2836"/>
        <v>0</v>
      </c>
      <c r="FH55" s="16">
        <f t="shared" si="2836"/>
        <v>0</v>
      </c>
      <c r="FI55" s="16">
        <f t="shared" si="2836"/>
        <v>0</v>
      </c>
      <c r="FJ55" s="16">
        <f t="shared" si="2836"/>
        <v>0</v>
      </c>
      <c r="FK55" s="16">
        <f t="shared" si="2836"/>
        <v>0</v>
      </c>
      <c r="FL55" s="16">
        <f t="shared" si="2836"/>
        <v>0</v>
      </c>
      <c r="FM55" s="16">
        <f t="shared" si="2836"/>
        <v>0</v>
      </c>
      <c r="FN55" s="16">
        <f t="shared" si="2836"/>
        <v>0</v>
      </c>
      <c r="FO55" s="16">
        <f t="shared" si="2836"/>
        <v>0</v>
      </c>
      <c r="FP55" s="16">
        <f t="shared" si="2836"/>
        <v>0</v>
      </c>
      <c r="FQ55" s="16">
        <f t="shared" si="2836"/>
        <v>0</v>
      </c>
      <c r="FR55" s="16">
        <f t="shared" si="2836"/>
        <v>0</v>
      </c>
      <c r="FS55" s="16">
        <f t="shared" si="2836"/>
        <v>0</v>
      </c>
      <c r="FT55" s="16">
        <f t="shared" si="2836"/>
        <v>0</v>
      </c>
      <c r="FU55" s="16">
        <f t="shared" si="2836"/>
        <v>0</v>
      </c>
      <c r="FV55" s="16">
        <f t="shared" si="2836"/>
        <v>0</v>
      </c>
      <c r="FW55" s="16">
        <f t="shared" si="2836"/>
        <v>0</v>
      </c>
      <c r="FX55" s="16">
        <f t="shared" si="2836"/>
        <v>0</v>
      </c>
      <c r="FY55" s="16">
        <f t="shared" si="2836"/>
        <v>0</v>
      </c>
      <c r="FZ55" s="16">
        <f t="shared" si="2836"/>
        <v>0</v>
      </c>
      <c r="GA55" s="16">
        <f t="shared" si="2836"/>
        <v>0</v>
      </c>
      <c r="GB55" s="16">
        <f t="shared" si="2836"/>
        <v>0</v>
      </c>
      <c r="GC55" s="16">
        <f t="shared" si="2836"/>
        <v>0</v>
      </c>
      <c r="GD55" s="16">
        <f t="shared" ref="GD55:IJ55" si="2837">+GD51*GD52*GD54*1000</f>
        <v>0</v>
      </c>
      <c r="GE55" s="16">
        <f t="shared" si="2837"/>
        <v>0</v>
      </c>
      <c r="GF55" s="16">
        <f t="shared" si="2837"/>
        <v>0</v>
      </c>
      <c r="GG55" s="16">
        <f t="shared" si="2837"/>
        <v>0</v>
      </c>
      <c r="GH55" s="16">
        <f t="shared" si="2837"/>
        <v>0</v>
      </c>
      <c r="GI55" s="16">
        <f t="shared" si="2837"/>
        <v>0</v>
      </c>
      <c r="GJ55" s="16">
        <f t="shared" si="2837"/>
        <v>0</v>
      </c>
      <c r="GK55" s="16">
        <f t="shared" si="2837"/>
        <v>0</v>
      </c>
      <c r="GL55" s="16">
        <f t="shared" si="2837"/>
        <v>0</v>
      </c>
      <c r="GM55" s="16">
        <f t="shared" si="2837"/>
        <v>0</v>
      </c>
      <c r="GN55" s="16">
        <f t="shared" si="2837"/>
        <v>0</v>
      </c>
      <c r="GO55" s="16">
        <f t="shared" si="2837"/>
        <v>0</v>
      </c>
      <c r="GP55" s="16">
        <f t="shared" si="2837"/>
        <v>0</v>
      </c>
      <c r="GQ55" s="16">
        <f t="shared" si="2837"/>
        <v>0</v>
      </c>
      <c r="GR55" s="16">
        <f t="shared" si="2837"/>
        <v>0</v>
      </c>
      <c r="GS55" s="16">
        <f t="shared" si="2837"/>
        <v>0</v>
      </c>
      <c r="GT55" s="16">
        <f t="shared" si="2837"/>
        <v>0</v>
      </c>
      <c r="GU55" s="16">
        <f t="shared" si="2837"/>
        <v>0</v>
      </c>
      <c r="GV55" s="16">
        <f t="shared" si="2837"/>
        <v>0</v>
      </c>
      <c r="GW55" s="16">
        <f t="shared" si="2837"/>
        <v>0</v>
      </c>
      <c r="GX55" s="16">
        <f t="shared" si="2837"/>
        <v>0</v>
      </c>
      <c r="GY55" s="16">
        <f t="shared" si="2837"/>
        <v>0</v>
      </c>
      <c r="GZ55" s="16">
        <f t="shared" si="2837"/>
        <v>0</v>
      </c>
      <c r="HA55" s="16">
        <f t="shared" si="2837"/>
        <v>0</v>
      </c>
      <c r="HB55" s="16">
        <f t="shared" si="2837"/>
        <v>0</v>
      </c>
      <c r="HC55" s="16">
        <f t="shared" si="2837"/>
        <v>0</v>
      </c>
      <c r="HD55" s="16">
        <f t="shared" si="2837"/>
        <v>0</v>
      </c>
      <c r="HE55" s="16">
        <f t="shared" si="2837"/>
        <v>0</v>
      </c>
      <c r="HF55" s="16">
        <f t="shared" si="2837"/>
        <v>0</v>
      </c>
      <c r="HG55" s="16">
        <f t="shared" si="2837"/>
        <v>0</v>
      </c>
      <c r="HH55" s="16">
        <f t="shared" si="2837"/>
        <v>0</v>
      </c>
      <c r="HI55" s="16">
        <f t="shared" si="2837"/>
        <v>0</v>
      </c>
      <c r="HJ55" s="16">
        <f t="shared" si="2837"/>
        <v>0</v>
      </c>
      <c r="HK55" s="16">
        <f t="shared" si="2837"/>
        <v>0</v>
      </c>
      <c r="HL55" s="16">
        <f t="shared" si="2837"/>
        <v>0</v>
      </c>
      <c r="HM55" s="16">
        <f t="shared" si="2837"/>
        <v>0</v>
      </c>
      <c r="HN55" s="16">
        <f t="shared" si="2837"/>
        <v>0</v>
      </c>
      <c r="HO55" s="16">
        <f t="shared" si="2837"/>
        <v>0</v>
      </c>
      <c r="HP55" s="16">
        <f t="shared" si="2837"/>
        <v>0</v>
      </c>
      <c r="HQ55" s="16">
        <f t="shared" si="2837"/>
        <v>0</v>
      </c>
      <c r="HR55" s="16">
        <f t="shared" si="2837"/>
        <v>0</v>
      </c>
      <c r="HS55" s="16">
        <f t="shared" si="2837"/>
        <v>0</v>
      </c>
      <c r="HT55" s="16">
        <f t="shared" si="2837"/>
        <v>0</v>
      </c>
      <c r="HU55" s="16">
        <f t="shared" si="2837"/>
        <v>0</v>
      </c>
      <c r="HV55" s="16">
        <f t="shared" si="2837"/>
        <v>0</v>
      </c>
      <c r="HW55" s="16">
        <f t="shared" si="2837"/>
        <v>0</v>
      </c>
      <c r="HX55" s="16">
        <f t="shared" si="2837"/>
        <v>0</v>
      </c>
      <c r="HY55" s="16">
        <f t="shared" si="2837"/>
        <v>0</v>
      </c>
      <c r="HZ55" s="16">
        <f t="shared" si="2837"/>
        <v>0</v>
      </c>
      <c r="IA55" s="16">
        <f t="shared" si="2837"/>
        <v>0</v>
      </c>
      <c r="IB55" s="16">
        <f t="shared" si="2837"/>
        <v>0</v>
      </c>
      <c r="IC55" s="16">
        <f t="shared" si="2837"/>
        <v>0</v>
      </c>
      <c r="ID55" s="16">
        <f t="shared" si="2837"/>
        <v>0</v>
      </c>
      <c r="IE55" s="16">
        <f t="shared" si="2837"/>
        <v>0</v>
      </c>
      <c r="IF55" s="16">
        <f t="shared" si="2837"/>
        <v>0</v>
      </c>
      <c r="IG55" s="16">
        <f t="shared" si="2837"/>
        <v>0</v>
      </c>
      <c r="IH55" s="16">
        <f t="shared" si="2837"/>
        <v>0</v>
      </c>
      <c r="II55" s="16">
        <f t="shared" si="2837"/>
        <v>0</v>
      </c>
      <c r="IJ55" s="16">
        <f t="shared" si="2837"/>
        <v>0</v>
      </c>
      <c r="IK55" s="16">
        <f t="shared" ref="IK55:KV55" si="2838">+IK51*IK52*IK54*1000</f>
        <v>0</v>
      </c>
      <c r="IL55" s="16">
        <f t="shared" si="2838"/>
        <v>0</v>
      </c>
      <c r="IM55" s="16">
        <f t="shared" si="2838"/>
        <v>0</v>
      </c>
      <c r="IN55" s="16">
        <f t="shared" si="2838"/>
        <v>0</v>
      </c>
      <c r="IO55" s="16">
        <f t="shared" si="2838"/>
        <v>0</v>
      </c>
      <c r="IP55" s="16">
        <f t="shared" si="2838"/>
        <v>0</v>
      </c>
      <c r="IQ55" s="16">
        <f t="shared" si="2838"/>
        <v>0</v>
      </c>
      <c r="IR55" s="16">
        <f t="shared" si="2838"/>
        <v>0</v>
      </c>
      <c r="IS55" s="16">
        <f t="shared" si="2838"/>
        <v>0</v>
      </c>
      <c r="IT55" s="16">
        <f t="shared" si="2838"/>
        <v>0</v>
      </c>
      <c r="IU55" s="16">
        <f t="shared" si="2838"/>
        <v>0</v>
      </c>
      <c r="IV55" s="16">
        <f t="shared" si="2838"/>
        <v>0</v>
      </c>
      <c r="IW55" s="16">
        <f t="shared" si="2838"/>
        <v>0</v>
      </c>
      <c r="IX55" s="16">
        <f t="shared" si="2838"/>
        <v>0</v>
      </c>
      <c r="IY55" s="16">
        <f t="shared" si="2838"/>
        <v>0</v>
      </c>
      <c r="IZ55" s="16">
        <f t="shared" si="2838"/>
        <v>0</v>
      </c>
      <c r="JA55" s="16">
        <f t="shared" si="2838"/>
        <v>0</v>
      </c>
      <c r="JB55" s="16">
        <f t="shared" si="2838"/>
        <v>0</v>
      </c>
      <c r="JC55" s="16">
        <f t="shared" si="2838"/>
        <v>0</v>
      </c>
      <c r="JD55" s="16">
        <f t="shared" si="2838"/>
        <v>0</v>
      </c>
      <c r="JE55" s="16">
        <f t="shared" si="2838"/>
        <v>0</v>
      </c>
      <c r="JF55" s="16">
        <f t="shared" si="2838"/>
        <v>0</v>
      </c>
      <c r="JG55" s="16">
        <f t="shared" si="2838"/>
        <v>0</v>
      </c>
      <c r="JH55" s="16">
        <f t="shared" si="2838"/>
        <v>0</v>
      </c>
      <c r="JI55" s="16">
        <f t="shared" si="2838"/>
        <v>0</v>
      </c>
      <c r="JJ55" s="16">
        <f t="shared" si="2838"/>
        <v>0</v>
      </c>
      <c r="JK55" s="16">
        <f t="shared" si="2838"/>
        <v>0</v>
      </c>
      <c r="JL55" s="16">
        <f t="shared" si="2838"/>
        <v>0</v>
      </c>
      <c r="JM55" s="16">
        <f t="shared" si="2838"/>
        <v>0</v>
      </c>
      <c r="JN55" s="16">
        <f t="shared" si="2838"/>
        <v>0</v>
      </c>
      <c r="JO55" s="16">
        <f t="shared" si="2838"/>
        <v>0</v>
      </c>
      <c r="JP55" s="16">
        <f t="shared" si="2838"/>
        <v>0</v>
      </c>
      <c r="JQ55" s="16">
        <f t="shared" si="2838"/>
        <v>0</v>
      </c>
      <c r="JR55" s="16">
        <f t="shared" si="2838"/>
        <v>0</v>
      </c>
      <c r="JS55" s="16">
        <f t="shared" si="2838"/>
        <v>0</v>
      </c>
      <c r="JT55" s="16">
        <f t="shared" si="2838"/>
        <v>0</v>
      </c>
      <c r="JU55" s="16">
        <f t="shared" si="2838"/>
        <v>0</v>
      </c>
      <c r="JV55" s="16">
        <f t="shared" si="2838"/>
        <v>0</v>
      </c>
      <c r="JW55" s="16">
        <f t="shared" si="2838"/>
        <v>0</v>
      </c>
      <c r="JX55" s="16">
        <f t="shared" si="2838"/>
        <v>0</v>
      </c>
      <c r="JY55" s="16">
        <f t="shared" si="2838"/>
        <v>0</v>
      </c>
      <c r="JZ55" s="16">
        <f t="shared" si="2838"/>
        <v>0</v>
      </c>
      <c r="KA55" s="16">
        <f t="shared" si="2838"/>
        <v>0</v>
      </c>
      <c r="KB55" s="16">
        <f t="shared" si="2838"/>
        <v>0</v>
      </c>
      <c r="KC55" s="16">
        <f t="shared" si="2838"/>
        <v>0</v>
      </c>
      <c r="KD55" s="16">
        <f t="shared" si="2838"/>
        <v>0</v>
      </c>
      <c r="KE55" s="16">
        <f t="shared" si="2838"/>
        <v>0</v>
      </c>
      <c r="KF55" s="16">
        <f t="shared" si="2838"/>
        <v>0</v>
      </c>
      <c r="KG55" s="16">
        <f t="shared" si="2838"/>
        <v>0</v>
      </c>
      <c r="KH55" s="16">
        <f t="shared" si="2838"/>
        <v>0</v>
      </c>
      <c r="KI55" s="16">
        <f t="shared" si="2838"/>
        <v>0</v>
      </c>
      <c r="KJ55" s="16">
        <f t="shared" si="2838"/>
        <v>0</v>
      </c>
      <c r="KK55" s="16">
        <f t="shared" si="2838"/>
        <v>0</v>
      </c>
      <c r="KL55" s="16">
        <f t="shared" si="2838"/>
        <v>0</v>
      </c>
      <c r="KM55" s="16">
        <f t="shared" si="2838"/>
        <v>0</v>
      </c>
      <c r="KN55" s="16">
        <f t="shared" si="2838"/>
        <v>0</v>
      </c>
      <c r="KO55" s="16">
        <f t="shared" si="2838"/>
        <v>0</v>
      </c>
      <c r="KP55" s="16">
        <f t="shared" si="2838"/>
        <v>0</v>
      </c>
      <c r="KQ55" s="16">
        <f t="shared" si="2838"/>
        <v>0</v>
      </c>
      <c r="KR55" s="16">
        <f t="shared" si="2838"/>
        <v>0</v>
      </c>
      <c r="KS55" s="16">
        <f t="shared" si="2838"/>
        <v>0</v>
      </c>
      <c r="KT55" s="16">
        <f t="shared" si="2838"/>
        <v>0</v>
      </c>
      <c r="KU55" s="16">
        <f t="shared" si="2838"/>
        <v>0</v>
      </c>
      <c r="KV55" s="16">
        <f t="shared" si="2838"/>
        <v>0</v>
      </c>
      <c r="KW55" s="16">
        <f t="shared" ref="KW55:MZ55" si="2839">+KW51*KW52*KW54*1000</f>
        <v>0</v>
      </c>
      <c r="KX55" s="16">
        <f t="shared" si="2839"/>
        <v>0</v>
      </c>
      <c r="KY55" s="16">
        <f t="shared" si="2839"/>
        <v>0</v>
      </c>
      <c r="KZ55" s="16">
        <f t="shared" si="2839"/>
        <v>0</v>
      </c>
      <c r="LA55" s="16">
        <f t="shared" si="2839"/>
        <v>0</v>
      </c>
      <c r="LB55" s="16">
        <f t="shared" si="2839"/>
        <v>0</v>
      </c>
      <c r="LC55" s="16">
        <f t="shared" si="2839"/>
        <v>0</v>
      </c>
      <c r="LD55" s="16">
        <f t="shared" si="2839"/>
        <v>0</v>
      </c>
      <c r="LE55" s="16">
        <f t="shared" si="2839"/>
        <v>0</v>
      </c>
      <c r="LF55" s="16">
        <f t="shared" si="2839"/>
        <v>0</v>
      </c>
      <c r="LG55" s="16">
        <f t="shared" si="2839"/>
        <v>0</v>
      </c>
      <c r="LH55" s="16">
        <f t="shared" si="2839"/>
        <v>0</v>
      </c>
      <c r="LI55" s="16">
        <f t="shared" si="2839"/>
        <v>0</v>
      </c>
      <c r="LJ55" s="16">
        <f t="shared" si="2839"/>
        <v>0</v>
      </c>
      <c r="LK55" s="16">
        <f t="shared" si="2839"/>
        <v>0</v>
      </c>
      <c r="LL55" s="16">
        <f t="shared" si="2839"/>
        <v>0</v>
      </c>
      <c r="LM55" s="16">
        <f t="shared" si="2839"/>
        <v>0</v>
      </c>
      <c r="LN55" s="16">
        <f t="shared" si="2839"/>
        <v>0</v>
      </c>
      <c r="LO55" s="16">
        <f t="shared" si="2839"/>
        <v>0</v>
      </c>
      <c r="LP55" s="16">
        <f t="shared" si="2839"/>
        <v>0</v>
      </c>
      <c r="LQ55" s="16">
        <f t="shared" si="2839"/>
        <v>0</v>
      </c>
      <c r="LR55" s="16">
        <f t="shared" si="2839"/>
        <v>0</v>
      </c>
      <c r="LS55" s="16">
        <f t="shared" si="2839"/>
        <v>0</v>
      </c>
      <c r="LT55" s="16">
        <f t="shared" si="2839"/>
        <v>0</v>
      </c>
      <c r="LU55" s="16">
        <f t="shared" si="2839"/>
        <v>0</v>
      </c>
      <c r="LV55" s="16">
        <f t="shared" si="2839"/>
        <v>0</v>
      </c>
      <c r="LW55" s="16">
        <f t="shared" si="2839"/>
        <v>0</v>
      </c>
      <c r="LX55" s="16">
        <f t="shared" si="2839"/>
        <v>0</v>
      </c>
      <c r="LY55" s="16">
        <f t="shared" si="2839"/>
        <v>0</v>
      </c>
      <c r="LZ55" s="16">
        <f t="shared" si="2839"/>
        <v>0</v>
      </c>
      <c r="MA55" s="16">
        <f t="shared" si="2839"/>
        <v>0</v>
      </c>
      <c r="MB55" s="16">
        <f t="shared" si="2839"/>
        <v>0</v>
      </c>
      <c r="MC55" s="16">
        <f t="shared" si="2839"/>
        <v>0</v>
      </c>
      <c r="MD55" s="16">
        <f t="shared" si="2839"/>
        <v>0</v>
      </c>
      <c r="ME55" s="16">
        <f t="shared" si="2839"/>
        <v>0</v>
      </c>
      <c r="MF55" s="16">
        <f t="shared" si="2839"/>
        <v>0</v>
      </c>
      <c r="MG55" s="16">
        <f t="shared" si="2839"/>
        <v>0</v>
      </c>
      <c r="MH55" s="16">
        <f t="shared" si="2839"/>
        <v>0</v>
      </c>
      <c r="MI55" s="16">
        <f t="shared" si="2839"/>
        <v>0</v>
      </c>
      <c r="MJ55" s="16">
        <f t="shared" si="2839"/>
        <v>0</v>
      </c>
      <c r="MK55" s="16">
        <f t="shared" si="2839"/>
        <v>0</v>
      </c>
      <c r="ML55" s="16">
        <f t="shared" si="2839"/>
        <v>0</v>
      </c>
      <c r="MM55" s="16">
        <f t="shared" si="2839"/>
        <v>0</v>
      </c>
      <c r="MN55" s="16">
        <f t="shared" si="2839"/>
        <v>0</v>
      </c>
      <c r="MO55" s="16">
        <f t="shared" si="2839"/>
        <v>0</v>
      </c>
      <c r="MP55" s="16">
        <f t="shared" si="2839"/>
        <v>0</v>
      </c>
      <c r="MQ55" s="16">
        <f t="shared" si="2839"/>
        <v>0</v>
      </c>
      <c r="MR55" s="16">
        <f t="shared" si="2839"/>
        <v>0</v>
      </c>
      <c r="MS55" s="16">
        <f t="shared" si="2839"/>
        <v>0</v>
      </c>
      <c r="MT55" s="16">
        <f t="shared" si="2839"/>
        <v>0</v>
      </c>
      <c r="MU55" s="16">
        <f t="shared" si="2839"/>
        <v>0</v>
      </c>
      <c r="MV55" s="16">
        <f t="shared" si="2839"/>
        <v>0</v>
      </c>
      <c r="MW55" s="16">
        <f t="shared" si="2839"/>
        <v>0</v>
      </c>
      <c r="MX55" s="16">
        <f t="shared" si="2839"/>
        <v>0</v>
      </c>
      <c r="MY55" s="16">
        <f t="shared" si="2839"/>
        <v>0</v>
      </c>
      <c r="MZ55" s="16">
        <f t="shared" si="2839"/>
        <v>0</v>
      </c>
      <c r="NB55" s="19" t="str">
        <f>+D55</f>
        <v>Capacity Charges ($)</v>
      </c>
      <c r="NC55" s="16">
        <f t="shared" ref="NC55:OF55" si="2840">SUMIF($E$3:$MZ$3,NC$3,$E55:$MZ55)</f>
        <v>0</v>
      </c>
      <c r="ND55" s="16">
        <f t="shared" si="2840"/>
        <v>0</v>
      </c>
      <c r="NE55" s="16">
        <f t="shared" si="2840"/>
        <v>0</v>
      </c>
      <c r="NF55" s="16">
        <f t="shared" si="2840"/>
        <v>0</v>
      </c>
      <c r="NG55" s="16">
        <f t="shared" si="2840"/>
        <v>0</v>
      </c>
      <c r="NH55" s="16">
        <f t="shared" si="2840"/>
        <v>0</v>
      </c>
      <c r="NI55" s="16">
        <f t="shared" si="2840"/>
        <v>0</v>
      </c>
      <c r="NJ55" s="16">
        <f t="shared" si="2840"/>
        <v>0</v>
      </c>
      <c r="NK55" s="16">
        <f t="shared" si="2840"/>
        <v>0</v>
      </c>
      <c r="NL55" s="16">
        <f t="shared" si="2840"/>
        <v>0</v>
      </c>
      <c r="NM55" s="16">
        <f t="shared" si="2840"/>
        <v>0</v>
      </c>
      <c r="NN55" s="16">
        <f t="shared" si="2840"/>
        <v>0</v>
      </c>
      <c r="NO55" s="16">
        <f t="shared" si="2840"/>
        <v>0</v>
      </c>
      <c r="NP55" s="16">
        <f t="shared" si="2840"/>
        <v>0</v>
      </c>
      <c r="NQ55" s="16">
        <f t="shared" si="2840"/>
        <v>0</v>
      </c>
      <c r="NR55" s="16">
        <f t="shared" si="2840"/>
        <v>0</v>
      </c>
      <c r="NS55" s="16">
        <f t="shared" si="2840"/>
        <v>0</v>
      </c>
      <c r="NT55" s="16">
        <f t="shared" si="2840"/>
        <v>0</v>
      </c>
      <c r="NU55" s="16">
        <f t="shared" si="2840"/>
        <v>0</v>
      </c>
      <c r="NV55" s="16">
        <f t="shared" si="2840"/>
        <v>0</v>
      </c>
      <c r="NW55" s="16">
        <f t="shared" si="2840"/>
        <v>0</v>
      </c>
      <c r="NX55" s="16">
        <f t="shared" si="2840"/>
        <v>0</v>
      </c>
      <c r="NY55" s="16">
        <f t="shared" si="2840"/>
        <v>0</v>
      </c>
      <c r="NZ55" s="16">
        <f t="shared" si="2840"/>
        <v>0</v>
      </c>
      <c r="OA55" s="16">
        <f t="shared" si="2840"/>
        <v>0</v>
      </c>
      <c r="OB55" s="16">
        <f t="shared" si="2840"/>
        <v>0</v>
      </c>
      <c r="OC55" s="16">
        <f t="shared" si="2840"/>
        <v>0</v>
      </c>
      <c r="OD55" s="16">
        <f t="shared" si="2840"/>
        <v>0</v>
      </c>
      <c r="OE55" s="16">
        <f t="shared" si="2840"/>
        <v>0</v>
      </c>
      <c r="OF55" s="16">
        <f t="shared" si="2840"/>
        <v>0</v>
      </c>
      <c r="OH55" s="58" t="str">
        <f>_xlfn.CONCAT(C51," ",D55)</f>
        <v>Fox Island Wind (Market) Capacity Charges ($)</v>
      </c>
    </row>
  </sheetData>
  <dataValidations count="1">
    <dataValidation type="list" allowBlank="1" showInputMessage="1" showErrorMessage="1" sqref="B3" xr:uid="{41A4BEEB-2F6A-4426-92D0-A012FBDAFB99}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D43A06F-D82C-476A-92ED-12CE7340ADE6}">
          <x14:formula1>
            <xm:f>Lookups!#REF!</xm:f>
          </x14:formula1>
          <xm:sqref>C16 C52 C21:C22 C45:C46 C39:C40 C33:C34 C27:C28</xm:sqref>
        </x14:dataValidation>
        <x14:dataValidation type="list" allowBlank="1" showInputMessage="1" showErrorMessage="1" xr:uid="{5CD533FE-B000-4B71-9DF2-172871317534}">
          <x14:formula1>
            <xm:f>Lookups!$J$3:$J$25</xm:f>
          </x14:formula1>
          <xm:sqref>C15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60E3C-298A-47D9-A6EF-C5694D9B62A3}">
  <dimension ref="B2:O13"/>
  <sheetViews>
    <sheetView workbookViewId="0">
      <selection activeCell="I18" sqref="I18"/>
    </sheetView>
  </sheetViews>
  <sheetFormatPr defaultRowHeight="15" x14ac:dyDescent="0.25"/>
  <cols>
    <col min="1" max="1" width="4.85546875" customWidth="1"/>
    <col min="2" max="2" width="28.85546875" bestFit="1" customWidth="1"/>
    <col min="3" max="14" width="7.85546875" customWidth="1"/>
    <col min="15" max="15" width="8.5703125" bestFit="1" customWidth="1"/>
  </cols>
  <sheetData>
    <row r="2" spans="2:15" x14ac:dyDescent="0.25">
      <c r="B2" s="5" t="s">
        <v>317</v>
      </c>
    </row>
    <row r="3" spans="2:15" x14ac:dyDescent="0.25">
      <c r="B3" s="155" t="s">
        <v>319</v>
      </c>
    </row>
    <row r="5" spans="2:15" x14ac:dyDescent="0.25">
      <c r="B5" s="19" t="s">
        <v>315</v>
      </c>
      <c r="C5" s="288">
        <v>44866</v>
      </c>
      <c r="D5" s="36">
        <v>44896</v>
      </c>
      <c r="E5" s="36">
        <v>44927</v>
      </c>
      <c r="F5" s="36">
        <v>44958</v>
      </c>
      <c r="G5" s="36">
        <v>44986</v>
      </c>
      <c r="H5" s="36">
        <v>45017</v>
      </c>
      <c r="I5" s="36">
        <v>45047</v>
      </c>
      <c r="J5" s="36">
        <v>45078</v>
      </c>
      <c r="K5" s="36">
        <v>45108</v>
      </c>
      <c r="L5" s="36">
        <v>45139</v>
      </c>
      <c r="M5" s="36">
        <v>45170</v>
      </c>
      <c r="N5" s="36">
        <v>45200</v>
      </c>
      <c r="O5" s="36" t="s">
        <v>318</v>
      </c>
    </row>
    <row r="6" spans="2:15" x14ac:dyDescent="0.25">
      <c r="B6" s="19" t="s">
        <v>316</v>
      </c>
      <c r="C6" s="82">
        <v>7267.5460000000003</v>
      </c>
      <c r="D6" s="6">
        <v>7267.5460000000003</v>
      </c>
      <c r="E6" s="6">
        <v>7267.5460000000003</v>
      </c>
      <c r="F6" s="6">
        <v>7267.5460000000003</v>
      </c>
      <c r="G6" s="6">
        <v>7267.5460000000003</v>
      </c>
      <c r="H6" s="6">
        <v>7267.5460000000003</v>
      </c>
      <c r="I6" s="6">
        <v>7267.5460000000003</v>
      </c>
      <c r="J6" s="6">
        <v>7636.4859999999999</v>
      </c>
      <c r="K6" s="6">
        <v>7636.4859999999999</v>
      </c>
      <c r="L6" s="6">
        <v>7636.4859999999999</v>
      </c>
      <c r="M6" s="6">
        <v>7636.4859999999999</v>
      </c>
      <c r="N6" s="6">
        <v>7636.4859999999999</v>
      </c>
      <c r="O6" s="6"/>
    </row>
    <row r="7" spans="2:15" x14ac:dyDescent="0.25">
      <c r="B7" s="19" t="s">
        <v>19</v>
      </c>
      <c r="C7" s="191">
        <v>2.3474705722045532E-3</v>
      </c>
      <c r="D7" s="191">
        <v>2.3474705722045532E-3</v>
      </c>
      <c r="E7" s="191">
        <v>2.3474705722045532E-3</v>
      </c>
      <c r="F7" s="191">
        <v>2.3474705722045532E-3</v>
      </c>
      <c r="G7" s="191">
        <v>2.3474705722045532E-3</v>
      </c>
      <c r="H7" s="191">
        <v>2.3474705722045532E-3</v>
      </c>
      <c r="I7" s="191">
        <v>2.3474705722045532E-3</v>
      </c>
      <c r="J7" s="191">
        <v>2.3242282893114388E-3</v>
      </c>
      <c r="K7" s="191">
        <v>2.3242282893114388E-3</v>
      </c>
      <c r="L7" s="191">
        <v>2.3242282893114388E-3</v>
      </c>
      <c r="M7" s="191">
        <v>2.3242282893114388E-3</v>
      </c>
      <c r="N7" s="191">
        <v>2.3242282893114388E-3</v>
      </c>
      <c r="O7" s="191"/>
    </row>
    <row r="8" spans="2:15" x14ac:dyDescent="0.25">
      <c r="B8" s="19" t="s">
        <v>122</v>
      </c>
      <c r="C8" s="62">
        <v>17.060350367142913</v>
      </c>
      <c r="D8" s="14">
        <v>17.060350367142913</v>
      </c>
      <c r="E8" s="14">
        <v>17.060350367142913</v>
      </c>
      <c r="F8" s="14">
        <v>17.060350367142913</v>
      </c>
      <c r="G8" s="14">
        <v>17.060350367142913</v>
      </c>
      <c r="H8" s="14">
        <v>17.060350367142913</v>
      </c>
      <c r="I8" s="14">
        <v>17.060350367142913</v>
      </c>
      <c r="J8" s="14">
        <v>17.748936792130753</v>
      </c>
      <c r="K8" s="14">
        <v>17.748936792130753</v>
      </c>
      <c r="L8" s="14">
        <v>17.748936792130753</v>
      </c>
      <c r="M8" s="14">
        <v>17.748936792130753</v>
      </c>
      <c r="N8" s="14">
        <v>17.748936792130753</v>
      </c>
      <c r="O8" s="14"/>
    </row>
    <row r="9" spans="2:15" x14ac:dyDescent="0.25">
      <c r="B9" s="19" t="s">
        <v>77</v>
      </c>
      <c r="C9" s="83">
        <v>3.8</v>
      </c>
      <c r="D9" s="15">
        <v>3.8</v>
      </c>
      <c r="E9" s="15">
        <v>3.8</v>
      </c>
      <c r="F9" s="15">
        <v>3.8</v>
      </c>
      <c r="G9" s="15">
        <v>3.8</v>
      </c>
      <c r="H9" s="15">
        <v>3.8</v>
      </c>
      <c r="I9" s="15">
        <v>3.8</v>
      </c>
      <c r="J9" s="15">
        <v>2.0009999999999999</v>
      </c>
      <c r="K9" s="15">
        <v>2.0009999999999999</v>
      </c>
      <c r="L9" s="15">
        <v>2.0009999999999999</v>
      </c>
      <c r="M9" s="15">
        <v>2.0009999999999999</v>
      </c>
      <c r="N9" s="15">
        <v>2.0009999999999999</v>
      </c>
      <c r="O9" s="15"/>
    </row>
    <row r="10" spans="2:15" x14ac:dyDescent="0.25">
      <c r="B10" s="19" t="s">
        <v>83</v>
      </c>
      <c r="C10" s="289">
        <v>64829.331395143075</v>
      </c>
      <c r="D10" s="56">
        <v>64829.331395143075</v>
      </c>
      <c r="E10" s="56">
        <v>64829.331395143075</v>
      </c>
      <c r="F10" s="56">
        <v>64829.331395143075</v>
      </c>
      <c r="G10" s="56">
        <v>64829.331395143075</v>
      </c>
      <c r="H10" s="56">
        <v>64829.331395143075</v>
      </c>
      <c r="I10" s="56">
        <v>64829.331395143075</v>
      </c>
      <c r="J10" s="56">
        <v>35515.622521053636</v>
      </c>
      <c r="K10" s="56">
        <v>35515.622521053636</v>
      </c>
      <c r="L10" s="56">
        <v>35515.622521053636</v>
      </c>
      <c r="M10" s="56">
        <v>35515.622521053636</v>
      </c>
      <c r="N10" s="56">
        <v>35515.622521053636</v>
      </c>
      <c r="O10" s="56">
        <f>SUM(C10:N10)</f>
        <v>631383.43237126968</v>
      </c>
    </row>
    <row r="11" spans="2:15" x14ac:dyDescent="0.25">
      <c r="B11" s="210"/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</row>
    <row r="12" spans="2:15" x14ac:dyDescent="0.25">
      <c r="B12" s="19" t="s">
        <v>304</v>
      </c>
      <c r="C12" s="14">
        <v>12.128310000000001</v>
      </c>
      <c r="D12" s="14">
        <v>12.128310000000001</v>
      </c>
      <c r="E12" s="14">
        <v>12.128310000000001</v>
      </c>
      <c r="F12" s="14">
        <v>12.128310000000001</v>
      </c>
      <c r="G12" s="14">
        <v>12.128310000000001</v>
      </c>
      <c r="H12" s="14">
        <v>12.128310000000001</v>
      </c>
      <c r="I12" s="14">
        <v>12.128310000000001</v>
      </c>
      <c r="J12" s="14">
        <v>12.128310000000001</v>
      </c>
      <c r="K12" s="14">
        <v>12.128310000000001</v>
      </c>
      <c r="L12" s="14">
        <v>12.128310000000001</v>
      </c>
      <c r="M12" s="14">
        <v>12.128310000000001</v>
      </c>
      <c r="N12" s="14">
        <v>12.128310000000001</v>
      </c>
    </row>
    <row r="13" spans="2:15" x14ac:dyDescent="0.25">
      <c r="B13" s="19" t="s">
        <v>292</v>
      </c>
      <c r="C13" s="208">
        <f>+C8/C12</f>
        <v>1.4066552031686947</v>
      </c>
      <c r="D13" s="208">
        <f t="shared" ref="D13:N13" si="0">+D8/D12</f>
        <v>1.4066552031686947</v>
      </c>
      <c r="E13" s="208">
        <f t="shared" si="0"/>
        <v>1.4066552031686947</v>
      </c>
      <c r="F13" s="208">
        <f t="shared" si="0"/>
        <v>1.4066552031686947</v>
      </c>
      <c r="G13" s="208">
        <f t="shared" si="0"/>
        <v>1.4066552031686947</v>
      </c>
      <c r="H13" s="208">
        <f t="shared" si="0"/>
        <v>1.4066552031686947</v>
      </c>
      <c r="I13" s="208">
        <f t="shared" si="0"/>
        <v>1.4066552031686947</v>
      </c>
      <c r="J13" s="208">
        <f t="shared" si="0"/>
        <v>1.4634303371311215</v>
      </c>
      <c r="K13" s="208">
        <f t="shared" si="0"/>
        <v>1.4634303371311215</v>
      </c>
      <c r="L13" s="208">
        <f t="shared" si="0"/>
        <v>1.4634303371311215</v>
      </c>
      <c r="M13" s="208">
        <f t="shared" si="0"/>
        <v>1.4634303371311215</v>
      </c>
      <c r="N13" s="208">
        <f t="shared" si="0"/>
        <v>1.4634303371311215</v>
      </c>
    </row>
  </sheetData>
  <pageMargins left="0.25" right="0.25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93917-ACFD-48CD-B491-547B3D98D2DE}">
  <sheetPr codeName="Sheet8"/>
  <dimension ref="B1:OH118"/>
  <sheetViews>
    <sheetView workbookViewId="0">
      <pane xSplit="4" ySplit="4" topLeftCell="E47" activePane="bottomRight" state="frozen"/>
      <selection activeCell="B5" sqref="B5"/>
      <selection pane="topRight" activeCell="B5" sqref="B5"/>
      <selection pane="bottomLeft" activeCell="B5" sqref="B5"/>
      <selection pane="bottomRight" activeCell="O60" sqref="O60"/>
    </sheetView>
  </sheetViews>
  <sheetFormatPr defaultRowHeight="15" x14ac:dyDescent="0.25"/>
  <cols>
    <col min="1" max="1" width="4.42578125" customWidth="1"/>
    <col min="2" max="2" width="14.28515625" bestFit="1" customWidth="1"/>
    <col min="3" max="3" width="22.42578125" style="26" customWidth="1"/>
    <col min="4" max="4" width="25" bestFit="1" customWidth="1"/>
    <col min="5" max="16" width="9.140625" customWidth="1"/>
    <col min="366" max="366" width="21.7109375" bestFit="1" customWidth="1"/>
    <col min="398" max="398" width="30.85546875" bestFit="1" customWidth="1"/>
  </cols>
  <sheetData>
    <row r="1" spans="2:398" x14ac:dyDescent="0.25">
      <c r="NB1" s="85"/>
    </row>
    <row r="2" spans="2:398" x14ac:dyDescent="0.25">
      <c r="B2" s="3" t="s">
        <v>112</v>
      </c>
      <c r="C2" s="3"/>
      <c r="D2" s="17"/>
      <c r="NB2" s="17"/>
    </row>
    <row r="3" spans="2:398" s="5" customFormat="1" x14ac:dyDescent="0.25">
      <c r="B3" s="13" t="str">
        <f>+Gap_Table!B3</f>
        <v>WEC</v>
      </c>
      <c r="C3" s="3"/>
      <c r="D3" s="17"/>
      <c r="E3" s="7">
        <f t="shared" ref="E3:BD3" si="0">YEAR(E4)</f>
        <v>2021</v>
      </c>
      <c r="F3" s="7">
        <f t="shared" si="0"/>
        <v>2021</v>
      </c>
      <c r="G3" s="7">
        <f t="shared" si="0"/>
        <v>2021</v>
      </c>
      <c r="H3" s="7">
        <f t="shared" si="0"/>
        <v>2021</v>
      </c>
      <c r="I3" s="7">
        <f t="shared" si="0"/>
        <v>2021</v>
      </c>
      <c r="J3" s="7">
        <f t="shared" si="0"/>
        <v>2021</v>
      </c>
      <c r="K3" s="7">
        <f t="shared" si="0"/>
        <v>2021</v>
      </c>
      <c r="L3" s="7">
        <f t="shared" si="0"/>
        <v>2021</v>
      </c>
      <c r="M3" s="7">
        <f t="shared" si="0"/>
        <v>2021</v>
      </c>
      <c r="N3" s="7">
        <f t="shared" si="0"/>
        <v>2021</v>
      </c>
      <c r="O3" s="7">
        <f t="shared" si="0"/>
        <v>2022</v>
      </c>
      <c r="P3" s="7">
        <f t="shared" si="0"/>
        <v>2022</v>
      </c>
      <c r="Q3" s="7">
        <f t="shared" si="0"/>
        <v>2023</v>
      </c>
      <c r="R3" s="7">
        <f t="shared" si="0"/>
        <v>2023</v>
      </c>
      <c r="S3" s="7">
        <f t="shared" si="0"/>
        <v>2023</v>
      </c>
      <c r="T3" s="7">
        <f t="shared" si="0"/>
        <v>2023</v>
      </c>
      <c r="U3" s="7">
        <f t="shared" si="0"/>
        <v>2023</v>
      </c>
      <c r="V3" s="7">
        <f t="shared" si="0"/>
        <v>2023</v>
      </c>
      <c r="W3" s="7">
        <f t="shared" si="0"/>
        <v>2023</v>
      </c>
      <c r="X3" s="7">
        <f t="shared" si="0"/>
        <v>2023</v>
      </c>
      <c r="Y3" s="7">
        <f t="shared" si="0"/>
        <v>2023</v>
      </c>
      <c r="Z3" s="7">
        <f t="shared" si="0"/>
        <v>2023</v>
      </c>
      <c r="AA3" s="7">
        <f t="shared" si="0"/>
        <v>2023</v>
      </c>
      <c r="AB3" s="7">
        <f t="shared" si="0"/>
        <v>2023</v>
      </c>
      <c r="AC3" s="7">
        <f t="shared" si="0"/>
        <v>2024</v>
      </c>
      <c r="AD3" s="7">
        <f t="shared" si="0"/>
        <v>2024</v>
      </c>
      <c r="AE3" s="7">
        <f t="shared" si="0"/>
        <v>2024</v>
      </c>
      <c r="AF3" s="7">
        <f t="shared" si="0"/>
        <v>2024</v>
      </c>
      <c r="AG3" s="7">
        <f t="shared" si="0"/>
        <v>2024</v>
      </c>
      <c r="AH3" s="7">
        <f t="shared" si="0"/>
        <v>2024</v>
      </c>
      <c r="AI3" s="7">
        <f t="shared" si="0"/>
        <v>2024</v>
      </c>
      <c r="AJ3" s="7">
        <f t="shared" si="0"/>
        <v>2024</v>
      </c>
      <c r="AK3" s="7">
        <f t="shared" si="0"/>
        <v>2024</v>
      </c>
      <c r="AL3" s="7">
        <f t="shared" si="0"/>
        <v>2024</v>
      </c>
      <c r="AM3" s="7">
        <f t="shared" si="0"/>
        <v>2024</v>
      </c>
      <c r="AN3" s="7">
        <f t="shared" si="0"/>
        <v>2024</v>
      </c>
      <c r="AO3" s="7">
        <f t="shared" si="0"/>
        <v>2025</v>
      </c>
      <c r="AP3" s="7">
        <f t="shared" si="0"/>
        <v>2025</v>
      </c>
      <c r="AQ3" s="7">
        <f t="shared" si="0"/>
        <v>2025</v>
      </c>
      <c r="AR3" s="7">
        <f t="shared" si="0"/>
        <v>2025</v>
      </c>
      <c r="AS3" s="7">
        <f t="shared" si="0"/>
        <v>2025</v>
      </c>
      <c r="AT3" s="7">
        <f t="shared" si="0"/>
        <v>2025</v>
      </c>
      <c r="AU3" s="7">
        <f t="shared" si="0"/>
        <v>2025</v>
      </c>
      <c r="AV3" s="7">
        <f t="shared" si="0"/>
        <v>2025</v>
      </c>
      <c r="AW3" s="7">
        <f t="shared" si="0"/>
        <v>2025</v>
      </c>
      <c r="AX3" s="7">
        <f t="shared" si="0"/>
        <v>2025</v>
      </c>
      <c r="AY3" s="7">
        <f t="shared" si="0"/>
        <v>2025</v>
      </c>
      <c r="AZ3" s="7">
        <f t="shared" si="0"/>
        <v>2025</v>
      </c>
      <c r="BA3" s="7">
        <f t="shared" si="0"/>
        <v>2026</v>
      </c>
      <c r="BB3" s="7">
        <f t="shared" si="0"/>
        <v>2026</v>
      </c>
      <c r="BC3" s="7">
        <f t="shared" si="0"/>
        <v>2026</v>
      </c>
      <c r="BD3" s="7">
        <f t="shared" si="0"/>
        <v>2026</v>
      </c>
      <c r="BE3" s="7">
        <f t="shared" ref="BE3:DP3" si="1">YEAR(BE4)</f>
        <v>2026</v>
      </c>
      <c r="BF3" s="7">
        <f t="shared" si="1"/>
        <v>2026</v>
      </c>
      <c r="BG3" s="7">
        <f t="shared" si="1"/>
        <v>2026</v>
      </c>
      <c r="BH3" s="7">
        <f t="shared" si="1"/>
        <v>2026</v>
      </c>
      <c r="BI3" s="7">
        <f t="shared" si="1"/>
        <v>2026</v>
      </c>
      <c r="BJ3" s="7">
        <f t="shared" si="1"/>
        <v>2026</v>
      </c>
      <c r="BK3" s="7">
        <f t="shared" si="1"/>
        <v>2026</v>
      </c>
      <c r="BL3" s="7">
        <f t="shared" si="1"/>
        <v>2026</v>
      </c>
      <c r="BM3" s="7">
        <f t="shared" si="1"/>
        <v>2027</v>
      </c>
      <c r="BN3" s="7">
        <f t="shared" si="1"/>
        <v>2027</v>
      </c>
      <c r="BO3" s="7">
        <f t="shared" si="1"/>
        <v>2027</v>
      </c>
      <c r="BP3" s="7">
        <f t="shared" si="1"/>
        <v>2027</v>
      </c>
      <c r="BQ3" s="7">
        <f t="shared" si="1"/>
        <v>2027</v>
      </c>
      <c r="BR3" s="7">
        <f t="shared" si="1"/>
        <v>2027</v>
      </c>
      <c r="BS3" s="7">
        <f t="shared" si="1"/>
        <v>2027</v>
      </c>
      <c r="BT3" s="7">
        <f t="shared" si="1"/>
        <v>2027</v>
      </c>
      <c r="BU3" s="7">
        <f t="shared" si="1"/>
        <v>2027</v>
      </c>
      <c r="BV3" s="7">
        <f t="shared" si="1"/>
        <v>2027</v>
      </c>
      <c r="BW3" s="7">
        <f t="shared" si="1"/>
        <v>2027</v>
      </c>
      <c r="BX3" s="7">
        <f t="shared" si="1"/>
        <v>2027</v>
      </c>
      <c r="BY3" s="7">
        <f t="shared" si="1"/>
        <v>2028</v>
      </c>
      <c r="BZ3" s="7">
        <f t="shared" si="1"/>
        <v>2028</v>
      </c>
      <c r="CA3" s="7">
        <f t="shared" si="1"/>
        <v>2028</v>
      </c>
      <c r="CB3" s="7">
        <f t="shared" si="1"/>
        <v>2028</v>
      </c>
      <c r="CC3" s="7">
        <f t="shared" si="1"/>
        <v>2028</v>
      </c>
      <c r="CD3" s="7">
        <f t="shared" si="1"/>
        <v>2028</v>
      </c>
      <c r="CE3" s="7">
        <f t="shared" si="1"/>
        <v>2028</v>
      </c>
      <c r="CF3" s="7">
        <f t="shared" si="1"/>
        <v>2028</v>
      </c>
      <c r="CG3" s="7">
        <f t="shared" si="1"/>
        <v>2028</v>
      </c>
      <c r="CH3" s="7">
        <f t="shared" si="1"/>
        <v>2028</v>
      </c>
      <c r="CI3" s="7">
        <f t="shared" si="1"/>
        <v>2028</v>
      </c>
      <c r="CJ3" s="7">
        <f t="shared" si="1"/>
        <v>2028</v>
      </c>
      <c r="CK3" s="7">
        <f t="shared" si="1"/>
        <v>2029</v>
      </c>
      <c r="CL3" s="7">
        <f t="shared" si="1"/>
        <v>2029</v>
      </c>
      <c r="CM3" s="7">
        <f t="shared" si="1"/>
        <v>2029</v>
      </c>
      <c r="CN3" s="7">
        <f t="shared" si="1"/>
        <v>2029</v>
      </c>
      <c r="CO3" s="7">
        <f t="shared" si="1"/>
        <v>2029</v>
      </c>
      <c r="CP3" s="7">
        <f t="shared" si="1"/>
        <v>2029</v>
      </c>
      <c r="CQ3" s="7">
        <f t="shared" si="1"/>
        <v>2029</v>
      </c>
      <c r="CR3" s="7">
        <f t="shared" si="1"/>
        <v>2029</v>
      </c>
      <c r="CS3" s="7">
        <f t="shared" si="1"/>
        <v>2029</v>
      </c>
      <c r="CT3" s="7">
        <f t="shared" si="1"/>
        <v>2029</v>
      </c>
      <c r="CU3" s="7">
        <f t="shared" si="1"/>
        <v>2029</v>
      </c>
      <c r="CV3" s="7">
        <f t="shared" si="1"/>
        <v>2029</v>
      </c>
      <c r="CW3" s="7">
        <f t="shared" si="1"/>
        <v>2030</v>
      </c>
      <c r="CX3" s="7">
        <f t="shared" si="1"/>
        <v>2030</v>
      </c>
      <c r="CY3" s="7">
        <f t="shared" si="1"/>
        <v>2030</v>
      </c>
      <c r="CZ3" s="7">
        <f t="shared" si="1"/>
        <v>2030</v>
      </c>
      <c r="DA3" s="7">
        <f t="shared" si="1"/>
        <v>2030</v>
      </c>
      <c r="DB3" s="7">
        <f t="shared" si="1"/>
        <v>2030</v>
      </c>
      <c r="DC3" s="7">
        <f t="shared" si="1"/>
        <v>2030</v>
      </c>
      <c r="DD3" s="7">
        <f t="shared" si="1"/>
        <v>2030</v>
      </c>
      <c r="DE3" s="7">
        <f t="shared" si="1"/>
        <v>2030</v>
      </c>
      <c r="DF3" s="7">
        <f t="shared" si="1"/>
        <v>2030</v>
      </c>
      <c r="DG3" s="7">
        <f t="shared" si="1"/>
        <v>2030</v>
      </c>
      <c r="DH3" s="7">
        <f t="shared" si="1"/>
        <v>2030</v>
      </c>
      <c r="DI3" s="7">
        <f t="shared" si="1"/>
        <v>2031</v>
      </c>
      <c r="DJ3" s="7">
        <f t="shared" si="1"/>
        <v>2031</v>
      </c>
      <c r="DK3" s="7">
        <f t="shared" si="1"/>
        <v>2031</v>
      </c>
      <c r="DL3" s="7">
        <f t="shared" si="1"/>
        <v>2031</v>
      </c>
      <c r="DM3" s="7">
        <f t="shared" si="1"/>
        <v>2031</v>
      </c>
      <c r="DN3" s="7">
        <f t="shared" si="1"/>
        <v>2031</v>
      </c>
      <c r="DO3" s="7">
        <f t="shared" si="1"/>
        <v>2031</v>
      </c>
      <c r="DP3" s="7">
        <f t="shared" si="1"/>
        <v>2031</v>
      </c>
      <c r="DQ3" s="7">
        <f t="shared" ref="DQ3:GB3" si="2">YEAR(DQ4)</f>
        <v>2031</v>
      </c>
      <c r="DR3" s="7">
        <f t="shared" si="2"/>
        <v>2031</v>
      </c>
      <c r="DS3" s="7">
        <f t="shared" si="2"/>
        <v>2031</v>
      </c>
      <c r="DT3" s="7">
        <f t="shared" si="2"/>
        <v>2031</v>
      </c>
      <c r="DU3" s="7">
        <f t="shared" si="2"/>
        <v>2032</v>
      </c>
      <c r="DV3" s="7">
        <f t="shared" si="2"/>
        <v>2032</v>
      </c>
      <c r="DW3" s="7">
        <f t="shared" si="2"/>
        <v>2032</v>
      </c>
      <c r="DX3" s="7">
        <f t="shared" si="2"/>
        <v>2032</v>
      </c>
      <c r="DY3" s="7">
        <f t="shared" si="2"/>
        <v>2032</v>
      </c>
      <c r="DZ3" s="7">
        <f t="shared" si="2"/>
        <v>2032</v>
      </c>
      <c r="EA3" s="7">
        <f t="shared" si="2"/>
        <v>2032</v>
      </c>
      <c r="EB3" s="7">
        <f t="shared" si="2"/>
        <v>2032</v>
      </c>
      <c r="EC3" s="7">
        <f t="shared" si="2"/>
        <v>2032</v>
      </c>
      <c r="ED3" s="7">
        <f t="shared" si="2"/>
        <v>2032</v>
      </c>
      <c r="EE3" s="7">
        <f t="shared" si="2"/>
        <v>2032</v>
      </c>
      <c r="EF3" s="7">
        <f t="shared" si="2"/>
        <v>2032</v>
      </c>
      <c r="EG3" s="7">
        <f t="shared" si="2"/>
        <v>2033</v>
      </c>
      <c r="EH3" s="7">
        <f t="shared" si="2"/>
        <v>2033</v>
      </c>
      <c r="EI3" s="7">
        <f t="shared" si="2"/>
        <v>2033</v>
      </c>
      <c r="EJ3" s="7">
        <f t="shared" si="2"/>
        <v>2033</v>
      </c>
      <c r="EK3" s="7">
        <f t="shared" si="2"/>
        <v>2033</v>
      </c>
      <c r="EL3" s="7">
        <f t="shared" si="2"/>
        <v>2033</v>
      </c>
      <c r="EM3" s="7">
        <f t="shared" si="2"/>
        <v>2033</v>
      </c>
      <c r="EN3" s="7">
        <f t="shared" si="2"/>
        <v>2033</v>
      </c>
      <c r="EO3" s="7">
        <f t="shared" si="2"/>
        <v>2033</v>
      </c>
      <c r="EP3" s="7">
        <f t="shared" si="2"/>
        <v>2033</v>
      </c>
      <c r="EQ3" s="7">
        <f t="shared" si="2"/>
        <v>2033</v>
      </c>
      <c r="ER3" s="7">
        <f t="shared" si="2"/>
        <v>2033</v>
      </c>
      <c r="ES3" s="7">
        <f t="shared" si="2"/>
        <v>2034</v>
      </c>
      <c r="ET3" s="7">
        <f t="shared" si="2"/>
        <v>2034</v>
      </c>
      <c r="EU3" s="7">
        <f t="shared" si="2"/>
        <v>2034</v>
      </c>
      <c r="EV3" s="7">
        <f t="shared" si="2"/>
        <v>2034</v>
      </c>
      <c r="EW3" s="7">
        <f t="shared" si="2"/>
        <v>2034</v>
      </c>
      <c r="EX3" s="7">
        <f t="shared" si="2"/>
        <v>2034</v>
      </c>
      <c r="EY3" s="7">
        <f t="shared" si="2"/>
        <v>2034</v>
      </c>
      <c r="EZ3" s="7">
        <f t="shared" si="2"/>
        <v>2034</v>
      </c>
      <c r="FA3" s="7">
        <f t="shared" si="2"/>
        <v>2034</v>
      </c>
      <c r="FB3" s="7">
        <f t="shared" si="2"/>
        <v>2034</v>
      </c>
      <c r="FC3" s="7">
        <f t="shared" si="2"/>
        <v>2034</v>
      </c>
      <c r="FD3" s="7">
        <f t="shared" si="2"/>
        <v>2034</v>
      </c>
      <c r="FE3" s="7">
        <f t="shared" si="2"/>
        <v>2035</v>
      </c>
      <c r="FF3" s="7">
        <f t="shared" si="2"/>
        <v>2035</v>
      </c>
      <c r="FG3" s="7">
        <f t="shared" si="2"/>
        <v>2035</v>
      </c>
      <c r="FH3" s="7">
        <f t="shared" si="2"/>
        <v>2035</v>
      </c>
      <c r="FI3" s="7">
        <f t="shared" si="2"/>
        <v>2035</v>
      </c>
      <c r="FJ3" s="7">
        <f t="shared" si="2"/>
        <v>2035</v>
      </c>
      <c r="FK3" s="7">
        <f t="shared" si="2"/>
        <v>2035</v>
      </c>
      <c r="FL3" s="7">
        <f t="shared" si="2"/>
        <v>2035</v>
      </c>
      <c r="FM3" s="7">
        <f t="shared" si="2"/>
        <v>2035</v>
      </c>
      <c r="FN3" s="7">
        <f t="shared" si="2"/>
        <v>2035</v>
      </c>
      <c r="FO3" s="7">
        <f t="shared" si="2"/>
        <v>2035</v>
      </c>
      <c r="FP3" s="7">
        <f t="shared" si="2"/>
        <v>2035</v>
      </c>
      <c r="FQ3" s="7">
        <f t="shared" si="2"/>
        <v>2036</v>
      </c>
      <c r="FR3" s="7">
        <f t="shared" si="2"/>
        <v>2036</v>
      </c>
      <c r="FS3" s="7">
        <f t="shared" si="2"/>
        <v>2036</v>
      </c>
      <c r="FT3" s="7">
        <f t="shared" si="2"/>
        <v>2036</v>
      </c>
      <c r="FU3" s="7">
        <f t="shared" si="2"/>
        <v>2036</v>
      </c>
      <c r="FV3" s="7">
        <f t="shared" si="2"/>
        <v>2036</v>
      </c>
      <c r="FW3" s="7">
        <f t="shared" si="2"/>
        <v>2036</v>
      </c>
      <c r="FX3" s="7">
        <f t="shared" si="2"/>
        <v>2036</v>
      </c>
      <c r="FY3" s="7">
        <f t="shared" si="2"/>
        <v>2036</v>
      </c>
      <c r="FZ3" s="7">
        <f t="shared" si="2"/>
        <v>2036</v>
      </c>
      <c r="GA3" s="7">
        <f t="shared" si="2"/>
        <v>2036</v>
      </c>
      <c r="GB3" s="7">
        <f t="shared" si="2"/>
        <v>2036</v>
      </c>
      <c r="GC3" s="7">
        <f t="shared" ref="GC3:IN3" si="3">YEAR(GC4)</f>
        <v>2037</v>
      </c>
      <c r="GD3" s="7">
        <f t="shared" si="3"/>
        <v>2037</v>
      </c>
      <c r="GE3" s="7">
        <f t="shared" si="3"/>
        <v>2037</v>
      </c>
      <c r="GF3" s="7">
        <f t="shared" si="3"/>
        <v>2037</v>
      </c>
      <c r="GG3" s="7">
        <f t="shared" si="3"/>
        <v>2037</v>
      </c>
      <c r="GH3" s="7">
        <f t="shared" si="3"/>
        <v>2037</v>
      </c>
      <c r="GI3" s="7">
        <f t="shared" si="3"/>
        <v>2037</v>
      </c>
      <c r="GJ3" s="7">
        <f t="shared" si="3"/>
        <v>2037</v>
      </c>
      <c r="GK3" s="7">
        <f t="shared" si="3"/>
        <v>2037</v>
      </c>
      <c r="GL3" s="7">
        <f t="shared" si="3"/>
        <v>2037</v>
      </c>
      <c r="GM3" s="7">
        <f t="shared" si="3"/>
        <v>2037</v>
      </c>
      <c r="GN3" s="7">
        <f t="shared" si="3"/>
        <v>2037</v>
      </c>
      <c r="GO3" s="7">
        <f t="shared" si="3"/>
        <v>2038</v>
      </c>
      <c r="GP3" s="7">
        <f t="shared" si="3"/>
        <v>2038</v>
      </c>
      <c r="GQ3" s="7">
        <f t="shared" si="3"/>
        <v>2038</v>
      </c>
      <c r="GR3" s="7">
        <f t="shared" si="3"/>
        <v>2038</v>
      </c>
      <c r="GS3" s="7">
        <f t="shared" si="3"/>
        <v>2038</v>
      </c>
      <c r="GT3" s="7">
        <f t="shared" si="3"/>
        <v>2038</v>
      </c>
      <c r="GU3" s="7">
        <f t="shared" si="3"/>
        <v>2038</v>
      </c>
      <c r="GV3" s="7">
        <f t="shared" si="3"/>
        <v>2038</v>
      </c>
      <c r="GW3" s="7">
        <f t="shared" si="3"/>
        <v>2038</v>
      </c>
      <c r="GX3" s="7">
        <f t="shared" si="3"/>
        <v>2038</v>
      </c>
      <c r="GY3" s="7">
        <f t="shared" si="3"/>
        <v>2038</v>
      </c>
      <c r="GZ3" s="7">
        <f t="shared" si="3"/>
        <v>2038</v>
      </c>
      <c r="HA3" s="7">
        <f t="shared" si="3"/>
        <v>2039</v>
      </c>
      <c r="HB3" s="7">
        <f t="shared" si="3"/>
        <v>2039</v>
      </c>
      <c r="HC3" s="7">
        <f t="shared" si="3"/>
        <v>2039</v>
      </c>
      <c r="HD3" s="7">
        <f t="shared" si="3"/>
        <v>2039</v>
      </c>
      <c r="HE3" s="7">
        <f t="shared" si="3"/>
        <v>2039</v>
      </c>
      <c r="HF3" s="7">
        <f t="shared" si="3"/>
        <v>2039</v>
      </c>
      <c r="HG3" s="7">
        <f t="shared" si="3"/>
        <v>2039</v>
      </c>
      <c r="HH3" s="7">
        <f t="shared" si="3"/>
        <v>2039</v>
      </c>
      <c r="HI3" s="7">
        <f t="shared" si="3"/>
        <v>2039</v>
      </c>
      <c r="HJ3" s="7">
        <f t="shared" si="3"/>
        <v>2039</v>
      </c>
      <c r="HK3" s="7">
        <f t="shared" si="3"/>
        <v>2039</v>
      </c>
      <c r="HL3" s="7">
        <f t="shared" si="3"/>
        <v>2039</v>
      </c>
      <c r="HM3" s="7">
        <f t="shared" si="3"/>
        <v>2040</v>
      </c>
      <c r="HN3" s="7">
        <f t="shared" si="3"/>
        <v>2040</v>
      </c>
      <c r="HO3" s="7">
        <f t="shared" si="3"/>
        <v>2040</v>
      </c>
      <c r="HP3" s="7">
        <f t="shared" si="3"/>
        <v>2040</v>
      </c>
      <c r="HQ3" s="7">
        <f t="shared" si="3"/>
        <v>2040</v>
      </c>
      <c r="HR3" s="7">
        <f t="shared" si="3"/>
        <v>2040</v>
      </c>
      <c r="HS3" s="7">
        <f t="shared" si="3"/>
        <v>2040</v>
      </c>
      <c r="HT3" s="7">
        <f t="shared" si="3"/>
        <v>2040</v>
      </c>
      <c r="HU3" s="7">
        <f t="shared" si="3"/>
        <v>2040</v>
      </c>
      <c r="HV3" s="7">
        <f t="shared" si="3"/>
        <v>2040</v>
      </c>
      <c r="HW3" s="7">
        <f t="shared" si="3"/>
        <v>2040</v>
      </c>
      <c r="HX3" s="7">
        <f t="shared" si="3"/>
        <v>2040</v>
      </c>
      <c r="HY3" s="7">
        <f t="shared" si="3"/>
        <v>2041</v>
      </c>
      <c r="HZ3" s="7">
        <f t="shared" si="3"/>
        <v>2041</v>
      </c>
      <c r="IA3" s="7">
        <f t="shared" si="3"/>
        <v>2041</v>
      </c>
      <c r="IB3" s="7">
        <f t="shared" si="3"/>
        <v>2041</v>
      </c>
      <c r="IC3" s="7">
        <f t="shared" si="3"/>
        <v>2041</v>
      </c>
      <c r="ID3" s="7">
        <f t="shared" si="3"/>
        <v>2041</v>
      </c>
      <c r="IE3" s="7">
        <f t="shared" si="3"/>
        <v>2041</v>
      </c>
      <c r="IF3" s="7">
        <f t="shared" si="3"/>
        <v>2041</v>
      </c>
      <c r="IG3" s="7">
        <f t="shared" si="3"/>
        <v>2041</v>
      </c>
      <c r="IH3" s="7">
        <f t="shared" si="3"/>
        <v>2041</v>
      </c>
      <c r="II3" s="7">
        <f t="shared" si="3"/>
        <v>2041</v>
      </c>
      <c r="IJ3" s="7">
        <f t="shared" si="3"/>
        <v>2041</v>
      </c>
      <c r="IK3" s="90">
        <f t="shared" si="3"/>
        <v>2042</v>
      </c>
      <c r="IL3" s="90">
        <f t="shared" si="3"/>
        <v>2042</v>
      </c>
      <c r="IM3" s="90">
        <f t="shared" si="3"/>
        <v>2042</v>
      </c>
      <c r="IN3" s="90">
        <f t="shared" si="3"/>
        <v>2042</v>
      </c>
      <c r="IO3" s="90">
        <f t="shared" ref="IO3:KZ3" si="4">YEAR(IO4)</f>
        <v>2042</v>
      </c>
      <c r="IP3" s="90">
        <f t="shared" si="4"/>
        <v>2042</v>
      </c>
      <c r="IQ3" s="90">
        <f t="shared" si="4"/>
        <v>2042</v>
      </c>
      <c r="IR3" s="90">
        <f t="shared" si="4"/>
        <v>2042</v>
      </c>
      <c r="IS3" s="90">
        <f t="shared" si="4"/>
        <v>2042</v>
      </c>
      <c r="IT3" s="90">
        <f t="shared" si="4"/>
        <v>2042</v>
      </c>
      <c r="IU3" s="90">
        <f t="shared" si="4"/>
        <v>2042</v>
      </c>
      <c r="IV3" s="90">
        <f t="shared" si="4"/>
        <v>2042</v>
      </c>
      <c r="IW3" s="90">
        <f t="shared" si="4"/>
        <v>2043</v>
      </c>
      <c r="IX3" s="90">
        <f t="shared" si="4"/>
        <v>2043</v>
      </c>
      <c r="IY3" s="90">
        <f t="shared" si="4"/>
        <v>2043</v>
      </c>
      <c r="IZ3" s="90">
        <f t="shared" si="4"/>
        <v>2043</v>
      </c>
      <c r="JA3" s="90">
        <f t="shared" si="4"/>
        <v>2043</v>
      </c>
      <c r="JB3" s="90">
        <f t="shared" si="4"/>
        <v>2043</v>
      </c>
      <c r="JC3" s="90">
        <f t="shared" si="4"/>
        <v>2043</v>
      </c>
      <c r="JD3" s="90">
        <f t="shared" si="4"/>
        <v>2043</v>
      </c>
      <c r="JE3" s="90">
        <f t="shared" si="4"/>
        <v>2043</v>
      </c>
      <c r="JF3" s="90">
        <f t="shared" si="4"/>
        <v>2043</v>
      </c>
      <c r="JG3" s="90">
        <f t="shared" si="4"/>
        <v>2043</v>
      </c>
      <c r="JH3" s="90">
        <f t="shared" si="4"/>
        <v>2043</v>
      </c>
      <c r="JI3" s="90">
        <f t="shared" si="4"/>
        <v>2044</v>
      </c>
      <c r="JJ3" s="90">
        <f t="shared" si="4"/>
        <v>2044</v>
      </c>
      <c r="JK3" s="90">
        <f t="shared" si="4"/>
        <v>2044</v>
      </c>
      <c r="JL3" s="90">
        <f t="shared" si="4"/>
        <v>2044</v>
      </c>
      <c r="JM3" s="90">
        <f t="shared" si="4"/>
        <v>2044</v>
      </c>
      <c r="JN3" s="90">
        <f t="shared" si="4"/>
        <v>2044</v>
      </c>
      <c r="JO3" s="90">
        <f t="shared" si="4"/>
        <v>2044</v>
      </c>
      <c r="JP3" s="90">
        <f t="shared" si="4"/>
        <v>2044</v>
      </c>
      <c r="JQ3" s="90">
        <f t="shared" si="4"/>
        <v>2044</v>
      </c>
      <c r="JR3" s="90">
        <f t="shared" si="4"/>
        <v>2044</v>
      </c>
      <c r="JS3" s="90">
        <f t="shared" si="4"/>
        <v>2044</v>
      </c>
      <c r="JT3" s="90">
        <f t="shared" si="4"/>
        <v>2044</v>
      </c>
      <c r="JU3" s="90">
        <f t="shared" si="4"/>
        <v>2045</v>
      </c>
      <c r="JV3" s="90">
        <f t="shared" si="4"/>
        <v>2045</v>
      </c>
      <c r="JW3" s="90">
        <f t="shared" si="4"/>
        <v>2045</v>
      </c>
      <c r="JX3" s="90">
        <f t="shared" si="4"/>
        <v>2045</v>
      </c>
      <c r="JY3" s="90">
        <f t="shared" si="4"/>
        <v>2045</v>
      </c>
      <c r="JZ3" s="90">
        <f t="shared" si="4"/>
        <v>2045</v>
      </c>
      <c r="KA3" s="90">
        <f t="shared" si="4"/>
        <v>2045</v>
      </c>
      <c r="KB3" s="90">
        <f t="shared" si="4"/>
        <v>2045</v>
      </c>
      <c r="KC3" s="90">
        <f t="shared" si="4"/>
        <v>2045</v>
      </c>
      <c r="KD3" s="90">
        <f t="shared" si="4"/>
        <v>2045</v>
      </c>
      <c r="KE3" s="90">
        <f t="shared" si="4"/>
        <v>2045</v>
      </c>
      <c r="KF3" s="90">
        <f t="shared" si="4"/>
        <v>2045</v>
      </c>
      <c r="KG3" s="90">
        <f t="shared" si="4"/>
        <v>2046</v>
      </c>
      <c r="KH3" s="90">
        <f t="shared" si="4"/>
        <v>2046</v>
      </c>
      <c r="KI3" s="90">
        <f t="shared" si="4"/>
        <v>2046</v>
      </c>
      <c r="KJ3" s="90">
        <f t="shared" si="4"/>
        <v>2046</v>
      </c>
      <c r="KK3" s="90">
        <f t="shared" si="4"/>
        <v>2046</v>
      </c>
      <c r="KL3" s="90">
        <f t="shared" si="4"/>
        <v>2046</v>
      </c>
      <c r="KM3" s="90">
        <f t="shared" si="4"/>
        <v>2046</v>
      </c>
      <c r="KN3" s="90">
        <f t="shared" si="4"/>
        <v>2046</v>
      </c>
      <c r="KO3" s="90">
        <f t="shared" si="4"/>
        <v>2046</v>
      </c>
      <c r="KP3" s="90">
        <f t="shared" si="4"/>
        <v>2046</v>
      </c>
      <c r="KQ3" s="90">
        <f t="shared" si="4"/>
        <v>2046</v>
      </c>
      <c r="KR3" s="90">
        <f t="shared" si="4"/>
        <v>2046</v>
      </c>
      <c r="KS3" s="90">
        <f t="shared" si="4"/>
        <v>2047</v>
      </c>
      <c r="KT3" s="90">
        <f t="shared" si="4"/>
        <v>2047</v>
      </c>
      <c r="KU3" s="90">
        <f t="shared" si="4"/>
        <v>2047</v>
      </c>
      <c r="KV3" s="90">
        <f t="shared" si="4"/>
        <v>2047</v>
      </c>
      <c r="KW3" s="90">
        <f t="shared" si="4"/>
        <v>2047</v>
      </c>
      <c r="KX3" s="90">
        <f t="shared" si="4"/>
        <v>2047</v>
      </c>
      <c r="KY3" s="90">
        <f t="shared" si="4"/>
        <v>2047</v>
      </c>
      <c r="KZ3" s="90">
        <f t="shared" si="4"/>
        <v>2047</v>
      </c>
      <c r="LA3" s="90">
        <f t="shared" ref="LA3:MZ3" si="5">YEAR(LA4)</f>
        <v>2047</v>
      </c>
      <c r="LB3" s="90">
        <f t="shared" si="5"/>
        <v>2047</v>
      </c>
      <c r="LC3" s="90">
        <f t="shared" si="5"/>
        <v>2047</v>
      </c>
      <c r="LD3" s="90">
        <f t="shared" si="5"/>
        <v>2047</v>
      </c>
      <c r="LE3" s="90">
        <f t="shared" si="5"/>
        <v>2048</v>
      </c>
      <c r="LF3" s="90">
        <f t="shared" si="5"/>
        <v>2048</v>
      </c>
      <c r="LG3" s="90">
        <f t="shared" si="5"/>
        <v>2048</v>
      </c>
      <c r="LH3" s="90">
        <f t="shared" si="5"/>
        <v>2048</v>
      </c>
      <c r="LI3" s="90">
        <f t="shared" si="5"/>
        <v>2048</v>
      </c>
      <c r="LJ3" s="90">
        <f t="shared" si="5"/>
        <v>2048</v>
      </c>
      <c r="LK3" s="90">
        <f t="shared" si="5"/>
        <v>2048</v>
      </c>
      <c r="LL3" s="90">
        <f t="shared" si="5"/>
        <v>2048</v>
      </c>
      <c r="LM3" s="90">
        <f t="shared" si="5"/>
        <v>2048</v>
      </c>
      <c r="LN3" s="90">
        <f t="shared" si="5"/>
        <v>2048</v>
      </c>
      <c r="LO3" s="90">
        <f t="shared" si="5"/>
        <v>2048</v>
      </c>
      <c r="LP3" s="90">
        <f t="shared" si="5"/>
        <v>2048</v>
      </c>
      <c r="LQ3" s="90">
        <f t="shared" si="5"/>
        <v>2049</v>
      </c>
      <c r="LR3" s="90">
        <f t="shared" si="5"/>
        <v>2049</v>
      </c>
      <c r="LS3" s="90">
        <f t="shared" si="5"/>
        <v>2049</v>
      </c>
      <c r="LT3" s="90">
        <f t="shared" si="5"/>
        <v>2049</v>
      </c>
      <c r="LU3" s="90">
        <f t="shared" si="5"/>
        <v>2049</v>
      </c>
      <c r="LV3" s="90">
        <f t="shared" si="5"/>
        <v>2049</v>
      </c>
      <c r="LW3" s="90">
        <f t="shared" si="5"/>
        <v>2049</v>
      </c>
      <c r="LX3" s="90">
        <f t="shared" si="5"/>
        <v>2049</v>
      </c>
      <c r="LY3" s="90">
        <f t="shared" si="5"/>
        <v>2049</v>
      </c>
      <c r="LZ3" s="90">
        <f t="shared" si="5"/>
        <v>2049</v>
      </c>
      <c r="MA3" s="90">
        <f t="shared" si="5"/>
        <v>2049</v>
      </c>
      <c r="MB3" s="90">
        <f t="shared" si="5"/>
        <v>2049</v>
      </c>
      <c r="MC3" s="90">
        <f t="shared" si="5"/>
        <v>2050</v>
      </c>
      <c r="MD3" s="90">
        <f t="shared" si="5"/>
        <v>2050</v>
      </c>
      <c r="ME3" s="90">
        <f t="shared" si="5"/>
        <v>2050</v>
      </c>
      <c r="MF3" s="90">
        <f t="shared" si="5"/>
        <v>2050</v>
      </c>
      <c r="MG3" s="90">
        <f t="shared" si="5"/>
        <v>2050</v>
      </c>
      <c r="MH3" s="90">
        <f t="shared" si="5"/>
        <v>2050</v>
      </c>
      <c r="MI3" s="90">
        <f t="shared" si="5"/>
        <v>2050</v>
      </c>
      <c r="MJ3" s="90">
        <f t="shared" si="5"/>
        <v>2050</v>
      </c>
      <c r="MK3" s="90">
        <f t="shared" si="5"/>
        <v>2050</v>
      </c>
      <c r="ML3" s="90">
        <f t="shared" si="5"/>
        <v>2050</v>
      </c>
      <c r="MM3" s="90">
        <f t="shared" si="5"/>
        <v>2050</v>
      </c>
      <c r="MN3" s="90">
        <f t="shared" si="5"/>
        <v>2050</v>
      </c>
      <c r="MO3" s="90">
        <f t="shared" si="5"/>
        <v>2051</v>
      </c>
      <c r="MP3" s="90">
        <f t="shared" si="5"/>
        <v>2051</v>
      </c>
      <c r="MQ3" s="90">
        <f t="shared" si="5"/>
        <v>2051</v>
      </c>
      <c r="MR3" s="90">
        <f t="shared" si="5"/>
        <v>2051</v>
      </c>
      <c r="MS3" s="90">
        <f t="shared" si="5"/>
        <v>2051</v>
      </c>
      <c r="MT3" s="90">
        <f t="shared" si="5"/>
        <v>2051</v>
      </c>
      <c r="MU3" s="90">
        <f t="shared" si="5"/>
        <v>2051</v>
      </c>
      <c r="MV3" s="90">
        <f t="shared" si="5"/>
        <v>2051</v>
      </c>
      <c r="MW3" s="90">
        <f t="shared" si="5"/>
        <v>2051</v>
      </c>
      <c r="MX3" s="90">
        <f t="shared" si="5"/>
        <v>2051</v>
      </c>
      <c r="MY3" s="90">
        <f t="shared" si="5"/>
        <v>2051</v>
      </c>
      <c r="MZ3" s="90">
        <f t="shared" si="5"/>
        <v>2051</v>
      </c>
      <c r="NA3" s="9"/>
      <c r="NB3" s="19"/>
      <c r="NC3" s="7">
        <v>2021</v>
      </c>
      <c r="ND3" s="7">
        <f t="shared" ref="ND3:NV3" si="6">1+NC3</f>
        <v>2022</v>
      </c>
      <c r="NE3" s="7">
        <f t="shared" si="6"/>
        <v>2023</v>
      </c>
      <c r="NF3" s="7">
        <f t="shared" si="6"/>
        <v>2024</v>
      </c>
      <c r="NG3" s="7">
        <f t="shared" si="6"/>
        <v>2025</v>
      </c>
      <c r="NH3" s="7">
        <f t="shared" si="6"/>
        <v>2026</v>
      </c>
      <c r="NI3" s="7">
        <f t="shared" si="6"/>
        <v>2027</v>
      </c>
      <c r="NJ3" s="7">
        <f t="shared" si="6"/>
        <v>2028</v>
      </c>
      <c r="NK3" s="7">
        <f t="shared" si="6"/>
        <v>2029</v>
      </c>
      <c r="NL3" s="7">
        <f t="shared" si="6"/>
        <v>2030</v>
      </c>
      <c r="NM3" s="7">
        <f t="shared" si="6"/>
        <v>2031</v>
      </c>
      <c r="NN3" s="7">
        <f t="shared" si="6"/>
        <v>2032</v>
      </c>
      <c r="NO3" s="7">
        <f t="shared" si="6"/>
        <v>2033</v>
      </c>
      <c r="NP3" s="7">
        <f t="shared" si="6"/>
        <v>2034</v>
      </c>
      <c r="NQ3" s="7">
        <f t="shared" si="6"/>
        <v>2035</v>
      </c>
      <c r="NR3" s="7">
        <f t="shared" si="6"/>
        <v>2036</v>
      </c>
      <c r="NS3" s="7">
        <f t="shared" si="6"/>
        <v>2037</v>
      </c>
      <c r="NT3" s="7">
        <f t="shared" si="6"/>
        <v>2038</v>
      </c>
      <c r="NU3" s="7">
        <f t="shared" si="6"/>
        <v>2039</v>
      </c>
      <c r="NV3" s="7">
        <f t="shared" si="6"/>
        <v>2040</v>
      </c>
      <c r="NW3" s="90">
        <f t="shared" ref="NW3" si="7">1+NV3</f>
        <v>2041</v>
      </c>
      <c r="NX3" s="90">
        <f t="shared" ref="NX3" si="8">1+NW3</f>
        <v>2042</v>
      </c>
      <c r="NY3" s="90">
        <f t="shared" ref="NY3" si="9">1+NX3</f>
        <v>2043</v>
      </c>
      <c r="NZ3" s="90">
        <f t="shared" ref="NZ3" si="10">1+NY3</f>
        <v>2044</v>
      </c>
      <c r="OA3" s="90">
        <f t="shared" ref="OA3" si="11">1+NZ3</f>
        <v>2045</v>
      </c>
      <c r="OB3" s="90">
        <f t="shared" ref="OB3" si="12">1+OA3</f>
        <v>2046</v>
      </c>
      <c r="OC3" s="90">
        <f t="shared" ref="OC3" si="13">1+OB3</f>
        <v>2047</v>
      </c>
      <c r="OD3" s="90">
        <f t="shared" ref="OD3" si="14">1+OC3</f>
        <v>2048</v>
      </c>
      <c r="OE3" s="90">
        <f t="shared" ref="OE3" si="15">1+OD3</f>
        <v>2049</v>
      </c>
      <c r="OF3" s="90">
        <f t="shared" ref="OF3" si="16">1+OE3</f>
        <v>2050</v>
      </c>
    </row>
    <row r="4" spans="2:398" s="5" customFormat="1" x14ac:dyDescent="0.25">
      <c r="B4" s="9"/>
      <c r="C4" s="3"/>
      <c r="D4" s="17"/>
      <c r="E4" s="36">
        <v>44197</v>
      </c>
      <c r="F4" s="36">
        <f t="shared" ref="F4:BF4" si="17">+EOMONTH(E4,0)+1</f>
        <v>44228</v>
      </c>
      <c r="G4" s="36">
        <f t="shared" si="17"/>
        <v>44256</v>
      </c>
      <c r="H4" s="36">
        <f t="shared" si="17"/>
        <v>44287</v>
      </c>
      <c r="I4" s="36">
        <f t="shared" si="17"/>
        <v>44317</v>
      </c>
      <c r="J4" s="36">
        <f t="shared" si="17"/>
        <v>44348</v>
      </c>
      <c r="K4" s="36">
        <f t="shared" si="17"/>
        <v>44378</v>
      </c>
      <c r="L4" s="36">
        <f t="shared" si="17"/>
        <v>44409</v>
      </c>
      <c r="M4" s="36">
        <f t="shared" si="17"/>
        <v>44440</v>
      </c>
      <c r="N4" s="36">
        <f t="shared" si="17"/>
        <v>44470</v>
      </c>
      <c r="O4" s="36">
        <f>+EOMONTH(P4,-1)</f>
        <v>44895</v>
      </c>
      <c r="P4" s="36">
        <f>+EOMONTH(Q4,-1)</f>
        <v>44926</v>
      </c>
      <c r="Q4" s="36">
        <v>44927</v>
      </c>
      <c r="R4" s="36">
        <f t="shared" si="17"/>
        <v>44958</v>
      </c>
      <c r="S4" s="36">
        <f t="shared" si="17"/>
        <v>44986</v>
      </c>
      <c r="T4" s="36">
        <f t="shared" si="17"/>
        <v>45017</v>
      </c>
      <c r="U4" s="36">
        <f t="shared" si="17"/>
        <v>45047</v>
      </c>
      <c r="V4" s="36">
        <f t="shared" si="17"/>
        <v>45078</v>
      </c>
      <c r="W4" s="36">
        <f t="shared" si="17"/>
        <v>45108</v>
      </c>
      <c r="X4" s="36">
        <f t="shared" si="17"/>
        <v>45139</v>
      </c>
      <c r="Y4" s="36">
        <f t="shared" si="17"/>
        <v>45170</v>
      </c>
      <c r="Z4" s="36">
        <f t="shared" si="17"/>
        <v>45200</v>
      </c>
      <c r="AA4" s="36">
        <f t="shared" si="17"/>
        <v>45231</v>
      </c>
      <c r="AB4" s="36">
        <f t="shared" si="17"/>
        <v>45261</v>
      </c>
      <c r="AC4" s="36">
        <f t="shared" si="17"/>
        <v>45292</v>
      </c>
      <c r="AD4" s="36">
        <f t="shared" si="17"/>
        <v>45323</v>
      </c>
      <c r="AE4" s="36">
        <f t="shared" si="17"/>
        <v>45352</v>
      </c>
      <c r="AF4" s="36">
        <f t="shared" si="17"/>
        <v>45383</v>
      </c>
      <c r="AG4" s="36">
        <f t="shared" si="17"/>
        <v>45413</v>
      </c>
      <c r="AH4" s="36">
        <f t="shared" si="17"/>
        <v>45444</v>
      </c>
      <c r="AI4" s="36">
        <f t="shared" si="17"/>
        <v>45474</v>
      </c>
      <c r="AJ4" s="36">
        <f t="shared" si="17"/>
        <v>45505</v>
      </c>
      <c r="AK4" s="36">
        <f t="shared" si="17"/>
        <v>45536</v>
      </c>
      <c r="AL4" s="36">
        <f t="shared" si="17"/>
        <v>45566</v>
      </c>
      <c r="AM4" s="36">
        <f t="shared" si="17"/>
        <v>45597</v>
      </c>
      <c r="AN4" s="36">
        <f t="shared" si="17"/>
        <v>45627</v>
      </c>
      <c r="AO4" s="36">
        <f t="shared" si="17"/>
        <v>45658</v>
      </c>
      <c r="AP4" s="36">
        <f t="shared" si="17"/>
        <v>45689</v>
      </c>
      <c r="AQ4" s="36">
        <f t="shared" si="17"/>
        <v>45717</v>
      </c>
      <c r="AR4" s="36">
        <f t="shared" si="17"/>
        <v>45748</v>
      </c>
      <c r="AS4" s="36">
        <f t="shared" si="17"/>
        <v>45778</v>
      </c>
      <c r="AT4" s="36">
        <f t="shared" si="17"/>
        <v>45809</v>
      </c>
      <c r="AU4" s="36">
        <f t="shared" si="17"/>
        <v>45839</v>
      </c>
      <c r="AV4" s="36">
        <f t="shared" si="17"/>
        <v>45870</v>
      </c>
      <c r="AW4" s="36">
        <f t="shared" si="17"/>
        <v>45901</v>
      </c>
      <c r="AX4" s="36">
        <f t="shared" si="17"/>
        <v>45931</v>
      </c>
      <c r="AY4" s="36">
        <f t="shared" si="17"/>
        <v>45962</v>
      </c>
      <c r="AZ4" s="36">
        <f t="shared" si="17"/>
        <v>45992</v>
      </c>
      <c r="BA4" s="36">
        <f t="shared" si="17"/>
        <v>46023</v>
      </c>
      <c r="BB4" s="36">
        <f t="shared" si="17"/>
        <v>46054</v>
      </c>
      <c r="BC4" s="36">
        <f t="shared" si="17"/>
        <v>46082</v>
      </c>
      <c r="BD4" s="36">
        <f t="shared" si="17"/>
        <v>46113</v>
      </c>
      <c r="BE4" s="36">
        <f t="shared" si="17"/>
        <v>46143</v>
      </c>
      <c r="BF4" s="36">
        <f t="shared" si="17"/>
        <v>46174</v>
      </c>
      <c r="BG4" s="36">
        <f t="shared" ref="BG4:DR4" si="18">+EOMONTH(BF4,0)+1</f>
        <v>46204</v>
      </c>
      <c r="BH4" s="36">
        <f t="shared" si="18"/>
        <v>46235</v>
      </c>
      <c r="BI4" s="36">
        <f t="shared" si="18"/>
        <v>46266</v>
      </c>
      <c r="BJ4" s="36">
        <f t="shared" si="18"/>
        <v>46296</v>
      </c>
      <c r="BK4" s="36">
        <f t="shared" si="18"/>
        <v>46327</v>
      </c>
      <c r="BL4" s="36">
        <f t="shared" si="18"/>
        <v>46357</v>
      </c>
      <c r="BM4" s="36">
        <f t="shared" si="18"/>
        <v>46388</v>
      </c>
      <c r="BN4" s="36">
        <f t="shared" si="18"/>
        <v>46419</v>
      </c>
      <c r="BO4" s="36">
        <f t="shared" si="18"/>
        <v>46447</v>
      </c>
      <c r="BP4" s="36">
        <f t="shared" si="18"/>
        <v>46478</v>
      </c>
      <c r="BQ4" s="36">
        <f t="shared" si="18"/>
        <v>46508</v>
      </c>
      <c r="BR4" s="36">
        <f t="shared" si="18"/>
        <v>46539</v>
      </c>
      <c r="BS4" s="36">
        <f t="shared" si="18"/>
        <v>46569</v>
      </c>
      <c r="BT4" s="36">
        <f t="shared" si="18"/>
        <v>46600</v>
      </c>
      <c r="BU4" s="36">
        <f t="shared" si="18"/>
        <v>46631</v>
      </c>
      <c r="BV4" s="36">
        <f t="shared" si="18"/>
        <v>46661</v>
      </c>
      <c r="BW4" s="36">
        <f t="shared" si="18"/>
        <v>46692</v>
      </c>
      <c r="BX4" s="36">
        <f t="shared" si="18"/>
        <v>46722</v>
      </c>
      <c r="BY4" s="36">
        <f t="shared" si="18"/>
        <v>46753</v>
      </c>
      <c r="BZ4" s="36">
        <f t="shared" si="18"/>
        <v>46784</v>
      </c>
      <c r="CA4" s="36">
        <f t="shared" si="18"/>
        <v>46813</v>
      </c>
      <c r="CB4" s="36">
        <f t="shared" si="18"/>
        <v>46844</v>
      </c>
      <c r="CC4" s="36">
        <f t="shared" si="18"/>
        <v>46874</v>
      </c>
      <c r="CD4" s="36">
        <f t="shared" si="18"/>
        <v>46905</v>
      </c>
      <c r="CE4" s="36">
        <f t="shared" si="18"/>
        <v>46935</v>
      </c>
      <c r="CF4" s="36">
        <f t="shared" si="18"/>
        <v>46966</v>
      </c>
      <c r="CG4" s="36">
        <f t="shared" si="18"/>
        <v>46997</v>
      </c>
      <c r="CH4" s="36">
        <f t="shared" si="18"/>
        <v>47027</v>
      </c>
      <c r="CI4" s="36">
        <f t="shared" si="18"/>
        <v>47058</v>
      </c>
      <c r="CJ4" s="36">
        <f t="shared" si="18"/>
        <v>47088</v>
      </c>
      <c r="CK4" s="36">
        <f t="shared" si="18"/>
        <v>47119</v>
      </c>
      <c r="CL4" s="36">
        <f t="shared" si="18"/>
        <v>47150</v>
      </c>
      <c r="CM4" s="36">
        <f t="shared" si="18"/>
        <v>47178</v>
      </c>
      <c r="CN4" s="36">
        <f t="shared" si="18"/>
        <v>47209</v>
      </c>
      <c r="CO4" s="36">
        <f t="shared" si="18"/>
        <v>47239</v>
      </c>
      <c r="CP4" s="36">
        <f t="shared" si="18"/>
        <v>47270</v>
      </c>
      <c r="CQ4" s="36">
        <f t="shared" si="18"/>
        <v>47300</v>
      </c>
      <c r="CR4" s="36">
        <f t="shared" si="18"/>
        <v>47331</v>
      </c>
      <c r="CS4" s="36">
        <f t="shared" si="18"/>
        <v>47362</v>
      </c>
      <c r="CT4" s="36">
        <f t="shared" si="18"/>
        <v>47392</v>
      </c>
      <c r="CU4" s="36">
        <f t="shared" si="18"/>
        <v>47423</v>
      </c>
      <c r="CV4" s="36">
        <f t="shared" si="18"/>
        <v>47453</v>
      </c>
      <c r="CW4" s="36">
        <f t="shared" si="18"/>
        <v>47484</v>
      </c>
      <c r="CX4" s="36">
        <f t="shared" si="18"/>
        <v>47515</v>
      </c>
      <c r="CY4" s="36">
        <f t="shared" si="18"/>
        <v>47543</v>
      </c>
      <c r="CZ4" s="36">
        <f t="shared" si="18"/>
        <v>47574</v>
      </c>
      <c r="DA4" s="36">
        <f t="shared" si="18"/>
        <v>47604</v>
      </c>
      <c r="DB4" s="36">
        <f t="shared" si="18"/>
        <v>47635</v>
      </c>
      <c r="DC4" s="36">
        <f t="shared" si="18"/>
        <v>47665</v>
      </c>
      <c r="DD4" s="36">
        <f t="shared" si="18"/>
        <v>47696</v>
      </c>
      <c r="DE4" s="36">
        <f t="shared" si="18"/>
        <v>47727</v>
      </c>
      <c r="DF4" s="36">
        <f t="shared" si="18"/>
        <v>47757</v>
      </c>
      <c r="DG4" s="36">
        <f t="shared" si="18"/>
        <v>47788</v>
      </c>
      <c r="DH4" s="36">
        <f t="shared" si="18"/>
        <v>47818</v>
      </c>
      <c r="DI4" s="36">
        <f t="shared" si="18"/>
        <v>47849</v>
      </c>
      <c r="DJ4" s="36">
        <f t="shared" si="18"/>
        <v>47880</v>
      </c>
      <c r="DK4" s="36">
        <f t="shared" si="18"/>
        <v>47908</v>
      </c>
      <c r="DL4" s="36">
        <f t="shared" si="18"/>
        <v>47939</v>
      </c>
      <c r="DM4" s="36">
        <f t="shared" si="18"/>
        <v>47969</v>
      </c>
      <c r="DN4" s="36">
        <f t="shared" si="18"/>
        <v>48000</v>
      </c>
      <c r="DO4" s="36">
        <f t="shared" si="18"/>
        <v>48030</v>
      </c>
      <c r="DP4" s="36">
        <f t="shared" si="18"/>
        <v>48061</v>
      </c>
      <c r="DQ4" s="36">
        <f t="shared" si="18"/>
        <v>48092</v>
      </c>
      <c r="DR4" s="36">
        <f t="shared" si="18"/>
        <v>48122</v>
      </c>
      <c r="DS4" s="36">
        <f t="shared" ref="DS4:GD4" si="19">+EOMONTH(DR4,0)+1</f>
        <v>48153</v>
      </c>
      <c r="DT4" s="36">
        <f t="shared" si="19"/>
        <v>48183</v>
      </c>
      <c r="DU4" s="36">
        <f t="shared" si="19"/>
        <v>48214</v>
      </c>
      <c r="DV4" s="36">
        <f t="shared" si="19"/>
        <v>48245</v>
      </c>
      <c r="DW4" s="36">
        <f t="shared" si="19"/>
        <v>48274</v>
      </c>
      <c r="DX4" s="36">
        <f t="shared" si="19"/>
        <v>48305</v>
      </c>
      <c r="DY4" s="36">
        <f t="shared" si="19"/>
        <v>48335</v>
      </c>
      <c r="DZ4" s="36">
        <f t="shared" si="19"/>
        <v>48366</v>
      </c>
      <c r="EA4" s="36">
        <f t="shared" si="19"/>
        <v>48396</v>
      </c>
      <c r="EB4" s="36">
        <f t="shared" si="19"/>
        <v>48427</v>
      </c>
      <c r="EC4" s="36">
        <f t="shared" si="19"/>
        <v>48458</v>
      </c>
      <c r="ED4" s="36">
        <f t="shared" si="19"/>
        <v>48488</v>
      </c>
      <c r="EE4" s="36">
        <f t="shared" si="19"/>
        <v>48519</v>
      </c>
      <c r="EF4" s="36">
        <f t="shared" si="19"/>
        <v>48549</v>
      </c>
      <c r="EG4" s="36">
        <f t="shared" si="19"/>
        <v>48580</v>
      </c>
      <c r="EH4" s="36">
        <f t="shared" si="19"/>
        <v>48611</v>
      </c>
      <c r="EI4" s="36">
        <f t="shared" si="19"/>
        <v>48639</v>
      </c>
      <c r="EJ4" s="36">
        <f t="shared" si="19"/>
        <v>48670</v>
      </c>
      <c r="EK4" s="36">
        <f t="shared" si="19"/>
        <v>48700</v>
      </c>
      <c r="EL4" s="36">
        <f t="shared" si="19"/>
        <v>48731</v>
      </c>
      <c r="EM4" s="36">
        <f t="shared" si="19"/>
        <v>48761</v>
      </c>
      <c r="EN4" s="36">
        <f t="shared" si="19"/>
        <v>48792</v>
      </c>
      <c r="EO4" s="36">
        <f t="shared" si="19"/>
        <v>48823</v>
      </c>
      <c r="EP4" s="36">
        <f t="shared" si="19"/>
        <v>48853</v>
      </c>
      <c r="EQ4" s="36">
        <f t="shared" si="19"/>
        <v>48884</v>
      </c>
      <c r="ER4" s="36">
        <f t="shared" si="19"/>
        <v>48914</v>
      </c>
      <c r="ES4" s="36">
        <f t="shared" si="19"/>
        <v>48945</v>
      </c>
      <c r="ET4" s="36">
        <f t="shared" si="19"/>
        <v>48976</v>
      </c>
      <c r="EU4" s="36">
        <f t="shared" si="19"/>
        <v>49004</v>
      </c>
      <c r="EV4" s="36">
        <f t="shared" si="19"/>
        <v>49035</v>
      </c>
      <c r="EW4" s="36">
        <f t="shared" si="19"/>
        <v>49065</v>
      </c>
      <c r="EX4" s="36">
        <f t="shared" si="19"/>
        <v>49096</v>
      </c>
      <c r="EY4" s="36">
        <f t="shared" si="19"/>
        <v>49126</v>
      </c>
      <c r="EZ4" s="36">
        <f t="shared" si="19"/>
        <v>49157</v>
      </c>
      <c r="FA4" s="36">
        <f t="shared" si="19"/>
        <v>49188</v>
      </c>
      <c r="FB4" s="36">
        <f t="shared" si="19"/>
        <v>49218</v>
      </c>
      <c r="FC4" s="36">
        <f t="shared" si="19"/>
        <v>49249</v>
      </c>
      <c r="FD4" s="36">
        <f t="shared" si="19"/>
        <v>49279</v>
      </c>
      <c r="FE4" s="36">
        <f t="shared" si="19"/>
        <v>49310</v>
      </c>
      <c r="FF4" s="36">
        <f t="shared" si="19"/>
        <v>49341</v>
      </c>
      <c r="FG4" s="36">
        <f t="shared" si="19"/>
        <v>49369</v>
      </c>
      <c r="FH4" s="36">
        <f t="shared" si="19"/>
        <v>49400</v>
      </c>
      <c r="FI4" s="36">
        <f t="shared" si="19"/>
        <v>49430</v>
      </c>
      <c r="FJ4" s="36">
        <f t="shared" si="19"/>
        <v>49461</v>
      </c>
      <c r="FK4" s="36">
        <f t="shared" si="19"/>
        <v>49491</v>
      </c>
      <c r="FL4" s="36">
        <f t="shared" si="19"/>
        <v>49522</v>
      </c>
      <c r="FM4" s="36">
        <f t="shared" si="19"/>
        <v>49553</v>
      </c>
      <c r="FN4" s="36">
        <f t="shared" si="19"/>
        <v>49583</v>
      </c>
      <c r="FO4" s="36">
        <f t="shared" si="19"/>
        <v>49614</v>
      </c>
      <c r="FP4" s="36">
        <f t="shared" si="19"/>
        <v>49644</v>
      </c>
      <c r="FQ4" s="36">
        <f t="shared" si="19"/>
        <v>49675</v>
      </c>
      <c r="FR4" s="36">
        <f t="shared" si="19"/>
        <v>49706</v>
      </c>
      <c r="FS4" s="36">
        <f t="shared" si="19"/>
        <v>49735</v>
      </c>
      <c r="FT4" s="36">
        <f t="shared" si="19"/>
        <v>49766</v>
      </c>
      <c r="FU4" s="36">
        <f t="shared" si="19"/>
        <v>49796</v>
      </c>
      <c r="FV4" s="36">
        <f t="shared" si="19"/>
        <v>49827</v>
      </c>
      <c r="FW4" s="36">
        <f t="shared" si="19"/>
        <v>49857</v>
      </c>
      <c r="FX4" s="36">
        <f t="shared" si="19"/>
        <v>49888</v>
      </c>
      <c r="FY4" s="36">
        <f t="shared" si="19"/>
        <v>49919</v>
      </c>
      <c r="FZ4" s="36">
        <f t="shared" si="19"/>
        <v>49949</v>
      </c>
      <c r="GA4" s="36">
        <f t="shared" si="19"/>
        <v>49980</v>
      </c>
      <c r="GB4" s="36">
        <f t="shared" si="19"/>
        <v>50010</v>
      </c>
      <c r="GC4" s="36">
        <f t="shared" si="19"/>
        <v>50041</v>
      </c>
      <c r="GD4" s="36">
        <f t="shared" si="19"/>
        <v>50072</v>
      </c>
      <c r="GE4" s="36">
        <f t="shared" ref="GE4:IJ4" si="20">+EOMONTH(GD4,0)+1</f>
        <v>50100</v>
      </c>
      <c r="GF4" s="36">
        <f t="shared" si="20"/>
        <v>50131</v>
      </c>
      <c r="GG4" s="36">
        <f t="shared" si="20"/>
        <v>50161</v>
      </c>
      <c r="GH4" s="36">
        <f t="shared" si="20"/>
        <v>50192</v>
      </c>
      <c r="GI4" s="36">
        <f t="shared" si="20"/>
        <v>50222</v>
      </c>
      <c r="GJ4" s="36">
        <f t="shared" si="20"/>
        <v>50253</v>
      </c>
      <c r="GK4" s="36">
        <f t="shared" si="20"/>
        <v>50284</v>
      </c>
      <c r="GL4" s="36">
        <f t="shared" si="20"/>
        <v>50314</v>
      </c>
      <c r="GM4" s="36">
        <f t="shared" si="20"/>
        <v>50345</v>
      </c>
      <c r="GN4" s="36">
        <f t="shared" si="20"/>
        <v>50375</v>
      </c>
      <c r="GO4" s="36">
        <f t="shared" si="20"/>
        <v>50406</v>
      </c>
      <c r="GP4" s="36">
        <f t="shared" si="20"/>
        <v>50437</v>
      </c>
      <c r="GQ4" s="36">
        <f t="shared" si="20"/>
        <v>50465</v>
      </c>
      <c r="GR4" s="36">
        <f t="shared" si="20"/>
        <v>50496</v>
      </c>
      <c r="GS4" s="36">
        <f t="shared" si="20"/>
        <v>50526</v>
      </c>
      <c r="GT4" s="36">
        <f t="shared" si="20"/>
        <v>50557</v>
      </c>
      <c r="GU4" s="36">
        <f t="shared" si="20"/>
        <v>50587</v>
      </c>
      <c r="GV4" s="36">
        <f t="shared" si="20"/>
        <v>50618</v>
      </c>
      <c r="GW4" s="36">
        <f t="shared" si="20"/>
        <v>50649</v>
      </c>
      <c r="GX4" s="36">
        <f t="shared" si="20"/>
        <v>50679</v>
      </c>
      <c r="GY4" s="36">
        <f t="shared" si="20"/>
        <v>50710</v>
      </c>
      <c r="GZ4" s="36">
        <f t="shared" si="20"/>
        <v>50740</v>
      </c>
      <c r="HA4" s="36">
        <f t="shared" si="20"/>
        <v>50771</v>
      </c>
      <c r="HB4" s="36">
        <f t="shared" si="20"/>
        <v>50802</v>
      </c>
      <c r="HC4" s="36">
        <f t="shared" si="20"/>
        <v>50830</v>
      </c>
      <c r="HD4" s="36">
        <f t="shared" si="20"/>
        <v>50861</v>
      </c>
      <c r="HE4" s="36">
        <f t="shared" si="20"/>
        <v>50891</v>
      </c>
      <c r="HF4" s="36">
        <f t="shared" si="20"/>
        <v>50922</v>
      </c>
      <c r="HG4" s="36">
        <f t="shared" si="20"/>
        <v>50952</v>
      </c>
      <c r="HH4" s="36">
        <f t="shared" si="20"/>
        <v>50983</v>
      </c>
      <c r="HI4" s="36">
        <f t="shared" si="20"/>
        <v>51014</v>
      </c>
      <c r="HJ4" s="36">
        <f t="shared" si="20"/>
        <v>51044</v>
      </c>
      <c r="HK4" s="36">
        <f t="shared" si="20"/>
        <v>51075</v>
      </c>
      <c r="HL4" s="36">
        <f t="shared" si="20"/>
        <v>51105</v>
      </c>
      <c r="HM4" s="36">
        <f t="shared" si="20"/>
        <v>51136</v>
      </c>
      <c r="HN4" s="36">
        <f t="shared" si="20"/>
        <v>51167</v>
      </c>
      <c r="HO4" s="36">
        <f t="shared" si="20"/>
        <v>51196</v>
      </c>
      <c r="HP4" s="36">
        <f t="shared" si="20"/>
        <v>51227</v>
      </c>
      <c r="HQ4" s="36">
        <f t="shared" si="20"/>
        <v>51257</v>
      </c>
      <c r="HR4" s="36">
        <f t="shared" si="20"/>
        <v>51288</v>
      </c>
      <c r="HS4" s="36">
        <f t="shared" si="20"/>
        <v>51318</v>
      </c>
      <c r="HT4" s="36">
        <f t="shared" si="20"/>
        <v>51349</v>
      </c>
      <c r="HU4" s="36">
        <f t="shared" si="20"/>
        <v>51380</v>
      </c>
      <c r="HV4" s="36">
        <f t="shared" si="20"/>
        <v>51410</v>
      </c>
      <c r="HW4" s="36">
        <f t="shared" si="20"/>
        <v>51441</v>
      </c>
      <c r="HX4" s="36">
        <f t="shared" si="20"/>
        <v>51471</v>
      </c>
      <c r="HY4" s="36">
        <f t="shared" si="20"/>
        <v>51502</v>
      </c>
      <c r="HZ4" s="36">
        <f t="shared" si="20"/>
        <v>51533</v>
      </c>
      <c r="IA4" s="36">
        <f t="shared" si="20"/>
        <v>51561</v>
      </c>
      <c r="IB4" s="36">
        <f t="shared" si="20"/>
        <v>51592</v>
      </c>
      <c r="IC4" s="36">
        <f t="shared" si="20"/>
        <v>51622</v>
      </c>
      <c r="ID4" s="36">
        <f t="shared" si="20"/>
        <v>51653</v>
      </c>
      <c r="IE4" s="36">
        <f t="shared" si="20"/>
        <v>51683</v>
      </c>
      <c r="IF4" s="36">
        <f t="shared" si="20"/>
        <v>51714</v>
      </c>
      <c r="IG4" s="36">
        <f t="shared" si="20"/>
        <v>51745</v>
      </c>
      <c r="IH4" s="36">
        <f t="shared" si="20"/>
        <v>51775</v>
      </c>
      <c r="II4" s="36">
        <f t="shared" si="20"/>
        <v>51806</v>
      </c>
      <c r="IJ4" s="36">
        <f t="shared" si="20"/>
        <v>51836</v>
      </c>
      <c r="IK4" s="36">
        <f t="shared" ref="IK4" si="21">+EOMONTH(IJ4,0)+1</f>
        <v>51867</v>
      </c>
      <c r="IL4" s="36">
        <f t="shared" ref="IL4" si="22">+EOMONTH(IK4,0)+1</f>
        <v>51898</v>
      </c>
      <c r="IM4" s="36">
        <f t="shared" ref="IM4" si="23">+EOMONTH(IL4,0)+1</f>
        <v>51926</v>
      </c>
      <c r="IN4" s="36">
        <f t="shared" ref="IN4" si="24">+EOMONTH(IM4,0)+1</f>
        <v>51957</v>
      </c>
      <c r="IO4" s="36">
        <f t="shared" ref="IO4" si="25">+EOMONTH(IN4,0)+1</f>
        <v>51987</v>
      </c>
      <c r="IP4" s="36">
        <f t="shared" ref="IP4" si="26">+EOMONTH(IO4,0)+1</f>
        <v>52018</v>
      </c>
      <c r="IQ4" s="36">
        <f t="shared" ref="IQ4" si="27">+EOMONTH(IP4,0)+1</f>
        <v>52048</v>
      </c>
      <c r="IR4" s="36">
        <f t="shared" ref="IR4" si="28">+EOMONTH(IQ4,0)+1</f>
        <v>52079</v>
      </c>
      <c r="IS4" s="36">
        <f t="shared" ref="IS4" si="29">+EOMONTH(IR4,0)+1</f>
        <v>52110</v>
      </c>
      <c r="IT4" s="36">
        <f t="shared" ref="IT4" si="30">+EOMONTH(IS4,0)+1</f>
        <v>52140</v>
      </c>
      <c r="IU4" s="36">
        <f t="shared" ref="IU4" si="31">+EOMONTH(IT4,0)+1</f>
        <v>52171</v>
      </c>
      <c r="IV4" s="36">
        <f t="shared" ref="IV4" si="32">+EOMONTH(IU4,0)+1</f>
        <v>52201</v>
      </c>
      <c r="IW4" s="36">
        <f t="shared" ref="IW4" si="33">+EOMONTH(IV4,0)+1</f>
        <v>52232</v>
      </c>
      <c r="IX4" s="36">
        <f t="shared" ref="IX4" si="34">+EOMONTH(IW4,0)+1</f>
        <v>52263</v>
      </c>
      <c r="IY4" s="36">
        <f t="shared" ref="IY4" si="35">+EOMONTH(IX4,0)+1</f>
        <v>52291</v>
      </c>
      <c r="IZ4" s="36">
        <f t="shared" ref="IZ4" si="36">+EOMONTH(IY4,0)+1</f>
        <v>52322</v>
      </c>
      <c r="JA4" s="36">
        <f t="shared" ref="JA4" si="37">+EOMONTH(IZ4,0)+1</f>
        <v>52352</v>
      </c>
      <c r="JB4" s="36">
        <f t="shared" ref="JB4" si="38">+EOMONTH(JA4,0)+1</f>
        <v>52383</v>
      </c>
      <c r="JC4" s="36">
        <f t="shared" ref="JC4" si="39">+EOMONTH(JB4,0)+1</f>
        <v>52413</v>
      </c>
      <c r="JD4" s="36">
        <f t="shared" ref="JD4" si="40">+EOMONTH(JC4,0)+1</f>
        <v>52444</v>
      </c>
      <c r="JE4" s="36">
        <f t="shared" ref="JE4" si="41">+EOMONTH(JD4,0)+1</f>
        <v>52475</v>
      </c>
      <c r="JF4" s="36">
        <f t="shared" ref="JF4" si="42">+EOMONTH(JE4,0)+1</f>
        <v>52505</v>
      </c>
      <c r="JG4" s="36">
        <f t="shared" ref="JG4" si="43">+EOMONTH(JF4,0)+1</f>
        <v>52536</v>
      </c>
      <c r="JH4" s="36">
        <f t="shared" ref="JH4" si="44">+EOMONTH(JG4,0)+1</f>
        <v>52566</v>
      </c>
      <c r="JI4" s="36">
        <f t="shared" ref="JI4" si="45">+EOMONTH(JH4,0)+1</f>
        <v>52597</v>
      </c>
      <c r="JJ4" s="36">
        <f t="shared" ref="JJ4" si="46">+EOMONTH(JI4,0)+1</f>
        <v>52628</v>
      </c>
      <c r="JK4" s="36">
        <f t="shared" ref="JK4" si="47">+EOMONTH(JJ4,0)+1</f>
        <v>52657</v>
      </c>
      <c r="JL4" s="36">
        <f t="shared" ref="JL4" si="48">+EOMONTH(JK4,0)+1</f>
        <v>52688</v>
      </c>
      <c r="JM4" s="36">
        <f t="shared" ref="JM4" si="49">+EOMONTH(JL4,0)+1</f>
        <v>52718</v>
      </c>
      <c r="JN4" s="36">
        <f t="shared" ref="JN4" si="50">+EOMONTH(JM4,0)+1</f>
        <v>52749</v>
      </c>
      <c r="JO4" s="36">
        <f t="shared" ref="JO4" si="51">+EOMONTH(JN4,0)+1</f>
        <v>52779</v>
      </c>
      <c r="JP4" s="36">
        <f t="shared" ref="JP4" si="52">+EOMONTH(JO4,0)+1</f>
        <v>52810</v>
      </c>
      <c r="JQ4" s="36">
        <f t="shared" ref="JQ4" si="53">+EOMONTH(JP4,0)+1</f>
        <v>52841</v>
      </c>
      <c r="JR4" s="36">
        <f t="shared" ref="JR4" si="54">+EOMONTH(JQ4,0)+1</f>
        <v>52871</v>
      </c>
      <c r="JS4" s="36">
        <f t="shared" ref="JS4" si="55">+EOMONTH(JR4,0)+1</f>
        <v>52902</v>
      </c>
      <c r="JT4" s="36">
        <f t="shared" ref="JT4" si="56">+EOMONTH(JS4,0)+1</f>
        <v>52932</v>
      </c>
      <c r="JU4" s="36">
        <f t="shared" ref="JU4" si="57">+EOMONTH(JT4,0)+1</f>
        <v>52963</v>
      </c>
      <c r="JV4" s="36">
        <f t="shared" ref="JV4" si="58">+EOMONTH(JU4,0)+1</f>
        <v>52994</v>
      </c>
      <c r="JW4" s="36">
        <f t="shared" ref="JW4" si="59">+EOMONTH(JV4,0)+1</f>
        <v>53022</v>
      </c>
      <c r="JX4" s="36">
        <f t="shared" ref="JX4" si="60">+EOMONTH(JW4,0)+1</f>
        <v>53053</v>
      </c>
      <c r="JY4" s="36">
        <f t="shared" ref="JY4" si="61">+EOMONTH(JX4,0)+1</f>
        <v>53083</v>
      </c>
      <c r="JZ4" s="36">
        <f t="shared" ref="JZ4" si="62">+EOMONTH(JY4,0)+1</f>
        <v>53114</v>
      </c>
      <c r="KA4" s="36">
        <f t="shared" ref="KA4" si="63">+EOMONTH(JZ4,0)+1</f>
        <v>53144</v>
      </c>
      <c r="KB4" s="36">
        <f t="shared" ref="KB4" si="64">+EOMONTH(KA4,0)+1</f>
        <v>53175</v>
      </c>
      <c r="KC4" s="36">
        <f t="shared" ref="KC4" si="65">+EOMONTH(KB4,0)+1</f>
        <v>53206</v>
      </c>
      <c r="KD4" s="36">
        <f t="shared" ref="KD4" si="66">+EOMONTH(KC4,0)+1</f>
        <v>53236</v>
      </c>
      <c r="KE4" s="36">
        <f t="shared" ref="KE4" si="67">+EOMONTH(KD4,0)+1</f>
        <v>53267</v>
      </c>
      <c r="KF4" s="36">
        <f t="shared" ref="KF4" si="68">+EOMONTH(KE4,0)+1</f>
        <v>53297</v>
      </c>
      <c r="KG4" s="36">
        <f t="shared" ref="KG4" si="69">+EOMONTH(KF4,0)+1</f>
        <v>53328</v>
      </c>
      <c r="KH4" s="36">
        <f t="shared" ref="KH4" si="70">+EOMONTH(KG4,0)+1</f>
        <v>53359</v>
      </c>
      <c r="KI4" s="36">
        <f t="shared" ref="KI4" si="71">+EOMONTH(KH4,0)+1</f>
        <v>53387</v>
      </c>
      <c r="KJ4" s="36">
        <f t="shared" ref="KJ4" si="72">+EOMONTH(KI4,0)+1</f>
        <v>53418</v>
      </c>
      <c r="KK4" s="36">
        <f t="shared" ref="KK4" si="73">+EOMONTH(KJ4,0)+1</f>
        <v>53448</v>
      </c>
      <c r="KL4" s="36">
        <f t="shared" ref="KL4" si="74">+EOMONTH(KK4,0)+1</f>
        <v>53479</v>
      </c>
      <c r="KM4" s="36">
        <f t="shared" ref="KM4" si="75">+EOMONTH(KL4,0)+1</f>
        <v>53509</v>
      </c>
      <c r="KN4" s="36">
        <f t="shared" ref="KN4" si="76">+EOMONTH(KM4,0)+1</f>
        <v>53540</v>
      </c>
      <c r="KO4" s="36">
        <f t="shared" ref="KO4" si="77">+EOMONTH(KN4,0)+1</f>
        <v>53571</v>
      </c>
      <c r="KP4" s="36">
        <f t="shared" ref="KP4" si="78">+EOMONTH(KO4,0)+1</f>
        <v>53601</v>
      </c>
      <c r="KQ4" s="36">
        <f t="shared" ref="KQ4" si="79">+EOMONTH(KP4,0)+1</f>
        <v>53632</v>
      </c>
      <c r="KR4" s="36">
        <f t="shared" ref="KR4" si="80">+EOMONTH(KQ4,0)+1</f>
        <v>53662</v>
      </c>
      <c r="KS4" s="36">
        <f t="shared" ref="KS4" si="81">+EOMONTH(KR4,0)+1</f>
        <v>53693</v>
      </c>
      <c r="KT4" s="36">
        <f t="shared" ref="KT4" si="82">+EOMONTH(KS4,0)+1</f>
        <v>53724</v>
      </c>
      <c r="KU4" s="36">
        <f t="shared" ref="KU4" si="83">+EOMONTH(KT4,0)+1</f>
        <v>53752</v>
      </c>
      <c r="KV4" s="36">
        <f t="shared" ref="KV4" si="84">+EOMONTH(KU4,0)+1</f>
        <v>53783</v>
      </c>
      <c r="KW4" s="36">
        <f t="shared" ref="KW4" si="85">+EOMONTH(KV4,0)+1</f>
        <v>53813</v>
      </c>
      <c r="KX4" s="36">
        <f t="shared" ref="KX4" si="86">+EOMONTH(KW4,0)+1</f>
        <v>53844</v>
      </c>
      <c r="KY4" s="36">
        <f t="shared" ref="KY4" si="87">+EOMONTH(KX4,0)+1</f>
        <v>53874</v>
      </c>
      <c r="KZ4" s="36">
        <f t="shared" ref="KZ4" si="88">+EOMONTH(KY4,0)+1</f>
        <v>53905</v>
      </c>
      <c r="LA4" s="36">
        <f t="shared" ref="LA4" si="89">+EOMONTH(KZ4,0)+1</f>
        <v>53936</v>
      </c>
      <c r="LB4" s="36">
        <f t="shared" ref="LB4" si="90">+EOMONTH(LA4,0)+1</f>
        <v>53966</v>
      </c>
      <c r="LC4" s="36">
        <f t="shared" ref="LC4" si="91">+EOMONTH(LB4,0)+1</f>
        <v>53997</v>
      </c>
      <c r="LD4" s="36">
        <f t="shared" ref="LD4" si="92">+EOMONTH(LC4,0)+1</f>
        <v>54027</v>
      </c>
      <c r="LE4" s="36">
        <f t="shared" ref="LE4" si="93">+EOMONTH(LD4,0)+1</f>
        <v>54058</v>
      </c>
      <c r="LF4" s="36">
        <f t="shared" ref="LF4" si="94">+EOMONTH(LE4,0)+1</f>
        <v>54089</v>
      </c>
      <c r="LG4" s="36">
        <f t="shared" ref="LG4" si="95">+EOMONTH(LF4,0)+1</f>
        <v>54118</v>
      </c>
      <c r="LH4" s="36">
        <f t="shared" ref="LH4" si="96">+EOMONTH(LG4,0)+1</f>
        <v>54149</v>
      </c>
      <c r="LI4" s="36">
        <f t="shared" ref="LI4" si="97">+EOMONTH(LH4,0)+1</f>
        <v>54179</v>
      </c>
      <c r="LJ4" s="36">
        <f t="shared" ref="LJ4" si="98">+EOMONTH(LI4,0)+1</f>
        <v>54210</v>
      </c>
      <c r="LK4" s="36">
        <f t="shared" ref="LK4" si="99">+EOMONTH(LJ4,0)+1</f>
        <v>54240</v>
      </c>
      <c r="LL4" s="36">
        <f t="shared" ref="LL4" si="100">+EOMONTH(LK4,0)+1</f>
        <v>54271</v>
      </c>
      <c r="LM4" s="36">
        <f t="shared" ref="LM4" si="101">+EOMONTH(LL4,0)+1</f>
        <v>54302</v>
      </c>
      <c r="LN4" s="36">
        <f t="shared" ref="LN4" si="102">+EOMONTH(LM4,0)+1</f>
        <v>54332</v>
      </c>
      <c r="LO4" s="36">
        <f t="shared" ref="LO4" si="103">+EOMONTH(LN4,0)+1</f>
        <v>54363</v>
      </c>
      <c r="LP4" s="36">
        <f t="shared" ref="LP4" si="104">+EOMONTH(LO4,0)+1</f>
        <v>54393</v>
      </c>
      <c r="LQ4" s="36">
        <f t="shared" ref="LQ4" si="105">+EOMONTH(LP4,0)+1</f>
        <v>54424</v>
      </c>
      <c r="LR4" s="36">
        <f t="shared" ref="LR4" si="106">+EOMONTH(LQ4,0)+1</f>
        <v>54455</v>
      </c>
      <c r="LS4" s="36">
        <f t="shared" ref="LS4" si="107">+EOMONTH(LR4,0)+1</f>
        <v>54483</v>
      </c>
      <c r="LT4" s="36">
        <f t="shared" ref="LT4" si="108">+EOMONTH(LS4,0)+1</f>
        <v>54514</v>
      </c>
      <c r="LU4" s="36">
        <f t="shared" ref="LU4" si="109">+EOMONTH(LT4,0)+1</f>
        <v>54544</v>
      </c>
      <c r="LV4" s="36">
        <f t="shared" ref="LV4" si="110">+EOMONTH(LU4,0)+1</f>
        <v>54575</v>
      </c>
      <c r="LW4" s="36">
        <f t="shared" ref="LW4" si="111">+EOMONTH(LV4,0)+1</f>
        <v>54605</v>
      </c>
      <c r="LX4" s="36">
        <f t="shared" ref="LX4" si="112">+EOMONTH(LW4,0)+1</f>
        <v>54636</v>
      </c>
      <c r="LY4" s="36">
        <f t="shared" ref="LY4" si="113">+EOMONTH(LX4,0)+1</f>
        <v>54667</v>
      </c>
      <c r="LZ4" s="36">
        <f t="shared" ref="LZ4" si="114">+EOMONTH(LY4,0)+1</f>
        <v>54697</v>
      </c>
      <c r="MA4" s="36">
        <f t="shared" ref="MA4" si="115">+EOMONTH(LZ4,0)+1</f>
        <v>54728</v>
      </c>
      <c r="MB4" s="36">
        <f t="shared" ref="MB4" si="116">+EOMONTH(MA4,0)+1</f>
        <v>54758</v>
      </c>
      <c r="MC4" s="36">
        <f t="shared" ref="MC4" si="117">+EOMONTH(MB4,0)+1</f>
        <v>54789</v>
      </c>
      <c r="MD4" s="36">
        <f t="shared" ref="MD4" si="118">+EOMONTH(MC4,0)+1</f>
        <v>54820</v>
      </c>
      <c r="ME4" s="36">
        <f t="shared" ref="ME4" si="119">+EOMONTH(MD4,0)+1</f>
        <v>54848</v>
      </c>
      <c r="MF4" s="36">
        <f t="shared" ref="MF4" si="120">+EOMONTH(ME4,0)+1</f>
        <v>54879</v>
      </c>
      <c r="MG4" s="36">
        <f t="shared" ref="MG4" si="121">+EOMONTH(MF4,0)+1</f>
        <v>54909</v>
      </c>
      <c r="MH4" s="36">
        <f t="shared" ref="MH4" si="122">+EOMONTH(MG4,0)+1</f>
        <v>54940</v>
      </c>
      <c r="MI4" s="36">
        <f t="shared" ref="MI4" si="123">+EOMONTH(MH4,0)+1</f>
        <v>54970</v>
      </c>
      <c r="MJ4" s="36">
        <f t="shared" ref="MJ4" si="124">+EOMONTH(MI4,0)+1</f>
        <v>55001</v>
      </c>
      <c r="MK4" s="36">
        <f t="shared" ref="MK4" si="125">+EOMONTH(MJ4,0)+1</f>
        <v>55032</v>
      </c>
      <c r="ML4" s="36">
        <f t="shared" ref="ML4" si="126">+EOMONTH(MK4,0)+1</f>
        <v>55062</v>
      </c>
      <c r="MM4" s="36">
        <f t="shared" ref="MM4" si="127">+EOMONTH(ML4,0)+1</f>
        <v>55093</v>
      </c>
      <c r="MN4" s="36">
        <f t="shared" ref="MN4" si="128">+EOMONTH(MM4,0)+1</f>
        <v>55123</v>
      </c>
      <c r="MO4" s="36">
        <f t="shared" ref="MO4" si="129">+EOMONTH(MN4,0)+1</f>
        <v>55154</v>
      </c>
      <c r="MP4" s="36">
        <f t="shared" ref="MP4" si="130">+EOMONTH(MO4,0)+1</f>
        <v>55185</v>
      </c>
      <c r="MQ4" s="36">
        <f t="shared" ref="MQ4" si="131">+EOMONTH(MP4,0)+1</f>
        <v>55213</v>
      </c>
      <c r="MR4" s="36">
        <f t="shared" ref="MR4" si="132">+EOMONTH(MQ4,0)+1</f>
        <v>55244</v>
      </c>
      <c r="MS4" s="36">
        <f t="shared" ref="MS4" si="133">+EOMONTH(MR4,0)+1</f>
        <v>55274</v>
      </c>
      <c r="MT4" s="36">
        <f t="shared" ref="MT4" si="134">+EOMONTH(MS4,0)+1</f>
        <v>55305</v>
      </c>
      <c r="MU4" s="36">
        <f t="shared" ref="MU4" si="135">+EOMONTH(MT4,0)+1</f>
        <v>55335</v>
      </c>
      <c r="MV4" s="36">
        <f t="shared" ref="MV4" si="136">+EOMONTH(MU4,0)+1</f>
        <v>55366</v>
      </c>
      <c r="MW4" s="36">
        <f t="shared" ref="MW4" si="137">+EOMONTH(MV4,0)+1</f>
        <v>55397</v>
      </c>
      <c r="MX4" s="36">
        <f t="shared" ref="MX4" si="138">+EOMONTH(MW4,0)+1</f>
        <v>55427</v>
      </c>
      <c r="MY4" s="36">
        <f t="shared" ref="MY4" si="139">+EOMONTH(MX4,0)+1</f>
        <v>55458</v>
      </c>
      <c r="MZ4" s="36">
        <f t="shared" ref="MZ4" si="140">+EOMONTH(MY4,0)+1</f>
        <v>55488</v>
      </c>
      <c r="NA4" s="9"/>
      <c r="NB4" s="19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90"/>
      <c r="NX4" s="90"/>
      <c r="NY4" s="90"/>
      <c r="NZ4" s="90"/>
      <c r="OA4" s="90"/>
      <c r="OB4" s="90"/>
      <c r="OC4" s="90"/>
      <c r="OD4" s="90"/>
      <c r="OE4" s="90"/>
      <c r="OF4" s="90"/>
    </row>
    <row r="5" spans="2:398" s="5" customFormat="1" x14ac:dyDescent="0.25">
      <c r="C5" s="3"/>
    </row>
    <row r="6" spans="2:398" x14ac:dyDescent="0.25">
      <c r="B6" s="37" t="s">
        <v>31</v>
      </c>
      <c r="C6" s="23" t="s">
        <v>40</v>
      </c>
      <c r="D6" s="19" t="s">
        <v>73</v>
      </c>
      <c r="E6" s="14">
        <f>+Cap_MW_Lookups!C15</f>
        <v>0</v>
      </c>
      <c r="F6" s="14">
        <f>+Cap_MW_Lookups!D15</f>
        <v>0</v>
      </c>
      <c r="G6" s="14">
        <f>+Cap_MW_Lookups!E15</f>
        <v>0</v>
      </c>
      <c r="H6" s="14">
        <f>+Cap_MW_Lookups!F15</f>
        <v>0</v>
      </c>
      <c r="I6" s="14">
        <f>+Cap_MW_Lookups!G15</f>
        <v>0</v>
      </c>
      <c r="J6" s="14">
        <f>+Cap_MW_Lookups!H15</f>
        <v>1.9039999999999999</v>
      </c>
      <c r="K6" s="14">
        <f>+Cap_MW_Lookups!I15</f>
        <v>1.9039999999999999</v>
      </c>
      <c r="L6" s="14">
        <f>+Cap_MW_Lookups!J15</f>
        <v>1.9039999999999999</v>
      </c>
      <c r="M6" s="14">
        <f>+Cap_MW_Lookups!K15</f>
        <v>1.9039999999999999</v>
      </c>
      <c r="N6" s="14">
        <f>+Cap_MW_Lookups!L15</f>
        <v>0</v>
      </c>
      <c r="O6" s="14">
        <f>+Cap_MW_Lookups!M15</f>
        <v>0</v>
      </c>
      <c r="P6" s="14">
        <f>+Cap_MW_Lookups!N15</f>
        <v>0</v>
      </c>
      <c r="Q6" s="14">
        <f>+Cap_MW_Lookups!O15</f>
        <v>0</v>
      </c>
      <c r="R6" s="14">
        <f>+Cap_MW_Lookups!P15</f>
        <v>0</v>
      </c>
      <c r="S6" s="14">
        <f>+Cap_MW_Lookups!Q15</f>
        <v>0</v>
      </c>
      <c r="T6" s="14">
        <f>+Cap_MW_Lookups!R15</f>
        <v>0</v>
      </c>
      <c r="U6" s="14">
        <f>+Cap_MW_Lookups!S15</f>
        <v>0</v>
      </c>
      <c r="V6" s="14">
        <f>+Cap_MW_Lookups!T15</f>
        <v>1.9039999999999999</v>
      </c>
      <c r="W6" s="14">
        <f>+Cap_MW_Lookups!U15</f>
        <v>1.9039999999999999</v>
      </c>
      <c r="X6" s="14">
        <f>+Cap_MW_Lookups!V15</f>
        <v>1.9039999999999999</v>
      </c>
      <c r="Y6" s="14">
        <f>+Cap_MW_Lookups!W15</f>
        <v>1.9039999999999999</v>
      </c>
      <c r="Z6" s="14">
        <f>+Cap_MW_Lookups!X15</f>
        <v>0</v>
      </c>
      <c r="AA6" s="14">
        <f>+Cap_MW_Lookups!Y15</f>
        <v>0</v>
      </c>
      <c r="AB6" s="14">
        <f>+Cap_MW_Lookups!Z15</f>
        <v>0</v>
      </c>
      <c r="AC6" s="14">
        <f>+Cap_MW_Lookups!AA15</f>
        <v>0</v>
      </c>
      <c r="AD6" s="14">
        <f>+Cap_MW_Lookups!AB15</f>
        <v>0</v>
      </c>
      <c r="AE6" s="14">
        <f>+Cap_MW_Lookups!AC15</f>
        <v>0</v>
      </c>
      <c r="AF6" s="14">
        <f>+Cap_MW_Lookups!AD15</f>
        <v>0</v>
      </c>
      <c r="AG6" s="14">
        <f>+Cap_MW_Lookups!AE15</f>
        <v>0</v>
      </c>
      <c r="AH6" s="14">
        <f>+Cap_MW_Lookups!AF15</f>
        <v>1.9039999999999999</v>
      </c>
      <c r="AI6" s="14">
        <f>+Cap_MW_Lookups!AG15</f>
        <v>1.9039999999999999</v>
      </c>
      <c r="AJ6" s="14">
        <f>+Cap_MW_Lookups!AH15</f>
        <v>1.9039999999999999</v>
      </c>
      <c r="AK6" s="14">
        <f>+Cap_MW_Lookups!AI15</f>
        <v>1.9039999999999999</v>
      </c>
      <c r="AL6" s="14">
        <f>+Cap_MW_Lookups!AJ15</f>
        <v>0</v>
      </c>
      <c r="AM6" s="14">
        <f>+Cap_MW_Lookups!AK15</f>
        <v>0</v>
      </c>
      <c r="AN6" s="14">
        <f>+Cap_MW_Lookups!AL15</f>
        <v>0</v>
      </c>
      <c r="AO6" s="14">
        <f>+Cap_MW_Lookups!AM15</f>
        <v>0</v>
      </c>
      <c r="AP6" s="14">
        <f>+Cap_MW_Lookups!AN15</f>
        <v>0</v>
      </c>
      <c r="AQ6" s="14">
        <f>+Cap_MW_Lookups!AO15</f>
        <v>0</v>
      </c>
      <c r="AR6" s="14">
        <f>+Cap_MW_Lookups!AP15</f>
        <v>0</v>
      </c>
      <c r="AS6" s="14">
        <f>+Cap_MW_Lookups!AQ15</f>
        <v>0</v>
      </c>
      <c r="AT6" s="14">
        <f>+Cap_MW_Lookups!AR15</f>
        <v>1.9039999999999999</v>
      </c>
      <c r="AU6" s="14">
        <f>+Cap_MW_Lookups!AS15</f>
        <v>1.9039999999999999</v>
      </c>
      <c r="AV6" s="14">
        <f>+Cap_MW_Lookups!AT15</f>
        <v>1.9039999999999999</v>
      </c>
      <c r="AW6" s="14">
        <f>+Cap_MW_Lookups!AU15</f>
        <v>1.9039999999999999</v>
      </c>
      <c r="AX6" s="14">
        <f>+Cap_MW_Lookups!AV15</f>
        <v>0</v>
      </c>
      <c r="AY6" s="14">
        <f>+Cap_MW_Lookups!AW15</f>
        <v>0</v>
      </c>
      <c r="AZ6" s="14">
        <f>+Cap_MW_Lookups!AX15</f>
        <v>0</v>
      </c>
      <c r="BA6" s="14">
        <f>+Cap_MW_Lookups!AY15</f>
        <v>0</v>
      </c>
      <c r="BB6" s="14">
        <f>+Cap_MW_Lookups!AZ15</f>
        <v>0</v>
      </c>
      <c r="BC6" s="14">
        <f>+Cap_MW_Lookups!BA15</f>
        <v>0</v>
      </c>
      <c r="BD6" s="14">
        <f>+Cap_MW_Lookups!BB15</f>
        <v>0</v>
      </c>
      <c r="BE6" s="14">
        <f>+Cap_MW_Lookups!BC15</f>
        <v>0</v>
      </c>
      <c r="BF6" s="14">
        <f>+Cap_MW_Lookups!BD15</f>
        <v>1.9039999999999999</v>
      </c>
      <c r="BG6" s="14">
        <f>+Cap_MW_Lookups!BE15</f>
        <v>1.9039999999999999</v>
      </c>
      <c r="BH6" s="14">
        <f>+Cap_MW_Lookups!BF15</f>
        <v>1.9039999999999999</v>
      </c>
      <c r="BI6" s="14">
        <f>+Cap_MW_Lookups!BG15</f>
        <v>1.9039999999999999</v>
      </c>
      <c r="BJ6" s="14">
        <f>+Cap_MW_Lookups!BH15</f>
        <v>0</v>
      </c>
      <c r="BK6" s="14">
        <f>+Cap_MW_Lookups!BI15</f>
        <v>0</v>
      </c>
      <c r="BL6" s="14">
        <f>+Cap_MW_Lookups!BJ15</f>
        <v>0</v>
      </c>
      <c r="BM6" s="14">
        <f>+Cap_MW_Lookups!BK15</f>
        <v>0</v>
      </c>
      <c r="BN6" s="14">
        <f>+Cap_MW_Lookups!BL15</f>
        <v>0</v>
      </c>
      <c r="BO6" s="14">
        <f>+Cap_MW_Lookups!BM15</f>
        <v>0</v>
      </c>
      <c r="BP6" s="14">
        <f>+Cap_MW_Lookups!BN15</f>
        <v>0</v>
      </c>
      <c r="BQ6" s="14">
        <f>+Cap_MW_Lookups!BO15</f>
        <v>0</v>
      </c>
      <c r="BR6" s="14">
        <f>+Cap_MW_Lookups!BP15</f>
        <v>1.9039999999999999</v>
      </c>
      <c r="BS6" s="14">
        <f>+Cap_MW_Lookups!BQ15</f>
        <v>1.9039999999999999</v>
      </c>
      <c r="BT6" s="14">
        <f>+Cap_MW_Lookups!BR15</f>
        <v>1.9039999999999999</v>
      </c>
      <c r="BU6" s="14">
        <f>+Cap_MW_Lookups!BS15</f>
        <v>1.9039999999999999</v>
      </c>
      <c r="BV6" s="14">
        <f>+Cap_MW_Lookups!BT15</f>
        <v>0</v>
      </c>
      <c r="BW6" s="14">
        <f>+Cap_MW_Lookups!BU15</f>
        <v>0</v>
      </c>
      <c r="BX6" s="14">
        <f>+Cap_MW_Lookups!BV15</f>
        <v>0</v>
      </c>
      <c r="BY6" s="14">
        <f>+Cap_MW_Lookups!BW15</f>
        <v>0</v>
      </c>
      <c r="BZ6" s="14">
        <f>+Cap_MW_Lookups!BX15</f>
        <v>0</v>
      </c>
      <c r="CA6" s="14">
        <f>+Cap_MW_Lookups!BY15</f>
        <v>0</v>
      </c>
      <c r="CB6" s="14">
        <f>+Cap_MW_Lookups!BZ15</f>
        <v>0</v>
      </c>
      <c r="CC6" s="14">
        <f>+Cap_MW_Lookups!CA15</f>
        <v>0</v>
      </c>
      <c r="CD6" s="14">
        <f>+Cap_MW_Lookups!CB15</f>
        <v>1.9039999999999999</v>
      </c>
      <c r="CE6" s="14">
        <f>+Cap_MW_Lookups!CC15</f>
        <v>1.9039999999999999</v>
      </c>
      <c r="CF6" s="14">
        <f>+Cap_MW_Lookups!CD15</f>
        <v>1.9039999999999999</v>
      </c>
      <c r="CG6" s="14">
        <f>+Cap_MW_Lookups!CE15</f>
        <v>1.9039999999999999</v>
      </c>
      <c r="CH6" s="14">
        <f>+Cap_MW_Lookups!CF15</f>
        <v>0</v>
      </c>
      <c r="CI6" s="14">
        <f>+Cap_MW_Lookups!CG15</f>
        <v>0</v>
      </c>
      <c r="CJ6" s="14">
        <f>+Cap_MW_Lookups!CH15</f>
        <v>0</v>
      </c>
      <c r="CK6" s="14">
        <f>+Cap_MW_Lookups!CI15</f>
        <v>0</v>
      </c>
      <c r="CL6" s="14">
        <f>+Cap_MW_Lookups!CJ15</f>
        <v>0</v>
      </c>
      <c r="CM6" s="14">
        <f>+Cap_MW_Lookups!CK15</f>
        <v>0</v>
      </c>
      <c r="CN6" s="14">
        <f>+Cap_MW_Lookups!CL15</f>
        <v>0</v>
      </c>
      <c r="CO6" s="14">
        <f>+Cap_MW_Lookups!CM15</f>
        <v>0</v>
      </c>
      <c r="CP6" s="14">
        <f>+Cap_MW_Lookups!CN15</f>
        <v>1.9039999999999999</v>
      </c>
      <c r="CQ6" s="14">
        <f>+Cap_MW_Lookups!CO15</f>
        <v>1.9039999999999999</v>
      </c>
      <c r="CR6" s="14">
        <f>+Cap_MW_Lookups!CP15</f>
        <v>1.9039999999999999</v>
      </c>
      <c r="CS6" s="14">
        <f>+Cap_MW_Lookups!CQ15</f>
        <v>1.9039999999999999</v>
      </c>
      <c r="CT6" s="14">
        <f>+Cap_MW_Lookups!CR15</f>
        <v>0</v>
      </c>
      <c r="CU6" s="14">
        <f>+Cap_MW_Lookups!CS15</f>
        <v>0</v>
      </c>
      <c r="CV6" s="14">
        <f>+Cap_MW_Lookups!CT15</f>
        <v>0</v>
      </c>
      <c r="CW6" s="14">
        <f>+Cap_MW_Lookups!CU15</f>
        <v>0</v>
      </c>
      <c r="CX6" s="14">
        <f>+Cap_MW_Lookups!CV15</f>
        <v>0</v>
      </c>
      <c r="CY6" s="14">
        <f>+Cap_MW_Lookups!CW15</f>
        <v>0</v>
      </c>
      <c r="CZ6" s="14">
        <f>+Cap_MW_Lookups!CX15</f>
        <v>0</v>
      </c>
      <c r="DA6" s="14">
        <f>+Cap_MW_Lookups!CY15</f>
        <v>0</v>
      </c>
      <c r="DB6" s="14">
        <f>+Cap_MW_Lookups!CZ15</f>
        <v>1.9039999999999999</v>
      </c>
      <c r="DC6" s="14">
        <f>+Cap_MW_Lookups!DA15</f>
        <v>1.9039999999999999</v>
      </c>
      <c r="DD6" s="14">
        <f>+Cap_MW_Lookups!DB15</f>
        <v>1.9039999999999999</v>
      </c>
      <c r="DE6" s="14">
        <f>+Cap_MW_Lookups!DC15</f>
        <v>1.9039999999999999</v>
      </c>
      <c r="DF6" s="14">
        <f>+Cap_MW_Lookups!DD15</f>
        <v>0</v>
      </c>
      <c r="DG6" s="14">
        <f>+Cap_MW_Lookups!DE15</f>
        <v>0</v>
      </c>
      <c r="DH6" s="14">
        <f>+Cap_MW_Lookups!DF15</f>
        <v>0</v>
      </c>
      <c r="DI6" s="14">
        <f>+Cap_MW_Lookups!DG15</f>
        <v>0</v>
      </c>
      <c r="DJ6" s="14">
        <f>+Cap_MW_Lookups!DH15</f>
        <v>0</v>
      </c>
      <c r="DK6" s="14">
        <f>+Cap_MW_Lookups!DI15</f>
        <v>0</v>
      </c>
      <c r="DL6" s="14">
        <f>+Cap_MW_Lookups!DJ15</f>
        <v>0</v>
      </c>
      <c r="DM6" s="14">
        <f>+Cap_MW_Lookups!DK15</f>
        <v>0</v>
      </c>
      <c r="DN6" s="14">
        <f>+Cap_MW_Lookups!DL15</f>
        <v>1.9039999999999999</v>
      </c>
      <c r="DO6" s="14">
        <f>+Cap_MW_Lookups!DM15</f>
        <v>1.9039999999999999</v>
      </c>
      <c r="DP6" s="14">
        <f>+Cap_MW_Lookups!DN15</f>
        <v>1.9039999999999999</v>
      </c>
      <c r="DQ6" s="14">
        <f>+Cap_MW_Lookups!DO15</f>
        <v>1.9039999999999999</v>
      </c>
      <c r="DR6" s="14">
        <f>+Cap_MW_Lookups!DP15</f>
        <v>0</v>
      </c>
      <c r="DS6" s="14">
        <f>+Cap_MW_Lookups!DQ15</f>
        <v>0</v>
      </c>
      <c r="DT6" s="14">
        <f>+Cap_MW_Lookups!DR15</f>
        <v>0</v>
      </c>
      <c r="DU6" s="14">
        <f>+Cap_MW_Lookups!DS15</f>
        <v>0</v>
      </c>
      <c r="DV6" s="14">
        <f>+Cap_MW_Lookups!DT15</f>
        <v>0</v>
      </c>
      <c r="DW6" s="14">
        <f>+Cap_MW_Lookups!DU15</f>
        <v>0</v>
      </c>
      <c r="DX6" s="14">
        <f>+Cap_MW_Lookups!DV15</f>
        <v>0</v>
      </c>
      <c r="DY6" s="14">
        <f>+Cap_MW_Lookups!DW15</f>
        <v>0</v>
      </c>
      <c r="DZ6" s="14">
        <f>+Cap_MW_Lookups!DX15</f>
        <v>1.9039999999999999</v>
      </c>
      <c r="EA6" s="14">
        <f>+Cap_MW_Lookups!DY15</f>
        <v>1.9039999999999999</v>
      </c>
      <c r="EB6" s="14">
        <f>+Cap_MW_Lookups!DZ15</f>
        <v>1.9039999999999999</v>
      </c>
      <c r="EC6" s="14">
        <f>+Cap_MW_Lookups!EA15</f>
        <v>1.9039999999999999</v>
      </c>
      <c r="ED6" s="14">
        <f>+Cap_MW_Lookups!EB15</f>
        <v>0</v>
      </c>
      <c r="EE6" s="14">
        <f>+Cap_MW_Lookups!EC15</f>
        <v>0</v>
      </c>
      <c r="EF6" s="14">
        <f>+Cap_MW_Lookups!ED15</f>
        <v>0</v>
      </c>
      <c r="EG6" s="14">
        <f>+Cap_MW_Lookups!EE15</f>
        <v>0</v>
      </c>
      <c r="EH6" s="14">
        <f>+Cap_MW_Lookups!EF15</f>
        <v>0</v>
      </c>
      <c r="EI6" s="14">
        <f>+Cap_MW_Lookups!EG15</f>
        <v>0</v>
      </c>
      <c r="EJ6" s="14">
        <f>+Cap_MW_Lookups!EH15</f>
        <v>0</v>
      </c>
      <c r="EK6" s="14">
        <f>+Cap_MW_Lookups!EI15</f>
        <v>0</v>
      </c>
      <c r="EL6" s="14">
        <f>+Cap_MW_Lookups!EJ15</f>
        <v>1.9039999999999999</v>
      </c>
      <c r="EM6" s="14">
        <f>+Cap_MW_Lookups!EK15</f>
        <v>1.9039999999999999</v>
      </c>
      <c r="EN6" s="14">
        <f>+Cap_MW_Lookups!EL15</f>
        <v>1.9039999999999999</v>
      </c>
      <c r="EO6" s="14">
        <f>+Cap_MW_Lookups!EM15</f>
        <v>1.9039999999999999</v>
      </c>
      <c r="EP6" s="14">
        <f>+Cap_MW_Lookups!EN15</f>
        <v>0</v>
      </c>
      <c r="EQ6" s="14">
        <f>+Cap_MW_Lookups!EO15</f>
        <v>0</v>
      </c>
      <c r="ER6" s="14">
        <f>+Cap_MW_Lookups!EP15</f>
        <v>0</v>
      </c>
      <c r="ES6" s="14">
        <f>+Cap_MW_Lookups!EQ15</f>
        <v>0</v>
      </c>
      <c r="ET6" s="14">
        <f>+Cap_MW_Lookups!ER15</f>
        <v>0</v>
      </c>
      <c r="EU6" s="14">
        <f>+Cap_MW_Lookups!ES15</f>
        <v>0</v>
      </c>
      <c r="EV6" s="14">
        <f>+Cap_MW_Lookups!ET15</f>
        <v>0</v>
      </c>
      <c r="EW6" s="14">
        <f>+Cap_MW_Lookups!EU15</f>
        <v>0</v>
      </c>
      <c r="EX6" s="14">
        <f>+Cap_MW_Lookups!EV15</f>
        <v>1.9039999999999999</v>
      </c>
      <c r="EY6" s="14">
        <f>+Cap_MW_Lookups!EW15</f>
        <v>1.9039999999999999</v>
      </c>
      <c r="EZ6" s="14">
        <f>+Cap_MW_Lookups!EX15</f>
        <v>1.9039999999999999</v>
      </c>
      <c r="FA6" s="14">
        <f>+Cap_MW_Lookups!EY15</f>
        <v>1.9039999999999999</v>
      </c>
      <c r="FB6" s="14">
        <f>+Cap_MW_Lookups!EZ15</f>
        <v>0</v>
      </c>
      <c r="FC6" s="14">
        <f>+Cap_MW_Lookups!FA15</f>
        <v>0</v>
      </c>
      <c r="FD6" s="14">
        <f>+Cap_MW_Lookups!FB15</f>
        <v>0</v>
      </c>
      <c r="FE6" s="14">
        <f>+Cap_MW_Lookups!FC15</f>
        <v>0</v>
      </c>
      <c r="FF6" s="14">
        <f>+Cap_MW_Lookups!FD15</f>
        <v>0</v>
      </c>
      <c r="FG6" s="14">
        <f>+Cap_MW_Lookups!FE15</f>
        <v>0</v>
      </c>
      <c r="FH6" s="14">
        <f>+Cap_MW_Lookups!FF15</f>
        <v>0</v>
      </c>
      <c r="FI6" s="14">
        <f>+Cap_MW_Lookups!FG15</f>
        <v>0</v>
      </c>
      <c r="FJ6" s="14">
        <f>+Cap_MW_Lookups!FH15</f>
        <v>1.9039999999999999</v>
      </c>
      <c r="FK6" s="14">
        <f>+Cap_MW_Lookups!FI15</f>
        <v>1.9039999999999999</v>
      </c>
      <c r="FL6" s="14">
        <f>+Cap_MW_Lookups!FJ15</f>
        <v>1.9039999999999999</v>
      </c>
      <c r="FM6" s="14">
        <f>+Cap_MW_Lookups!FK15</f>
        <v>1.9039999999999999</v>
      </c>
      <c r="FN6" s="14">
        <f>+Cap_MW_Lookups!FL15</f>
        <v>0</v>
      </c>
      <c r="FO6" s="14">
        <f>+Cap_MW_Lookups!FM15</f>
        <v>0</v>
      </c>
      <c r="FP6" s="14">
        <f>+Cap_MW_Lookups!FN15</f>
        <v>0</v>
      </c>
      <c r="FQ6" s="14">
        <f>+Cap_MW_Lookups!FO15</f>
        <v>0</v>
      </c>
      <c r="FR6" s="14">
        <f>+Cap_MW_Lookups!FP15</f>
        <v>0</v>
      </c>
      <c r="FS6" s="14">
        <f>+Cap_MW_Lookups!FQ15</f>
        <v>0</v>
      </c>
      <c r="FT6" s="14">
        <f>+Cap_MW_Lookups!FR15</f>
        <v>0</v>
      </c>
      <c r="FU6" s="14">
        <f>+Cap_MW_Lookups!FS15</f>
        <v>0</v>
      </c>
      <c r="FV6" s="14">
        <f>+Cap_MW_Lookups!FT15</f>
        <v>1.9039999999999999</v>
      </c>
      <c r="FW6" s="14">
        <f>+Cap_MW_Lookups!FU15</f>
        <v>1.9039999999999999</v>
      </c>
      <c r="FX6" s="14">
        <f>+Cap_MW_Lookups!FV15</f>
        <v>1.9039999999999999</v>
      </c>
      <c r="FY6" s="14">
        <f>+Cap_MW_Lookups!FW15</f>
        <v>1.9039999999999999</v>
      </c>
      <c r="FZ6" s="14">
        <f>+Cap_MW_Lookups!FX15</f>
        <v>0</v>
      </c>
      <c r="GA6" s="14">
        <f>+Cap_MW_Lookups!FY15</f>
        <v>0</v>
      </c>
      <c r="GB6" s="14">
        <f>+Cap_MW_Lookups!FZ15</f>
        <v>0</v>
      </c>
      <c r="GC6" s="14">
        <f>+Cap_MW_Lookups!GA15</f>
        <v>0</v>
      </c>
      <c r="GD6" s="14">
        <f>+Cap_MW_Lookups!GB15</f>
        <v>0</v>
      </c>
      <c r="GE6" s="14">
        <f>+Cap_MW_Lookups!GC15</f>
        <v>0</v>
      </c>
      <c r="GF6" s="14">
        <f>+Cap_MW_Lookups!GD15</f>
        <v>0</v>
      </c>
      <c r="GG6" s="14">
        <f>+Cap_MW_Lookups!GE15</f>
        <v>0</v>
      </c>
      <c r="GH6" s="14">
        <f>+Cap_MW_Lookups!GF15</f>
        <v>1.9039999999999999</v>
      </c>
      <c r="GI6" s="14">
        <f>+Cap_MW_Lookups!GG15</f>
        <v>1.9039999999999999</v>
      </c>
      <c r="GJ6" s="14">
        <f>+Cap_MW_Lookups!GH15</f>
        <v>1.9039999999999999</v>
      </c>
      <c r="GK6" s="14">
        <f>+Cap_MW_Lookups!GI15</f>
        <v>1.9039999999999999</v>
      </c>
      <c r="GL6" s="14">
        <f>+Cap_MW_Lookups!GJ15</f>
        <v>0</v>
      </c>
      <c r="GM6" s="14">
        <f>+Cap_MW_Lookups!GK15</f>
        <v>0</v>
      </c>
      <c r="GN6" s="14">
        <f>+Cap_MW_Lookups!GL15</f>
        <v>0</v>
      </c>
      <c r="GO6" s="14">
        <f>+Cap_MW_Lookups!GM15</f>
        <v>0</v>
      </c>
      <c r="GP6" s="14">
        <f>+Cap_MW_Lookups!GN15</f>
        <v>0</v>
      </c>
      <c r="GQ6" s="14">
        <f>+Cap_MW_Lookups!GO15</f>
        <v>0</v>
      </c>
      <c r="GR6" s="14">
        <f>+Cap_MW_Lookups!GP15</f>
        <v>0</v>
      </c>
      <c r="GS6" s="14">
        <f>+Cap_MW_Lookups!GQ15</f>
        <v>0</v>
      </c>
      <c r="GT6" s="14">
        <f>+Cap_MW_Lookups!GR15</f>
        <v>1.9039999999999999</v>
      </c>
      <c r="GU6" s="14">
        <f>+Cap_MW_Lookups!GS15</f>
        <v>1.9039999999999999</v>
      </c>
      <c r="GV6" s="14">
        <f>+Cap_MW_Lookups!GT15</f>
        <v>1.9039999999999999</v>
      </c>
      <c r="GW6" s="14">
        <f>+Cap_MW_Lookups!GU15</f>
        <v>1.9039999999999999</v>
      </c>
      <c r="GX6" s="14">
        <f>+Cap_MW_Lookups!GV15</f>
        <v>0</v>
      </c>
      <c r="GY6" s="14">
        <f>+Cap_MW_Lookups!GW15</f>
        <v>0</v>
      </c>
      <c r="GZ6" s="14">
        <f>+Cap_MW_Lookups!GX15</f>
        <v>0</v>
      </c>
      <c r="HA6" s="14">
        <f>+Cap_MW_Lookups!GY15</f>
        <v>0</v>
      </c>
      <c r="HB6" s="14">
        <f>+Cap_MW_Lookups!GZ15</f>
        <v>0</v>
      </c>
      <c r="HC6" s="14">
        <f>+Cap_MW_Lookups!HA15</f>
        <v>0</v>
      </c>
      <c r="HD6" s="14">
        <f>+Cap_MW_Lookups!HB15</f>
        <v>0</v>
      </c>
      <c r="HE6" s="14">
        <f>+Cap_MW_Lookups!HC15</f>
        <v>0</v>
      </c>
      <c r="HF6" s="14">
        <f>+Cap_MW_Lookups!HD15</f>
        <v>1.9039999999999999</v>
      </c>
      <c r="HG6" s="14">
        <f>+Cap_MW_Lookups!HE15</f>
        <v>1.9039999999999999</v>
      </c>
      <c r="HH6" s="14">
        <f>+Cap_MW_Lookups!HF15</f>
        <v>1.9039999999999999</v>
      </c>
      <c r="HI6" s="14">
        <f>+Cap_MW_Lookups!HG15</f>
        <v>1.9039999999999999</v>
      </c>
      <c r="HJ6" s="14">
        <f>+Cap_MW_Lookups!HH15</f>
        <v>0</v>
      </c>
      <c r="HK6" s="14">
        <f>+Cap_MW_Lookups!HI15</f>
        <v>0</v>
      </c>
      <c r="HL6" s="14">
        <f>+Cap_MW_Lookups!HJ15</f>
        <v>0</v>
      </c>
      <c r="HM6" s="14">
        <f>+Cap_MW_Lookups!HK15</f>
        <v>0</v>
      </c>
      <c r="HN6" s="14">
        <f>+Cap_MW_Lookups!HL15</f>
        <v>0</v>
      </c>
      <c r="HO6" s="14">
        <f>+Cap_MW_Lookups!HM15</f>
        <v>0</v>
      </c>
      <c r="HP6" s="14">
        <f>+Cap_MW_Lookups!HN15</f>
        <v>0</v>
      </c>
      <c r="HQ6" s="14">
        <f>+Cap_MW_Lookups!HO15</f>
        <v>0</v>
      </c>
      <c r="HR6" s="14">
        <f>+Cap_MW_Lookups!HP15</f>
        <v>0</v>
      </c>
      <c r="HS6" s="14">
        <f>+Cap_MW_Lookups!HQ15</f>
        <v>0</v>
      </c>
      <c r="HT6" s="14">
        <f>+Cap_MW_Lookups!HR15</f>
        <v>0</v>
      </c>
      <c r="HU6" s="14">
        <f>+Cap_MW_Lookups!HS15</f>
        <v>0</v>
      </c>
      <c r="HV6" s="14">
        <f>+Cap_MW_Lookups!HT15</f>
        <v>0</v>
      </c>
      <c r="HW6" s="14">
        <f>+Cap_MW_Lookups!HU15</f>
        <v>0</v>
      </c>
      <c r="HX6" s="14">
        <f>+Cap_MW_Lookups!HV15</f>
        <v>0</v>
      </c>
      <c r="HY6" s="14">
        <f>+Cap_MW_Lookups!HW15</f>
        <v>0</v>
      </c>
      <c r="HZ6" s="14">
        <f>+Cap_MW_Lookups!HX15</f>
        <v>0</v>
      </c>
      <c r="IA6" s="14">
        <f>+Cap_MW_Lookups!HY15</f>
        <v>0</v>
      </c>
      <c r="IB6" s="14">
        <f>+Cap_MW_Lookups!HZ15</f>
        <v>0</v>
      </c>
      <c r="IC6" s="14">
        <f>+Cap_MW_Lookups!IA15</f>
        <v>0</v>
      </c>
      <c r="ID6" s="14">
        <f>+Cap_MW_Lookups!IB15</f>
        <v>0</v>
      </c>
      <c r="IE6" s="14">
        <f>+Cap_MW_Lookups!IC15</f>
        <v>0</v>
      </c>
      <c r="IF6" s="14">
        <f>+Cap_MW_Lookups!ID15</f>
        <v>0</v>
      </c>
      <c r="IG6" s="14">
        <f>+Cap_MW_Lookups!IE15</f>
        <v>0</v>
      </c>
      <c r="IH6" s="14">
        <f>+Cap_MW_Lookups!IF15</f>
        <v>0</v>
      </c>
      <c r="II6" s="14">
        <f>+Cap_MW_Lookups!IG15</f>
        <v>0</v>
      </c>
      <c r="IJ6" s="14">
        <f>+Cap_MW_Lookups!IH15</f>
        <v>0</v>
      </c>
      <c r="IK6" s="14">
        <f>+Cap_MW_Lookups!II15</f>
        <v>0</v>
      </c>
      <c r="IL6" s="14">
        <f>+Cap_MW_Lookups!IJ15</f>
        <v>0</v>
      </c>
      <c r="IM6" s="14">
        <f>+Cap_MW_Lookups!IK15</f>
        <v>0</v>
      </c>
      <c r="IN6" s="14">
        <f>+Cap_MW_Lookups!IL15</f>
        <v>0</v>
      </c>
      <c r="IO6" s="14">
        <f>+Cap_MW_Lookups!IM15</f>
        <v>0</v>
      </c>
      <c r="IP6" s="14">
        <f>+Cap_MW_Lookups!IN15</f>
        <v>0</v>
      </c>
      <c r="IQ6" s="14">
        <f>+Cap_MW_Lookups!IO15</f>
        <v>0</v>
      </c>
      <c r="IR6" s="14">
        <f>+Cap_MW_Lookups!IP15</f>
        <v>0</v>
      </c>
      <c r="IS6" s="14">
        <f>+Cap_MW_Lookups!IQ15</f>
        <v>0</v>
      </c>
      <c r="IT6" s="14">
        <f>+Cap_MW_Lookups!IR15</f>
        <v>0</v>
      </c>
      <c r="IU6" s="14">
        <f>+Cap_MW_Lookups!IS15</f>
        <v>0</v>
      </c>
      <c r="IV6" s="14">
        <f>+Cap_MW_Lookups!IT15</f>
        <v>0</v>
      </c>
      <c r="IW6" s="14">
        <f>+Cap_MW_Lookups!IU15</f>
        <v>0</v>
      </c>
      <c r="IX6" s="14">
        <f>+Cap_MW_Lookups!IV15</f>
        <v>0</v>
      </c>
      <c r="IY6" s="14">
        <f>+Cap_MW_Lookups!IW15</f>
        <v>0</v>
      </c>
      <c r="IZ6" s="14">
        <f>+Cap_MW_Lookups!IX15</f>
        <v>0</v>
      </c>
      <c r="JA6" s="14">
        <f>+Cap_MW_Lookups!IY15</f>
        <v>0</v>
      </c>
      <c r="JB6" s="14">
        <f>+Cap_MW_Lookups!IZ15</f>
        <v>0</v>
      </c>
      <c r="JC6" s="14">
        <f>+Cap_MW_Lookups!JA15</f>
        <v>0</v>
      </c>
      <c r="JD6" s="14">
        <f>+Cap_MW_Lookups!JB15</f>
        <v>0</v>
      </c>
      <c r="JE6" s="14">
        <f>+Cap_MW_Lookups!JC15</f>
        <v>0</v>
      </c>
      <c r="JF6" s="14">
        <f>+Cap_MW_Lookups!JD15</f>
        <v>0</v>
      </c>
      <c r="JG6" s="14">
        <f>+Cap_MW_Lookups!JE15</f>
        <v>0</v>
      </c>
      <c r="JH6" s="14">
        <f>+Cap_MW_Lookups!JF15</f>
        <v>0</v>
      </c>
      <c r="JI6" s="14">
        <f>+Cap_MW_Lookups!JG15</f>
        <v>0</v>
      </c>
      <c r="JJ6" s="14">
        <f>+Cap_MW_Lookups!JH15</f>
        <v>0</v>
      </c>
      <c r="JK6" s="14">
        <f>+Cap_MW_Lookups!JI15</f>
        <v>0</v>
      </c>
      <c r="JL6" s="14">
        <f>+Cap_MW_Lookups!JJ15</f>
        <v>0</v>
      </c>
      <c r="JM6" s="14">
        <f>+Cap_MW_Lookups!JK15</f>
        <v>0</v>
      </c>
      <c r="JN6" s="14">
        <f>+Cap_MW_Lookups!JL15</f>
        <v>0</v>
      </c>
      <c r="JO6" s="14">
        <f>+Cap_MW_Lookups!JM15</f>
        <v>0</v>
      </c>
      <c r="JP6" s="14">
        <f>+Cap_MW_Lookups!JN15</f>
        <v>0</v>
      </c>
      <c r="JQ6" s="14">
        <f>+Cap_MW_Lookups!JO15</f>
        <v>0</v>
      </c>
      <c r="JR6" s="14">
        <f>+Cap_MW_Lookups!JP15</f>
        <v>0</v>
      </c>
      <c r="JS6" s="14">
        <f>+Cap_MW_Lookups!JQ15</f>
        <v>0</v>
      </c>
      <c r="JT6" s="14">
        <f>+Cap_MW_Lookups!JR15</f>
        <v>0</v>
      </c>
      <c r="JU6" s="14">
        <f>+Cap_MW_Lookups!JS15</f>
        <v>0</v>
      </c>
      <c r="JV6" s="14">
        <f>+Cap_MW_Lookups!JT15</f>
        <v>0</v>
      </c>
      <c r="JW6" s="14">
        <f>+Cap_MW_Lookups!JU15</f>
        <v>0</v>
      </c>
      <c r="JX6" s="14">
        <f>+Cap_MW_Lookups!JV15</f>
        <v>0</v>
      </c>
      <c r="JY6" s="14">
        <f>+Cap_MW_Lookups!JW15</f>
        <v>0</v>
      </c>
      <c r="JZ6" s="14">
        <f>+Cap_MW_Lookups!JX15</f>
        <v>0</v>
      </c>
      <c r="KA6" s="14">
        <f>+Cap_MW_Lookups!JY15</f>
        <v>0</v>
      </c>
      <c r="KB6" s="14">
        <f>+Cap_MW_Lookups!JZ15</f>
        <v>0</v>
      </c>
      <c r="KC6" s="14">
        <f>+Cap_MW_Lookups!KA15</f>
        <v>0</v>
      </c>
      <c r="KD6" s="14">
        <f>+Cap_MW_Lookups!KB15</f>
        <v>0</v>
      </c>
      <c r="KE6" s="14">
        <f>+Cap_MW_Lookups!KC15</f>
        <v>0</v>
      </c>
      <c r="KF6" s="14">
        <f>+Cap_MW_Lookups!KD15</f>
        <v>0</v>
      </c>
      <c r="KG6" s="14">
        <f>+Cap_MW_Lookups!KE15</f>
        <v>0</v>
      </c>
      <c r="KH6" s="14">
        <f>+Cap_MW_Lookups!KF15</f>
        <v>0</v>
      </c>
      <c r="KI6" s="14">
        <f>+Cap_MW_Lookups!KG15</f>
        <v>0</v>
      </c>
      <c r="KJ6" s="14">
        <f>+Cap_MW_Lookups!KH15</f>
        <v>0</v>
      </c>
      <c r="KK6" s="14">
        <f>+Cap_MW_Lookups!KI15</f>
        <v>0</v>
      </c>
      <c r="KL6" s="14">
        <f>+Cap_MW_Lookups!KJ15</f>
        <v>0</v>
      </c>
      <c r="KM6" s="14">
        <f>+Cap_MW_Lookups!KK15</f>
        <v>0</v>
      </c>
      <c r="KN6" s="14">
        <f>+Cap_MW_Lookups!KL15</f>
        <v>0</v>
      </c>
      <c r="KO6" s="14">
        <f>+Cap_MW_Lookups!KM15</f>
        <v>0</v>
      </c>
      <c r="KP6" s="14">
        <f>+Cap_MW_Lookups!KN15</f>
        <v>0</v>
      </c>
      <c r="KQ6" s="14">
        <f>+Cap_MW_Lookups!KO15</f>
        <v>0</v>
      </c>
      <c r="KR6" s="14">
        <f>+Cap_MW_Lookups!KP15</f>
        <v>0</v>
      </c>
      <c r="KS6" s="14">
        <f>+Cap_MW_Lookups!KQ15</f>
        <v>0</v>
      </c>
      <c r="KT6" s="14">
        <f>+Cap_MW_Lookups!KR15</f>
        <v>0</v>
      </c>
      <c r="KU6" s="14">
        <f>+Cap_MW_Lookups!KS15</f>
        <v>0</v>
      </c>
      <c r="KV6" s="14">
        <f>+Cap_MW_Lookups!KT15</f>
        <v>0</v>
      </c>
      <c r="KW6" s="14">
        <f>+Cap_MW_Lookups!KU15</f>
        <v>0</v>
      </c>
      <c r="KX6" s="14">
        <f>+Cap_MW_Lookups!KV15</f>
        <v>0</v>
      </c>
      <c r="KY6" s="14">
        <f>+Cap_MW_Lookups!KW15</f>
        <v>0</v>
      </c>
      <c r="KZ6" s="14">
        <f>+Cap_MW_Lookups!KX15</f>
        <v>0</v>
      </c>
      <c r="LA6" s="14">
        <f>+Cap_MW_Lookups!KY15</f>
        <v>0</v>
      </c>
      <c r="LB6" s="14">
        <f>+Cap_MW_Lookups!KZ15</f>
        <v>0</v>
      </c>
      <c r="LC6" s="14">
        <f>+Cap_MW_Lookups!LA15</f>
        <v>0</v>
      </c>
      <c r="LD6" s="14">
        <f>+Cap_MW_Lookups!LB15</f>
        <v>0</v>
      </c>
      <c r="LE6" s="14">
        <f>+Cap_MW_Lookups!LC15</f>
        <v>0</v>
      </c>
      <c r="LF6" s="14">
        <f>+Cap_MW_Lookups!LD15</f>
        <v>0</v>
      </c>
      <c r="LG6" s="14">
        <f>+Cap_MW_Lookups!LE15</f>
        <v>0</v>
      </c>
      <c r="LH6" s="14">
        <f>+Cap_MW_Lookups!LF15</f>
        <v>0</v>
      </c>
      <c r="LI6" s="14">
        <f>+Cap_MW_Lookups!LG15</f>
        <v>0</v>
      </c>
      <c r="LJ6" s="14">
        <f>+Cap_MW_Lookups!LH15</f>
        <v>0</v>
      </c>
      <c r="LK6" s="14">
        <f>+Cap_MW_Lookups!LI15</f>
        <v>0</v>
      </c>
      <c r="LL6" s="14">
        <f>+Cap_MW_Lookups!LJ15</f>
        <v>0</v>
      </c>
      <c r="LM6" s="14">
        <f>+Cap_MW_Lookups!LK15</f>
        <v>0</v>
      </c>
      <c r="LN6" s="14">
        <f>+Cap_MW_Lookups!LL15</f>
        <v>0</v>
      </c>
      <c r="LO6" s="14">
        <f>+Cap_MW_Lookups!LM15</f>
        <v>0</v>
      </c>
      <c r="LP6" s="14">
        <f>+Cap_MW_Lookups!LN15</f>
        <v>0</v>
      </c>
      <c r="LQ6" s="14">
        <f>+Cap_MW_Lookups!LO15</f>
        <v>0</v>
      </c>
      <c r="LR6" s="14">
        <f>+Cap_MW_Lookups!LP15</f>
        <v>0</v>
      </c>
      <c r="LS6" s="14">
        <f>+Cap_MW_Lookups!LQ15</f>
        <v>0</v>
      </c>
      <c r="LT6" s="14">
        <f>+Cap_MW_Lookups!LR15</f>
        <v>0</v>
      </c>
      <c r="LU6" s="14">
        <f>+Cap_MW_Lookups!LS15</f>
        <v>0</v>
      </c>
      <c r="LV6" s="14">
        <f>+Cap_MW_Lookups!LT15</f>
        <v>0</v>
      </c>
      <c r="LW6" s="14">
        <f>+Cap_MW_Lookups!LU15</f>
        <v>0</v>
      </c>
      <c r="LX6" s="14">
        <f>+Cap_MW_Lookups!LV15</f>
        <v>0</v>
      </c>
      <c r="LY6" s="14">
        <f>+Cap_MW_Lookups!LW15</f>
        <v>0</v>
      </c>
      <c r="LZ6" s="14">
        <f>+Cap_MW_Lookups!LX15</f>
        <v>0</v>
      </c>
      <c r="MA6" s="14">
        <f>+Cap_MW_Lookups!LY15</f>
        <v>0</v>
      </c>
      <c r="MB6" s="14">
        <f>+Cap_MW_Lookups!LZ15</f>
        <v>0</v>
      </c>
      <c r="MC6" s="14">
        <f>+Cap_MW_Lookups!MA15</f>
        <v>0</v>
      </c>
      <c r="MD6" s="14">
        <f>+Cap_MW_Lookups!MB15</f>
        <v>0</v>
      </c>
      <c r="ME6" s="14">
        <f>+Cap_MW_Lookups!MC15</f>
        <v>0</v>
      </c>
      <c r="MF6" s="14">
        <f>+Cap_MW_Lookups!MD15</f>
        <v>0</v>
      </c>
      <c r="MG6" s="14">
        <f>+Cap_MW_Lookups!ME15</f>
        <v>0</v>
      </c>
      <c r="MH6" s="14">
        <f>+Cap_MW_Lookups!MF15</f>
        <v>0</v>
      </c>
      <c r="MI6" s="283">
        <f>+Cap_MW_Lookups!MG15</f>
        <v>0</v>
      </c>
      <c r="MJ6" s="283">
        <f>+Cap_MW_Lookups!MH15</f>
        <v>0</v>
      </c>
      <c r="MK6" s="283">
        <f>+Cap_MW_Lookups!MI15</f>
        <v>0</v>
      </c>
      <c r="ML6" s="283">
        <f>+Cap_MW_Lookups!MJ15</f>
        <v>0</v>
      </c>
      <c r="MM6" s="283">
        <f>+Cap_MW_Lookups!MK15</f>
        <v>0</v>
      </c>
      <c r="MN6" s="283">
        <f>+Cap_MW_Lookups!ML15</f>
        <v>0</v>
      </c>
      <c r="MO6" s="283">
        <f>+Cap_MW_Lookups!MM15</f>
        <v>0</v>
      </c>
      <c r="MP6" s="283">
        <f>+Cap_MW_Lookups!MN15</f>
        <v>0</v>
      </c>
      <c r="MQ6" s="283">
        <f>+Cap_MW_Lookups!MO15</f>
        <v>0</v>
      </c>
      <c r="MR6" s="283">
        <f>+Cap_MW_Lookups!MP15</f>
        <v>0</v>
      </c>
      <c r="MS6" s="283">
        <f>+Cap_MW_Lookups!MQ15</f>
        <v>0</v>
      </c>
      <c r="MT6" s="283">
        <f>+Cap_MW_Lookups!MR15</f>
        <v>0</v>
      </c>
      <c r="MU6" s="283">
        <f>+Cap_MW_Lookups!MS15</f>
        <v>0</v>
      </c>
      <c r="MV6" s="283">
        <f>+Cap_MW_Lookups!MT15</f>
        <v>0</v>
      </c>
      <c r="MW6" s="283">
        <f>+Cap_MW_Lookups!MU15</f>
        <v>0</v>
      </c>
      <c r="MX6" s="283">
        <f>+Cap_MW_Lookups!MV15</f>
        <v>0</v>
      </c>
      <c r="MY6" s="283">
        <f>+Cap_MW_Lookups!MW15</f>
        <v>0</v>
      </c>
      <c r="MZ6" s="283">
        <f>+Cap_MW_Lookups!MX15</f>
        <v>0</v>
      </c>
      <c r="NA6" s="1"/>
      <c r="NB6" s="19" t="str">
        <f t="shared" ref="NB6:NB11" si="141">+D6</f>
        <v>Capacity MW</v>
      </c>
      <c r="NC6" s="14">
        <f t="shared" ref="NC6:NL9" si="142">AVERAGEIF($E$3:$MZ$3,NC$3,$E6:$MZ6)</f>
        <v>0.76159999999999994</v>
      </c>
      <c r="ND6" s="14">
        <f t="shared" si="142"/>
        <v>0</v>
      </c>
      <c r="NE6" s="14">
        <f t="shared" si="142"/>
        <v>0.6346666666666666</v>
      </c>
      <c r="NF6" s="14">
        <f t="shared" si="142"/>
        <v>0.6346666666666666</v>
      </c>
      <c r="NG6" s="14">
        <f t="shared" si="142"/>
        <v>0.6346666666666666</v>
      </c>
      <c r="NH6" s="14">
        <f t="shared" si="142"/>
        <v>0.6346666666666666</v>
      </c>
      <c r="NI6" s="14">
        <f t="shared" si="142"/>
        <v>0.6346666666666666</v>
      </c>
      <c r="NJ6" s="14">
        <f t="shared" si="142"/>
        <v>0.6346666666666666</v>
      </c>
      <c r="NK6" s="14">
        <f t="shared" si="142"/>
        <v>0.6346666666666666</v>
      </c>
      <c r="NL6" s="14">
        <f t="shared" si="142"/>
        <v>0.6346666666666666</v>
      </c>
      <c r="NM6" s="14">
        <f t="shared" ref="NM6:NV9" si="143">AVERAGEIF($E$3:$MZ$3,NM$3,$E6:$MZ6)</f>
        <v>0.6346666666666666</v>
      </c>
      <c r="NN6" s="14">
        <f t="shared" si="143"/>
        <v>0.6346666666666666</v>
      </c>
      <c r="NO6" s="14">
        <f t="shared" si="143"/>
        <v>0.6346666666666666</v>
      </c>
      <c r="NP6" s="14">
        <f t="shared" si="143"/>
        <v>0.6346666666666666</v>
      </c>
      <c r="NQ6" s="14">
        <f t="shared" si="143"/>
        <v>0.6346666666666666</v>
      </c>
      <c r="NR6" s="14">
        <f t="shared" si="143"/>
        <v>0.6346666666666666</v>
      </c>
      <c r="NS6" s="14">
        <f t="shared" si="143"/>
        <v>0.6346666666666666</v>
      </c>
      <c r="NT6" s="14">
        <f t="shared" si="143"/>
        <v>0.6346666666666666</v>
      </c>
      <c r="NU6" s="14">
        <f t="shared" si="143"/>
        <v>0.6346666666666666</v>
      </c>
      <c r="NV6" s="14">
        <f t="shared" si="143"/>
        <v>0</v>
      </c>
      <c r="NW6" s="14">
        <f t="shared" ref="NW6:OF9" si="144">AVERAGEIF($E$3:$MZ$3,NW$3,$E6:$MZ6)</f>
        <v>0</v>
      </c>
      <c r="NX6" s="14">
        <f t="shared" si="144"/>
        <v>0</v>
      </c>
      <c r="NY6" s="14">
        <f t="shared" si="144"/>
        <v>0</v>
      </c>
      <c r="NZ6" s="14">
        <f t="shared" si="144"/>
        <v>0</v>
      </c>
      <c r="OA6" s="14">
        <f t="shared" si="144"/>
        <v>0</v>
      </c>
      <c r="OB6" s="14">
        <f t="shared" si="144"/>
        <v>0</v>
      </c>
      <c r="OC6" s="14">
        <f t="shared" si="144"/>
        <v>0</v>
      </c>
      <c r="OD6" s="14">
        <f t="shared" si="144"/>
        <v>0</v>
      </c>
      <c r="OE6" s="14">
        <f t="shared" si="144"/>
        <v>0</v>
      </c>
      <c r="OF6" s="14">
        <f t="shared" si="144"/>
        <v>0</v>
      </c>
      <c r="OH6" s="58" t="str">
        <f>_xlfn.CONCAT(C6," ",D6)</f>
        <v>Chester Solar Capacity MW</v>
      </c>
    </row>
    <row r="7" spans="2:398" x14ac:dyDescent="0.25">
      <c r="B7" s="25" t="s">
        <v>120</v>
      </c>
      <c r="C7" s="23" t="s">
        <v>269</v>
      </c>
      <c r="D7" s="19" t="s">
        <v>30</v>
      </c>
      <c r="E7" s="46">
        <f>INDEX(Allocations[#All],MATCH($C6,Allocations[[#All],[Invoice_Group]],0),MATCH($B$3,Allocations[#Headers],0))</f>
        <v>0</v>
      </c>
      <c r="F7" s="46">
        <f>INDEX(Allocations[#All],MATCH($C6,Allocations[[#All],[Invoice_Group]],0),MATCH($B$3,Allocations[#Headers],0))</f>
        <v>0</v>
      </c>
      <c r="G7" s="46">
        <f>INDEX(Allocations[#All],MATCH($C6,Allocations[[#All],[Invoice_Group]],0),MATCH($B$3,Allocations[#Headers],0))</f>
        <v>0</v>
      </c>
      <c r="H7" s="46">
        <f>INDEX(Allocations[#All],MATCH($C6,Allocations[[#All],[Invoice_Group]],0),MATCH($B$3,Allocations[#Headers],0))</f>
        <v>0</v>
      </c>
      <c r="I7" s="46">
        <f>INDEX(Allocations[#All],MATCH($C6,Allocations[[#All],[Invoice_Group]],0),MATCH($B$3,Allocations[#Headers],0))</f>
        <v>0</v>
      </c>
      <c r="J7" s="46">
        <f>INDEX(Allocations[#All],MATCH($C6,Allocations[[#All],[Invoice_Group]],0),MATCH($B$3,Allocations[#Headers],0))</f>
        <v>0</v>
      </c>
      <c r="K7" s="46">
        <f>INDEX(Allocations[#All],MATCH($C6,Allocations[[#All],[Invoice_Group]],0),MATCH($B$3,Allocations[#Headers],0))</f>
        <v>0</v>
      </c>
      <c r="L7" s="46">
        <f>INDEX(Allocations[#All],MATCH($C6,Allocations[[#All],[Invoice_Group]],0),MATCH($B$3,Allocations[#Headers],0))</f>
        <v>0</v>
      </c>
      <c r="M7" s="46">
        <f>INDEX(Allocations[#All],MATCH($C6,Allocations[[#All],[Invoice_Group]],0),MATCH($B$3,Allocations[#Headers],0))</f>
        <v>0</v>
      </c>
      <c r="N7" s="46">
        <f>INDEX(Allocations[#All],MATCH($C6,Allocations[[#All],[Invoice_Group]],0),MATCH($B$3,Allocations[#Headers],0))</f>
        <v>0</v>
      </c>
      <c r="O7" s="46">
        <f>INDEX(Allocations[#All],MATCH($C6,Allocations[[#All],[Invoice_Group]],0),MATCH($B$3,Allocations[#Headers],0))</f>
        <v>0</v>
      </c>
      <c r="P7" s="46">
        <f>INDEX(Allocations[#All],MATCH($C6,Allocations[[#All],[Invoice_Group]],0),MATCH($B$3,Allocations[#Headers],0))</f>
        <v>0</v>
      </c>
      <c r="Q7" s="46">
        <f>INDEX(Allocations[#All],MATCH($C6,Allocations[[#All],[Invoice_Group]],0),MATCH($B$3,Allocations[#Headers],0))</f>
        <v>0</v>
      </c>
      <c r="R7" s="46">
        <f>INDEX(Allocations[#All],MATCH($C6,Allocations[[#All],[Invoice_Group]],0),MATCH($B$3,Allocations[#Headers],0))</f>
        <v>0</v>
      </c>
      <c r="S7" s="46">
        <f>INDEX(Allocations[#All],MATCH($C6,Allocations[[#All],[Invoice_Group]],0),MATCH($B$3,Allocations[#Headers],0))</f>
        <v>0</v>
      </c>
      <c r="T7" s="46">
        <f>INDEX(Allocations[#All],MATCH($C6,Allocations[[#All],[Invoice_Group]],0),MATCH($B$3,Allocations[#Headers],0))</f>
        <v>0</v>
      </c>
      <c r="U7" s="46">
        <f>INDEX(Allocations[#All],MATCH($C6,Allocations[[#All],[Invoice_Group]],0),MATCH($B$3,Allocations[#Headers],0))</f>
        <v>0</v>
      </c>
      <c r="V7" s="46">
        <f>INDEX(Allocations[#All],MATCH($C6,Allocations[[#All],[Invoice_Group]],0),MATCH($B$3,Allocations[#Headers],0))</f>
        <v>0</v>
      </c>
      <c r="W7" s="46">
        <f>INDEX(Allocations[#All],MATCH($C6,Allocations[[#All],[Invoice_Group]],0),MATCH($B$3,Allocations[#Headers],0))</f>
        <v>0</v>
      </c>
      <c r="X7" s="46">
        <f>INDEX(Allocations[#All],MATCH($C6,Allocations[[#All],[Invoice_Group]],0),MATCH($B$3,Allocations[#Headers],0))</f>
        <v>0</v>
      </c>
      <c r="Y7" s="46">
        <f>INDEX(Allocations[#All],MATCH($C6,Allocations[[#All],[Invoice_Group]],0),MATCH($B$3,Allocations[#Headers],0))</f>
        <v>0</v>
      </c>
      <c r="Z7" s="46">
        <f>INDEX(Allocations[#All],MATCH($C6,Allocations[[#All],[Invoice_Group]],0),MATCH($B$3,Allocations[#Headers],0))</f>
        <v>0</v>
      </c>
      <c r="AA7" s="46">
        <f>INDEX(Allocations[#All],MATCH($C6,Allocations[[#All],[Invoice_Group]],0),MATCH($B$3,Allocations[#Headers],0))</f>
        <v>0</v>
      </c>
      <c r="AB7" s="46">
        <f>INDEX(Allocations[#All],MATCH($C6,Allocations[[#All],[Invoice_Group]],0),MATCH($B$3,Allocations[#Headers],0))</f>
        <v>0</v>
      </c>
      <c r="AC7" s="46">
        <f>INDEX(Allocations[#All],MATCH($C6,Allocations[[#All],[Invoice_Group]],0),MATCH($B$3,Allocations[#Headers],0))</f>
        <v>0</v>
      </c>
      <c r="AD7" s="46">
        <f>INDEX(Allocations[#All],MATCH($C6,Allocations[[#All],[Invoice_Group]],0),MATCH($B$3,Allocations[#Headers],0))</f>
        <v>0</v>
      </c>
      <c r="AE7" s="46">
        <f>INDEX(Allocations[#All],MATCH($C6,Allocations[[#All],[Invoice_Group]],0),MATCH($B$3,Allocations[#Headers],0))</f>
        <v>0</v>
      </c>
      <c r="AF7" s="46">
        <f>INDEX(Allocations[#All],MATCH($C6,Allocations[[#All],[Invoice_Group]],0),MATCH($B$3,Allocations[#Headers],0))</f>
        <v>0</v>
      </c>
      <c r="AG7" s="46">
        <f>INDEX(Allocations[#All],MATCH($C6,Allocations[[#All],[Invoice_Group]],0),MATCH($B$3,Allocations[#Headers],0))</f>
        <v>0</v>
      </c>
      <c r="AH7" s="46">
        <f>INDEX(Allocations[#All],MATCH($C6,Allocations[[#All],[Invoice_Group]],0),MATCH($B$3,Allocations[#Headers],0))</f>
        <v>0</v>
      </c>
      <c r="AI7" s="46">
        <f>INDEX(Allocations[#All],MATCH($C6,Allocations[[#All],[Invoice_Group]],0),MATCH($B$3,Allocations[#Headers],0))</f>
        <v>0</v>
      </c>
      <c r="AJ7" s="46">
        <f>INDEX(Allocations[#All],MATCH($C6,Allocations[[#All],[Invoice_Group]],0),MATCH($B$3,Allocations[#Headers],0))</f>
        <v>0</v>
      </c>
      <c r="AK7" s="46">
        <f>INDEX(Allocations[#All],MATCH($C6,Allocations[[#All],[Invoice_Group]],0),MATCH($B$3,Allocations[#Headers],0))</f>
        <v>0</v>
      </c>
      <c r="AL7" s="46">
        <f>INDEX(Allocations[#All],MATCH($C6,Allocations[[#All],[Invoice_Group]],0),MATCH($B$3,Allocations[#Headers],0))</f>
        <v>0</v>
      </c>
      <c r="AM7" s="46">
        <f>INDEX(Allocations[#All],MATCH($C6,Allocations[[#All],[Invoice_Group]],0),MATCH($B$3,Allocations[#Headers],0))</f>
        <v>0</v>
      </c>
      <c r="AN7" s="46">
        <f>INDEX(Allocations[#All],MATCH($C6,Allocations[[#All],[Invoice_Group]],0),MATCH($B$3,Allocations[#Headers],0))</f>
        <v>0</v>
      </c>
      <c r="AO7" s="46">
        <f>INDEX(Allocations[#All],MATCH($C6,Allocations[[#All],[Invoice_Group]],0),MATCH($B$3,Allocations[#Headers],0))</f>
        <v>0</v>
      </c>
      <c r="AP7" s="46">
        <f>INDEX(Allocations[#All],MATCH($C6,Allocations[[#All],[Invoice_Group]],0),MATCH($B$3,Allocations[#Headers],0))</f>
        <v>0</v>
      </c>
      <c r="AQ7" s="46">
        <f>INDEX(Allocations[#All],MATCH($C6,Allocations[[#All],[Invoice_Group]],0),MATCH($B$3,Allocations[#Headers],0))</f>
        <v>0</v>
      </c>
      <c r="AR7" s="46">
        <f>INDEX(Allocations[#All],MATCH($C6,Allocations[[#All],[Invoice_Group]],0),MATCH($B$3,Allocations[#Headers],0))</f>
        <v>0</v>
      </c>
      <c r="AS7" s="46">
        <f>INDEX(Allocations[#All],MATCH($C6,Allocations[[#All],[Invoice_Group]],0),MATCH($B$3,Allocations[#Headers],0))</f>
        <v>0</v>
      </c>
      <c r="AT7" s="46">
        <f>INDEX(Allocations[#All],MATCH($C6,Allocations[[#All],[Invoice_Group]],0),MATCH($B$3,Allocations[#Headers],0))</f>
        <v>0</v>
      </c>
      <c r="AU7" s="46">
        <f>INDEX(Allocations[#All],MATCH($C6,Allocations[[#All],[Invoice_Group]],0),MATCH($B$3,Allocations[#Headers],0))</f>
        <v>0</v>
      </c>
      <c r="AV7" s="46">
        <f>INDEX(Allocations[#All],MATCH($C6,Allocations[[#All],[Invoice_Group]],0),MATCH($B$3,Allocations[#Headers],0))</f>
        <v>0</v>
      </c>
      <c r="AW7" s="46">
        <f>INDEX(Allocations[#All],MATCH($C6,Allocations[[#All],[Invoice_Group]],0),MATCH($B$3,Allocations[#Headers],0))</f>
        <v>0</v>
      </c>
      <c r="AX7" s="46">
        <f>INDEX(Allocations[#All],MATCH($C6,Allocations[[#All],[Invoice_Group]],0),MATCH($B$3,Allocations[#Headers],0))</f>
        <v>0</v>
      </c>
      <c r="AY7" s="46">
        <f>INDEX(Allocations[#All],MATCH($C6,Allocations[[#All],[Invoice_Group]],0),MATCH($B$3,Allocations[#Headers],0))</f>
        <v>0</v>
      </c>
      <c r="AZ7" s="46">
        <f>INDEX(Allocations[#All],MATCH($C6,Allocations[[#All],[Invoice_Group]],0),MATCH($B$3,Allocations[#Headers],0))</f>
        <v>0</v>
      </c>
      <c r="BA7" s="46">
        <f>INDEX(Allocations[#All],MATCH($C6,Allocations[[#All],[Invoice_Group]],0),MATCH($B$3,Allocations[#Headers],0))</f>
        <v>0</v>
      </c>
      <c r="BB7" s="46">
        <f>INDEX(Allocations[#All],MATCH($C6,Allocations[[#All],[Invoice_Group]],0),MATCH($B$3,Allocations[#Headers],0))</f>
        <v>0</v>
      </c>
      <c r="BC7" s="46">
        <f>INDEX(Allocations[#All],MATCH($C6,Allocations[[#All],[Invoice_Group]],0),MATCH($B$3,Allocations[#Headers],0))</f>
        <v>0</v>
      </c>
      <c r="BD7" s="46">
        <f>INDEX(Allocations[#All],MATCH($C6,Allocations[[#All],[Invoice_Group]],0),MATCH($B$3,Allocations[#Headers],0))</f>
        <v>0</v>
      </c>
      <c r="BE7" s="46">
        <f>INDEX(Allocations[#All],MATCH($C6,Allocations[[#All],[Invoice_Group]],0),MATCH($B$3,Allocations[#Headers],0))</f>
        <v>0</v>
      </c>
      <c r="BF7" s="46">
        <f>INDEX(Allocations[#All],MATCH($C6,Allocations[[#All],[Invoice_Group]],0),MATCH($B$3,Allocations[#Headers],0))</f>
        <v>0</v>
      </c>
      <c r="BG7" s="46">
        <f>INDEX(Allocations[#All],MATCH($C6,Allocations[[#All],[Invoice_Group]],0),MATCH($B$3,Allocations[#Headers],0))</f>
        <v>0</v>
      </c>
      <c r="BH7" s="46">
        <f>INDEX(Allocations[#All],MATCH($C6,Allocations[[#All],[Invoice_Group]],0),MATCH($B$3,Allocations[#Headers],0))</f>
        <v>0</v>
      </c>
      <c r="BI7" s="46">
        <f>INDEX(Allocations[#All],MATCH($C6,Allocations[[#All],[Invoice_Group]],0),MATCH($B$3,Allocations[#Headers],0))</f>
        <v>0</v>
      </c>
      <c r="BJ7" s="46">
        <f>INDEX(Allocations[#All],MATCH($C6,Allocations[[#All],[Invoice_Group]],0),MATCH($B$3,Allocations[#Headers],0))</f>
        <v>0</v>
      </c>
      <c r="BK7" s="46">
        <f>INDEX(Allocations[#All],MATCH($C6,Allocations[[#All],[Invoice_Group]],0),MATCH($B$3,Allocations[#Headers],0))</f>
        <v>0</v>
      </c>
      <c r="BL7" s="46">
        <f>INDEX(Allocations[#All],MATCH($C6,Allocations[[#All],[Invoice_Group]],0),MATCH($B$3,Allocations[#Headers],0))</f>
        <v>0</v>
      </c>
      <c r="BM7" s="46">
        <f>INDEX(Allocations[#All],MATCH($C6,Allocations[[#All],[Invoice_Group]],0),MATCH($B$3,Allocations[#Headers],0))</f>
        <v>0</v>
      </c>
      <c r="BN7" s="46">
        <f>INDEX(Allocations[#All],MATCH($C6,Allocations[[#All],[Invoice_Group]],0),MATCH($B$3,Allocations[#Headers],0))</f>
        <v>0</v>
      </c>
      <c r="BO7" s="46">
        <f>INDEX(Allocations[#All],MATCH($C6,Allocations[[#All],[Invoice_Group]],0),MATCH($B$3,Allocations[#Headers],0))</f>
        <v>0</v>
      </c>
      <c r="BP7" s="46">
        <f>INDEX(Allocations[#All],MATCH($C6,Allocations[[#All],[Invoice_Group]],0),MATCH($B$3,Allocations[#Headers],0))</f>
        <v>0</v>
      </c>
      <c r="BQ7" s="46">
        <f>INDEX(Allocations[#All],MATCH($C6,Allocations[[#All],[Invoice_Group]],0),MATCH($B$3,Allocations[#Headers],0))</f>
        <v>0</v>
      </c>
      <c r="BR7" s="46">
        <f>INDEX(Allocations[#All],MATCH($C6,Allocations[[#All],[Invoice_Group]],0),MATCH($B$3,Allocations[#Headers],0))</f>
        <v>0</v>
      </c>
      <c r="BS7" s="46">
        <f>INDEX(Allocations[#All],MATCH($C6,Allocations[[#All],[Invoice_Group]],0),MATCH($B$3,Allocations[#Headers],0))</f>
        <v>0</v>
      </c>
      <c r="BT7" s="46">
        <f>INDEX(Allocations[#All],MATCH($C6,Allocations[[#All],[Invoice_Group]],0),MATCH($B$3,Allocations[#Headers],0))</f>
        <v>0</v>
      </c>
      <c r="BU7" s="46">
        <f>INDEX(Allocations[#All],MATCH($C6,Allocations[[#All],[Invoice_Group]],0),MATCH($B$3,Allocations[#Headers],0))</f>
        <v>0</v>
      </c>
      <c r="BV7" s="46">
        <f>INDEX(Allocations[#All],MATCH($C6,Allocations[[#All],[Invoice_Group]],0),MATCH($B$3,Allocations[#Headers],0))</f>
        <v>0</v>
      </c>
      <c r="BW7" s="46">
        <f>INDEX(Allocations[#All],MATCH($C6,Allocations[[#All],[Invoice_Group]],0),MATCH($B$3,Allocations[#Headers],0))</f>
        <v>0</v>
      </c>
      <c r="BX7" s="46">
        <f>INDEX(Allocations[#All],MATCH($C6,Allocations[[#All],[Invoice_Group]],0),MATCH($B$3,Allocations[#Headers],0))</f>
        <v>0</v>
      </c>
      <c r="BY7" s="46">
        <f>INDEX(Allocations[#All],MATCH($C6,Allocations[[#All],[Invoice_Group]],0),MATCH($B$3,Allocations[#Headers],0))</f>
        <v>0</v>
      </c>
      <c r="BZ7" s="46">
        <f>INDEX(Allocations[#All],MATCH($C6,Allocations[[#All],[Invoice_Group]],0),MATCH($B$3,Allocations[#Headers],0))</f>
        <v>0</v>
      </c>
      <c r="CA7" s="46">
        <f>INDEX(Allocations[#All],MATCH($C6,Allocations[[#All],[Invoice_Group]],0),MATCH($B$3,Allocations[#Headers],0))</f>
        <v>0</v>
      </c>
      <c r="CB7" s="46">
        <f>INDEX(Allocations[#All],MATCH($C6,Allocations[[#All],[Invoice_Group]],0),MATCH($B$3,Allocations[#Headers],0))</f>
        <v>0</v>
      </c>
      <c r="CC7" s="46">
        <f>INDEX(Allocations[#All],MATCH($C6,Allocations[[#All],[Invoice_Group]],0),MATCH($B$3,Allocations[#Headers],0))</f>
        <v>0</v>
      </c>
      <c r="CD7" s="46">
        <f>INDEX(Allocations[#All],MATCH($C6,Allocations[[#All],[Invoice_Group]],0),MATCH($B$3,Allocations[#Headers],0))</f>
        <v>0</v>
      </c>
      <c r="CE7" s="46">
        <f>INDEX(Allocations[#All],MATCH($C6,Allocations[[#All],[Invoice_Group]],0),MATCH($B$3,Allocations[#Headers],0))</f>
        <v>0</v>
      </c>
      <c r="CF7" s="46">
        <f>INDEX(Allocations[#All],MATCH($C6,Allocations[[#All],[Invoice_Group]],0),MATCH($B$3,Allocations[#Headers],0))</f>
        <v>0</v>
      </c>
      <c r="CG7" s="46">
        <f>INDEX(Allocations[#All],MATCH($C6,Allocations[[#All],[Invoice_Group]],0),MATCH($B$3,Allocations[#Headers],0))</f>
        <v>0</v>
      </c>
      <c r="CH7" s="46">
        <f>INDEX(Allocations[#All],MATCH($C6,Allocations[[#All],[Invoice_Group]],0),MATCH($B$3,Allocations[#Headers],0))</f>
        <v>0</v>
      </c>
      <c r="CI7" s="46">
        <f>INDEX(Allocations[#All],MATCH($C6,Allocations[[#All],[Invoice_Group]],0),MATCH($B$3,Allocations[#Headers],0))</f>
        <v>0</v>
      </c>
      <c r="CJ7" s="46">
        <f>INDEX(Allocations[#All],MATCH($C6,Allocations[[#All],[Invoice_Group]],0),MATCH($B$3,Allocations[#Headers],0))</f>
        <v>0</v>
      </c>
      <c r="CK7" s="46">
        <f>INDEX(Allocations[#All],MATCH($C6,Allocations[[#All],[Invoice_Group]],0),MATCH($B$3,Allocations[#Headers],0))</f>
        <v>0</v>
      </c>
      <c r="CL7" s="46">
        <f>INDEX(Allocations[#All],MATCH($C6,Allocations[[#All],[Invoice_Group]],0),MATCH($B$3,Allocations[#Headers],0))</f>
        <v>0</v>
      </c>
      <c r="CM7" s="46">
        <f>INDEX(Allocations[#All],MATCH($C6,Allocations[[#All],[Invoice_Group]],0),MATCH($B$3,Allocations[#Headers],0))</f>
        <v>0</v>
      </c>
      <c r="CN7" s="46">
        <f>INDEX(Allocations[#All],MATCH($C6,Allocations[[#All],[Invoice_Group]],0),MATCH($B$3,Allocations[#Headers],0))</f>
        <v>0</v>
      </c>
      <c r="CO7" s="46">
        <f>INDEX(Allocations[#All],MATCH($C6,Allocations[[#All],[Invoice_Group]],0),MATCH($B$3,Allocations[#Headers],0))</f>
        <v>0</v>
      </c>
      <c r="CP7" s="46">
        <f>INDEX(Allocations[#All],MATCH($C6,Allocations[[#All],[Invoice_Group]],0),MATCH($B$3,Allocations[#Headers],0))</f>
        <v>0</v>
      </c>
      <c r="CQ7" s="46">
        <f>INDEX(Allocations[#All],MATCH($C6,Allocations[[#All],[Invoice_Group]],0),MATCH($B$3,Allocations[#Headers],0))</f>
        <v>0</v>
      </c>
      <c r="CR7" s="46">
        <f>INDEX(Allocations[#All],MATCH($C6,Allocations[[#All],[Invoice_Group]],0),MATCH($B$3,Allocations[#Headers],0))</f>
        <v>0</v>
      </c>
      <c r="CS7" s="46">
        <f>INDEX(Allocations[#All],MATCH($C6,Allocations[[#All],[Invoice_Group]],0),MATCH($B$3,Allocations[#Headers],0))</f>
        <v>0</v>
      </c>
      <c r="CT7" s="46">
        <f>INDEX(Allocations[#All],MATCH($C6,Allocations[[#All],[Invoice_Group]],0),MATCH($B$3,Allocations[#Headers],0))</f>
        <v>0</v>
      </c>
      <c r="CU7" s="46">
        <f>INDEX(Allocations[#All],MATCH($C6,Allocations[[#All],[Invoice_Group]],0),MATCH($B$3,Allocations[#Headers],0))</f>
        <v>0</v>
      </c>
      <c r="CV7" s="46">
        <f>INDEX(Allocations[#All],MATCH($C6,Allocations[[#All],[Invoice_Group]],0),MATCH($B$3,Allocations[#Headers],0))</f>
        <v>0</v>
      </c>
      <c r="CW7" s="46">
        <f>INDEX(Allocations[#All],MATCH($C6,Allocations[[#All],[Invoice_Group]],0),MATCH($B$3,Allocations[#Headers],0))</f>
        <v>0</v>
      </c>
      <c r="CX7" s="46">
        <f>INDEX(Allocations[#All],MATCH($C6,Allocations[[#All],[Invoice_Group]],0),MATCH($B$3,Allocations[#Headers],0))</f>
        <v>0</v>
      </c>
      <c r="CY7" s="46">
        <f>INDEX(Allocations[#All],MATCH($C6,Allocations[[#All],[Invoice_Group]],0),MATCH($B$3,Allocations[#Headers],0))</f>
        <v>0</v>
      </c>
      <c r="CZ7" s="46">
        <f>INDEX(Allocations[#All],MATCH($C6,Allocations[[#All],[Invoice_Group]],0),MATCH($B$3,Allocations[#Headers],0))</f>
        <v>0</v>
      </c>
      <c r="DA7" s="46">
        <f>INDEX(Allocations[#All],MATCH($C6,Allocations[[#All],[Invoice_Group]],0),MATCH($B$3,Allocations[#Headers],0))</f>
        <v>0</v>
      </c>
      <c r="DB7" s="46">
        <f>INDEX(Allocations[#All],MATCH($C6,Allocations[[#All],[Invoice_Group]],0),MATCH($B$3,Allocations[#Headers],0))</f>
        <v>0</v>
      </c>
      <c r="DC7" s="46">
        <f>INDEX(Allocations[#All],MATCH($C6,Allocations[[#All],[Invoice_Group]],0),MATCH($B$3,Allocations[#Headers],0))</f>
        <v>0</v>
      </c>
      <c r="DD7" s="46">
        <f>INDEX(Allocations[#All],MATCH($C6,Allocations[[#All],[Invoice_Group]],0),MATCH($B$3,Allocations[#Headers],0))</f>
        <v>0</v>
      </c>
      <c r="DE7" s="46">
        <f>INDEX(Allocations[#All],MATCH($C6,Allocations[[#All],[Invoice_Group]],0),MATCH($B$3,Allocations[#Headers],0))</f>
        <v>0</v>
      </c>
      <c r="DF7" s="46">
        <f>INDEX(Allocations[#All],MATCH($C6,Allocations[[#All],[Invoice_Group]],0),MATCH($B$3,Allocations[#Headers],0))</f>
        <v>0</v>
      </c>
      <c r="DG7" s="46">
        <f>INDEX(Allocations[#All],MATCH($C6,Allocations[[#All],[Invoice_Group]],0),MATCH($B$3,Allocations[#Headers],0))</f>
        <v>0</v>
      </c>
      <c r="DH7" s="46">
        <f>INDEX(Allocations[#All],MATCH($C6,Allocations[[#All],[Invoice_Group]],0),MATCH($B$3,Allocations[#Headers],0))</f>
        <v>0</v>
      </c>
      <c r="DI7" s="46">
        <f>INDEX(Allocations[#All],MATCH($C6,Allocations[[#All],[Invoice_Group]],0),MATCH($B$3,Allocations[#Headers],0))</f>
        <v>0</v>
      </c>
      <c r="DJ7" s="46">
        <f>INDEX(Allocations[#All],MATCH($C6,Allocations[[#All],[Invoice_Group]],0),MATCH($B$3,Allocations[#Headers],0))</f>
        <v>0</v>
      </c>
      <c r="DK7" s="46">
        <f>INDEX(Allocations[#All],MATCH($C6,Allocations[[#All],[Invoice_Group]],0),MATCH($B$3,Allocations[#Headers],0))</f>
        <v>0</v>
      </c>
      <c r="DL7" s="46">
        <f>INDEX(Allocations[#All],MATCH($C6,Allocations[[#All],[Invoice_Group]],0),MATCH($B$3,Allocations[#Headers],0))</f>
        <v>0</v>
      </c>
      <c r="DM7" s="46">
        <f>INDEX(Allocations[#All],MATCH($C6,Allocations[[#All],[Invoice_Group]],0),MATCH($B$3,Allocations[#Headers],0))</f>
        <v>0</v>
      </c>
      <c r="DN7" s="46">
        <f>INDEX(Allocations[#All],MATCH($C6,Allocations[[#All],[Invoice_Group]],0),MATCH($B$3,Allocations[#Headers],0))</f>
        <v>0</v>
      </c>
      <c r="DO7" s="46">
        <f>INDEX(Allocations[#All],MATCH($C6,Allocations[[#All],[Invoice_Group]],0),MATCH($B$3,Allocations[#Headers],0))</f>
        <v>0</v>
      </c>
      <c r="DP7" s="46">
        <f>INDEX(Allocations[#All],MATCH($C6,Allocations[[#All],[Invoice_Group]],0),MATCH($B$3,Allocations[#Headers],0))</f>
        <v>0</v>
      </c>
      <c r="DQ7" s="46">
        <f>INDEX(Allocations[#All],MATCH($C6,Allocations[[#All],[Invoice_Group]],0),MATCH($B$3,Allocations[#Headers],0))</f>
        <v>0</v>
      </c>
      <c r="DR7" s="46">
        <f>INDEX(Allocations[#All],MATCH($C6,Allocations[[#All],[Invoice_Group]],0),MATCH($B$3,Allocations[#Headers],0))</f>
        <v>0</v>
      </c>
      <c r="DS7" s="46">
        <f>INDEX(Allocations[#All],MATCH($C6,Allocations[[#All],[Invoice_Group]],0),MATCH($B$3,Allocations[#Headers],0))</f>
        <v>0</v>
      </c>
      <c r="DT7" s="46">
        <f>INDEX(Allocations[#All],MATCH($C6,Allocations[[#All],[Invoice_Group]],0),MATCH($B$3,Allocations[#Headers],0))</f>
        <v>0</v>
      </c>
      <c r="DU7" s="46">
        <f>INDEX(Allocations[#All],MATCH($C6,Allocations[[#All],[Invoice_Group]],0),MATCH($B$3,Allocations[#Headers],0))</f>
        <v>0</v>
      </c>
      <c r="DV7" s="46">
        <f>INDEX(Allocations[#All],MATCH($C6,Allocations[[#All],[Invoice_Group]],0),MATCH($B$3,Allocations[#Headers],0))</f>
        <v>0</v>
      </c>
      <c r="DW7" s="46">
        <f>INDEX(Allocations[#All],MATCH($C6,Allocations[[#All],[Invoice_Group]],0),MATCH($B$3,Allocations[#Headers],0))</f>
        <v>0</v>
      </c>
      <c r="DX7" s="46">
        <f>INDEX(Allocations[#All],MATCH($C6,Allocations[[#All],[Invoice_Group]],0),MATCH($B$3,Allocations[#Headers],0))</f>
        <v>0</v>
      </c>
      <c r="DY7" s="46">
        <f>INDEX(Allocations[#All],MATCH($C6,Allocations[[#All],[Invoice_Group]],0),MATCH($B$3,Allocations[#Headers],0))</f>
        <v>0</v>
      </c>
      <c r="DZ7" s="46">
        <f>INDEX(Allocations[#All],MATCH($C6,Allocations[[#All],[Invoice_Group]],0),MATCH($B$3,Allocations[#Headers],0))</f>
        <v>0</v>
      </c>
      <c r="EA7" s="46">
        <f>INDEX(Allocations[#All],MATCH($C6,Allocations[[#All],[Invoice_Group]],0),MATCH($B$3,Allocations[#Headers],0))</f>
        <v>0</v>
      </c>
      <c r="EB7" s="46">
        <f>INDEX(Allocations[#All],MATCH($C6,Allocations[[#All],[Invoice_Group]],0),MATCH($B$3,Allocations[#Headers],0))</f>
        <v>0</v>
      </c>
      <c r="EC7" s="46">
        <f>INDEX(Allocations[#All],MATCH($C6,Allocations[[#All],[Invoice_Group]],0),MATCH($B$3,Allocations[#Headers],0))</f>
        <v>0</v>
      </c>
      <c r="ED7" s="46">
        <f>INDEX(Allocations[#All],MATCH($C6,Allocations[[#All],[Invoice_Group]],0),MATCH($B$3,Allocations[#Headers],0))</f>
        <v>0</v>
      </c>
      <c r="EE7" s="46">
        <f>INDEX(Allocations[#All],MATCH($C6,Allocations[[#All],[Invoice_Group]],0),MATCH($B$3,Allocations[#Headers],0))</f>
        <v>0</v>
      </c>
      <c r="EF7" s="46">
        <f>INDEX(Allocations[#All],MATCH($C6,Allocations[[#All],[Invoice_Group]],0),MATCH($B$3,Allocations[#Headers],0))</f>
        <v>0</v>
      </c>
      <c r="EG7" s="46">
        <f>INDEX(Allocations[#All],MATCH($C6,Allocations[[#All],[Invoice_Group]],0),MATCH($B$3,Allocations[#Headers],0))</f>
        <v>0</v>
      </c>
      <c r="EH7" s="46">
        <f>INDEX(Allocations[#All],MATCH($C6,Allocations[[#All],[Invoice_Group]],0),MATCH($B$3,Allocations[#Headers],0))</f>
        <v>0</v>
      </c>
      <c r="EI7" s="46">
        <f>INDEX(Allocations[#All],MATCH($C6,Allocations[[#All],[Invoice_Group]],0),MATCH($B$3,Allocations[#Headers],0))</f>
        <v>0</v>
      </c>
      <c r="EJ7" s="46">
        <f>INDEX(Allocations[#All],MATCH($C6,Allocations[[#All],[Invoice_Group]],0),MATCH($B$3,Allocations[#Headers],0))</f>
        <v>0</v>
      </c>
      <c r="EK7" s="46">
        <f>INDEX(Allocations[#All],MATCH($C6,Allocations[[#All],[Invoice_Group]],0),MATCH($B$3,Allocations[#Headers],0))</f>
        <v>0</v>
      </c>
      <c r="EL7" s="46">
        <f>INDEX(Allocations[#All],MATCH($C6,Allocations[[#All],[Invoice_Group]],0),MATCH($B$3,Allocations[#Headers],0))</f>
        <v>0</v>
      </c>
      <c r="EM7" s="46">
        <f>INDEX(Allocations[#All],MATCH($C6,Allocations[[#All],[Invoice_Group]],0),MATCH($B$3,Allocations[#Headers],0))</f>
        <v>0</v>
      </c>
      <c r="EN7" s="46">
        <f>INDEX(Allocations[#All],MATCH($C6,Allocations[[#All],[Invoice_Group]],0),MATCH($B$3,Allocations[#Headers],0))</f>
        <v>0</v>
      </c>
      <c r="EO7" s="46">
        <f>INDEX(Allocations[#All],MATCH($C6,Allocations[[#All],[Invoice_Group]],0),MATCH($B$3,Allocations[#Headers],0))</f>
        <v>0</v>
      </c>
      <c r="EP7" s="46">
        <f>INDEX(Allocations[#All],MATCH($C6,Allocations[[#All],[Invoice_Group]],0),MATCH($B$3,Allocations[#Headers],0))</f>
        <v>0</v>
      </c>
      <c r="EQ7" s="46">
        <f>INDEX(Allocations[#All],MATCH($C6,Allocations[[#All],[Invoice_Group]],0),MATCH($B$3,Allocations[#Headers],0))</f>
        <v>0</v>
      </c>
      <c r="ER7" s="46">
        <f>INDEX(Allocations[#All],MATCH($C6,Allocations[[#All],[Invoice_Group]],0),MATCH($B$3,Allocations[#Headers],0))</f>
        <v>0</v>
      </c>
      <c r="ES7" s="46">
        <f>INDEX(Allocations[#All],MATCH($C6,Allocations[[#All],[Invoice_Group]],0),MATCH($B$3,Allocations[#Headers],0))</f>
        <v>0</v>
      </c>
      <c r="ET7" s="46">
        <f>INDEX(Allocations[#All],MATCH($C6,Allocations[[#All],[Invoice_Group]],0),MATCH($B$3,Allocations[#Headers],0))</f>
        <v>0</v>
      </c>
      <c r="EU7" s="46">
        <f>INDEX(Allocations[#All],MATCH($C6,Allocations[[#All],[Invoice_Group]],0),MATCH($B$3,Allocations[#Headers],0))</f>
        <v>0</v>
      </c>
      <c r="EV7" s="46">
        <f>INDEX(Allocations[#All],MATCH($C6,Allocations[[#All],[Invoice_Group]],0),MATCH($B$3,Allocations[#Headers],0))</f>
        <v>0</v>
      </c>
      <c r="EW7" s="46">
        <f>INDEX(Allocations[#All],MATCH($C6,Allocations[[#All],[Invoice_Group]],0),MATCH($B$3,Allocations[#Headers],0))</f>
        <v>0</v>
      </c>
      <c r="EX7" s="46">
        <f>INDEX(Allocations[#All],MATCH($C6,Allocations[[#All],[Invoice_Group]],0),MATCH($B$3,Allocations[#Headers],0))</f>
        <v>0</v>
      </c>
      <c r="EY7" s="46">
        <f>INDEX(Allocations[#All],MATCH($C6,Allocations[[#All],[Invoice_Group]],0),MATCH($B$3,Allocations[#Headers],0))</f>
        <v>0</v>
      </c>
      <c r="EZ7" s="46">
        <f>INDEX(Allocations[#All],MATCH($C6,Allocations[[#All],[Invoice_Group]],0),MATCH($B$3,Allocations[#Headers],0))</f>
        <v>0</v>
      </c>
      <c r="FA7" s="46">
        <f>INDEX(Allocations[#All],MATCH($C6,Allocations[[#All],[Invoice_Group]],0),MATCH($B$3,Allocations[#Headers],0))</f>
        <v>0</v>
      </c>
      <c r="FB7" s="46">
        <f>INDEX(Allocations[#All],MATCH($C6,Allocations[[#All],[Invoice_Group]],0),MATCH($B$3,Allocations[#Headers],0))</f>
        <v>0</v>
      </c>
      <c r="FC7" s="46">
        <f>INDEX(Allocations[#All],MATCH($C6,Allocations[[#All],[Invoice_Group]],0),MATCH($B$3,Allocations[#Headers],0))</f>
        <v>0</v>
      </c>
      <c r="FD7" s="46">
        <f>INDEX(Allocations[#All],MATCH($C6,Allocations[[#All],[Invoice_Group]],0),MATCH($B$3,Allocations[#Headers],0))</f>
        <v>0</v>
      </c>
      <c r="FE7" s="46">
        <f>INDEX(Allocations[#All],MATCH($C6,Allocations[[#All],[Invoice_Group]],0),MATCH($B$3,Allocations[#Headers],0))</f>
        <v>0</v>
      </c>
      <c r="FF7" s="46">
        <f>INDEX(Allocations[#All],MATCH($C6,Allocations[[#All],[Invoice_Group]],0),MATCH($B$3,Allocations[#Headers],0))</f>
        <v>0</v>
      </c>
      <c r="FG7" s="46">
        <f>INDEX(Allocations[#All],MATCH($C6,Allocations[[#All],[Invoice_Group]],0),MATCH($B$3,Allocations[#Headers],0))</f>
        <v>0</v>
      </c>
      <c r="FH7" s="46">
        <f>INDEX(Allocations[#All],MATCH($C6,Allocations[[#All],[Invoice_Group]],0),MATCH($B$3,Allocations[#Headers],0))</f>
        <v>0</v>
      </c>
      <c r="FI7" s="46">
        <f>INDEX(Allocations[#All],MATCH($C6,Allocations[[#All],[Invoice_Group]],0),MATCH($B$3,Allocations[#Headers],0))</f>
        <v>0</v>
      </c>
      <c r="FJ7" s="46">
        <f>INDEX(Allocations[#All],MATCH($C6,Allocations[[#All],[Invoice_Group]],0),MATCH($B$3,Allocations[#Headers],0))</f>
        <v>0</v>
      </c>
      <c r="FK7" s="46">
        <f>INDEX(Allocations[#All],MATCH($C6,Allocations[[#All],[Invoice_Group]],0),MATCH($B$3,Allocations[#Headers],0))</f>
        <v>0</v>
      </c>
      <c r="FL7" s="46">
        <f>INDEX(Allocations[#All],MATCH($C6,Allocations[[#All],[Invoice_Group]],0),MATCH($B$3,Allocations[#Headers],0))</f>
        <v>0</v>
      </c>
      <c r="FM7" s="46">
        <f>INDEX(Allocations[#All],MATCH($C6,Allocations[[#All],[Invoice_Group]],0),MATCH($B$3,Allocations[#Headers],0))</f>
        <v>0</v>
      </c>
      <c r="FN7" s="46">
        <f>INDEX(Allocations[#All],MATCH($C6,Allocations[[#All],[Invoice_Group]],0),MATCH($B$3,Allocations[#Headers],0))</f>
        <v>0</v>
      </c>
      <c r="FO7" s="46">
        <f>INDEX(Allocations[#All],MATCH($C6,Allocations[[#All],[Invoice_Group]],0),MATCH($B$3,Allocations[#Headers],0))</f>
        <v>0</v>
      </c>
      <c r="FP7" s="46">
        <f>INDEX(Allocations[#All],MATCH($C6,Allocations[[#All],[Invoice_Group]],0),MATCH($B$3,Allocations[#Headers],0))</f>
        <v>0</v>
      </c>
      <c r="FQ7" s="46">
        <f>INDEX(Allocations[#All],MATCH($C6,Allocations[[#All],[Invoice_Group]],0),MATCH($B$3,Allocations[#Headers],0))</f>
        <v>0</v>
      </c>
      <c r="FR7" s="46">
        <f>INDEX(Allocations[#All],MATCH($C6,Allocations[[#All],[Invoice_Group]],0),MATCH($B$3,Allocations[#Headers],0))</f>
        <v>0</v>
      </c>
      <c r="FS7" s="46">
        <f>INDEX(Allocations[#All],MATCH($C6,Allocations[[#All],[Invoice_Group]],0),MATCH($B$3,Allocations[#Headers],0))</f>
        <v>0</v>
      </c>
      <c r="FT7" s="46">
        <f>INDEX(Allocations[#All],MATCH($C6,Allocations[[#All],[Invoice_Group]],0),MATCH($B$3,Allocations[#Headers],0))</f>
        <v>0</v>
      </c>
      <c r="FU7" s="46">
        <f>INDEX(Allocations[#All],MATCH($C6,Allocations[[#All],[Invoice_Group]],0),MATCH($B$3,Allocations[#Headers],0))</f>
        <v>0</v>
      </c>
      <c r="FV7" s="46">
        <f>INDEX(Allocations[#All],MATCH($C6,Allocations[[#All],[Invoice_Group]],0),MATCH($B$3,Allocations[#Headers],0))</f>
        <v>0</v>
      </c>
      <c r="FW7" s="46">
        <f>INDEX(Allocations[#All],MATCH($C6,Allocations[[#All],[Invoice_Group]],0),MATCH($B$3,Allocations[#Headers],0))</f>
        <v>0</v>
      </c>
      <c r="FX7" s="46">
        <f>INDEX(Allocations[#All],MATCH($C6,Allocations[[#All],[Invoice_Group]],0),MATCH($B$3,Allocations[#Headers],0))</f>
        <v>0</v>
      </c>
      <c r="FY7" s="46">
        <f>INDEX(Allocations[#All],MATCH($C6,Allocations[[#All],[Invoice_Group]],0),MATCH($B$3,Allocations[#Headers],0))</f>
        <v>0</v>
      </c>
      <c r="FZ7" s="46">
        <f>INDEX(Allocations[#All],MATCH($C6,Allocations[[#All],[Invoice_Group]],0),MATCH($B$3,Allocations[#Headers],0))</f>
        <v>0</v>
      </c>
      <c r="GA7" s="46">
        <f>INDEX(Allocations[#All],MATCH($C6,Allocations[[#All],[Invoice_Group]],0),MATCH($B$3,Allocations[#Headers],0))</f>
        <v>0</v>
      </c>
      <c r="GB7" s="46">
        <f>INDEX(Allocations[#All],MATCH($C6,Allocations[[#All],[Invoice_Group]],0),MATCH($B$3,Allocations[#Headers],0))</f>
        <v>0</v>
      </c>
      <c r="GC7" s="46">
        <f>INDEX(Allocations[#All],MATCH($C6,Allocations[[#All],[Invoice_Group]],0),MATCH($B$3,Allocations[#Headers],0))</f>
        <v>0</v>
      </c>
      <c r="GD7" s="46">
        <f>INDEX(Allocations[#All],MATCH($C6,Allocations[[#All],[Invoice_Group]],0),MATCH($B$3,Allocations[#Headers],0))</f>
        <v>0</v>
      </c>
      <c r="GE7" s="46">
        <f>INDEX(Allocations[#All],MATCH($C6,Allocations[[#All],[Invoice_Group]],0),MATCH($B$3,Allocations[#Headers],0))</f>
        <v>0</v>
      </c>
      <c r="GF7" s="46">
        <f>INDEX(Allocations[#All],MATCH($C6,Allocations[[#All],[Invoice_Group]],0),MATCH($B$3,Allocations[#Headers],0))</f>
        <v>0</v>
      </c>
      <c r="GG7" s="46">
        <f>INDEX(Allocations[#All],MATCH($C6,Allocations[[#All],[Invoice_Group]],0),MATCH($B$3,Allocations[#Headers],0))</f>
        <v>0</v>
      </c>
      <c r="GH7" s="46">
        <f>INDEX(Allocations[#All],MATCH($C6,Allocations[[#All],[Invoice_Group]],0),MATCH($B$3,Allocations[#Headers],0))</f>
        <v>0</v>
      </c>
      <c r="GI7" s="46">
        <f>INDEX(Allocations[#All],MATCH($C6,Allocations[[#All],[Invoice_Group]],0),MATCH($B$3,Allocations[#Headers],0))</f>
        <v>0</v>
      </c>
      <c r="GJ7" s="46">
        <f>INDEX(Allocations[#All],MATCH($C6,Allocations[[#All],[Invoice_Group]],0),MATCH($B$3,Allocations[#Headers],0))</f>
        <v>0</v>
      </c>
      <c r="GK7" s="46">
        <f>INDEX(Allocations[#All],MATCH($C6,Allocations[[#All],[Invoice_Group]],0),MATCH($B$3,Allocations[#Headers],0))</f>
        <v>0</v>
      </c>
      <c r="GL7" s="46">
        <f>INDEX(Allocations[#All],MATCH($C6,Allocations[[#All],[Invoice_Group]],0),MATCH($B$3,Allocations[#Headers],0))</f>
        <v>0</v>
      </c>
      <c r="GM7" s="46">
        <f>INDEX(Allocations[#All],MATCH($C6,Allocations[[#All],[Invoice_Group]],0),MATCH($B$3,Allocations[#Headers],0))</f>
        <v>0</v>
      </c>
      <c r="GN7" s="46">
        <f>INDEX(Allocations[#All],MATCH($C6,Allocations[[#All],[Invoice_Group]],0),MATCH($B$3,Allocations[#Headers],0))</f>
        <v>0</v>
      </c>
      <c r="GO7" s="46">
        <f>INDEX(Allocations[#All],MATCH($C6,Allocations[[#All],[Invoice_Group]],0),MATCH($B$3,Allocations[#Headers],0))</f>
        <v>0</v>
      </c>
      <c r="GP7" s="46">
        <f>INDEX(Allocations[#All],MATCH($C6,Allocations[[#All],[Invoice_Group]],0),MATCH($B$3,Allocations[#Headers],0))</f>
        <v>0</v>
      </c>
      <c r="GQ7" s="46">
        <f>INDEX(Allocations[#All],MATCH($C6,Allocations[[#All],[Invoice_Group]],0),MATCH($B$3,Allocations[#Headers],0))</f>
        <v>0</v>
      </c>
      <c r="GR7" s="46">
        <f>INDEX(Allocations[#All],MATCH($C6,Allocations[[#All],[Invoice_Group]],0),MATCH($B$3,Allocations[#Headers],0))</f>
        <v>0</v>
      </c>
      <c r="GS7" s="46">
        <f>INDEX(Allocations[#All],MATCH($C6,Allocations[[#All],[Invoice_Group]],0),MATCH($B$3,Allocations[#Headers],0))</f>
        <v>0</v>
      </c>
      <c r="GT7" s="46">
        <f>INDEX(Allocations[#All],MATCH($C6,Allocations[[#All],[Invoice_Group]],0),MATCH($B$3,Allocations[#Headers],0))</f>
        <v>0</v>
      </c>
      <c r="GU7" s="46">
        <f>INDEX(Allocations[#All],MATCH($C6,Allocations[[#All],[Invoice_Group]],0),MATCH($B$3,Allocations[#Headers],0))</f>
        <v>0</v>
      </c>
      <c r="GV7" s="46">
        <f>INDEX(Allocations[#All],MATCH($C6,Allocations[[#All],[Invoice_Group]],0),MATCH($B$3,Allocations[#Headers],0))</f>
        <v>0</v>
      </c>
      <c r="GW7" s="46">
        <f>INDEX(Allocations[#All],MATCH($C6,Allocations[[#All],[Invoice_Group]],0),MATCH($B$3,Allocations[#Headers],0))</f>
        <v>0</v>
      </c>
      <c r="GX7" s="46">
        <f>INDEX(Allocations[#All],MATCH($C6,Allocations[[#All],[Invoice_Group]],0),MATCH($B$3,Allocations[#Headers],0))</f>
        <v>0</v>
      </c>
      <c r="GY7" s="46">
        <f>INDEX(Allocations[#All],MATCH($C6,Allocations[[#All],[Invoice_Group]],0),MATCH($B$3,Allocations[#Headers],0))</f>
        <v>0</v>
      </c>
      <c r="GZ7" s="46">
        <f>INDEX(Allocations[#All],MATCH($C6,Allocations[[#All],[Invoice_Group]],0),MATCH($B$3,Allocations[#Headers],0))</f>
        <v>0</v>
      </c>
      <c r="HA7" s="46">
        <f>INDEX(Allocations[#All],MATCH($C6,Allocations[[#All],[Invoice_Group]],0),MATCH($B$3,Allocations[#Headers],0))</f>
        <v>0</v>
      </c>
      <c r="HB7" s="46">
        <f>INDEX(Allocations[#All],MATCH($C6,Allocations[[#All],[Invoice_Group]],0),MATCH($B$3,Allocations[#Headers],0))</f>
        <v>0</v>
      </c>
      <c r="HC7" s="46">
        <f>INDEX(Allocations[#All],MATCH($C6,Allocations[[#All],[Invoice_Group]],0),MATCH($B$3,Allocations[#Headers],0))</f>
        <v>0</v>
      </c>
      <c r="HD7" s="46">
        <f>INDEX(Allocations[#All],MATCH($C6,Allocations[[#All],[Invoice_Group]],0),MATCH($B$3,Allocations[#Headers],0))</f>
        <v>0</v>
      </c>
      <c r="HE7" s="46">
        <f>INDEX(Allocations[#All],MATCH($C6,Allocations[[#All],[Invoice_Group]],0),MATCH($B$3,Allocations[#Headers],0))</f>
        <v>0</v>
      </c>
      <c r="HF7" s="46">
        <f>INDEX(Allocations[#All],MATCH($C6,Allocations[[#All],[Invoice_Group]],0),MATCH($B$3,Allocations[#Headers],0))</f>
        <v>0</v>
      </c>
      <c r="HG7" s="46">
        <f>INDEX(Allocations[#All],MATCH($C6,Allocations[[#All],[Invoice_Group]],0),MATCH($B$3,Allocations[#Headers],0))</f>
        <v>0</v>
      </c>
      <c r="HH7" s="46">
        <f>INDEX(Allocations[#All],MATCH($C6,Allocations[[#All],[Invoice_Group]],0),MATCH($B$3,Allocations[#Headers],0))</f>
        <v>0</v>
      </c>
      <c r="HI7" s="46">
        <f>INDEX(Allocations[#All],MATCH($C6,Allocations[[#All],[Invoice_Group]],0),MATCH($B$3,Allocations[#Headers],0))</f>
        <v>0</v>
      </c>
      <c r="HJ7" s="46">
        <f>INDEX(Allocations[#All],MATCH($C6,Allocations[[#All],[Invoice_Group]],0),MATCH($B$3,Allocations[#Headers],0))</f>
        <v>0</v>
      </c>
      <c r="HK7" s="46">
        <f>INDEX(Allocations[#All],MATCH($C6,Allocations[[#All],[Invoice_Group]],0),MATCH($B$3,Allocations[#Headers],0))</f>
        <v>0</v>
      </c>
      <c r="HL7" s="46">
        <f>INDEX(Allocations[#All],MATCH($C6,Allocations[[#All],[Invoice_Group]],0),MATCH($B$3,Allocations[#Headers],0))</f>
        <v>0</v>
      </c>
      <c r="HM7" s="46">
        <f>INDEX(Allocations[#All],MATCH($C6,Allocations[[#All],[Invoice_Group]],0),MATCH($B$3,Allocations[#Headers],0))</f>
        <v>0</v>
      </c>
      <c r="HN7" s="46">
        <f>INDEX(Allocations[#All],MATCH($C6,Allocations[[#All],[Invoice_Group]],0),MATCH($B$3,Allocations[#Headers],0))</f>
        <v>0</v>
      </c>
      <c r="HO7" s="46">
        <f>INDEX(Allocations[#All],MATCH($C6,Allocations[[#All],[Invoice_Group]],0),MATCH($B$3,Allocations[#Headers],0))</f>
        <v>0</v>
      </c>
      <c r="HP7" s="46">
        <f>INDEX(Allocations[#All],MATCH($C6,Allocations[[#All],[Invoice_Group]],0),MATCH($B$3,Allocations[#Headers],0))</f>
        <v>0</v>
      </c>
      <c r="HQ7" s="46">
        <f>INDEX(Allocations[#All],MATCH($C6,Allocations[[#All],[Invoice_Group]],0),MATCH($B$3,Allocations[#Headers],0))</f>
        <v>0</v>
      </c>
      <c r="HR7" s="46">
        <f>INDEX(Allocations[#All],MATCH($C6,Allocations[[#All],[Invoice_Group]],0),MATCH($B$3,Allocations[#Headers],0))</f>
        <v>0</v>
      </c>
      <c r="HS7" s="46">
        <f>INDEX(Allocations[#All],MATCH($C6,Allocations[[#All],[Invoice_Group]],0),MATCH($B$3,Allocations[#Headers],0))</f>
        <v>0</v>
      </c>
      <c r="HT7" s="46">
        <f>INDEX(Allocations[#All],MATCH($C6,Allocations[[#All],[Invoice_Group]],0),MATCH($B$3,Allocations[#Headers],0))</f>
        <v>0</v>
      </c>
      <c r="HU7" s="46">
        <f>INDEX(Allocations[#All],MATCH($C6,Allocations[[#All],[Invoice_Group]],0),MATCH($B$3,Allocations[#Headers],0))</f>
        <v>0</v>
      </c>
      <c r="HV7" s="46">
        <f>INDEX(Allocations[#All],MATCH($C6,Allocations[[#All],[Invoice_Group]],0),MATCH($B$3,Allocations[#Headers],0))</f>
        <v>0</v>
      </c>
      <c r="HW7" s="46">
        <f>INDEX(Allocations[#All],MATCH($C6,Allocations[[#All],[Invoice_Group]],0),MATCH($B$3,Allocations[#Headers],0))</f>
        <v>0</v>
      </c>
      <c r="HX7" s="46">
        <f>INDEX(Allocations[#All],MATCH($C6,Allocations[[#All],[Invoice_Group]],0),MATCH($B$3,Allocations[#Headers],0))</f>
        <v>0</v>
      </c>
      <c r="HY7" s="46">
        <f>INDEX(Allocations[#All],MATCH($C6,Allocations[[#All],[Invoice_Group]],0),MATCH($B$3,Allocations[#Headers],0))</f>
        <v>0</v>
      </c>
      <c r="HZ7" s="46">
        <f>INDEX(Allocations[#All],MATCH($C6,Allocations[[#All],[Invoice_Group]],0),MATCH($B$3,Allocations[#Headers],0))</f>
        <v>0</v>
      </c>
      <c r="IA7" s="46">
        <f>INDEX(Allocations[#All],MATCH($C6,Allocations[[#All],[Invoice_Group]],0),MATCH($B$3,Allocations[#Headers],0))</f>
        <v>0</v>
      </c>
      <c r="IB7" s="46">
        <f>INDEX(Allocations[#All],MATCH($C6,Allocations[[#All],[Invoice_Group]],0),MATCH($B$3,Allocations[#Headers],0))</f>
        <v>0</v>
      </c>
      <c r="IC7" s="46">
        <f>INDEX(Allocations[#All],MATCH($C6,Allocations[[#All],[Invoice_Group]],0),MATCH($B$3,Allocations[#Headers],0))</f>
        <v>0</v>
      </c>
      <c r="ID7" s="46">
        <f>INDEX(Allocations[#All],MATCH($C6,Allocations[[#All],[Invoice_Group]],0),MATCH($B$3,Allocations[#Headers],0))</f>
        <v>0</v>
      </c>
      <c r="IE7" s="46">
        <f>INDEX(Allocations[#All],MATCH($C6,Allocations[[#All],[Invoice_Group]],0),MATCH($B$3,Allocations[#Headers],0))</f>
        <v>0</v>
      </c>
      <c r="IF7" s="46">
        <f>INDEX(Allocations[#All],MATCH($C6,Allocations[[#All],[Invoice_Group]],0),MATCH($B$3,Allocations[#Headers],0))</f>
        <v>0</v>
      </c>
      <c r="IG7" s="46">
        <f>INDEX(Allocations[#All],MATCH($C6,Allocations[[#All],[Invoice_Group]],0),MATCH($B$3,Allocations[#Headers],0))</f>
        <v>0</v>
      </c>
      <c r="IH7" s="46">
        <f>INDEX(Allocations[#All],MATCH($C6,Allocations[[#All],[Invoice_Group]],0),MATCH($B$3,Allocations[#Headers],0))</f>
        <v>0</v>
      </c>
      <c r="II7" s="46">
        <f>INDEX(Allocations[#All],MATCH($C6,Allocations[[#All],[Invoice_Group]],0),MATCH($B$3,Allocations[#Headers],0))</f>
        <v>0</v>
      </c>
      <c r="IJ7" s="46">
        <f>INDEX(Allocations[#All],MATCH($C6,Allocations[[#All],[Invoice_Group]],0),MATCH($B$3,Allocations[#Headers],0))</f>
        <v>0</v>
      </c>
      <c r="IK7" s="46">
        <f>INDEX(Allocations[#All],MATCH($C6,Allocations[[#All],[Invoice_Group]],0),MATCH($B$3,Allocations[#Headers],0))</f>
        <v>0</v>
      </c>
      <c r="IL7" s="46">
        <f>INDEX(Allocations[#All],MATCH($C6,Allocations[[#All],[Invoice_Group]],0),MATCH($B$3,Allocations[#Headers],0))</f>
        <v>0</v>
      </c>
      <c r="IM7" s="46">
        <f>INDEX(Allocations[#All],MATCH($C6,Allocations[[#All],[Invoice_Group]],0),MATCH($B$3,Allocations[#Headers],0))</f>
        <v>0</v>
      </c>
      <c r="IN7" s="46">
        <f>INDEX(Allocations[#All],MATCH($C6,Allocations[[#All],[Invoice_Group]],0),MATCH($B$3,Allocations[#Headers],0))</f>
        <v>0</v>
      </c>
      <c r="IO7" s="46">
        <f>INDEX(Allocations[#All],MATCH($C6,Allocations[[#All],[Invoice_Group]],0),MATCH($B$3,Allocations[#Headers],0))</f>
        <v>0</v>
      </c>
      <c r="IP7" s="46">
        <f>INDEX(Allocations[#All],MATCH($C6,Allocations[[#All],[Invoice_Group]],0),MATCH($B$3,Allocations[#Headers],0))</f>
        <v>0</v>
      </c>
      <c r="IQ7" s="46">
        <f>INDEX(Allocations[#All],MATCH($C6,Allocations[[#All],[Invoice_Group]],0),MATCH($B$3,Allocations[#Headers],0))</f>
        <v>0</v>
      </c>
      <c r="IR7" s="46">
        <f>INDEX(Allocations[#All],MATCH($C6,Allocations[[#All],[Invoice_Group]],0),MATCH($B$3,Allocations[#Headers],0))</f>
        <v>0</v>
      </c>
      <c r="IS7" s="46">
        <f>INDEX(Allocations[#All],MATCH($C6,Allocations[[#All],[Invoice_Group]],0),MATCH($B$3,Allocations[#Headers],0))</f>
        <v>0</v>
      </c>
      <c r="IT7" s="46">
        <f>INDEX(Allocations[#All],MATCH($C6,Allocations[[#All],[Invoice_Group]],0),MATCH($B$3,Allocations[#Headers],0))</f>
        <v>0</v>
      </c>
      <c r="IU7" s="46">
        <f>INDEX(Allocations[#All],MATCH($C6,Allocations[[#All],[Invoice_Group]],0),MATCH($B$3,Allocations[#Headers],0))</f>
        <v>0</v>
      </c>
      <c r="IV7" s="46">
        <f>INDEX(Allocations[#All],MATCH($C6,Allocations[[#All],[Invoice_Group]],0),MATCH($B$3,Allocations[#Headers],0))</f>
        <v>0</v>
      </c>
      <c r="IW7" s="46">
        <f>INDEX(Allocations[#All],MATCH($C6,Allocations[[#All],[Invoice_Group]],0),MATCH($B$3,Allocations[#Headers],0))</f>
        <v>0</v>
      </c>
      <c r="IX7" s="46">
        <f>INDEX(Allocations[#All],MATCH($C6,Allocations[[#All],[Invoice_Group]],0),MATCH($B$3,Allocations[#Headers],0))</f>
        <v>0</v>
      </c>
      <c r="IY7" s="46">
        <f>INDEX(Allocations[#All],MATCH($C6,Allocations[[#All],[Invoice_Group]],0),MATCH($B$3,Allocations[#Headers],0))</f>
        <v>0</v>
      </c>
      <c r="IZ7" s="46">
        <f>INDEX(Allocations[#All],MATCH($C6,Allocations[[#All],[Invoice_Group]],0),MATCH($B$3,Allocations[#Headers],0))</f>
        <v>0</v>
      </c>
      <c r="JA7" s="46">
        <f>INDEX(Allocations[#All],MATCH($C6,Allocations[[#All],[Invoice_Group]],0),MATCH($B$3,Allocations[#Headers],0))</f>
        <v>0</v>
      </c>
      <c r="JB7" s="46">
        <f>INDEX(Allocations[#All],MATCH($C6,Allocations[[#All],[Invoice_Group]],0),MATCH($B$3,Allocations[#Headers],0))</f>
        <v>0</v>
      </c>
      <c r="JC7" s="46">
        <f>INDEX(Allocations[#All],MATCH($C6,Allocations[[#All],[Invoice_Group]],0),MATCH($B$3,Allocations[#Headers],0))</f>
        <v>0</v>
      </c>
      <c r="JD7" s="46">
        <f>INDEX(Allocations[#All],MATCH($C6,Allocations[[#All],[Invoice_Group]],0),MATCH($B$3,Allocations[#Headers],0))</f>
        <v>0</v>
      </c>
      <c r="JE7" s="46">
        <f>INDEX(Allocations[#All],MATCH($C6,Allocations[[#All],[Invoice_Group]],0),MATCH($B$3,Allocations[#Headers],0))</f>
        <v>0</v>
      </c>
      <c r="JF7" s="46">
        <f>INDEX(Allocations[#All],MATCH($C6,Allocations[[#All],[Invoice_Group]],0),MATCH($B$3,Allocations[#Headers],0))</f>
        <v>0</v>
      </c>
      <c r="JG7" s="46">
        <f>INDEX(Allocations[#All],MATCH($C6,Allocations[[#All],[Invoice_Group]],0),MATCH($B$3,Allocations[#Headers],0))</f>
        <v>0</v>
      </c>
      <c r="JH7" s="46">
        <f>INDEX(Allocations[#All],MATCH($C6,Allocations[[#All],[Invoice_Group]],0),MATCH($B$3,Allocations[#Headers],0))</f>
        <v>0</v>
      </c>
      <c r="JI7" s="46">
        <f>INDEX(Allocations[#All],MATCH($C6,Allocations[[#All],[Invoice_Group]],0),MATCH($B$3,Allocations[#Headers],0))</f>
        <v>0</v>
      </c>
      <c r="JJ7" s="46">
        <f>INDEX(Allocations[#All],MATCH($C6,Allocations[[#All],[Invoice_Group]],0),MATCH($B$3,Allocations[#Headers],0))</f>
        <v>0</v>
      </c>
      <c r="JK7" s="46">
        <f>INDEX(Allocations[#All],MATCH($C6,Allocations[[#All],[Invoice_Group]],0),MATCH($B$3,Allocations[#Headers],0))</f>
        <v>0</v>
      </c>
      <c r="JL7" s="46">
        <f>INDEX(Allocations[#All],MATCH($C6,Allocations[[#All],[Invoice_Group]],0),MATCH($B$3,Allocations[#Headers],0))</f>
        <v>0</v>
      </c>
      <c r="JM7" s="46">
        <f>INDEX(Allocations[#All],MATCH($C6,Allocations[[#All],[Invoice_Group]],0),MATCH($B$3,Allocations[#Headers],0))</f>
        <v>0</v>
      </c>
      <c r="JN7" s="46">
        <f>INDEX(Allocations[#All],MATCH($C6,Allocations[[#All],[Invoice_Group]],0),MATCH($B$3,Allocations[#Headers],0))</f>
        <v>0</v>
      </c>
      <c r="JO7" s="46">
        <f>INDEX(Allocations[#All],MATCH($C6,Allocations[[#All],[Invoice_Group]],0),MATCH($B$3,Allocations[#Headers],0))</f>
        <v>0</v>
      </c>
      <c r="JP7" s="46">
        <f>INDEX(Allocations[#All],MATCH($C6,Allocations[[#All],[Invoice_Group]],0),MATCH($B$3,Allocations[#Headers],0))</f>
        <v>0</v>
      </c>
      <c r="JQ7" s="46">
        <f>INDEX(Allocations[#All],MATCH($C6,Allocations[[#All],[Invoice_Group]],0),MATCH($B$3,Allocations[#Headers],0))</f>
        <v>0</v>
      </c>
      <c r="JR7" s="46">
        <f>INDEX(Allocations[#All],MATCH($C6,Allocations[[#All],[Invoice_Group]],0),MATCH($B$3,Allocations[#Headers],0))</f>
        <v>0</v>
      </c>
      <c r="JS7" s="46">
        <f>INDEX(Allocations[#All],MATCH($C6,Allocations[[#All],[Invoice_Group]],0),MATCH($B$3,Allocations[#Headers],0))</f>
        <v>0</v>
      </c>
      <c r="JT7" s="46">
        <f>INDEX(Allocations[#All],MATCH($C6,Allocations[[#All],[Invoice_Group]],0),MATCH($B$3,Allocations[#Headers],0))</f>
        <v>0</v>
      </c>
      <c r="JU7" s="46">
        <f>INDEX(Allocations[#All],MATCH($C6,Allocations[[#All],[Invoice_Group]],0),MATCH($B$3,Allocations[#Headers],0))</f>
        <v>0</v>
      </c>
      <c r="JV7" s="46">
        <f>INDEX(Allocations[#All],MATCH($C6,Allocations[[#All],[Invoice_Group]],0),MATCH($B$3,Allocations[#Headers],0))</f>
        <v>0</v>
      </c>
      <c r="JW7" s="46">
        <f>INDEX(Allocations[#All],MATCH($C6,Allocations[[#All],[Invoice_Group]],0),MATCH($B$3,Allocations[#Headers],0))</f>
        <v>0</v>
      </c>
      <c r="JX7" s="46">
        <f>INDEX(Allocations[#All],MATCH($C6,Allocations[[#All],[Invoice_Group]],0),MATCH($B$3,Allocations[#Headers],0))</f>
        <v>0</v>
      </c>
      <c r="JY7" s="46">
        <f>INDEX(Allocations[#All],MATCH($C6,Allocations[[#All],[Invoice_Group]],0),MATCH($B$3,Allocations[#Headers],0))</f>
        <v>0</v>
      </c>
      <c r="JZ7" s="46">
        <f>INDEX(Allocations[#All],MATCH($C6,Allocations[[#All],[Invoice_Group]],0),MATCH($B$3,Allocations[#Headers],0))</f>
        <v>0</v>
      </c>
      <c r="KA7" s="46">
        <f>INDEX(Allocations[#All],MATCH($C6,Allocations[[#All],[Invoice_Group]],0),MATCH($B$3,Allocations[#Headers],0))</f>
        <v>0</v>
      </c>
      <c r="KB7" s="46">
        <f>INDEX(Allocations[#All],MATCH($C6,Allocations[[#All],[Invoice_Group]],0),MATCH($B$3,Allocations[#Headers],0))</f>
        <v>0</v>
      </c>
      <c r="KC7" s="46">
        <f>INDEX(Allocations[#All],MATCH($C6,Allocations[[#All],[Invoice_Group]],0),MATCH($B$3,Allocations[#Headers],0))</f>
        <v>0</v>
      </c>
      <c r="KD7" s="46">
        <f>INDEX(Allocations[#All],MATCH($C6,Allocations[[#All],[Invoice_Group]],0),MATCH($B$3,Allocations[#Headers],0))</f>
        <v>0</v>
      </c>
      <c r="KE7" s="46">
        <f>INDEX(Allocations[#All],MATCH($C6,Allocations[[#All],[Invoice_Group]],0),MATCH($B$3,Allocations[#Headers],0))</f>
        <v>0</v>
      </c>
      <c r="KF7" s="46">
        <f>INDEX(Allocations[#All],MATCH($C6,Allocations[[#All],[Invoice_Group]],0),MATCH($B$3,Allocations[#Headers],0))</f>
        <v>0</v>
      </c>
      <c r="KG7" s="46">
        <f>INDEX(Allocations[#All],MATCH($C6,Allocations[[#All],[Invoice_Group]],0),MATCH($B$3,Allocations[#Headers],0))</f>
        <v>0</v>
      </c>
      <c r="KH7" s="46">
        <f>INDEX(Allocations[#All],MATCH($C6,Allocations[[#All],[Invoice_Group]],0),MATCH($B$3,Allocations[#Headers],0))</f>
        <v>0</v>
      </c>
      <c r="KI7" s="46">
        <f>INDEX(Allocations[#All],MATCH($C6,Allocations[[#All],[Invoice_Group]],0),MATCH($B$3,Allocations[#Headers],0))</f>
        <v>0</v>
      </c>
      <c r="KJ7" s="46">
        <f>INDEX(Allocations[#All],MATCH($C6,Allocations[[#All],[Invoice_Group]],0),MATCH($B$3,Allocations[#Headers],0))</f>
        <v>0</v>
      </c>
      <c r="KK7" s="46">
        <f>INDEX(Allocations[#All],MATCH($C6,Allocations[[#All],[Invoice_Group]],0),MATCH($B$3,Allocations[#Headers],0))</f>
        <v>0</v>
      </c>
      <c r="KL7" s="46">
        <f>INDEX(Allocations[#All],MATCH($C6,Allocations[[#All],[Invoice_Group]],0),MATCH($B$3,Allocations[#Headers],0))</f>
        <v>0</v>
      </c>
      <c r="KM7" s="46">
        <f>INDEX(Allocations[#All],MATCH($C6,Allocations[[#All],[Invoice_Group]],0),MATCH($B$3,Allocations[#Headers],0))</f>
        <v>0</v>
      </c>
      <c r="KN7" s="46">
        <f>INDEX(Allocations[#All],MATCH($C6,Allocations[[#All],[Invoice_Group]],0),MATCH($B$3,Allocations[#Headers],0))</f>
        <v>0</v>
      </c>
      <c r="KO7" s="46">
        <f>INDEX(Allocations[#All],MATCH($C6,Allocations[[#All],[Invoice_Group]],0),MATCH($B$3,Allocations[#Headers],0))</f>
        <v>0</v>
      </c>
      <c r="KP7" s="46">
        <f>INDEX(Allocations[#All],MATCH($C6,Allocations[[#All],[Invoice_Group]],0),MATCH($B$3,Allocations[#Headers],0))</f>
        <v>0</v>
      </c>
      <c r="KQ7" s="46">
        <f>INDEX(Allocations[#All],MATCH($C6,Allocations[[#All],[Invoice_Group]],0),MATCH($B$3,Allocations[#Headers],0))</f>
        <v>0</v>
      </c>
      <c r="KR7" s="46">
        <f>INDEX(Allocations[#All],MATCH($C6,Allocations[[#All],[Invoice_Group]],0),MATCH($B$3,Allocations[#Headers],0))</f>
        <v>0</v>
      </c>
      <c r="KS7" s="46">
        <f>INDEX(Allocations[#All],MATCH($C6,Allocations[[#All],[Invoice_Group]],0),MATCH($B$3,Allocations[#Headers],0))</f>
        <v>0</v>
      </c>
      <c r="KT7" s="46">
        <f>INDEX(Allocations[#All],MATCH($C6,Allocations[[#All],[Invoice_Group]],0),MATCH($B$3,Allocations[#Headers],0))</f>
        <v>0</v>
      </c>
      <c r="KU7" s="46">
        <f>INDEX(Allocations[#All],MATCH($C6,Allocations[[#All],[Invoice_Group]],0),MATCH($B$3,Allocations[#Headers],0))</f>
        <v>0</v>
      </c>
      <c r="KV7" s="46">
        <f>INDEX(Allocations[#All],MATCH($C6,Allocations[[#All],[Invoice_Group]],0),MATCH($B$3,Allocations[#Headers],0))</f>
        <v>0</v>
      </c>
      <c r="KW7" s="46">
        <f>INDEX(Allocations[#All],MATCH($C6,Allocations[[#All],[Invoice_Group]],0),MATCH($B$3,Allocations[#Headers],0))</f>
        <v>0</v>
      </c>
      <c r="KX7" s="46">
        <f>INDEX(Allocations[#All],MATCH($C6,Allocations[[#All],[Invoice_Group]],0),MATCH($B$3,Allocations[#Headers],0))</f>
        <v>0</v>
      </c>
      <c r="KY7" s="46">
        <f>INDEX(Allocations[#All],MATCH($C6,Allocations[[#All],[Invoice_Group]],0),MATCH($B$3,Allocations[#Headers],0))</f>
        <v>0</v>
      </c>
      <c r="KZ7" s="46">
        <f>INDEX(Allocations[#All],MATCH($C6,Allocations[[#All],[Invoice_Group]],0),MATCH($B$3,Allocations[#Headers],0))</f>
        <v>0</v>
      </c>
      <c r="LA7" s="46">
        <f>INDEX(Allocations[#All],MATCH($C6,Allocations[[#All],[Invoice_Group]],0),MATCH($B$3,Allocations[#Headers],0))</f>
        <v>0</v>
      </c>
      <c r="LB7" s="46">
        <f>INDEX(Allocations[#All],MATCH($C6,Allocations[[#All],[Invoice_Group]],0),MATCH($B$3,Allocations[#Headers],0))</f>
        <v>0</v>
      </c>
      <c r="LC7" s="46">
        <f>INDEX(Allocations[#All],MATCH($C6,Allocations[[#All],[Invoice_Group]],0),MATCH($B$3,Allocations[#Headers],0))</f>
        <v>0</v>
      </c>
      <c r="LD7" s="46">
        <f>INDEX(Allocations[#All],MATCH($C6,Allocations[[#All],[Invoice_Group]],0),MATCH($B$3,Allocations[#Headers],0))</f>
        <v>0</v>
      </c>
      <c r="LE7" s="46">
        <f>INDEX(Allocations[#All],MATCH($C6,Allocations[[#All],[Invoice_Group]],0),MATCH($B$3,Allocations[#Headers],0))</f>
        <v>0</v>
      </c>
      <c r="LF7" s="46">
        <f>INDEX(Allocations[#All],MATCH($C6,Allocations[[#All],[Invoice_Group]],0),MATCH($B$3,Allocations[#Headers],0))</f>
        <v>0</v>
      </c>
      <c r="LG7" s="46">
        <f>INDEX(Allocations[#All],MATCH($C6,Allocations[[#All],[Invoice_Group]],0),MATCH($B$3,Allocations[#Headers],0))</f>
        <v>0</v>
      </c>
      <c r="LH7" s="46">
        <f>INDEX(Allocations[#All],MATCH($C6,Allocations[[#All],[Invoice_Group]],0),MATCH($B$3,Allocations[#Headers],0))</f>
        <v>0</v>
      </c>
      <c r="LI7" s="46">
        <f>INDEX(Allocations[#All],MATCH($C6,Allocations[[#All],[Invoice_Group]],0),MATCH($B$3,Allocations[#Headers],0))</f>
        <v>0</v>
      </c>
      <c r="LJ7" s="46">
        <f>INDEX(Allocations[#All],MATCH($C6,Allocations[[#All],[Invoice_Group]],0),MATCH($B$3,Allocations[#Headers],0))</f>
        <v>0</v>
      </c>
      <c r="LK7" s="46">
        <f>INDEX(Allocations[#All],MATCH($C6,Allocations[[#All],[Invoice_Group]],0),MATCH($B$3,Allocations[#Headers],0))</f>
        <v>0</v>
      </c>
      <c r="LL7" s="46">
        <f>INDEX(Allocations[#All],MATCH($C6,Allocations[[#All],[Invoice_Group]],0),MATCH($B$3,Allocations[#Headers],0))</f>
        <v>0</v>
      </c>
      <c r="LM7" s="46">
        <f>INDEX(Allocations[#All],MATCH($C6,Allocations[[#All],[Invoice_Group]],0),MATCH($B$3,Allocations[#Headers],0))</f>
        <v>0</v>
      </c>
      <c r="LN7" s="46">
        <f>INDEX(Allocations[#All],MATCH($C6,Allocations[[#All],[Invoice_Group]],0),MATCH($B$3,Allocations[#Headers],0))</f>
        <v>0</v>
      </c>
      <c r="LO7" s="46">
        <f>INDEX(Allocations[#All],MATCH($C6,Allocations[[#All],[Invoice_Group]],0),MATCH($B$3,Allocations[#Headers],0))</f>
        <v>0</v>
      </c>
      <c r="LP7" s="46">
        <f>INDEX(Allocations[#All],MATCH($C6,Allocations[[#All],[Invoice_Group]],0),MATCH($B$3,Allocations[#Headers],0))</f>
        <v>0</v>
      </c>
      <c r="LQ7" s="46">
        <f>INDEX(Allocations[#All],MATCH($C6,Allocations[[#All],[Invoice_Group]],0),MATCH($B$3,Allocations[#Headers],0))</f>
        <v>0</v>
      </c>
      <c r="LR7" s="46">
        <f>INDEX(Allocations[#All],MATCH($C6,Allocations[[#All],[Invoice_Group]],0),MATCH($B$3,Allocations[#Headers],0))</f>
        <v>0</v>
      </c>
      <c r="LS7" s="46">
        <f>INDEX(Allocations[#All],MATCH($C6,Allocations[[#All],[Invoice_Group]],0),MATCH($B$3,Allocations[#Headers],0))</f>
        <v>0</v>
      </c>
      <c r="LT7" s="46">
        <f>INDEX(Allocations[#All],MATCH($C6,Allocations[[#All],[Invoice_Group]],0),MATCH($B$3,Allocations[#Headers],0))</f>
        <v>0</v>
      </c>
      <c r="LU7" s="46">
        <f>INDEX(Allocations[#All],MATCH($C6,Allocations[[#All],[Invoice_Group]],0),MATCH($B$3,Allocations[#Headers],0))</f>
        <v>0</v>
      </c>
      <c r="LV7" s="46">
        <f>INDEX(Allocations[#All],MATCH($C6,Allocations[[#All],[Invoice_Group]],0),MATCH($B$3,Allocations[#Headers],0))</f>
        <v>0</v>
      </c>
      <c r="LW7" s="46">
        <f>INDEX(Allocations[#All],MATCH($C6,Allocations[[#All],[Invoice_Group]],0),MATCH($B$3,Allocations[#Headers],0))</f>
        <v>0</v>
      </c>
      <c r="LX7" s="46">
        <f>INDEX(Allocations[#All],MATCH($C6,Allocations[[#All],[Invoice_Group]],0),MATCH($B$3,Allocations[#Headers],0))</f>
        <v>0</v>
      </c>
      <c r="LY7" s="46">
        <f>INDEX(Allocations[#All],MATCH($C6,Allocations[[#All],[Invoice_Group]],0),MATCH($B$3,Allocations[#Headers],0))</f>
        <v>0</v>
      </c>
      <c r="LZ7" s="46">
        <f>INDEX(Allocations[#All],MATCH($C6,Allocations[[#All],[Invoice_Group]],0),MATCH($B$3,Allocations[#Headers],0))</f>
        <v>0</v>
      </c>
      <c r="MA7" s="46">
        <f>INDEX(Allocations[#All],MATCH($C6,Allocations[[#All],[Invoice_Group]],0),MATCH($B$3,Allocations[#Headers],0))</f>
        <v>0</v>
      </c>
      <c r="MB7" s="46">
        <f>INDEX(Allocations[#All],MATCH($C6,Allocations[[#All],[Invoice_Group]],0),MATCH($B$3,Allocations[#Headers],0))</f>
        <v>0</v>
      </c>
      <c r="MC7" s="46">
        <f>INDEX(Allocations[#All],MATCH($C6,Allocations[[#All],[Invoice_Group]],0),MATCH($B$3,Allocations[#Headers],0))</f>
        <v>0</v>
      </c>
      <c r="MD7" s="46">
        <f>INDEX(Allocations[#All],MATCH($C6,Allocations[[#All],[Invoice_Group]],0),MATCH($B$3,Allocations[#Headers],0))</f>
        <v>0</v>
      </c>
      <c r="ME7" s="46">
        <f>INDEX(Allocations[#All],MATCH($C6,Allocations[[#All],[Invoice_Group]],0),MATCH($B$3,Allocations[#Headers],0))</f>
        <v>0</v>
      </c>
      <c r="MF7" s="46">
        <f>INDEX(Allocations[#All],MATCH($C6,Allocations[[#All],[Invoice_Group]],0),MATCH($B$3,Allocations[#Headers],0))</f>
        <v>0</v>
      </c>
      <c r="MG7" s="46">
        <f>INDEX(Allocations[#All],MATCH($C6,Allocations[[#All],[Invoice_Group]],0),MATCH($B$3,Allocations[#Headers],0))</f>
        <v>0</v>
      </c>
      <c r="MH7" s="46">
        <f>INDEX(Allocations[#All],MATCH($C6,Allocations[[#All],[Invoice_Group]],0),MATCH($B$3,Allocations[#Headers],0))</f>
        <v>0</v>
      </c>
      <c r="MI7" s="46">
        <f>INDEX(Allocations[#All],MATCH($C6,Allocations[[#All],[Invoice_Group]],0),MATCH($B$3,Allocations[#Headers],0))</f>
        <v>0</v>
      </c>
      <c r="MJ7" s="46">
        <f>INDEX(Allocations[#All],MATCH($C6,Allocations[[#All],[Invoice_Group]],0),MATCH($B$3,Allocations[#Headers],0))</f>
        <v>0</v>
      </c>
      <c r="MK7" s="46">
        <f>INDEX(Allocations[#All],MATCH($C6,Allocations[[#All],[Invoice_Group]],0),MATCH($B$3,Allocations[#Headers],0))</f>
        <v>0</v>
      </c>
      <c r="ML7" s="46">
        <f>INDEX(Allocations[#All],MATCH($C6,Allocations[[#All],[Invoice_Group]],0),MATCH($B$3,Allocations[#Headers],0))</f>
        <v>0</v>
      </c>
      <c r="MM7" s="46">
        <f>INDEX(Allocations[#All],MATCH($C6,Allocations[[#All],[Invoice_Group]],0),MATCH($B$3,Allocations[#Headers],0))</f>
        <v>0</v>
      </c>
      <c r="MN7" s="46">
        <f>INDEX(Allocations[#All],MATCH($C6,Allocations[[#All],[Invoice_Group]],0),MATCH($B$3,Allocations[#Headers],0))</f>
        <v>0</v>
      </c>
      <c r="MO7" s="46">
        <f>INDEX(Allocations[#All],MATCH($C6,Allocations[[#All],[Invoice_Group]],0),MATCH($B$3,Allocations[#Headers],0))</f>
        <v>0</v>
      </c>
      <c r="MP7" s="46">
        <f>INDEX(Allocations[#All],MATCH($C6,Allocations[[#All],[Invoice_Group]],0),MATCH($B$3,Allocations[#Headers],0))</f>
        <v>0</v>
      </c>
      <c r="MQ7" s="46">
        <f>INDEX(Allocations[#All],MATCH($C6,Allocations[[#All],[Invoice_Group]],0),MATCH($B$3,Allocations[#Headers],0))</f>
        <v>0</v>
      </c>
      <c r="MR7" s="46">
        <f>INDEX(Allocations[#All],MATCH($C6,Allocations[[#All],[Invoice_Group]],0),MATCH($B$3,Allocations[#Headers],0))</f>
        <v>0</v>
      </c>
      <c r="MS7" s="46">
        <f>INDEX(Allocations[#All],MATCH($C6,Allocations[[#All],[Invoice_Group]],0),MATCH($B$3,Allocations[#Headers],0))</f>
        <v>0</v>
      </c>
      <c r="MT7" s="46">
        <f>INDEX(Allocations[#All],MATCH($C6,Allocations[[#All],[Invoice_Group]],0),MATCH($B$3,Allocations[#Headers],0))</f>
        <v>0</v>
      </c>
      <c r="MU7" s="46">
        <f>INDEX(Allocations[#All],MATCH($C6,Allocations[[#All],[Invoice_Group]],0),MATCH($B$3,Allocations[#Headers],0))</f>
        <v>0</v>
      </c>
      <c r="MV7" s="46">
        <f>INDEX(Allocations[#All],MATCH($C6,Allocations[[#All],[Invoice_Group]],0),MATCH($B$3,Allocations[#Headers],0))</f>
        <v>0</v>
      </c>
      <c r="MW7" s="46">
        <f>INDEX(Allocations[#All],MATCH($C6,Allocations[[#All],[Invoice_Group]],0),MATCH($B$3,Allocations[#Headers],0))</f>
        <v>0</v>
      </c>
      <c r="MX7" s="46">
        <f>INDEX(Allocations[#All],MATCH($C6,Allocations[[#All],[Invoice_Group]],0),MATCH($B$3,Allocations[#Headers],0))</f>
        <v>0</v>
      </c>
      <c r="MY7" s="46">
        <f>INDEX(Allocations[#All],MATCH($C6,Allocations[[#All],[Invoice_Group]],0),MATCH($B$3,Allocations[#Headers],0))</f>
        <v>0</v>
      </c>
      <c r="MZ7" s="46">
        <f>INDEX(Allocations[#All],MATCH($C6,Allocations[[#All],[Invoice_Group]],0),MATCH($B$3,Allocations[#Headers],0))</f>
        <v>0</v>
      </c>
      <c r="NA7" s="1"/>
      <c r="NB7" s="19" t="str">
        <f t="shared" si="141"/>
        <v>Allocation %</v>
      </c>
      <c r="NC7" s="46">
        <f t="shared" si="142"/>
        <v>0</v>
      </c>
      <c r="ND7" s="46">
        <f t="shared" si="142"/>
        <v>0</v>
      </c>
      <c r="NE7" s="46">
        <f t="shared" si="142"/>
        <v>0</v>
      </c>
      <c r="NF7" s="46">
        <f t="shared" si="142"/>
        <v>0</v>
      </c>
      <c r="NG7" s="46">
        <f t="shared" si="142"/>
        <v>0</v>
      </c>
      <c r="NH7" s="46">
        <f t="shared" si="142"/>
        <v>0</v>
      </c>
      <c r="NI7" s="46">
        <f t="shared" si="142"/>
        <v>0</v>
      </c>
      <c r="NJ7" s="46">
        <f t="shared" si="142"/>
        <v>0</v>
      </c>
      <c r="NK7" s="46">
        <f t="shared" si="142"/>
        <v>0</v>
      </c>
      <c r="NL7" s="46">
        <f t="shared" si="142"/>
        <v>0</v>
      </c>
      <c r="NM7" s="46">
        <f t="shared" si="143"/>
        <v>0</v>
      </c>
      <c r="NN7" s="46">
        <f t="shared" si="143"/>
        <v>0</v>
      </c>
      <c r="NO7" s="46">
        <f t="shared" si="143"/>
        <v>0</v>
      </c>
      <c r="NP7" s="46">
        <f t="shared" si="143"/>
        <v>0</v>
      </c>
      <c r="NQ7" s="46">
        <f t="shared" si="143"/>
        <v>0</v>
      </c>
      <c r="NR7" s="46">
        <f t="shared" si="143"/>
        <v>0</v>
      </c>
      <c r="NS7" s="46">
        <f t="shared" si="143"/>
        <v>0</v>
      </c>
      <c r="NT7" s="46">
        <f t="shared" si="143"/>
        <v>0</v>
      </c>
      <c r="NU7" s="46">
        <f t="shared" si="143"/>
        <v>0</v>
      </c>
      <c r="NV7" s="46">
        <f t="shared" si="143"/>
        <v>0</v>
      </c>
      <c r="NW7" s="46">
        <f t="shared" si="144"/>
        <v>0</v>
      </c>
      <c r="NX7" s="46">
        <f t="shared" si="144"/>
        <v>0</v>
      </c>
      <c r="NY7" s="46">
        <f t="shared" si="144"/>
        <v>0</v>
      </c>
      <c r="NZ7" s="46">
        <f t="shared" si="144"/>
        <v>0</v>
      </c>
      <c r="OA7" s="46">
        <f t="shared" si="144"/>
        <v>0</v>
      </c>
      <c r="OB7" s="46">
        <f t="shared" si="144"/>
        <v>0</v>
      </c>
      <c r="OC7" s="46">
        <f t="shared" si="144"/>
        <v>0</v>
      </c>
      <c r="OD7" s="46">
        <f t="shared" si="144"/>
        <v>0</v>
      </c>
      <c r="OE7" s="46">
        <f t="shared" si="144"/>
        <v>0</v>
      </c>
      <c r="OF7" s="46">
        <f t="shared" si="144"/>
        <v>0</v>
      </c>
      <c r="OH7" s="58" t="str">
        <f>_xlfn.CONCAT(C6," ",D7)</f>
        <v>Chester Solar Allocation %</v>
      </c>
    </row>
    <row r="8" spans="2:398" x14ac:dyDescent="0.25">
      <c r="B8" s="5"/>
      <c r="C8" s="5"/>
      <c r="D8" s="19" t="s">
        <v>91</v>
      </c>
      <c r="E8" s="44">
        <f t="shared" ref="E8:BE8" si="145">+E7*E6*1000</f>
        <v>0</v>
      </c>
      <c r="F8" s="44">
        <f t="shared" si="145"/>
        <v>0</v>
      </c>
      <c r="G8" s="44">
        <f t="shared" si="145"/>
        <v>0</v>
      </c>
      <c r="H8" s="44">
        <f t="shared" si="145"/>
        <v>0</v>
      </c>
      <c r="I8" s="44">
        <f t="shared" si="145"/>
        <v>0</v>
      </c>
      <c r="J8" s="44">
        <f t="shared" si="145"/>
        <v>0</v>
      </c>
      <c r="K8" s="44">
        <f t="shared" si="145"/>
        <v>0</v>
      </c>
      <c r="L8" s="44">
        <f t="shared" si="145"/>
        <v>0</v>
      </c>
      <c r="M8" s="44">
        <f t="shared" si="145"/>
        <v>0</v>
      </c>
      <c r="N8" s="44">
        <f t="shared" si="145"/>
        <v>0</v>
      </c>
      <c r="O8" s="44">
        <f t="shared" si="145"/>
        <v>0</v>
      </c>
      <c r="P8" s="44">
        <f t="shared" si="145"/>
        <v>0</v>
      </c>
      <c r="Q8" s="44">
        <f t="shared" si="145"/>
        <v>0</v>
      </c>
      <c r="R8" s="44">
        <f t="shared" si="145"/>
        <v>0</v>
      </c>
      <c r="S8" s="44">
        <f t="shared" si="145"/>
        <v>0</v>
      </c>
      <c r="T8" s="44">
        <f t="shared" si="145"/>
        <v>0</v>
      </c>
      <c r="U8" s="44">
        <f t="shared" si="145"/>
        <v>0</v>
      </c>
      <c r="V8" s="44">
        <f t="shared" si="145"/>
        <v>0</v>
      </c>
      <c r="W8" s="44">
        <f t="shared" si="145"/>
        <v>0</v>
      </c>
      <c r="X8" s="44">
        <f t="shared" si="145"/>
        <v>0</v>
      </c>
      <c r="Y8" s="44">
        <f t="shared" si="145"/>
        <v>0</v>
      </c>
      <c r="Z8" s="44">
        <f t="shared" si="145"/>
        <v>0</v>
      </c>
      <c r="AA8" s="44">
        <f t="shared" si="145"/>
        <v>0</v>
      </c>
      <c r="AB8" s="44">
        <f t="shared" si="145"/>
        <v>0</v>
      </c>
      <c r="AC8" s="44">
        <f t="shared" si="145"/>
        <v>0</v>
      </c>
      <c r="AD8" s="44">
        <f t="shared" si="145"/>
        <v>0</v>
      </c>
      <c r="AE8" s="44">
        <f t="shared" si="145"/>
        <v>0</v>
      </c>
      <c r="AF8" s="44">
        <f t="shared" si="145"/>
        <v>0</v>
      </c>
      <c r="AG8" s="44">
        <f t="shared" si="145"/>
        <v>0</v>
      </c>
      <c r="AH8" s="44">
        <f t="shared" si="145"/>
        <v>0</v>
      </c>
      <c r="AI8" s="44">
        <f t="shared" si="145"/>
        <v>0</v>
      </c>
      <c r="AJ8" s="44">
        <f t="shared" si="145"/>
        <v>0</v>
      </c>
      <c r="AK8" s="44">
        <f t="shared" si="145"/>
        <v>0</v>
      </c>
      <c r="AL8" s="44">
        <f t="shared" si="145"/>
        <v>0</v>
      </c>
      <c r="AM8" s="44">
        <f t="shared" si="145"/>
        <v>0</v>
      </c>
      <c r="AN8" s="44">
        <f t="shared" si="145"/>
        <v>0</v>
      </c>
      <c r="AO8" s="44">
        <f t="shared" si="145"/>
        <v>0</v>
      </c>
      <c r="AP8" s="44">
        <f t="shared" si="145"/>
        <v>0</v>
      </c>
      <c r="AQ8" s="44">
        <f t="shared" si="145"/>
        <v>0</v>
      </c>
      <c r="AR8" s="44">
        <f t="shared" si="145"/>
        <v>0</v>
      </c>
      <c r="AS8" s="44">
        <f t="shared" si="145"/>
        <v>0</v>
      </c>
      <c r="AT8" s="44">
        <f t="shared" si="145"/>
        <v>0</v>
      </c>
      <c r="AU8" s="44">
        <f t="shared" si="145"/>
        <v>0</v>
      </c>
      <c r="AV8" s="44">
        <f t="shared" si="145"/>
        <v>0</v>
      </c>
      <c r="AW8" s="44">
        <f t="shared" si="145"/>
        <v>0</v>
      </c>
      <c r="AX8" s="44">
        <f t="shared" si="145"/>
        <v>0</v>
      </c>
      <c r="AY8" s="44">
        <f t="shared" si="145"/>
        <v>0</v>
      </c>
      <c r="AZ8" s="44">
        <f t="shared" si="145"/>
        <v>0</v>
      </c>
      <c r="BA8" s="44">
        <f t="shared" si="145"/>
        <v>0</v>
      </c>
      <c r="BB8" s="44">
        <f t="shared" si="145"/>
        <v>0</v>
      </c>
      <c r="BC8" s="44">
        <f t="shared" si="145"/>
        <v>0</v>
      </c>
      <c r="BD8" s="44">
        <f t="shared" si="145"/>
        <v>0</v>
      </c>
      <c r="BE8" s="44">
        <f t="shared" si="145"/>
        <v>0</v>
      </c>
      <c r="BF8" s="44">
        <f t="shared" ref="BF8:DQ8" si="146">+BF7*BF6*1000</f>
        <v>0</v>
      </c>
      <c r="BG8" s="44">
        <f t="shared" si="146"/>
        <v>0</v>
      </c>
      <c r="BH8" s="44">
        <f t="shared" si="146"/>
        <v>0</v>
      </c>
      <c r="BI8" s="44">
        <f t="shared" si="146"/>
        <v>0</v>
      </c>
      <c r="BJ8" s="44">
        <f t="shared" si="146"/>
        <v>0</v>
      </c>
      <c r="BK8" s="44">
        <f t="shared" si="146"/>
        <v>0</v>
      </c>
      <c r="BL8" s="44">
        <f t="shared" si="146"/>
        <v>0</v>
      </c>
      <c r="BM8" s="44">
        <f t="shared" si="146"/>
        <v>0</v>
      </c>
      <c r="BN8" s="44">
        <f t="shared" si="146"/>
        <v>0</v>
      </c>
      <c r="BO8" s="44">
        <f t="shared" si="146"/>
        <v>0</v>
      </c>
      <c r="BP8" s="44">
        <f t="shared" si="146"/>
        <v>0</v>
      </c>
      <c r="BQ8" s="44">
        <f t="shared" si="146"/>
        <v>0</v>
      </c>
      <c r="BR8" s="44">
        <f t="shared" si="146"/>
        <v>0</v>
      </c>
      <c r="BS8" s="44">
        <f t="shared" si="146"/>
        <v>0</v>
      </c>
      <c r="BT8" s="44">
        <f t="shared" si="146"/>
        <v>0</v>
      </c>
      <c r="BU8" s="44">
        <f t="shared" si="146"/>
        <v>0</v>
      </c>
      <c r="BV8" s="44">
        <f t="shared" si="146"/>
        <v>0</v>
      </c>
      <c r="BW8" s="44">
        <f t="shared" si="146"/>
        <v>0</v>
      </c>
      <c r="BX8" s="44">
        <f t="shared" si="146"/>
        <v>0</v>
      </c>
      <c r="BY8" s="44">
        <f t="shared" si="146"/>
        <v>0</v>
      </c>
      <c r="BZ8" s="44">
        <f t="shared" si="146"/>
        <v>0</v>
      </c>
      <c r="CA8" s="44">
        <f t="shared" si="146"/>
        <v>0</v>
      </c>
      <c r="CB8" s="44">
        <f t="shared" si="146"/>
        <v>0</v>
      </c>
      <c r="CC8" s="44">
        <f t="shared" si="146"/>
        <v>0</v>
      </c>
      <c r="CD8" s="44">
        <f t="shared" si="146"/>
        <v>0</v>
      </c>
      <c r="CE8" s="44">
        <f t="shared" si="146"/>
        <v>0</v>
      </c>
      <c r="CF8" s="44">
        <f t="shared" si="146"/>
        <v>0</v>
      </c>
      <c r="CG8" s="44">
        <f t="shared" si="146"/>
        <v>0</v>
      </c>
      <c r="CH8" s="44">
        <f t="shared" si="146"/>
        <v>0</v>
      </c>
      <c r="CI8" s="44">
        <f t="shared" si="146"/>
        <v>0</v>
      </c>
      <c r="CJ8" s="44">
        <f t="shared" si="146"/>
        <v>0</v>
      </c>
      <c r="CK8" s="44">
        <f t="shared" si="146"/>
        <v>0</v>
      </c>
      <c r="CL8" s="44">
        <f t="shared" si="146"/>
        <v>0</v>
      </c>
      <c r="CM8" s="44">
        <f t="shared" si="146"/>
        <v>0</v>
      </c>
      <c r="CN8" s="44">
        <f t="shared" si="146"/>
        <v>0</v>
      </c>
      <c r="CO8" s="44">
        <f t="shared" si="146"/>
        <v>0</v>
      </c>
      <c r="CP8" s="44">
        <f t="shared" si="146"/>
        <v>0</v>
      </c>
      <c r="CQ8" s="44">
        <f t="shared" si="146"/>
        <v>0</v>
      </c>
      <c r="CR8" s="44">
        <f t="shared" si="146"/>
        <v>0</v>
      </c>
      <c r="CS8" s="44">
        <f t="shared" si="146"/>
        <v>0</v>
      </c>
      <c r="CT8" s="44">
        <f t="shared" si="146"/>
        <v>0</v>
      </c>
      <c r="CU8" s="44">
        <f t="shared" si="146"/>
        <v>0</v>
      </c>
      <c r="CV8" s="44">
        <f t="shared" si="146"/>
        <v>0</v>
      </c>
      <c r="CW8" s="44">
        <f t="shared" si="146"/>
        <v>0</v>
      </c>
      <c r="CX8" s="44">
        <f t="shared" si="146"/>
        <v>0</v>
      </c>
      <c r="CY8" s="44">
        <f t="shared" si="146"/>
        <v>0</v>
      </c>
      <c r="CZ8" s="44">
        <f t="shared" si="146"/>
        <v>0</v>
      </c>
      <c r="DA8" s="44">
        <f t="shared" si="146"/>
        <v>0</v>
      </c>
      <c r="DB8" s="44">
        <f t="shared" si="146"/>
        <v>0</v>
      </c>
      <c r="DC8" s="44">
        <f t="shared" si="146"/>
        <v>0</v>
      </c>
      <c r="DD8" s="44">
        <f t="shared" si="146"/>
        <v>0</v>
      </c>
      <c r="DE8" s="44">
        <f t="shared" si="146"/>
        <v>0</v>
      </c>
      <c r="DF8" s="44">
        <f t="shared" si="146"/>
        <v>0</v>
      </c>
      <c r="DG8" s="44">
        <f t="shared" si="146"/>
        <v>0</v>
      </c>
      <c r="DH8" s="44">
        <f t="shared" si="146"/>
        <v>0</v>
      </c>
      <c r="DI8" s="44">
        <f t="shared" si="146"/>
        <v>0</v>
      </c>
      <c r="DJ8" s="44">
        <f t="shared" si="146"/>
        <v>0</v>
      </c>
      <c r="DK8" s="44">
        <f t="shared" si="146"/>
        <v>0</v>
      </c>
      <c r="DL8" s="44">
        <f t="shared" si="146"/>
        <v>0</v>
      </c>
      <c r="DM8" s="44">
        <f t="shared" si="146"/>
        <v>0</v>
      </c>
      <c r="DN8" s="44">
        <f t="shared" si="146"/>
        <v>0</v>
      </c>
      <c r="DO8" s="44">
        <f t="shared" si="146"/>
        <v>0</v>
      </c>
      <c r="DP8" s="44">
        <f t="shared" si="146"/>
        <v>0</v>
      </c>
      <c r="DQ8" s="44">
        <f t="shared" si="146"/>
        <v>0</v>
      </c>
      <c r="DR8" s="44">
        <f t="shared" ref="DR8:GC8" si="147">+DR7*DR6*1000</f>
        <v>0</v>
      </c>
      <c r="DS8" s="44">
        <f t="shared" si="147"/>
        <v>0</v>
      </c>
      <c r="DT8" s="44">
        <f t="shared" si="147"/>
        <v>0</v>
      </c>
      <c r="DU8" s="44">
        <f t="shared" si="147"/>
        <v>0</v>
      </c>
      <c r="DV8" s="44">
        <f t="shared" si="147"/>
        <v>0</v>
      </c>
      <c r="DW8" s="44">
        <f t="shared" si="147"/>
        <v>0</v>
      </c>
      <c r="DX8" s="44">
        <f t="shared" si="147"/>
        <v>0</v>
      </c>
      <c r="DY8" s="44">
        <f t="shared" si="147"/>
        <v>0</v>
      </c>
      <c r="DZ8" s="44">
        <f t="shared" si="147"/>
        <v>0</v>
      </c>
      <c r="EA8" s="44">
        <f t="shared" si="147"/>
        <v>0</v>
      </c>
      <c r="EB8" s="44">
        <f t="shared" si="147"/>
        <v>0</v>
      </c>
      <c r="EC8" s="44">
        <f t="shared" si="147"/>
        <v>0</v>
      </c>
      <c r="ED8" s="44">
        <f t="shared" si="147"/>
        <v>0</v>
      </c>
      <c r="EE8" s="44">
        <f t="shared" si="147"/>
        <v>0</v>
      </c>
      <c r="EF8" s="44">
        <f t="shared" si="147"/>
        <v>0</v>
      </c>
      <c r="EG8" s="44">
        <f t="shared" si="147"/>
        <v>0</v>
      </c>
      <c r="EH8" s="44">
        <f t="shared" si="147"/>
        <v>0</v>
      </c>
      <c r="EI8" s="44">
        <f t="shared" si="147"/>
        <v>0</v>
      </c>
      <c r="EJ8" s="44">
        <f t="shared" si="147"/>
        <v>0</v>
      </c>
      <c r="EK8" s="44">
        <f t="shared" si="147"/>
        <v>0</v>
      </c>
      <c r="EL8" s="44">
        <f t="shared" si="147"/>
        <v>0</v>
      </c>
      <c r="EM8" s="44">
        <f t="shared" si="147"/>
        <v>0</v>
      </c>
      <c r="EN8" s="44">
        <f t="shared" si="147"/>
        <v>0</v>
      </c>
      <c r="EO8" s="44">
        <f t="shared" si="147"/>
        <v>0</v>
      </c>
      <c r="EP8" s="44">
        <f t="shared" si="147"/>
        <v>0</v>
      </c>
      <c r="EQ8" s="44">
        <f t="shared" si="147"/>
        <v>0</v>
      </c>
      <c r="ER8" s="44">
        <f t="shared" si="147"/>
        <v>0</v>
      </c>
      <c r="ES8" s="44">
        <f t="shared" si="147"/>
        <v>0</v>
      </c>
      <c r="ET8" s="44">
        <f t="shared" si="147"/>
        <v>0</v>
      </c>
      <c r="EU8" s="44">
        <f t="shared" si="147"/>
        <v>0</v>
      </c>
      <c r="EV8" s="44">
        <f t="shared" si="147"/>
        <v>0</v>
      </c>
      <c r="EW8" s="44">
        <f t="shared" si="147"/>
        <v>0</v>
      </c>
      <c r="EX8" s="44">
        <f t="shared" si="147"/>
        <v>0</v>
      </c>
      <c r="EY8" s="44">
        <f t="shared" si="147"/>
        <v>0</v>
      </c>
      <c r="EZ8" s="44">
        <f t="shared" si="147"/>
        <v>0</v>
      </c>
      <c r="FA8" s="44">
        <f t="shared" si="147"/>
        <v>0</v>
      </c>
      <c r="FB8" s="44">
        <f t="shared" si="147"/>
        <v>0</v>
      </c>
      <c r="FC8" s="44">
        <f t="shared" si="147"/>
        <v>0</v>
      </c>
      <c r="FD8" s="44">
        <f t="shared" si="147"/>
        <v>0</v>
      </c>
      <c r="FE8" s="44">
        <f t="shared" si="147"/>
        <v>0</v>
      </c>
      <c r="FF8" s="44">
        <f t="shared" si="147"/>
        <v>0</v>
      </c>
      <c r="FG8" s="44">
        <f t="shared" si="147"/>
        <v>0</v>
      </c>
      <c r="FH8" s="44">
        <f t="shared" si="147"/>
        <v>0</v>
      </c>
      <c r="FI8" s="44">
        <f t="shared" si="147"/>
        <v>0</v>
      </c>
      <c r="FJ8" s="44">
        <f t="shared" si="147"/>
        <v>0</v>
      </c>
      <c r="FK8" s="44">
        <f t="shared" si="147"/>
        <v>0</v>
      </c>
      <c r="FL8" s="44">
        <f t="shared" si="147"/>
        <v>0</v>
      </c>
      <c r="FM8" s="44">
        <f t="shared" si="147"/>
        <v>0</v>
      </c>
      <c r="FN8" s="44">
        <f t="shared" si="147"/>
        <v>0</v>
      </c>
      <c r="FO8" s="44">
        <f t="shared" si="147"/>
        <v>0</v>
      </c>
      <c r="FP8" s="44">
        <f t="shared" si="147"/>
        <v>0</v>
      </c>
      <c r="FQ8" s="44">
        <f t="shared" si="147"/>
        <v>0</v>
      </c>
      <c r="FR8" s="44">
        <f t="shared" si="147"/>
        <v>0</v>
      </c>
      <c r="FS8" s="44">
        <f t="shared" si="147"/>
        <v>0</v>
      </c>
      <c r="FT8" s="44">
        <f t="shared" si="147"/>
        <v>0</v>
      </c>
      <c r="FU8" s="44">
        <f t="shared" si="147"/>
        <v>0</v>
      </c>
      <c r="FV8" s="44">
        <f t="shared" si="147"/>
        <v>0</v>
      </c>
      <c r="FW8" s="44">
        <f t="shared" si="147"/>
        <v>0</v>
      </c>
      <c r="FX8" s="44">
        <f t="shared" si="147"/>
        <v>0</v>
      </c>
      <c r="FY8" s="44">
        <f t="shared" si="147"/>
        <v>0</v>
      </c>
      <c r="FZ8" s="44">
        <f t="shared" si="147"/>
        <v>0</v>
      </c>
      <c r="GA8" s="44">
        <f t="shared" si="147"/>
        <v>0</v>
      </c>
      <c r="GB8" s="44">
        <f t="shared" si="147"/>
        <v>0</v>
      </c>
      <c r="GC8" s="44">
        <f t="shared" si="147"/>
        <v>0</v>
      </c>
      <c r="GD8" s="44">
        <f t="shared" ref="GD8:IJ8" si="148">+GD7*GD6*1000</f>
        <v>0</v>
      </c>
      <c r="GE8" s="44">
        <f t="shared" si="148"/>
        <v>0</v>
      </c>
      <c r="GF8" s="44">
        <f t="shared" si="148"/>
        <v>0</v>
      </c>
      <c r="GG8" s="44">
        <f t="shared" si="148"/>
        <v>0</v>
      </c>
      <c r="GH8" s="44">
        <f t="shared" si="148"/>
        <v>0</v>
      </c>
      <c r="GI8" s="44">
        <f t="shared" si="148"/>
        <v>0</v>
      </c>
      <c r="GJ8" s="44">
        <f t="shared" si="148"/>
        <v>0</v>
      </c>
      <c r="GK8" s="44">
        <f t="shared" si="148"/>
        <v>0</v>
      </c>
      <c r="GL8" s="44">
        <f t="shared" si="148"/>
        <v>0</v>
      </c>
      <c r="GM8" s="44">
        <f t="shared" si="148"/>
        <v>0</v>
      </c>
      <c r="GN8" s="44">
        <f t="shared" si="148"/>
        <v>0</v>
      </c>
      <c r="GO8" s="44">
        <f t="shared" si="148"/>
        <v>0</v>
      </c>
      <c r="GP8" s="44">
        <f t="shared" si="148"/>
        <v>0</v>
      </c>
      <c r="GQ8" s="44">
        <f t="shared" si="148"/>
        <v>0</v>
      </c>
      <c r="GR8" s="44">
        <f t="shared" si="148"/>
        <v>0</v>
      </c>
      <c r="GS8" s="44">
        <f t="shared" si="148"/>
        <v>0</v>
      </c>
      <c r="GT8" s="44">
        <f t="shared" si="148"/>
        <v>0</v>
      </c>
      <c r="GU8" s="44">
        <f t="shared" si="148"/>
        <v>0</v>
      </c>
      <c r="GV8" s="44">
        <f t="shared" si="148"/>
        <v>0</v>
      </c>
      <c r="GW8" s="44">
        <f t="shared" si="148"/>
        <v>0</v>
      </c>
      <c r="GX8" s="44">
        <f t="shared" si="148"/>
        <v>0</v>
      </c>
      <c r="GY8" s="44">
        <f t="shared" si="148"/>
        <v>0</v>
      </c>
      <c r="GZ8" s="44">
        <f t="shared" si="148"/>
        <v>0</v>
      </c>
      <c r="HA8" s="44">
        <f t="shared" si="148"/>
        <v>0</v>
      </c>
      <c r="HB8" s="44">
        <f t="shared" si="148"/>
        <v>0</v>
      </c>
      <c r="HC8" s="44">
        <f t="shared" si="148"/>
        <v>0</v>
      </c>
      <c r="HD8" s="44">
        <f t="shared" si="148"/>
        <v>0</v>
      </c>
      <c r="HE8" s="44">
        <f t="shared" si="148"/>
        <v>0</v>
      </c>
      <c r="HF8" s="44">
        <f t="shared" si="148"/>
        <v>0</v>
      </c>
      <c r="HG8" s="44">
        <f t="shared" si="148"/>
        <v>0</v>
      </c>
      <c r="HH8" s="44">
        <f t="shared" si="148"/>
        <v>0</v>
      </c>
      <c r="HI8" s="44">
        <f t="shared" si="148"/>
        <v>0</v>
      </c>
      <c r="HJ8" s="44">
        <f t="shared" si="148"/>
        <v>0</v>
      </c>
      <c r="HK8" s="44">
        <f t="shared" si="148"/>
        <v>0</v>
      </c>
      <c r="HL8" s="44">
        <f t="shared" si="148"/>
        <v>0</v>
      </c>
      <c r="HM8" s="44">
        <f t="shared" si="148"/>
        <v>0</v>
      </c>
      <c r="HN8" s="44">
        <f t="shared" si="148"/>
        <v>0</v>
      </c>
      <c r="HO8" s="44">
        <f t="shared" si="148"/>
        <v>0</v>
      </c>
      <c r="HP8" s="44">
        <f t="shared" si="148"/>
        <v>0</v>
      </c>
      <c r="HQ8" s="44">
        <f t="shared" si="148"/>
        <v>0</v>
      </c>
      <c r="HR8" s="44">
        <f t="shared" si="148"/>
        <v>0</v>
      </c>
      <c r="HS8" s="44">
        <f t="shared" si="148"/>
        <v>0</v>
      </c>
      <c r="HT8" s="44">
        <f t="shared" si="148"/>
        <v>0</v>
      </c>
      <c r="HU8" s="44">
        <f t="shared" si="148"/>
        <v>0</v>
      </c>
      <c r="HV8" s="44">
        <f t="shared" si="148"/>
        <v>0</v>
      </c>
      <c r="HW8" s="44">
        <f t="shared" si="148"/>
        <v>0</v>
      </c>
      <c r="HX8" s="44">
        <f t="shared" si="148"/>
        <v>0</v>
      </c>
      <c r="HY8" s="44">
        <f t="shared" si="148"/>
        <v>0</v>
      </c>
      <c r="HZ8" s="44">
        <f t="shared" si="148"/>
        <v>0</v>
      </c>
      <c r="IA8" s="44">
        <f t="shared" si="148"/>
        <v>0</v>
      </c>
      <c r="IB8" s="44">
        <f t="shared" si="148"/>
        <v>0</v>
      </c>
      <c r="IC8" s="44">
        <f t="shared" si="148"/>
        <v>0</v>
      </c>
      <c r="ID8" s="44">
        <f t="shared" si="148"/>
        <v>0</v>
      </c>
      <c r="IE8" s="44">
        <f t="shared" si="148"/>
        <v>0</v>
      </c>
      <c r="IF8" s="44">
        <f t="shared" si="148"/>
        <v>0</v>
      </c>
      <c r="IG8" s="44">
        <f t="shared" si="148"/>
        <v>0</v>
      </c>
      <c r="IH8" s="44">
        <f t="shared" si="148"/>
        <v>0</v>
      </c>
      <c r="II8" s="44">
        <f t="shared" si="148"/>
        <v>0</v>
      </c>
      <c r="IJ8" s="44">
        <f t="shared" si="148"/>
        <v>0</v>
      </c>
      <c r="IK8" s="44">
        <f t="shared" ref="IK8:KV8" si="149">+IK7*IK6*1000</f>
        <v>0</v>
      </c>
      <c r="IL8" s="44">
        <f t="shared" si="149"/>
        <v>0</v>
      </c>
      <c r="IM8" s="44">
        <f t="shared" si="149"/>
        <v>0</v>
      </c>
      <c r="IN8" s="44">
        <f t="shared" si="149"/>
        <v>0</v>
      </c>
      <c r="IO8" s="44">
        <f t="shared" si="149"/>
        <v>0</v>
      </c>
      <c r="IP8" s="44">
        <f t="shared" si="149"/>
        <v>0</v>
      </c>
      <c r="IQ8" s="44">
        <f t="shared" si="149"/>
        <v>0</v>
      </c>
      <c r="IR8" s="44">
        <f t="shared" si="149"/>
        <v>0</v>
      </c>
      <c r="IS8" s="44">
        <f t="shared" si="149"/>
        <v>0</v>
      </c>
      <c r="IT8" s="44">
        <f t="shared" si="149"/>
        <v>0</v>
      </c>
      <c r="IU8" s="44">
        <f t="shared" si="149"/>
        <v>0</v>
      </c>
      <c r="IV8" s="44">
        <f t="shared" si="149"/>
        <v>0</v>
      </c>
      <c r="IW8" s="44">
        <f t="shared" si="149"/>
        <v>0</v>
      </c>
      <c r="IX8" s="44">
        <f t="shared" si="149"/>
        <v>0</v>
      </c>
      <c r="IY8" s="44">
        <f t="shared" si="149"/>
        <v>0</v>
      </c>
      <c r="IZ8" s="44">
        <f t="shared" si="149"/>
        <v>0</v>
      </c>
      <c r="JA8" s="44">
        <f t="shared" si="149"/>
        <v>0</v>
      </c>
      <c r="JB8" s="44">
        <f t="shared" si="149"/>
        <v>0</v>
      </c>
      <c r="JC8" s="44">
        <f t="shared" si="149"/>
        <v>0</v>
      </c>
      <c r="JD8" s="44">
        <f t="shared" si="149"/>
        <v>0</v>
      </c>
      <c r="JE8" s="44">
        <f t="shared" si="149"/>
        <v>0</v>
      </c>
      <c r="JF8" s="44">
        <f t="shared" si="149"/>
        <v>0</v>
      </c>
      <c r="JG8" s="44">
        <f t="shared" si="149"/>
        <v>0</v>
      </c>
      <c r="JH8" s="44">
        <f t="shared" si="149"/>
        <v>0</v>
      </c>
      <c r="JI8" s="44">
        <f t="shared" si="149"/>
        <v>0</v>
      </c>
      <c r="JJ8" s="44">
        <f t="shared" si="149"/>
        <v>0</v>
      </c>
      <c r="JK8" s="44">
        <f t="shared" si="149"/>
        <v>0</v>
      </c>
      <c r="JL8" s="44">
        <f t="shared" si="149"/>
        <v>0</v>
      </c>
      <c r="JM8" s="44">
        <f t="shared" si="149"/>
        <v>0</v>
      </c>
      <c r="JN8" s="44">
        <f t="shared" si="149"/>
        <v>0</v>
      </c>
      <c r="JO8" s="44">
        <f t="shared" si="149"/>
        <v>0</v>
      </c>
      <c r="JP8" s="44">
        <f t="shared" si="149"/>
        <v>0</v>
      </c>
      <c r="JQ8" s="44">
        <f t="shared" si="149"/>
        <v>0</v>
      </c>
      <c r="JR8" s="44">
        <f t="shared" si="149"/>
        <v>0</v>
      </c>
      <c r="JS8" s="44">
        <f t="shared" si="149"/>
        <v>0</v>
      </c>
      <c r="JT8" s="44">
        <f t="shared" si="149"/>
        <v>0</v>
      </c>
      <c r="JU8" s="44">
        <f t="shared" si="149"/>
        <v>0</v>
      </c>
      <c r="JV8" s="44">
        <f t="shared" si="149"/>
        <v>0</v>
      </c>
      <c r="JW8" s="44">
        <f t="shared" si="149"/>
        <v>0</v>
      </c>
      <c r="JX8" s="44">
        <f t="shared" si="149"/>
        <v>0</v>
      </c>
      <c r="JY8" s="44">
        <f t="shared" si="149"/>
        <v>0</v>
      </c>
      <c r="JZ8" s="44">
        <f t="shared" si="149"/>
        <v>0</v>
      </c>
      <c r="KA8" s="44">
        <f t="shared" si="149"/>
        <v>0</v>
      </c>
      <c r="KB8" s="44">
        <f t="shared" si="149"/>
        <v>0</v>
      </c>
      <c r="KC8" s="44">
        <f t="shared" si="149"/>
        <v>0</v>
      </c>
      <c r="KD8" s="44">
        <f t="shared" si="149"/>
        <v>0</v>
      </c>
      <c r="KE8" s="44">
        <f t="shared" si="149"/>
        <v>0</v>
      </c>
      <c r="KF8" s="44">
        <f t="shared" si="149"/>
        <v>0</v>
      </c>
      <c r="KG8" s="44">
        <f t="shared" si="149"/>
        <v>0</v>
      </c>
      <c r="KH8" s="44">
        <f t="shared" si="149"/>
        <v>0</v>
      </c>
      <c r="KI8" s="44">
        <f t="shared" si="149"/>
        <v>0</v>
      </c>
      <c r="KJ8" s="44">
        <f t="shared" si="149"/>
        <v>0</v>
      </c>
      <c r="KK8" s="44">
        <f t="shared" si="149"/>
        <v>0</v>
      </c>
      <c r="KL8" s="44">
        <f t="shared" si="149"/>
        <v>0</v>
      </c>
      <c r="KM8" s="44">
        <f t="shared" si="149"/>
        <v>0</v>
      </c>
      <c r="KN8" s="44">
        <f t="shared" si="149"/>
        <v>0</v>
      </c>
      <c r="KO8" s="44">
        <f t="shared" si="149"/>
        <v>0</v>
      </c>
      <c r="KP8" s="44">
        <f t="shared" si="149"/>
        <v>0</v>
      </c>
      <c r="KQ8" s="44">
        <f t="shared" si="149"/>
        <v>0</v>
      </c>
      <c r="KR8" s="44">
        <f t="shared" si="149"/>
        <v>0</v>
      </c>
      <c r="KS8" s="44">
        <f t="shared" si="149"/>
        <v>0</v>
      </c>
      <c r="KT8" s="44">
        <f t="shared" si="149"/>
        <v>0</v>
      </c>
      <c r="KU8" s="44">
        <f t="shared" si="149"/>
        <v>0</v>
      </c>
      <c r="KV8" s="44">
        <f t="shared" si="149"/>
        <v>0</v>
      </c>
      <c r="KW8" s="44">
        <f t="shared" ref="KW8:MZ8" si="150">+KW7*KW6*1000</f>
        <v>0</v>
      </c>
      <c r="KX8" s="44">
        <f t="shared" si="150"/>
        <v>0</v>
      </c>
      <c r="KY8" s="44">
        <f t="shared" si="150"/>
        <v>0</v>
      </c>
      <c r="KZ8" s="44">
        <f t="shared" si="150"/>
        <v>0</v>
      </c>
      <c r="LA8" s="44">
        <f t="shared" si="150"/>
        <v>0</v>
      </c>
      <c r="LB8" s="44">
        <f t="shared" si="150"/>
        <v>0</v>
      </c>
      <c r="LC8" s="44">
        <f t="shared" si="150"/>
        <v>0</v>
      </c>
      <c r="LD8" s="44">
        <f t="shared" si="150"/>
        <v>0</v>
      </c>
      <c r="LE8" s="44">
        <f t="shared" si="150"/>
        <v>0</v>
      </c>
      <c r="LF8" s="44">
        <f t="shared" si="150"/>
        <v>0</v>
      </c>
      <c r="LG8" s="44">
        <f t="shared" si="150"/>
        <v>0</v>
      </c>
      <c r="LH8" s="44">
        <f t="shared" si="150"/>
        <v>0</v>
      </c>
      <c r="LI8" s="44">
        <f t="shared" si="150"/>
        <v>0</v>
      </c>
      <c r="LJ8" s="44">
        <f t="shared" si="150"/>
        <v>0</v>
      </c>
      <c r="LK8" s="44">
        <f t="shared" si="150"/>
        <v>0</v>
      </c>
      <c r="LL8" s="44">
        <f t="shared" si="150"/>
        <v>0</v>
      </c>
      <c r="LM8" s="44">
        <f t="shared" si="150"/>
        <v>0</v>
      </c>
      <c r="LN8" s="44">
        <f t="shared" si="150"/>
        <v>0</v>
      </c>
      <c r="LO8" s="44">
        <f t="shared" si="150"/>
        <v>0</v>
      </c>
      <c r="LP8" s="44">
        <f t="shared" si="150"/>
        <v>0</v>
      </c>
      <c r="LQ8" s="44">
        <f t="shared" si="150"/>
        <v>0</v>
      </c>
      <c r="LR8" s="44">
        <f t="shared" si="150"/>
        <v>0</v>
      </c>
      <c r="LS8" s="44">
        <f t="shared" si="150"/>
        <v>0</v>
      </c>
      <c r="LT8" s="44">
        <f t="shared" si="150"/>
        <v>0</v>
      </c>
      <c r="LU8" s="44">
        <f t="shared" si="150"/>
        <v>0</v>
      </c>
      <c r="LV8" s="44">
        <f t="shared" si="150"/>
        <v>0</v>
      </c>
      <c r="LW8" s="44">
        <f t="shared" si="150"/>
        <v>0</v>
      </c>
      <c r="LX8" s="44">
        <f t="shared" si="150"/>
        <v>0</v>
      </c>
      <c r="LY8" s="44">
        <f t="shared" si="150"/>
        <v>0</v>
      </c>
      <c r="LZ8" s="44">
        <f t="shared" si="150"/>
        <v>0</v>
      </c>
      <c r="MA8" s="44">
        <f t="shared" si="150"/>
        <v>0</v>
      </c>
      <c r="MB8" s="44">
        <f t="shared" si="150"/>
        <v>0</v>
      </c>
      <c r="MC8" s="44">
        <f t="shared" si="150"/>
        <v>0</v>
      </c>
      <c r="MD8" s="44">
        <f t="shared" si="150"/>
        <v>0</v>
      </c>
      <c r="ME8" s="44">
        <f t="shared" si="150"/>
        <v>0</v>
      </c>
      <c r="MF8" s="44">
        <f t="shared" si="150"/>
        <v>0</v>
      </c>
      <c r="MG8" s="44">
        <f t="shared" si="150"/>
        <v>0</v>
      </c>
      <c r="MH8" s="44">
        <f t="shared" si="150"/>
        <v>0</v>
      </c>
      <c r="MI8" s="44">
        <f t="shared" si="150"/>
        <v>0</v>
      </c>
      <c r="MJ8" s="44">
        <f t="shared" si="150"/>
        <v>0</v>
      </c>
      <c r="MK8" s="44">
        <f t="shared" si="150"/>
        <v>0</v>
      </c>
      <c r="ML8" s="44">
        <f t="shared" si="150"/>
        <v>0</v>
      </c>
      <c r="MM8" s="44">
        <f t="shared" si="150"/>
        <v>0</v>
      </c>
      <c r="MN8" s="44">
        <f t="shared" si="150"/>
        <v>0</v>
      </c>
      <c r="MO8" s="44">
        <f t="shared" si="150"/>
        <v>0</v>
      </c>
      <c r="MP8" s="44">
        <f t="shared" si="150"/>
        <v>0</v>
      </c>
      <c r="MQ8" s="44">
        <f t="shared" si="150"/>
        <v>0</v>
      </c>
      <c r="MR8" s="44">
        <f t="shared" si="150"/>
        <v>0</v>
      </c>
      <c r="MS8" s="44">
        <f t="shared" si="150"/>
        <v>0</v>
      </c>
      <c r="MT8" s="44">
        <f t="shared" si="150"/>
        <v>0</v>
      </c>
      <c r="MU8" s="44">
        <f t="shared" si="150"/>
        <v>0</v>
      </c>
      <c r="MV8" s="44">
        <f t="shared" si="150"/>
        <v>0</v>
      </c>
      <c r="MW8" s="44">
        <f t="shared" si="150"/>
        <v>0</v>
      </c>
      <c r="MX8" s="44">
        <f t="shared" si="150"/>
        <v>0</v>
      </c>
      <c r="MY8" s="44">
        <f t="shared" si="150"/>
        <v>0</v>
      </c>
      <c r="MZ8" s="44">
        <f t="shared" si="150"/>
        <v>0</v>
      </c>
      <c r="NB8" s="19" t="str">
        <f t="shared" si="141"/>
        <v>Capacity (kW)</v>
      </c>
      <c r="NC8" s="6">
        <f t="shared" si="142"/>
        <v>0</v>
      </c>
      <c r="ND8" s="6">
        <f t="shared" si="142"/>
        <v>0</v>
      </c>
      <c r="NE8" s="6">
        <f t="shared" si="142"/>
        <v>0</v>
      </c>
      <c r="NF8" s="6">
        <f t="shared" si="142"/>
        <v>0</v>
      </c>
      <c r="NG8" s="6">
        <f t="shared" si="142"/>
        <v>0</v>
      </c>
      <c r="NH8" s="6">
        <f t="shared" si="142"/>
        <v>0</v>
      </c>
      <c r="NI8" s="6">
        <f t="shared" si="142"/>
        <v>0</v>
      </c>
      <c r="NJ8" s="6">
        <f t="shared" si="142"/>
        <v>0</v>
      </c>
      <c r="NK8" s="6">
        <f t="shared" si="142"/>
        <v>0</v>
      </c>
      <c r="NL8" s="6">
        <f t="shared" si="142"/>
        <v>0</v>
      </c>
      <c r="NM8" s="6">
        <f t="shared" si="143"/>
        <v>0</v>
      </c>
      <c r="NN8" s="6">
        <f t="shared" si="143"/>
        <v>0</v>
      </c>
      <c r="NO8" s="6">
        <f t="shared" si="143"/>
        <v>0</v>
      </c>
      <c r="NP8" s="6">
        <f t="shared" si="143"/>
        <v>0</v>
      </c>
      <c r="NQ8" s="6">
        <f t="shared" si="143"/>
        <v>0</v>
      </c>
      <c r="NR8" s="6">
        <f t="shared" si="143"/>
        <v>0</v>
      </c>
      <c r="NS8" s="6">
        <f t="shared" si="143"/>
        <v>0</v>
      </c>
      <c r="NT8" s="6">
        <f t="shared" si="143"/>
        <v>0</v>
      </c>
      <c r="NU8" s="6">
        <f t="shared" si="143"/>
        <v>0</v>
      </c>
      <c r="NV8" s="6">
        <f t="shared" si="143"/>
        <v>0</v>
      </c>
      <c r="NW8" s="6">
        <f t="shared" si="144"/>
        <v>0</v>
      </c>
      <c r="NX8" s="6">
        <f t="shared" si="144"/>
        <v>0</v>
      </c>
      <c r="NY8" s="6">
        <f t="shared" si="144"/>
        <v>0</v>
      </c>
      <c r="NZ8" s="6">
        <f t="shared" si="144"/>
        <v>0</v>
      </c>
      <c r="OA8" s="6">
        <f t="shared" si="144"/>
        <v>0</v>
      </c>
      <c r="OB8" s="6">
        <f t="shared" si="144"/>
        <v>0</v>
      </c>
      <c r="OC8" s="6">
        <f t="shared" si="144"/>
        <v>0</v>
      </c>
      <c r="OD8" s="6">
        <f t="shared" si="144"/>
        <v>0</v>
      </c>
      <c r="OE8" s="6">
        <f t="shared" si="144"/>
        <v>0</v>
      </c>
      <c r="OF8" s="6">
        <f t="shared" si="144"/>
        <v>0</v>
      </c>
      <c r="OH8" s="58" t="str">
        <f>_xlfn.CONCAT(C6," ",D8)</f>
        <v>Chester Solar Capacity (kW)</v>
      </c>
    </row>
    <row r="9" spans="2:398" x14ac:dyDescent="0.25">
      <c r="C9" s="57" t="s">
        <v>89</v>
      </c>
      <c r="D9" s="19" t="s">
        <v>1</v>
      </c>
      <c r="E9" s="15">
        <v>9.5500000000000007</v>
      </c>
      <c r="F9" s="15">
        <v>9.5500000000000007</v>
      </c>
      <c r="G9" s="15">
        <v>9.5500000000000007</v>
      </c>
      <c r="H9" s="15">
        <v>9.5500000000000007</v>
      </c>
      <c r="I9" s="15">
        <v>9.5500000000000007</v>
      </c>
      <c r="J9" s="15">
        <v>9.5500000000000007</v>
      </c>
      <c r="K9" s="15">
        <v>9.5500000000000007</v>
      </c>
      <c r="L9" s="15">
        <v>9.5500000000000007</v>
      </c>
      <c r="M9" s="15">
        <v>9.5500000000000007</v>
      </c>
      <c r="N9" s="15">
        <v>9.5500000000000007</v>
      </c>
      <c r="O9" s="15">
        <v>9.5500000000000007</v>
      </c>
      <c r="P9" s="15">
        <v>9.5500000000000007</v>
      </c>
      <c r="Q9" s="15">
        <v>9.5500000000000007</v>
      </c>
      <c r="R9" s="15">
        <v>9.5500000000000007</v>
      </c>
      <c r="S9" s="15">
        <v>9.5500000000000007</v>
      </c>
      <c r="T9" s="15">
        <v>9.5500000000000007</v>
      </c>
      <c r="U9" s="15">
        <v>9.5500000000000007</v>
      </c>
      <c r="V9" s="15">
        <v>9.5500000000000007</v>
      </c>
      <c r="W9" s="15">
        <v>9.5500000000000007</v>
      </c>
      <c r="X9" s="15">
        <v>9.5500000000000007</v>
      </c>
      <c r="Y9" s="15">
        <v>9.5500000000000007</v>
      </c>
      <c r="Z9" s="15">
        <v>9.5500000000000007</v>
      </c>
      <c r="AA9" s="15">
        <v>9.5500000000000007</v>
      </c>
      <c r="AB9" s="15">
        <v>9.5500000000000007</v>
      </c>
      <c r="AC9" s="15">
        <v>9.5500000000000007</v>
      </c>
      <c r="AD9" s="15">
        <v>9.5500000000000007</v>
      </c>
      <c r="AE9" s="15">
        <v>9.5500000000000007</v>
      </c>
      <c r="AF9" s="15">
        <v>9.5500000000000007</v>
      </c>
      <c r="AG9" s="15">
        <v>9.5500000000000007</v>
      </c>
      <c r="AH9" s="15">
        <v>9.5500000000000007</v>
      </c>
      <c r="AI9" s="15">
        <v>9.5500000000000007</v>
      </c>
      <c r="AJ9" s="15">
        <v>9.5500000000000007</v>
      </c>
      <c r="AK9" s="15">
        <v>9.5500000000000007</v>
      </c>
      <c r="AL9" s="15">
        <v>9.5500000000000007</v>
      </c>
      <c r="AM9" s="15">
        <v>9.5500000000000007</v>
      </c>
      <c r="AN9" s="15">
        <v>9.5500000000000007</v>
      </c>
      <c r="AO9" s="15">
        <v>9.5500000000000007</v>
      </c>
      <c r="AP9" s="15">
        <v>9.5500000000000007</v>
      </c>
      <c r="AQ9" s="15">
        <v>9.5500000000000007</v>
      </c>
      <c r="AR9" s="15">
        <v>9.5500000000000007</v>
      </c>
      <c r="AS9" s="15">
        <v>9.5500000000000007</v>
      </c>
      <c r="AT9" s="15">
        <v>9.5500000000000007</v>
      </c>
      <c r="AU9" s="15">
        <v>9.5500000000000007</v>
      </c>
      <c r="AV9" s="15">
        <v>9.5500000000000007</v>
      </c>
      <c r="AW9" s="15">
        <v>9.5500000000000007</v>
      </c>
      <c r="AX9" s="15">
        <v>9.5500000000000007</v>
      </c>
      <c r="AY9" s="15">
        <v>9.5500000000000007</v>
      </c>
      <c r="AZ9" s="15">
        <v>9.5500000000000007</v>
      </c>
      <c r="BA9" s="15">
        <v>9.5500000000000007</v>
      </c>
      <c r="BB9" s="15">
        <v>9.5500000000000007</v>
      </c>
      <c r="BC9" s="15">
        <v>9.5500000000000007</v>
      </c>
      <c r="BD9" s="15">
        <v>9.5500000000000007</v>
      </c>
      <c r="BE9" s="15">
        <v>9.5500000000000007</v>
      </c>
      <c r="BF9" s="15">
        <f>SUMIFS(CP_Forecast!$F$5:$F$38,CP_Forecast!$E$5:$E$38,Capacity_Charges!BF$6)</f>
        <v>2.5310000000000001</v>
      </c>
      <c r="BG9" s="15">
        <f>SUMIFS(CP_Forecast!$F$5:$F$38,CP_Forecast!$E$5:$E$38,Capacity_Charges!BG$6)</f>
        <v>2.5310000000000001</v>
      </c>
      <c r="BH9" s="15">
        <f>SUMIFS(CP_Forecast!$F$5:$F$38,CP_Forecast!$E$5:$E$38,Capacity_Charges!BH$6)</f>
        <v>2.5310000000000001</v>
      </c>
      <c r="BI9" s="15">
        <f>SUMIFS(CP_Forecast!$F$5:$F$38,CP_Forecast!$E$5:$E$38,Capacity_Charges!BI$6)</f>
        <v>2.5310000000000001</v>
      </c>
      <c r="BJ9" s="15">
        <f>SUMIFS(CP_Forecast!$F$5:$F$38,CP_Forecast!$E$5:$E$38,Capacity_Charges!BJ$6)</f>
        <v>2.5310000000000001</v>
      </c>
      <c r="BK9" s="15">
        <f>SUMIFS(CP_Forecast!$F$5:$F$38,CP_Forecast!$E$5:$E$38,Capacity_Charges!BK$6)</f>
        <v>2.5310000000000001</v>
      </c>
      <c r="BL9" s="15">
        <f>SUMIFS(CP_Forecast!$F$5:$F$38,CP_Forecast!$E$5:$E$38,Capacity_Charges!BL$6)</f>
        <v>2.5310000000000001</v>
      </c>
      <c r="BM9" s="15">
        <f>SUMIFS(CP_Forecast!$F$5:$F$38,CP_Forecast!$E$5:$E$38,Capacity_Charges!BM$6)</f>
        <v>2.5310000000000001</v>
      </c>
      <c r="BN9" s="15">
        <f>SUMIFS(CP_Forecast!$F$5:$F$38,CP_Forecast!$E$5:$E$38,Capacity_Charges!BN$6)</f>
        <v>2.5310000000000001</v>
      </c>
      <c r="BO9" s="15">
        <f>SUMIFS(CP_Forecast!$F$5:$F$38,CP_Forecast!$E$5:$E$38,Capacity_Charges!BO$6)</f>
        <v>2.5310000000000001</v>
      </c>
      <c r="BP9" s="15">
        <f>SUMIFS(CP_Forecast!$F$5:$F$38,CP_Forecast!$E$5:$E$38,Capacity_Charges!BP$6)</f>
        <v>2.5310000000000001</v>
      </c>
      <c r="BQ9" s="15">
        <f>SUMIFS(CP_Forecast!$F$5:$F$38,CP_Forecast!$E$5:$E$38,Capacity_Charges!BQ$6)</f>
        <v>2.5310000000000001</v>
      </c>
      <c r="BR9" s="15">
        <f>SUMIFS(CP_Forecast!$F$5:$F$38,CP_Forecast!$E$5:$E$38,Capacity_Charges!BR$6)</f>
        <v>3.5</v>
      </c>
      <c r="BS9" s="15">
        <f>SUMIFS(CP_Forecast!$F$5:$F$38,CP_Forecast!$E$5:$E$38,Capacity_Charges!BS$6)</f>
        <v>3.5</v>
      </c>
      <c r="BT9" s="15">
        <f>SUMIFS(CP_Forecast!$F$5:$F$38,CP_Forecast!$E$5:$E$38,Capacity_Charges!BT$6)</f>
        <v>3.5</v>
      </c>
      <c r="BU9" s="15">
        <f>SUMIFS(CP_Forecast!$F$5:$F$38,CP_Forecast!$E$5:$E$38,Capacity_Charges!BU$6)</f>
        <v>3.5</v>
      </c>
      <c r="BV9" s="15">
        <f>SUMIFS(CP_Forecast!$F$5:$F$38,CP_Forecast!$E$5:$E$38,Capacity_Charges!BV$6)</f>
        <v>3.5</v>
      </c>
      <c r="BW9" s="15">
        <f>SUMIFS(CP_Forecast!$F$5:$F$38,CP_Forecast!$E$5:$E$38,Capacity_Charges!BW$6)</f>
        <v>3.5</v>
      </c>
      <c r="BX9" s="15">
        <f>SUMIFS(CP_Forecast!$F$5:$F$38,CP_Forecast!$E$5:$E$38,Capacity_Charges!BX$6)</f>
        <v>3.5</v>
      </c>
      <c r="BY9" s="15">
        <f>SUMIFS(CP_Forecast!$F$5:$F$38,CP_Forecast!$E$5:$E$38,Capacity_Charges!BY$6)</f>
        <v>3.5</v>
      </c>
      <c r="BZ9" s="15">
        <f>SUMIFS(CP_Forecast!$F$5:$F$38,CP_Forecast!$E$5:$E$38,Capacity_Charges!BZ$6)</f>
        <v>3.5</v>
      </c>
      <c r="CA9" s="15">
        <f>SUMIFS(CP_Forecast!$F$5:$F$38,CP_Forecast!$E$5:$E$38,Capacity_Charges!CA$6)</f>
        <v>3.5</v>
      </c>
      <c r="CB9" s="15">
        <f>SUMIFS(CP_Forecast!$F$5:$F$38,CP_Forecast!$E$5:$E$38,Capacity_Charges!CB$6)</f>
        <v>3.5</v>
      </c>
      <c r="CC9" s="15">
        <f>SUMIFS(CP_Forecast!$F$5:$F$38,CP_Forecast!$E$5:$E$38,Capacity_Charges!CC$6)</f>
        <v>3.5</v>
      </c>
      <c r="CD9" s="15">
        <f>SUMIFS(CP_Forecast!$F$5:$F$38,CP_Forecast!$E$5:$E$38,Capacity_Charges!CD$6)</f>
        <v>4.25</v>
      </c>
      <c r="CE9" s="15">
        <f>SUMIFS(CP_Forecast!$F$5:$F$38,CP_Forecast!$E$5:$E$38,Capacity_Charges!CE$6)</f>
        <v>4.25</v>
      </c>
      <c r="CF9" s="15">
        <f>SUMIFS(CP_Forecast!$F$5:$F$38,CP_Forecast!$E$5:$E$38,Capacity_Charges!CF$6)</f>
        <v>4.25</v>
      </c>
      <c r="CG9" s="15">
        <f>SUMIFS(CP_Forecast!$F$5:$F$38,CP_Forecast!$E$5:$E$38,Capacity_Charges!CG$6)</f>
        <v>4.25</v>
      </c>
      <c r="CH9" s="15">
        <f>SUMIFS(CP_Forecast!$F$5:$F$38,CP_Forecast!$E$5:$E$38,Capacity_Charges!CH$6)</f>
        <v>4.25</v>
      </c>
      <c r="CI9" s="15">
        <f>SUMIFS(CP_Forecast!$F$5:$F$38,CP_Forecast!$E$5:$E$38,Capacity_Charges!CI$6)</f>
        <v>4.25</v>
      </c>
      <c r="CJ9" s="15">
        <f>SUMIFS(CP_Forecast!$F$5:$F$38,CP_Forecast!$E$5:$E$38,Capacity_Charges!CJ$6)</f>
        <v>4.25</v>
      </c>
      <c r="CK9" s="15">
        <f>SUMIFS(CP_Forecast!$F$5:$F$38,CP_Forecast!$E$5:$E$38,Capacity_Charges!CK$6)</f>
        <v>4.25</v>
      </c>
      <c r="CL9" s="15">
        <f>SUMIFS(CP_Forecast!$F$5:$F$38,CP_Forecast!$E$5:$E$38,Capacity_Charges!CL$6)</f>
        <v>4.25</v>
      </c>
      <c r="CM9" s="15">
        <f>SUMIFS(CP_Forecast!$F$5:$F$38,CP_Forecast!$E$5:$E$38,Capacity_Charges!CM$6)</f>
        <v>4.25</v>
      </c>
      <c r="CN9" s="15">
        <f>SUMIFS(CP_Forecast!$F$5:$F$38,CP_Forecast!$E$5:$E$38,Capacity_Charges!CN$6)</f>
        <v>4.25</v>
      </c>
      <c r="CO9" s="15">
        <f>SUMIFS(CP_Forecast!$F$5:$F$38,CP_Forecast!$E$5:$E$38,Capacity_Charges!CO$6)</f>
        <v>4.25</v>
      </c>
      <c r="CP9" s="15">
        <f>SUMIFS(CP_Forecast!$F$5:$F$38,CP_Forecast!$E$5:$E$38,Capacity_Charges!CP$6)</f>
        <v>5</v>
      </c>
      <c r="CQ9" s="15">
        <f>SUMIFS(CP_Forecast!$F$5:$F$38,CP_Forecast!$E$5:$E$38,Capacity_Charges!CQ$6)</f>
        <v>5</v>
      </c>
      <c r="CR9" s="15">
        <f>SUMIFS(CP_Forecast!$F$5:$F$38,CP_Forecast!$E$5:$E$38,Capacity_Charges!CR$6)</f>
        <v>5</v>
      </c>
      <c r="CS9" s="15">
        <f>SUMIFS(CP_Forecast!$F$5:$F$38,CP_Forecast!$E$5:$E$38,Capacity_Charges!CS$6)</f>
        <v>5</v>
      </c>
      <c r="CT9" s="15">
        <f>SUMIFS(CP_Forecast!$F$5:$F$38,CP_Forecast!$E$5:$E$38,Capacity_Charges!CT$6)</f>
        <v>5</v>
      </c>
      <c r="CU9" s="15">
        <f>SUMIFS(CP_Forecast!$F$5:$F$38,CP_Forecast!$E$5:$E$38,Capacity_Charges!CU$6)</f>
        <v>5</v>
      </c>
      <c r="CV9" s="15">
        <f>SUMIFS(CP_Forecast!$F$5:$F$38,CP_Forecast!$E$5:$E$38,Capacity_Charges!CV$6)</f>
        <v>5</v>
      </c>
      <c r="CW9" s="15">
        <f>SUMIFS(CP_Forecast!$F$5:$F$38,CP_Forecast!$E$5:$E$38,Capacity_Charges!CW$6)</f>
        <v>5</v>
      </c>
      <c r="CX9" s="15">
        <f>SUMIFS(CP_Forecast!$F$5:$F$38,CP_Forecast!$E$5:$E$38,Capacity_Charges!CX$6)</f>
        <v>5</v>
      </c>
      <c r="CY9" s="15">
        <f>SUMIFS(CP_Forecast!$F$5:$F$38,CP_Forecast!$E$5:$E$38,Capacity_Charges!CY$6)</f>
        <v>5</v>
      </c>
      <c r="CZ9" s="15">
        <f>SUMIFS(CP_Forecast!$F$5:$F$38,CP_Forecast!$E$5:$E$38,Capacity_Charges!CZ$6)</f>
        <v>5</v>
      </c>
      <c r="DA9" s="15">
        <f>SUMIFS(CP_Forecast!$F$5:$F$38,CP_Forecast!$E$5:$E$38,Capacity_Charges!DA$6)</f>
        <v>5</v>
      </c>
      <c r="DB9" s="15">
        <f>SUMIFS(CP_Forecast!$F$5:$F$38,CP_Forecast!$E$5:$E$38,Capacity_Charges!DB$6)</f>
        <v>5.15</v>
      </c>
      <c r="DC9" s="15">
        <f>SUMIFS(CP_Forecast!$F$5:$F$38,CP_Forecast!$E$5:$E$38,Capacity_Charges!DC$6)</f>
        <v>5.15</v>
      </c>
      <c r="DD9" s="15">
        <f>SUMIFS(CP_Forecast!$F$5:$F$38,CP_Forecast!$E$5:$E$38,Capacity_Charges!DD$6)</f>
        <v>5.15</v>
      </c>
      <c r="DE9" s="15">
        <f>SUMIFS(CP_Forecast!$F$5:$F$38,CP_Forecast!$E$5:$E$38,Capacity_Charges!DE$6)</f>
        <v>5.15</v>
      </c>
      <c r="DF9" s="15">
        <f>SUMIFS(CP_Forecast!$F$5:$F$38,CP_Forecast!$E$5:$E$38,Capacity_Charges!DF$6)</f>
        <v>5.15</v>
      </c>
      <c r="DG9" s="15">
        <f>SUMIFS(CP_Forecast!$F$5:$F$38,CP_Forecast!$E$5:$E$38,Capacity_Charges!DG$6)</f>
        <v>5.15</v>
      </c>
      <c r="DH9" s="15">
        <f>SUMIFS(CP_Forecast!$F$5:$F$38,CP_Forecast!$E$5:$E$38,Capacity_Charges!DH$6)</f>
        <v>5.15</v>
      </c>
      <c r="DI9" s="15">
        <f>SUMIFS(CP_Forecast!$F$5:$F$38,CP_Forecast!$E$5:$E$38,Capacity_Charges!DI$6)</f>
        <v>5.15</v>
      </c>
      <c r="DJ9" s="15">
        <f>SUMIFS(CP_Forecast!$F$5:$F$38,CP_Forecast!$E$5:$E$38,Capacity_Charges!DJ$6)</f>
        <v>5.15</v>
      </c>
      <c r="DK9" s="15">
        <f>SUMIFS(CP_Forecast!$F$5:$F$38,CP_Forecast!$E$5:$E$38,Capacity_Charges!DK$6)</f>
        <v>5.15</v>
      </c>
      <c r="DL9" s="15">
        <f>SUMIFS(CP_Forecast!$F$5:$F$38,CP_Forecast!$E$5:$E$38,Capacity_Charges!DL$6)</f>
        <v>5.15</v>
      </c>
      <c r="DM9" s="15">
        <f>SUMIFS(CP_Forecast!$F$5:$F$38,CP_Forecast!$E$5:$E$38,Capacity_Charges!DM$6)</f>
        <v>5.15</v>
      </c>
      <c r="DN9" s="15">
        <f>SUMIFS(CP_Forecast!$F$5:$F$38,CP_Forecast!$E$5:$E$38,Capacity_Charges!DN$6)</f>
        <v>5.3045000000000009</v>
      </c>
      <c r="DO9" s="15">
        <f>SUMIFS(CP_Forecast!$F$5:$F$38,CP_Forecast!$E$5:$E$38,Capacity_Charges!DO$6)</f>
        <v>5.3045000000000009</v>
      </c>
      <c r="DP9" s="15">
        <f>SUMIFS(CP_Forecast!$F$5:$F$38,CP_Forecast!$E$5:$E$38,Capacity_Charges!DP$6)</f>
        <v>5.3045000000000009</v>
      </c>
      <c r="DQ9" s="15">
        <f>SUMIFS(CP_Forecast!$F$5:$F$38,CP_Forecast!$E$5:$E$38,Capacity_Charges!DQ$6)</f>
        <v>5.3045000000000009</v>
      </c>
      <c r="DR9" s="15">
        <f>SUMIFS(CP_Forecast!$F$5:$F$38,CP_Forecast!$E$5:$E$38,Capacity_Charges!DR$6)</f>
        <v>5.3045000000000009</v>
      </c>
      <c r="DS9" s="15">
        <f>SUMIFS(CP_Forecast!$F$5:$F$38,CP_Forecast!$E$5:$E$38,Capacity_Charges!DS$6)</f>
        <v>5.3045000000000009</v>
      </c>
      <c r="DT9" s="15">
        <f>SUMIFS(CP_Forecast!$F$5:$F$38,CP_Forecast!$E$5:$E$38,Capacity_Charges!DT$6)</f>
        <v>5.3045000000000009</v>
      </c>
      <c r="DU9" s="15">
        <f>SUMIFS(CP_Forecast!$F$5:$F$38,CP_Forecast!$E$5:$E$38,Capacity_Charges!DU$6)</f>
        <v>5.3045000000000009</v>
      </c>
      <c r="DV9" s="15">
        <f>SUMIFS(CP_Forecast!$F$5:$F$38,CP_Forecast!$E$5:$E$38,Capacity_Charges!DV$6)</f>
        <v>5.3045000000000009</v>
      </c>
      <c r="DW9" s="15">
        <f>SUMIFS(CP_Forecast!$F$5:$F$38,CP_Forecast!$E$5:$E$38,Capacity_Charges!DW$6)</f>
        <v>5.3045000000000009</v>
      </c>
      <c r="DX9" s="15">
        <f>SUMIFS(CP_Forecast!$F$5:$F$38,CP_Forecast!$E$5:$E$38,Capacity_Charges!DX$6)</f>
        <v>5.3045000000000009</v>
      </c>
      <c r="DY9" s="15">
        <f>SUMIFS(CP_Forecast!$F$5:$F$38,CP_Forecast!$E$5:$E$38,Capacity_Charges!DY$6)</f>
        <v>5.3045000000000009</v>
      </c>
      <c r="DZ9" s="15">
        <f>SUMIFS(CP_Forecast!$F$5:$F$38,CP_Forecast!$E$5:$E$38,Capacity_Charges!DZ$6)</f>
        <v>5.4636350000000009</v>
      </c>
      <c r="EA9" s="15">
        <f>SUMIFS(CP_Forecast!$F$5:$F$38,CP_Forecast!$E$5:$E$38,Capacity_Charges!EA$6)</f>
        <v>5.4636350000000009</v>
      </c>
      <c r="EB9" s="15">
        <f>SUMIFS(CP_Forecast!$F$5:$F$38,CP_Forecast!$E$5:$E$38,Capacity_Charges!EB$6)</f>
        <v>5.4636350000000009</v>
      </c>
      <c r="EC9" s="15">
        <f>SUMIFS(CP_Forecast!$F$5:$F$38,CP_Forecast!$E$5:$E$38,Capacity_Charges!EC$6)</f>
        <v>5.4636350000000009</v>
      </c>
      <c r="ED9" s="15">
        <f>SUMIFS(CP_Forecast!$F$5:$F$38,CP_Forecast!$E$5:$E$38,Capacity_Charges!ED$6)</f>
        <v>5.4636350000000009</v>
      </c>
      <c r="EE9" s="15">
        <f>SUMIFS(CP_Forecast!$F$5:$F$38,CP_Forecast!$E$5:$E$38,Capacity_Charges!EE$6)</f>
        <v>5.4636350000000009</v>
      </c>
      <c r="EF9" s="15">
        <f>SUMIFS(CP_Forecast!$F$5:$F$38,CP_Forecast!$E$5:$E$38,Capacity_Charges!EF$6)</f>
        <v>5.4636350000000009</v>
      </c>
      <c r="EG9" s="15">
        <f>SUMIFS(CP_Forecast!$F$5:$F$38,CP_Forecast!$E$5:$E$38,Capacity_Charges!EG$6)</f>
        <v>5.4636350000000009</v>
      </c>
      <c r="EH9" s="15">
        <f>SUMIFS(CP_Forecast!$F$5:$F$38,CP_Forecast!$E$5:$E$38,Capacity_Charges!EH$6)</f>
        <v>5.4636350000000009</v>
      </c>
      <c r="EI9" s="15">
        <f>SUMIFS(CP_Forecast!$F$5:$F$38,CP_Forecast!$E$5:$E$38,Capacity_Charges!EI$6)</f>
        <v>5.4636350000000009</v>
      </c>
      <c r="EJ9" s="15">
        <f>SUMIFS(CP_Forecast!$F$5:$F$38,CP_Forecast!$E$5:$E$38,Capacity_Charges!EJ$6)</f>
        <v>5.4636350000000009</v>
      </c>
      <c r="EK9" s="15">
        <f>SUMIFS(CP_Forecast!$F$5:$F$38,CP_Forecast!$E$5:$E$38,Capacity_Charges!EK$6)</f>
        <v>5.4636350000000009</v>
      </c>
      <c r="EL9" s="15">
        <f>SUMIFS(CP_Forecast!$F$5:$F$38,CP_Forecast!$E$5:$E$38,Capacity_Charges!EL$6)</f>
        <v>5.6275440500000009</v>
      </c>
      <c r="EM9" s="15">
        <f>SUMIFS(CP_Forecast!$F$5:$F$38,CP_Forecast!$E$5:$E$38,Capacity_Charges!EM$6)</f>
        <v>5.6275440500000009</v>
      </c>
      <c r="EN9" s="15">
        <f>SUMIFS(CP_Forecast!$F$5:$F$38,CP_Forecast!$E$5:$E$38,Capacity_Charges!EN$6)</f>
        <v>5.6275440500000009</v>
      </c>
      <c r="EO9" s="15">
        <f>SUMIFS(CP_Forecast!$F$5:$F$38,CP_Forecast!$E$5:$E$38,Capacity_Charges!EO$6)</f>
        <v>5.6275440500000009</v>
      </c>
      <c r="EP9" s="15">
        <f>SUMIFS(CP_Forecast!$F$5:$F$38,CP_Forecast!$E$5:$E$38,Capacity_Charges!EP$6)</f>
        <v>5.6275440500000009</v>
      </c>
      <c r="EQ9" s="15">
        <f>SUMIFS(CP_Forecast!$F$5:$F$38,CP_Forecast!$E$5:$E$38,Capacity_Charges!EQ$6)</f>
        <v>5.6275440500000009</v>
      </c>
      <c r="ER9" s="15">
        <f>SUMIFS(CP_Forecast!$F$5:$F$38,CP_Forecast!$E$5:$E$38,Capacity_Charges!ER$6)</f>
        <v>5.6275440500000009</v>
      </c>
      <c r="ES9" s="15">
        <f>SUMIFS(CP_Forecast!$F$5:$F$38,CP_Forecast!$E$5:$E$38,Capacity_Charges!ES$6)</f>
        <v>5.6275440500000009</v>
      </c>
      <c r="ET9" s="15">
        <f>SUMIFS(CP_Forecast!$F$5:$F$38,CP_Forecast!$E$5:$E$38,Capacity_Charges!ET$6)</f>
        <v>5.6275440500000009</v>
      </c>
      <c r="EU9" s="15">
        <f>SUMIFS(CP_Forecast!$F$5:$F$38,CP_Forecast!$E$5:$E$38,Capacity_Charges!EU$6)</f>
        <v>5.6275440500000009</v>
      </c>
      <c r="EV9" s="15">
        <f>SUMIFS(CP_Forecast!$F$5:$F$38,CP_Forecast!$E$5:$E$38,Capacity_Charges!EV$6)</f>
        <v>5.6275440500000009</v>
      </c>
      <c r="EW9" s="15">
        <f>SUMIFS(CP_Forecast!$F$5:$F$38,CP_Forecast!$E$5:$E$38,Capacity_Charges!EW$6)</f>
        <v>5.6275440500000009</v>
      </c>
      <c r="EX9" s="15">
        <f>SUMIFS(CP_Forecast!$F$5:$F$38,CP_Forecast!$E$5:$E$38,Capacity_Charges!EX$6)</f>
        <v>5.796370371500001</v>
      </c>
      <c r="EY9" s="15">
        <f>SUMIFS(CP_Forecast!$F$5:$F$38,CP_Forecast!$E$5:$E$38,Capacity_Charges!EY$6)</f>
        <v>5.796370371500001</v>
      </c>
      <c r="EZ9" s="15">
        <f>SUMIFS(CP_Forecast!$F$5:$F$38,CP_Forecast!$E$5:$E$38,Capacity_Charges!EZ$6)</f>
        <v>5.796370371500001</v>
      </c>
      <c r="FA9" s="15">
        <f>SUMIFS(CP_Forecast!$F$5:$F$38,CP_Forecast!$E$5:$E$38,Capacity_Charges!FA$6)</f>
        <v>5.796370371500001</v>
      </c>
      <c r="FB9" s="15">
        <f>SUMIFS(CP_Forecast!$F$5:$F$38,CP_Forecast!$E$5:$E$38,Capacity_Charges!FB$6)</f>
        <v>5.796370371500001</v>
      </c>
      <c r="FC9" s="15">
        <f>SUMIFS(CP_Forecast!$F$5:$F$38,CP_Forecast!$E$5:$E$38,Capacity_Charges!FC$6)</f>
        <v>5.796370371500001</v>
      </c>
      <c r="FD9" s="15">
        <f>SUMIFS(CP_Forecast!$F$5:$F$38,CP_Forecast!$E$5:$E$38,Capacity_Charges!FD$6)</f>
        <v>5.796370371500001</v>
      </c>
      <c r="FE9" s="15">
        <f>SUMIFS(CP_Forecast!$F$5:$F$38,CP_Forecast!$E$5:$E$38,Capacity_Charges!FE$6)</f>
        <v>5.796370371500001</v>
      </c>
      <c r="FF9" s="15">
        <f>SUMIFS(CP_Forecast!$F$5:$F$38,CP_Forecast!$E$5:$E$38,Capacity_Charges!FF$6)</f>
        <v>5.796370371500001</v>
      </c>
      <c r="FG9" s="15">
        <f>SUMIFS(CP_Forecast!$F$5:$F$38,CP_Forecast!$E$5:$E$38,Capacity_Charges!FG$6)</f>
        <v>5.796370371500001</v>
      </c>
      <c r="FH9" s="15">
        <f>SUMIFS(CP_Forecast!$F$5:$F$38,CP_Forecast!$E$5:$E$38,Capacity_Charges!FH$6)</f>
        <v>5.796370371500001</v>
      </c>
      <c r="FI9" s="15">
        <f>SUMIFS(CP_Forecast!$F$5:$F$38,CP_Forecast!$E$5:$E$38,Capacity_Charges!FI$6)</f>
        <v>5.796370371500001</v>
      </c>
      <c r="FJ9" s="15">
        <f>SUMIFS(CP_Forecast!$F$5:$F$38,CP_Forecast!$E$5:$E$38,Capacity_Charges!FJ$6)</f>
        <v>5.9702614826450011</v>
      </c>
      <c r="FK9" s="15">
        <f>SUMIFS(CP_Forecast!$F$5:$F$38,CP_Forecast!$E$5:$E$38,Capacity_Charges!FK$6)</f>
        <v>5.9702614826450011</v>
      </c>
      <c r="FL9" s="15">
        <f>SUMIFS(CP_Forecast!$F$5:$F$38,CP_Forecast!$E$5:$E$38,Capacity_Charges!FL$6)</f>
        <v>5.9702614826450011</v>
      </c>
      <c r="FM9" s="15">
        <f>SUMIFS(CP_Forecast!$F$5:$F$38,CP_Forecast!$E$5:$E$38,Capacity_Charges!FM$6)</f>
        <v>5.9702614826450011</v>
      </c>
      <c r="FN9" s="15">
        <f>SUMIFS(CP_Forecast!$F$5:$F$38,CP_Forecast!$E$5:$E$38,Capacity_Charges!FN$6)</f>
        <v>5.9702614826450011</v>
      </c>
      <c r="FO9" s="15">
        <f>SUMIFS(CP_Forecast!$F$5:$F$38,CP_Forecast!$E$5:$E$38,Capacity_Charges!FO$6)</f>
        <v>5.9702614826450011</v>
      </c>
      <c r="FP9" s="15">
        <f>SUMIFS(CP_Forecast!$F$5:$F$38,CP_Forecast!$E$5:$E$38,Capacity_Charges!FP$6)</f>
        <v>5.9702614826450011</v>
      </c>
      <c r="FQ9" s="15">
        <f>SUMIFS(CP_Forecast!$F$5:$F$38,CP_Forecast!$E$5:$E$38,Capacity_Charges!FQ$6)</f>
        <v>5.9702614826450011</v>
      </c>
      <c r="FR9" s="15">
        <f>SUMIFS(CP_Forecast!$F$5:$F$38,CP_Forecast!$E$5:$E$38,Capacity_Charges!FR$6)</f>
        <v>5.9702614826450011</v>
      </c>
      <c r="FS9" s="15">
        <f>SUMIFS(CP_Forecast!$F$5:$F$38,CP_Forecast!$E$5:$E$38,Capacity_Charges!FS$6)</f>
        <v>5.9702614826450011</v>
      </c>
      <c r="FT9" s="15">
        <f>SUMIFS(CP_Forecast!$F$5:$F$38,CP_Forecast!$E$5:$E$38,Capacity_Charges!FT$6)</f>
        <v>5.9702614826450011</v>
      </c>
      <c r="FU9" s="15">
        <f>SUMIFS(CP_Forecast!$F$5:$F$38,CP_Forecast!$E$5:$E$38,Capacity_Charges!FU$6)</f>
        <v>5.9702614826450011</v>
      </c>
      <c r="FV9" s="15">
        <f>SUMIFS(CP_Forecast!$F$5:$F$38,CP_Forecast!$E$5:$E$38,Capacity_Charges!FV$6)</f>
        <v>6.1493693271243517</v>
      </c>
      <c r="FW9" s="15">
        <f>SUMIFS(CP_Forecast!$F$5:$F$38,CP_Forecast!$E$5:$E$38,Capacity_Charges!FW$6)</f>
        <v>6.1493693271243517</v>
      </c>
      <c r="FX9" s="15">
        <f>SUMIFS(CP_Forecast!$F$5:$F$38,CP_Forecast!$E$5:$E$38,Capacity_Charges!FX$6)</f>
        <v>6.1493693271243517</v>
      </c>
      <c r="FY9" s="15">
        <f>SUMIFS(CP_Forecast!$F$5:$F$38,CP_Forecast!$E$5:$E$38,Capacity_Charges!FY$6)</f>
        <v>6.1493693271243517</v>
      </c>
      <c r="FZ9" s="15">
        <f>SUMIFS(CP_Forecast!$F$5:$F$38,CP_Forecast!$E$5:$E$38,Capacity_Charges!FZ$6)</f>
        <v>6.1493693271243517</v>
      </c>
      <c r="GA9" s="15">
        <f>SUMIFS(CP_Forecast!$F$5:$F$38,CP_Forecast!$E$5:$E$38,Capacity_Charges!GA$6)</f>
        <v>6.1493693271243517</v>
      </c>
      <c r="GB9" s="15">
        <f>SUMIFS(CP_Forecast!$F$5:$F$38,CP_Forecast!$E$5:$E$38,Capacity_Charges!GB$6)</f>
        <v>6.1493693271243517</v>
      </c>
      <c r="GC9" s="15">
        <f>SUMIFS(CP_Forecast!$F$5:$F$38,CP_Forecast!$E$5:$E$38,Capacity_Charges!GC$6)</f>
        <v>6.1493693271243517</v>
      </c>
      <c r="GD9" s="15">
        <f>SUMIFS(CP_Forecast!$F$5:$F$38,CP_Forecast!$E$5:$E$38,Capacity_Charges!GD$6)</f>
        <v>6.1493693271243517</v>
      </c>
      <c r="GE9" s="15">
        <f>SUMIFS(CP_Forecast!$F$5:$F$38,CP_Forecast!$E$5:$E$38,Capacity_Charges!GE$6)</f>
        <v>6.1493693271243517</v>
      </c>
      <c r="GF9" s="15">
        <f>SUMIFS(CP_Forecast!$F$5:$F$38,CP_Forecast!$E$5:$E$38,Capacity_Charges!GF$6)</f>
        <v>6.1493693271243517</v>
      </c>
      <c r="GG9" s="15">
        <f>SUMIFS(CP_Forecast!$F$5:$F$38,CP_Forecast!$E$5:$E$38,Capacity_Charges!GG$6)</f>
        <v>6.1493693271243517</v>
      </c>
      <c r="GH9" s="15">
        <f>SUMIFS(CP_Forecast!$F$5:$F$38,CP_Forecast!$E$5:$E$38,Capacity_Charges!GH$6)</f>
        <v>6.3338504069380823</v>
      </c>
      <c r="GI9" s="15">
        <f>SUMIFS(CP_Forecast!$F$5:$F$38,CP_Forecast!$E$5:$E$38,Capacity_Charges!GI$6)</f>
        <v>6.3338504069380823</v>
      </c>
      <c r="GJ9" s="15">
        <f>SUMIFS(CP_Forecast!$F$5:$F$38,CP_Forecast!$E$5:$E$38,Capacity_Charges!GJ$6)</f>
        <v>6.3338504069380823</v>
      </c>
      <c r="GK9" s="15">
        <f>SUMIFS(CP_Forecast!$F$5:$F$38,CP_Forecast!$E$5:$E$38,Capacity_Charges!GK$6)</f>
        <v>6.3338504069380823</v>
      </c>
      <c r="GL9" s="15">
        <f>SUMIFS(CP_Forecast!$F$5:$F$38,CP_Forecast!$E$5:$E$38,Capacity_Charges!GL$6)</f>
        <v>6.3338504069380823</v>
      </c>
      <c r="GM9" s="15">
        <f>SUMIFS(CP_Forecast!$F$5:$F$38,CP_Forecast!$E$5:$E$38,Capacity_Charges!GM$6)</f>
        <v>6.3338504069380823</v>
      </c>
      <c r="GN9" s="15">
        <f>SUMIFS(CP_Forecast!$F$5:$F$38,CP_Forecast!$E$5:$E$38,Capacity_Charges!GN$6)</f>
        <v>6.3338504069380823</v>
      </c>
      <c r="GO9" s="15">
        <f>SUMIFS(CP_Forecast!$F$5:$F$38,CP_Forecast!$E$5:$E$38,Capacity_Charges!GO$6)</f>
        <v>6.3338504069380823</v>
      </c>
      <c r="GP9" s="15">
        <f>SUMIFS(CP_Forecast!$F$5:$F$38,CP_Forecast!$E$5:$E$38,Capacity_Charges!GP$6)</f>
        <v>6.3338504069380823</v>
      </c>
      <c r="GQ9" s="15">
        <f>SUMIFS(CP_Forecast!$F$5:$F$38,CP_Forecast!$E$5:$E$38,Capacity_Charges!GQ$6)</f>
        <v>6.3338504069380823</v>
      </c>
      <c r="GR9" s="15">
        <f>SUMIFS(CP_Forecast!$F$5:$F$38,CP_Forecast!$E$5:$E$38,Capacity_Charges!GR$6)</f>
        <v>6.3338504069380823</v>
      </c>
      <c r="GS9" s="15">
        <f>SUMIFS(CP_Forecast!$F$5:$F$38,CP_Forecast!$E$5:$E$38,Capacity_Charges!GS$6)</f>
        <v>6.3338504069380823</v>
      </c>
      <c r="GT9" s="15">
        <f>SUMIFS(CP_Forecast!$F$5:$F$38,CP_Forecast!$E$5:$E$38,Capacity_Charges!GT$6)</f>
        <v>6.5238659191462247</v>
      </c>
      <c r="GU9" s="15">
        <f>SUMIFS(CP_Forecast!$F$5:$F$38,CP_Forecast!$E$5:$E$38,Capacity_Charges!GU$6)</f>
        <v>6.5238659191462247</v>
      </c>
      <c r="GV9" s="15">
        <f>SUMIFS(CP_Forecast!$F$5:$F$38,CP_Forecast!$E$5:$E$38,Capacity_Charges!GV$6)</f>
        <v>6.5238659191462247</v>
      </c>
      <c r="GW9" s="15">
        <f>SUMIFS(CP_Forecast!$F$5:$F$38,CP_Forecast!$E$5:$E$38,Capacity_Charges!GW$6)</f>
        <v>6.5238659191462247</v>
      </c>
      <c r="GX9" s="15">
        <f>SUMIFS(CP_Forecast!$F$5:$F$38,CP_Forecast!$E$5:$E$38,Capacity_Charges!GX$6)</f>
        <v>6.5238659191462247</v>
      </c>
      <c r="GY9" s="15">
        <f>SUMIFS(CP_Forecast!$F$5:$F$38,CP_Forecast!$E$5:$E$38,Capacity_Charges!GY$6)</f>
        <v>6.5238659191462247</v>
      </c>
      <c r="GZ9" s="15">
        <f>SUMIFS(CP_Forecast!$F$5:$F$38,CP_Forecast!$E$5:$E$38,Capacity_Charges!GZ$6)</f>
        <v>6.5238659191462247</v>
      </c>
      <c r="HA9" s="15">
        <f>SUMIFS(CP_Forecast!$F$5:$F$38,CP_Forecast!$E$5:$E$38,Capacity_Charges!HA$6)</f>
        <v>6.5238659191462247</v>
      </c>
      <c r="HB9" s="15">
        <f>SUMIFS(CP_Forecast!$F$5:$F$38,CP_Forecast!$E$5:$E$38,Capacity_Charges!HB$6)</f>
        <v>6.5238659191462247</v>
      </c>
      <c r="HC9" s="15">
        <f>SUMIFS(CP_Forecast!$F$5:$F$38,CP_Forecast!$E$5:$E$38,Capacity_Charges!HC$6)</f>
        <v>6.5238659191462247</v>
      </c>
      <c r="HD9" s="15">
        <f>SUMIFS(CP_Forecast!$F$5:$F$38,CP_Forecast!$E$5:$E$38,Capacity_Charges!HD$6)</f>
        <v>6.5238659191462247</v>
      </c>
      <c r="HE9" s="15">
        <f>SUMIFS(CP_Forecast!$F$5:$F$38,CP_Forecast!$E$5:$E$38,Capacity_Charges!HE$6)</f>
        <v>6.5238659191462247</v>
      </c>
      <c r="HF9" s="15">
        <f>SUMIFS(CP_Forecast!$F$5:$F$38,CP_Forecast!$E$5:$E$38,Capacity_Charges!HF$6)</f>
        <v>6.7195818967206113</v>
      </c>
      <c r="HG9" s="15">
        <f>SUMIFS(CP_Forecast!$F$5:$F$38,CP_Forecast!$E$5:$E$38,Capacity_Charges!HG$6)</f>
        <v>6.7195818967206113</v>
      </c>
      <c r="HH9" s="15">
        <f>SUMIFS(CP_Forecast!$F$5:$F$38,CP_Forecast!$E$5:$E$38,Capacity_Charges!HH$6)</f>
        <v>6.7195818967206113</v>
      </c>
      <c r="HI9" s="15">
        <f>SUMIFS(CP_Forecast!$F$5:$F$38,CP_Forecast!$E$5:$E$38,Capacity_Charges!HI$6)</f>
        <v>6.7195818967206113</v>
      </c>
      <c r="HJ9" s="15">
        <f>SUMIFS(CP_Forecast!$F$5:$F$38,CP_Forecast!$E$5:$E$38,Capacity_Charges!HJ$6)</f>
        <v>6.7195818967206113</v>
      </c>
      <c r="HK9" s="15">
        <f>SUMIFS(CP_Forecast!$F$5:$F$38,CP_Forecast!$E$5:$E$38,Capacity_Charges!HK$6)</f>
        <v>6.7195818967206113</v>
      </c>
      <c r="HL9" s="15">
        <f>SUMIFS(CP_Forecast!$F$5:$F$38,CP_Forecast!$E$5:$E$38,Capacity_Charges!HL$6)</f>
        <v>6.7195818967206113</v>
      </c>
      <c r="HM9" s="15">
        <f>SUMIFS(CP_Forecast!$F$5:$F$38,CP_Forecast!$E$5:$E$38,Capacity_Charges!HM$6)</f>
        <v>6.7195818967206113</v>
      </c>
      <c r="HN9" s="15">
        <f>SUMIFS(CP_Forecast!$F$5:$F$38,CP_Forecast!$E$5:$E$38,Capacity_Charges!HN$6)</f>
        <v>6.7195818967206113</v>
      </c>
      <c r="HO9" s="15">
        <f>SUMIFS(CP_Forecast!$F$5:$F$38,CP_Forecast!$E$5:$E$38,Capacity_Charges!HO$6)</f>
        <v>6.7195818967206113</v>
      </c>
      <c r="HP9" s="15">
        <f>SUMIFS(CP_Forecast!$F$5:$F$38,CP_Forecast!$E$5:$E$38,Capacity_Charges!HP$6)</f>
        <v>6.7195818967206113</v>
      </c>
      <c r="HQ9" s="15">
        <f>SUMIFS(CP_Forecast!$F$5:$F$38,CP_Forecast!$E$5:$E$38,Capacity_Charges!HQ$6)</f>
        <v>6.7195818967206113</v>
      </c>
      <c r="HR9" s="15">
        <f>SUMIFS(CP_Forecast!$F$5:$F$38,CP_Forecast!$E$5:$E$38,Capacity_Charges!HR$6)</f>
        <v>6.9211693536222301</v>
      </c>
      <c r="HS9" s="15">
        <f>SUMIFS(CP_Forecast!$F$5:$F$38,CP_Forecast!$E$5:$E$38,Capacity_Charges!HS$6)</f>
        <v>6.9211693536222301</v>
      </c>
      <c r="HT9" s="15">
        <f>SUMIFS(CP_Forecast!$F$5:$F$38,CP_Forecast!$E$5:$E$38,Capacity_Charges!HT$6)</f>
        <v>6.9211693536222301</v>
      </c>
      <c r="HU9" s="15">
        <f>SUMIFS(CP_Forecast!$F$5:$F$38,CP_Forecast!$E$5:$E$38,Capacity_Charges!HU$6)</f>
        <v>6.9211693536222301</v>
      </c>
      <c r="HV9" s="15">
        <f>SUMIFS(CP_Forecast!$F$5:$F$38,CP_Forecast!$E$5:$E$38,Capacity_Charges!HV$6)</f>
        <v>6.9211693536222301</v>
      </c>
      <c r="HW9" s="15">
        <f>SUMIFS(CP_Forecast!$F$5:$F$38,CP_Forecast!$E$5:$E$38,Capacity_Charges!HW$6)</f>
        <v>6.9211693536222301</v>
      </c>
      <c r="HX9" s="15">
        <f>SUMIFS(CP_Forecast!$F$5:$F$38,CP_Forecast!$E$5:$E$38,Capacity_Charges!HX$6)</f>
        <v>6.9211693536222301</v>
      </c>
      <c r="HY9" s="15">
        <f>SUMIFS(CP_Forecast!$F$5:$F$38,CP_Forecast!$E$5:$E$38,Capacity_Charges!HY$6)</f>
        <v>6.9211693536222301</v>
      </c>
      <c r="HZ9" s="15">
        <f>SUMIFS(CP_Forecast!$F$5:$F$38,CP_Forecast!$E$5:$E$38,Capacity_Charges!HZ$6)</f>
        <v>6.9211693536222301</v>
      </c>
      <c r="IA9" s="15">
        <f>SUMIFS(CP_Forecast!$F$5:$F$38,CP_Forecast!$E$5:$E$38,Capacity_Charges!IA$6)</f>
        <v>6.9211693536222301</v>
      </c>
      <c r="IB9" s="15">
        <f>SUMIFS(CP_Forecast!$F$5:$F$38,CP_Forecast!$E$5:$E$38,Capacity_Charges!IB$6)</f>
        <v>6.9211693536222301</v>
      </c>
      <c r="IC9" s="15">
        <f>SUMIFS(CP_Forecast!$F$5:$F$38,CP_Forecast!$E$5:$E$38,Capacity_Charges!IC$6)</f>
        <v>6.9211693536222301</v>
      </c>
      <c r="ID9" s="15">
        <f>SUMIFS(CP_Forecast!$F$5:$F$38,CP_Forecast!$E$5:$E$38,Capacity_Charges!ID$6)</f>
        <v>7.1288044342308972</v>
      </c>
      <c r="IE9" s="15">
        <f>SUMIFS(CP_Forecast!$F$5:$F$38,CP_Forecast!$E$5:$E$38,Capacity_Charges!IE$6)</f>
        <v>7.1288044342308972</v>
      </c>
      <c r="IF9" s="15">
        <f>SUMIFS(CP_Forecast!$F$5:$F$38,CP_Forecast!$E$5:$E$38,Capacity_Charges!IF$6)</f>
        <v>7.1288044342308972</v>
      </c>
      <c r="IG9" s="15">
        <f>SUMIFS(CP_Forecast!$F$5:$F$38,CP_Forecast!$E$5:$E$38,Capacity_Charges!IG$6)</f>
        <v>7.1288044342308972</v>
      </c>
      <c r="IH9" s="15">
        <f>SUMIFS(CP_Forecast!$F$5:$F$38,CP_Forecast!$E$5:$E$38,Capacity_Charges!IH$6)</f>
        <v>7.1288044342308972</v>
      </c>
      <c r="II9" s="15">
        <f>SUMIFS(CP_Forecast!$F$5:$F$38,CP_Forecast!$E$5:$E$38,Capacity_Charges!II$6)</f>
        <v>7.1288044342308972</v>
      </c>
      <c r="IJ9" s="15">
        <f>SUMIFS(CP_Forecast!$F$5:$F$38,CP_Forecast!$E$5:$E$38,Capacity_Charges!IJ$6)</f>
        <v>7.1288044342308972</v>
      </c>
      <c r="IK9" s="15">
        <f>SUMIFS(CP_Forecast!$F$5:$F$38,CP_Forecast!$E$5:$E$38,Capacity_Charges!IK$6)</f>
        <v>7.1288044342308972</v>
      </c>
      <c r="IL9" s="15">
        <f>SUMIFS(CP_Forecast!$F$5:$F$38,CP_Forecast!$E$5:$E$38,Capacity_Charges!IL$6)</f>
        <v>7.1288044342308972</v>
      </c>
      <c r="IM9" s="15">
        <f>SUMIFS(CP_Forecast!$F$5:$F$38,CP_Forecast!$E$5:$E$38,Capacity_Charges!IM$6)</f>
        <v>7.1288044342308972</v>
      </c>
      <c r="IN9" s="15">
        <f>SUMIFS(CP_Forecast!$F$5:$F$38,CP_Forecast!$E$5:$E$38,Capacity_Charges!IN$6)</f>
        <v>7.1288044342308972</v>
      </c>
      <c r="IO9" s="15">
        <f>SUMIFS(CP_Forecast!$F$5:$F$38,CP_Forecast!$E$5:$E$38,Capacity_Charges!IO$6)</f>
        <v>7.1288044342308972</v>
      </c>
      <c r="IP9" s="15">
        <f>SUMIFS(CP_Forecast!$F$5:$F$38,CP_Forecast!$E$5:$E$38,Capacity_Charges!IP$6)</f>
        <v>7.3426685672578245</v>
      </c>
      <c r="IQ9" s="15">
        <f>SUMIFS(CP_Forecast!$F$5:$F$38,CP_Forecast!$E$5:$E$38,Capacity_Charges!IQ$6)</f>
        <v>7.3426685672578245</v>
      </c>
      <c r="IR9" s="15">
        <f>SUMIFS(CP_Forecast!$F$5:$F$38,CP_Forecast!$E$5:$E$38,Capacity_Charges!IR$6)</f>
        <v>7.3426685672578245</v>
      </c>
      <c r="IS9" s="15">
        <f>SUMIFS(CP_Forecast!$F$5:$F$38,CP_Forecast!$E$5:$E$38,Capacity_Charges!IS$6)</f>
        <v>7.3426685672578245</v>
      </c>
      <c r="IT9" s="15">
        <f>SUMIFS(CP_Forecast!$F$5:$F$38,CP_Forecast!$E$5:$E$38,Capacity_Charges!IT$6)</f>
        <v>7.3426685672578245</v>
      </c>
      <c r="IU9" s="15">
        <f>SUMIFS(CP_Forecast!$F$5:$F$38,CP_Forecast!$E$5:$E$38,Capacity_Charges!IU$6)</f>
        <v>7.3426685672578245</v>
      </c>
      <c r="IV9" s="15">
        <f>SUMIFS(CP_Forecast!$F$5:$F$38,CP_Forecast!$E$5:$E$38,Capacity_Charges!IV$6)</f>
        <v>7.3426685672578245</v>
      </c>
      <c r="IW9" s="15">
        <f>SUMIFS(CP_Forecast!$F$5:$F$38,CP_Forecast!$E$5:$E$38,Capacity_Charges!IW$6)</f>
        <v>7.3426685672578245</v>
      </c>
      <c r="IX9" s="15">
        <f>SUMIFS(CP_Forecast!$F$5:$F$38,CP_Forecast!$E$5:$E$38,Capacity_Charges!IX$6)</f>
        <v>7.3426685672578245</v>
      </c>
      <c r="IY9" s="15">
        <f>SUMIFS(CP_Forecast!$F$5:$F$38,CP_Forecast!$E$5:$E$38,Capacity_Charges!IY$6)</f>
        <v>7.3426685672578245</v>
      </c>
      <c r="IZ9" s="15">
        <f>SUMIFS(CP_Forecast!$F$5:$F$38,CP_Forecast!$E$5:$E$38,Capacity_Charges!IZ$6)</f>
        <v>7.3426685672578245</v>
      </c>
      <c r="JA9" s="15">
        <f>SUMIFS(CP_Forecast!$F$5:$F$38,CP_Forecast!$E$5:$E$38,Capacity_Charges!JA$6)</f>
        <v>7.3426685672578245</v>
      </c>
      <c r="JB9" s="15">
        <f>SUMIFS(CP_Forecast!$F$5:$F$38,CP_Forecast!$E$5:$E$38,Capacity_Charges!JB$6)</f>
        <v>7.5629486242755597</v>
      </c>
      <c r="JC9" s="15">
        <f>SUMIFS(CP_Forecast!$F$5:$F$38,CP_Forecast!$E$5:$E$38,Capacity_Charges!JC$6)</f>
        <v>7.5629486242755597</v>
      </c>
      <c r="JD9" s="15">
        <f>SUMIFS(CP_Forecast!$F$5:$F$38,CP_Forecast!$E$5:$E$38,Capacity_Charges!JD$6)</f>
        <v>7.5629486242755597</v>
      </c>
      <c r="JE9" s="15">
        <f>SUMIFS(CP_Forecast!$F$5:$F$38,CP_Forecast!$E$5:$E$38,Capacity_Charges!JE$6)</f>
        <v>7.5629486242755597</v>
      </c>
      <c r="JF9" s="15">
        <f>SUMIFS(CP_Forecast!$F$5:$F$38,CP_Forecast!$E$5:$E$38,Capacity_Charges!JF$6)</f>
        <v>7.5629486242755597</v>
      </c>
      <c r="JG9" s="15">
        <f>SUMIFS(CP_Forecast!$F$5:$F$38,CP_Forecast!$E$5:$E$38,Capacity_Charges!JG$6)</f>
        <v>7.5629486242755597</v>
      </c>
      <c r="JH9" s="15">
        <f>SUMIFS(CP_Forecast!$F$5:$F$38,CP_Forecast!$E$5:$E$38,Capacity_Charges!JH$6)</f>
        <v>7.5629486242755597</v>
      </c>
      <c r="JI9" s="15">
        <f>SUMIFS(CP_Forecast!$F$5:$F$38,CP_Forecast!$E$5:$E$38,Capacity_Charges!JI$6)</f>
        <v>7.5629486242755597</v>
      </c>
      <c r="JJ9" s="15">
        <f>SUMIFS(CP_Forecast!$F$5:$F$38,CP_Forecast!$E$5:$E$38,Capacity_Charges!JJ$6)</f>
        <v>7.5629486242755597</v>
      </c>
      <c r="JK9" s="15">
        <f>SUMIFS(CP_Forecast!$F$5:$F$38,CP_Forecast!$E$5:$E$38,Capacity_Charges!JK$6)</f>
        <v>7.5629486242755597</v>
      </c>
      <c r="JL9" s="15">
        <f>SUMIFS(CP_Forecast!$F$5:$F$38,CP_Forecast!$E$5:$E$38,Capacity_Charges!JL$6)</f>
        <v>7.5629486242755597</v>
      </c>
      <c r="JM9" s="15">
        <f>SUMIFS(CP_Forecast!$F$5:$F$38,CP_Forecast!$E$5:$E$38,Capacity_Charges!JM$6)</f>
        <v>7.5629486242755597</v>
      </c>
      <c r="JN9" s="15">
        <f>SUMIFS(CP_Forecast!$F$5:$F$38,CP_Forecast!$E$5:$E$38,Capacity_Charges!JN$6)</f>
        <v>7.7898370830038264</v>
      </c>
      <c r="JO9" s="15">
        <f>SUMIFS(CP_Forecast!$F$5:$F$38,CP_Forecast!$E$5:$E$38,Capacity_Charges!JO$6)</f>
        <v>7.7898370830038264</v>
      </c>
      <c r="JP9" s="15">
        <f>SUMIFS(CP_Forecast!$F$5:$F$38,CP_Forecast!$E$5:$E$38,Capacity_Charges!JP$6)</f>
        <v>7.7898370830038264</v>
      </c>
      <c r="JQ9" s="15">
        <f>SUMIFS(CP_Forecast!$F$5:$F$38,CP_Forecast!$E$5:$E$38,Capacity_Charges!JQ$6)</f>
        <v>7.7898370830038264</v>
      </c>
      <c r="JR9" s="15">
        <f>SUMIFS(CP_Forecast!$F$5:$F$38,CP_Forecast!$E$5:$E$38,Capacity_Charges!JR$6)</f>
        <v>7.7898370830038264</v>
      </c>
      <c r="JS9" s="15">
        <f>SUMIFS(CP_Forecast!$F$5:$F$38,CP_Forecast!$E$5:$E$38,Capacity_Charges!JS$6)</f>
        <v>7.7898370830038264</v>
      </c>
      <c r="JT9" s="15">
        <f>SUMIFS(CP_Forecast!$F$5:$F$38,CP_Forecast!$E$5:$E$38,Capacity_Charges!JT$6)</f>
        <v>7.7898370830038264</v>
      </c>
      <c r="JU9" s="15">
        <f>SUMIFS(CP_Forecast!$F$5:$F$38,CP_Forecast!$E$5:$E$38,Capacity_Charges!JU$6)</f>
        <v>7.7898370830038264</v>
      </c>
      <c r="JV9" s="15">
        <f>SUMIFS(CP_Forecast!$F$5:$F$38,CP_Forecast!$E$5:$E$38,Capacity_Charges!JV$6)</f>
        <v>7.7898370830038264</v>
      </c>
      <c r="JW9" s="15">
        <f>SUMIFS(CP_Forecast!$F$5:$F$38,CP_Forecast!$E$5:$E$38,Capacity_Charges!JW$6)</f>
        <v>7.7898370830038264</v>
      </c>
      <c r="JX9" s="15">
        <f>SUMIFS(CP_Forecast!$F$5:$F$38,CP_Forecast!$E$5:$E$38,Capacity_Charges!JX$6)</f>
        <v>7.7898370830038264</v>
      </c>
      <c r="JY9" s="15">
        <f>SUMIFS(CP_Forecast!$F$5:$F$38,CP_Forecast!$E$5:$E$38,Capacity_Charges!JY$6)</f>
        <v>7.7898370830038264</v>
      </c>
      <c r="JZ9" s="15">
        <f>SUMIFS(CP_Forecast!$F$5:$F$38,CP_Forecast!$E$5:$E$38,Capacity_Charges!JZ$6)</f>
        <v>8.0235321954939423</v>
      </c>
      <c r="KA9" s="15">
        <f>SUMIFS(CP_Forecast!$F$5:$F$38,CP_Forecast!$E$5:$E$38,Capacity_Charges!KA$6)</f>
        <v>8.0235321954939423</v>
      </c>
      <c r="KB9" s="15">
        <f>SUMIFS(CP_Forecast!$F$5:$F$38,CP_Forecast!$E$5:$E$38,Capacity_Charges!KB$6)</f>
        <v>8.0235321954939423</v>
      </c>
      <c r="KC9" s="15">
        <f>SUMIFS(CP_Forecast!$F$5:$F$38,CP_Forecast!$E$5:$E$38,Capacity_Charges!KC$6)</f>
        <v>8.0235321954939423</v>
      </c>
      <c r="KD9" s="15">
        <f>SUMIFS(CP_Forecast!$F$5:$F$38,CP_Forecast!$E$5:$E$38,Capacity_Charges!KD$6)</f>
        <v>8.0235321954939423</v>
      </c>
      <c r="KE9" s="15">
        <f>SUMIFS(CP_Forecast!$F$5:$F$38,CP_Forecast!$E$5:$E$38,Capacity_Charges!KE$6)</f>
        <v>8.0235321954939423</v>
      </c>
      <c r="KF9" s="15">
        <f>SUMIFS(CP_Forecast!$F$5:$F$38,CP_Forecast!$E$5:$E$38,Capacity_Charges!KF$6)</f>
        <v>8.0235321954939423</v>
      </c>
      <c r="KG9" s="15">
        <f>SUMIFS(CP_Forecast!$F$5:$F$38,CP_Forecast!$E$5:$E$38,Capacity_Charges!KG$6)</f>
        <v>8.0235321954939423</v>
      </c>
      <c r="KH9" s="15">
        <f>SUMIFS(CP_Forecast!$F$5:$F$38,CP_Forecast!$E$5:$E$38,Capacity_Charges!KH$6)</f>
        <v>8.0235321954939423</v>
      </c>
      <c r="KI9" s="15">
        <f>SUMIFS(CP_Forecast!$F$5:$F$38,CP_Forecast!$E$5:$E$38,Capacity_Charges!KI$6)</f>
        <v>8.0235321954939423</v>
      </c>
      <c r="KJ9" s="15">
        <f>SUMIFS(CP_Forecast!$F$5:$F$38,CP_Forecast!$E$5:$E$38,Capacity_Charges!KJ$6)</f>
        <v>8.0235321954939423</v>
      </c>
      <c r="KK9" s="15">
        <f>SUMIFS(CP_Forecast!$F$5:$F$38,CP_Forecast!$E$5:$E$38,Capacity_Charges!KK$6)</f>
        <v>8.0235321954939423</v>
      </c>
      <c r="KL9" s="15">
        <f>SUMIFS(CP_Forecast!$F$5:$F$38,CP_Forecast!$E$5:$E$38,Capacity_Charges!KL$6)</f>
        <v>8.2642381613587599</v>
      </c>
      <c r="KM9" s="15">
        <f>SUMIFS(CP_Forecast!$F$5:$F$38,CP_Forecast!$E$5:$E$38,Capacity_Charges!KM$6)</f>
        <v>8.2642381613587599</v>
      </c>
      <c r="KN9" s="15">
        <f>SUMIFS(CP_Forecast!$F$5:$F$38,CP_Forecast!$E$5:$E$38,Capacity_Charges!KN$6)</f>
        <v>8.2642381613587599</v>
      </c>
      <c r="KO9" s="15">
        <f>SUMIFS(CP_Forecast!$F$5:$F$38,CP_Forecast!$E$5:$E$38,Capacity_Charges!KO$6)</f>
        <v>8.2642381613587599</v>
      </c>
      <c r="KP9" s="15">
        <f>SUMIFS(CP_Forecast!$F$5:$F$38,CP_Forecast!$E$5:$E$38,Capacity_Charges!KP$6)</f>
        <v>8.2642381613587599</v>
      </c>
      <c r="KQ9" s="15">
        <f>SUMIFS(CP_Forecast!$F$5:$F$38,CP_Forecast!$E$5:$E$38,Capacity_Charges!KQ$6)</f>
        <v>8.2642381613587599</v>
      </c>
      <c r="KR9" s="15">
        <f>SUMIFS(CP_Forecast!$F$5:$F$38,CP_Forecast!$E$5:$E$38,Capacity_Charges!KR$6)</f>
        <v>8.2642381613587599</v>
      </c>
      <c r="KS9" s="15">
        <f>SUMIFS(CP_Forecast!$F$5:$F$38,CP_Forecast!$E$5:$E$38,Capacity_Charges!KS$6)</f>
        <v>8.2642381613587599</v>
      </c>
      <c r="KT9" s="15">
        <f>SUMIFS(CP_Forecast!$F$5:$F$38,CP_Forecast!$E$5:$E$38,Capacity_Charges!KT$6)</f>
        <v>8.2642381613587599</v>
      </c>
      <c r="KU9" s="15">
        <f>SUMIFS(CP_Forecast!$F$5:$F$38,CP_Forecast!$E$5:$E$38,Capacity_Charges!KU$6)</f>
        <v>8.2642381613587599</v>
      </c>
      <c r="KV9" s="15">
        <f>SUMIFS(CP_Forecast!$F$5:$F$38,CP_Forecast!$E$5:$E$38,Capacity_Charges!KV$6)</f>
        <v>8.2642381613587599</v>
      </c>
      <c r="KW9" s="15">
        <f>SUMIFS(CP_Forecast!$F$5:$F$38,CP_Forecast!$E$5:$E$38,Capacity_Charges!KW$6)</f>
        <v>8.2642381613587599</v>
      </c>
      <c r="KX9" s="15">
        <f>SUMIFS(CP_Forecast!$F$5:$F$38,CP_Forecast!$E$5:$E$38,Capacity_Charges!KX$6)</f>
        <v>8.5121653061995222</v>
      </c>
      <c r="KY9" s="15">
        <f>SUMIFS(CP_Forecast!$F$5:$F$38,CP_Forecast!$E$5:$E$38,Capacity_Charges!KY$6)</f>
        <v>8.5121653061995222</v>
      </c>
      <c r="KZ9" s="15">
        <f>SUMIFS(CP_Forecast!$F$5:$F$38,CP_Forecast!$E$5:$E$38,Capacity_Charges!KZ$6)</f>
        <v>8.5121653061995222</v>
      </c>
      <c r="LA9" s="15">
        <f>SUMIFS(CP_Forecast!$F$5:$F$38,CP_Forecast!$E$5:$E$38,Capacity_Charges!LA$6)</f>
        <v>8.5121653061995222</v>
      </c>
      <c r="LB9" s="15">
        <f>SUMIFS(CP_Forecast!$F$5:$F$38,CP_Forecast!$E$5:$E$38,Capacity_Charges!LB$6)</f>
        <v>8.5121653061995222</v>
      </c>
      <c r="LC9" s="15">
        <f>SUMIFS(CP_Forecast!$F$5:$F$38,CP_Forecast!$E$5:$E$38,Capacity_Charges!LC$6)</f>
        <v>8.5121653061995222</v>
      </c>
      <c r="LD9" s="15">
        <f>SUMIFS(CP_Forecast!$F$5:$F$38,CP_Forecast!$E$5:$E$38,Capacity_Charges!LD$6)</f>
        <v>8.5121653061995222</v>
      </c>
      <c r="LE9" s="15">
        <f>SUMIFS(CP_Forecast!$F$5:$F$38,CP_Forecast!$E$5:$E$38,Capacity_Charges!LE$6)</f>
        <v>8.5121653061995222</v>
      </c>
      <c r="LF9" s="15">
        <f>SUMIFS(CP_Forecast!$F$5:$F$38,CP_Forecast!$E$5:$E$38,Capacity_Charges!LF$6)</f>
        <v>8.5121653061995222</v>
      </c>
      <c r="LG9" s="15">
        <f>SUMIFS(CP_Forecast!$F$5:$F$38,CP_Forecast!$E$5:$E$38,Capacity_Charges!LG$6)</f>
        <v>8.5121653061995222</v>
      </c>
      <c r="LH9" s="15">
        <f>SUMIFS(CP_Forecast!$F$5:$F$38,CP_Forecast!$E$5:$E$38,Capacity_Charges!LH$6)</f>
        <v>8.5121653061995222</v>
      </c>
      <c r="LI9" s="15">
        <f>SUMIFS(CP_Forecast!$F$5:$F$38,CP_Forecast!$E$5:$E$38,Capacity_Charges!LI$6)</f>
        <v>8.5121653061995222</v>
      </c>
      <c r="LJ9" s="15">
        <f>SUMIFS(CP_Forecast!$F$5:$F$38,CP_Forecast!$E$5:$E$38,Capacity_Charges!LJ$6)</f>
        <v>8.7675302653855081</v>
      </c>
      <c r="LK9" s="15">
        <f>SUMIFS(CP_Forecast!$F$5:$F$38,CP_Forecast!$E$5:$E$38,Capacity_Charges!LK$6)</f>
        <v>8.7675302653855081</v>
      </c>
      <c r="LL9" s="15">
        <f>SUMIFS(CP_Forecast!$F$5:$F$38,CP_Forecast!$E$5:$E$38,Capacity_Charges!LL$6)</f>
        <v>8.7675302653855081</v>
      </c>
      <c r="LM9" s="15">
        <f>SUMIFS(CP_Forecast!$F$5:$F$38,CP_Forecast!$E$5:$E$38,Capacity_Charges!LM$6)</f>
        <v>8.7675302653855081</v>
      </c>
      <c r="LN9" s="15">
        <f>SUMIFS(CP_Forecast!$F$5:$F$38,CP_Forecast!$E$5:$E$38,Capacity_Charges!LN$6)</f>
        <v>8.7675302653855081</v>
      </c>
      <c r="LO9" s="15">
        <f>SUMIFS(CP_Forecast!$F$5:$F$38,CP_Forecast!$E$5:$E$38,Capacity_Charges!LO$6)</f>
        <v>8.7675302653855081</v>
      </c>
      <c r="LP9" s="15">
        <f>SUMIFS(CP_Forecast!$F$5:$F$38,CP_Forecast!$E$5:$E$38,Capacity_Charges!LP$6)</f>
        <v>8.7675302653855081</v>
      </c>
      <c r="LQ9" s="15">
        <f>SUMIFS(CP_Forecast!$F$5:$F$38,CP_Forecast!$E$5:$E$38,Capacity_Charges!LQ$6)</f>
        <v>8.7675302653855081</v>
      </c>
      <c r="LR9" s="15">
        <f>SUMIFS(CP_Forecast!$F$5:$F$38,CP_Forecast!$E$5:$E$38,Capacity_Charges!LR$6)</f>
        <v>8.7675302653855081</v>
      </c>
      <c r="LS9" s="15">
        <f>SUMIFS(CP_Forecast!$F$5:$F$38,CP_Forecast!$E$5:$E$38,Capacity_Charges!LS$6)</f>
        <v>8.7675302653855081</v>
      </c>
      <c r="LT9" s="15">
        <f>SUMIFS(CP_Forecast!$F$5:$F$38,CP_Forecast!$E$5:$E$38,Capacity_Charges!LT$6)</f>
        <v>8.7675302653855081</v>
      </c>
      <c r="LU9" s="15">
        <f>SUMIFS(CP_Forecast!$F$5:$F$38,CP_Forecast!$E$5:$E$38,Capacity_Charges!LU$6)</f>
        <v>8.7675302653855081</v>
      </c>
      <c r="LV9" s="15">
        <f>SUMIFS(CP_Forecast!$F$5:$F$38,CP_Forecast!$E$5:$E$38,Capacity_Charges!LV$6)</f>
        <v>9.0305561733470743</v>
      </c>
      <c r="LW9" s="15">
        <f>SUMIFS(CP_Forecast!$F$5:$F$38,CP_Forecast!$E$5:$E$38,Capacity_Charges!LW$6)</f>
        <v>9.0305561733470743</v>
      </c>
      <c r="LX9" s="15">
        <f>SUMIFS(CP_Forecast!$F$5:$F$38,CP_Forecast!$E$5:$E$38,Capacity_Charges!LX$6)</f>
        <v>9.0305561733470743</v>
      </c>
      <c r="LY9" s="15">
        <f>SUMIFS(CP_Forecast!$F$5:$F$38,CP_Forecast!$E$5:$E$38,Capacity_Charges!LY$6)</f>
        <v>9.0305561733470743</v>
      </c>
      <c r="LZ9" s="15">
        <f>SUMIFS(CP_Forecast!$F$5:$F$38,CP_Forecast!$E$5:$E$38,Capacity_Charges!LZ$6)</f>
        <v>9.0305561733470743</v>
      </c>
      <c r="MA9" s="15">
        <f>SUMIFS(CP_Forecast!$F$5:$F$38,CP_Forecast!$E$5:$E$38,Capacity_Charges!MA$6)</f>
        <v>9.0305561733470743</v>
      </c>
      <c r="MB9" s="15">
        <f>SUMIFS(CP_Forecast!$F$5:$F$38,CP_Forecast!$E$5:$E$38,Capacity_Charges!MB$6)</f>
        <v>9.0305561733470743</v>
      </c>
      <c r="MC9" s="15">
        <f>SUMIFS(CP_Forecast!$F$5:$F$38,CP_Forecast!$E$5:$E$38,Capacity_Charges!MC$6)</f>
        <v>9.0305561733470743</v>
      </c>
      <c r="MD9" s="15">
        <f>SUMIFS(CP_Forecast!$F$5:$F$38,CP_Forecast!$E$5:$E$38,Capacity_Charges!MD$6)</f>
        <v>9.0305561733470743</v>
      </c>
      <c r="ME9" s="15">
        <f>SUMIFS(CP_Forecast!$F$5:$F$38,CP_Forecast!$E$5:$E$38,Capacity_Charges!ME$6)</f>
        <v>9.0305561733470743</v>
      </c>
      <c r="MF9" s="15">
        <f>SUMIFS(CP_Forecast!$F$5:$F$38,CP_Forecast!$E$5:$E$38,Capacity_Charges!MF$6)</f>
        <v>9.0305561733470743</v>
      </c>
      <c r="MG9" s="15">
        <f>SUMIFS(CP_Forecast!$F$5:$F$38,CP_Forecast!$E$5:$E$38,Capacity_Charges!MG$6)</f>
        <v>9.0305561733470743</v>
      </c>
      <c r="MH9" s="15">
        <f>SUMIFS(CP_Forecast!$F$5:$F$38,CP_Forecast!$E$5:$E$38,Capacity_Charges!MH$6)</f>
        <v>9.301472858547486</v>
      </c>
      <c r="MI9" s="15">
        <f>SUMIFS(CP_Forecast!$F$5:$F$38,CP_Forecast!$E$5:$E$38,Capacity_Charges!MI$6)</f>
        <v>9.301472858547486</v>
      </c>
      <c r="MJ9" s="15">
        <f>SUMIFS(CP_Forecast!$F$5:$F$38,CP_Forecast!$E$5:$E$38,Capacity_Charges!MJ$6)</f>
        <v>9.301472858547486</v>
      </c>
      <c r="MK9" s="15">
        <f>SUMIFS(CP_Forecast!$F$5:$F$38,CP_Forecast!$E$5:$E$38,Capacity_Charges!MK$6)</f>
        <v>9.301472858547486</v>
      </c>
      <c r="ML9" s="15">
        <f>SUMIFS(CP_Forecast!$F$5:$F$38,CP_Forecast!$E$5:$E$38,Capacity_Charges!ML$6)</f>
        <v>9.301472858547486</v>
      </c>
      <c r="MM9" s="15">
        <f>SUMIFS(CP_Forecast!$F$5:$F$38,CP_Forecast!$E$5:$E$38,Capacity_Charges!MM$6)</f>
        <v>9.301472858547486</v>
      </c>
      <c r="MN9" s="15">
        <f>SUMIFS(CP_Forecast!$F$5:$F$38,CP_Forecast!$E$5:$E$38,Capacity_Charges!MN$6)</f>
        <v>9.301472858547486</v>
      </c>
      <c r="MO9" s="15">
        <f>SUMIFS(CP_Forecast!$F$5:$F$38,CP_Forecast!$E$5:$E$38,Capacity_Charges!MO$6)</f>
        <v>9.301472858547486</v>
      </c>
      <c r="MP9" s="15">
        <f>SUMIFS(CP_Forecast!$F$5:$F$38,CP_Forecast!$E$5:$E$38,Capacity_Charges!MP$6)</f>
        <v>9.301472858547486</v>
      </c>
      <c r="MQ9" s="15">
        <f>SUMIFS(CP_Forecast!$F$5:$F$38,CP_Forecast!$E$5:$E$38,Capacity_Charges!MQ$6)</f>
        <v>9.301472858547486</v>
      </c>
      <c r="MR9" s="15">
        <f>SUMIFS(CP_Forecast!$F$5:$F$38,CP_Forecast!$E$5:$E$38,Capacity_Charges!MR$6)</f>
        <v>9.301472858547486</v>
      </c>
      <c r="MS9" s="15">
        <f>SUMIFS(CP_Forecast!$F$5:$F$38,CP_Forecast!$E$5:$E$38,Capacity_Charges!MS$6)</f>
        <v>9.301472858547486</v>
      </c>
      <c r="MT9" s="15">
        <f>SUMIFS(CP_Forecast!$F$5:$F$38,CP_Forecast!$E$5:$E$38,Capacity_Charges!MT$6)</f>
        <v>9.5805170443039103</v>
      </c>
      <c r="MU9" s="15">
        <f>SUMIFS(CP_Forecast!$F$5:$F$38,CP_Forecast!$E$5:$E$38,Capacity_Charges!MU$6)</f>
        <v>9.5805170443039103</v>
      </c>
      <c r="MV9" s="15">
        <f>SUMIFS(CP_Forecast!$F$5:$F$38,CP_Forecast!$E$5:$E$38,Capacity_Charges!MV$6)</f>
        <v>9.5805170443039103</v>
      </c>
      <c r="MW9" s="15">
        <f>SUMIFS(CP_Forecast!$F$5:$F$38,CP_Forecast!$E$5:$E$38,Capacity_Charges!MW$6)</f>
        <v>9.5805170443039103</v>
      </c>
      <c r="MX9" s="15">
        <f>SUMIFS(CP_Forecast!$F$5:$F$38,CP_Forecast!$E$5:$E$38,Capacity_Charges!MX$6)</f>
        <v>9.5805170443039103</v>
      </c>
      <c r="MY9" s="15">
        <f>SUMIFS(CP_Forecast!$F$5:$F$38,CP_Forecast!$E$5:$E$38,Capacity_Charges!MY$6)</f>
        <v>9.5805170443039103</v>
      </c>
      <c r="MZ9" s="15">
        <f>SUMIFS(CP_Forecast!$F$5:$F$38,CP_Forecast!$E$5:$E$38,Capacity_Charges!MZ$6)</f>
        <v>9.5805170443039103</v>
      </c>
      <c r="NA9" s="1"/>
      <c r="NB9" s="19" t="str">
        <f t="shared" si="141"/>
        <v xml:space="preserve">FCM Clearing Price </v>
      </c>
      <c r="NC9" s="15">
        <f t="shared" si="142"/>
        <v>9.5499999999999989</v>
      </c>
      <c r="ND9" s="15">
        <f t="shared" si="142"/>
        <v>9.5500000000000007</v>
      </c>
      <c r="NE9" s="15">
        <f t="shared" si="142"/>
        <v>9.5499999999999989</v>
      </c>
      <c r="NF9" s="15">
        <f t="shared" si="142"/>
        <v>9.5499999999999989</v>
      </c>
      <c r="NG9" s="15">
        <f t="shared" si="142"/>
        <v>9.5499999999999989</v>
      </c>
      <c r="NH9" s="15">
        <f t="shared" si="142"/>
        <v>5.4555833333333332</v>
      </c>
      <c r="NI9" s="15">
        <f t="shared" si="142"/>
        <v>3.0962499999999999</v>
      </c>
      <c r="NJ9" s="15">
        <f t="shared" si="142"/>
        <v>3.9375</v>
      </c>
      <c r="NK9" s="15">
        <f t="shared" si="142"/>
        <v>4.6875</v>
      </c>
      <c r="NL9" s="15">
        <f t="shared" si="142"/>
        <v>5.0874999999999995</v>
      </c>
      <c r="NM9" s="15">
        <f t="shared" si="143"/>
        <v>5.2401250000000017</v>
      </c>
      <c r="NN9" s="15">
        <f t="shared" si="143"/>
        <v>5.3973287500000025</v>
      </c>
      <c r="NO9" s="15">
        <f t="shared" si="143"/>
        <v>5.5592486124999994</v>
      </c>
      <c r="NP9" s="15">
        <f t="shared" si="143"/>
        <v>5.7260260708750019</v>
      </c>
      <c r="NQ9" s="15">
        <f t="shared" si="143"/>
        <v>5.8978068530012502</v>
      </c>
      <c r="NR9" s="15">
        <f t="shared" si="143"/>
        <v>6.0747410585912895</v>
      </c>
      <c r="NS9" s="15">
        <f t="shared" si="143"/>
        <v>6.2569832903490274</v>
      </c>
      <c r="NT9" s="15">
        <f t="shared" si="143"/>
        <v>6.4446927890594994</v>
      </c>
      <c r="NU9" s="15">
        <f t="shared" si="143"/>
        <v>6.6380335727312838</v>
      </c>
      <c r="NV9" s="15">
        <f t="shared" si="143"/>
        <v>6.8371745799132233</v>
      </c>
      <c r="NW9" s="15">
        <f t="shared" si="144"/>
        <v>7.0422898173106212</v>
      </c>
      <c r="NX9" s="15">
        <f t="shared" si="144"/>
        <v>7.2535585118299366</v>
      </c>
      <c r="NY9" s="15">
        <f t="shared" si="144"/>
        <v>7.4711652671848379</v>
      </c>
      <c r="NZ9" s="15">
        <f t="shared" si="144"/>
        <v>7.6953002252003833</v>
      </c>
      <c r="OA9" s="15">
        <f t="shared" si="144"/>
        <v>7.9261592319563938</v>
      </c>
      <c r="OB9" s="15">
        <f t="shared" si="144"/>
        <v>8.1639440089150863</v>
      </c>
      <c r="OC9" s="15">
        <f t="shared" si="144"/>
        <v>8.4088623291825382</v>
      </c>
      <c r="OD9" s="15">
        <f t="shared" si="144"/>
        <v>8.6611281990580125</v>
      </c>
      <c r="OE9" s="15">
        <f t="shared" si="144"/>
        <v>8.9209620450297571</v>
      </c>
      <c r="OF9" s="15">
        <f t="shared" si="144"/>
        <v>9.1885909063806466</v>
      </c>
      <c r="OH9" s="58" t="str">
        <f>_xlfn.CONCAT(C6," ",D9)</f>
        <v xml:space="preserve">Chester Solar FCM Clearing Price </v>
      </c>
    </row>
    <row r="10" spans="2:398" x14ac:dyDescent="0.25">
      <c r="C10" s="3"/>
      <c r="D10" s="19" t="s">
        <v>85</v>
      </c>
      <c r="E10" s="16">
        <f t="shared" ref="E10:BE10" si="151">-E6*E9*E7*1000</f>
        <v>0</v>
      </c>
      <c r="F10" s="16">
        <f t="shared" si="151"/>
        <v>0</v>
      </c>
      <c r="G10" s="16">
        <f t="shared" si="151"/>
        <v>0</v>
      </c>
      <c r="H10" s="16">
        <f t="shared" si="151"/>
        <v>0</v>
      </c>
      <c r="I10" s="16">
        <f t="shared" si="151"/>
        <v>0</v>
      </c>
      <c r="J10" s="16">
        <f t="shared" si="151"/>
        <v>0</v>
      </c>
      <c r="K10" s="16">
        <f t="shared" si="151"/>
        <v>0</v>
      </c>
      <c r="L10" s="16">
        <f t="shared" si="151"/>
        <v>0</v>
      </c>
      <c r="M10" s="16">
        <f t="shared" si="151"/>
        <v>0</v>
      </c>
      <c r="N10" s="16">
        <f t="shared" si="151"/>
        <v>0</v>
      </c>
      <c r="O10" s="16">
        <f t="shared" si="151"/>
        <v>0</v>
      </c>
      <c r="P10" s="16">
        <f t="shared" si="151"/>
        <v>0</v>
      </c>
      <c r="Q10" s="16">
        <f t="shared" si="151"/>
        <v>0</v>
      </c>
      <c r="R10" s="16">
        <f t="shared" si="151"/>
        <v>0</v>
      </c>
      <c r="S10" s="16">
        <f t="shared" si="151"/>
        <v>0</v>
      </c>
      <c r="T10" s="16">
        <f t="shared" si="151"/>
        <v>0</v>
      </c>
      <c r="U10" s="16">
        <f t="shared" si="151"/>
        <v>0</v>
      </c>
      <c r="V10" s="16">
        <f t="shared" si="151"/>
        <v>0</v>
      </c>
      <c r="W10" s="16">
        <f t="shared" si="151"/>
        <v>0</v>
      </c>
      <c r="X10" s="16">
        <f t="shared" si="151"/>
        <v>0</v>
      </c>
      <c r="Y10" s="16">
        <f t="shared" si="151"/>
        <v>0</v>
      </c>
      <c r="Z10" s="16">
        <f t="shared" si="151"/>
        <v>0</v>
      </c>
      <c r="AA10" s="16">
        <f t="shared" si="151"/>
        <v>0</v>
      </c>
      <c r="AB10" s="16">
        <f t="shared" si="151"/>
        <v>0</v>
      </c>
      <c r="AC10" s="16">
        <f t="shared" si="151"/>
        <v>0</v>
      </c>
      <c r="AD10" s="16">
        <f t="shared" si="151"/>
        <v>0</v>
      </c>
      <c r="AE10" s="16">
        <f t="shared" si="151"/>
        <v>0</v>
      </c>
      <c r="AF10" s="16">
        <f t="shared" si="151"/>
        <v>0</v>
      </c>
      <c r="AG10" s="16">
        <f t="shared" si="151"/>
        <v>0</v>
      </c>
      <c r="AH10" s="16">
        <f t="shared" si="151"/>
        <v>0</v>
      </c>
      <c r="AI10" s="16">
        <f t="shared" si="151"/>
        <v>0</v>
      </c>
      <c r="AJ10" s="16">
        <f t="shared" si="151"/>
        <v>0</v>
      </c>
      <c r="AK10" s="16">
        <f t="shared" si="151"/>
        <v>0</v>
      </c>
      <c r="AL10" s="16">
        <f t="shared" si="151"/>
        <v>0</v>
      </c>
      <c r="AM10" s="16">
        <f t="shared" si="151"/>
        <v>0</v>
      </c>
      <c r="AN10" s="16">
        <f t="shared" si="151"/>
        <v>0</v>
      </c>
      <c r="AO10" s="16">
        <f t="shared" si="151"/>
        <v>0</v>
      </c>
      <c r="AP10" s="16">
        <f t="shared" si="151"/>
        <v>0</v>
      </c>
      <c r="AQ10" s="16">
        <f t="shared" si="151"/>
        <v>0</v>
      </c>
      <c r="AR10" s="16">
        <f t="shared" si="151"/>
        <v>0</v>
      </c>
      <c r="AS10" s="16">
        <f t="shared" si="151"/>
        <v>0</v>
      </c>
      <c r="AT10" s="16">
        <f t="shared" si="151"/>
        <v>0</v>
      </c>
      <c r="AU10" s="16">
        <f t="shared" si="151"/>
        <v>0</v>
      </c>
      <c r="AV10" s="16">
        <f t="shared" si="151"/>
        <v>0</v>
      </c>
      <c r="AW10" s="16">
        <f t="shared" si="151"/>
        <v>0</v>
      </c>
      <c r="AX10" s="16">
        <f t="shared" si="151"/>
        <v>0</v>
      </c>
      <c r="AY10" s="16">
        <f t="shared" si="151"/>
        <v>0</v>
      </c>
      <c r="AZ10" s="16">
        <f t="shared" si="151"/>
        <v>0</v>
      </c>
      <c r="BA10" s="16">
        <f t="shared" si="151"/>
        <v>0</v>
      </c>
      <c r="BB10" s="16">
        <f t="shared" si="151"/>
        <v>0</v>
      </c>
      <c r="BC10" s="16">
        <f t="shared" si="151"/>
        <v>0</v>
      </c>
      <c r="BD10" s="16">
        <f t="shared" si="151"/>
        <v>0</v>
      </c>
      <c r="BE10" s="16">
        <f t="shared" si="151"/>
        <v>0</v>
      </c>
      <c r="BF10" s="16">
        <f t="shared" ref="BF10:DQ10" si="152">-BF6*BF9*BF7*1000</f>
        <v>0</v>
      </c>
      <c r="BG10" s="16">
        <f t="shared" si="152"/>
        <v>0</v>
      </c>
      <c r="BH10" s="16">
        <f t="shared" si="152"/>
        <v>0</v>
      </c>
      <c r="BI10" s="16">
        <f t="shared" si="152"/>
        <v>0</v>
      </c>
      <c r="BJ10" s="16">
        <f t="shared" si="152"/>
        <v>0</v>
      </c>
      <c r="BK10" s="16">
        <f t="shared" si="152"/>
        <v>0</v>
      </c>
      <c r="BL10" s="16">
        <f t="shared" si="152"/>
        <v>0</v>
      </c>
      <c r="BM10" s="16">
        <f t="shared" si="152"/>
        <v>0</v>
      </c>
      <c r="BN10" s="16">
        <f t="shared" si="152"/>
        <v>0</v>
      </c>
      <c r="BO10" s="16">
        <f t="shared" si="152"/>
        <v>0</v>
      </c>
      <c r="BP10" s="16">
        <f t="shared" si="152"/>
        <v>0</v>
      </c>
      <c r="BQ10" s="16">
        <f t="shared" si="152"/>
        <v>0</v>
      </c>
      <c r="BR10" s="16">
        <f t="shared" si="152"/>
        <v>0</v>
      </c>
      <c r="BS10" s="16">
        <f t="shared" si="152"/>
        <v>0</v>
      </c>
      <c r="BT10" s="16">
        <f t="shared" si="152"/>
        <v>0</v>
      </c>
      <c r="BU10" s="16">
        <f t="shared" si="152"/>
        <v>0</v>
      </c>
      <c r="BV10" s="16">
        <f t="shared" si="152"/>
        <v>0</v>
      </c>
      <c r="BW10" s="16">
        <f t="shared" si="152"/>
        <v>0</v>
      </c>
      <c r="BX10" s="16">
        <f t="shared" si="152"/>
        <v>0</v>
      </c>
      <c r="BY10" s="16">
        <f t="shared" si="152"/>
        <v>0</v>
      </c>
      <c r="BZ10" s="16">
        <f t="shared" si="152"/>
        <v>0</v>
      </c>
      <c r="CA10" s="16">
        <f t="shared" si="152"/>
        <v>0</v>
      </c>
      <c r="CB10" s="16">
        <f t="shared" si="152"/>
        <v>0</v>
      </c>
      <c r="CC10" s="16">
        <f t="shared" si="152"/>
        <v>0</v>
      </c>
      <c r="CD10" s="16">
        <f t="shared" si="152"/>
        <v>0</v>
      </c>
      <c r="CE10" s="16">
        <f t="shared" si="152"/>
        <v>0</v>
      </c>
      <c r="CF10" s="16">
        <f t="shared" si="152"/>
        <v>0</v>
      </c>
      <c r="CG10" s="16">
        <f t="shared" si="152"/>
        <v>0</v>
      </c>
      <c r="CH10" s="16">
        <f t="shared" si="152"/>
        <v>0</v>
      </c>
      <c r="CI10" s="16">
        <f t="shared" si="152"/>
        <v>0</v>
      </c>
      <c r="CJ10" s="16">
        <f t="shared" si="152"/>
        <v>0</v>
      </c>
      <c r="CK10" s="16">
        <f t="shared" si="152"/>
        <v>0</v>
      </c>
      <c r="CL10" s="16">
        <f t="shared" si="152"/>
        <v>0</v>
      </c>
      <c r="CM10" s="16">
        <f t="shared" si="152"/>
        <v>0</v>
      </c>
      <c r="CN10" s="16">
        <f t="shared" si="152"/>
        <v>0</v>
      </c>
      <c r="CO10" s="16">
        <f t="shared" si="152"/>
        <v>0</v>
      </c>
      <c r="CP10" s="16">
        <f t="shared" si="152"/>
        <v>0</v>
      </c>
      <c r="CQ10" s="16">
        <f t="shared" si="152"/>
        <v>0</v>
      </c>
      <c r="CR10" s="16">
        <f t="shared" si="152"/>
        <v>0</v>
      </c>
      <c r="CS10" s="16">
        <f t="shared" si="152"/>
        <v>0</v>
      </c>
      <c r="CT10" s="16">
        <f t="shared" si="152"/>
        <v>0</v>
      </c>
      <c r="CU10" s="16">
        <f t="shared" si="152"/>
        <v>0</v>
      </c>
      <c r="CV10" s="16">
        <f t="shared" si="152"/>
        <v>0</v>
      </c>
      <c r="CW10" s="16">
        <f t="shared" si="152"/>
        <v>0</v>
      </c>
      <c r="CX10" s="16">
        <f t="shared" si="152"/>
        <v>0</v>
      </c>
      <c r="CY10" s="16">
        <f t="shared" si="152"/>
        <v>0</v>
      </c>
      <c r="CZ10" s="16">
        <f t="shared" si="152"/>
        <v>0</v>
      </c>
      <c r="DA10" s="16">
        <f t="shared" si="152"/>
        <v>0</v>
      </c>
      <c r="DB10" s="16">
        <f t="shared" si="152"/>
        <v>0</v>
      </c>
      <c r="DC10" s="16">
        <f t="shared" si="152"/>
        <v>0</v>
      </c>
      <c r="DD10" s="16">
        <f t="shared" si="152"/>
        <v>0</v>
      </c>
      <c r="DE10" s="16">
        <f t="shared" si="152"/>
        <v>0</v>
      </c>
      <c r="DF10" s="16">
        <f t="shared" si="152"/>
        <v>0</v>
      </c>
      <c r="DG10" s="16">
        <f t="shared" si="152"/>
        <v>0</v>
      </c>
      <c r="DH10" s="16">
        <f t="shared" si="152"/>
        <v>0</v>
      </c>
      <c r="DI10" s="16">
        <f t="shared" si="152"/>
        <v>0</v>
      </c>
      <c r="DJ10" s="16">
        <f t="shared" si="152"/>
        <v>0</v>
      </c>
      <c r="DK10" s="16">
        <f t="shared" si="152"/>
        <v>0</v>
      </c>
      <c r="DL10" s="16">
        <f t="shared" si="152"/>
        <v>0</v>
      </c>
      <c r="DM10" s="16">
        <f t="shared" si="152"/>
        <v>0</v>
      </c>
      <c r="DN10" s="16">
        <f t="shared" si="152"/>
        <v>0</v>
      </c>
      <c r="DO10" s="16">
        <f t="shared" si="152"/>
        <v>0</v>
      </c>
      <c r="DP10" s="16">
        <f t="shared" si="152"/>
        <v>0</v>
      </c>
      <c r="DQ10" s="16">
        <f t="shared" si="152"/>
        <v>0</v>
      </c>
      <c r="DR10" s="16">
        <f t="shared" ref="DR10:GC10" si="153">-DR6*DR9*DR7*1000</f>
        <v>0</v>
      </c>
      <c r="DS10" s="16">
        <f t="shared" si="153"/>
        <v>0</v>
      </c>
      <c r="DT10" s="16">
        <f t="shared" si="153"/>
        <v>0</v>
      </c>
      <c r="DU10" s="16">
        <f t="shared" si="153"/>
        <v>0</v>
      </c>
      <c r="DV10" s="16">
        <f t="shared" si="153"/>
        <v>0</v>
      </c>
      <c r="DW10" s="16">
        <f t="shared" si="153"/>
        <v>0</v>
      </c>
      <c r="DX10" s="16">
        <f t="shared" si="153"/>
        <v>0</v>
      </c>
      <c r="DY10" s="16">
        <f t="shared" si="153"/>
        <v>0</v>
      </c>
      <c r="DZ10" s="16">
        <f t="shared" si="153"/>
        <v>0</v>
      </c>
      <c r="EA10" s="16">
        <f t="shared" si="153"/>
        <v>0</v>
      </c>
      <c r="EB10" s="16">
        <f t="shared" si="153"/>
        <v>0</v>
      </c>
      <c r="EC10" s="16">
        <f t="shared" si="153"/>
        <v>0</v>
      </c>
      <c r="ED10" s="16">
        <f t="shared" si="153"/>
        <v>0</v>
      </c>
      <c r="EE10" s="16">
        <f t="shared" si="153"/>
        <v>0</v>
      </c>
      <c r="EF10" s="16">
        <f t="shared" si="153"/>
        <v>0</v>
      </c>
      <c r="EG10" s="16">
        <f t="shared" si="153"/>
        <v>0</v>
      </c>
      <c r="EH10" s="16">
        <f t="shared" si="153"/>
        <v>0</v>
      </c>
      <c r="EI10" s="16">
        <f t="shared" si="153"/>
        <v>0</v>
      </c>
      <c r="EJ10" s="16">
        <f t="shared" si="153"/>
        <v>0</v>
      </c>
      <c r="EK10" s="16">
        <f t="shared" si="153"/>
        <v>0</v>
      </c>
      <c r="EL10" s="16">
        <f t="shared" si="153"/>
        <v>0</v>
      </c>
      <c r="EM10" s="16">
        <f t="shared" si="153"/>
        <v>0</v>
      </c>
      <c r="EN10" s="16">
        <f t="shared" si="153"/>
        <v>0</v>
      </c>
      <c r="EO10" s="16">
        <f t="shared" si="153"/>
        <v>0</v>
      </c>
      <c r="EP10" s="16">
        <f t="shared" si="153"/>
        <v>0</v>
      </c>
      <c r="EQ10" s="16">
        <f t="shared" si="153"/>
        <v>0</v>
      </c>
      <c r="ER10" s="16">
        <f t="shared" si="153"/>
        <v>0</v>
      </c>
      <c r="ES10" s="16">
        <f t="shared" si="153"/>
        <v>0</v>
      </c>
      <c r="ET10" s="16">
        <f t="shared" si="153"/>
        <v>0</v>
      </c>
      <c r="EU10" s="16">
        <f t="shared" si="153"/>
        <v>0</v>
      </c>
      <c r="EV10" s="16">
        <f t="shared" si="153"/>
        <v>0</v>
      </c>
      <c r="EW10" s="16">
        <f t="shared" si="153"/>
        <v>0</v>
      </c>
      <c r="EX10" s="16">
        <f t="shared" si="153"/>
        <v>0</v>
      </c>
      <c r="EY10" s="16">
        <f t="shared" si="153"/>
        <v>0</v>
      </c>
      <c r="EZ10" s="16">
        <f t="shared" si="153"/>
        <v>0</v>
      </c>
      <c r="FA10" s="16">
        <f t="shared" si="153"/>
        <v>0</v>
      </c>
      <c r="FB10" s="16">
        <f t="shared" si="153"/>
        <v>0</v>
      </c>
      <c r="FC10" s="16">
        <f t="shared" si="153"/>
        <v>0</v>
      </c>
      <c r="FD10" s="16">
        <f t="shared" si="153"/>
        <v>0</v>
      </c>
      <c r="FE10" s="16">
        <f t="shared" si="153"/>
        <v>0</v>
      </c>
      <c r="FF10" s="16">
        <f t="shared" si="153"/>
        <v>0</v>
      </c>
      <c r="FG10" s="16">
        <f t="shared" si="153"/>
        <v>0</v>
      </c>
      <c r="FH10" s="16">
        <f t="shared" si="153"/>
        <v>0</v>
      </c>
      <c r="FI10" s="16">
        <f t="shared" si="153"/>
        <v>0</v>
      </c>
      <c r="FJ10" s="16">
        <f t="shared" si="153"/>
        <v>0</v>
      </c>
      <c r="FK10" s="16">
        <f t="shared" si="153"/>
        <v>0</v>
      </c>
      <c r="FL10" s="16">
        <f t="shared" si="153"/>
        <v>0</v>
      </c>
      <c r="FM10" s="16">
        <f t="shared" si="153"/>
        <v>0</v>
      </c>
      <c r="FN10" s="16">
        <f t="shared" si="153"/>
        <v>0</v>
      </c>
      <c r="FO10" s="16">
        <f t="shared" si="153"/>
        <v>0</v>
      </c>
      <c r="FP10" s="16">
        <f t="shared" si="153"/>
        <v>0</v>
      </c>
      <c r="FQ10" s="16">
        <f t="shared" si="153"/>
        <v>0</v>
      </c>
      <c r="FR10" s="16">
        <f t="shared" si="153"/>
        <v>0</v>
      </c>
      <c r="FS10" s="16">
        <f t="shared" si="153"/>
        <v>0</v>
      </c>
      <c r="FT10" s="16">
        <f t="shared" si="153"/>
        <v>0</v>
      </c>
      <c r="FU10" s="16">
        <f t="shared" si="153"/>
        <v>0</v>
      </c>
      <c r="FV10" s="16">
        <f t="shared" si="153"/>
        <v>0</v>
      </c>
      <c r="FW10" s="16">
        <f t="shared" si="153"/>
        <v>0</v>
      </c>
      <c r="FX10" s="16">
        <f t="shared" si="153"/>
        <v>0</v>
      </c>
      <c r="FY10" s="16">
        <f t="shared" si="153"/>
        <v>0</v>
      </c>
      <c r="FZ10" s="16">
        <f t="shared" si="153"/>
        <v>0</v>
      </c>
      <c r="GA10" s="16">
        <f t="shared" si="153"/>
        <v>0</v>
      </c>
      <c r="GB10" s="16">
        <f t="shared" si="153"/>
        <v>0</v>
      </c>
      <c r="GC10" s="16">
        <f t="shared" si="153"/>
        <v>0</v>
      </c>
      <c r="GD10" s="16">
        <f t="shared" ref="GD10:IJ10" si="154">-GD6*GD9*GD7*1000</f>
        <v>0</v>
      </c>
      <c r="GE10" s="16">
        <f t="shared" si="154"/>
        <v>0</v>
      </c>
      <c r="GF10" s="16">
        <f t="shared" si="154"/>
        <v>0</v>
      </c>
      <c r="GG10" s="16">
        <f t="shared" si="154"/>
        <v>0</v>
      </c>
      <c r="GH10" s="16">
        <f t="shared" si="154"/>
        <v>0</v>
      </c>
      <c r="GI10" s="16">
        <f t="shared" si="154"/>
        <v>0</v>
      </c>
      <c r="GJ10" s="16">
        <f t="shared" si="154"/>
        <v>0</v>
      </c>
      <c r="GK10" s="16">
        <f t="shared" si="154"/>
        <v>0</v>
      </c>
      <c r="GL10" s="16">
        <f t="shared" si="154"/>
        <v>0</v>
      </c>
      <c r="GM10" s="16">
        <f t="shared" si="154"/>
        <v>0</v>
      </c>
      <c r="GN10" s="16">
        <f t="shared" si="154"/>
        <v>0</v>
      </c>
      <c r="GO10" s="16">
        <f t="shared" si="154"/>
        <v>0</v>
      </c>
      <c r="GP10" s="16">
        <f t="shared" si="154"/>
        <v>0</v>
      </c>
      <c r="GQ10" s="16">
        <f t="shared" si="154"/>
        <v>0</v>
      </c>
      <c r="GR10" s="16">
        <f t="shared" si="154"/>
        <v>0</v>
      </c>
      <c r="GS10" s="16">
        <f t="shared" si="154"/>
        <v>0</v>
      </c>
      <c r="GT10" s="16">
        <f t="shared" si="154"/>
        <v>0</v>
      </c>
      <c r="GU10" s="16">
        <f t="shared" si="154"/>
        <v>0</v>
      </c>
      <c r="GV10" s="16">
        <f t="shared" si="154"/>
        <v>0</v>
      </c>
      <c r="GW10" s="16">
        <f t="shared" si="154"/>
        <v>0</v>
      </c>
      <c r="GX10" s="16">
        <f t="shared" si="154"/>
        <v>0</v>
      </c>
      <c r="GY10" s="16">
        <f t="shared" si="154"/>
        <v>0</v>
      </c>
      <c r="GZ10" s="16">
        <f t="shared" si="154"/>
        <v>0</v>
      </c>
      <c r="HA10" s="16">
        <f t="shared" si="154"/>
        <v>0</v>
      </c>
      <c r="HB10" s="16">
        <f t="shared" si="154"/>
        <v>0</v>
      </c>
      <c r="HC10" s="16">
        <f t="shared" si="154"/>
        <v>0</v>
      </c>
      <c r="HD10" s="16">
        <f t="shared" si="154"/>
        <v>0</v>
      </c>
      <c r="HE10" s="16">
        <f t="shared" si="154"/>
        <v>0</v>
      </c>
      <c r="HF10" s="16">
        <f t="shared" si="154"/>
        <v>0</v>
      </c>
      <c r="HG10" s="16">
        <f t="shared" si="154"/>
        <v>0</v>
      </c>
      <c r="HH10" s="16">
        <f t="shared" si="154"/>
        <v>0</v>
      </c>
      <c r="HI10" s="16">
        <f t="shared" si="154"/>
        <v>0</v>
      </c>
      <c r="HJ10" s="16">
        <f t="shared" si="154"/>
        <v>0</v>
      </c>
      <c r="HK10" s="16">
        <f t="shared" si="154"/>
        <v>0</v>
      </c>
      <c r="HL10" s="16">
        <f t="shared" si="154"/>
        <v>0</v>
      </c>
      <c r="HM10" s="16">
        <f t="shared" si="154"/>
        <v>0</v>
      </c>
      <c r="HN10" s="16">
        <f t="shared" si="154"/>
        <v>0</v>
      </c>
      <c r="HO10" s="16">
        <f t="shared" si="154"/>
        <v>0</v>
      </c>
      <c r="HP10" s="16">
        <f t="shared" si="154"/>
        <v>0</v>
      </c>
      <c r="HQ10" s="16">
        <f t="shared" si="154"/>
        <v>0</v>
      </c>
      <c r="HR10" s="16">
        <f t="shared" si="154"/>
        <v>0</v>
      </c>
      <c r="HS10" s="16">
        <f t="shared" si="154"/>
        <v>0</v>
      </c>
      <c r="HT10" s="16">
        <f t="shared" si="154"/>
        <v>0</v>
      </c>
      <c r="HU10" s="16">
        <f t="shared" si="154"/>
        <v>0</v>
      </c>
      <c r="HV10" s="16">
        <f t="shared" si="154"/>
        <v>0</v>
      </c>
      <c r="HW10" s="16">
        <f t="shared" si="154"/>
        <v>0</v>
      </c>
      <c r="HX10" s="16">
        <f t="shared" si="154"/>
        <v>0</v>
      </c>
      <c r="HY10" s="16">
        <f t="shared" si="154"/>
        <v>0</v>
      </c>
      <c r="HZ10" s="16">
        <f t="shared" si="154"/>
        <v>0</v>
      </c>
      <c r="IA10" s="16">
        <f t="shared" si="154"/>
        <v>0</v>
      </c>
      <c r="IB10" s="16">
        <f t="shared" si="154"/>
        <v>0</v>
      </c>
      <c r="IC10" s="16">
        <f t="shared" si="154"/>
        <v>0</v>
      </c>
      <c r="ID10" s="16">
        <f t="shared" si="154"/>
        <v>0</v>
      </c>
      <c r="IE10" s="16">
        <f t="shared" si="154"/>
        <v>0</v>
      </c>
      <c r="IF10" s="16">
        <f t="shared" si="154"/>
        <v>0</v>
      </c>
      <c r="IG10" s="16">
        <f t="shared" si="154"/>
        <v>0</v>
      </c>
      <c r="IH10" s="16">
        <f t="shared" si="154"/>
        <v>0</v>
      </c>
      <c r="II10" s="16">
        <f t="shared" si="154"/>
        <v>0</v>
      </c>
      <c r="IJ10" s="16">
        <f t="shared" si="154"/>
        <v>0</v>
      </c>
      <c r="IK10" s="16">
        <f t="shared" ref="IK10:KV10" si="155">-IK6*IK9*IK7*1000</f>
        <v>0</v>
      </c>
      <c r="IL10" s="16">
        <f t="shared" si="155"/>
        <v>0</v>
      </c>
      <c r="IM10" s="16">
        <f t="shared" si="155"/>
        <v>0</v>
      </c>
      <c r="IN10" s="16">
        <f t="shared" si="155"/>
        <v>0</v>
      </c>
      <c r="IO10" s="16">
        <f t="shared" si="155"/>
        <v>0</v>
      </c>
      <c r="IP10" s="16">
        <f t="shared" si="155"/>
        <v>0</v>
      </c>
      <c r="IQ10" s="16">
        <f t="shared" si="155"/>
        <v>0</v>
      </c>
      <c r="IR10" s="16">
        <f t="shared" si="155"/>
        <v>0</v>
      </c>
      <c r="IS10" s="16">
        <f t="shared" si="155"/>
        <v>0</v>
      </c>
      <c r="IT10" s="16">
        <f t="shared" si="155"/>
        <v>0</v>
      </c>
      <c r="IU10" s="16">
        <f t="shared" si="155"/>
        <v>0</v>
      </c>
      <c r="IV10" s="16">
        <f t="shared" si="155"/>
        <v>0</v>
      </c>
      <c r="IW10" s="16">
        <f t="shared" si="155"/>
        <v>0</v>
      </c>
      <c r="IX10" s="16">
        <f t="shared" si="155"/>
        <v>0</v>
      </c>
      <c r="IY10" s="16">
        <f t="shared" si="155"/>
        <v>0</v>
      </c>
      <c r="IZ10" s="16">
        <f t="shared" si="155"/>
        <v>0</v>
      </c>
      <c r="JA10" s="16">
        <f t="shared" si="155"/>
        <v>0</v>
      </c>
      <c r="JB10" s="16">
        <f t="shared" si="155"/>
        <v>0</v>
      </c>
      <c r="JC10" s="16">
        <f t="shared" si="155"/>
        <v>0</v>
      </c>
      <c r="JD10" s="16">
        <f t="shared" si="155"/>
        <v>0</v>
      </c>
      <c r="JE10" s="16">
        <f t="shared" si="155"/>
        <v>0</v>
      </c>
      <c r="JF10" s="16">
        <f t="shared" si="155"/>
        <v>0</v>
      </c>
      <c r="JG10" s="16">
        <f t="shared" si="155"/>
        <v>0</v>
      </c>
      <c r="JH10" s="16">
        <f t="shared" si="155"/>
        <v>0</v>
      </c>
      <c r="JI10" s="16">
        <f t="shared" si="155"/>
        <v>0</v>
      </c>
      <c r="JJ10" s="16">
        <f t="shared" si="155"/>
        <v>0</v>
      </c>
      <c r="JK10" s="16">
        <f t="shared" si="155"/>
        <v>0</v>
      </c>
      <c r="JL10" s="16">
        <f t="shared" si="155"/>
        <v>0</v>
      </c>
      <c r="JM10" s="16">
        <f t="shared" si="155"/>
        <v>0</v>
      </c>
      <c r="JN10" s="16">
        <f t="shared" si="155"/>
        <v>0</v>
      </c>
      <c r="JO10" s="16">
        <f t="shared" si="155"/>
        <v>0</v>
      </c>
      <c r="JP10" s="16">
        <f t="shared" si="155"/>
        <v>0</v>
      </c>
      <c r="JQ10" s="16">
        <f t="shared" si="155"/>
        <v>0</v>
      </c>
      <c r="JR10" s="16">
        <f t="shared" si="155"/>
        <v>0</v>
      </c>
      <c r="JS10" s="16">
        <f t="shared" si="155"/>
        <v>0</v>
      </c>
      <c r="JT10" s="16">
        <f t="shared" si="155"/>
        <v>0</v>
      </c>
      <c r="JU10" s="16">
        <f t="shared" si="155"/>
        <v>0</v>
      </c>
      <c r="JV10" s="16">
        <f t="shared" si="155"/>
        <v>0</v>
      </c>
      <c r="JW10" s="16">
        <f t="shared" si="155"/>
        <v>0</v>
      </c>
      <c r="JX10" s="16">
        <f t="shared" si="155"/>
        <v>0</v>
      </c>
      <c r="JY10" s="16">
        <f t="shared" si="155"/>
        <v>0</v>
      </c>
      <c r="JZ10" s="16">
        <f t="shared" si="155"/>
        <v>0</v>
      </c>
      <c r="KA10" s="16">
        <f t="shared" si="155"/>
        <v>0</v>
      </c>
      <c r="KB10" s="16">
        <f t="shared" si="155"/>
        <v>0</v>
      </c>
      <c r="KC10" s="16">
        <f t="shared" si="155"/>
        <v>0</v>
      </c>
      <c r="KD10" s="16">
        <f t="shared" si="155"/>
        <v>0</v>
      </c>
      <c r="KE10" s="16">
        <f t="shared" si="155"/>
        <v>0</v>
      </c>
      <c r="KF10" s="16">
        <f t="shared" si="155"/>
        <v>0</v>
      </c>
      <c r="KG10" s="16">
        <f t="shared" si="155"/>
        <v>0</v>
      </c>
      <c r="KH10" s="16">
        <f t="shared" si="155"/>
        <v>0</v>
      </c>
      <c r="KI10" s="16">
        <f t="shared" si="155"/>
        <v>0</v>
      </c>
      <c r="KJ10" s="16">
        <f t="shared" si="155"/>
        <v>0</v>
      </c>
      <c r="KK10" s="16">
        <f t="shared" si="155"/>
        <v>0</v>
      </c>
      <c r="KL10" s="16">
        <f t="shared" si="155"/>
        <v>0</v>
      </c>
      <c r="KM10" s="16">
        <f t="shared" si="155"/>
        <v>0</v>
      </c>
      <c r="KN10" s="16">
        <f t="shared" si="155"/>
        <v>0</v>
      </c>
      <c r="KO10" s="16">
        <f t="shared" si="155"/>
        <v>0</v>
      </c>
      <c r="KP10" s="16">
        <f t="shared" si="155"/>
        <v>0</v>
      </c>
      <c r="KQ10" s="16">
        <f t="shared" si="155"/>
        <v>0</v>
      </c>
      <c r="KR10" s="16">
        <f t="shared" si="155"/>
        <v>0</v>
      </c>
      <c r="KS10" s="16">
        <f t="shared" si="155"/>
        <v>0</v>
      </c>
      <c r="KT10" s="16">
        <f t="shared" si="155"/>
        <v>0</v>
      </c>
      <c r="KU10" s="16">
        <f t="shared" si="155"/>
        <v>0</v>
      </c>
      <c r="KV10" s="16">
        <f t="shared" si="155"/>
        <v>0</v>
      </c>
      <c r="KW10" s="16">
        <f t="shared" ref="KW10:MZ10" si="156">-KW6*KW9*KW7*1000</f>
        <v>0</v>
      </c>
      <c r="KX10" s="16">
        <f t="shared" si="156"/>
        <v>0</v>
      </c>
      <c r="KY10" s="16">
        <f t="shared" si="156"/>
        <v>0</v>
      </c>
      <c r="KZ10" s="16">
        <f t="shared" si="156"/>
        <v>0</v>
      </c>
      <c r="LA10" s="16">
        <f t="shared" si="156"/>
        <v>0</v>
      </c>
      <c r="LB10" s="16">
        <f t="shared" si="156"/>
        <v>0</v>
      </c>
      <c r="LC10" s="16">
        <f t="shared" si="156"/>
        <v>0</v>
      </c>
      <c r="LD10" s="16">
        <f t="shared" si="156"/>
        <v>0</v>
      </c>
      <c r="LE10" s="16">
        <f t="shared" si="156"/>
        <v>0</v>
      </c>
      <c r="LF10" s="16">
        <f t="shared" si="156"/>
        <v>0</v>
      </c>
      <c r="LG10" s="16">
        <f t="shared" si="156"/>
        <v>0</v>
      </c>
      <c r="LH10" s="16">
        <f t="shared" si="156"/>
        <v>0</v>
      </c>
      <c r="LI10" s="16">
        <f t="shared" si="156"/>
        <v>0</v>
      </c>
      <c r="LJ10" s="16">
        <f t="shared" si="156"/>
        <v>0</v>
      </c>
      <c r="LK10" s="16">
        <f t="shared" si="156"/>
        <v>0</v>
      </c>
      <c r="LL10" s="16">
        <f t="shared" si="156"/>
        <v>0</v>
      </c>
      <c r="LM10" s="16">
        <f t="shared" si="156"/>
        <v>0</v>
      </c>
      <c r="LN10" s="16">
        <f t="shared" si="156"/>
        <v>0</v>
      </c>
      <c r="LO10" s="16">
        <f t="shared" si="156"/>
        <v>0</v>
      </c>
      <c r="LP10" s="16">
        <f t="shared" si="156"/>
        <v>0</v>
      </c>
      <c r="LQ10" s="16">
        <f t="shared" si="156"/>
        <v>0</v>
      </c>
      <c r="LR10" s="16">
        <f t="shared" si="156"/>
        <v>0</v>
      </c>
      <c r="LS10" s="16">
        <f t="shared" si="156"/>
        <v>0</v>
      </c>
      <c r="LT10" s="16">
        <f t="shared" si="156"/>
        <v>0</v>
      </c>
      <c r="LU10" s="16">
        <f t="shared" si="156"/>
        <v>0</v>
      </c>
      <c r="LV10" s="16">
        <f t="shared" si="156"/>
        <v>0</v>
      </c>
      <c r="LW10" s="16">
        <f t="shared" si="156"/>
        <v>0</v>
      </c>
      <c r="LX10" s="16">
        <f t="shared" si="156"/>
        <v>0</v>
      </c>
      <c r="LY10" s="16">
        <f t="shared" si="156"/>
        <v>0</v>
      </c>
      <c r="LZ10" s="16">
        <f t="shared" si="156"/>
        <v>0</v>
      </c>
      <c r="MA10" s="16">
        <f t="shared" si="156"/>
        <v>0</v>
      </c>
      <c r="MB10" s="16">
        <f t="shared" si="156"/>
        <v>0</v>
      </c>
      <c r="MC10" s="16">
        <f t="shared" si="156"/>
        <v>0</v>
      </c>
      <c r="MD10" s="16">
        <f t="shared" si="156"/>
        <v>0</v>
      </c>
      <c r="ME10" s="16">
        <f t="shared" si="156"/>
        <v>0</v>
      </c>
      <c r="MF10" s="16">
        <f t="shared" si="156"/>
        <v>0</v>
      </c>
      <c r="MG10" s="16">
        <f t="shared" si="156"/>
        <v>0</v>
      </c>
      <c r="MH10" s="16">
        <f t="shared" si="156"/>
        <v>0</v>
      </c>
      <c r="MI10" s="16">
        <f t="shared" si="156"/>
        <v>0</v>
      </c>
      <c r="MJ10" s="16">
        <f t="shared" si="156"/>
        <v>0</v>
      </c>
      <c r="MK10" s="16">
        <f t="shared" si="156"/>
        <v>0</v>
      </c>
      <c r="ML10" s="16">
        <f t="shared" si="156"/>
        <v>0</v>
      </c>
      <c r="MM10" s="16">
        <f t="shared" si="156"/>
        <v>0</v>
      </c>
      <c r="MN10" s="16">
        <f t="shared" si="156"/>
        <v>0</v>
      </c>
      <c r="MO10" s="16">
        <f t="shared" si="156"/>
        <v>0</v>
      </c>
      <c r="MP10" s="16">
        <f t="shared" si="156"/>
        <v>0</v>
      </c>
      <c r="MQ10" s="16">
        <f t="shared" si="156"/>
        <v>0</v>
      </c>
      <c r="MR10" s="16">
        <f t="shared" si="156"/>
        <v>0</v>
      </c>
      <c r="MS10" s="16">
        <f t="shared" si="156"/>
        <v>0</v>
      </c>
      <c r="MT10" s="16">
        <f t="shared" si="156"/>
        <v>0</v>
      </c>
      <c r="MU10" s="16">
        <f t="shared" si="156"/>
        <v>0</v>
      </c>
      <c r="MV10" s="16">
        <f t="shared" si="156"/>
        <v>0</v>
      </c>
      <c r="MW10" s="16">
        <f t="shared" si="156"/>
        <v>0</v>
      </c>
      <c r="MX10" s="16">
        <f t="shared" si="156"/>
        <v>0</v>
      </c>
      <c r="MY10" s="16">
        <f t="shared" si="156"/>
        <v>0</v>
      </c>
      <c r="MZ10" s="16">
        <f t="shared" si="156"/>
        <v>0</v>
      </c>
      <c r="NA10" s="1"/>
      <c r="NB10" s="19" t="str">
        <f t="shared" si="141"/>
        <v>Capacity Credits ($)</v>
      </c>
      <c r="NC10" s="16">
        <f t="shared" ref="NC10:NL11" si="157">SUMIF($E$3:$MZ$3,NC$3,$E10:$MZ10)</f>
        <v>0</v>
      </c>
      <c r="ND10" s="16">
        <f t="shared" si="157"/>
        <v>0</v>
      </c>
      <c r="NE10" s="16">
        <f t="shared" si="157"/>
        <v>0</v>
      </c>
      <c r="NF10" s="16">
        <f t="shared" si="157"/>
        <v>0</v>
      </c>
      <c r="NG10" s="16">
        <f t="shared" si="157"/>
        <v>0</v>
      </c>
      <c r="NH10" s="16">
        <f t="shared" si="157"/>
        <v>0</v>
      </c>
      <c r="NI10" s="16">
        <f t="shared" si="157"/>
        <v>0</v>
      </c>
      <c r="NJ10" s="16">
        <f t="shared" si="157"/>
        <v>0</v>
      </c>
      <c r="NK10" s="16">
        <f t="shared" si="157"/>
        <v>0</v>
      </c>
      <c r="NL10" s="16">
        <f t="shared" si="157"/>
        <v>0</v>
      </c>
      <c r="NM10" s="16">
        <f t="shared" ref="NM10:NV11" si="158">SUMIF($E$3:$MZ$3,NM$3,$E10:$MZ10)</f>
        <v>0</v>
      </c>
      <c r="NN10" s="16">
        <f t="shared" si="158"/>
        <v>0</v>
      </c>
      <c r="NO10" s="16">
        <f t="shared" si="158"/>
        <v>0</v>
      </c>
      <c r="NP10" s="16">
        <f t="shared" si="158"/>
        <v>0</v>
      </c>
      <c r="NQ10" s="16">
        <f t="shared" si="158"/>
        <v>0</v>
      </c>
      <c r="NR10" s="16">
        <f t="shared" si="158"/>
        <v>0</v>
      </c>
      <c r="NS10" s="16">
        <f t="shared" si="158"/>
        <v>0</v>
      </c>
      <c r="NT10" s="16">
        <f t="shared" si="158"/>
        <v>0</v>
      </c>
      <c r="NU10" s="16">
        <f t="shared" si="158"/>
        <v>0</v>
      </c>
      <c r="NV10" s="16">
        <f t="shared" si="158"/>
        <v>0</v>
      </c>
      <c r="NW10" s="16">
        <f t="shared" ref="NW10:OF11" si="159">SUMIF($E$3:$MZ$3,NW$3,$E10:$MZ10)</f>
        <v>0</v>
      </c>
      <c r="NX10" s="16">
        <f t="shared" si="159"/>
        <v>0</v>
      </c>
      <c r="NY10" s="16">
        <f t="shared" si="159"/>
        <v>0</v>
      </c>
      <c r="NZ10" s="16">
        <f t="shared" si="159"/>
        <v>0</v>
      </c>
      <c r="OA10" s="16">
        <f t="shared" si="159"/>
        <v>0</v>
      </c>
      <c r="OB10" s="16">
        <f t="shared" si="159"/>
        <v>0</v>
      </c>
      <c r="OC10" s="16">
        <f t="shared" si="159"/>
        <v>0</v>
      </c>
      <c r="OD10" s="16">
        <f t="shared" si="159"/>
        <v>0</v>
      </c>
      <c r="OE10" s="16">
        <f t="shared" si="159"/>
        <v>0</v>
      </c>
      <c r="OF10" s="16">
        <f t="shared" si="159"/>
        <v>0</v>
      </c>
      <c r="OH10" s="58" t="str">
        <f>_xlfn.CONCAT(C6," ",D10)</f>
        <v>Chester Solar Capacity Credits ($)</v>
      </c>
    </row>
    <row r="11" spans="2:398" x14ac:dyDescent="0.25">
      <c r="C11" s="3"/>
      <c r="D11" s="19" t="s">
        <v>270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"/>
      <c r="NB11" s="19" t="str">
        <f t="shared" si="141"/>
        <v>Self Supply Credits ($)</v>
      </c>
      <c r="NC11" s="16">
        <f t="shared" si="157"/>
        <v>0</v>
      </c>
      <c r="ND11" s="16">
        <f t="shared" si="157"/>
        <v>0</v>
      </c>
      <c r="NE11" s="16">
        <f t="shared" si="157"/>
        <v>0</v>
      </c>
      <c r="NF11" s="16">
        <f t="shared" si="157"/>
        <v>0</v>
      </c>
      <c r="NG11" s="16">
        <f t="shared" si="157"/>
        <v>0</v>
      </c>
      <c r="NH11" s="16">
        <f t="shared" si="157"/>
        <v>0</v>
      </c>
      <c r="NI11" s="16">
        <f t="shared" si="157"/>
        <v>0</v>
      </c>
      <c r="NJ11" s="16">
        <f t="shared" si="157"/>
        <v>0</v>
      </c>
      <c r="NK11" s="16">
        <f t="shared" si="157"/>
        <v>0</v>
      </c>
      <c r="NL11" s="16">
        <f t="shared" si="157"/>
        <v>0</v>
      </c>
      <c r="NM11" s="16">
        <f t="shared" si="158"/>
        <v>0</v>
      </c>
      <c r="NN11" s="16">
        <f t="shared" si="158"/>
        <v>0</v>
      </c>
      <c r="NO11" s="16">
        <f t="shared" si="158"/>
        <v>0</v>
      </c>
      <c r="NP11" s="16">
        <f t="shared" si="158"/>
        <v>0</v>
      </c>
      <c r="NQ11" s="16">
        <f t="shared" si="158"/>
        <v>0</v>
      </c>
      <c r="NR11" s="16">
        <f t="shared" si="158"/>
        <v>0</v>
      </c>
      <c r="NS11" s="16">
        <f t="shared" si="158"/>
        <v>0</v>
      </c>
      <c r="NT11" s="16">
        <f t="shared" si="158"/>
        <v>0</v>
      </c>
      <c r="NU11" s="16">
        <f t="shared" si="158"/>
        <v>0</v>
      </c>
      <c r="NV11" s="16">
        <f t="shared" si="158"/>
        <v>0</v>
      </c>
      <c r="NW11" s="16">
        <f t="shared" si="159"/>
        <v>0</v>
      </c>
      <c r="NX11" s="16">
        <f t="shared" si="159"/>
        <v>0</v>
      </c>
      <c r="NY11" s="16">
        <f t="shared" si="159"/>
        <v>0</v>
      </c>
      <c r="NZ11" s="16">
        <f t="shared" si="159"/>
        <v>0</v>
      </c>
      <c r="OA11" s="16">
        <f t="shared" si="159"/>
        <v>0</v>
      </c>
      <c r="OB11" s="16">
        <f t="shared" si="159"/>
        <v>0</v>
      </c>
      <c r="OC11" s="16">
        <f t="shared" si="159"/>
        <v>0</v>
      </c>
      <c r="OD11" s="16">
        <f t="shared" si="159"/>
        <v>0</v>
      </c>
      <c r="OE11" s="16">
        <f t="shared" si="159"/>
        <v>0</v>
      </c>
      <c r="OF11" s="16">
        <f t="shared" si="159"/>
        <v>0</v>
      </c>
      <c r="OH11" s="146"/>
    </row>
    <row r="12" spans="2:398" x14ac:dyDescent="0.25">
      <c r="C12" s="3"/>
      <c r="NA12" s="1"/>
    </row>
    <row r="13" spans="2:398" x14ac:dyDescent="0.25">
      <c r="B13" s="37" t="s">
        <v>31</v>
      </c>
      <c r="C13" s="23" t="s">
        <v>305</v>
      </c>
      <c r="D13" s="19" t="s">
        <v>73</v>
      </c>
      <c r="E13" s="14">
        <f>+Cap_MW_Lookups!C25</f>
        <v>0</v>
      </c>
      <c r="F13" s="14">
        <f>+Cap_MW_Lookups!D25</f>
        <v>0</v>
      </c>
      <c r="G13" s="14">
        <f>+Cap_MW_Lookups!E25</f>
        <v>0</v>
      </c>
      <c r="H13" s="14">
        <f>+Cap_MW_Lookups!F25</f>
        <v>0</v>
      </c>
      <c r="I13" s="14">
        <f>+Cap_MW_Lookups!G25</f>
        <v>0</v>
      </c>
      <c r="J13" s="14">
        <f>+Cap_MW_Lookups!H25</f>
        <v>0</v>
      </c>
      <c r="K13" s="14">
        <f>+Cap_MW_Lookups!I25</f>
        <v>0</v>
      </c>
      <c r="L13" s="14">
        <f>+Cap_MW_Lookups!J25</f>
        <v>0</v>
      </c>
      <c r="M13" s="14">
        <f>+Cap_MW_Lookups!K25</f>
        <v>0</v>
      </c>
      <c r="N13" s="14">
        <f>+Cap_MW_Lookups!L25</f>
        <v>0</v>
      </c>
      <c r="O13" s="14">
        <f>+Cap_MW_Lookups!Y25</f>
        <v>6.3079999999999998</v>
      </c>
      <c r="P13" s="14">
        <f>+Cap_MW_Lookups!Z25</f>
        <v>6.3079999999999998</v>
      </c>
      <c r="Q13" s="14">
        <f>+Cap_MW_Lookups!AA25</f>
        <v>6.3079999999999998</v>
      </c>
      <c r="R13" s="14">
        <f>+Cap_MW_Lookups!AB25</f>
        <v>6.3079999999999998</v>
      </c>
      <c r="S13" s="14">
        <f>+Cap_MW_Lookups!AC25</f>
        <v>6.3079999999999998</v>
      </c>
      <c r="T13" s="14">
        <f>+Cap_MW_Lookups!AD25</f>
        <v>6.3079999999999998</v>
      </c>
      <c r="U13" s="14">
        <f>+Cap_MW_Lookups!AE25</f>
        <v>6.3079999999999998</v>
      </c>
      <c r="V13" s="14">
        <f>+Cap_MW_Lookups!AF25</f>
        <v>6.1459999999999999</v>
      </c>
      <c r="W13" s="14">
        <f>+Cap_MW_Lookups!AG25</f>
        <v>6.1459999999999999</v>
      </c>
      <c r="X13" s="14">
        <f>+Cap_MW_Lookups!AH25</f>
        <v>6.1459999999999999</v>
      </c>
      <c r="Y13" s="14">
        <f>+Cap_MW_Lookups!AI25</f>
        <v>6.1459999999999999</v>
      </c>
      <c r="Z13" s="14">
        <f>+Cap_MW_Lookups!AJ25</f>
        <v>6.2309999999999999</v>
      </c>
      <c r="AA13" s="14">
        <f>+Cap_MW_Lookups!Y25</f>
        <v>6.3079999999999998</v>
      </c>
      <c r="AB13" s="14">
        <f>+Cap_MW_Lookups!Z25</f>
        <v>6.3079999999999998</v>
      </c>
      <c r="AC13" s="14">
        <f>+Cap_MW_Lookups!AA25</f>
        <v>6.3079999999999998</v>
      </c>
      <c r="AD13" s="14">
        <f>+Cap_MW_Lookups!AB25</f>
        <v>6.3079999999999998</v>
      </c>
      <c r="AE13" s="14">
        <f>+Cap_MW_Lookups!AC25</f>
        <v>6.3079999999999998</v>
      </c>
      <c r="AF13" s="14">
        <f>+Cap_MW_Lookups!AD25</f>
        <v>6.3079999999999998</v>
      </c>
      <c r="AG13" s="14">
        <f>+Cap_MW_Lookups!AE25</f>
        <v>6.3079999999999998</v>
      </c>
      <c r="AH13" s="14">
        <f>+Cap_MW_Lookups!AF25</f>
        <v>6.1459999999999999</v>
      </c>
      <c r="AI13" s="14">
        <f>+Cap_MW_Lookups!AG25</f>
        <v>6.1459999999999999</v>
      </c>
      <c r="AJ13" s="14">
        <f>+Cap_MW_Lookups!AH25</f>
        <v>6.1459999999999999</v>
      </c>
      <c r="AK13" s="14">
        <f>+Cap_MW_Lookups!AI25</f>
        <v>6.1459999999999999</v>
      </c>
      <c r="AL13" s="14">
        <f>+Cap_MW_Lookups!AJ25</f>
        <v>6.2309999999999999</v>
      </c>
      <c r="AM13" s="14">
        <f>+Cap_MW_Lookups!AK25</f>
        <v>6.3079999999999998</v>
      </c>
      <c r="AN13" s="14">
        <f>+Cap_MW_Lookups!AL25</f>
        <v>6.3079999999999998</v>
      </c>
      <c r="AO13" s="14">
        <f>+Cap_MW_Lookups!AM25</f>
        <v>6.3079999999999998</v>
      </c>
      <c r="AP13" s="14">
        <f>+Cap_MW_Lookups!AN25</f>
        <v>6.3079999999999998</v>
      </c>
      <c r="AQ13" s="14">
        <f>+Cap_MW_Lookups!AO25</f>
        <v>6.3079999999999998</v>
      </c>
      <c r="AR13" s="14">
        <f>+Cap_MW_Lookups!AP25</f>
        <v>6.3079999999999998</v>
      </c>
      <c r="AS13" s="14">
        <f>+Cap_MW_Lookups!AQ25</f>
        <v>6.3079999999999998</v>
      </c>
      <c r="AT13" s="14">
        <f>+Cap_MW_Lookups!AR25</f>
        <v>0</v>
      </c>
      <c r="AU13" s="14">
        <f>+Cap_MW_Lookups!AS25</f>
        <v>0</v>
      </c>
      <c r="AV13" s="14">
        <f>+Cap_MW_Lookups!AT25</f>
        <v>0</v>
      </c>
      <c r="AW13" s="14">
        <f>+Cap_MW_Lookups!AU25</f>
        <v>0</v>
      </c>
      <c r="AX13" s="14">
        <f>+Cap_MW_Lookups!AV25</f>
        <v>0</v>
      </c>
      <c r="AY13" s="14">
        <f>+Cap_MW_Lookups!AW25</f>
        <v>0</v>
      </c>
      <c r="AZ13" s="14">
        <f>+Cap_MW_Lookups!AX25</f>
        <v>0</v>
      </c>
      <c r="BA13" s="14">
        <f>+Cap_MW_Lookups!AY25</f>
        <v>0</v>
      </c>
      <c r="BB13" s="14">
        <f>+Cap_MW_Lookups!AZ25</f>
        <v>0</v>
      </c>
      <c r="BC13" s="14">
        <f>+Cap_MW_Lookups!BA25</f>
        <v>0</v>
      </c>
      <c r="BD13" s="14">
        <f>+Cap_MW_Lookups!BB25</f>
        <v>0</v>
      </c>
      <c r="BE13" s="14">
        <f>+Cap_MW_Lookups!BC25</f>
        <v>0</v>
      </c>
      <c r="BF13" s="14">
        <f>+Cap_MW_Lookups!BD25</f>
        <v>0</v>
      </c>
      <c r="BG13" s="14">
        <f>+Cap_MW_Lookups!BE25</f>
        <v>0</v>
      </c>
      <c r="BH13" s="14">
        <f>+Cap_MW_Lookups!BF25</f>
        <v>0</v>
      </c>
      <c r="BI13" s="14">
        <f>+Cap_MW_Lookups!BG25</f>
        <v>0</v>
      </c>
      <c r="BJ13" s="14">
        <f>+Cap_MW_Lookups!BH25</f>
        <v>0</v>
      </c>
      <c r="BK13" s="14">
        <f>+Cap_MW_Lookups!BI25</f>
        <v>0</v>
      </c>
      <c r="BL13" s="14">
        <f>+Cap_MW_Lookups!BJ25</f>
        <v>0</v>
      </c>
      <c r="BM13" s="14">
        <f>+Cap_MW_Lookups!BK25</f>
        <v>0</v>
      </c>
      <c r="BN13" s="14">
        <f>+Cap_MW_Lookups!BL25</f>
        <v>0</v>
      </c>
      <c r="BO13" s="14">
        <f>+Cap_MW_Lookups!BM25</f>
        <v>0</v>
      </c>
      <c r="BP13" s="14">
        <f>+Cap_MW_Lookups!BN25</f>
        <v>0</v>
      </c>
      <c r="BQ13" s="14">
        <f>+Cap_MW_Lookups!BO25</f>
        <v>0</v>
      </c>
      <c r="BR13" s="14">
        <f>+Cap_MW_Lookups!BP25</f>
        <v>0</v>
      </c>
      <c r="BS13" s="14">
        <f>+Cap_MW_Lookups!BQ25</f>
        <v>0</v>
      </c>
      <c r="BT13" s="14">
        <f>+Cap_MW_Lookups!BR25</f>
        <v>0</v>
      </c>
      <c r="BU13" s="14">
        <f>+Cap_MW_Lookups!BS25</f>
        <v>0</v>
      </c>
      <c r="BV13" s="14">
        <f>+Cap_MW_Lookups!BT25</f>
        <v>0</v>
      </c>
      <c r="BW13" s="14">
        <f>+Cap_MW_Lookups!BU25</f>
        <v>0</v>
      </c>
      <c r="BX13" s="14">
        <f>+Cap_MW_Lookups!BV25</f>
        <v>0</v>
      </c>
      <c r="BY13" s="14">
        <f>+Cap_MW_Lookups!BW25</f>
        <v>0</v>
      </c>
      <c r="BZ13" s="14">
        <f>+Cap_MW_Lookups!BX25</f>
        <v>0</v>
      </c>
      <c r="CA13" s="14">
        <f>+Cap_MW_Lookups!BY25</f>
        <v>0</v>
      </c>
      <c r="CB13" s="14">
        <f>+Cap_MW_Lookups!BZ25</f>
        <v>0</v>
      </c>
      <c r="CC13" s="14">
        <f>+Cap_MW_Lookups!CA25</f>
        <v>0</v>
      </c>
      <c r="CD13" s="14">
        <f>+Cap_MW_Lookups!CB25</f>
        <v>0</v>
      </c>
      <c r="CE13" s="14">
        <f>+Cap_MW_Lookups!CC25</f>
        <v>0</v>
      </c>
      <c r="CF13" s="14">
        <f>+Cap_MW_Lookups!CD25</f>
        <v>0</v>
      </c>
      <c r="CG13" s="14">
        <f>+Cap_MW_Lookups!CE25</f>
        <v>0</v>
      </c>
      <c r="CH13" s="14">
        <f>+Cap_MW_Lookups!CF25</f>
        <v>0</v>
      </c>
      <c r="CI13" s="14">
        <f>+Cap_MW_Lookups!CG25</f>
        <v>0</v>
      </c>
      <c r="CJ13" s="14">
        <f>+Cap_MW_Lookups!CH25</f>
        <v>0</v>
      </c>
      <c r="CK13" s="14">
        <f>+Cap_MW_Lookups!CI25</f>
        <v>0</v>
      </c>
      <c r="CL13" s="14">
        <f>+Cap_MW_Lookups!CJ25</f>
        <v>0</v>
      </c>
      <c r="CM13" s="14">
        <f>+Cap_MW_Lookups!CK25</f>
        <v>0</v>
      </c>
      <c r="CN13" s="14">
        <f>+Cap_MW_Lookups!CL25</f>
        <v>0</v>
      </c>
      <c r="CO13" s="14">
        <f>+Cap_MW_Lookups!CM25</f>
        <v>0</v>
      </c>
      <c r="CP13" s="14">
        <f>+Cap_MW_Lookups!CN25</f>
        <v>0</v>
      </c>
      <c r="CQ13" s="14">
        <f>+Cap_MW_Lookups!CO25</f>
        <v>0</v>
      </c>
      <c r="CR13" s="14">
        <f>+Cap_MW_Lookups!CP25</f>
        <v>0</v>
      </c>
      <c r="CS13" s="14">
        <f>+Cap_MW_Lookups!CQ25</f>
        <v>0</v>
      </c>
      <c r="CT13" s="14">
        <f>+Cap_MW_Lookups!CR25</f>
        <v>0</v>
      </c>
      <c r="CU13" s="14">
        <f>+Cap_MW_Lookups!CS25</f>
        <v>0</v>
      </c>
      <c r="CV13" s="14">
        <f>+Cap_MW_Lookups!CT25</f>
        <v>0</v>
      </c>
      <c r="CW13" s="14">
        <f>+Cap_MW_Lookups!CU25</f>
        <v>0</v>
      </c>
      <c r="CX13" s="14">
        <f>+Cap_MW_Lookups!CV25</f>
        <v>0</v>
      </c>
      <c r="CY13" s="14">
        <f>+Cap_MW_Lookups!CW25</f>
        <v>0</v>
      </c>
      <c r="CZ13" s="14">
        <f>+Cap_MW_Lookups!CX25</f>
        <v>0</v>
      </c>
      <c r="DA13" s="14">
        <f>+Cap_MW_Lookups!CY25</f>
        <v>0</v>
      </c>
      <c r="DB13" s="14">
        <f>+Cap_MW_Lookups!CZ25</f>
        <v>0</v>
      </c>
      <c r="DC13" s="14">
        <f>+Cap_MW_Lookups!DA25</f>
        <v>0</v>
      </c>
      <c r="DD13" s="14">
        <f>+Cap_MW_Lookups!DB25</f>
        <v>0</v>
      </c>
      <c r="DE13" s="14">
        <f>+Cap_MW_Lookups!DC25</f>
        <v>0</v>
      </c>
      <c r="DF13" s="14">
        <f>+Cap_MW_Lookups!DD25</f>
        <v>0</v>
      </c>
      <c r="DG13" s="14">
        <f>+Cap_MW_Lookups!DE25</f>
        <v>0</v>
      </c>
      <c r="DH13" s="14">
        <f>+Cap_MW_Lookups!DF25</f>
        <v>0</v>
      </c>
      <c r="DI13" s="14">
        <f>+Cap_MW_Lookups!DG25</f>
        <v>0</v>
      </c>
      <c r="DJ13" s="14">
        <f>+Cap_MW_Lookups!DH25</f>
        <v>0</v>
      </c>
      <c r="DK13" s="14">
        <f>+Cap_MW_Lookups!DI25</f>
        <v>0</v>
      </c>
      <c r="DL13" s="14">
        <f>+Cap_MW_Lookups!DJ25</f>
        <v>0</v>
      </c>
      <c r="DM13" s="14">
        <f>+Cap_MW_Lookups!DK25</f>
        <v>0</v>
      </c>
      <c r="DN13" s="14">
        <f>+Cap_MW_Lookups!DL25</f>
        <v>0</v>
      </c>
      <c r="DO13" s="14">
        <f>+Cap_MW_Lookups!DM25</f>
        <v>0</v>
      </c>
      <c r="DP13" s="14">
        <f>+Cap_MW_Lookups!DN25</f>
        <v>0</v>
      </c>
      <c r="DQ13" s="14">
        <f>+Cap_MW_Lookups!DO25</f>
        <v>0</v>
      </c>
      <c r="DR13" s="14">
        <f>+Cap_MW_Lookups!DP25</f>
        <v>0</v>
      </c>
      <c r="DS13" s="14">
        <f>+Cap_MW_Lookups!DQ25</f>
        <v>0</v>
      </c>
      <c r="DT13" s="14">
        <f>+Cap_MW_Lookups!DR25</f>
        <v>0</v>
      </c>
      <c r="DU13" s="14">
        <f>+Cap_MW_Lookups!DS25</f>
        <v>0</v>
      </c>
      <c r="DV13" s="14">
        <f>+Cap_MW_Lookups!DT25</f>
        <v>0</v>
      </c>
      <c r="DW13" s="14">
        <f>+Cap_MW_Lookups!DU25</f>
        <v>0</v>
      </c>
      <c r="DX13" s="14">
        <f>+Cap_MW_Lookups!DV25</f>
        <v>0</v>
      </c>
      <c r="DY13" s="14">
        <f>+Cap_MW_Lookups!DW25</f>
        <v>0</v>
      </c>
      <c r="DZ13" s="14">
        <f>+Cap_MW_Lookups!DX25</f>
        <v>0</v>
      </c>
      <c r="EA13" s="14">
        <f>+Cap_MW_Lookups!DY25</f>
        <v>0</v>
      </c>
      <c r="EB13" s="14">
        <f>+Cap_MW_Lookups!DZ25</f>
        <v>0</v>
      </c>
      <c r="EC13" s="14">
        <f>+Cap_MW_Lookups!EA25</f>
        <v>0</v>
      </c>
      <c r="ED13" s="14">
        <f>+Cap_MW_Lookups!EB25</f>
        <v>0</v>
      </c>
      <c r="EE13" s="14">
        <f>+Cap_MW_Lookups!EC25</f>
        <v>0</v>
      </c>
      <c r="EF13" s="14">
        <f>+Cap_MW_Lookups!ED25</f>
        <v>0</v>
      </c>
      <c r="EG13" s="14">
        <f>+Cap_MW_Lookups!EE25</f>
        <v>0</v>
      </c>
      <c r="EH13" s="14">
        <f>+Cap_MW_Lookups!EF25</f>
        <v>0</v>
      </c>
      <c r="EI13" s="14">
        <f>+Cap_MW_Lookups!EG25</f>
        <v>0</v>
      </c>
      <c r="EJ13" s="14">
        <f>+Cap_MW_Lookups!EH25</f>
        <v>0</v>
      </c>
      <c r="EK13" s="14">
        <f>+Cap_MW_Lookups!EI25</f>
        <v>0</v>
      </c>
      <c r="EL13" s="14">
        <f>+Cap_MW_Lookups!EJ25</f>
        <v>0</v>
      </c>
      <c r="EM13" s="14">
        <f>+Cap_MW_Lookups!EK25</f>
        <v>0</v>
      </c>
      <c r="EN13" s="14">
        <f>+Cap_MW_Lookups!EL25</f>
        <v>0</v>
      </c>
      <c r="EO13" s="14">
        <f>+Cap_MW_Lookups!EM25</f>
        <v>0</v>
      </c>
      <c r="EP13" s="14">
        <f>+Cap_MW_Lookups!EN25</f>
        <v>0</v>
      </c>
      <c r="EQ13" s="14">
        <f>+Cap_MW_Lookups!EO25</f>
        <v>0</v>
      </c>
      <c r="ER13" s="14">
        <f>+Cap_MW_Lookups!EP25</f>
        <v>0</v>
      </c>
      <c r="ES13" s="14">
        <f>+Cap_MW_Lookups!EQ25</f>
        <v>0</v>
      </c>
      <c r="ET13" s="14">
        <f>+Cap_MW_Lookups!ER25</f>
        <v>0</v>
      </c>
      <c r="EU13" s="14">
        <f>+Cap_MW_Lookups!ES25</f>
        <v>0</v>
      </c>
      <c r="EV13" s="14">
        <f>+Cap_MW_Lookups!ET25</f>
        <v>0</v>
      </c>
      <c r="EW13" s="14">
        <f>+Cap_MW_Lookups!EU25</f>
        <v>0</v>
      </c>
      <c r="EX13" s="14">
        <f>+Cap_MW_Lookups!EV25</f>
        <v>0</v>
      </c>
      <c r="EY13" s="14">
        <f>+Cap_MW_Lookups!EW25</f>
        <v>0</v>
      </c>
      <c r="EZ13" s="14">
        <f>+Cap_MW_Lookups!EX25</f>
        <v>0</v>
      </c>
      <c r="FA13" s="14">
        <f>+Cap_MW_Lookups!EY25</f>
        <v>0</v>
      </c>
      <c r="FB13" s="14">
        <f>+Cap_MW_Lookups!EZ25</f>
        <v>0</v>
      </c>
      <c r="FC13" s="14">
        <f>+Cap_MW_Lookups!FA25</f>
        <v>0</v>
      </c>
      <c r="FD13" s="14">
        <f>+Cap_MW_Lookups!FB25</f>
        <v>0</v>
      </c>
      <c r="FE13" s="14">
        <f>+Cap_MW_Lookups!FC25</f>
        <v>0</v>
      </c>
      <c r="FF13" s="14">
        <f>+Cap_MW_Lookups!FD25</f>
        <v>0</v>
      </c>
      <c r="FG13" s="14">
        <f>+Cap_MW_Lookups!FE25</f>
        <v>0</v>
      </c>
      <c r="FH13" s="14">
        <f>+Cap_MW_Lookups!FF25</f>
        <v>0</v>
      </c>
      <c r="FI13" s="14">
        <f>+Cap_MW_Lookups!FG25</f>
        <v>0</v>
      </c>
      <c r="FJ13" s="14">
        <f>+Cap_MW_Lookups!FH25</f>
        <v>0</v>
      </c>
      <c r="FK13" s="14">
        <f>+Cap_MW_Lookups!FI25</f>
        <v>0</v>
      </c>
      <c r="FL13" s="14">
        <f>+Cap_MW_Lookups!FJ25</f>
        <v>0</v>
      </c>
      <c r="FM13" s="14">
        <f>+Cap_MW_Lookups!FK25</f>
        <v>0</v>
      </c>
      <c r="FN13" s="14">
        <f>+Cap_MW_Lookups!FL25</f>
        <v>0</v>
      </c>
      <c r="FO13" s="14">
        <f>+Cap_MW_Lookups!FM25</f>
        <v>0</v>
      </c>
      <c r="FP13" s="14">
        <f>+Cap_MW_Lookups!FN25</f>
        <v>0</v>
      </c>
      <c r="FQ13" s="14">
        <f>+Cap_MW_Lookups!FO25</f>
        <v>0</v>
      </c>
      <c r="FR13" s="14">
        <f>+Cap_MW_Lookups!FP25</f>
        <v>0</v>
      </c>
      <c r="FS13" s="14">
        <f>+Cap_MW_Lookups!FQ25</f>
        <v>0</v>
      </c>
      <c r="FT13" s="14">
        <f>+Cap_MW_Lookups!FR25</f>
        <v>0</v>
      </c>
      <c r="FU13" s="14">
        <f>+Cap_MW_Lookups!FS25</f>
        <v>0</v>
      </c>
      <c r="FV13" s="14">
        <f>+Cap_MW_Lookups!FT25</f>
        <v>0</v>
      </c>
      <c r="FW13" s="14">
        <f>+Cap_MW_Lookups!FU25</f>
        <v>0</v>
      </c>
      <c r="FX13" s="14">
        <f>+Cap_MW_Lookups!FV25</f>
        <v>0</v>
      </c>
      <c r="FY13" s="14">
        <f>+Cap_MW_Lookups!FW25</f>
        <v>0</v>
      </c>
      <c r="FZ13" s="14">
        <f>+Cap_MW_Lookups!FX25</f>
        <v>0</v>
      </c>
      <c r="GA13" s="14">
        <f>+Cap_MW_Lookups!FY25</f>
        <v>0</v>
      </c>
      <c r="GB13" s="14">
        <f>+Cap_MW_Lookups!FZ25</f>
        <v>0</v>
      </c>
      <c r="GC13" s="14">
        <f>+Cap_MW_Lookups!GA25</f>
        <v>0</v>
      </c>
      <c r="GD13" s="14">
        <f>+Cap_MW_Lookups!GB25</f>
        <v>0</v>
      </c>
      <c r="GE13" s="14">
        <f>+Cap_MW_Lookups!GC25</f>
        <v>0</v>
      </c>
      <c r="GF13" s="14">
        <f>+Cap_MW_Lookups!GD25</f>
        <v>0</v>
      </c>
      <c r="GG13" s="14">
        <f>+Cap_MW_Lookups!GE25</f>
        <v>0</v>
      </c>
      <c r="GH13" s="14">
        <f>+Cap_MW_Lookups!GF25</f>
        <v>0</v>
      </c>
      <c r="GI13" s="14">
        <f>+Cap_MW_Lookups!GG25</f>
        <v>0</v>
      </c>
      <c r="GJ13" s="14">
        <f>+Cap_MW_Lookups!GH25</f>
        <v>0</v>
      </c>
      <c r="GK13" s="14">
        <f>+Cap_MW_Lookups!GI25</f>
        <v>0</v>
      </c>
      <c r="GL13" s="14">
        <f>+Cap_MW_Lookups!GJ25</f>
        <v>0</v>
      </c>
      <c r="GM13" s="14">
        <f>+Cap_MW_Lookups!GK25</f>
        <v>0</v>
      </c>
      <c r="GN13" s="14">
        <f>+Cap_MW_Lookups!GL25</f>
        <v>0</v>
      </c>
      <c r="GO13" s="14">
        <f>+Cap_MW_Lookups!GM25</f>
        <v>0</v>
      </c>
      <c r="GP13" s="14">
        <f>+Cap_MW_Lookups!GN25</f>
        <v>0</v>
      </c>
      <c r="GQ13" s="14">
        <f>+Cap_MW_Lookups!GO25</f>
        <v>0</v>
      </c>
      <c r="GR13" s="14">
        <f>+Cap_MW_Lookups!GP25</f>
        <v>0</v>
      </c>
      <c r="GS13" s="14">
        <f>+Cap_MW_Lookups!GQ25</f>
        <v>0</v>
      </c>
      <c r="GT13" s="14">
        <f>+Cap_MW_Lookups!GR25</f>
        <v>0</v>
      </c>
      <c r="GU13" s="14">
        <f>+Cap_MW_Lookups!GS25</f>
        <v>0</v>
      </c>
      <c r="GV13" s="14">
        <f>+Cap_MW_Lookups!GT25</f>
        <v>0</v>
      </c>
      <c r="GW13" s="14">
        <f>+Cap_MW_Lookups!GU25</f>
        <v>0</v>
      </c>
      <c r="GX13" s="14">
        <f>+Cap_MW_Lookups!GV25</f>
        <v>0</v>
      </c>
      <c r="GY13" s="14">
        <f>+Cap_MW_Lookups!GW25</f>
        <v>0</v>
      </c>
      <c r="GZ13" s="14">
        <f>+Cap_MW_Lookups!GX25</f>
        <v>0</v>
      </c>
      <c r="HA13" s="14">
        <f>+Cap_MW_Lookups!GY25</f>
        <v>0</v>
      </c>
      <c r="HB13" s="14">
        <f>+Cap_MW_Lookups!GZ25</f>
        <v>0</v>
      </c>
      <c r="HC13" s="14">
        <f>+Cap_MW_Lookups!HA25</f>
        <v>0</v>
      </c>
      <c r="HD13" s="14">
        <f>+Cap_MW_Lookups!HB25</f>
        <v>0</v>
      </c>
      <c r="HE13" s="14">
        <f>+Cap_MW_Lookups!HC25</f>
        <v>0</v>
      </c>
      <c r="HF13" s="14">
        <f>+Cap_MW_Lookups!HD25</f>
        <v>0</v>
      </c>
      <c r="HG13" s="14">
        <f>+Cap_MW_Lookups!HE25</f>
        <v>0</v>
      </c>
      <c r="HH13" s="14">
        <f>+Cap_MW_Lookups!HF25</f>
        <v>0</v>
      </c>
      <c r="HI13" s="14">
        <f>+Cap_MW_Lookups!HG25</f>
        <v>0</v>
      </c>
      <c r="HJ13" s="14">
        <f>+Cap_MW_Lookups!HH25</f>
        <v>0</v>
      </c>
      <c r="HK13" s="14">
        <f>+Cap_MW_Lookups!HI25</f>
        <v>0</v>
      </c>
      <c r="HL13" s="14">
        <f>+Cap_MW_Lookups!HJ25</f>
        <v>0</v>
      </c>
      <c r="HM13" s="14">
        <f>+Cap_MW_Lookups!HK25</f>
        <v>0</v>
      </c>
      <c r="HN13" s="14">
        <f>+Cap_MW_Lookups!HL25</f>
        <v>0</v>
      </c>
      <c r="HO13" s="14">
        <f>+Cap_MW_Lookups!HM25</f>
        <v>0</v>
      </c>
      <c r="HP13" s="14">
        <f>+Cap_MW_Lookups!HN25</f>
        <v>0</v>
      </c>
      <c r="HQ13" s="14">
        <f>+Cap_MW_Lookups!HO25</f>
        <v>0</v>
      </c>
      <c r="HR13" s="14">
        <f>+Cap_MW_Lookups!HP25</f>
        <v>0</v>
      </c>
      <c r="HS13" s="14">
        <f>+Cap_MW_Lookups!HQ25</f>
        <v>0</v>
      </c>
      <c r="HT13" s="14">
        <f>+Cap_MW_Lookups!HR25</f>
        <v>0</v>
      </c>
      <c r="HU13" s="14">
        <f>+Cap_MW_Lookups!HS25</f>
        <v>0</v>
      </c>
      <c r="HV13" s="14">
        <f>+Cap_MW_Lookups!HT25</f>
        <v>0</v>
      </c>
      <c r="HW13" s="14">
        <f>+Cap_MW_Lookups!HU25</f>
        <v>0</v>
      </c>
      <c r="HX13" s="14">
        <f>+Cap_MW_Lookups!HV25</f>
        <v>0</v>
      </c>
      <c r="HY13" s="14">
        <f>+Cap_MW_Lookups!HW25</f>
        <v>0</v>
      </c>
      <c r="HZ13" s="14">
        <f>+Cap_MW_Lookups!HX25</f>
        <v>0</v>
      </c>
      <c r="IA13" s="14">
        <f>+Cap_MW_Lookups!HY25</f>
        <v>0</v>
      </c>
      <c r="IB13" s="14">
        <f>+Cap_MW_Lookups!HZ25</f>
        <v>0</v>
      </c>
      <c r="IC13" s="14">
        <f>+Cap_MW_Lookups!IA25</f>
        <v>0</v>
      </c>
      <c r="ID13" s="14">
        <f>+Cap_MW_Lookups!IB25</f>
        <v>0</v>
      </c>
      <c r="IE13" s="14">
        <f>+Cap_MW_Lookups!IC25</f>
        <v>0</v>
      </c>
      <c r="IF13" s="14">
        <f>+Cap_MW_Lookups!ID25</f>
        <v>0</v>
      </c>
      <c r="IG13" s="14">
        <f>+Cap_MW_Lookups!IE25</f>
        <v>0</v>
      </c>
      <c r="IH13" s="14">
        <f>+Cap_MW_Lookups!IF25</f>
        <v>0</v>
      </c>
      <c r="II13" s="14">
        <f>+Cap_MW_Lookups!IG25</f>
        <v>0</v>
      </c>
      <c r="IJ13" s="14">
        <f>+Cap_MW_Lookups!IH25</f>
        <v>0</v>
      </c>
      <c r="IK13" s="14">
        <f>+Cap_MW_Lookups!II25</f>
        <v>0</v>
      </c>
      <c r="IL13" s="14">
        <f>+Cap_MW_Lookups!IJ25</f>
        <v>0</v>
      </c>
      <c r="IM13" s="14">
        <f>+Cap_MW_Lookups!IK25</f>
        <v>0</v>
      </c>
      <c r="IN13" s="14">
        <f>+Cap_MW_Lookups!IL25</f>
        <v>0</v>
      </c>
      <c r="IO13" s="14">
        <f>+Cap_MW_Lookups!IM25</f>
        <v>0</v>
      </c>
      <c r="IP13" s="14">
        <f>+Cap_MW_Lookups!IN25</f>
        <v>0</v>
      </c>
      <c r="IQ13" s="14">
        <f>+Cap_MW_Lookups!IO25</f>
        <v>0</v>
      </c>
      <c r="IR13" s="14">
        <f>+Cap_MW_Lookups!IP25</f>
        <v>0</v>
      </c>
      <c r="IS13" s="14">
        <f>+Cap_MW_Lookups!IQ25</f>
        <v>0</v>
      </c>
      <c r="IT13" s="14">
        <f>+Cap_MW_Lookups!IR25</f>
        <v>0</v>
      </c>
      <c r="IU13" s="14">
        <f>+Cap_MW_Lookups!IS25</f>
        <v>0</v>
      </c>
      <c r="IV13" s="14">
        <f>+Cap_MW_Lookups!IT25</f>
        <v>0</v>
      </c>
      <c r="IW13" s="14">
        <f>+Cap_MW_Lookups!IU25</f>
        <v>0</v>
      </c>
      <c r="IX13" s="14">
        <f>+Cap_MW_Lookups!IV25</f>
        <v>0</v>
      </c>
      <c r="IY13" s="14">
        <f>+Cap_MW_Lookups!IW25</f>
        <v>0</v>
      </c>
      <c r="IZ13" s="14">
        <f>+Cap_MW_Lookups!IX25</f>
        <v>0</v>
      </c>
      <c r="JA13" s="14">
        <f>+Cap_MW_Lookups!IY25</f>
        <v>0</v>
      </c>
      <c r="JB13" s="14">
        <f>+Cap_MW_Lookups!IZ25</f>
        <v>0</v>
      </c>
      <c r="JC13" s="14">
        <f>+Cap_MW_Lookups!JA25</f>
        <v>0</v>
      </c>
      <c r="JD13" s="14">
        <f>+Cap_MW_Lookups!JB25</f>
        <v>0</v>
      </c>
      <c r="JE13" s="14">
        <f>+Cap_MW_Lookups!JC25</f>
        <v>0</v>
      </c>
      <c r="JF13" s="14">
        <f>+Cap_MW_Lookups!JD25</f>
        <v>0</v>
      </c>
      <c r="JG13" s="14">
        <f>+Cap_MW_Lookups!JE25</f>
        <v>0</v>
      </c>
      <c r="JH13" s="14">
        <f>+Cap_MW_Lookups!JF25</f>
        <v>0</v>
      </c>
      <c r="JI13" s="14">
        <f>+Cap_MW_Lookups!JG25</f>
        <v>0</v>
      </c>
      <c r="JJ13" s="14">
        <f>+Cap_MW_Lookups!JH25</f>
        <v>0</v>
      </c>
      <c r="JK13" s="14">
        <f>+Cap_MW_Lookups!JI25</f>
        <v>0</v>
      </c>
      <c r="JL13" s="14">
        <f>+Cap_MW_Lookups!JJ25</f>
        <v>0</v>
      </c>
      <c r="JM13" s="14">
        <f>+Cap_MW_Lookups!JK25</f>
        <v>0</v>
      </c>
      <c r="JN13" s="14">
        <f>+Cap_MW_Lookups!JL25</f>
        <v>0</v>
      </c>
      <c r="JO13" s="14">
        <f>+Cap_MW_Lookups!JM25</f>
        <v>0</v>
      </c>
      <c r="JP13" s="14">
        <f>+Cap_MW_Lookups!JN25</f>
        <v>0</v>
      </c>
      <c r="JQ13" s="14">
        <f>+Cap_MW_Lookups!JO25</f>
        <v>0</v>
      </c>
      <c r="JR13" s="14">
        <f>+Cap_MW_Lookups!JP25</f>
        <v>0</v>
      </c>
      <c r="JS13" s="14">
        <f>+Cap_MW_Lookups!JQ25</f>
        <v>0</v>
      </c>
      <c r="JT13" s="14">
        <f>+Cap_MW_Lookups!JR25</f>
        <v>0</v>
      </c>
      <c r="JU13" s="14">
        <f>+Cap_MW_Lookups!JS25</f>
        <v>0</v>
      </c>
      <c r="JV13" s="14">
        <f>+Cap_MW_Lookups!JT25</f>
        <v>0</v>
      </c>
      <c r="JW13" s="14">
        <f>+Cap_MW_Lookups!JU25</f>
        <v>0</v>
      </c>
      <c r="JX13" s="14">
        <f>+Cap_MW_Lookups!JV25</f>
        <v>0</v>
      </c>
      <c r="JY13" s="14">
        <f>+Cap_MW_Lookups!JW25</f>
        <v>0</v>
      </c>
      <c r="JZ13" s="14">
        <f>+Cap_MW_Lookups!JX25</f>
        <v>0</v>
      </c>
      <c r="KA13" s="14">
        <f>+Cap_MW_Lookups!JY25</f>
        <v>0</v>
      </c>
      <c r="KB13" s="14">
        <f>+Cap_MW_Lookups!JZ25</f>
        <v>0</v>
      </c>
      <c r="KC13" s="14">
        <f>+Cap_MW_Lookups!KA25</f>
        <v>0</v>
      </c>
      <c r="KD13" s="14">
        <f>+Cap_MW_Lookups!KB25</f>
        <v>0</v>
      </c>
      <c r="KE13" s="14">
        <f>+Cap_MW_Lookups!KC25</f>
        <v>0</v>
      </c>
      <c r="KF13" s="14">
        <f>+Cap_MW_Lookups!KD25</f>
        <v>0</v>
      </c>
      <c r="KG13" s="14">
        <f>+Cap_MW_Lookups!KE25</f>
        <v>0</v>
      </c>
      <c r="KH13" s="14">
        <f>+Cap_MW_Lookups!KF25</f>
        <v>0</v>
      </c>
      <c r="KI13" s="14">
        <f>+Cap_MW_Lookups!KG25</f>
        <v>0</v>
      </c>
      <c r="KJ13" s="14">
        <f>+Cap_MW_Lookups!KH25</f>
        <v>0</v>
      </c>
      <c r="KK13" s="14">
        <f>+Cap_MW_Lookups!KI25</f>
        <v>0</v>
      </c>
      <c r="KL13" s="14">
        <f>+Cap_MW_Lookups!KJ25</f>
        <v>0</v>
      </c>
      <c r="KM13" s="14">
        <f>+Cap_MW_Lookups!KK25</f>
        <v>0</v>
      </c>
      <c r="KN13" s="14">
        <f>+Cap_MW_Lookups!KL25</f>
        <v>0</v>
      </c>
      <c r="KO13" s="14">
        <f>+Cap_MW_Lookups!KM25</f>
        <v>0</v>
      </c>
      <c r="KP13" s="14">
        <f>+Cap_MW_Lookups!KN25</f>
        <v>0</v>
      </c>
      <c r="KQ13" s="14">
        <f>+Cap_MW_Lookups!KO25</f>
        <v>0</v>
      </c>
      <c r="KR13" s="14">
        <f>+Cap_MW_Lookups!KP25</f>
        <v>0</v>
      </c>
      <c r="KS13" s="14">
        <f>+Cap_MW_Lookups!KQ25</f>
        <v>0</v>
      </c>
      <c r="KT13" s="14">
        <f>+Cap_MW_Lookups!KR25</f>
        <v>0</v>
      </c>
      <c r="KU13" s="14">
        <f>+Cap_MW_Lookups!KS25</f>
        <v>0</v>
      </c>
      <c r="KV13" s="14">
        <f>+Cap_MW_Lookups!KT25</f>
        <v>0</v>
      </c>
      <c r="KW13" s="14">
        <f>+Cap_MW_Lookups!KU25</f>
        <v>0</v>
      </c>
      <c r="KX13" s="14">
        <f>+Cap_MW_Lookups!KV25</f>
        <v>0</v>
      </c>
      <c r="KY13" s="14">
        <f>+Cap_MW_Lookups!KW25</f>
        <v>0</v>
      </c>
      <c r="KZ13" s="14">
        <f>+Cap_MW_Lookups!KX25</f>
        <v>0</v>
      </c>
      <c r="LA13" s="14">
        <f>+Cap_MW_Lookups!KY25</f>
        <v>0</v>
      </c>
      <c r="LB13" s="14">
        <f>+Cap_MW_Lookups!KZ25</f>
        <v>0</v>
      </c>
      <c r="LC13" s="14">
        <f>+Cap_MW_Lookups!LA25</f>
        <v>0</v>
      </c>
      <c r="LD13" s="14">
        <f>+Cap_MW_Lookups!LB25</f>
        <v>0</v>
      </c>
      <c r="LE13" s="14">
        <f>+Cap_MW_Lookups!LC25</f>
        <v>0</v>
      </c>
      <c r="LF13" s="14">
        <f>+Cap_MW_Lookups!LD25</f>
        <v>0</v>
      </c>
      <c r="LG13" s="14">
        <f>+Cap_MW_Lookups!LE25</f>
        <v>0</v>
      </c>
      <c r="LH13" s="14">
        <f>+Cap_MW_Lookups!LF25</f>
        <v>0</v>
      </c>
      <c r="LI13" s="14">
        <f>+Cap_MW_Lookups!LG25</f>
        <v>0</v>
      </c>
      <c r="LJ13" s="14">
        <f>+Cap_MW_Lookups!LH25</f>
        <v>0</v>
      </c>
      <c r="LK13" s="14">
        <f>+Cap_MW_Lookups!LI25</f>
        <v>0</v>
      </c>
      <c r="LL13" s="14">
        <f>+Cap_MW_Lookups!LJ25</f>
        <v>0</v>
      </c>
      <c r="LM13" s="14">
        <f>+Cap_MW_Lookups!LK25</f>
        <v>0</v>
      </c>
      <c r="LN13" s="14">
        <f>+Cap_MW_Lookups!LL25</f>
        <v>0</v>
      </c>
      <c r="LO13" s="14">
        <f>+Cap_MW_Lookups!LM25</f>
        <v>0</v>
      </c>
      <c r="LP13" s="14">
        <f>+Cap_MW_Lookups!LN25</f>
        <v>0</v>
      </c>
      <c r="LQ13" s="14">
        <f>+Cap_MW_Lookups!LO25</f>
        <v>0</v>
      </c>
      <c r="LR13" s="14">
        <f>+Cap_MW_Lookups!LP25</f>
        <v>0</v>
      </c>
      <c r="LS13" s="14">
        <f>+Cap_MW_Lookups!LQ25</f>
        <v>0</v>
      </c>
      <c r="LT13" s="14">
        <f>+Cap_MW_Lookups!LR25</f>
        <v>0</v>
      </c>
      <c r="LU13" s="14">
        <f>+Cap_MW_Lookups!LS25</f>
        <v>0</v>
      </c>
      <c r="LV13" s="14">
        <f>+Cap_MW_Lookups!LT25</f>
        <v>0</v>
      </c>
      <c r="LW13" s="14">
        <f>+Cap_MW_Lookups!LU25</f>
        <v>0</v>
      </c>
      <c r="LX13" s="14">
        <f>+Cap_MW_Lookups!LV25</f>
        <v>0</v>
      </c>
      <c r="LY13" s="14">
        <f>+Cap_MW_Lookups!LW25</f>
        <v>0</v>
      </c>
      <c r="LZ13" s="14">
        <f>+Cap_MW_Lookups!LX25</f>
        <v>0</v>
      </c>
      <c r="MA13" s="14">
        <f>+Cap_MW_Lookups!LY25</f>
        <v>0</v>
      </c>
      <c r="MB13" s="14">
        <f>+Cap_MW_Lookups!LZ25</f>
        <v>0</v>
      </c>
      <c r="MC13" s="14">
        <f>+Cap_MW_Lookups!MA25</f>
        <v>0</v>
      </c>
      <c r="MD13" s="14">
        <f>+Cap_MW_Lookups!MB25</f>
        <v>0</v>
      </c>
      <c r="ME13" s="14">
        <f>+Cap_MW_Lookups!MC25</f>
        <v>0</v>
      </c>
      <c r="MF13" s="14">
        <f>+Cap_MW_Lookups!MD25</f>
        <v>0</v>
      </c>
      <c r="MG13" s="14">
        <f>+Cap_MW_Lookups!ME25</f>
        <v>0</v>
      </c>
      <c r="MH13" s="14">
        <f>+Cap_MW_Lookups!MF25</f>
        <v>0</v>
      </c>
      <c r="MI13" s="14">
        <f>+Cap_MW_Lookups!MG25</f>
        <v>0</v>
      </c>
      <c r="MJ13" s="14">
        <f>+Cap_MW_Lookups!MH25</f>
        <v>0</v>
      </c>
      <c r="MK13" s="14">
        <f>+Cap_MW_Lookups!MI25</f>
        <v>0</v>
      </c>
      <c r="ML13" s="14">
        <f>+Cap_MW_Lookups!MJ25</f>
        <v>0</v>
      </c>
      <c r="MM13" s="14">
        <f>+Cap_MW_Lookups!MK25</f>
        <v>0</v>
      </c>
      <c r="MN13" s="14">
        <f>+Cap_MW_Lookups!ML25</f>
        <v>0</v>
      </c>
      <c r="MO13" s="14">
        <f>+Cap_MW_Lookups!MM25</f>
        <v>0</v>
      </c>
      <c r="MP13" s="14">
        <f>+Cap_MW_Lookups!MN25</f>
        <v>0</v>
      </c>
      <c r="MQ13" s="14">
        <f>+Cap_MW_Lookups!MO25</f>
        <v>0</v>
      </c>
      <c r="MR13" s="14">
        <f>+Cap_MW_Lookups!MP25</f>
        <v>0</v>
      </c>
      <c r="MS13" s="14">
        <f>+Cap_MW_Lookups!MQ25</f>
        <v>0</v>
      </c>
      <c r="MT13" s="14">
        <f>+Cap_MW_Lookups!MR25</f>
        <v>0</v>
      </c>
      <c r="MU13" s="14">
        <f>+Cap_MW_Lookups!MS25</f>
        <v>0</v>
      </c>
      <c r="MV13" s="14">
        <f>+Cap_MW_Lookups!MT25</f>
        <v>0</v>
      </c>
      <c r="MW13" s="14">
        <f>+Cap_MW_Lookups!MU25</f>
        <v>0</v>
      </c>
      <c r="MX13" s="14">
        <f>+Cap_MW_Lookups!MV25</f>
        <v>0</v>
      </c>
      <c r="MY13" s="14">
        <f>+Cap_MW_Lookups!MW25</f>
        <v>0</v>
      </c>
      <c r="MZ13" s="14">
        <f>+Cap_MW_Lookups!MX25</f>
        <v>0</v>
      </c>
      <c r="NA13" s="1"/>
      <c r="NB13" s="19" t="str">
        <f t="shared" ref="NB13:NB18" si="160">+D13</f>
        <v>Capacity MW</v>
      </c>
      <c r="NC13" s="14">
        <f t="shared" ref="NC13:NR16" si="161">AVERAGEIF($E$3:$MZ$3,NC$3,$E13:$MZ13)</f>
        <v>0</v>
      </c>
      <c r="ND13" s="14">
        <f t="shared" si="161"/>
        <v>6.3079999999999998</v>
      </c>
      <c r="NE13" s="14">
        <f t="shared" si="161"/>
        <v>6.2475833333333339</v>
      </c>
      <c r="NF13" s="14">
        <f t="shared" si="161"/>
        <v>6.2475833333333339</v>
      </c>
      <c r="NG13" s="14">
        <f t="shared" si="161"/>
        <v>2.6283333333333334</v>
      </c>
      <c r="NH13" s="14">
        <f t="shared" si="161"/>
        <v>0</v>
      </c>
      <c r="NI13" s="14">
        <f t="shared" si="161"/>
        <v>0</v>
      </c>
      <c r="NJ13" s="14">
        <f t="shared" si="161"/>
        <v>0</v>
      </c>
      <c r="NK13" s="14">
        <f t="shared" si="161"/>
        <v>0</v>
      </c>
      <c r="NL13" s="14">
        <f t="shared" si="161"/>
        <v>0</v>
      </c>
      <c r="NM13" s="14">
        <f t="shared" si="161"/>
        <v>0</v>
      </c>
      <c r="NN13" s="14">
        <f t="shared" si="161"/>
        <v>0</v>
      </c>
      <c r="NO13" s="14">
        <f t="shared" si="161"/>
        <v>0</v>
      </c>
      <c r="NP13" s="14">
        <f t="shared" si="161"/>
        <v>0</v>
      </c>
      <c r="NQ13" s="14">
        <f t="shared" si="161"/>
        <v>0</v>
      </c>
      <c r="NR13" s="14">
        <f t="shared" si="161"/>
        <v>0</v>
      </c>
      <c r="NS13" s="14">
        <f t="shared" ref="NS13:OF16" si="162">AVERAGEIF($E$3:$MZ$3,NS$3,$E13:$MZ13)</f>
        <v>0</v>
      </c>
      <c r="NT13" s="14">
        <f t="shared" si="162"/>
        <v>0</v>
      </c>
      <c r="NU13" s="14">
        <f t="shared" si="162"/>
        <v>0</v>
      </c>
      <c r="NV13" s="14">
        <f t="shared" si="162"/>
        <v>0</v>
      </c>
      <c r="NW13" s="14">
        <f t="shared" si="162"/>
        <v>0</v>
      </c>
      <c r="NX13" s="14">
        <f t="shared" si="162"/>
        <v>0</v>
      </c>
      <c r="NY13" s="14">
        <f t="shared" si="162"/>
        <v>0</v>
      </c>
      <c r="NZ13" s="14">
        <f t="shared" si="162"/>
        <v>0</v>
      </c>
      <c r="OA13" s="14">
        <f t="shared" si="162"/>
        <v>0</v>
      </c>
      <c r="OB13" s="14">
        <f t="shared" si="162"/>
        <v>0</v>
      </c>
      <c r="OC13" s="14">
        <f t="shared" si="162"/>
        <v>0</v>
      </c>
      <c r="OD13" s="14">
        <f t="shared" si="162"/>
        <v>0</v>
      </c>
      <c r="OE13" s="14">
        <f t="shared" si="162"/>
        <v>0</v>
      </c>
      <c r="OF13" s="14">
        <f t="shared" si="162"/>
        <v>0</v>
      </c>
      <c r="OH13" s="58" t="str">
        <f>_xlfn.CONCAT(C13," ",D13)</f>
        <v>Coventry Landfill Capacity MW</v>
      </c>
    </row>
    <row r="14" spans="2:398" x14ac:dyDescent="0.25">
      <c r="B14" s="25" t="s">
        <v>120</v>
      </c>
      <c r="C14" s="23" t="s">
        <v>306</v>
      </c>
      <c r="D14" s="19" t="s">
        <v>30</v>
      </c>
      <c r="E14" s="46">
        <f>INDEX(Allocations[#All],MATCH($C13,Allocations[[#All],[Invoice_Group]],0),MATCH($B$3,Allocations[#Headers],0))</f>
        <v>1</v>
      </c>
      <c r="F14" s="46">
        <f>INDEX(Allocations[#All],MATCH($C13,Allocations[[#All],[Invoice_Group]],0),MATCH($B$3,Allocations[#Headers],0))</f>
        <v>1</v>
      </c>
      <c r="G14" s="46">
        <f>INDEX(Allocations[#All],MATCH($C13,Allocations[[#All],[Invoice_Group]],0),MATCH($B$3,Allocations[#Headers],0))</f>
        <v>1</v>
      </c>
      <c r="H14" s="46">
        <f>INDEX(Allocations[#All],MATCH($C13,Allocations[[#All],[Invoice_Group]],0),MATCH($B$3,Allocations[#Headers],0))</f>
        <v>1</v>
      </c>
      <c r="I14" s="46">
        <f>INDEX(Allocations[#All],MATCH($C13,Allocations[[#All],[Invoice_Group]],0),MATCH($B$3,Allocations[#Headers],0))</f>
        <v>1</v>
      </c>
      <c r="J14" s="46">
        <f>INDEX(Allocations[#All],MATCH($C13,Allocations[[#All],[Invoice_Group]],0),MATCH($B$3,Allocations[#Headers],0))</f>
        <v>1</v>
      </c>
      <c r="K14" s="46">
        <f>INDEX(Allocations[#All],MATCH($C13,Allocations[[#All],[Invoice_Group]],0),MATCH($B$3,Allocations[#Headers],0))</f>
        <v>1</v>
      </c>
      <c r="L14" s="46">
        <f>INDEX(Allocations[#All],MATCH($C13,Allocations[[#All],[Invoice_Group]],0),MATCH($B$3,Allocations[#Headers],0))</f>
        <v>1</v>
      </c>
      <c r="M14" s="46">
        <f>INDEX(Allocations[#All],MATCH($C13,Allocations[[#All],[Invoice_Group]],0),MATCH($B$3,Allocations[#Headers],0))</f>
        <v>1</v>
      </c>
      <c r="N14" s="46">
        <f>INDEX(Allocations[#All],MATCH($C13,Allocations[[#All],[Invoice_Group]],0),MATCH($B$3,Allocations[#Headers],0))</f>
        <v>1</v>
      </c>
      <c r="O14" s="46">
        <f>INDEX(Allocations[#All],MATCH($C13,Allocations[[#All],[Invoice_Group]],0),MATCH($B$3,Allocations[#Headers],0))</f>
        <v>1</v>
      </c>
      <c r="P14" s="46">
        <f>INDEX(Allocations[#All],MATCH($C13,Allocations[[#All],[Invoice_Group]],0),MATCH($B$3,Allocations[#Headers],0))</f>
        <v>1</v>
      </c>
      <c r="Q14" s="46">
        <f>INDEX(Allocations[#All],MATCH($C13,Allocations[[#All],[Invoice_Group]],0),MATCH($B$3,Allocations[#Headers],0))</f>
        <v>1</v>
      </c>
      <c r="R14" s="46">
        <f>INDEX(Allocations[#All],MATCH($C13,Allocations[[#All],[Invoice_Group]],0),MATCH($B$3,Allocations[#Headers],0))</f>
        <v>1</v>
      </c>
      <c r="S14" s="46">
        <f>INDEX(Allocations[#All],MATCH($C13,Allocations[[#All],[Invoice_Group]],0),MATCH($B$3,Allocations[#Headers],0))</f>
        <v>1</v>
      </c>
      <c r="T14" s="46">
        <f>INDEX(Allocations[#All],MATCH($C13,Allocations[[#All],[Invoice_Group]],0),MATCH($B$3,Allocations[#Headers],0))</f>
        <v>1</v>
      </c>
      <c r="U14" s="46">
        <f>INDEX(Allocations[#All],MATCH($C13,Allocations[[#All],[Invoice_Group]],0),MATCH($B$3,Allocations[#Headers],0))</f>
        <v>1</v>
      </c>
      <c r="V14" s="46">
        <f>INDEX(Allocations[#All],MATCH($C13,Allocations[[#All],[Invoice_Group]],0),MATCH($B$3,Allocations[#Headers],0))</f>
        <v>1</v>
      </c>
      <c r="W14" s="46">
        <f>INDEX(Allocations[#All],MATCH($C13,Allocations[[#All],[Invoice_Group]],0),MATCH($B$3,Allocations[#Headers],0))</f>
        <v>1</v>
      </c>
      <c r="X14" s="46">
        <f>INDEX(Allocations[#All],MATCH($C13,Allocations[[#All],[Invoice_Group]],0),MATCH($B$3,Allocations[#Headers],0))</f>
        <v>1</v>
      </c>
      <c r="Y14" s="46">
        <f>INDEX(Allocations[#All],MATCH($C13,Allocations[[#All],[Invoice_Group]],0),MATCH($B$3,Allocations[#Headers],0))</f>
        <v>1</v>
      </c>
      <c r="Z14" s="46">
        <f>INDEX(Allocations[#All],MATCH($C13,Allocations[[#All],[Invoice_Group]],0),MATCH($B$3,Allocations[#Headers],0))</f>
        <v>1</v>
      </c>
      <c r="AA14" s="46">
        <f>INDEX(Allocations[#All],MATCH($C13,Allocations[[#All],[Invoice_Group]],0),MATCH($B$3,Allocations[#Headers],0))</f>
        <v>1</v>
      </c>
      <c r="AB14" s="46">
        <f>INDEX(Allocations[#All],MATCH($C13,Allocations[[#All],[Invoice_Group]],0),MATCH($B$3,Allocations[#Headers],0))</f>
        <v>1</v>
      </c>
      <c r="AC14" s="46">
        <f>INDEX(Allocations[#All],MATCH($C13,Allocations[[#All],[Invoice_Group]],0),MATCH($B$3,Allocations[#Headers],0))</f>
        <v>1</v>
      </c>
      <c r="AD14" s="46">
        <f>INDEX(Allocations[#All],MATCH($C13,Allocations[[#All],[Invoice_Group]],0),MATCH($B$3,Allocations[#Headers],0))</f>
        <v>1</v>
      </c>
      <c r="AE14" s="46">
        <f>INDEX(Allocations[#All],MATCH($C13,Allocations[[#All],[Invoice_Group]],0),MATCH($B$3,Allocations[#Headers],0))</f>
        <v>1</v>
      </c>
      <c r="AF14" s="46">
        <f>INDEX(Allocations[#All],MATCH($C13,Allocations[[#All],[Invoice_Group]],0),MATCH($B$3,Allocations[#Headers],0))</f>
        <v>1</v>
      </c>
      <c r="AG14" s="46">
        <f>INDEX(Allocations[#All],MATCH($C13,Allocations[[#All],[Invoice_Group]],0),MATCH($B$3,Allocations[#Headers],0))</f>
        <v>1</v>
      </c>
      <c r="AH14" s="46">
        <f>INDEX(Allocations[#All],MATCH($C13,Allocations[[#All],[Invoice_Group]],0),MATCH($B$3,Allocations[#Headers],0))</f>
        <v>1</v>
      </c>
      <c r="AI14" s="46">
        <f>INDEX(Allocations[#All],MATCH($C13,Allocations[[#All],[Invoice_Group]],0),MATCH($B$3,Allocations[#Headers],0))</f>
        <v>1</v>
      </c>
      <c r="AJ14" s="46">
        <f>INDEX(Allocations[#All],MATCH($C13,Allocations[[#All],[Invoice_Group]],0),MATCH($B$3,Allocations[#Headers],0))</f>
        <v>1</v>
      </c>
      <c r="AK14" s="46">
        <f>INDEX(Allocations[#All],MATCH($C13,Allocations[[#All],[Invoice_Group]],0),MATCH($B$3,Allocations[#Headers],0))</f>
        <v>1</v>
      </c>
      <c r="AL14" s="46">
        <f>INDEX(Allocations[#All],MATCH($C13,Allocations[[#All],[Invoice_Group]],0),MATCH($B$3,Allocations[#Headers],0))</f>
        <v>1</v>
      </c>
      <c r="AM14" s="46">
        <f>INDEX(Allocations[#All],MATCH($C13,Allocations[[#All],[Invoice_Group]],0),MATCH($B$3,Allocations[#Headers],0))</f>
        <v>1</v>
      </c>
      <c r="AN14" s="46">
        <f>INDEX(Allocations[#All],MATCH($C13,Allocations[[#All],[Invoice_Group]],0),MATCH($B$3,Allocations[#Headers],0))</f>
        <v>1</v>
      </c>
      <c r="AO14" s="46">
        <f>INDEX(Allocations[#All],MATCH($C13,Allocations[[#All],[Invoice_Group]],0),MATCH($B$3,Allocations[#Headers],0))</f>
        <v>1</v>
      </c>
      <c r="AP14" s="46">
        <f>INDEX(Allocations[#All],MATCH($C13,Allocations[[#All],[Invoice_Group]],0),MATCH($B$3,Allocations[#Headers],0))</f>
        <v>1</v>
      </c>
      <c r="AQ14" s="46">
        <f>INDEX(Allocations[#All],MATCH($C13,Allocations[[#All],[Invoice_Group]],0),MATCH($B$3,Allocations[#Headers],0))</f>
        <v>1</v>
      </c>
      <c r="AR14" s="46">
        <f>INDEX(Allocations[#All],MATCH($C13,Allocations[[#All],[Invoice_Group]],0),MATCH($B$3,Allocations[#Headers],0))</f>
        <v>1</v>
      </c>
      <c r="AS14" s="46">
        <f>INDEX(Allocations[#All],MATCH($C13,Allocations[[#All],[Invoice_Group]],0),MATCH($B$3,Allocations[#Headers],0))</f>
        <v>1</v>
      </c>
      <c r="AT14" s="46">
        <f>INDEX(Allocations[#All],MATCH($C13,Allocations[[#All],[Invoice_Group]],0),MATCH($B$3,Allocations[#Headers],0))</f>
        <v>1</v>
      </c>
      <c r="AU14" s="46">
        <f>INDEX(Allocations[#All],MATCH($C13,Allocations[[#All],[Invoice_Group]],0),MATCH($B$3,Allocations[#Headers],0))</f>
        <v>1</v>
      </c>
      <c r="AV14" s="46">
        <f>INDEX(Allocations[#All],MATCH($C13,Allocations[[#All],[Invoice_Group]],0),MATCH($B$3,Allocations[#Headers],0))</f>
        <v>1</v>
      </c>
      <c r="AW14" s="46">
        <f>INDEX(Allocations[#All],MATCH($C13,Allocations[[#All],[Invoice_Group]],0),MATCH($B$3,Allocations[#Headers],0))</f>
        <v>1</v>
      </c>
      <c r="AX14" s="46">
        <f>INDEX(Allocations[#All],MATCH($C13,Allocations[[#All],[Invoice_Group]],0),MATCH($B$3,Allocations[#Headers],0))</f>
        <v>1</v>
      </c>
      <c r="AY14" s="46">
        <f>INDEX(Allocations[#All],MATCH($C13,Allocations[[#All],[Invoice_Group]],0),MATCH($B$3,Allocations[#Headers],0))</f>
        <v>1</v>
      </c>
      <c r="AZ14" s="46">
        <f>INDEX(Allocations[#All],MATCH($C13,Allocations[[#All],[Invoice_Group]],0),MATCH($B$3,Allocations[#Headers],0))</f>
        <v>1</v>
      </c>
      <c r="BA14" s="46">
        <f>INDEX(Allocations[#All],MATCH($C13,Allocations[[#All],[Invoice_Group]],0),MATCH($B$3,Allocations[#Headers],0))</f>
        <v>1</v>
      </c>
      <c r="BB14" s="46">
        <f>INDEX(Allocations[#All],MATCH($C13,Allocations[[#All],[Invoice_Group]],0),MATCH($B$3,Allocations[#Headers],0))</f>
        <v>1</v>
      </c>
      <c r="BC14" s="46">
        <f>INDEX(Allocations[#All],MATCH($C13,Allocations[[#All],[Invoice_Group]],0),MATCH($B$3,Allocations[#Headers],0))</f>
        <v>1</v>
      </c>
      <c r="BD14" s="46">
        <f>INDEX(Allocations[#All],MATCH($C13,Allocations[[#All],[Invoice_Group]],0),MATCH($B$3,Allocations[#Headers],0))</f>
        <v>1</v>
      </c>
      <c r="BE14" s="46">
        <f>INDEX(Allocations[#All],MATCH($C13,Allocations[[#All],[Invoice_Group]],0),MATCH($B$3,Allocations[#Headers],0))</f>
        <v>1</v>
      </c>
      <c r="BF14" s="46">
        <f>INDEX(Allocations[#All],MATCH($C13,Allocations[[#All],[Invoice_Group]],0),MATCH($B$3,Allocations[#Headers],0))</f>
        <v>1</v>
      </c>
      <c r="BG14" s="46">
        <f>INDEX(Allocations[#All],MATCH($C13,Allocations[[#All],[Invoice_Group]],0),MATCH($B$3,Allocations[#Headers],0))</f>
        <v>1</v>
      </c>
      <c r="BH14" s="46">
        <f>INDEX(Allocations[#All],MATCH($C13,Allocations[[#All],[Invoice_Group]],0),MATCH($B$3,Allocations[#Headers],0))</f>
        <v>1</v>
      </c>
      <c r="BI14" s="46">
        <f>INDEX(Allocations[#All],MATCH($C13,Allocations[[#All],[Invoice_Group]],0),MATCH($B$3,Allocations[#Headers],0))</f>
        <v>1</v>
      </c>
      <c r="BJ14" s="46">
        <f>INDEX(Allocations[#All],MATCH($C13,Allocations[[#All],[Invoice_Group]],0),MATCH($B$3,Allocations[#Headers],0))</f>
        <v>1</v>
      </c>
      <c r="BK14" s="46">
        <f>INDEX(Allocations[#All],MATCH($C13,Allocations[[#All],[Invoice_Group]],0),MATCH($B$3,Allocations[#Headers],0))</f>
        <v>1</v>
      </c>
      <c r="BL14" s="46">
        <f>INDEX(Allocations[#All],MATCH($C13,Allocations[[#All],[Invoice_Group]],0),MATCH($B$3,Allocations[#Headers],0))</f>
        <v>1</v>
      </c>
      <c r="BM14" s="46">
        <f>INDEX(Allocations[#All],MATCH($C13,Allocations[[#All],[Invoice_Group]],0),MATCH($B$3,Allocations[#Headers],0))</f>
        <v>1</v>
      </c>
      <c r="BN14" s="46">
        <f>INDEX(Allocations[#All],MATCH($C13,Allocations[[#All],[Invoice_Group]],0),MATCH($B$3,Allocations[#Headers],0))</f>
        <v>1</v>
      </c>
      <c r="BO14" s="46">
        <f>INDEX(Allocations[#All],MATCH($C13,Allocations[[#All],[Invoice_Group]],0),MATCH($B$3,Allocations[#Headers],0))</f>
        <v>1</v>
      </c>
      <c r="BP14" s="46">
        <f>INDEX(Allocations[#All],MATCH($C13,Allocations[[#All],[Invoice_Group]],0),MATCH($B$3,Allocations[#Headers],0))</f>
        <v>1</v>
      </c>
      <c r="BQ14" s="46">
        <f>INDEX(Allocations[#All],MATCH($C13,Allocations[[#All],[Invoice_Group]],0),MATCH($B$3,Allocations[#Headers],0))</f>
        <v>1</v>
      </c>
      <c r="BR14" s="46">
        <f>INDEX(Allocations[#All],MATCH($C13,Allocations[[#All],[Invoice_Group]],0),MATCH($B$3,Allocations[#Headers],0))</f>
        <v>1</v>
      </c>
      <c r="BS14" s="46">
        <f>INDEX(Allocations[#All],MATCH($C13,Allocations[[#All],[Invoice_Group]],0),MATCH($B$3,Allocations[#Headers],0))</f>
        <v>1</v>
      </c>
      <c r="BT14" s="46">
        <f>INDEX(Allocations[#All],MATCH($C13,Allocations[[#All],[Invoice_Group]],0),MATCH($B$3,Allocations[#Headers],0))</f>
        <v>1</v>
      </c>
      <c r="BU14" s="46">
        <f>INDEX(Allocations[#All],MATCH($C13,Allocations[[#All],[Invoice_Group]],0),MATCH($B$3,Allocations[#Headers],0))</f>
        <v>1</v>
      </c>
      <c r="BV14" s="46">
        <f>INDEX(Allocations[#All],MATCH($C13,Allocations[[#All],[Invoice_Group]],0),MATCH($B$3,Allocations[#Headers],0))</f>
        <v>1</v>
      </c>
      <c r="BW14" s="46">
        <f>INDEX(Allocations[#All],MATCH($C13,Allocations[[#All],[Invoice_Group]],0),MATCH($B$3,Allocations[#Headers],0))</f>
        <v>1</v>
      </c>
      <c r="BX14" s="46">
        <f>INDEX(Allocations[#All],MATCH($C13,Allocations[[#All],[Invoice_Group]],0),MATCH($B$3,Allocations[#Headers],0))</f>
        <v>1</v>
      </c>
      <c r="BY14" s="46">
        <f>INDEX(Allocations[#All],MATCH($C13,Allocations[[#All],[Invoice_Group]],0),MATCH($B$3,Allocations[#Headers],0))</f>
        <v>1</v>
      </c>
      <c r="BZ14" s="46">
        <f>INDEX(Allocations[#All],MATCH($C13,Allocations[[#All],[Invoice_Group]],0),MATCH($B$3,Allocations[#Headers],0))</f>
        <v>1</v>
      </c>
      <c r="CA14" s="46">
        <f>INDEX(Allocations[#All],MATCH($C13,Allocations[[#All],[Invoice_Group]],0),MATCH($B$3,Allocations[#Headers],0))</f>
        <v>1</v>
      </c>
      <c r="CB14" s="46">
        <f>INDEX(Allocations[#All],MATCH($C13,Allocations[[#All],[Invoice_Group]],0),MATCH($B$3,Allocations[#Headers],0))</f>
        <v>1</v>
      </c>
      <c r="CC14" s="46">
        <f>INDEX(Allocations[#All],MATCH($C13,Allocations[[#All],[Invoice_Group]],0),MATCH($B$3,Allocations[#Headers],0))</f>
        <v>1</v>
      </c>
      <c r="CD14" s="46">
        <f>INDEX(Allocations[#All],MATCH($C13,Allocations[[#All],[Invoice_Group]],0),MATCH($B$3,Allocations[#Headers],0))</f>
        <v>1</v>
      </c>
      <c r="CE14" s="46">
        <f>INDEX(Allocations[#All],MATCH($C13,Allocations[[#All],[Invoice_Group]],0),MATCH($B$3,Allocations[#Headers],0))</f>
        <v>1</v>
      </c>
      <c r="CF14" s="46">
        <f>INDEX(Allocations[#All],MATCH($C13,Allocations[[#All],[Invoice_Group]],0),MATCH($B$3,Allocations[#Headers],0))</f>
        <v>1</v>
      </c>
      <c r="CG14" s="46">
        <f>INDEX(Allocations[#All],MATCH($C13,Allocations[[#All],[Invoice_Group]],0),MATCH($B$3,Allocations[#Headers],0))</f>
        <v>1</v>
      </c>
      <c r="CH14" s="46">
        <f>INDEX(Allocations[#All],MATCH($C13,Allocations[[#All],[Invoice_Group]],0),MATCH($B$3,Allocations[#Headers],0))</f>
        <v>1</v>
      </c>
      <c r="CI14" s="46">
        <f>INDEX(Allocations[#All],MATCH($C13,Allocations[[#All],[Invoice_Group]],0),MATCH($B$3,Allocations[#Headers],0))</f>
        <v>1</v>
      </c>
      <c r="CJ14" s="46">
        <f>INDEX(Allocations[#All],MATCH($C13,Allocations[[#All],[Invoice_Group]],0),MATCH($B$3,Allocations[#Headers],0))</f>
        <v>1</v>
      </c>
      <c r="CK14" s="46">
        <f>INDEX(Allocations[#All],MATCH($C13,Allocations[[#All],[Invoice_Group]],0),MATCH($B$3,Allocations[#Headers],0))</f>
        <v>1</v>
      </c>
      <c r="CL14" s="46">
        <f>INDEX(Allocations[#All],MATCH($C13,Allocations[[#All],[Invoice_Group]],0),MATCH($B$3,Allocations[#Headers],0))</f>
        <v>1</v>
      </c>
      <c r="CM14" s="46">
        <f>INDEX(Allocations[#All],MATCH($C13,Allocations[[#All],[Invoice_Group]],0),MATCH($B$3,Allocations[#Headers],0))</f>
        <v>1</v>
      </c>
      <c r="CN14" s="46">
        <f>INDEX(Allocations[#All],MATCH($C13,Allocations[[#All],[Invoice_Group]],0),MATCH($B$3,Allocations[#Headers],0))</f>
        <v>1</v>
      </c>
      <c r="CO14" s="46">
        <f>INDEX(Allocations[#All],MATCH($C13,Allocations[[#All],[Invoice_Group]],0),MATCH($B$3,Allocations[#Headers],0))</f>
        <v>1</v>
      </c>
      <c r="CP14" s="46">
        <f>INDEX(Allocations[#All],MATCH($C13,Allocations[[#All],[Invoice_Group]],0),MATCH($B$3,Allocations[#Headers],0))</f>
        <v>1</v>
      </c>
      <c r="CQ14" s="46">
        <f>INDEX(Allocations[#All],MATCH($C13,Allocations[[#All],[Invoice_Group]],0),MATCH($B$3,Allocations[#Headers],0))</f>
        <v>1</v>
      </c>
      <c r="CR14" s="46">
        <f>INDEX(Allocations[#All],MATCH($C13,Allocations[[#All],[Invoice_Group]],0),MATCH($B$3,Allocations[#Headers],0))</f>
        <v>1</v>
      </c>
      <c r="CS14" s="46">
        <f>INDEX(Allocations[#All],MATCH($C13,Allocations[[#All],[Invoice_Group]],0),MATCH($B$3,Allocations[#Headers],0))</f>
        <v>1</v>
      </c>
      <c r="CT14" s="46">
        <f>INDEX(Allocations[#All],MATCH($C13,Allocations[[#All],[Invoice_Group]],0),MATCH($B$3,Allocations[#Headers],0))</f>
        <v>1</v>
      </c>
      <c r="CU14" s="46">
        <f>INDEX(Allocations[#All],MATCH($C13,Allocations[[#All],[Invoice_Group]],0),MATCH($B$3,Allocations[#Headers],0))</f>
        <v>1</v>
      </c>
      <c r="CV14" s="46">
        <f>INDEX(Allocations[#All],MATCH($C13,Allocations[[#All],[Invoice_Group]],0),MATCH($B$3,Allocations[#Headers],0))</f>
        <v>1</v>
      </c>
      <c r="CW14" s="46">
        <f>INDEX(Allocations[#All],MATCH($C13,Allocations[[#All],[Invoice_Group]],0),MATCH($B$3,Allocations[#Headers],0))</f>
        <v>1</v>
      </c>
      <c r="CX14" s="46">
        <f>INDEX(Allocations[#All],MATCH($C13,Allocations[[#All],[Invoice_Group]],0),MATCH($B$3,Allocations[#Headers],0))</f>
        <v>1</v>
      </c>
      <c r="CY14" s="46">
        <f>INDEX(Allocations[#All],MATCH($C13,Allocations[[#All],[Invoice_Group]],0),MATCH($B$3,Allocations[#Headers],0))</f>
        <v>1</v>
      </c>
      <c r="CZ14" s="46">
        <f>INDEX(Allocations[#All],MATCH($C13,Allocations[[#All],[Invoice_Group]],0),MATCH($B$3,Allocations[#Headers],0))</f>
        <v>1</v>
      </c>
      <c r="DA14" s="46">
        <f>INDEX(Allocations[#All],MATCH($C13,Allocations[[#All],[Invoice_Group]],0),MATCH($B$3,Allocations[#Headers],0))</f>
        <v>1</v>
      </c>
      <c r="DB14" s="46">
        <f>INDEX(Allocations[#All],MATCH($C13,Allocations[[#All],[Invoice_Group]],0),MATCH($B$3,Allocations[#Headers],0))</f>
        <v>1</v>
      </c>
      <c r="DC14" s="46">
        <f>INDEX(Allocations[#All],MATCH($C13,Allocations[[#All],[Invoice_Group]],0),MATCH($B$3,Allocations[#Headers],0))</f>
        <v>1</v>
      </c>
      <c r="DD14" s="46">
        <f>INDEX(Allocations[#All],MATCH($C13,Allocations[[#All],[Invoice_Group]],0),MATCH($B$3,Allocations[#Headers],0))</f>
        <v>1</v>
      </c>
      <c r="DE14" s="46">
        <f>INDEX(Allocations[#All],MATCH($C13,Allocations[[#All],[Invoice_Group]],0),MATCH($B$3,Allocations[#Headers],0))</f>
        <v>1</v>
      </c>
      <c r="DF14" s="46">
        <f>INDEX(Allocations[#All],MATCH($C13,Allocations[[#All],[Invoice_Group]],0),MATCH($B$3,Allocations[#Headers],0))</f>
        <v>1</v>
      </c>
      <c r="DG14" s="46">
        <f>INDEX(Allocations[#All],MATCH($C13,Allocations[[#All],[Invoice_Group]],0),MATCH($B$3,Allocations[#Headers],0))</f>
        <v>1</v>
      </c>
      <c r="DH14" s="46">
        <f>INDEX(Allocations[#All],MATCH($C13,Allocations[[#All],[Invoice_Group]],0),MATCH($B$3,Allocations[#Headers],0))</f>
        <v>1</v>
      </c>
      <c r="DI14" s="46">
        <f>INDEX(Allocations[#All],MATCH($C13,Allocations[[#All],[Invoice_Group]],0),MATCH($B$3,Allocations[#Headers],0))</f>
        <v>1</v>
      </c>
      <c r="DJ14" s="46">
        <f>INDEX(Allocations[#All],MATCH($C13,Allocations[[#All],[Invoice_Group]],0),MATCH($B$3,Allocations[#Headers],0))</f>
        <v>1</v>
      </c>
      <c r="DK14" s="46">
        <f>INDEX(Allocations[#All],MATCH($C13,Allocations[[#All],[Invoice_Group]],0),MATCH($B$3,Allocations[#Headers],0))</f>
        <v>1</v>
      </c>
      <c r="DL14" s="46">
        <f>INDEX(Allocations[#All],MATCH($C13,Allocations[[#All],[Invoice_Group]],0),MATCH($B$3,Allocations[#Headers],0))</f>
        <v>1</v>
      </c>
      <c r="DM14" s="46">
        <f>INDEX(Allocations[#All],MATCH($C13,Allocations[[#All],[Invoice_Group]],0),MATCH($B$3,Allocations[#Headers],0))</f>
        <v>1</v>
      </c>
      <c r="DN14" s="46">
        <f>INDEX(Allocations[#All],MATCH($C13,Allocations[[#All],[Invoice_Group]],0),MATCH($B$3,Allocations[#Headers],0))</f>
        <v>1</v>
      </c>
      <c r="DO14" s="46">
        <f>INDEX(Allocations[#All],MATCH($C13,Allocations[[#All],[Invoice_Group]],0),MATCH($B$3,Allocations[#Headers],0))</f>
        <v>1</v>
      </c>
      <c r="DP14" s="46">
        <f>INDEX(Allocations[#All],MATCH($C13,Allocations[[#All],[Invoice_Group]],0),MATCH($B$3,Allocations[#Headers],0))</f>
        <v>1</v>
      </c>
      <c r="DQ14" s="46">
        <f>INDEX(Allocations[#All],MATCH($C13,Allocations[[#All],[Invoice_Group]],0),MATCH($B$3,Allocations[#Headers],0))</f>
        <v>1</v>
      </c>
      <c r="DR14" s="46">
        <f>INDEX(Allocations[#All],MATCH($C13,Allocations[[#All],[Invoice_Group]],0),MATCH($B$3,Allocations[#Headers],0))</f>
        <v>1</v>
      </c>
      <c r="DS14" s="46">
        <f>INDEX(Allocations[#All],MATCH($C13,Allocations[[#All],[Invoice_Group]],0),MATCH($B$3,Allocations[#Headers],0))</f>
        <v>1</v>
      </c>
      <c r="DT14" s="46">
        <f>INDEX(Allocations[#All],MATCH($C13,Allocations[[#All],[Invoice_Group]],0),MATCH($B$3,Allocations[#Headers],0))</f>
        <v>1</v>
      </c>
      <c r="DU14" s="46">
        <f>INDEX(Allocations[#All],MATCH($C13,Allocations[[#All],[Invoice_Group]],0),MATCH($B$3,Allocations[#Headers],0))</f>
        <v>1</v>
      </c>
      <c r="DV14" s="46">
        <f>INDEX(Allocations[#All],MATCH($C13,Allocations[[#All],[Invoice_Group]],0),MATCH($B$3,Allocations[#Headers],0))</f>
        <v>1</v>
      </c>
      <c r="DW14" s="46">
        <f>INDEX(Allocations[#All],MATCH($C13,Allocations[[#All],[Invoice_Group]],0),MATCH($B$3,Allocations[#Headers],0))</f>
        <v>1</v>
      </c>
      <c r="DX14" s="46">
        <f>INDEX(Allocations[#All],MATCH($C13,Allocations[[#All],[Invoice_Group]],0),MATCH($B$3,Allocations[#Headers],0))</f>
        <v>1</v>
      </c>
      <c r="DY14" s="46">
        <f>INDEX(Allocations[#All],MATCH($C13,Allocations[[#All],[Invoice_Group]],0),MATCH($B$3,Allocations[#Headers],0))</f>
        <v>1</v>
      </c>
      <c r="DZ14" s="46">
        <f>INDEX(Allocations[#All],MATCH($C13,Allocations[[#All],[Invoice_Group]],0),MATCH($B$3,Allocations[#Headers],0))</f>
        <v>1</v>
      </c>
      <c r="EA14" s="46">
        <f>INDEX(Allocations[#All],MATCH($C13,Allocations[[#All],[Invoice_Group]],0),MATCH($B$3,Allocations[#Headers],0))</f>
        <v>1</v>
      </c>
      <c r="EB14" s="46">
        <f>INDEX(Allocations[#All],MATCH($C13,Allocations[[#All],[Invoice_Group]],0),MATCH($B$3,Allocations[#Headers],0))</f>
        <v>1</v>
      </c>
      <c r="EC14" s="46">
        <f>INDEX(Allocations[#All],MATCH($C13,Allocations[[#All],[Invoice_Group]],0),MATCH($B$3,Allocations[#Headers],0))</f>
        <v>1</v>
      </c>
      <c r="ED14" s="46">
        <f>INDEX(Allocations[#All],MATCH($C13,Allocations[[#All],[Invoice_Group]],0),MATCH($B$3,Allocations[#Headers],0))</f>
        <v>1</v>
      </c>
      <c r="EE14" s="46">
        <f>INDEX(Allocations[#All],MATCH($C13,Allocations[[#All],[Invoice_Group]],0),MATCH($B$3,Allocations[#Headers],0))</f>
        <v>1</v>
      </c>
      <c r="EF14" s="46">
        <f>INDEX(Allocations[#All],MATCH($C13,Allocations[[#All],[Invoice_Group]],0),MATCH($B$3,Allocations[#Headers],0))</f>
        <v>1</v>
      </c>
      <c r="EG14" s="46">
        <f>INDEX(Allocations[#All],MATCH($C13,Allocations[[#All],[Invoice_Group]],0),MATCH($B$3,Allocations[#Headers],0))</f>
        <v>1</v>
      </c>
      <c r="EH14" s="46">
        <f>INDEX(Allocations[#All],MATCH($C13,Allocations[[#All],[Invoice_Group]],0),MATCH($B$3,Allocations[#Headers],0))</f>
        <v>1</v>
      </c>
      <c r="EI14" s="46">
        <f>INDEX(Allocations[#All],MATCH($C13,Allocations[[#All],[Invoice_Group]],0),MATCH($B$3,Allocations[#Headers],0))</f>
        <v>1</v>
      </c>
      <c r="EJ14" s="46">
        <f>INDEX(Allocations[#All],MATCH($C13,Allocations[[#All],[Invoice_Group]],0),MATCH($B$3,Allocations[#Headers],0))</f>
        <v>1</v>
      </c>
      <c r="EK14" s="46">
        <f>INDEX(Allocations[#All],MATCH($C13,Allocations[[#All],[Invoice_Group]],0),MATCH($B$3,Allocations[#Headers],0))</f>
        <v>1</v>
      </c>
      <c r="EL14" s="46">
        <f>INDEX(Allocations[#All],MATCH($C13,Allocations[[#All],[Invoice_Group]],0),MATCH($B$3,Allocations[#Headers],0))</f>
        <v>1</v>
      </c>
      <c r="EM14" s="46">
        <f>INDEX(Allocations[#All],MATCH($C13,Allocations[[#All],[Invoice_Group]],0),MATCH($B$3,Allocations[#Headers],0))</f>
        <v>1</v>
      </c>
      <c r="EN14" s="46">
        <f>INDEX(Allocations[#All],MATCH($C13,Allocations[[#All],[Invoice_Group]],0),MATCH($B$3,Allocations[#Headers],0))</f>
        <v>1</v>
      </c>
      <c r="EO14" s="46">
        <f>INDEX(Allocations[#All],MATCH($C13,Allocations[[#All],[Invoice_Group]],0),MATCH($B$3,Allocations[#Headers],0))</f>
        <v>1</v>
      </c>
      <c r="EP14" s="46">
        <f>INDEX(Allocations[#All],MATCH($C13,Allocations[[#All],[Invoice_Group]],0),MATCH($B$3,Allocations[#Headers],0))</f>
        <v>1</v>
      </c>
      <c r="EQ14" s="46">
        <f>INDEX(Allocations[#All],MATCH($C13,Allocations[[#All],[Invoice_Group]],0),MATCH($B$3,Allocations[#Headers],0))</f>
        <v>1</v>
      </c>
      <c r="ER14" s="46">
        <f>INDEX(Allocations[#All],MATCH($C13,Allocations[[#All],[Invoice_Group]],0),MATCH($B$3,Allocations[#Headers],0))</f>
        <v>1</v>
      </c>
      <c r="ES14" s="46">
        <f>INDEX(Allocations[#All],MATCH($C13,Allocations[[#All],[Invoice_Group]],0),MATCH($B$3,Allocations[#Headers],0))</f>
        <v>1</v>
      </c>
      <c r="ET14" s="46">
        <f>INDEX(Allocations[#All],MATCH($C13,Allocations[[#All],[Invoice_Group]],0),MATCH($B$3,Allocations[#Headers],0))</f>
        <v>1</v>
      </c>
      <c r="EU14" s="46">
        <f>INDEX(Allocations[#All],MATCH($C13,Allocations[[#All],[Invoice_Group]],0),MATCH($B$3,Allocations[#Headers],0))</f>
        <v>1</v>
      </c>
      <c r="EV14" s="46">
        <f>INDEX(Allocations[#All],MATCH($C13,Allocations[[#All],[Invoice_Group]],0),MATCH($B$3,Allocations[#Headers],0))</f>
        <v>1</v>
      </c>
      <c r="EW14" s="46">
        <f>INDEX(Allocations[#All],MATCH($C13,Allocations[[#All],[Invoice_Group]],0),MATCH($B$3,Allocations[#Headers],0))</f>
        <v>1</v>
      </c>
      <c r="EX14" s="46">
        <f>INDEX(Allocations[#All],MATCH($C13,Allocations[[#All],[Invoice_Group]],0),MATCH($B$3,Allocations[#Headers],0))</f>
        <v>1</v>
      </c>
      <c r="EY14" s="46">
        <f>INDEX(Allocations[#All],MATCH($C13,Allocations[[#All],[Invoice_Group]],0),MATCH($B$3,Allocations[#Headers],0))</f>
        <v>1</v>
      </c>
      <c r="EZ14" s="46">
        <f>INDEX(Allocations[#All],MATCH($C13,Allocations[[#All],[Invoice_Group]],0),MATCH($B$3,Allocations[#Headers],0))</f>
        <v>1</v>
      </c>
      <c r="FA14" s="46">
        <f>INDEX(Allocations[#All],MATCH($C13,Allocations[[#All],[Invoice_Group]],0),MATCH($B$3,Allocations[#Headers],0))</f>
        <v>1</v>
      </c>
      <c r="FB14" s="46">
        <f>INDEX(Allocations[#All],MATCH($C13,Allocations[[#All],[Invoice_Group]],0),MATCH($B$3,Allocations[#Headers],0))</f>
        <v>1</v>
      </c>
      <c r="FC14" s="46">
        <f>INDEX(Allocations[#All],MATCH($C13,Allocations[[#All],[Invoice_Group]],0),MATCH($B$3,Allocations[#Headers],0))</f>
        <v>1</v>
      </c>
      <c r="FD14" s="46">
        <f>INDEX(Allocations[#All],MATCH($C13,Allocations[[#All],[Invoice_Group]],0),MATCH($B$3,Allocations[#Headers],0))</f>
        <v>1</v>
      </c>
      <c r="FE14" s="46">
        <f>INDEX(Allocations[#All],MATCH($C13,Allocations[[#All],[Invoice_Group]],0),MATCH($B$3,Allocations[#Headers],0))</f>
        <v>1</v>
      </c>
      <c r="FF14" s="46">
        <f>INDEX(Allocations[#All],MATCH($C13,Allocations[[#All],[Invoice_Group]],0),MATCH($B$3,Allocations[#Headers],0))</f>
        <v>1</v>
      </c>
      <c r="FG14" s="46">
        <f>INDEX(Allocations[#All],MATCH($C13,Allocations[[#All],[Invoice_Group]],0),MATCH($B$3,Allocations[#Headers],0))</f>
        <v>1</v>
      </c>
      <c r="FH14" s="46">
        <f>INDEX(Allocations[#All],MATCH($C13,Allocations[[#All],[Invoice_Group]],0),MATCH($B$3,Allocations[#Headers],0))</f>
        <v>1</v>
      </c>
      <c r="FI14" s="46">
        <f>INDEX(Allocations[#All],MATCH($C13,Allocations[[#All],[Invoice_Group]],0),MATCH($B$3,Allocations[#Headers],0))</f>
        <v>1</v>
      </c>
      <c r="FJ14" s="46">
        <f>INDEX(Allocations[#All],MATCH($C13,Allocations[[#All],[Invoice_Group]],0),MATCH($B$3,Allocations[#Headers],0))</f>
        <v>1</v>
      </c>
      <c r="FK14" s="46">
        <f>INDEX(Allocations[#All],MATCH($C13,Allocations[[#All],[Invoice_Group]],0),MATCH($B$3,Allocations[#Headers],0))</f>
        <v>1</v>
      </c>
      <c r="FL14" s="46">
        <f>INDEX(Allocations[#All],MATCH($C13,Allocations[[#All],[Invoice_Group]],0),MATCH($B$3,Allocations[#Headers],0))</f>
        <v>1</v>
      </c>
      <c r="FM14" s="46">
        <f>INDEX(Allocations[#All],MATCH($C13,Allocations[[#All],[Invoice_Group]],0),MATCH($B$3,Allocations[#Headers],0))</f>
        <v>1</v>
      </c>
      <c r="FN14" s="46">
        <f>INDEX(Allocations[#All],MATCH($C13,Allocations[[#All],[Invoice_Group]],0),MATCH($B$3,Allocations[#Headers],0))</f>
        <v>1</v>
      </c>
      <c r="FO14" s="46">
        <f>INDEX(Allocations[#All],MATCH($C13,Allocations[[#All],[Invoice_Group]],0),MATCH($B$3,Allocations[#Headers],0))</f>
        <v>1</v>
      </c>
      <c r="FP14" s="46">
        <f>INDEX(Allocations[#All],MATCH($C13,Allocations[[#All],[Invoice_Group]],0),MATCH($B$3,Allocations[#Headers],0))</f>
        <v>1</v>
      </c>
      <c r="FQ14" s="46">
        <f>INDEX(Allocations[#All],MATCH($C13,Allocations[[#All],[Invoice_Group]],0),MATCH($B$3,Allocations[#Headers],0))</f>
        <v>1</v>
      </c>
      <c r="FR14" s="46">
        <f>INDEX(Allocations[#All],MATCH($C13,Allocations[[#All],[Invoice_Group]],0),MATCH($B$3,Allocations[#Headers],0))</f>
        <v>1</v>
      </c>
      <c r="FS14" s="46">
        <f>INDEX(Allocations[#All],MATCH($C13,Allocations[[#All],[Invoice_Group]],0),MATCH($B$3,Allocations[#Headers],0))</f>
        <v>1</v>
      </c>
      <c r="FT14" s="46">
        <f>INDEX(Allocations[#All],MATCH($C13,Allocations[[#All],[Invoice_Group]],0),MATCH($B$3,Allocations[#Headers],0))</f>
        <v>1</v>
      </c>
      <c r="FU14" s="46">
        <f>INDEX(Allocations[#All],MATCH($C13,Allocations[[#All],[Invoice_Group]],0),MATCH($B$3,Allocations[#Headers],0))</f>
        <v>1</v>
      </c>
      <c r="FV14" s="46">
        <f>INDEX(Allocations[#All],MATCH($C13,Allocations[[#All],[Invoice_Group]],0),MATCH($B$3,Allocations[#Headers],0))</f>
        <v>1</v>
      </c>
      <c r="FW14" s="46">
        <f>INDEX(Allocations[#All],MATCH($C13,Allocations[[#All],[Invoice_Group]],0),MATCH($B$3,Allocations[#Headers],0))</f>
        <v>1</v>
      </c>
      <c r="FX14" s="46">
        <f>INDEX(Allocations[#All],MATCH($C13,Allocations[[#All],[Invoice_Group]],0),MATCH($B$3,Allocations[#Headers],0))</f>
        <v>1</v>
      </c>
      <c r="FY14" s="46">
        <f>INDEX(Allocations[#All],MATCH($C13,Allocations[[#All],[Invoice_Group]],0),MATCH($B$3,Allocations[#Headers],0))</f>
        <v>1</v>
      </c>
      <c r="FZ14" s="46">
        <f>INDEX(Allocations[#All],MATCH($C13,Allocations[[#All],[Invoice_Group]],0),MATCH($B$3,Allocations[#Headers],0))</f>
        <v>1</v>
      </c>
      <c r="GA14" s="46">
        <f>INDEX(Allocations[#All],MATCH($C13,Allocations[[#All],[Invoice_Group]],0),MATCH($B$3,Allocations[#Headers],0))</f>
        <v>1</v>
      </c>
      <c r="GB14" s="46">
        <f>INDEX(Allocations[#All],MATCH($C13,Allocations[[#All],[Invoice_Group]],0),MATCH($B$3,Allocations[#Headers],0))</f>
        <v>1</v>
      </c>
      <c r="GC14" s="46">
        <f>INDEX(Allocations[#All],MATCH($C13,Allocations[[#All],[Invoice_Group]],0),MATCH($B$3,Allocations[#Headers],0))</f>
        <v>1</v>
      </c>
      <c r="GD14" s="46">
        <f>INDEX(Allocations[#All],MATCH($C13,Allocations[[#All],[Invoice_Group]],0),MATCH($B$3,Allocations[#Headers],0))</f>
        <v>1</v>
      </c>
      <c r="GE14" s="46">
        <f>INDEX(Allocations[#All],MATCH($C13,Allocations[[#All],[Invoice_Group]],0),MATCH($B$3,Allocations[#Headers],0))</f>
        <v>1</v>
      </c>
      <c r="GF14" s="46">
        <f>INDEX(Allocations[#All],MATCH($C13,Allocations[[#All],[Invoice_Group]],0),MATCH($B$3,Allocations[#Headers],0))</f>
        <v>1</v>
      </c>
      <c r="GG14" s="46">
        <f>INDEX(Allocations[#All],MATCH($C13,Allocations[[#All],[Invoice_Group]],0),MATCH($B$3,Allocations[#Headers],0))</f>
        <v>1</v>
      </c>
      <c r="GH14" s="46">
        <f>INDEX(Allocations[#All],MATCH($C13,Allocations[[#All],[Invoice_Group]],0),MATCH($B$3,Allocations[#Headers],0))</f>
        <v>1</v>
      </c>
      <c r="GI14" s="46">
        <f>INDEX(Allocations[#All],MATCH($C13,Allocations[[#All],[Invoice_Group]],0),MATCH($B$3,Allocations[#Headers],0))</f>
        <v>1</v>
      </c>
      <c r="GJ14" s="46">
        <f>INDEX(Allocations[#All],MATCH($C13,Allocations[[#All],[Invoice_Group]],0),MATCH($B$3,Allocations[#Headers],0))</f>
        <v>1</v>
      </c>
      <c r="GK14" s="46">
        <f>INDEX(Allocations[#All],MATCH($C13,Allocations[[#All],[Invoice_Group]],0),MATCH($B$3,Allocations[#Headers],0))</f>
        <v>1</v>
      </c>
      <c r="GL14" s="46">
        <f>INDEX(Allocations[#All],MATCH($C13,Allocations[[#All],[Invoice_Group]],0),MATCH($B$3,Allocations[#Headers],0))</f>
        <v>1</v>
      </c>
      <c r="GM14" s="46">
        <f>INDEX(Allocations[#All],MATCH($C13,Allocations[[#All],[Invoice_Group]],0),MATCH($B$3,Allocations[#Headers],0))</f>
        <v>1</v>
      </c>
      <c r="GN14" s="46">
        <f>INDEX(Allocations[#All],MATCH($C13,Allocations[[#All],[Invoice_Group]],0),MATCH($B$3,Allocations[#Headers],0))</f>
        <v>1</v>
      </c>
      <c r="GO14" s="46">
        <f>INDEX(Allocations[#All],MATCH($C13,Allocations[[#All],[Invoice_Group]],0),MATCH($B$3,Allocations[#Headers],0))</f>
        <v>1</v>
      </c>
      <c r="GP14" s="46">
        <f>INDEX(Allocations[#All],MATCH($C13,Allocations[[#All],[Invoice_Group]],0),MATCH($B$3,Allocations[#Headers],0))</f>
        <v>1</v>
      </c>
      <c r="GQ14" s="46">
        <f>INDEX(Allocations[#All],MATCH($C13,Allocations[[#All],[Invoice_Group]],0),MATCH($B$3,Allocations[#Headers],0))</f>
        <v>1</v>
      </c>
      <c r="GR14" s="46">
        <f>INDEX(Allocations[#All],MATCH($C13,Allocations[[#All],[Invoice_Group]],0),MATCH($B$3,Allocations[#Headers],0))</f>
        <v>1</v>
      </c>
      <c r="GS14" s="46">
        <f>INDEX(Allocations[#All],MATCH($C13,Allocations[[#All],[Invoice_Group]],0),MATCH($B$3,Allocations[#Headers],0))</f>
        <v>1</v>
      </c>
      <c r="GT14" s="46">
        <f>INDEX(Allocations[#All],MATCH($C13,Allocations[[#All],[Invoice_Group]],0),MATCH($B$3,Allocations[#Headers],0))</f>
        <v>1</v>
      </c>
      <c r="GU14" s="46">
        <f>INDEX(Allocations[#All],MATCH($C13,Allocations[[#All],[Invoice_Group]],0),MATCH($B$3,Allocations[#Headers],0))</f>
        <v>1</v>
      </c>
      <c r="GV14" s="46">
        <f>INDEX(Allocations[#All],MATCH($C13,Allocations[[#All],[Invoice_Group]],0),MATCH($B$3,Allocations[#Headers],0))</f>
        <v>1</v>
      </c>
      <c r="GW14" s="46">
        <f>INDEX(Allocations[#All],MATCH($C13,Allocations[[#All],[Invoice_Group]],0),MATCH($B$3,Allocations[#Headers],0))</f>
        <v>1</v>
      </c>
      <c r="GX14" s="46">
        <f>INDEX(Allocations[#All],MATCH($C13,Allocations[[#All],[Invoice_Group]],0),MATCH($B$3,Allocations[#Headers],0))</f>
        <v>1</v>
      </c>
      <c r="GY14" s="46">
        <f>INDEX(Allocations[#All],MATCH($C13,Allocations[[#All],[Invoice_Group]],0),MATCH($B$3,Allocations[#Headers],0))</f>
        <v>1</v>
      </c>
      <c r="GZ14" s="46">
        <f>INDEX(Allocations[#All],MATCH($C13,Allocations[[#All],[Invoice_Group]],0),MATCH($B$3,Allocations[#Headers],0))</f>
        <v>1</v>
      </c>
      <c r="HA14" s="46">
        <f>INDEX(Allocations[#All],MATCH($C13,Allocations[[#All],[Invoice_Group]],0),MATCH($B$3,Allocations[#Headers],0))</f>
        <v>1</v>
      </c>
      <c r="HB14" s="46">
        <f>INDEX(Allocations[#All],MATCH($C13,Allocations[[#All],[Invoice_Group]],0),MATCH($B$3,Allocations[#Headers],0))</f>
        <v>1</v>
      </c>
      <c r="HC14" s="46">
        <f>INDEX(Allocations[#All],MATCH($C13,Allocations[[#All],[Invoice_Group]],0),MATCH($B$3,Allocations[#Headers],0))</f>
        <v>1</v>
      </c>
      <c r="HD14" s="46">
        <f>INDEX(Allocations[#All],MATCH($C13,Allocations[[#All],[Invoice_Group]],0),MATCH($B$3,Allocations[#Headers],0))</f>
        <v>1</v>
      </c>
      <c r="HE14" s="46">
        <f>INDEX(Allocations[#All],MATCH($C13,Allocations[[#All],[Invoice_Group]],0),MATCH($B$3,Allocations[#Headers],0))</f>
        <v>1</v>
      </c>
      <c r="HF14" s="46">
        <f>INDEX(Allocations[#All],MATCH($C13,Allocations[[#All],[Invoice_Group]],0),MATCH($B$3,Allocations[#Headers],0))</f>
        <v>1</v>
      </c>
      <c r="HG14" s="46">
        <f>INDEX(Allocations[#All],MATCH($C13,Allocations[[#All],[Invoice_Group]],0),MATCH($B$3,Allocations[#Headers],0))</f>
        <v>1</v>
      </c>
      <c r="HH14" s="46">
        <f>INDEX(Allocations[#All],MATCH($C13,Allocations[[#All],[Invoice_Group]],0),MATCH($B$3,Allocations[#Headers],0))</f>
        <v>1</v>
      </c>
      <c r="HI14" s="46">
        <f>INDEX(Allocations[#All],MATCH($C13,Allocations[[#All],[Invoice_Group]],0),MATCH($B$3,Allocations[#Headers],0))</f>
        <v>1</v>
      </c>
      <c r="HJ14" s="46">
        <f>INDEX(Allocations[#All],MATCH($C13,Allocations[[#All],[Invoice_Group]],0),MATCH($B$3,Allocations[#Headers],0))</f>
        <v>1</v>
      </c>
      <c r="HK14" s="46">
        <f>INDEX(Allocations[#All],MATCH($C13,Allocations[[#All],[Invoice_Group]],0),MATCH($B$3,Allocations[#Headers],0))</f>
        <v>1</v>
      </c>
      <c r="HL14" s="46">
        <f>INDEX(Allocations[#All],MATCH($C13,Allocations[[#All],[Invoice_Group]],0),MATCH($B$3,Allocations[#Headers],0))</f>
        <v>1</v>
      </c>
      <c r="HM14" s="46">
        <f>INDEX(Allocations[#All],MATCH($C13,Allocations[[#All],[Invoice_Group]],0),MATCH($B$3,Allocations[#Headers],0))</f>
        <v>1</v>
      </c>
      <c r="HN14" s="46">
        <f>INDEX(Allocations[#All],MATCH($C13,Allocations[[#All],[Invoice_Group]],0),MATCH($B$3,Allocations[#Headers],0))</f>
        <v>1</v>
      </c>
      <c r="HO14" s="46">
        <f>INDEX(Allocations[#All],MATCH($C13,Allocations[[#All],[Invoice_Group]],0),MATCH($B$3,Allocations[#Headers],0))</f>
        <v>1</v>
      </c>
      <c r="HP14" s="46">
        <f>INDEX(Allocations[#All],MATCH($C13,Allocations[[#All],[Invoice_Group]],0),MATCH($B$3,Allocations[#Headers],0))</f>
        <v>1</v>
      </c>
      <c r="HQ14" s="46">
        <f>INDEX(Allocations[#All],MATCH($C13,Allocations[[#All],[Invoice_Group]],0),MATCH($B$3,Allocations[#Headers],0))</f>
        <v>1</v>
      </c>
      <c r="HR14" s="46">
        <f>INDEX(Allocations[#All],MATCH($C13,Allocations[[#All],[Invoice_Group]],0),MATCH($B$3,Allocations[#Headers],0))</f>
        <v>1</v>
      </c>
      <c r="HS14" s="46">
        <f>INDEX(Allocations[#All],MATCH($C13,Allocations[[#All],[Invoice_Group]],0),MATCH($B$3,Allocations[#Headers],0))</f>
        <v>1</v>
      </c>
      <c r="HT14" s="46">
        <f>INDEX(Allocations[#All],MATCH($C13,Allocations[[#All],[Invoice_Group]],0),MATCH($B$3,Allocations[#Headers],0))</f>
        <v>1</v>
      </c>
      <c r="HU14" s="46">
        <f>INDEX(Allocations[#All],MATCH($C13,Allocations[[#All],[Invoice_Group]],0),MATCH($B$3,Allocations[#Headers],0))</f>
        <v>1</v>
      </c>
      <c r="HV14" s="46">
        <f>INDEX(Allocations[#All],MATCH($C13,Allocations[[#All],[Invoice_Group]],0),MATCH($B$3,Allocations[#Headers],0))</f>
        <v>1</v>
      </c>
      <c r="HW14" s="46">
        <f>INDEX(Allocations[#All],MATCH($C13,Allocations[[#All],[Invoice_Group]],0),MATCH($B$3,Allocations[#Headers],0))</f>
        <v>1</v>
      </c>
      <c r="HX14" s="46">
        <f>INDEX(Allocations[#All],MATCH($C13,Allocations[[#All],[Invoice_Group]],0),MATCH($B$3,Allocations[#Headers],0))</f>
        <v>1</v>
      </c>
      <c r="HY14" s="46">
        <f>INDEX(Allocations[#All],MATCH($C13,Allocations[[#All],[Invoice_Group]],0),MATCH($B$3,Allocations[#Headers],0))</f>
        <v>1</v>
      </c>
      <c r="HZ14" s="46">
        <f>INDEX(Allocations[#All],MATCH($C13,Allocations[[#All],[Invoice_Group]],0),MATCH($B$3,Allocations[#Headers],0))</f>
        <v>1</v>
      </c>
      <c r="IA14" s="46">
        <f>INDEX(Allocations[#All],MATCH($C13,Allocations[[#All],[Invoice_Group]],0),MATCH($B$3,Allocations[#Headers],0))</f>
        <v>1</v>
      </c>
      <c r="IB14" s="46">
        <f>INDEX(Allocations[#All],MATCH($C13,Allocations[[#All],[Invoice_Group]],0),MATCH($B$3,Allocations[#Headers],0))</f>
        <v>1</v>
      </c>
      <c r="IC14" s="46">
        <f>INDEX(Allocations[#All],MATCH($C13,Allocations[[#All],[Invoice_Group]],0),MATCH($B$3,Allocations[#Headers],0))</f>
        <v>1</v>
      </c>
      <c r="ID14" s="46">
        <f>INDEX(Allocations[#All],MATCH($C13,Allocations[[#All],[Invoice_Group]],0),MATCH($B$3,Allocations[#Headers],0))</f>
        <v>1</v>
      </c>
      <c r="IE14" s="46">
        <f>INDEX(Allocations[#All],MATCH($C13,Allocations[[#All],[Invoice_Group]],0),MATCH($B$3,Allocations[#Headers],0))</f>
        <v>1</v>
      </c>
      <c r="IF14" s="46">
        <f>INDEX(Allocations[#All],MATCH($C13,Allocations[[#All],[Invoice_Group]],0),MATCH($B$3,Allocations[#Headers],0))</f>
        <v>1</v>
      </c>
      <c r="IG14" s="46">
        <f>INDEX(Allocations[#All],MATCH($C13,Allocations[[#All],[Invoice_Group]],0),MATCH($B$3,Allocations[#Headers],0))</f>
        <v>1</v>
      </c>
      <c r="IH14" s="46">
        <f>INDEX(Allocations[#All],MATCH($C13,Allocations[[#All],[Invoice_Group]],0),MATCH($B$3,Allocations[#Headers],0))</f>
        <v>1</v>
      </c>
      <c r="II14" s="46">
        <f>INDEX(Allocations[#All],MATCH($C13,Allocations[[#All],[Invoice_Group]],0),MATCH($B$3,Allocations[#Headers],0))</f>
        <v>1</v>
      </c>
      <c r="IJ14" s="46">
        <f>INDEX(Allocations[#All],MATCH($C13,Allocations[[#All],[Invoice_Group]],0),MATCH($B$3,Allocations[#Headers],0))</f>
        <v>1</v>
      </c>
      <c r="IK14" s="46">
        <f>INDEX(Allocations[#All],MATCH($C13,Allocations[[#All],[Invoice_Group]],0),MATCH($B$3,Allocations[#Headers],0))</f>
        <v>1</v>
      </c>
      <c r="IL14" s="46">
        <f>INDEX(Allocations[#All],MATCH($C13,Allocations[[#All],[Invoice_Group]],0),MATCH($B$3,Allocations[#Headers],0))</f>
        <v>1</v>
      </c>
      <c r="IM14" s="46">
        <f>INDEX(Allocations[#All],MATCH($C13,Allocations[[#All],[Invoice_Group]],0),MATCH($B$3,Allocations[#Headers],0))</f>
        <v>1</v>
      </c>
      <c r="IN14" s="46">
        <f>INDEX(Allocations[#All],MATCH($C13,Allocations[[#All],[Invoice_Group]],0),MATCH($B$3,Allocations[#Headers],0))</f>
        <v>1</v>
      </c>
      <c r="IO14" s="46">
        <f>INDEX(Allocations[#All],MATCH($C13,Allocations[[#All],[Invoice_Group]],0),MATCH($B$3,Allocations[#Headers],0))</f>
        <v>1</v>
      </c>
      <c r="IP14" s="46">
        <f>INDEX(Allocations[#All],MATCH($C13,Allocations[[#All],[Invoice_Group]],0),MATCH($B$3,Allocations[#Headers],0))</f>
        <v>1</v>
      </c>
      <c r="IQ14" s="46">
        <f>INDEX(Allocations[#All],MATCH($C13,Allocations[[#All],[Invoice_Group]],0),MATCH($B$3,Allocations[#Headers],0))</f>
        <v>1</v>
      </c>
      <c r="IR14" s="46">
        <f>INDEX(Allocations[#All],MATCH($C13,Allocations[[#All],[Invoice_Group]],0),MATCH($B$3,Allocations[#Headers],0))</f>
        <v>1</v>
      </c>
      <c r="IS14" s="46">
        <f>INDEX(Allocations[#All],MATCH($C13,Allocations[[#All],[Invoice_Group]],0),MATCH($B$3,Allocations[#Headers],0))</f>
        <v>1</v>
      </c>
      <c r="IT14" s="46">
        <f>INDEX(Allocations[#All],MATCH($C13,Allocations[[#All],[Invoice_Group]],0),MATCH($B$3,Allocations[#Headers],0))</f>
        <v>1</v>
      </c>
      <c r="IU14" s="46">
        <f>INDEX(Allocations[#All],MATCH($C13,Allocations[[#All],[Invoice_Group]],0),MATCH($B$3,Allocations[#Headers],0))</f>
        <v>1</v>
      </c>
      <c r="IV14" s="46">
        <f>INDEX(Allocations[#All],MATCH($C13,Allocations[[#All],[Invoice_Group]],0),MATCH($B$3,Allocations[#Headers],0))</f>
        <v>1</v>
      </c>
      <c r="IW14" s="46">
        <f>INDEX(Allocations[#All],MATCH($C13,Allocations[[#All],[Invoice_Group]],0),MATCH($B$3,Allocations[#Headers],0))</f>
        <v>1</v>
      </c>
      <c r="IX14" s="46">
        <f>INDEX(Allocations[#All],MATCH($C13,Allocations[[#All],[Invoice_Group]],0),MATCH($B$3,Allocations[#Headers],0))</f>
        <v>1</v>
      </c>
      <c r="IY14" s="46">
        <f>INDEX(Allocations[#All],MATCH($C13,Allocations[[#All],[Invoice_Group]],0),MATCH($B$3,Allocations[#Headers],0))</f>
        <v>1</v>
      </c>
      <c r="IZ14" s="46">
        <f>INDEX(Allocations[#All],MATCH($C13,Allocations[[#All],[Invoice_Group]],0),MATCH($B$3,Allocations[#Headers],0))</f>
        <v>1</v>
      </c>
      <c r="JA14" s="46">
        <f>INDEX(Allocations[#All],MATCH($C13,Allocations[[#All],[Invoice_Group]],0),MATCH($B$3,Allocations[#Headers],0))</f>
        <v>1</v>
      </c>
      <c r="JB14" s="46">
        <f>INDEX(Allocations[#All],MATCH($C13,Allocations[[#All],[Invoice_Group]],0),MATCH($B$3,Allocations[#Headers],0))</f>
        <v>1</v>
      </c>
      <c r="JC14" s="46">
        <f>INDEX(Allocations[#All],MATCH($C13,Allocations[[#All],[Invoice_Group]],0),MATCH($B$3,Allocations[#Headers],0))</f>
        <v>1</v>
      </c>
      <c r="JD14" s="46">
        <f>INDEX(Allocations[#All],MATCH($C13,Allocations[[#All],[Invoice_Group]],0),MATCH($B$3,Allocations[#Headers],0))</f>
        <v>1</v>
      </c>
      <c r="JE14" s="46">
        <f>INDEX(Allocations[#All],MATCH($C13,Allocations[[#All],[Invoice_Group]],0),MATCH($B$3,Allocations[#Headers],0))</f>
        <v>1</v>
      </c>
      <c r="JF14" s="46">
        <f>INDEX(Allocations[#All],MATCH($C13,Allocations[[#All],[Invoice_Group]],0),MATCH($B$3,Allocations[#Headers],0))</f>
        <v>1</v>
      </c>
      <c r="JG14" s="46">
        <f>INDEX(Allocations[#All],MATCH($C13,Allocations[[#All],[Invoice_Group]],0),MATCH($B$3,Allocations[#Headers],0))</f>
        <v>1</v>
      </c>
      <c r="JH14" s="46">
        <f>INDEX(Allocations[#All],MATCH($C13,Allocations[[#All],[Invoice_Group]],0),MATCH($B$3,Allocations[#Headers],0))</f>
        <v>1</v>
      </c>
      <c r="JI14" s="46">
        <f>INDEX(Allocations[#All],MATCH($C13,Allocations[[#All],[Invoice_Group]],0),MATCH($B$3,Allocations[#Headers],0))</f>
        <v>1</v>
      </c>
      <c r="JJ14" s="46">
        <f>INDEX(Allocations[#All],MATCH($C13,Allocations[[#All],[Invoice_Group]],0),MATCH($B$3,Allocations[#Headers],0))</f>
        <v>1</v>
      </c>
      <c r="JK14" s="46">
        <f>INDEX(Allocations[#All],MATCH($C13,Allocations[[#All],[Invoice_Group]],0),MATCH($B$3,Allocations[#Headers],0))</f>
        <v>1</v>
      </c>
      <c r="JL14" s="46">
        <f>INDEX(Allocations[#All],MATCH($C13,Allocations[[#All],[Invoice_Group]],0),MATCH($B$3,Allocations[#Headers],0))</f>
        <v>1</v>
      </c>
      <c r="JM14" s="46">
        <f>INDEX(Allocations[#All],MATCH($C13,Allocations[[#All],[Invoice_Group]],0),MATCH($B$3,Allocations[#Headers],0))</f>
        <v>1</v>
      </c>
      <c r="JN14" s="46">
        <f>INDEX(Allocations[#All],MATCH($C13,Allocations[[#All],[Invoice_Group]],0),MATCH($B$3,Allocations[#Headers],0))</f>
        <v>1</v>
      </c>
      <c r="JO14" s="46">
        <f>INDEX(Allocations[#All],MATCH($C13,Allocations[[#All],[Invoice_Group]],0),MATCH($B$3,Allocations[#Headers],0))</f>
        <v>1</v>
      </c>
      <c r="JP14" s="46">
        <f>INDEX(Allocations[#All],MATCH($C13,Allocations[[#All],[Invoice_Group]],0),MATCH($B$3,Allocations[#Headers],0))</f>
        <v>1</v>
      </c>
      <c r="JQ14" s="46">
        <f>INDEX(Allocations[#All],MATCH($C13,Allocations[[#All],[Invoice_Group]],0),MATCH($B$3,Allocations[#Headers],0))</f>
        <v>1</v>
      </c>
      <c r="JR14" s="46">
        <f>INDEX(Allocations[#All],MATCH($C13,Allocations[[#All],[Invoice_Group]],0),MATCH($B$3,Allocations[#Headers],0))</f>
        <v>1</v>
      </c>
      <c r="JS14" s="46">
        <f>INDEX(Allocations[#All],MATCH($C13,Allocations[[#All],[Invoice_Group]],0),MATCH($B$3,Allocations[#Headers],0))</f>
        <v>1</v>
      </c>
      <c r="JT14" s="46">
        <f>INDEX(Allocations[#All],MATCH($C13,Allocations[[#All],[Invoice_Group]],0),MATCH($B$3,Allocations[#Headers],0))</f>
        <v>1</v>
      </c>
      <c r="JU14" s="46">
        <f>INDEX(Allocations[#All],MATCH($C13,Allocations[[#All],[Invoice_Group]],0),MATCH($B$3,Allocations[#Headers],0))</f>
        <v>1</v>
      </c>
      <c r="JV14" s="46">
        <f>INDEX(Allocations[#All],MATCH($C13,Allocations[[#All],[Invoice_Group]],0),MATCH($B$3,Allocations[#Headers],0))</f>
        <v>1</v>
      </c>
      <c r="JW14" s="46">
        <f>INDEX(Allocations[#All],MATCH($C13,Allocations[[#All],[Invoice_Group]],0),MATCH($B$3,Allocations[#Headers],0))</f>
        <v>1</v>
      </c>
      <c r="JX14" s="46">
        <f>INDEX(Allocations[#All],MATCH($C13,Allocations[[#All],[Invoice_Group]],0),MATCH($B$3,Allocations[#Headers],0))</f>
        <v>1</v>
      </c>
      <c r="JY14" s="46">
        <f>INDEX(Allocations[#All],MATCH($C13,Allocations[[#All],[Invoice_Group]],0),MATCH($B$3,Allocations[#Headers],0))</f>
        <v>1</v>
      </c>
      <c r="JZ14" s="46">
        <f>INDEX(Allocations[#All],MATCH($C13,Allocations[[#All],[Invoice_Group]],0),MATCH($B$3,Allocations[#Headers],0))</f>
        <v>1</v>
      </c>
      <c r="KA14" s="46">
        <f>INDEX(Allocations[#All],MATCH($C13,Allocations[[#All],[Invoice_Group]],0),MATCH($B$3,Allocations[#Headers],0))</f>
        <v>1</v>
      </c>
      <c r="KB14" s="46">
        <f>INDEX(Allocations[#All],MATCH($C13,Allocations[[#All],[Invoice_Group]],0),MATCH($B$3,Allocations[#Headers],0))</f>
        <v>1</v>
      </c>
      <c r="KC14" s="46">
        <f>INDEX(Allocations[#All],MATCH($C13,Allocations[[#All],[Invoice_Group]],0),MATCH($B$3,Allocations[#Headers],0))</f>
        <v>1</v>
      </c>
      <c r="KD14" s="46">
        <f>INDEX(Allocations[#All],MATCH($C13,Allocations[[#All],[Invoice_Group]],0),MATCH($B$3,Allocations[#Headers],0))</f>
        <v>1</v>
      </c>
      <c r="KE14" s="46">
        <f>INDEX(Allocations[#All],MATCH($C13,Allocations[[#All],[Invoice_Group]],0),MATCH($B$3,Allocations[#Headers],0))</f>
        <v>1</v>
      </c>
      <c r="KF14" s="46">
        <f>INDEX(Allocations[#All],MATCH($C13,Allocations[[#All],[Invoice_Group]],0),MATCH($B$3,Allocations[#Headers],0))</f>
        <v>1</v>
      </c>
      <c r="KG14" s="46">
        <f>INDEX(Allocations[#All],MATCH($C13,Allocations[[#All],[Invoice_Group]],0),MATCH($B$3,Allocations[#Headers],0))</f>
        <v>1</v>
      </c>
      <c r="KH14" s="46">
        <f>INDEX(Allocations[#All],MATCH($C13,Allocations[[#All],[Invoice_Group]],0),MATCH($B$3,Allocations[#Headers],0))</f>
        <v>1</v>
      </c>
      <c r="KI14" s="46">
        <f>INDEX(Allocations[#All],MATCH($C13,Allocations[[#All],[Invoice_Group]],0),MATCH($B$3,Allocations[#Headers],0))</f>
        <v>1</v>
      </c>
      <c r="KJ14" s="46">
        <f>INDEX(Allocations[#All],MATCH($C13,Allocations[[#All],[Invoice_Group]],0),MATCH($B$3,Allocations[#Headers],0))</f>
        <v>1</v>
      </c>
      <c r="KK14" s="46">
        <f>INDEX(Allocations[#All],MATCH($C13,Allocations[[#All],[Invoice_Group]],0),MATCH($B$3,Allocations[#Headers],0))</f>
        <v>1</v>
      </c>
      <c r="KL14" s="46">
        <f>INDEX(Allocations[#All],MATCH($C13,Allocations[[#All],[Invoice_Group]],0),MATCH($B$3,Allocations[#Headers],0))</f>
        <v>1</v>
      </c>
      <c r="KM14" s="46">
        <f>INDEX(Allocations[#All],MATCH($C13,Allocations[[#All],[Invoice_Group]],0),MATCH($B$3,Allocations[#Headers],0))</f>
        <v>1</v>
      </c>
      <c r="KN14" s="46">
        <f>INDEX(Allocations[#All],MATCH($C13,Allocations[[#All],[Invoice_Group]],0),MATCH($B$3,Allocations[#Headers],0))</f>
        <v>1</v>
      </c>
      <c r="KO14" s="46">
        <f>INDEX(Allocations[#All],MATCH($C13,Allocations[[#All],[Invoice_Group]],0),MATCH($B$3,Allocations[#Headers],0))</f>
        <v>1</v>
      </c>
      <c r="KP14" s="46">
        <f>INDEX(Allocations[#All],MATCH($C13,Allocations[[#All],[Invoice_Group]],0),MATCH($B$3,Allocations[#Headers],0))</f>
        <v>1</v>
      </c>
      <c r="KQ14" s="46">
        <f>INDEX(Allocations[#All],MATCH($C13,Allocations[[#All],[Invoice_Group]],0),MATCH($B$3,Allocations[#Headers],0))</f>
        <v>1</v>
      </c>
      <c r="KR14" s="46">
        <f>INDEX(Allocations[#All],MATCH($C13,Allocations[[#All],[Invoice_Group]],0),MATCH($B$3,Allocations[#Headers],0))</f>
        <v>1</v>
      </c>
      <c r="KS14" s="46">
        <f>INDEX(Allocations[#All],MATCH($C13,Allocations[[#All],[Invoice_Group]],0),MATCH($B$3,Allocations[#Headers],0))</f>
        <v>1</v>
      </c>
      <c r="KT14" s="46">
        <f>INDEX(Allocations[#All],MATCH($C13,Allocations[[#All],[Invoice_Group]],0),MATCH($B$3,Allocations[#Headers],0))</f>
        <v>1</v>
      </c>
      <c r="KU14" s="46">
        <f>INDEX(Allocations[#All],MATCH($C13,Allocations[[#All],[Invoice_Group]],0),MATCH($B$3,Allocations[#Headers],0))</f>
        <v>1</v>
      </c>
      <c r="KV14" s="46">
        <f>INDEX(Allocations[#All],MATCH($C13,Allocations[[#All],[Invoice_Group]],0),MATCH($B$3,Allocations[#Headers],0))</f>
        <v>1</v>
      </c>
      <c r="KW14" s="46">
        <f>INDEX(Allocations[#All],MATCH($C13,Allocations[[#All],[Invoice_Group]],0),MATCH($B$3,Allocations[#Headers],0))</f>
        <v>1</v>
      </c>
      <c r="KX14" s="46">
        <f>INDEX(Allocations[#All],MATCH($C13,Allocations[[#All],[Invoice_Group]],0),MATCH($B$3,Allocations[#Headers],0))</f>
        <v>1</v>
      </c>
      <c r="KY14" s="46">
        <f>INDEX(Allocations[#All],MATCH($C13,Allocations[[#All],[Invoice_Group]],0),MATCH($B$3,Allocations[#Headers],0))</f>
        <v>1</v>
      </c>
      <c r="KZ14" s="46">
        <f>INDEX(Allocations[#All],MATCH($C13,Allocations[[#All],[Invoice_Group]],0),MATCH($B$3,Allocations[#Headers],0))</f>
        <v>1</v>
      </c>
      <c r="LA14" s="46">
        <f>INDEX(Allocations[#All],MATCH($C13,Allocations[[#All],[Invoice_Group]],0),MATCH($B$3,Allocations[#Headers],0))</f>
        <v>1</v>
      </c>
      <c r="LB14" s="46">
        <f>INDEX(Allocations[#All],MATCH($C13,Allocations[[#All],[Invoice_Group]],0),MATCH($B$3,Allocations[#Headers],0))</f>
        <v>1</v>
      </c>
      <c r="LC14" s="46">
        <f>INDEX(Allocations[#All],MATCH($C13,Allocations[[#All],[Invoice_Group]],0),MATCH($B$3,Allocations[#Headers],0))</f>
        <v>1</v>
      </c>
      <c r="LD14" s="46">
        <f>INDEX(Allocations[#All],MATCH($C13,Allocations[[#All],[Invoice_Group]],0),MATCH($B$3,Allocations[#Headers],0))</f>
        <v>1</v>
      </c>
      <c r="LE14" s="46">
        <f>INDEX(Allocations[#All],MATCH($C13,Allocations[[#All],[Invoice_Group]],0),MATCH($B$3,Allocations[#Headers],0))</f>
        <v>1</v>
      </c>
      <c r="LF14" s="46">
        <f>INDEX(Allocations[#All],MATCH($C13,Allocations[[#All],[Invoice_Group]],0),MATCH($B$3,Allocations[#Headers],0))</f>
        <v>1</v>
      </c>
      <c r="LG14" s="46">
        <f>INDEX(Allocations[#All],MATCH($C13,Allocations[[#All],[Invoice_Group]],0),MATCH($B$3,Allocations[#Headers],0))</f>
        <v>1</v>
      </c>
      <c r="LH14" s="46">
        <f>INDEX(Allocations[#All],MATCH($C13,Allocations[[#All],[Invoice_Group]],0),MATCH($B$3,Allocations[#Headers],0))</f>
        <v>1</v>
      </c>
      <c r="LI14" s="46">
        <f>INDEX(Allocations[#All],MATCH($C13,Allocations[[#All],[Invoice_Group]],0),MATCH($B$3,Allocations[#Headers],0))</f>
        <v>1</v>
      </c>
      <c r="LJ14" s="46">
        <f>INDEX(Allocations[#All],MATCH($C13,Allocations[[#All],[Invoice_Group]],0),MATCH($B$3,Allocations[#Headers],0))</f>
        <v>1</v>
      </c>
      <c r="LK14" s="46">
        <f>INDEX(Allocations[#All],MATCH($C13,Allocations[[#All],[Invoice_Group]],0),MATCH($B$3,Allocations[#Headers],0))</f>
        <v>1</v>
      </c>
      <c r="LL14" s="46">
        <f>INDEX(Allocations[#All],MATCH($C13,Allocations[[#All],[Invoice_Group]],0),MATCH($B$3,Allocations[#Headers],0))</f>
        <v>1</v>
      </c>
      <c r="LM14" s="46">
        <f>INDEX(Allocations[#All],MATCH($C13,Allocations[[#All],[Invoice_Group]],0),MATCH($B$3,Allocations[#Headers],0))</f>
        <v>1</v>
      </c>
      <c r="LN14" s="46">
        <f>INDEX(Allocations[#All],MATCH($C13,Allocations[[#All],[Invoice_Group]],0),MATCH($B$3,Allocations[#Headers],0))</f>
        <v>1</v>
      </c>
      <c r="LO14" s="46">
        <f>INDEX(Allocations[#All],MATCH($C13,Allocations[[#All],[Invoice_Group]],0),MATCH($B$3,Allocations[#Headers],0))</f>
        <v>1</v>
      </c>
      <c r="LP14" s="46">
        <f>INDEX(Allocations[#All],MATCH($C13,Allocations[[#All],[Invoice_Group]],0),MATCH($B$3,Allocations[#Headers],0))</f>
        <v>1</v>
      </c>
      <c r="LQ14" s="46">
        <f>INDEX(Allocations[#All],MATCH($C13,Allocations[[#All],[Invoice_Group]],0),MATCH($B$3,Allocations[#Headers],0))</f>
        <v>1</v>
      </c>
      <c r="LR14" s="46">
        <f>INDEX(Allocations[#All],MATCH($C13,Allocations[[#All],[Invoice_Group]],0),MATCH($B$3,Allocations[#Headers],0))</f>
        <v>1</v>
      </c>
      <c r="LS14" s="46">
        <f>INDEX(Allocations[#All],MATCH($C13,Allocations[[#All],[Invoice_Group]],0),MATCH($B$3,Allocations[#Headers],0))</f>
        <v>1</v>
      </c>
      <c r="LT14" s="46">
        <f>INDEX(Allocations[#All],MATCH($C13,Allocations[[#All],[Invoice_Group]],0),MATCH($B$3,Allocations[#Headers],0))</f>
        <v>1</v>
      </c>
      <c r="LU14" s="46">
        <f>INDEX(Allocations[#All],MATCH($C13,Allocations[[#All],[Invoice_Group]],0),MATCH($B$3,Allocations[#Headers],0))</f>
        <v>1</v>
      </c>
      <c r="LV14" s="46">
        <f>INDEX(Allocations[#All],MATCH($C13,Allocations[[#All],[Invoice_Group]],0),MATCH($B$3,Allocations[#Headers],0))</f>
        <v>1</v>
      </c>
      <c r="LW14" s="46">
        <f>INDEX(Allocations[#All],MATCH($C13,Allocations[[#All],[Invoice_Group]],0),MATCH($B$3,Allocations[#Headers],0))</f>
        <v>1</v>
      </c>
      <c r="LX14" s="46">
        <f>INDEX(Allocations[#All],MATCH($C13,Allocations[[#All],[Invoice_Group]],0),MATCH($B$3,Allocations[#Headers],0))</f>
        <v>1</v>
      </c>
      <c r="LY14" s="46">
        <f>INDEX(Allocations[#All],MATCH($C13,Allocations[[#All],[Invoice_Group]],0),MATCH($B$3,Allocations[#Headers],0))</f>
        <v>1</v>
      </c>
      <c r="LZ14" s="46">
        <f>INDEX(Allocations[#All],MATCH($C13,Allocations[[#All],[Invoice_Group]],0),MATCH($B$3,Allocations[#Headers],0))</f>
        <v>1</v>
      </c>
      <c r="MA14" s="46">
        <f>INDEX(Allocations[#All],MATCH($C13,Allocations[[#All],[Invoice_Group]],0),MATCH($B$3,Allocations[#Headers],0))</f>
        <v>1</v>
      </c>
      <c r="MB14" s="46">
        <f>INDEX(Allocations[#All],MATCH($C13,Allocations[[#All],[Invoice_Group]],0),MATCH($B$3,Allocations[#Headers],0))</f>
        <v>1</v>
      </c>
      <c r="MC14" s="46">
        <f>INDEX(Allocations[#All],MATCH($C13,Allocations[[#All],[Invoice_Group]],0),MATCH($B$3,Allocations[#Headers],0))</f>
        <v>1</v>
      </c>
      <c r="MD14" s="46">
        <f>INDEX(Allocations[#All],MATCH($C13,Allocations[[#All],[Invoice_Group]],0),MATCH($B$3,Allocations[#Headers],0))</f>
        <v>1</v>
      </c>
      <c r="ME14" s="46">
        <f>INDEX(Allocations[#All],MATCH($C13,Allocations[[#All],[Invoice_Group]],0),MATCH($B$3,Allocations[#Headers],0))</f>
        <v>1</v>
      </c>
      <c r="MF14" s="46">
        <f>INDEX(Allocations[#All],MATCH($C13,Allocations[[#All],[Invoice_Group]],0),MATCH($B$3,Allocations[#Headers],0))</f>
        <v>1</v>
      </c>
      <c r="MG14" s="46">
        <f>INDEX(Allocations[#All],MATCH($C13,Allocations[[#All],[Invoice_Group]],0),MATCH($B$3,Allocations[#Headers],0))</f>
        <v>1</v>
      </c>
      <c r="MH14" s="46">
        <f>INDEX(Allocations[#All],MATCH($C13,Allocations[[#All],[Invoice_Group]],0),MATCH($B$3,Allocations[#Headers],0))</f>
        <v>1</v>
      </c>
      <c r="MI14" s="46">
        <f>INDEX(Allocations[#All],MATCH($C13,Allocations[[#All],[Invoice_Group]],0),MATCH($B$3,Allocations[#Headers],0))</f>
        <v>1</v>
      </c>
      <c r="MJ14" s="46">
        <f>INDEX(Allocations[#All],MATCH($C13,Allocations[[#All],[Invoice_Group]],0),MATCH($B$3,Allocations[#Headers],0))</f>
        <v>1</v>
      </c>
      <c r="MK14" s="46">
        <f>INDEX(Allocations[#All],MATCH($C13,Allocations[[#All],[Invoice_Group]],0),MATCH($B$3,Allocations[#Headers],0))</f>
        <v>1</v>
      </c>
      <c r="ML14" s="46">
        <f>INDEX(Allocations[#All],MATCH($C13,Allocations[[#All],[Invoice_Group]],0),MATCH($B$3,Allocations[#Headers],0))</f>
        <v>1</v>
      </c>
      <c r="MM14" s="46">
        <f>INDEX(Allocations[#All],MATCH($C13,Allocations[[#All],[Invoice_Group]],0),MATCH($B$3,Allocations[#Headers],0))</f>
        <v>1</v>
      </c>
      <c r="MN14" s="46">
        <f>INDEX(Allocations[#All],MATCH($C13,Allocations[[#All],[Invoice_Group]],0),MATCH($B$3,Allocations[#Headers],0))</f>
        <v>1</v>
      </c>
      <c r="MO14" s="46">
        <f>INDEX(Allocations[#All],MATCH($C13,Allocations[[#All],[Invoice_Group]],0),MATCH($B$3,Allocations[#Headers],0))</f>
        <v>1</v>
      </c>
      <c r="MP14" s="46">
        <f>INDEX(Allocations[#All],MATCH($C13,Allocations[[#All],[Invoice_Group]],0),MATCH($B$3,Allocations[#Headers],0))</f>
        <v>1</v>
      </c>
      <c r="MQ14" s="46">
        <f>INDEX(Allocations[#All],MATCH($C13,Allocations[[#All],[Invoice_Group]],0),MATCH($B$3,Allocations[#Headers],0))</f>
        <v>1</v>
      </c>
      <c r="MR14" s="46">
        <f>INDEX(Allocations[#All],MATCH($C13,Allocations[[#All],[Invoice_Group]],0),MATCH($B$3,Allocations[#Headers],0))</f>
        <v>1</v>
      </c>
      <c r="MS14" s="46">
        <f>INDEX(Allocations[#All],MATCH($C13,Allocations[[#All],[Invoice_Group]],0),MATCH($B$3,Allocations[#Headers],0))</f>
        <v>1</v>
      </c>
      <c r="MT14" s="46">
        <f>INDEX(Allocations[#All],MATCH($C13,Allocations[[#All],[Invoice_Group]],0),MATCH($B$3,Allocations[#Headers],0))</f>
        <v>1</v>
      </c>
      <c r="MU14" s="46">
        <f>INDEX(Allocations[#All],MATCH($C13,Allocations[[#All],[Invoice_Group]],0),MATCH($B$3,Allocations[#Headers],0))</f>
        <v>1</v>
      </c>
      <c r="MV14" s="46">
        <f>INDEX(Allocations[#All],MATCH($C13,Allocations[[#All],[Invoice_Group]],0),MATCH($B$3,Allocations[#Headers],0))</f>
        <v>1</v>
      </c>
      <c r="MW14" s="46">
        <f>INDEX(Allocations[#All],MATCH($C13,Allocations[[#All],[Invoice_Group]],0),MATCH($B$3,Allocations[#Headers],0))</f>
        <v>1</v>
      </c>
      <c r="MX14" s="46">
        <f>INDEX(Allocations[#All],MATCH($C13,Allocations[[#All],[Invoice_Group]],0),MATCH($B$3,Allocations[#Headers],0))</f>
        <v>1</v>
      </c>
      <c r="MY14" s="46">
        <f>INDEX(Allocations[#All],MATCH($C13,Allocations[[#All],[Invoice_Group]],0),MATCH($B$3,Allocations[#Headers],0))</f>
        <v>1</v>
      </c>
      <c r="MZ14" s="46">
        <f>INDEX(Allocations[#All],MATCH($C13,Allocations[[#All],[Invoice_Group]],0),MATCH($B$3,Allocations[#Headers],0))</f>
        <v>1</v>
      </c>
      <c r="NA14" s="1"/>
      <c r="NB14" s="19" t="str">
        <f t="shared" si="160"/>
        <v>Allocation %</v>
      </c>
      <c r="NC14" s="46">
        <f t="shared" si="161"/>
        <v>1</v>
      </c>
      <c r="ND14" s="46">
        <f t="shared" si="161"/>
        <v>1</v>
      </c>
      <c r="NE14" s="46">
        <f t="shared" si="161"/>
        <v>1</v>
      </c>
      <c r="NF14" s="46">
        <f t="shared" si="161"/>
        <v>1</v>
      </c>
      <c r="NG14" s="46">
        <f t="shared" si="161"/>
        <v>1</v>
      </c>
      <c r="NH14" s="46">
        <f t="shared" si="161"/>
        <v>1</v>
      </c>
      <c r="NI14" s="46">
        <f t="shared" si="161"/>
        <v>1</v>
      </c>
      <c r="NJ14" s="46">
        <f t="shared" si="161"/>
        <v>1</v>
      </c>
      <c r="NK14" s="46">
        <f t="shared" si="161"/>
        <v>1</v>
      </c>
      <c r="NL14" s="46">
        <f t="shared" si="161"/>
        <v>1</v>
      </c>
      <c r="NM14" s="46">
        <f t="shared" si="161"/>
        <v>1</v>
      </c>
      <c r="NN14" s="46">
        <f t="shared" si="161"/>
        <v>1</v>
      </c>
      <c r="NO14" s="46">
        <f t="shared" si="161"/>
        <v>1</v>
      </c>
      <c r="NP14" s="46">
        <f t="shared" si="161"/>
        <v>1</v>
      </c>
      <c r="NQ14" s="46">
        <f t="shared" si="161"/>
        <v>1</v>
      </c>
      <c r="NR14" s="46">
        <f t="shared" si="161"/>
        <v>1</v>
      </c>
      <c r="NS14" s="46">
        <f t="shared" si="162"/>
        <v>1</v>
      </c>
      <c r="NT14" s="46">
        <f t="shared" si="162"/>
        <v>1</v>
      </c>
      <c r="NU14" s="46">
        <f t="shared" si="162"/>
        <v>1</v>
      </c>
      <c r="NV14" s="46">
        <f t="shared" si="162"/>
        <v>1</v>
      </c>
      <c r="NW14" s="46">
        <f t="shared" si="162"/>
        <v>1</v>
      </c>
      <c r="NX14" s="46">
        <f t="shared" si="162"/>
        <v>1</v>
      </c>
      <c r="NY14" s="46">
        <f t="shared" si="162"/>
        <v>1</v>
      </c>
      <c r="NZ14" s="46">
        <f t="shared" si="162"/>
        <v>1</v>
      </c>
      <c r="OA14" s="46">
        <f t="shared" si="162"/>
        <v>1</v>
      </c>
      <c r="OB14" s="46">
        <f t="shared" si="162"/>
        <v>1</v>
      </c>
      <c r="OC14" s="46">
        <f t="shared" si="162"/>
        <v>1</v>
      </c>
      <c r="OD14" s="46">
        <f t="shared" si="162"/>
        <v>1</v>
      </c>
      <c r="OE14" s="46">
        <f t="shared" si="162"/>
        <v>1</v>
      </c>
      <c r="OF14" s="46">
        <f t="shared" si="162"/>
        <v>1</v>
      </c>
      <c r="OH14" s="58" t="str">
        <f>_xlfn.CONCAT(C13," ",D14)</f>
        <v>Coventry Landfill Allocation %</v>
      </c>
    </row>
    <row r="15" spans="2:398" x14ac:dyDescent="0.25">
      <c r="B15" s="5"/>
      <c r="C15" s="5"/>
      <c r="D15" s="19" t="s">
        <v>91</v>
      </c>
      <c r="E15" s="44">
        <f t="shared" ref="E15:BP15" si="163">+E14*E13*1000</f>
        <v>0</v>
      </c>
      <c r="F15" s="44">
        <f t="shared" si="163"/>
        <v>0</v>
      </c>
      <c r="G15" s="44">
        <f t="shared" si="163"/>
        <v>0</v>
      </c>
      <c r="H15" s="44">
        <f t="shared" si="163"/>
        <v>0</v>
      </c>
      <c r="I15" s="44">
        <f t="shared" si="163"/>
        <v>0</v>
      </c>
      <c r="J15" s="44">
        <f t="shared" si="163"/>
        <v>0</v>
      </c>
      <c r="K15" s="44">
        <f t="shared" si="163"/>
        <v>0</v>
      </c>
      <c r="L15" s="44">
        <f t="shared" si="163"/>
        <v>0</v>
      </c>
      <c r="M15" s="44">
        <f t="shared" si="163"/>
        <v>0</v>
      </c>
      <c r="N15" s="44">
        <f t="shared" si="163"/>
        <v>0</v>
      </c>
      <c r="O15" s="44">
        <f t="shared" si="163"/>
        <v>6308</v>
      </c>
      <c r="P15" s="44">
        <f t="shared" si="163"/>
        <v>6308</v>
      </c>
      <c r="Q15" s="44">
        <f t="shared" si="163"/>
        <v>6308</v>
      </c>
      <c r="R15" s="44">
        <f t="shared" si="163"/>
        <v>6308</v>
      </c>
      <c r="S15" s="44">
        <f t="shared" si="163"/>
        <v>6308</v>
      </c>
      <c r="T15" s="44">
        <f t="shared" si="163"/>
        <v>6308</v>
      </c>
      <c r="U15" s="44">
        <f t="shared" si="163"/>
        <v>6308</v>
      </c>
      <c r="V15" s="44">
        <f t="shared" si="163"/>
        <v>6146</v>
      </c>
      <c r="W15" s="44">
        <f t="shared" si="163"/>
        <v>6146</v>
      </c>
      <c r="X15" s="44">
        <f t="shared" si="163"/>
        <v>6146</v>
      </c>
      <c r="Y15" s="44">
        <f t="shared" si="163"/>
        <v>6146</v>
      </c>
      <c r="Z15" s="44">
        <f t="shared" si="163"/>
        <v>6231</v>
      </c>
      <c r="AA15" s="44">
        <f t="shared" si="163"/>
        <v>6308</v>
      </c>
      <c r="AB15" s="44">
        <f t="shared" si="163"/>
        <v>6308</v>
      </c>
      <c r="AC15" s="44">
        <f t="shared" si="163"/>
        <v>6308</v>
      </c>
      <c r="AD15" s="44">
        <f t="shared" si="163"/>
        <v>6308</v>
      </c>
      <c r="AE15" s="44">
        <f t="shared" si="163"/>
        <v>6308</v>
      </c>
      <c r="AF15" s="44">
        <f t="shared" si="163"/>
        <v>6308</v>
      </c>
      <c r="AG15" s="44">
        <f t="shared" si="163"/>
        <v>6308</v>
      </c>
      <c r="AH15" s="44">
        <f t="shared" si="163"/>
        <v>6146</v>
      </c>
      <c r="AI15" s="44">
        <f t="shared" si="163"/>
        <v>6146</v>
      </c>
      <c r="AJ15" s="44">
        <f t="shared" si="163"/>
        <v>6146</v>
      </c>
      <c r="AK15" s="44">
        <f t="shared" si="163"/>
        <v>6146</v>
      </c>
      <c r="AL15" s="44">
        <f t="shared" si="163"/>
        <v>6231</v>
      </c>
      <c r="AM15" s="44">
        <f t="shared" si="163"/>
        <v>6308</v>
      </c>
      <c r="AN15" s="44">
        <f t="shared" si="163"/>
        <v>6308</v>
      </c>
      <c r="AO15" s="44">
        <f t="shared" si="163"/>
        <v>6308</v>
      </c>
      <c r="AP15" s="44">
        <f t="shared" si="163"/>
        <v>6308</v>
      </c>
      <c r="AQ15" s="44">
        <f t="shared" si="163"/>
        <v>6308</v>
      </c>
      <c r="AR15" s="44">
        <f t="shared" si="163"/>
        <v>6308</v>
      </c>
      <c r="AS15" s="44">
        <f t="shared" si="163"/>
        <v>6308</v>
      </c>
      <c r="AT15" s="44">
        <f t="shared" si="163"/>
        <v>0</v>
      </c>
      <c r="AU15" s="44">
        <f t="shared" si="163"/>
        <v>0</v>
      </c>
      <c r="AV15" s="44">
        <f t="shared" si="163"/>
        <v>0</v>
      </c>
      <c r="AW15" s="44">
        <f t="shared" si="163"/>
        <v>0</v>
      </c>
      <c r="AX15" s="44">
        <f t="shared" si="163"/>
        <v>0</v>
      </c>
      <c r="AY15" s="44">
        <f t="shared" si="163"/>
        <v>0</v>
      </c>
      <c r="AZ15" s="44">
        <f t="shared" si="163"/>
        <v>0</v>
      </c>
      <c r="BA15" s="44">
        <f t="shared" si="163"/>
        <v>0</v>
      </c>
      <c r="BB15" s="44">
        <f t="shared" si="163"/>
        <v>0</v>
      </c>
      <c r="BC15" s="44">
        <f t="shared" si="163"/>
        <v>0</v>
      </c>
      <c r="BD15" s="44">
        <f t="shared" si="163"/>
        <v>0</v>
      </c>
      <c r="BE15" s="44">
        <f t="shared" si="163"/>
        <v>0</v>
      </c>
      <c r="BF15" s="44">
        <f t="shared" si="163"/>
        <v>0</v>
      </c>
      <c r="BG15" s="44">
        <f t="shared" si="163"/>
        <v>0</v>
      </c>
      <c r="BH15" s="44">
        <f t="shared" si="163"/>
        <v>0</v>
      </c>
      <c r="BI15" s="44">
        <f t="shared" si="163"/>
        <v>0</v>
      </c>
      <c r="BJ15" s="44">
        <f t="shared" si="163"/>
        <v>0</v>
      </c>
      <c r="BK15" s="44">
        <f t="shared" si="163"/>
        <v>0</v>
      </c>
      <c r="BL15" s="44">
        <f t="shared" si="163"/>
        <v>0</v>
      </c>
      <c r="BM15" s="44">
        <f t="shared" si="163"/>
        <v>0</v>
      </c>
      <c r="BN15" s="44">
        <f t="shared" si="163"/>
        <v>0</v>
      </c>
      <c r="BO15" s="44">
        <f t="shared" si="163"/>
        <v>0</v>
      </c>
      <c r="BP15" s="44">
        <f t="shared" si="163"/>
        <v>0</v>
      </c>
      <c r="BQ15" s="44">
        <f t="shared" ref="BQ15:EB15" si="164">+BQ14*BQ13*1000</f>
        <v>0</v>
      </c>
      <c r="BR15" s="44">
        <f t="shared" si="164"/>
        <v>0</v>
      </c>
      <c r="BS15" s="44">
        <f t="shared" si="164"/>
        <v>0</v>
      </c>
      <c r="BT15" s="44">
        <f t="shared" si="164"/>
        <v>0</v>
      </c>
      <c r="BU15" s="44">
        <f t="shared" si="164"/>
        <v>0</v>
      </c>
      <c r="BV15" s="44">
        <f t="shared" si="164"/>
        <v>0</v>
      </c>
      <c r="BW15" s="44">
        <f t="shared" si="164"/>
        <v>0</v>
      </c>
      <c r="BX15" s="44">
        <f t="shared" si="164"/>
        <v>0</v>
      </c>
      <c r="BY15" s="44">
        <f t="shared" si="164"/>
        <v>0</v>
      </c>
      <c r="BZ15" s="44">
        <f t="shared" si="164"/>
        <v>0</v>
      </c>
      <c r="CA15" s="44">
        <f t="shared" si="164"/>
        <v>0</v>
      </c>
      <c r="CB15" s="44">
        <f t="shared" si="164"/>
        <v>0</v>
      </c>
      <c r="CC15" s="44">
        <f t="shared" si="164"/>
        <v>0</v>
      </c>
      <c r="CD15" s="44">
        <f t="shared" si="164"/>
        <v>0</v>
      </c>
      <c r="CE15" s="44">
        <f t="shared" si="164"/>
        <v>0</v>
      </c>
      <c r="CF15" s="44">
        <f t="shared" si="164"/>
        <v>0</v>
      </c>
      <c r="CG15" s="44">
        <f t="shared" si="164"/>
        <v>0</v>
      </c>
      <c r="CH15" s="44">
        <f t="shared" si="164"/>
        <v>0</v>
      </c>
      <c r="CI15" s="44">
        <f t="shared" si="164"/>
        <v>0</v>
      </c>
      <c r="CJ15" s="44">
        <f t="shared" si="164"/>
        <v>0</v>
      </c>
      <c r="CK15" s="44">
        <f t="shared" si="164"/>
        <v>0</v>
      </c>
      <c r="CL15" s="44">
        <f t="shared" si="164"/>
        <v>0</v>
      </c>
      <c r="CM15" s="44">
        <f t="shared" si="164"/>
        <v>0</v>
      </c>
      <c r="CN15" s="44">
        <f t="shared" si="164"/>
        <v>0</v>
      </c>
      <c r="CO15" s="44">
        <f t="shared" si="164"/>
        <v>0</v>
      </c>
      <c r="CP15" s="44">
        <f t="shared" si="164"/>
        <v>0</v>
      </c>
      <c r="CQ15" s="44">
        <f t="shared" si="164"/>
        <v>0</v>
      </c>
      <c r="CR15" s="44">
        <f t="shared" si="164"/>
        <v>0</v>
      </c>
      <c r="CS15" s="44">
        <f t="shared" si="164"/>
        <v>0</v>
      </c>
      <c r="CT15" s="44">
        <f t="shared" si="164"/>
        <v>0</v>
      </c>
      <c r="CU15" s="44">
        <f t="shared" si="164"/>
        <v>0</v>
      </c>
      <c r="CV15" s="44">
        <f t="shared" si="164"/>
        <v>0</v>
      </c>
      <c r="CW15" s="44">
        <f t="shared" si="164"/>
        <v>0</v>
      </c>
      <c r="CX15" s="44">
        <f t="shared" si="164"/>
        <v>0</v>
      </c>
      <c r="CY15" s="44">
        <f t="shared" si="164"/>
        <v>0</v>
      </c>
      <c r="CZ15" s="44">
        <f t="shared" si="164"/>
        <v>0</v>
      </c>
      <c r="DA15" s="44">
        <f t="shared" si="164"/>
        <v>0</v>
      </c>
      <c r="DB15" s="44">
        <f t="shared" si="164"/>
        <v>0</v>
      </c>
      <c r="DC15" s="44">
        <f t="shared" si="164"/>
        <v>0</v>
      </c>
      <c r="DD15" s="44">
        <f t="shared" si="164"/>
        <v>0</v>
      </c>
      <c r="DE15" s="44">
        <f t="shared" si="164"/>
        <v>0</v>
      </c>
      <c r="DF15" s="44">
        <f t="shared" si="164"/>
        <v>0</v>
      </c>
      <c r="DG15" s="44">
        <f t="shared" si="164"/>
        <v>0</v>
      </c>
      <c r="DH15" s="44">
        <f t="shared" si="164"/>
        <v>0</v>
      </c>
      <c r="DI15" s="44">
        <f t="shared" si="164"/>
        <v>0</v>
      </c>
      <c r="DJ15" s="44">
        <f t="shared" si="164"/>
        <v>0</v>
      </c>
      <c r="DK15" s="44">
        <f t="shared" si="164"/>
        <v>0</v>
      </c>
      <c r="DL15" s="44">
        <f t="shared" si="164"/>
        <v>0</v>
      </c>
      <c r="DM15" s="44">
        <f t="shared" si="164"/>
        <v>0</v>
      </c>
      <c r="DN15" s="44">
        <f t="shared" si="164"/>
        <v>0</v>
      </c>
      <c r="DO15" s="44">
        <f t="shared" si="164"/>
        <v>0</v>
      </c>
      <c r="DP15" s="44">
        <f t="shared" si="164"/>
        <v>0</v>
      </c>
      <c r="DQ15" s="44">
        <f t="shared" si="164"/>
        <v>0</v>
      </c>
      <c r="DR15" s="44">
        <f t="shared" si="164"/>
        <v>0</v>
      </c>
      <c r="DS15" s="44">
        <f t="shared" si="164"/>
        <v>0</v>
      </c>
      <c r="DT15" s="44">
        <f t="shared" si="164"/>
        <v>0</v>
      </c>
      <c r="DU15" s="44">
        <f t="shared" si="164"/>
        <v>0</v>
      </c>
      <c r="DV15" s="44">
        <f t="shared" si="164"/>
        <v>0</v>
      </c>
      <c r="DW15" s="44">
        <f t="shared" si="164"/>
        <v>0</v>
      </c>
      <c r="DX15" s="44">
        <f t="shared" si="164"/>
        <v>0</v>
      </c>
      <c r="DY15" s="44">
        <f t="shared" si="164"/>
        <v>0</v>
      </c>
      <c r="DZ15" s="44">
        <f t="shared" si="164"/>
        <v>0</v>
      </c>
      <c r="EA15" s="44">
        <f t="shared" si="164"/>
        <v>0</v>
      </c>
      <c r="EB15" s="44">
        <f t="shared" si="164"/>
        <v>0</v>
      </c>
      <c r="EC15" s="44">
        <f t="shared" ref="EC15:GN15" si="165">+EC14*EC13*1000</f>
        <v>0</v>
      </c>
      <c r="ED15" s="44">
        <f t="shared" si="165"/>
        <v>0</v>
      </c>
      <c r="EE15" s="44">
        <f t="shared" si="165"/>
        <v>0</v>
      </c>
      <c r="EF15" s="44">
        <f t="shared" si="165"/>
        <v>0</v>
      </c>
      <c r="EG15" s="44">
        <f t="shared" si="165"/>
        <v>0</v>
      </c>
      <c r="EH15" s="44">
        <f t="shared" si="165"/>
        <v>0</v>
      </c>
      <c r="EI15" s="44">
        <f t="shared" si="165"/>
        <v>0</v>
      </c>
      <c r="EJ15" s="44">
        <f t="shared" si="165"/>
        <v>0</v>
      </c>
      <c r="EK15" s="44">
        <f t="shared" si="165"/>
        <v>0</v>
      </c>
      <c r="EL15" s="44">
        <f t="shared" si="165"/>
        <v>0</v>
      </c>
      <c r="EM15" s="44">
        <f t="shared" si="165"/>
        <v>0</v>
      </c>
      <c r="EN15" s="44">
        <f t="shared" si="165"/>
        <v>0</v>
      </c>
      <c r="EO15" s="44">
        <f t="shared" si="165"/>
        <v>0</v>
      </c>
      <c r="EP15" s="44">
        <f t="shared" si="165"/>
        <v>0</v>
      </c>
      <c r="EQ15" s="44">
        <f t="shared" si="165"/>
        <v>0</v>
      </c>
      <c r="ER15" s="44">
        <f t="shared" si="165"/>
        <v>0</v>
      </c>
      <c r="ES15" s="44">
        <f t="shared" si="165"/>
        <v>0</v>
      </c>
      <c r="ET15" s="44">
        <f t="shared" si="165"/>
        <v>0</v>
      </c>
      <c r="EU15" s="44">
        <f t="shared" si="165"/>
        <v>0</v>
      </c>
      <c r="EV15" s="44">
        <f t="shared" si="165"/>
        <v>0</v>
      </c>
      <c r="EW15" s="44">
        <f t="shared" si="165"/>
        <v>0</v>
      </c>
      <c r="EX15" s="44">
        <f t="shared" si="165"/>
        <v>0</v>
      </c>
      <c r="EY15" s="44">
        <f t="shared" si="165"/>
        <v>0</v>
      </c>
      <c r="EZ15" s="44">
        <f t="shared" si="165"/>
        <v>0</v>
      </c>
      <c r="FA15" s="44">
        <f t="shared" si="165"/>
        <v>0</v>
      </c>
      <c r="FB15" s="44">
        <f t="shared" si="165"/>
        <v>0</v>
      </c>
      <c r="FC15" s="44">
        <f t="shared" si="165"/>
        <v>0</v>
      </c>
      <c r="FD15" s="44">
        <f t="shared" si="165"/>
        <v>0</v>
      </c>
      <c r="FE15" s="44">
        <f t="shared" si="165"/>
        <v>0</v>
      </c>
      <c r="FF15" s="44">
        <f t="shared" si="165"/>
        <v>0</v>
      </c>
      <c r="FG15" s="44">
        <f t="shared" si="165"/>
        <v>0</v>
      </c>
      <c r="FH15" s="44">
        <f t="shared" si="165"/>
        <v>0</v>
      </c>
      <c r="FI15" s="44">
        <f t="shared" si="165"/>
        <v>0</v>
      </c>
      <c r="FJ15" s="44">
        <f t="shared" si="165"/>
        <v>0</v>
      </c>
      <c r="FK15" s="44">
        <f t="shared" si="165"/>
        <v>0</v>
      </c>
      <c r="FL15" s="44">
        <f t="shared" si="165"/>
        <v>0</v>
      </c>
      <c r="FM15" s="44">
        <f t="shared" si="165"/>
        <v>0</v>
      </c>
      <c r="FN15" s="44">
        <f t="shared" si="165"/>
        <v>0</v>
      </c>
      <c r="FO15" s="44">
        <f t="shared" si="165"/>
        <v>0</v>
      </c>
      <c r="FP15" s="44">
        <f t="shared" si="165"/>
        <v>0</v>
      </c>
      <c r="FQ15" s="44">
        <f t="shared" si="165"/>
        <v>0</v>
      </c>
      <c r="FR15" s="44">
        <f t="shared" si="165"/>
        <v>0</v>
      </c>
      <c r="FS15" s="44">
        <f t="shared" si="165"/>
        <v>0</v>
      </c>
      <c r="FT15" s="44">
        <f t="shared" si="165"/>
        <v>0</v>
      </c>
      <c r="FU15" s="44">
        <f t="shared" si="165"/>
        <v>0</v>
      </c>
      <c r="FV15" s="44">
        <f t="shared" si="165"/>
        <v>0</v>
      </c>
      <c r="FW15" s="44">
        <f t="shared" si="165"/>
        <v>0</v>
      </c>
      <c r="FX15" s="44">
        <f t="shared" si="165"/>
        <v>0</v>
      </c>
      <c r="FY15" s="44">
        <f t="shared" si="165"/>
        <v>0</v>
      </c>
      <c r="FZ15" s="44">
        <f t="shared" si="165"/>
        <v>0</v>
      </c>
      <c r="GA15" s="44">
        <f t="shared" si="165"/>
        <v>0</v>
      </c>
      <c r="GB15" s="44">
        <f t="shared" si="165"/>
        <v>0</v>
      </c>
      <c r="GC15" s="44">
        <f t="shared" si="165"/>
        <v>0</v>
      </c>
      <c r="GD15" s="44">
        <f t="shared" si="165"/>
        <v>0</v>
      </c>
      <c r="GE15" s="44">
        <f t="shared" si="165"/>
        <v>0</v>
      </c>
      <c r="GF15" s="44">
        <f t="shared" si="165"/>
        <v>0</v>
      </c>
      <c r="GG15" s="44">
        <f t="shared" si="165"/>
        <v>0</v>
      </c>
      <c r="GH15" s="44">
        <f t="shared" si="165"/>
        <v>0</v>
      </c>
      <c r="GI15" s="44">
        <f t="shared" si="165"/>
        <v>0</v>
      </c>
      <c r="GJ15" s="44">
        <f t="shared" si="165"/>
        <v>0</v>
      </c>
      <c r="GK15" s="44">
        <f t="shared" si="165"/>
        <v>0</v>
      </c>
      <c r="GL15" s="44">
        <f t="shared" si="165"/>
        <v>0</v>
      </c>
      <c r="GM15" s="44">
        <f t="shared" si="165"/>
        <v>0</v>
      </c>
      <c r="GN15" s="44">
        <f t="shared" si="165"/>
        <v>0</v>
      </c>
      <c r="GO15" s="44">
        <f t="shared" ref="GO15:IZ15" si="166">+GO14*GO13*1000</f>
        <v>0</v>
      </c>
      <c r="GP15" s="44">
        <f t="shared" si="166"/>
        <v>0</v>
      </c>
      <c r="GQ15" s="44">
        <f t="shared" si="166"/>
        <v>0</v>
      </c>
      <c r="GR15" s="44">
        <f t="shared" si="166"/>
        <v>0</v>
      </c>
      <c r="GS15" s="44">
        <f t="shared" si="166"/>
        <v>0</v>
      </c>
      <c r="GT15" s="44">
        <f t="shared" si="166"/>
        <v>0</v>
      </c>
      <c r="GU15" s="44">
        <f t="shared" si="166"/>
        <v>0</v>
      </c>
      <c r="GV15" s="44">
        <f t="shared" si="166"/>
        <v>0</v>
      </c>
      <c r="GW15" s="44">
        <f t="shared" si="166"/>
        <v>0</v>
      </c>
      <c r="GX15" s="44">
        <f t="shared" si="166"/>
        <v>0</v>
      </c>
      <c r="GY15" s="44">
        <f t="shared" si="166"/>
        <v>0</v>
      </c>
      <c r="GZ15" s="44">
        <f t="shared" si="166"/>
        <v>0</v>
      </c>
      <c r="HA15" s="44">
        <f t="shared" si="166"/>
        <v>0</v>
      </c>
      <c r="HB15" s="44">
        <f t="shared" si="166"/>
        <v>0</v>
      </c>
      <c r="HC15" s="44">
        <f t="shared" si="166"/>
        <v>0</v>
      </c>
      <c r="HD15" s="44">
        <f t="shared" si="166"/>
        <v>0</v>
      </c>
      <c r="HE15" s="44">
        <f t="shared" si="166"/>
        <v>0</v>
      </c>
      <c r="HF15" s="44">
        <f t="shared" si="166"/>
        <v>0</v>
      </c>
      <c r="HG15" s="44">
        <f t="shared" si="166"/>
        <v>0</v>
      </c>
      <c r="HH15" s="44">
        <f t="shared" si="166"/>
        <v>0</v>
      </c>
      <c r="HI15" s="44">
        <f t="shared" si="166"/>
        <v>0</v>
      </c>
      <c r="HJ15" s="44">
        <f t="shared" si="166"/>
        <v>0</v>
      </c>
      <c r="HK15" s="44">
        <f t="shared" si="166"/>
        <v>0</v>
      </c>
      <c r="HL15" s="44">
        <f t="shared" si="166"/>
        <v>0</v>
      </c>
      <c r="HM15" s="44">
        <f t="shared" si="166"/>
        <v>0</v>
      </c>
      <c r="HN15" s="44">
        <f t="shared" si="166"/>
        <v>0</v>
      </c>
      <c r="HO15" s="44">
        <f t="shared" si="166"/>
        <v>0</v>
      </c>
      <c r="HP15" s="44">
        <f t="shared" si="166"/>
        <v>0</v>
      </c>
      <c r="HQ15" s="44">
        <f t="shared" si="166"/>
        <v>0</v>
      </c>
      <c r="HR15" s="44">
        <f t="shared" si="166"/>
        <v>0</v>
      </c>
      <c r="HS15" s="44">
        <f t="shared" si="166"/>
        <v>0</v>
      </c>
      <c r="HT15" s="44">
        <f t="shared" si="166"/>
        <v>0</v>
      </c>
      <c r="HU15" s="44">
        <f t="shared" si="166"/>
        <v>0</v>
      </c>
      <c r="HV15" s="44">
        <f t="shared" si="166"/>
        <v>0</v>
      </c>
      <c r="HW15" s="44">
        <f t="shared" si="166"/>
        <v>0</v>
      </c>
      <c r="HX15" s="44">
        <f t="shared" si="166"/>
        <v>0</v>
      </c>
      <c r="HY15" s="44">
        <f t="shared" si="166"/>
        <v>0</v>
      </c>
      <c r="HZ15" s="44">
        <f t="shared" si="166"/>
        <v>0</v>
      </c>
      <c r="IA15" s="44">
        <f t="shared" si="166"/>
        <v>0</v>
      </c>
      <c r="IB15" s="44">
        <f t="shared" si="166"/>
        <v>0</v>
      </c>
      <c r="IC15" s="44">
        <f t="shared" si="166"/>
        <v>0</v>
      </c>
      <c r="ID15" s="44">
        <f t="shared" si="166"/>
        <v>0</v>
      </c>
      <c r="IE15" s="44">
        <f t="shared" si="166"/>
        <v>0</v>
      </c>
      <c r="IF15" s="44">
        <f t="shared" si="166"/>
        <v>0</v>
      </c>
      <c r="IG15" s="44">
        <f t="shared" si="166"/>
        <v>0</v>
      </c>
      <c r="IH15" s="44">
        <f t="shared" si="166"/>
        <v>0</v>
      </c>
      <c r="II15" s="44">
        <f t="shared" si="166"/>
        <v>0</v>
      </c>
      <c r="IJ15" s="44">
        <f t="shared" si="166"/>
        <v>0</v>
      </c>
      <c r="IK15" s="44">
        <f t="shared" si="166"/>
        <v>0</v>
      </c>
      <c r="IL15" s="44">
        <f t="shared" si="166"/>
        <v>0</v>
      </c>
      <c r="IM15" s="44">
        <f t="shared" si="166"/>
        <v>0</v>
      </c>
      <c r="IN15" s="44">
        <f t="shared" si="166"/>
        <v>0</v>
      </c>
      <c r="IO15" s="44">
        <f t="shared" si="166"/>
        <v>0</v>
      </c>
      <c r="IP15" s="44">
        <f t="shared" si="166"/>
        <v>0</v>
      </c>
      <c r="IQ15" s="44">
        <f t="shared" si="166"/>
        <v>0</v>
      </c>
      <c r="IR15" s="44">
        <f t="shared" si="166"/>
        <v>0</v>
      </c>
      <c r="IS15" s="44">
        <f t="shared" si="166"/>
        <v>0</v>
      </c>
      <c r="IT15" s="44">
        <f t="shared" si="166"/>
        <v>0</v>
      </c>
      <c r="IU15" s="44">
        <f t="shared" si="166"/>
        <v>0</v>
      </c>
      <c r="IV15" s="44">
        <f t="shared" si="166"/>
        <v>0</v>
      </c>
      <c r="IW15" s="44">
        <f t="shared" si="166"/>
        <v>0</v>
      </c>
      <c r="IX15" s="44">
        <f t="shared" si="166"/>
        <v>0</v>
      </c>
      <c r="IY15" s="44">
        <f t="shared" si="166"/>
        <v>0</v>
      </c>
      <c r="IZ15" s="44">
        <f t="shared" si="166"/>
        <v>0</v>
      </c>
      <c r="JA15" s="44">
        <f t="shared" ref="JA15:LL15" si="167">+JA14*JA13*1000</f>
        <v>0</v>
      </c>
      <c r="JB15" s="44">
        <f t="shared" si="167"/>
        <v>0</v>
      </c>
      <c r="JC15" s="44">
        <f t="shared" si="167"/>
        <v>0</v>
      </c>
      <c r="JD15" s="44">
        <f t="shared" si="167"/>
        <v>0</v>
      </c>
      <c r="JE15" s="44">
        <f t="shared" si="167"/>
        <v>0</v>
      </c>
      <c r="JF15" s="44">
        <f t="shared" si="167"/>
        <v>0</v>
      </c>
      <c r="JG15" s="44">
        <f t="shared" si="167"/>
        <v>0</v>
      </c>
      <c r="JH15" s="44">
        <f t="shared" si="167"/>
        <v>0</v>
      </c>
      <c r="JI15" s="44">
        <f t="shared" si="167"/>
        <v>0</v>
      </c>
      <c r="JJ15" s="44">
        <f t="shared" si="167"/>
        <v>0</v>
      </c>
      <c r="JK15" s="44">
        <f t="shared" si="167"/>
        <v>0</v>
      </c>
      <c r="JL15" s="44">
        <f t="shared" si="167"/>
        <v>0</v>
      </c>
      <c r="JM15" s="44">
        <f t="shared" si="167"/>
        <v>0</v>
      </c>
      <c r="JN15" s="44">
        <f t="shared" si="167"/>
        <v>0</v>
      </c>
      <c r="JO15" s="44">
        <f t="shared" si="167"/>
        <v>0</v>
      </c>
      <c r="JP15" s="44">
        <f t="shared" si="167"/>
        <v>0</v>
      </c>
      <c r="JQ15" s="44">
        <f t="shared" si="167"/>
        <v>0</v>
      </c>
      <c r="JR15" s="44">
        <f t="shared" si="167"/>
        <v>0</v>
      </c>
      <c r="JS15" s="44">
        <f t="shared" si="167"/>
        <v>0</v>
      </c>
      <c r="JT15" s="44">
        <f t="shared" si="167"/>
        <v>0</v>
      </c>
      <c r="JU15" s="44">
        <f t="shared" si="167"/>
        <v>0</v>
      </c>
      <c r="JV15" s="44">
        <f t="shared" si="167"/>
        <v>0</v>
      </c>
      <c r="JW15" s="44">
        <f t="shared" si="167"/>
        <v>0</v>
      </c>
      <c r="JX15" s="44">
        <f t="shared" si="167"/>
        <v>0</v>
      </c>
      <c r="JY15" s="44">
        <f t="shared" si="167"/>
        <v>0</v>
      </c>
      <c r="JZ15" s="44">
        <f t="shared" si="167"/>
        <v>0</v>
      </c>
      <c r="KA15" s="44">
        <f t="shared" si="167"/>
        <v>0</v>
      </c>
      <c r="KB15" s="44">
        <f t="shared" si="167"/>
        <v>0</v>
      </c>
      <c r="KC15" s="44">
        <f t="shared" si="167"/>
        <v>0</v>
      </c>
      <c r="KD15" s="44">
        <f t="shared" si="167"/>
        <v>0</v>
      </c>
      <c r="KE15" s="44">
        <f t="shared" si="167"/>
        <v>0</v>
      </c>
      <c r="KF15" s="44">
        <f t="shared" si="167"/>
        <v>0</v>
      </c>
      <c r="KG15" s="44">
        <f t="shared" si="167"/>
        <v>0</v>
      </c>
      <c r="KH15" s="44">
        <f t="shared" si="167"/>
        <v>0</v>
      </c>
      <c r="KI15" s="44">
        <f t="shared" si="167"/>
        <v>0</v>
      </c>
      <c r="KJ15" s="44">
        <f t="shared" si="167"/>
        <v>0</v>
      </c>
      <c r="KK15" s="44">
        <f t="shared" si="167"/>
        <v>0</v>
      </c>
      <c r="KL15" s="44">
        <f t="shared" si="167"/>
        <v>0</v>
      </c>
      <c r="KM15" s="44">
        <f t="shared" si="167"/>
        <v>0</v>
      </c>
      <c r="KN15" s="44">
        <f t="shared" si="167"/>
        <v>0</v>
      </c>
      <c r="KO15" s="44">
        <f t="shared" si="167"/>
        <v>0</v>
      </c>
      <c r="KP15" s="44">
        <f t="shared" si="167"/>
        <v>0</v>
      </c>
      <c r="KQ15" s="44">
        <f t="shared" si="167"/>
        <v>0</v>
      </c>
      <c r="KR15" s="44">
        <f t="shared" si="167"/>
        <v>0</v>
      </c>
      <c r="KS15" s="44">
        <f t="shared" si="167"/>
        <v>0</v>
      </c>
      <c r="KT15" s="44">
        <f t="shared" si="167"/>
        <v>0</v>
      </c>
      <c r="KU15" s="44">
        <f t="shared" si="167"/>
        <v>0</v>
      </c>
      <c r="KV15" s="44">
        <f t="shared" si="167"/>
        <v>0</v>
      </c>
      <c r="KW15" s="44">
        <f t="shared" si="167"/>
        <v>0</v>
      </c>
      <c r="KX15" s="44">
        <f t="shared" si="167"/>
        <v>0</v>
      </c>
      <c r="KY15" s="44">
        <f t="shared" si="167"/>
        <v>0</v>
      </c>
      <c r="KZ15" s="44">
        <f t="shared" si="167"/>
        <v>0</v>
      </c>
      <c r="LA15" s="44">
        <f t="shared" si="167"/>
        <v>0</v>
      </c>
      <c r="LB15" s="44">
        <f t="shared" si="167"/>
        <v>0</v>
      </c>
      <c r="LC15" s="44">
        <f t="shared" si="167"/>
        <v>0</v>
      </c>
      <c r="LD15" s="44">
        <f t="shared" si="167"/>
        <v>0</v>
      </c>
      <c r="LE15" s="44">
        <f t="shared" si="167"/>
        <v>0</v>
      </c>
      <c r="LF15" s="44">
        <f t="shared" si="167"/>
        <v>0</v>
      </c>
      <c r="LG15" s="44">
        <f t="shared" si="167"/>
        <v>0</v>
      </c>
      <c r="LH15" s="44">
        <f t="shared" si="167"/>
        <v>0</v>
      </c>
      <c r="LI15" s="44">
        <f t="shared" si="167"/>
        <v>0</v>
      </c>
      <c r="LJ15" s="44">
        <f t="shared" si="167"/>
        <v>0</v>
      </c>
      <c r="LK15" s="44">
        <f t="shared" si="167"/>
        <v>0</v>
      </c>
      <c r="LL15" s="44">
        <f t="shared" si="167"/>
        <v>0</v>
      </c>
      <c r="LM15" s="44">
        <f t="shared" ref="LM15:MZ15" si="168">+LM14*LM13*1000</f>
        <v>0</v>
      </c>
      <c r="LN15" s="44">
        <f t="shared" si="168"/>
        <v>0</v>
      </c>
      <c r="LO15" s="44">
        <f t="shared" si="168"/>
        <v>0</v>
      </c>
      <c r="LP15" s="44">
        <f t="shared" si="168"/>
        <v>0</v>
      </c>
      <c r="LQ15" s="44">
        <f t="shared" si="168"/>
        <v>0</v>
      </c>
      <c r="LR15" s="44">
        <f t="shared" si="168"/>
        <v>0</v>
      </c>
      <c r="LS15" s="44">
        <f t="shared" si="168"/>
        <v>0</v>
      </c>
      <c r="LT15" s="44">
        <f t="shared" si="168"/>
        <v>0</v>
      </c>
      <c r="LU15" s="44">
        <f t="shared" si="168"/>
        <v>0</v>
      </c>
      <c r="LV15" s="44">
        <f t="shared" si="168"/>
        <v>0</v>
      </c>
      <c r="LW15" s="44">
        <f t="shared" si="168"/>
        <v>0</v>
      </c>
      <c r="LX15" s="44">
        <f t="shared" si="168"/>
        <v>0</v>
      </c>
      <c r="LY15" s="44">
        <f t="shared" si="168"/>
        <v>0</v>
      </c>
      <c r="LZ15" s="44">
        <f t="shared" si="168"/>
        <v>0</v>
      </c>
      <c r="MA15" s="44">
        <f t="shared" si="168"/>
        <v>0</v>
      </c>
      <c r="MB15" s="44">
        <f t="shared" si="168"/>
        <v>0</v>
      </c>
      <c r="MC15" s="44">
        <f t="shared" si="168"/>
        <v>0</v>
      </c>
      <c r="MD15" s="44">
        <f t="shared" si="168"/>
        <v>0</v>
      </c>
      <c r="ME15" s="44">
        <f t="shared" si="168"/>
        <v>0</v>
      </c>
      <c r="MF15" s="44">
        <f t="shared" si="168"/>
        <v>0</v>
      </c>
      <c r="MG15" s="44">
        <f t="shared" si="168"/>
        <v>0</v>
      </c>
      <c r="MH15" s="44">
        <f t="shared" si="168"/>
        <v>0</v>
      </c>
      <c r="MI15" s="44">
        <f t="shared" si="168"/>
        <v>0</v>
      </c>
      <c r="MJ15" s="44">
        <f t="shared" si="168"/>
        <v>0</v>
      </c>
      <c r="MK15" s="44">
        <f t="shared" si="168"/>
        <v>0</v>
      </c>
      <c r="ML15" s="44">
        <f t="shared" si="168"/>
        <v>0</v>
      </c>
      <c r="MM15" s="44">
        <f t="shared" si="168"/>
        <v>0</v>
      </c>
      <c r="MN15" s="44">
        <f t="shared" si="168"/>
        <v>0</v>
      </c>
      <c r="MO15" s="44">
        <f t="shared" si="168"/>
        <v>0</v>
      </c>
      <c r="MP15" s="44">
        <f t="shared" si="168"/>
        <v>0</v>
      </c>
      <c r="MQ15" s="44">
        <f t="shared" si="168"/>
        <v>0</v>
      </c>
      <c r="MR15" s="44">
        <f t="shared" si="168"/>
        <v>0</v>
      </c>
      <c r="MS15" s="44">
        <f t="shared" si="168"/>
        <v>0</v>
      </c>
      <c r="MT15" s="44">
        <f t="shared" si="168"/>
        <v>0</v>
      </c>
      <c r="MU15" s="44">
        <f t="shared" si="168"/>
        <v>0</v>
      </c>
      <c r="MV15" s="44">
        <f t="shared" si="168"/>
        <v>0</v>
      </c>
      <c r="MW15" s="44">
        <f t="shared" si="168"/>
        <v>0</v>
      </c>
      <c r="MX15" s="44">
        <f t="shared" si="168"/>
        <v>0</v>
      </c>
      <c r="MY15" s="44">
        <f t="shared" si="168"/>
        <v>0</v>
      </c>
      <c r="MZ15" s="44">
        <f t="shared" si="168"/>
        <v>0</v>
      </c>
      <c r="NB15" s="19" t="str">
        <f t="shared" si="160"/>
        <v>Capacity (kW)</v>
      </c>
      <c r="NC15" s="6">
        <f t="shared" si="161"/>
        <v>0</v>
      </c>
      <c r="ND15" s="6">
        <f t="shared" si="161"/>
        <v>6308</v>
      </c>
      <c r="NE15" s="6">
        <f t="shared" si="161"/>
        <v>6247.583333333333</v>
      </c>
      <c r="NF15" s="6">
        <f t="shared" si="161"/>
        <v>6247.583333333333</v>
      </c>
      <c r="NG15" s="6">
        <f t="shared" si="161"/>
        <v>2628.3333333333335</v>
      </c>
      <c r="NH15" s="6">
        <f t="shared" si="161"/>
        <v>0</v>
      </c>
      <c r="NI15" s="6">
        <f t="shared" si="161"/>
        <v>0</v>
      </c>
      <c r="NJ15" s="6">
        <f t="shared" si="161"/>
        <v>0</v>
      </c>
      <c r="NK15" s="6">
        <f t="shared" si="161"/>
        <v>0</v>
      </c>
      <c r="NL15" s="6">
        <f t="shared" si="161"/>
        <v>0</v>
      </c>
      <c r="NM15" s="6">
        <f t="shared" si="161"/>
        <v>0</v>
      </c>
      <c r="NN15" s="6">
        <f t="shared" si="161"/>
        <v>0</v>
      </c>
      <c r="NO15" s="6">
        <f t="shared" si="161"/>
        <v>0</v>
      </c>
      <c r="NP15" s="6">
        <f t="shared" si="161"/>
        <v>0</v>
      </c>
      <c r="NQ15" s="6">
        <f t="shared" si="161"/>
        <v>0</v>
      </c>
      <c r="NR15" s="6">
        <f t="shared" si="161"/>
        <v>0</v>
      </c>
      <c r="NS15" s="6">
        <f t="shared" si="162"/>
        <v>0</v>
      </c>
      <c r="NT15" s="6">
        <f t="shared" si="162"/>
        <v>0</v>
      </c>
      <c r="NU15" s="6">
        <f t="shared" si="162"/>
        <v>0</v>
      </c>
      <c r="NV15" s="6">
        <f t="shared" si="162"/>
        <v>0</v>
      </c>
      <c r="NW15" s="6">
        <f t="shared" si="162"/>
        <v>0</v>
      </c>
      <c r="NX15" s="6">
        <f t="shared" si="162"/>
        <v>0</v>
      </c>
      <c r="NY15" s="6">
        <f t="shared" si="162"/>
        <v>0</v>
      </c>
      <c r="NZ15" s="6">
        <f t="shared" si="162"/>
        <v>0</v>
      </c>
      <c r="OA15" s="6">
        <f t="shared" si="162"/>
        <v>0</v>
      </c>
      <c r="OB15" s="6">
        <f t="shared" si="162"/>
        <v>0</v>
      </c>
      <c r="OC15" s="6">
        <f t="shared" si="162"/>
        <v>0</v>
      </c>
      <c r="OD15" s="6">
        <f t="shared" si="162"/>
        <v>0</v>
      </c>
      <c r="OE15" s="6">
        <f t="shared" si="162"/>
        <v>0</v>
      </c>
      <c r="OF15" s="6">
        <f t="shared" si="162"/>
        <v>0</v>
      </c>
      <c r="OH15" s="58" t="str">
        <f>_xlfn.CONCAT(C13," ",D15)</f>
        <v>Coventry Landfill Capacity (kW)</v>
      </c>
    </row>
    <row r="16" spans="2:398" x14ac:dyDescent="0.25">
      <c r="C16" s="57"/>
      <c r="D16" s="19" t="s">
        <v>1</v>
      </c>
      <c r="E16" s="15">
        <f>SUMIFS(CP_Forecast!$F$5:$F$38,CP_Forecast!$E$5:$E$38,Capacity_Charges!E$6)</f>
        <v>5.2969999999999997</v>
      </c>
      <c r="F16" s="15">
        <f>SUMIFS(CP_Forecast!$F$5:$F$38,CP_Forecast!$E$5:$E$38,Capacity_Charges!F$6)</f>
        <v>5.2969999999999997</v>
      </c>
      <c r="G16" s="15">
        <f>SUMIFS(CP_Forecast!$F$5:$F$38,CP_Forecast!$E$5:$E$38,Capacity_Charges!G$6)</f>
        <v>5.2969999999999997</v>
      </c>
      <c r="H16" s="15">
        <f>SUMIFS(CP_Forecast!$F$5:$F$38,CP_Forecast!$E$5:$E$38,Capacity_Charges!H$6)</f>
        <v>5.2969999999999997</v>
      </c>
      <c r="I16" s="15">
        <f>SUMIFS(CP_Forecast!$F$5:$F$38,CP_Forecast!$E$5:$E$38,Capacity_Charges!I$6)</f>
        <v>5.2969999999999997</v>
      </c>
      <c r="J16" s="15">
        <f>SUMIFS(CP_Forecast!$F$5:$F$38,CP_Forecast!$E$5:$E$38,Capacity_Charges!J$6)</f>
        <v>4.6310000000000002</v>
      </c>
      <c r="K16" s="15">
        <f>SUMIFS(CP_Forecast!$F$5:$F$38,CP_Forecast!$E$5:$E$38,Capacity_Charges!K$6)</f>
        <v>4.6310000000000002</v>
      </c>
      <c r="L16" s="15">
        <f>SUMIFS(CP_Forecast!$F$5:$F$38,CP_Forecast!$E$5:$E$38,Capacity_Charges!L$6)</f>
        <v>4.6310000000000002</v>
      </c>
      <c r="M16" s="15">
        <f>SUMIFS(CP_Forecast!$F$5:$F$38,CP_Forecast!$E$5:$E$38,Capacity_Charges!M$6)</f>
        <v>4.6310000000000002</v>
      </c>
      <c r="N16" s="15">
        <f>SUMIFS(CP_Forecast!$F$5:$F$38,CP_Forecast!$E$5:$E$38,Capacity_Charges!N$6)</f>
        <v>4.6310000000000002</v>
      </c>
      <c r="O16" s="15">
        <f>SUMIFS(CP_Forecast!$F$5:$F$38,CP_Forecast!$E$5:$E$38,Capacity_Charges!AA$6)</f>
        <v>3.8</v>
      </c>
      <c r="P16" s="15">
        <f>SUMIFS(CP_Forecast!$F$5:$F$38,CP_Forecast!$E$5:$E$38,Capacity_Charges!AB$6)</f>
        <v>3.8</v>
      </c>
      <c r="Q16" s="15">
        <f>SUMIFS(CP_Forecast!$F$5:$F$38,CP_Forecast!$E$5:$E$38,Capacity_Charges!AC$6)</f>
        <v>3.8</v>
      </c>
      <c r="R16" s="15">
        <f>SUMIFS(CP_Forecast!$F$5:$F$38,CP_Forecast!$E$5:$E$38,Capacity_Charges!AD$6)</f>
        <v>3.8</v>
      </c>
      <c r="S16" s="15">
        <f>SUMIFS(CP_Forecast!$F$5:$F$38,CP_Forecast!$E$5:$E$38,Capacity_Charges!AE$6)</f>
        <v>3.8</v>
      </c>
      <c r="T16" s="15">
        <f>SUMIFS(CP_Forecast!$F$5:$F$38,CP_Forecast!$E$5:$E$38,Capacity_Charges!AF$6)</f>
        <v>3.8</v>
      </c>
      <c r="U16" s="15">
        <f>SUMIFS(CP_Forecast!$F$5:$F$38,CP_Forecast!$E$5:$E$38,Capacity_Charges!AG$6)</f>
        <v>3.8</v>
      </c>
      <c r="V16" s="15">
        <f>SUMIFS(CP_Forecast!$F$5:$F$38,CP_Forecast!$E$5:$E$38,Capacity_Charges!AH$6)</f>
        <v>2.0009999999999999</v>
      </c>
      <c r="W16" s="15">
        <f>SUMIFS(CP_Forecast!$F$5:$F$38,CP_Forecast!$E$5:$E$38,Capacity_Charges!AI$6)</f>
        <v>2.0009999999999999</v>
      </c>
      <c r="X16" s="15">
        <f>SUMIFS(CP_Forecast!$F$5:$F$38,CP_Forecast!$E$5:$E$38,Capacity_Charges!AJ$6)</f>
        <v>2.0009999999999999</v>
      </c>
      <c r="Y16" s="15">
        <f>SUMIFS(CP_Forecast!$F$5:$F$38,CP_Forecast!$E$5:$E$38,Capacity_Charges!AK$6)</f>
        <v>2.0009999999999999</v>
      </c>
      <c r="Z16" s="15">
        <f>SUMIFS(CP_Forecast!$F$5:$F$38,CP_Forecast!$E$5:$E$38,Capacity_Charges!AL$6)</f>
        <v>2.0009999999999999</v>
      </c>
      <c r="AA16" s="15">
        <f>SUMIFS(CP_Forecast!$F$5:$F$38,CP_Forecast!$E$5:$E$38,Capacity_Charges!AA$6)</f>
        <v>3.8</v>
      </c>
      <c r="AB16" s="15">
        <f>SUMIFS(CP_Forecast!$F$5:$F$38,CP_Forecast!$E$5:$E$38,Capacity_Charges!AB$6)</f>
        <v>3.8</v>
      </c>
      <c r="AC16" s="15">
        <f>SUMIFS(CP_Forecast!$F$5:$F$38,CP_Forecast!$E$5:$E$38,Capacity_Charges!AC$6)</f>
        <v>3.8</v>
      </c>
      <c r="AD16" s="15">
        <f>SUMIFS(CP_Forecast!$F$5:$F$38,CP_Forecast!$E$5:$E$38,Capacity_Charges!AD$6)</f>
        <v>3.8</v>
      </c>
      <c r="AE16" s="15">
        <f>SUMIFS(CP_Forecast!$F$5:$F$38,CP_Forecast!$E$5:$E$38,Capacity_Charges!AE$6)</f>
        <v>3.8</v>
      </c>
      <c r="AF16" s="15">
        <f>SUMIFS(CP_Forecast!$F$5:$F$38,CP_Forecast!$E$5:$E$38,Capacity_Charges!AF$6)</f>
        <v>3.8</v>
      </c>
      <c r="AG16" s="15">
        <f>SUMIFS(CP_Forecast!$F$5:$F$38,CP_Forecast!$E$5:$E$38,Capacity_Charges!AG$6)</f>
        <v>3.8</v>
      </c>
      <c r="AH16" s="15">
        <f>SUMIFS(CP_Forecast!$F$5:$F$38,CP_Forecast!$E$5:$E$38,Capacity_Charges!AH$6)</f>
        <v>2.0009999999999999</v>
      </c>
      <c r="AI16" s="15">
        <f>SUMIFS(CP_Forecast!$F$5:$F$38,CP_Forecast!$E$5:$E$38,Capacity_Charges!AI$6)</f>
        <v>2.0009999999999999</v>
      </c>
      <c r="AJ16" s="15">
        <f>SUMIFS(CP_Forecast!$F$5:$F$38,CP_Forecast!$E$5:$E$38,Capacity_Charges!AJ$6)</f>
        <v>2.0009999999999999</v>
      </c>
      <c r="AK16" s="15">
        <f>SUMIFS(CP_Forecast!$F$5:$F$38,CP_Forecast!$E$5:$E$38,Capacity_Charges!AK$6)</f>
        <v>2.0009999999999999</v>
      </c>
      <c r="AL16" s="15">
        <f>SUMIFS(CP_Forecast!$F$5:$F$38,CP_Forecast!$E$5:$E$38,Capacity_Charges!AL$6)</f>
        <v>2.0009999999999999</v>
      </c>
      <c r="AM16" s="15">
        <f>SUMIFS(CP_Forecast!$F$5:$F$38,CP_Forecast!$E$5:$E$38,Capacity_Charges!AM$6)</f>
        <v>2.0009999999999999</v>
      </c>
      <c r="AN16" s="15">
        <f>SUMIFS(CP_Forecast!$F$5:$F$38,CP_Forecast!$E$5:$E$38,Capacity_Charges!AN$6)</f>
        <v>2.0009999999999999</v>
      </c>
      <c r="AO16" s="15">
        <f>SUMIFS(CP_Forecast!$F$5:$F$38,CP_Forecast!$E$5:$E$38,Capacity_Charges!AO$6)</f>
        <v>2.0009999999999999</v>
      </c>
      <c r="AP16" s="15">
        <f>SUMIFS(CP_Forecast!$F$5:$F$38,CP_Forecast!$E$5:$E$38,Capacity_Charges!AP$6)</f>
        <v>2.0009999999999999</v>
      </c>
      <c r="AQ16" s="15">
        <f>SUMIFS(CP_Forecast!$F$5:$F$38,CP_Forecast!$E$5:$E$38,Capacity_Charges!AQ$6)</f>
        <v>2.0009999999999999</v>
      </c>
      <c r="AR16" s="15">
        <f>SUMIFS(CP_Forecast!$F$5:$F$38,CP_Forecast!$E$5:$E$38,Capacity_Charges!AR$6)</f>
        <v>2.0009999999999999</v>
      </c>
      <c r="AS16" s="15">
        <f>SUMIFS(CP_Forecast!$F$5:$F$38,CP_Forecast!$E$5:$E$38,Capacity_Charges!AS$6)</f>
        <v>2.0009999999999999</v>
      </c>
      <c r="AT16" s="15">
        <f>SUMIFS(CP_Forecast!$F$5:$F$38,CP_Forecast!$E$5:$E$38,Capacity_Charges!AT$6)</f>
        <v>2.4769999999999999</v>
      </c>
      <c r="AU16" s="15">
        <f>SUMIFS(CP_Forecast!$F$5:$F$38,CP_Forecast!$E$5:$E$38,Capacity_Charges!AU$6)</f>
        <v>2.4769999999999999</v>
      </c>
      <c r="AV16" s="15">
        <f>SUMIFS(CP_Forecast!$F$5:$F$38,CP_Forecast!$E$5:$E$38,Capacity_Charges!AV$6)</f>
        <v>2.4769999999999999</v>
      </c>
      <c r="AW16" s="15">
        <f>SUMIFS(CP_Forecast!$F$5:$F$38,CP_Forecast!$E$5:$E$38,Capacity_Charges!AW$6)</f>
        <v>2.4769999999999999</v>
      </c>
      <c r="AX16" s="15">
        <f>SUMIFS(CP_Forecast!$F$5:$F$38,CP_Forecast!$E$5:$E$38,Capacity_Charges!AX$6)</f>
        <v>2.4769999999999999</v>
      </c>
      <c r="AY16" s="15">
        <f>SUMIFS(CP_Forecast!$F$5:$F$38,CP_Forecast!$E$5:$E$38,Capacity_Charges!AY$6)</f>
        <v>2.4769999999999999</v>
      </c>
      <c r="AZ16" s="15">
        <f>SUMIFS(CP_Forecast!$F$5:$F$38,CP_Forecast!$E$5:$E$38,Capacity_Charges!AZ$6)</f>
        <v>2.4769999999999999</v>
      </c>
      <c r="BA16" s="15">
        <f>SUMIFS(CP_Forecast!$F$5:$F$38,CP_Forecast!$E$5:$E$38,Capacity_Charges!BA$6)</f>
        <v>2.4769999999999999</v>
      </c>
      <c r="BB16" s="15">
        <f>SUMIFS(CP_Forecast!$F$5:$F$38,CP_Forecast!$E$5:$E$38,Capacity_Charges!BB$6)</f>
        <v>2.4769999999999999</v>
      </c>
      <c r="BC16" s="15">
        <f>SUMIFS(CP_Forecast!$F$5:$F$38,CP_Forecast!$E$5:$E$38,Capacity_Charges!BC$6)</f>
        <v>2.4769999999999999</v>
      </c>
      <c r="BD16" s="15">
        <f>SUMIFS(CP_Forecast!$F$5:$F$38,CP_Forecast!$E$5:$E$38,Capacity_Charges!BD$6)</f>
        <v>2.4769999999999999</v>
      </c>
      <c r="BE16" s="15">
        <f>SUMIFS(CP_Forecast!$F$5:$F$38,CP_Forecast!$E$5:$E$38,Capacity_Charges!BE$6)</f>
        <v>2.4769999999999999</v>
      </c>
      <c r="BF16" s="15">
        <f>SUMIFS(CP_Forecast!$F$5:$F$38,CP_Forecast!$E$5:$E$38,Capacity_Charges!BF$6)</f>
        <v>2.5310000000000001</v>
      </c>
      <c r="BG16" s="15">
        <f>SUMIFS(CP_Forecast!$F$5:$F$38,CP_Forecast!$E$5:$E$38,Capacity_Charges!BG$6)</f>
        <v>2.5310000000000001</v>
      </c>
      <c r="BH16" s="15">
        <f>SUMIFS(CP_Forecast!$F$5:$F$38,CP_Forecast!$E$5:$E$38,Capacity_Charges!BH$6)</f>
        <v>2.5310000000000001</v>
      </c>
      <c r="BI16" s="15">
        <f>SUMIFS(CP_Forecast!$F$5:$F$38,CP_Forecast!$E$5:$E$38,Capacity_Charges!BI$6)</f>
        <v>2.5310000000000001</v>
      </c>
      <c r="BJ16" s="15">
        <f>SUMIFS(CP_Forecast!$F$5:$F$38,CP_Forecast!$E$5:$E$38,Capacity_Charges!BJ$6)</f>
        <v>2.5310000000000001</v>
      </c>
      <c r="BK16" s="15">
        <f>SUMIFS(CP_Forecast!$F$5:$F$38,CP_Forecast!$E$5:$E$38,Capacity_Charges!BK$6)</f>
        <v>2.5310000000000001</v>
      </c>
      <c r="BL16" s="15">
        <f>SUMIFS(CP_Forecast!$F$5:$F$38,CP_Forecast!$E$5:$E$38,Capacity_Charges!BL$6)</f>
        <v>2.5310000000000001</v>
      </c>
      <c r="BM16" s="15">
        <f>SUMIFS(CP_Forecast!$F$5:$F$38,CP_Forecast!$E$5:$E$38,Capacity_Charges!BM$6)</f>
        <v>2.5310000000000001</v>
      </c>
      <c r="BN16" s="15">
        <f>SUMIFS(CP_Forecast!$F$5:$F$38,CP_Forecast!$E$5:$E$38,Capacity_Charges!BN$6)</f>
        <v>2.5310000000000001</v>
      </c>
      <c r="BO16" s="15">
        <f>SUMIFS(CP_Forecast!$F$5:$F$38,CP_Forecast!$E$5:$E$38,Capacity_Charges!BO$6)</f>
        <v>2.5310000000000001</v>
      </c>
      <c r="BP16" s="15">
        <f>SUMIFS(CP_Forecast!$F$5:$F$38,CP_Forecast!$E$5:$E$38,Capacity_Charges!BP$6)</f>
        <v>2.5310000000000001</v>
      </c>
      <c r="BQ16" s="15">
        <f>SUMIFS(CP_Forecast!$F$5:$F$38,CP_Forecast!$E$5:$E$38,Capacity_Charges!BQ$6)</f>
        <v>2.5310000000000001</v>
      </c>
      <c r="BR16" s="15">
        <f>SUMIFS(CP_Forecast!$F$5:$F$38,CP_Forecast!$E$5:$E$38,Capacity_Charges!BR$6)</f>
        <v>3.5</v>
      </c>
      <c r="BS16" s="15">
        <f>SUMIFS(CP_Forecast!$F$5:$F$38,CP_Forecast!$E$5:$E$38,Capacity_Charges!BS$6)</f>
        <v>3.5</v>
      </c>
      <c r="BT16" s="15">
        <f>SUMIFS(CP_Forecast!$F$5:$F$38,CP_Forecast!$E$5:$E$38,Capacity_Charges!BT$6)</f>
        <v>3.5</v>
      </c>
      <c r="BU16" s="15">
        <f>SUMIFS(CP_Forecast!$F$5:$F$38,CP_Forecast!$E$5:$E$38,Capacity_Charges!BU$6)</f>
        <v>3.5</v>
      </c>
      <c r="BV16" s="15">
        <f>SUMIFS(CP_Forecast!$F$5:$F$38,CP_Forecast!$E$5:$E$38,Capacity_Charges!BV$6)</f>
        <v>3.5</v>
      </c>
      <c r="BW16" s="15">
        <f>SUMIFS(CP_Forecast!$F$5:$F$38,CP_Forecast!$E$5:$E$38,Capacity_Charges!BW$6)</f>
        <v>3.5</v>
      </c>
      <c r="BX16" s="15">
        <f>SUMIFS(CP_Forecast!$F$5:$F$38,CP_Forecast!$E$5:$E$38,Capacity_Charges!BX$6)</f>
        <v>3.5</v>
      </c>
      <c r="BY16" s="15">
        <f>SUMIFS(CP_Forecast!$F$5:$F$38,CP_Forecast!$E$5:$E$38,Capacity_Charges!BY$6)</f>
        <v>3.5</v>
      </c>
      <c r="BZ16" s="15">
        <f>SUMIFS(CP_Forecast!$F$5:$F$38,CP_Forecast!$E$5:$E$38,Capacity_Charges!BZ$6)</f>
        <v>3.5</v>
      </c>
      <c r="CA16" s="15">
        <f>SUMIFS(CP_Forecast!$F$5:$F$38,CP_Forecast!$E$5:$E$38,Capacity_Charges!CA$6)</f>
        <v>3.5</v>
      </c>
      <c r="CB16" s="15">
        <f>SUMIFS(CP_Forecast!$F$5:$F$38,CP_Forecast!$E$5:$E$38,Capacity_Charges!CB$6)</f>
        <v>3.5</v>
      </c>
      <c r="CC16" s="15">
        <f>SUMIFS(CP_Forecast!$F$5:$F$38,CP_Forecast!$E$5:$E$38,Capacity_Charges!CC$6)</f>
        <v>3.5</v>
      </c>
      <c r="CD16" s="15">
        <f>SUMIFS(CP_Forecast!$F$5:$F$38,CP_Forecast!$E$5:$E$38,Capacity_Charges!CD$6)</f>
        <v>4.25</v>
      </c>
      <c r="CE16" s="15">
        <f>SUMIFS(CP_Forecast!$F$5:$F$38,CP_Forecast!$E$5:$E$38,Capacity_Charges!CE$6)</f>
        <v>4.25</v>
      </c>
      <c r="CF16" s="15">
        <f>SUMIFS(CP_Forecast!$F$5:$F$38,CP_Forecast!$E$5:$E$38,Capacity_Charges!CF$6)</f>
        <v>4.25</v>
      </c>
      <c r="CG16" s="15">
        <f>SUMIFS(CP_Forecast!$F$5:$F$38,CP_Forecast!$E$5:$E$38,Capacity_Charges!CG$6)</f>
        <v>4.25</v>
      </c>
      <c r="CH16" s="15">
        <f>SUMIFS(CP_Forecast!$F$5:$F$38,CP_Forecast!$E$5:$E$38,Capacity_Charges!CH$6)</f>
        <v>4.25</v>
      </c>
      <c r="CI16" s="15">
        <f>SUMIFS(CP_Forecast!$F$5:$F$38,CP_Forecast!$E$5:$E$38,Capacity_Charges!CI$6)</f>
        <v>4.25</v>
      </c>
      <c r="CJ16" s="15">
        <f>SUMIFS(CP_Forecast!$F$5:$F$38,CP_Forecast!$E$5:$E$38,Capacity_Charges!CJ$6)</f>
        <v>4.25</v>
      </c>
      <c r="CK16" s="15">
        <f>SUMIFS(CP_Forecast!$F$5:$F$38,CP_Forecast!$E$5:$E$38,Capacity_Charges!CK$6)</f>
        <v>4.25</v>
      </c>
      <c r="CL16" s="15">
        <f>SUMIFS(CP_Forecast!$F$5:$F$38,CP_Forecast!$E$5:$E$38,Capacity_Charges!CL$6)</f>
        <v>4.25</v>
      </c>
      <c r="CM16" s="15">
        <f>SUMIFS(CP_Forecast!$F$5:$F$38,CP_Forecast!$E$5:$E$38,Capacity_Charges!CM$6)</f>
        <v>4.25</v>
      </c>
      <c r="CN16" s="15">
        <f>SUMIFS(CP_Forecast!$F$5:$F$38,CP_Forecast!$E$5:$E$38,Capacity_Charges!CN$6)</f>
        <v>4.25</v>
      </c>
      <c r="CO16" s="15">
        <f>SUMIFS(CP_Forecast!$F$5:$F$38,CP_Forecast!$E$5:$E$38,Capacity_Charges!CO$6)</f>
        <v>4.25</v>
      </c>
      <c r="CP16" s="15">
        <f>SUMIFS(CP_Forecast!$F$5:$F$38,CP_Forecast!$E$5:$E$38,Capacity_Charges!CP$6)</f>
        <v>5</v>
      </c>
      <c r="CQ16" s="15">
        <f>SUMIFS(CP_Forecast!$F$5:$F$38,CP_Forecast!$E$5:$E$38,Capacity_Charges!CQ$6)</f>
        <v>5</v>
      </c>
      <c r="CR16" s="15">
        <f>SUMIFS(CP_Forecast!$F$5:$F$38,CP_Forecast!$E$5:$E$38,Capacity_Charges!CR$6)</f>
        <v>5</v>
      </c>
      <c r="CS16" s="15">
        <f>SUMIFS(CP_Forecast!$F$5:$F$38,CP_Forecast!$E$5:$E$38,Capacity_Charges!CS$6)</f>
        <v>5</v>
      </c>
      <c r="CT16" s="15">
        <f>SUMIFS(CP_Forecast!$F$5:$F$38,CP_Forecast!$E$5:$E$38,Capacity_Charges!CT$6)</f>
        <v>5</v>
      </c>
      <c r="CU16" s="15">
        <f>SUMIFS(CP_Forecast!$F$5:$F$38,CP_Forecast!$E$5:$E$38,Capacity_Charges!CU$6)</f>
        <v>5</v>
      </c>
      <c r="CV16" s="15">
        <f>SUMIFS(CP_Forecast!$F$5:$F$38,CP_Forecast!$E$5:$E$38,Capacity_Charges!CV$6)</f>
        <v>5</v>
      </c>
      <c r="CW16" s="15">
        <f>SUMIFS(CP_Forecast!$F$5:$F$38,CP_Forecast!$E$5:$E$38,Capacity_Charges!CW$6)</f>
        <v>5</v>
      </c>
      <c r="CX16" s="15">
        <f>SUMIFS(CP_Forecast!$F$5:$F$38,CP_Forecast!$E$5:$E$38,Capacity_Charges!CX$6)</f>
        <v>5</v>
      </c>
      <c r="CY16" s="15">
        <f>SUMIFS(CP_Forecast!$F$5:$F$38,CP_Forecast!$E$5:$E$38,Capacity_Charges!CY$6)</f>
        <v>5</v>
      </c>
      <c r="CZ16" s="15">
        <f>SUMIFS(CP_Forecast!$F$5:$F$38,CP_Forecast!$E$5:$E$38,Capacity_Charges!CZ$6)</f>
        <v>5</v>
      </c>
      <c r="DA16" s="15">
        <f>SUMIFS(CP_Forecast!$F$5:$F$38,CP_Forecast!$E$5:$E$38,Capacity_Charges!DA$6)</f>
        <v>5</v>
      </c>
      <c r="DB16" s="15">
        <f>SUMIFS(CP_Forecast!$F$5:$F$38,CP_Forecast!$E$5:$E$38,Capacity_Charges!DB$6)</f>
        <v>5.15</v>
      </c>
      <c r="DC16" s="15">
        <f>SUMIFS(CP_Forecast!$F$5:$F$38,CP_Forecast!$E$5:$E$38,Capacity_Charges!DC$6)</f>
        <v>5.15</v>
      </c>
      <c r="DD16" s="15">
        <f>SUMIFS(CP_Forecast!$F$5:$F$38,CP_Forecast!$E$5:$E$38,Capacity_Charges!DD$6)</f>
        <v>5.15</v>
      </c>
      <c r="DE16" s="15">
        <f>SUMIFS(CP_Forecast!$F$5:$F$38,CP_Forecast!$E$5:$E$38,Capacity_Charges!DE$6)</f>
        <v>5.15</v>
      </c>
      <c r="DF16" s="15">
        <f>SUMIFS(CP_Forecast!$F$5:$F$38,CP_Forecast!$E$5:$E$38,Capacity_Charges!DF$6)</f>
        <v>5.15</v>
      </c>
      <c r="DG16" s="15">
        <f>SUMIFS(CP_Forecast!$F$5:$F$38,CP_Forecast!$E$5:$E$38,Capacity_Charges!DG$6)</f>
        <v>5.15</v>
      </c>
      <c r="DH16" s="15">
        <f>SUMIFS(CP_Forecast!$F$5:$F$38,CP_Forecast!$E$5:$E$38,Capacity_Charges!DH$6)</f>
        <v>5.15</v>
      </c>
      <c r="DI16" s="15">
        <f>SUMIFS(CP_Forecast!$F$5:$F$38,CP_Forecast!$E$5:$E$38,Capacity_Charges!DI$6)</f>
        <v>5.15</v>
      </c>
      <c r="DJ16" s="15">
        <f>SUMIFS(CP_Forecast!$F$5:$F$38,CP_Forecast!$E$5:$E$38,Capacity_Charges!DJ$6)</f>
        <v>5.15</v>
      </c>
      <c r="DK16" s="15">
        <f>SUMIFS(CP_Forecast!$F$5:$F$38,CP_Forecast!$E$5:$E$38,Capacity_Charges!DK$6)</f>
        <v>5.15</v>
      </c>
      <c r="DL16" s="15">
        <f>SUMIFS(CP_Forecast!$F$5:$F$38,CP_Forecast!$E$5:$E$38,Capacity_Charges!DL$6)</f>
        <v>5.15</v>
      </c>
      <c r="DM16" s="15">
        <f>SUMIFS(CP_Forecast!$F$5:$F$38,CP_Forecast!$E$5:$E$38,Capacity_Charges!DM$6)</f>
        <v>5.15</v>
      </c>
      <c r="DN16" s="15">
        <f>SUMIFS(CP_Forecast!$F$5:$F$38,CP_Forecast!$E$5:$E$38,Capacity_Charges!DN$6)</f>
        <v>5.3045000000000009</v>
      </c>
      <c r="DO16" s="15">
        <f>SUMIFS(CP_Forecast!$F$5:$F$38,CP_Forecast!$E$5:$E$38,Capacity_Charges!DO$6)</f>
        <v>5.3045000000000009</v>
      </c>
      <c r="DP16" s="15">
        <f>SUMIFS(CP_Forecast!$F$5:$F$38,CP_Forecast!$E$5:$E$38,Capacity_Charges!DP$6)</f>
        <v>5.3045000000000009</v>
      </c>
      <c r="DQ16" s="15">
        <f>SUMIFS(CP_Forecast!$F$5:$F$38,CP_Forecast!$E$5:$E$38,Capacity_Charges!DQ$6)</f>
        <v>5.3045000000000009</v>
      </c>
      <c r="DR16" s="15">
        <f>SUMIFS(CP_Forecast!$F$5:$F$38,CP_Forecast!$E$5:$E$38,Capacity_Charges!DR$6)</f>
        <v>5.3045000000000009</v>
      </c>
      <c r="DS16" s="15">
        <f>SUMIFS(CP_Forecast!$F$5:$F$38,CP_Forecast!$E$5:$E$38,Capacity_Charges!DS$6)</f>
        <v>5.3045000000000009</v>
      </c>
      <c r="DT16" s="15">
        <f>SUMIFS(CP_Forecast!$F$5:$F$38,CP_Forecast!$E$5:$E$38,Capacity_Charges!DT$6)</f>
        <v>5.3045000000000009</v>
      </c>
      <c r="DU16" s="15">
        <f>SUMIFS(CP_Forecast!$F$5:$F$38,CP_Forecast!$E$5:$E$38,Capacity_Charges!DU$6)</f>
        <v>5.3045000000000009</v>
      </c>
      <c r="DV16" s="15">
        <f>SUMIFS(CP_Forecast!$F$5:$F$38,CP_Forecast!$E$5:$E$38,Capacity_Charges!DV$6)</f>
        <v>5.3045000000000009</v>
      </c>
      <c r="DW16" s="15">
        <f>SUMIFS(CP_Forecast!$F$5:$F$38,CP_Forecast!$E$5:$E$38,Capacity_Charges!DW$6)</f>
        <v>5.3045000000000009</v>
      </c>
      <c r="DX16" s="15">
        <f>SUMIFS(CP_Forecast!$F$5:$F$38,CP_Forecast!$E$5:$E$38,Capacity_Charges!DX$6)</f>
        <v>5.3045000000000009</v>
      </c>
      <c r="DY16" s="15">
        <f>SUMIFS(CP_Forecast!$F$5:$F$38,CP_Forecast!$E$5:$E$38,Capacity_Charges!DY$6)</f>
        <v>5.3045000000000009</v>
      </c>
      <c r="DZ16" s="15">
        <f>SUMIFS(CP_Forecast!$F$5:$F$38,CP_Forecast!$E$5:$E$38,Capacity_Charges!DZ$6)</f>
        <v>5.4636350000000009</v>
      </c>
      <c r="EA16" s="15">
        <f>SUMIFS(CP_Forecast!$F$5:$F$38,CP_Forecast!$E$5:$E$38,Capacity_Charges!EA$6)</f>
        <v>5.4636350000000009</v>
      </c>
      <c r="EB16" s="15">
        <f>SUMIFS(CP_Forecast!$F$5:$F$38,CP_Forecast!$E$5:$E$38,Capacity_Charges!EB$6)</f>
        <v>5.4636350000000009</v>
      </c>
      <c r="EC16" s="15">
        <f>SUMIFS(CP_Forecast!$F$5:$F$38,CP_Forecast!$E$5:$E$38,Capacity_Charges!EC$6)</f>
        <v>5.4636350000000009</v>
      </c>
      <c r="ED16" s="15">
        <f>SUMIFS(CP_Forecast!$F$5:$F$38,CP_Forecast!$E$5:$E$38,Capacity_Charges!ED$6)</f>
        <v>5.4636350000000009</v>
      </c>
      <c r="EE16" s="15">
        <f>SUMIFS(CP_Forecast!$F$5:$F$38,CP_Forecast!$E$5:$E$38,Capacity_Charges!EE$6)</f>
        <v>5.4636350000000009</v>
      </c>
      <c r="EF16" s="15">
        <f>SUMIFS(CP_Forecast!$F$5:$F$38,CP_Forecast!$E$5:$E$38,Capacity_Charges!EF$6)</f>
        <v>5.4636350000000009</v>
      </c>
      <c r="EG16" s="15">
        <f>SUMIFS(CP_Forecast!$F$5:$F$38,CP_Forecast!$E$5:$E$38,Capacity_Charges!EG$6)</f>
        <v>5.4636350000000009</v>
      </c>
      <c r="EH16" s="15">
        <f>SUMIFS(CP_Forecast!$F$5:$F$38,CP_Forecast!$E$5:$E$38,Capacity_Charges!EH$6)</f>
        <v>5.4636350000000009</v>
      </c>
      <c r="EI16" s="15">
        <f>SUMIFS(CP_Forecast!$F$5:$F$38,CP_Forecast!$E$5:$E$38,Capacity_Charges!EI$6)</f>
        <v>5.4636350000000009</v>
      </c>
      <c r="EJ16" s="15">
        <f>SUMIFS(CP_Forecast!$F$5:$F$38,CP_Forecast!$E$5:$E$38,Capacity_Charges!EJ$6)</f>
        <v>5.4636350000000009</v>
      </c>
      <c r="EK16" s="15">
        <f>SUMIFS(CP_Forecast!$F$5:$F$38,CP_Forecast!$E$5:$E$38,Capacity_Charges!EK$6)</f>
        <v>5.4636350000000009</v>
      </c>
      <c r="EL16" s="15">
        <f>SUMIFS(CP_Forecast!$F$5:$F$38,CP_Forecast!$E$5:$E$38,Capacity_Charges!EL$6)</f>
        <v>5.6275440500000009</v>
      </c>
      <c r="EM16" s="15">
        <f>SUMIFS(CP_Forecast!$F$5:$F$38,CP_Forecast!$E$5:$E$38,Capacity_Charges!EM$6)</f>
        <v>5.6275440500000009</v>
      </c>
      <c r="EN16" s="15">
        <f>SUMIFS(CP_Forecast!$F$5:$F$38,CP_Forecast!$E$5:$E$38,Capacity_Charges!EN$6)</f>
        <v>5.6275440500000009</v>
      </c>
      <c r="EO16" s="15">
        <f>SUMIFS(CP_Forecast!$F$5:$F$38,CP_Forecast!$E$5:$E$38,Capacity_Charges!EO$6)</f>
        <v>5.6275440500000009</v>
      </c>
      <c r="EP16" s="15">
        <f>SUMIFS(CP_Forecast!$F$5:$F$38,CP_Forecast!$E$5:$E$38,Capacity_Charges!EP$6)</f>
        <v>5.6275440500000009</v>
      </c>
      <c r="EQ16" s="15">
        <f>SUMIFS(CP_Forecast!$F$5:$F$38,CP_Forecast!$E$5:$E$38,Capacity_Charges!EQ$6)</f>
        <v>5.6275440500000009</v>
      </c>
      <c r="ER16" s="15">
        <f>SUMIFS(CP_Forecast!$F$5:$F$38,CP_Forecast!$E$5:$E$38,Capacity_Charges!ER$6)</f>
        <v>5.6275440500000009</v>
      </c>
      <c r="ES16" s="15">
        <f>SUMIFS(CP_Forecast!$F$5:$F$38,CP_Forecast!$E$5:$E$38,Capacity_Charges!ES$6)</f>
        <v>5.6275440500000009</v>
      </c>
      <c r="ET16" s="15">
        <f>SUMIFS(CP_Forecast!$F$5:$F$38,CP_Forecast!$E$5:$E$38,Capacity_Charges!ET$6)</f>
        <v>5.6275440500000009</v>
      </c>
      <c r="EU16" s="15">
        <f>SUMIFS(CP_Forecast!$F$5:$F$38,CP_Forecast!$E$5:$E$38,Capacity_Charges!EU$6)</f>
        <v>5.6275440500000009</v>
      </c>
      <c r="EV16" s="15">
        <f>SUMIFS(CP_Forecast!$F$5:$F$38,CP_Forecast!$E$5:$E$38,Capacity_Charges!EV$6)</f>
        <v>5.6275440500000009</v>
      </c>
      <c r="EW16" s="15">
        <f>SUMIFS(CP_Forecast!$F$5:$F$38,CP_Forecast!$E$5:$E$38,Capacity_Charges!EW$6)</f>
        <v>5.6275440500000009</v>
      </c>
      <c r="EX16" s="15">
        <f>SUMIFS(CP_Forecast!$F$5:$F$38,CP_Forecast!$E$5:$E$38,Capacity_Charges!EX$6)</f>
        <v>5.796370371500001</v>
      </c>
      <c r="EY16" s="15">
        <f>SUMIFS(CP_Forecast!$F$5:$F$38,CP_Forecast!$E$5:$E$38,Capacity_Charges!EY$6)</f>
        <v>5.796370371500001</v>
      </c>
      <c r="EZ16" s="15">
        <f>SUMIFS(CP_Forecast!$F$5:$F$38,CP_Forecast!$E$5:$E$38,Capacity_Charges!EZ$6)</f>
        <v>5.796370371500001</v>
      </c>
      <c r="FA16" s="15">
        <f>SUMIFS(CP_Forecast!$F$5:$F$38,CP_Forecast!$E$5:$E$38,Capacity_Charges!FA$6)</f>
        <v>5.796370371500001</v>
      </c>
      <c r="FB16" s="15">
        <f>SUMIFS(CP_Forecast!$F$5:$F$38,CP_Forecast!$E$5:$E$38,Capacity_Charges!FB$6)</f>
        <v>5.796370371500001</v>
      </c>
      <c r="FC16" s="15">
        <f>SUMIFS(CP_Forecast!$F$5:$F$38,CP_Forecast!$E$5:$E$38,Capacity_Charges!FC$6)</f>
        <v>5.796370371500001</v>
      </c>
      <c r="FD16" s="15">
        <f>SUMIFS(CP_Forecast!$F$5:$F$38,CP_Forecast!$E$5:$E$38,Capacity_Charges!FD$6)</f>
        <v>5.796370371500001</v>
      </c>
      <c r="FE16" s="15">
        <f>SUMIFS(CP_Forecast!$F$5:$F$38,CP_Forecast!$E$5:$E$38,Capacity_Charges!FE$6)</f>
        <v>5.796370371500001</v>
      </c>
      <c r="FF16" s="15">
        <f>SUMIFS(CP_Forecast!$F$5:$F$38,CP_Forecast!$E$5:$E$38,Capacity_Charges!FF$6)</f>
        <v>5.796370371500001</v>
      </c>
      <c r="FG16" s="15">
        <f>SUMIFS(CP_Forecast!$F$5:$F$38,CP_Forecast!$E$5:$E$38,Capacity_Charges!FG$6)</f>
        <v>5.796370371500001</v>
      </c>
      <c r="FH16" s="15">
        <f>SUMIFS(CP_Forecast!$F$5:$F$38,CP_Forecast!$E$5:$E$38,Capacity_Charges!FH$6)</f>
        <v>5.796370371500001</v>
      </c>
      <c r="FI16" s="15">
        <f>SUMIFS(CP_Forecast!$F$5:$F$38,CP_Forecast!$E$5:$E$38,Capacity_Charges!FI$6)</f>
        <v>5.796370371500001</v>
      </c>
      <c r="FJ16" s="15">
        <f>SUMIFS(CP_Forecast!$F$5:$F$38,CP_Forecast!$E$5:$E$38,Capacity_Charges!FJ$6)</f>
        <v>5.9702614826450011</v>
      </c>
      <c r="FK16" s="15">
        <f>SUMIFS(CP_Forecast!$F$5:$F$38,CP_Forecast!$E$5:$E$38,Capacity_Charges!FK$6)</f>
        <v>5.9702614826450011</v>
      </c>
      <c r="FL16" s="15">
        <f>SUMIFS(CP_Forecast!$F$5:$F$38,CP_Forecast!$E$5:$E$38,Capacity_Charges!FL$6)</f>
        <v>5.9702614826450011</v>
      </c>
      <c r="FM16" s="15">
        <f>SUMIFS(CP_Forecast!$F$5:$F$38,CP_Forecast!$E$5:$E$38,Capacity_Charges!FM$6)</f>
        <v>5.9702614826450011</v>
      </c>
      <c r="FN16" s="15">
        <f>SUMIFS(CP_Forecast!$F$5:$F$38,CP_Forecast!$E$5:$E$38,Capacity_Charges!FN$6)</f>
        <v>5.9702614826450011</v>
      </c>
      <c r="FO16" s="15">
        <f>SUMIFS(CP_Forecast!$F$5:$F$38,CP_Forecast!$E$5:$E$38,Capacity_Charges!FO$6)</f>
        <v>5.9702614826450011</v>
      </c>
      <c r="FP16" s="15">
        <f>SUMIFS(CP_Forecast!$F$5:$F$38,CP_Forecast!$E$5:$E$38,Capacity_Charges!FP$6)</f>
        <v>5.9702614826450011</v>
      </c>
      <c r="FQ16" s="15">
        <f>SUMIFS(CP_Forecast!$F$5:$F$38,CP_Forecast!$E$5:$E$38,Capacity_Charges!FQ$6)</f>
        <v>5.9702614826450011</v>
      </c>
      <c r="FR16" s="15">
        <f>SUMIFS(CP_Forecast!$F$5:$F$38,CP_Forecast!$E$5:$E$38,Capacity_Charges!FR$6)</f>
        <v>5.9702614826450011</v>
      </c>
      <c r="FS16" s="15">
        <f>SUMIFS(CP_Forecast!$F$5:$F$38,CP_Forecast!$E$5:$E$38,Capacity_Charges!FS$6)</f>
        <v>5.9702614826450011</v>
      </c>
      <c r="FT16" s="15">
        <f>SUMIFS(CP_Forecast!$F$5:$F$38,CP_Forecast!$E$5:$E$38,Capacity_Charges!FT$6)</f>
        <v>5.9702614826450011</v>
      </c>
      <c r="FU16" s="15">
        <f>SUMIFS(CP_Forecast!$F$5:$F$38,CP_Forecast!$E$5:$E$38,Capacity_Charges!FU$6)</f>
        <v>5.9702614826450011</v>
      </c>
      <c r="FV16" s="15">
        <f>SUMIFS(CP_Forecast!$F$5:$F$38,CP_Forecast!$E$5:$E$38,Capacity_Charges!FV$6)</f>
        <v>6.1493693271243517</v>
      </c>
      <c r="FW16" s="15">
        <f>SUMIFS(CP_Forecast!$F$5:$F$38,CP_Forecast!$E$5:$E$38,Capacity_Charges!FW$6)</f>
        <v>6.1493693271243517</v>
      </c>
      <c r="FX16" s="15">
        <f>SUMIFS(CP_Forecast!$F$5:$F$38,CP_Forecast!$E$5:$E$38,Capacity_Charges!FX$6)</f>
        <v>6.1493693271243517</v>
      </c>
      <c r="FY16" s="15">
        <f>SUMIFS(CP_Forecast!$F$5:$F$38,CP_Forecast!$E$5:$E$38,Capacity_Charges!FY$6)</f>
        <v>6.1493693271243517</v>
      </c>
      <c r="FZ16" s="15">
        <f>SUMIFS(CP_Forecast!$F$5:$F$38,CP_Forecast!$E$5:$E$38,Capacity_Charges!FZ$6)</f>
        <v>6.1493693271243517</v>
      </c>
      <c r="GA16" s="15">
        <f>SUMIFS(CP_Forecast!$F$5:$F$38,CP_Forecast!$E$5:$E$38,Capacity_Charges!GA$6)</f>
        <v>6.1493693271243517</v>
      </c>
      <c r="GB16" s="15">
        <f>SUMIFS(CP_Forecast!$F$5:$F$38,CP_Forecast!$E$5:$E$38,Capacity_Charges!GB$6)</f>
        <v>6.1493693271243517</v>
      </c>
      <c r="GC16" s="15">
        <f>SUMIFS(CP_Forecast!$F$5:$F$38,CP_Forecast!$E$5:$E$38,Capacity_Charges!GC$6)</f>
        <v>6.1493693271243517</v>
      </c>
      <c r="GD16" s="15">
        <f>SUMIFS(CP_Forecast!$F$5:$F$38,CP_Forecast!$E$5:$E$38,Capacity_Charges!GD$6)</f>
        <v>6.1493693271243517</v>
      </c>
      <c r="GE16" s="15">
        <f>SUMIFS(CP_Forecast!$F$5:$F$38,CP_Forecast!$E$5:$E$38,Capacity_Charges!GE$6)</f>
        <v>6.1493693271243517</v>
      </c>
      <c r="GF16" s="15">
        <f>SUMIFS(CP_Forecast!$F$5:$F$38,CP_Forecast!$E$5:$E$38,Capacity_Charges!GF$6)</f>
        <v>6.1493693271243517</v>
      </c>
      <c r="GG16" s="15">
        <f>SUMIFS(CP_Forecast!$F$5:$F$38,CP_Forecast!$E$5:$E$38,Capacity_Charges!GG$6)</f>
        <v>6.1493693271243517</v>
      </c>
      <c r="GH16" s="15">
        <f>SUMIFS(CP_Forecast!$F$5:$F$38,CP_Forecast!$E$5:$E$38,Capacity_Charges!GH$6)</f>
        <v>6.3338504069380823</v>
      </c>
      <c r="GI16" s="15">
        <f>SUMIFS(CP_Forecast!$F$5:$F$38,CP_Forecast!$E$5:$E$38,Capacity_Charges!GI$6)</f>
        <v>6.3338504069380823</v>
      </c>
      <c r="GJ16" s="15">
        <f>SUMIFS(CP_Forecast!$F$5:$F$38,CP_Forecast!$E$5:$E$38,Capacity_Charges!GJ$6)</f>
        <v>6.3338504069380823</v>
      </c>
      <c r="GK16" s="15">
        <f>SUMIFS(CP_Forecast!$F$5:$F$38,CP_Forecast!$E$5:$E$38,Capacity_Charges!GK$6)</f>
        <v>6.3338504069380823</v>
      </c>
      <c r="GL16" s="15">
        <f>SUMIFS(CP_Forecast!$F$5:$F$38,CP_Forecast!$E$5:$E$38,Capacity_Charges!GL$6)</f>
        <v>6.3338504069380823</v>
      </c>
      <c r="GM16" s="15">
        <f>SUMIFS(CP_Forecast!$F$5:$F$38,CP_Forecast!$E$5:$E$38,Capacity_Charges!GM$6)</f>
        <v>6.3338504069380823</v>
      </c>
      <c r="GN16" s="15">
        <f>SUMIFS(CP_Forecast!$F$5:$F$38,CP_Forecast!$E$5:$E$38,Capacity_Charges!GN$6)</f>
        <v>6.3338504069380823</v>
      </c>
      <c r="GO16" s="15">
        <f>SUMIFS(CP_Forecast!$F$5:$F$38,CP_Forecast!$E$5:$E$38,Capacity_Charges!GO$6)</f>
        <v>6.3338504069380823</v>
      </c>
      <c r="GP16" s="15">
        <f>SUMIFS(CP_Forecast!$F$5:$F$38,CP_Forecast!$E$5:$E$38,Capacity_Charges!GP$6)</f>
        <v>6.3338504069380823</v>
      </c>
      <c r="GQ16" s="15">
        <f>SUMIFS(CP_Forecast!$F$5:$F$38,CP_Forecast!$E$5:$E$38,Capacity_Charges!GQ$6)</f>
        <v>6.3338504069380823</v>
      </c>
      <c r="GR16" s="15">
        <f>SUMIFS(CP_Forecast!$F$5:$F$38,CP_Forecast!$E$5:$E$38,Capacity_Charges!GR$6)</f>
        <v>6.3338504069380823</v>
      </c>
      <c r="GS16" s="15">
        <f>SUMIFS(CP_Forecast!$F$5:$F$38,CP_Forecast!$E$5:$E$38,Capacity_Charges!GS$6)</f>
        <v>6.3338504069380823</v>
      </c>
      <c r="GT16" s="15">
        <f>SUMIFS(CP_Forecast!$F$5:$F$38,CP_Forecast!$E$5:$E$38,Capacity_Charges!GT$6)</f>
        <v>6.5238659191462247</v>
      </c>
      <c r="GU16" s="15">
        <f>SUMIFS(CP_Forecast!$F$5:$F$38,CP_Forecast!$E$5:$E$38,Capacity_Charges!GU$6)</f>
        <v>6.5238659191462247</v>
      </c>
      <c r="GV16" s="15">
        <f>SUMIFS(CP_Forecast!$F$5:$F$38,CP_Forecast!$E$5:$E$38,Capacity_Charges!GV$6)</f>
        <v>6.5238659191462247</v>
      </c>
      <c r="GW16" s="15">
        <f>SUMIFS(CP_Forecast!$F$5:$F$38,CP_Forecast!$E$5:$E$38,Capacity_Charges!GW$6)</f>
        <v>6.5238659191462247</v>
      </c>
      <c r="GX16" s="15">
        <f>SUMIFS(CP_Forecast!$F$5:$F$38,CP_Forecast!$E$5:$E$38,Capacity_Charges!GX$6)</f>
        <v>6.5238659191462247</v>
      </c>
      <c r="GY16" s="15">
        <f>SUMIFS(CP_Forecast!$F$5:$F$38,CP_Forecast!$E$5:$E$38,Capacity_Charges!GY$6)</f>
        <v>6.5238659191462247</v>
      </c>
      <c r="GZ16" s="15">
        <f>SUMIFS(CP_Forecast!$F$5:$F$38,CP_Forecast!$E$5:$E$38,Capacity_Charges!GZ$6)</f>
        <v>6.5238659191462247</v>
      </c>
      <c r="HA16" s="15">
        <f>SUMIFS(CP_Forecast!$F$5:$F$38,CP_Forecast!$E$5:$E$38,Capacity_Charges!HA$6)</f>
        <v>6.5238659191462247</v>
      </c>
      <c r="HB16" s="15">
        <f>SUMIFS(CP_Forecast!$F$5:$F$38,CP_Forecast!$E$5:$E$38,Capacity_Charges!HB$6)</f>
        <v>6.5238659191462247</v>
      </c>
      <c r="HC16" s="15">
        <f>SUMIFS(CP_Forecast!$F$5:$F$38,CP_Forecast!$E$5:$E$38,Capacity_Charges!HC$6)</f>
        <v>6.5238659191462247</v>
      </c>
      <c r="HD16" s="15">
        <f>SUMIFS(CP_Forecast!$F$5:$F$38,CP_Forecast!$E$5:$E$38,Capacity_Charges!HD$6)</f>
        <v>6.5238659191462247</v>
      </c>
      <c r="HE16" s="15">
        <f>SUMIFS(CP_Forecast!$F$5:$F$38,CP_Forecast!$E$5:$E$38,Capacity_Charges!HE$6)</f>
        <v>6.5238659191462247</v>
      </c>
      <c r="HF16" s="15">
        <f>SUMIFS(CP_Forecast!$F$5:$F$38,CP_Forecast!$E$5:$E$38,Capacity_Charges!HF$6)</f>
        <v>6.7195818967206113</v>
      </c>
      <c r="HG16" s="15">
        <f>SUMIFS(CP_Forecast!$F$5:$F$38,CP_Forecast!$E$5:$E$38,Capacity_Charges!HG$6)</f>
        <v>6.7195818967206113</v>
      </c>
      <c r="HH16" s="15">
        <f>SUMIFS(CP_Forecast!$F$5:$F$38,CP_Forecast!$E$5:$E$38,Capacity_Charges!HH$6)</f>
        <v>6.7195818967206113</v>
      </c>
      <c r="HI16" s="15">
        <f>SUMIFS(CP_Forecast!$F$5:$F$38,CP_Forecast!$E$5:$E$38,Capacity_Charges!HI$6)</f>
        <v>6.7195818967206113</v>
      </c>
      <c r="HJ16" s="15">
        <f>SUMIFS(CP_Forecast!$F$5:$F$38,CP_Forecast!$E$5:$E$38,Capacity_Charges!HJ$6)</f>
        <v>6.7195818967206113</v>
      </c>
      <c r="HK16" s="15">
        <f>SUMIFS(CP_Forecast!$F$5:$F$38,CP_Forecast!$E$5:$E$38,Capacity_Charges!HK$6)</f>
        <v>6.7195818967206113</v>
      </c>
      <c r="HL16" s="15">
        <f>SUMIFS(CP_Forecast!$F$5:$F$38,CP_Forecast!$E$5:$E$38,Capacity_Charges!HL$6)</f>
        <v>6.7195818967206113</v>
      </c>
      <c r="HM16" s="15">
        <f>SUMIFS(CP_Forecast!$F$5:$F$38,CP_Forecast!$E$5:$E$38,Capacity_Charges!HM$6)</f>
        <v>6.7195818967206113</v>
      </c>
      <c r="HN16" s="15">
        <f>SUMIFS(CP_Forecast!$F$5:$F$38,CP_Forecast!$E$5:$E$38,Capacity_Charges!HN$6)</f>
        <v>6.7195818967206113</v>
      </c>
      <c r="HO16" s="15">
        <f>SUMIFS(CP_Forecast!$F$5:$F$38,CP_Forecast!$E$5:$E$38,Capacity_Charges!HO$6)</f>
        <v>6.7195818967206113</v>
      </c>
      <c r="HP16" s="15">
        <f>SUMIFS(CP_Forecast!$F$5:$F$38,CP_Forecast!$E$5:$E$38,Capacity_Charges!HP$6)</f>
        <v>6.7195818967206113</v>
      </c>
      <c r="HQ16" s="15">
        <f>SUMIFS(CP_Forecast!$F$5:$F$38,CP_Forecast!$E$5:$E$38,Capacity_Charges!HQ$6)</f>
        <v>6.7195818967206113</v>
      </c>
      <c r="HR16" s="15">
        <f>SUMIFS(CP_Forecast!$F$5:$F$38,CP_Forecast!$E$5:$E$38,Capacity_Charges!HR$6)</f>
        <v>6.9211693536222301</v>
      </c>
      <c r="HS16" s="15">
        <f>SUMIFS(CP_Forecast!$F$5:$F$38,CP_Forecast!$E$5:$E$38,Capacity_Charges!HS$6)</f>
        <v>6.9211693536222301</v>
      </c>
      <c r="HT16" s="15">
        <f>SUMIFS(CP_Forecast!$F$5:$F$38,CP_Forecast!$E$5:$E$38,Capacity_Charges!HT$6)</f>
        <v>6.9211693536222301</v>
      </c>
      <c r="HU16" s="15">
        <f>SUMIFS(CP_Forecast!$F$5:$F$38,CP_Forecast!$E$5:$E$38,Capacity_Charges!HU$6)</f>
        <v>6.9211693536222301</v>
      </c>
      <c r="HV16" s="15">
        <f>SUMIFS(CP_Forecast!$F$5:$F$38,CP_Forecast!$E$5:$E$38,Capacity_Charges!HV$6)</f>
        <v>6.9211693536222301</v>
      </c>
      <c r="HW16" s="15">
        <f>SUMIFS(CP_Forecast!$F$5:$F$38,CP_Forecast!$E$5:$E$38,Capacity_Charges!HW$6)</f>
        <v>6.9211693536222301</v>
      </c>
      <c r="HX16" s="15">
        <f>SUMIFS(CP_Forecast!$F$5:$F$38,CP_Forecast!$E$5:$E$38,Capacity_Charges!HX$6)</f>
        <v>6.9211693536222301</v>
      </c>
      <c r="HY16" s="15">
        <f>SUMIFS(CP_Forecast!$F$5:$F$38,CP_Forecast!$E$5:$E$38,Capacity_Charges!HY$6)</f>
        <v>6.9211693536222301</v>
      </c>
      <c r="HZ16" s="15">
        <f>SUMIFS(CP_Forecast!$F$5:$F$38,CP_Forecast!$E$5:$E$38,Capacity_Charges!HZ$6)</f>
        <v>6.9211693536222301</v>
      </c>
      <c r="IA16" s="15">
        <f>SUMIFS(CP_Forecast!$F$5:$F$38,CP_Forecast!$E$5:$E$38,Capacity_Charges!IA$6)</f>
        <v>6.9211693536222301</v>
      </c>
      <c r="IB16" s="15">
        <f>SUMIFS(CP_Forecast!$F$5:$F$38,CP_Forecast!$E$5:$E$38,Capacity_Charges!IB$6)</f>
        <v>6.9211693536222301</v>
      </c>
      <c r="IC16" s="15">
        <f>SUMIFS(CP_Forecast!$F$5:$F$38,CP_Forecast!$E$5:$E$38,Capacity_Charges!IC$6)</f>
        <v>6.9211693536222301</v>
      </c>
      <c r="ID16" s="15">
        <f>SUMIFS(CP_Forecast!$F$5:$F$38,CP_Forecast!$E$5:$E$38,Capacity_Charges!ID$6)</f>
        <v>7.1288044342308972</v>
      </c>
      <c r="IE16" s="15">
        <f>SUMIFS(CP_Forecast!$F$5:$F$38,CP_Forecast!$E$5:$E$38,Capacity_Charges!IE$6)</f>
        <v>7.1288044342308972</v>
      </c>
      <c r="IF16" s="15">
        <f>SUMIFS(CP_Forecast!$F$5:$F$38,CP_Forecast!$E$5:$E$38,Capacity_Charges!IF$6)</f>
        <v>7.1288044342308972</v>
      </c>
      <c r="IG16" s="15">
        <f>SUMIFS(CP_Forecast!$F$5:$F$38,CP_Forecast!$E$5:$E$38,Capacity_Charges!IG$6)</f>
        <v>7.1288044342308972</v>
      </c>
      <c r="IH16" s="15">
        <f>SUMIFS(CP_Forecast!$F$5:$F$38,CP_Forecast!$E$5:$E$38,Capacity_Charges!IH$6)</f>
        <v>7.1288044342308972</v>
      </c>
      <c r="II16" s="15">
        <f>SUMIFS(CP_Forecast!$F$5:$F$38,CP_Forecast!$E$5:$E$38,Capacity_Charges!II$6)</f>
        <v>7.1288044342308972</v>
      </c>
      <c r="IJ16" s="15">
        <f>SUMIFS(CP_Forecast!$F$5:$F$38,CP_Forecast!$E$5:$E$38,Capacity_Charges!IJ$6)</f>
        <v>7.1288044342308972</v>
      </c>
      <c r="IK16" s="15">
        <f>SUMIFS(CP_Forecast!$F$5:$F$38,CP_Forecast!$E$5:$E$38,Capacity_Charges!IK$6)</f>
        <v>7.1288044342308972</v>
      </c>
      <c r="IL16" s="15">
        <f>SUMIFS(CP_Forecast!$F$5:$F$38,CP_Forecast!$E$5:$E$38,Capacity_Charges!IL$6)</f>
        <v>7.1288044342308972</v>
      </c>
      <c r="IM16" s="15">
        <f>SUMIFS(CP_Forecast!$F$5:$F$38,CP_Forecast!$E$5:$E$38,Capacity_Charges!IM$6)</f>
        <v>7.1288044342308972</v>
      </c>
      <c r="IN16" s="15">
        <f>SUMIFS(CP_Forecast!$F$5:$F$38,CP_Forecast!$E$5:$E$38,Capacity_Charges!IN$6)</f>
        <v>7.1288044342308972</v>
      </c>
      <c r="IO16" s="15">
        <f>SUMIFS(CP_Forecast!$F$5:$F$38,CP_Forecast!$E$5:$E$38,Capacity_Charges!IO$6)</f>
        <v>7.1288044342308972</v>
      </c>
      <c r="IP16" s="15">
        <f>SUMIFS(CP_Forecast!$F$5:$F$38,CP_Forecast!$E$5:$E$38,Capacity_Charges!IP$6)</f>
        <v>7.3426685672578245</v>
      </c>
      <c r="IQ16" s="15">
        <f>SUMIFS(CP_Forecast!$F$5:$F$38,CP_Forecast!$E$5:$E$38,Capacity_Charges!IQ$6)</f>
        <v>7.3426685672578245</v>
      </c>
      <c r="IR16" s="15">
        <f>SUMIFS(CP_Forecast!$F$5:$F$38,CP_Forecast!$E$5:$E$38,Capacity_Charges!IR$6)</f>
        <v>7.3426685672578245</v>
      </c>
      <c r="IS16" s="15">
        <f>SUMIFS(CP_Forecast!$F$5:$F$38,CP_Forecast!$E$5:$E$38,Capacity_Charges!IS$6)</f>
        <v>7.3426685672578245</v>
      </c>
      <c r="IT16" s="15">
        <f>SUMIFS(CP_Forecast!$F$5:$F$38,CP_Forecast!$E$5:$E$38,Capacity_Charges!IT$6)</f>
        <v>7.3426685672578245</v>
      </c>
      <c r="IU16" s="15">
        <f>SUMIFS(CP_Forecast!$F$5:$F$38,CP_Forecast!$E$5:$E$38,Capacity_Charges!IU$6)</f>
        <v>7.3426685672578245</v>
      </c>
      <c r="IV16" s="15">
        <f>SUMIFS(CP_Forecast!$F$5:$F$38,CP_Forecast!$E$5:$E$38,Capacity_Charges!IV$6)</f>
        <v>7.3426685672578245</v>
      </c>
      <c r="IW16" s="15">
        <f>SUMIFS(CP_Forecast!$F$5:$F$38,CP_Forecast!$E$5:$E$38,Capacity_Charges!IW$6)</f>
        <v>7.3426685672578245</v>
      </c>
      <c r="IX16" s="15">
        <f>SUMIFS(CP_Forecast!$F$5:$F$38,CP_Forecast!$E$5:$E$38,Capacity_Charges!IX$6)</f>
        <v>7.3426685672578245</v>
      </c>
      <c r="IY16" s="15">
        <f>SUMIFS(CP_Forecast!$F$5:$F$38,CP_Forecast!$E$5:$E$38,Capacity_Charges!IY$6)</f>
        <v>7.3426685672578245</v>
      </c>
      <c r="IZ16" s="15">
        <f>SUMIFS(CP_Forecast!$F$5:$F$38,CP_Forecast!$E$5:$E$38,Capacity_Charges!IZ$6)</f>
        <v>7.3426685672578245</v>
      </c>
      <c r="JA16" s="15">
        <f>SUMIFS(CP_Forecast!$F$5:$F$38,CP_Forecast!$E$5:$E$38,Capacity_Charges!JA$6)</f>
        <v>7.3426685672578245</v>
      </c>
      <c r="JB16" s="15">
        <f>SUMIFS(CP_Forecast!$F$5:$F$38,CP_Forecast!$E$5:$E$38,Capacity_Charges!JB$6)</f>
        <v>7.5629486242755597</v>
      </c>
      <c r="JC16" s="15">
        <f>SUMIFS(CP_Forecast!$F$5:$F$38,CP_Forecast!$E$5:$E$38,Capacity_Charges!JC$6)</f>
        <v>7.5629486242755597</v>
      </c>
      <c r="JD16" s="15">
        <f>SUMIFS(CP_Forecast!$F$5:$F$38,CP_Forecast!$E$5:$E$38,Capacity_Charges!JD$6)</f>
        <v>7.5629486242755597</v>
      </c>
      <c r="JE16" s="15">
        <f>SUMIFS(CP_Forecast!$F$5:$F$38,CP_Forecast!$E$5:$E$38,Capacity_Charges!JE$6)</f>
        <v>7.5629486242755597</v>
      </c>
      <c r="JF16" s="15">
        <f>SUMIFS(CP_Forecast!$F$5:$F$38,CP_Forecast!$E$5:$E$38,Capacity_Charges!JF$6)</f>
        <v>7.5629486242755597</v>
      </c>
      <c r="JG16" s="15">
        <f>SUMIFS(CP_Forecast!$F$5:$F$38,CP_Forecast!$E$5:$E$38,Capacity_Charges!JG$6)</f>
        <v>7.5629486242755597</v>
      </c>
      <c r="JH16" s="15">
        <f>SUMIFS(CP_Forecast!$F$5:$F$38,CP_Forecast!$E$5:$E$38,Capacity_Charges!JH$6)</f>
        <v>7.5629486242755597</v>
      </c>
      <c r="JI16" s="15">
        <f>SUMIFS(CP_Forecast!$F$5:$F$38,CP_Forecast!$E$5:$E$38,Capacity_Charges!JI$6)</f>
        <v>7.5629486242755597</v>
      </c>
      <c r="JJ16" s="15">
        <f>SUMIFS(CP_Forecast!$F$5:$F$38,CP_Forecast!$E$5:$E$38,Capacity_Charges!JJ$6)</f>
        <v>7.5629486242755597</v>
      </c>
      <c r="JK16" s="15">
        <f>SUMIFS(CP_Forecast!$F$5:$F$38,CP_Forecast!$E$5:$E$38,Capacity_Charges!JK$6)</f>
        <v>7.5629486242755597</v>
      </c>
      <c r="JL16" s="15">
        <f>SUMIFS(CP_Forecast!$F$5:$F$38,CP_Forecast!$E$5:$E$38,Capacity_Charges!JL$6)</f>
        <v>7.5629486242755597</v>
      </c>
      <c r="JM16" s="15">
        <f>SUMIFS(CP_Forecast!$F$5:$F$38,CP_Forecast!$E$5:$E$38,Capacity_Charges!JM$6)</f>
        <v>7.5629486242755597</v>
      </c>
      <c r="JN16" s="15">
        <f>SUMIFS(CP_Forecast!$F$5:$F$38,CP_Forecast!$E$5:$E$38,Capacity_Charges!JN$6)</f>
        <v>7.7898370830038264</v>
      </c>
      <c r="JO16" s="15">
        <f>SUMIFS(CP_Forecast!$F$5:$F$38,CP_Forecast!$E$5:$E$38,Capacity_Charges!JO$6)</f>
        <v>7.7898370830038264</v>
      </c>
      <c r="JP16" s="15">
        <f>SUMIFS(CP_Forecast!$F$5:$F$38,CP_Forecast!$E$5:$E$38,Capacity_Charges!JP$6)</f>
        <v>7.7898370830038264</v>
      </c>
      <c r="JQ16" s="15">
        <f>SUMIFS(CP_Forecast!$F$5:$F$38,CP_Forecast!$E$5:$E$38,Capacity_Charges!JQ$6)</f>
        <v>7.7898370830038264</v>
      </c>
      <c r="JR16" s="15">
        <f>SUMIFS(CP_Forecast!$F$5:$F$38,CP_Forecast!$E$5:$E$38,Capacity_Charges!JR$6)</f>
        <v>7.7898370830038264</v>
      </c>
      <c r="JS16" s="15">
        <f>SUMIFS(CP_Forecast!$F$5:$F$38,CP_Forecast!$E$5:$E$38,Capacity_Charges!JS$6)</f>
        <v>7.7898370830038264</v>
      </c>
      <c r="JT16" s="15">
        <f>SUMIFS(CP_Forecast!$F$5:$F$38,CP_Forecast!$E$5:$E$38,Capacity_Charges!JT$6)</f>
        <v>7.7898370830038264</v>
      </c>
      <c r="JU16" s="15">
        <f>SUMIFS(CP_Forecast!$F$5:$F$38,CP_Forecast!$E$5:$E$38,Capacity_Charges!JU$6)</f>
        <v>7.7898370830038264</v>
      </c>
      <c r="JV16" s="15">
        <f>SUMIFS(CP_Forecast!$F$5:$F$38,CP_Forecast!$E$5:$E$38,Capacity_Charges!JV$6)</f>
        <v>7.7898370830038264</v>
      </c>
      <c r="JW16" s="15">
        <f>SUMIFS(CP_Forecast!$F$5:$F$38,CP_Forecast!$E$5:$E$38,Capacity_Charges!JW$6)</f>
        <v>7.7898370830038264</v>
      </c>
      <c r="JX16" s="15">
        <f>SUMIFS(CP_Forecast!$F$5:$F$38,CP_Forecast!$E$5:$E$38,Capacity_Charges!JX$6)</f>
        <v>7.7898370830038264</v>
      </c>
      <c r="JY16" s="15">
        <f>SUMIFS(CP_Forecast!$F$5:$F$38,CP_Forecast!$E$5:$E$38,Capacity_Charges!JY$6)</f>
        <v>7.7898370830038264</v>
      </c>
      <c r="JZ16" s="15">
        <f>SUMIFS(CP_Forecast!$F$5:$F$38,CP_Forecast!$E$5:$E$38,Capacity_Charges!JZ$6)</f>
        <v>8.0235321954939423</v>
      </c>
      <c r="KA16" s="15">
        <f>SUMIFS(CP_Forecast!$F$5:$F$38,CP_Forecast!$E$5:$E$38,Capacity_Charges!KA$6)</f>
        <v>8.0235321954939423</v>
      </c>
      <c r="KB16" s="15">
        <f>SUMIFS(CP_Forecast!$F$5:$F$38,CP_Forecast!$E$5:$E$38,Capacity_Charges!KB$6)</f>
        <v>8.0235321954939423</v>
      </c>
      <c r="KC16" s="15">
        <f>SUMIFS(CP_Forecast!$F$5:$F$38,CP_Forecast!$E$5:$E$38,Capacity_Charges!KC$6)</f>
        <v>8.0235321954939423</v>
      </c>
      <c r="KD16" s="15">
        <f>SUMIFS(CP_Forecast!$F$5:$F$38,CP_Forecast!$E$5:$E$38,Capacity_Charges!KD$6)</f>
        <v>8.0235321954939423</v>
      </c>
      <c r="KE16" s="15">
        <f>SUMIFS(CP_Forecast!$F$5:$F$38,CP_Forecast!$E$5:$E$38,Capacity_Charges!KE$6)</f>
        <v>8.0235321954939423</v>
      </c>
      <c r="KF16" s="15">
        <f>SUMIFS(CP_Forecast!$F$5:$F$38,CP_Forecast!$E$5:$E$38,Capacity_Charges!KF$6)</f>
        <v>8.0235321954939423</v>
      </c>
      <c r="KG16" s="15">
        <f>SUMIFS(CP_Forecast!$F$5:$F$38,CP_Forecast!$E$5:$E$38,Capacity_Charges!KG$6)</f>
        <v>8.0235321954939423</v>
      </c>
      <c r="KH16" s="15">
        <f>SUMIFS(CP_Forecast!$F$5:$F$38,CP_Forecast!$E$5:$E$38,Capacity_Charges!KH$6)</f>
        <v>8.0235321954939423</v>
      </c>
      <c r="KI16" s="15">
        <f>SUMIFS(CP_Forecast!$F$5:$F$38,CP_Forecast!$E$5:$E$38,Capacity_Charges!KI$6)</f>
        <v>8.0235321954939423</v>
      </c>
      <c r="KJ16" s="15">
        <f>SUMIFS(CP_Forecast!$F$5:$F$38,CP_Forecast!$E$5:$E$38,Capacity_Charges!KJ$6)</f>
        <v>8.0235321954939423</v>
      </c>
      <c r="KK16" s="15">
        <f>SUMIFS(CP_Forecast!$F$5:$F$38,CP_Forecast!$E$5:$E$38,Capacity_Charges!KK$6)</f>
        <v>8.0235321954939423</v>
      </c>
      <c r="KL16" s="15">
        <f>SUMIFS(CP_Forecast!$F$5:$F$38,CP_Forecast!$E$5:$E$38,Capacity_Charges!KL$6)</f>
        <v>8.2642381613587599</v>
      </c>
      <c r="KM16" s="15">
        <f>SUMIFS(CP_Forecast!$F$5:$F$38,CP_Forecast!$E$5:$E$38,Capacity_Charges!KM$6)</f>
        <v>8.2642381613587599</v>
      </c>
      <c r="KN16" s="15">
        <f>SUMIFS(CP_Forecast!$F$5:$F$38,CP_Forecast!$E$5:$E$38,Capacity_Charges!KN$6)</f>
        <v>8.2642381613587599</v>
      </c>
      <c r="KO16" s="15">
        <f>SUMIFS(CP_Forecast!$F$5:$F$38,CP_Forecast!$E$5:$E$38,Capacity_Charges!KO$6)</f>
        <v>8.2642381613587599</v>
      </c>
      <c r="KP16" s="15">
        <f>SUMIFS(CP_Forecast!$F$5:$F$38,CP_Forecast!$E$5:$E$38,Capacity_Charges!KP$6)</f>
        <v>8.2642381613587599</v>
      </c>
      <c r="KQ16" s="15">
        <f>SUMIFS(CP_Forecast!$F$5:$F$38,CP_Forecast!$E$5:$E$38,Capacity_Charges!KQ$6)</f>
        <v>8.2642381613587599</v>
      </c>
      <c r="KR16" s="15">
        <f>SUMIFS(CP_Forecast!$F$5:$F$38,CP_Forecast!$E$5:$E$38,Capacity_Charges!KR$6)</f>
        <v>8.2642381613587599</v>
      </c>
      <c r="KS16" s="15">
        <f>SUMIFS(CP_Forecast!$F$5:$F$38,CP_Forecast!$E$5:$E$38,Capacity_Charges!KS$6)</f>
        <v>8.2642381613587599</v>
      </c>
      <c r="KT16" s="15">
        <f>SUMIFS(CP_Forecast!$F$5:$F$38,CP_Forecast!$E$5:$E$38,Capacity_Charges!KT$6)</f>
        <v>8.2642381613587599</v>
      </c>
      <c r="KU16" s="15">
        <f>SUMIFS(CP_Forecast!$F$5:$F$38,CP_Forecast!$E$5:$E$38,Capacity_Charges!KU$6)</f>
        <v>8.2642381613587599</v>
      </c>
      <c r="KV16" s="15">
        <f>SUMIFS(CP_Forecast!$F$5:$F$38,CP_Forecast!$E$5:$E$38,Capacity_Charges!KV$6)</f>
        <v>8.2642381613587599</v>
      </c>
      <c r="KW16" s="15">
        <f>SUMIFS(CP_Forecast!$F$5:$F$38,CP_Forecast!$E$5:$E$38,Capacity_Charges!KW$6)</f>
        <v>8.2642381613587599</v>
      </c>
      <c r="KX16" s="15">
        <f>SUMIFS(CP_Forecast!$F$5:$F$38,CP_Forecast!$E$5:$E$38,Capacity_Charges!KX$6)</f>
        <v>8.5121653061995222</v>
      </c>
      <c r="KY16" s="15">
        <f>SUMIFS(CP_Forecast!$F$5:$F$38,CP_Forecast!$E$5:$E$38,Capacity_Charges!KY$6)</f>
        <v>8.5121653061995222</v>
      </c>
      <c r="KZ16" s="15">
        <f>SUMIFS(CP_Forecast!$F$5:$F$38,CP_Forecast!$E$5:$E$38,Capacity_Charges!KZ$6)</f>
        <v>8.5121653061995222</v>
      </c>
      <c r="LA16" s="15">
        <f>SUMIFS(CP_Forecast!$F$5:$F$38,CP_Forecast!$E$5:$E$38,Capacity_Charges!LA$6)</f>
        <v>8.5121653061995222</v>
      </c>
      <c r="LB16" s="15">
        <f>SUMIFS(CP_Forecast!$F$5:$F$38,CP_Forecast!$E$5:$E$38,Capacity_Charges!LB$6)</f>
        <v>8.5121653061995222</v>
      </c>
      <c r="LC16" s="15">
        <f>SUMIFS(CP_Forecast!$F$5:$F$38,CP_Forecast!$E$5:$E$38,Capacity_Charges!LC$6)</f>
        <v>8.5121653061995222</v>
      </c>
      <c r="LD16" s="15">
        <f>SUMIFS(CP_Forecast!$F$5:$F$38,CP_Forecast!$E$5:$E$38,Capacity_Charges!LD$6)</f>
        <v>8.5121653061995222</v>
      </c>
      <c r="LE16" s="15">
        <f>SUMIFS(CP_Forecast!$F$5:$F$38,CP_Forecast!$E$5:$E$38,Capacity_Charges!LE$6)</f>
        <v>8.5121653061995222</v>
      </c>
      <c r="LF16" s="15">
        <f>SUMIFS(CP_Forecast!$F$5:$F$38,CP_Forecast!$E$5:$E$38,Capacity_Charges!LF$6)</f>
        <v>8.5121653061995222</v>
      </c>
      <c r="LG16" s="15">
        <f>SUMIFS(CP_Forecast!$F$5:$F$38,CP_Forecast!$E$5:$E$38,Capacity_Charges!LG$6)</f>
        <v>8.5121653061995222</v>
      </c>
      <c r="LH16" s="15">
        <f>SUMIFS(CP_Forecast!$F$5:$F$38,CP_Forecast!$E$5:$E$38,Capacity_Charges!LH$6)</f>
        <v>8.5121653061995222</v>
      </c>
      <c r="LI16" s="15">
        <f>SUMIFS(CP_Forecast!$F$5:$F$38,CP_Forecast!$E$5:$E$38,Capacity_Charges!LI$6)</f>
        <v>8.5121653061995222</v>
      </c>
      <c r="LJ16" s="15">
        <f>SUMIFS(CP_Forecast!$F$5:$F$38,CP_Forecast!$E$5:$E$38,Capacity_Charges!LJ$6)</f>
        <v>8.7675302653855081</v>
      </c>
      <c r="LK16" s="15">
        <f>SUMIFS(CP_Forecast!$F$5:$F$38,CP_Forecast!$E$5:$E$38,Capacity_Charges!LK$6)</f>
        <v>8.7675302653855081</v>
      </c>
      <c r="LL16" s="15">
        <f>SUMIFS(CP_Forecast!$F$5:$F$38,CP_Forecast!$E$5:$E$38,Capacity_Charges!LL$6)</f>
        <v>8.7675302653855081</v>
      </c>
      <c r="LM16" s="15">
        <f>SUMIFS(CP_Forecast!$F$5:$F$38,CP_Forecast!$E$5:$E$38,Capacity_Charges!LM$6)</f>
        <v>8.7675302653855081</v>
      </c>
      <c r="LN16" s="15">
        <f>SUMIFS(CP_Forecast!$F$5:$F$38,CP_Forecast!$E$5:$E$38,Capacity_Charges!LN$6)</f>
        <v>8.7675302653855081</v>
      </c>
      <c r="LO16" s="15">
        <f>SUMIFS(CP_Forecast!$F$5:$F$38,CP_Forecast!$E$5:$E$38,Capacity_Charges!LO$6)</f>
        <v>8.7675302653855081</v>
      </c>
      <c r="LP16" s="15">
        <f>SUMIFS(CP_Forecast!$F$5:$F$38,CP_Forecast!$E$5:$E$38,Capacity_Charges!LP$6)</f>
        <v>8.7675302653855081</v>
      </c>
      <c r="LQ16" s="15">
        <f>SUMIFS(CP_Forecast!$F$5:$F$38,CP_Forecast!$E$5:$E$38,Capacity_Charges!LQ$6)</f>
        <v>8.7675302653855081</v>
      </c>
      <c r="LR16" s="15">
        <f>SUMIFS(CP_Forecast!$F$5:$F$38,CP_Forecast!$E$5:$E$38,Capacity_Charges!LR$6)</f>
        <v>8.7675302653855081</v>
      </c>
      <c r="LS16" s="15">
        <f>SUMIFS(CP_Forecast!$F$5:$F$38,CP_Forecast!$E$5:$E$38,Capacity_Charges!LS$6)</f>
        <v>8.7675302653855081</v>
      </c>
      <c r="LT16" s="15">
        <f>SUMIFS(CP_Forecast!$F$5:$F$38,CP_Forecast!$E$5:$E$38,Capacity_Charges!LT$6)</f>
        <v>8.7675302653855081</v>
      </c>
      <c r="LU16" s="15">
        <f>SUMIFS(CP_Forecast!$F$5:$F$38,CP_Forecast!$E$5:$E$38,Capacity_Charges!LU$6)</f>
        <v>8.7675302653855081</v>
      </c>
      <c r="LV16" s="15">
        <f>SUMIFS(CP_Forecast!$F$5:$F$38,CP_Forecast!$E$5:$E$38,Capacity_Charges!LV$6)</f>
        <v>9.0305561733470743</v>
      </c>
      <c r="LW16" s="15">
        <f>SUMIFS(CP_Forecast!$F$5:$F$38,CP_Forecast!$E$5:$E$38,Capacity_Charges!LW$6)</f>
        <v>9.0305561733470743</v>
      </c>
      <c r="LX16" s="15">
        <f>SUMIFS(CP_Forecast!$F$5:$F$38,CP_Forecast!$E$5:$E$38,Capacity_Charges!LX$6)</f>
        <v>9.0305561733470743</v>
      </c>
      <c r="LY16" s="15">
        <f>SUMIFS(CP_Forecast!$F$5:$F$38,CP_Forecast!$E$5:$E$38,Capacity_Charges!LY$6)</f>
        <v>9.0305561733470743</v>
      </c>
      <c r="LZ16" s="15">
        <f>SUMIFS(CP_Forecast!$F$5:$F$38,CP_Forecast!$E$5:$E$38,Capacity_Charges!LZ$6)</f>
        <v>9.0305561733470743</v>
      </c>
      <c r="MA16" s="15">
        <f>SUMIFS(CP_Forecast!$F$5:$F$38,CP_Forecast!$E$5:$E$38,Capacity_Charges!MA$6)</f>
        <v>9.0305561733470743</v>
      </c>
      <c r="MB16" s="15">
        <f>SUMIFS(CP_Forecast!$F$5:$F$38,CP_Forecast!$E$5:$E$38,Capacity_Charges!MB$6)</f>
        <v>9.0305561733470743</v>
      </c>
      <c r="MC16" s="15">
        <f>SUMIFS(CP_Forecast!$F$5:$F$38,CP_Forecast!$E$5:$E$38,Capacity_Charges!MC$6)</f>
        <v>9.0305561733470743</v>
      </c>
      <c r="MD16" s="15">
        <f>SUMIFS(CP_Forecast!$F$5:$F$38,CP_Forecast!$E$5:$E$38,Capacity_Charges!MD$6)</f>
        <v>9.0305561733470743</v>
      </c>
      <c r="ME16" s="15">
        <f>SUMIFS(CP_Forecast!$F$5:$F$38,CP_Forecast!$E$5:$E$38,Capacity_Charges!ME$6)</f>
        <v>9.0305561733470743</v>
      </c>
      <c r="MF16" s="15">
        <f>SUMIFS(CP_Forecast!$F$5:$F$38,CP_Forecast!$E$5:$E$38,Capacity_Charges!MF$6)</f>
        <v>9.0305561733470743</v>
      </c>
      <c r="MG16" s="15">
        <f>SUMIFS(CP_Forecast!$F$5:$F$38,CP_Forecast!$E$5:$E$38,Capacity_Charges!MG$6)</f>
        <v>9.0305561733470743</v>
      </c>
      <c r="MH16" s="15">
        <f>SUMIFS(CP_Forecast!$F$5:$F$38,CP_Forecast!$E$5:$E$38,Capacity_Charges!MH$6)</f>
        <v>9.301472858547486</v>
      </c>
      <c r="MI16" s="15">
        <f>SUMIFS(CP_Forecast!$F$5:$F$38,CP_Forecast!$E$5:$E$38,Capacity_Charges!MI$6)</f>
        <v>9.301472858547486</v>
      </c>
      <c r="MJ16" s="15">
        <f>SUMIFS(CP_Forecast!$F$5:$F$38,CP_Forecast!$E$5:$E$38,Capacity_Charges!MJ$6)</f>
        <v>9.301472858547486</v>
      </c>
      <c r="MK16" s="15">
        <f>SUMIFS(CP_Forecast!$F$5:$F$38,CP_Forecast!$E$5:$E$38,Capacity_Charges!MK$6)</f>
        <v>9.301472858547486</v>
      </c>
      <c r="ML16" s="15">
        <f>SUMIFS(CP_Forecast!$F$5:$F$38,CP_Forecast!$E$5:$E$38,Capacity_Charges!ML$6)</f>
        <v>9.301472858547486</v>
      </c>
      <c r="MM16" s="15">
        <f>SUMIFS(CP_Forecast!$F$5:$F$38,CP_Forecast!$E$5:$E$38,Capacity_Charges!MM$6)</f>
        <v>9.301472858547486</v>
      </c>
      <c r="MN16" s="15">
        <f>SUMIFS(CP_Forecast!$F$5:$F$38,CP_Forecast!$E$5:$E$38,Capacity_Charges!MN$6)</f>
        <v>9.301472858547486</v>
      </c>
      <c r="MO16" s="15">
        <f>SUMIFS(CP_Forecast!$F$5:$F$38,CP_Forecast!$E$5:$E$38,Capacity_Charges!MO$6)</f>
        <v>9.301472858547486</v>
      </c>
      <c r="MP16" s="15">
        <f>SUMIFS(CP_Forecast!$F$5:$F$38,CP_Forecast!$E$5:$E$38,Capacity_Charges!MP$6)</f>
        <v>9.301472858547486</v>
      </c>
      <c r="MQ16" s="15">
        <f>SUMIFS(CP_Forecast!$F$5:$F$38,CP_Forecast!$E$5:$E$38,Capacity_Charges!MQ$6)</f>
        <v>9.301472858547486</v>
      </c>
      <c r="MR16" s="15">
        <f>SUMIFS(CP_Forecast!$F$5:$F$38,CP_Forecast!$E$5:$E$38,Capacity_Charges!MR$6)</f>
        <v>9.301472858547486</v>
      </c>
      <c r="MS16" s="15">
        <f>SUMIFS(CP_Forecast!$F$5:$F$38,CP_Forecast!$E$5:$E$38,Capacity_Charges!MS$6)</f>
        <v>9.301472858547486</v>
      </c>
      <c r="MT16" s="15">
        <f>SUMIFS(CP_Forecast!$F$5:$F$38,CP_Forecast!$E$5:$E$38,Capacity_Charges!MT$6)</f>
        <v>9.5805170443039103</v>
      </c>
      <c r="MU16" s="15">
        <f>SUMIFS(CP_Forecast!$F$5:$F$38,CP_Forecast!$E$5:$E$38,Capacity_Charges!MU$6)</f>
        <v>9.5805170443039103</v>
      </c>
      <c r="MV16" s="15">
        <f>SUMIFS(CP_Forecast!$F$5:$F$38,CP_Forecast!$E$5:$E$38,Capacity_Charges!MV$6)</f>
        <v>9.5805170443039103</v>
      </c>
      <c r="MW16" s="15">
        <f>SUMIFS(CP_Forecast!$F$5:$F$38,CP_Forecast!$E$5:$E$38,Capacity_Charges!MW$6)</f>
        <v>9.5805170443039103</v>
      </c>
      <c r="MX16" s="15">
        <f>SUMIFS(CP_Forecast!$F$5:$F$38,CP_Forecast!$E$5:$E$38,Capacity_Charges!MX$6)</f>
        <v>9.5805170443039103</v>
      </c>
      <c r="MY16" s="15">
        <f>SUMIFS(CP_Forecast!$F$5:$F$38,CP_Forecast!$E$5:$E$38,Capacity_Charges!MY$6)</f>
        <v>9.5805170443039103</v>
      </c>
      <c r="MZ16" s="15">
        <f>SUMIFS(CP_Forecast!$F$5:$F$38,CP_Forecast!$E$5:$E$38,Capacity_Charges!MZ$6)</f>
        <v>9.5805170443039103</v>
      </c>
      <c r="NA16" s="1"/>
      <c r="NB16" s="19" t="str">
        <f t="shared" si="160"/>
        <v xml:space="preserve">FCM Clearing Price </v>
      </c>
      <c r="NC16" s="15">
        <f t="shared" si="161"/>
        <v>4.9640000000000004</v>
      </c>
      <c r="ND16" s="15">
        <f t="shared" si="161"/>
        <v>3.8</v>
      </c>
      <c r="NE16" s="15">
        <f t="shared" si="161"/>
        <v>3.050416666666667</v>
      </c>
      <c r="NF16" s="15">
        <f t="shared" si="161"/>
        <v>2.7505833333333336</v>
      </c>
      <c r="NG16" s="15">
        <f t="shared" si="161"/>
        <v>2.2786666666666666</v>
      </c>
      <c r="NH16" s="15">
        <f t="shared" si="161"/>
        <v>2.5084999999999993</v>
      </c>
      <c r="NI16" s="15">
        <f t="shared" si="161"/>
        <v>3.0962499999999999</v>
      </c>
      <c r="NJ16" s="15">
        <f t="shared" si="161"/>
        <v>3.9375</v>
      </c>
      <c r="NK16" s="15">
        <f t="shared" si="161"/>
        <v>4.6875</v>
      </c>
      <c r="NL16" s="15">
        <f t="shared" si="161"/>
        <v>5.0874999999999995</v>
      </c>
      <c r="NM16" s="15">
        <f t="shared" si="161"/>
        <v>5.2401250000000017</v>
      </c>
      <c r="NN16" s="15">
        <f t="shared" si="161"/>
        <v>5.3973287500000025</v>
      </c>
      <c r="NO16" s="15">
        <f t="shared" si="161"/>
        <v>5.5592486124999994</v>
      </c>
      <c r="NP16" s="15">
        <f t="shared" si="161"/>
        <v>5.7260260708750019</v>
      </c>
      <c r="NQ16" s="15">
        <f t="shared" si="161"/>
        <v>5.8978068530012502</v>
      </c>
      <c r="NR16" s="15">
        <f t="shared" si="161"/>
        <v>6.0747410585912895</v>
      </c>
      <c r="NS16" s="15">
        <f t="shared" si="162"/>
        <v>6.2569832903490274</v>
      </c>
      <c r="NT16" s="15">
        <f t="shared" si="162"/>
        <v>6.4446927890594994</v>
      </c>
      <c r="NU16" s="15">
        <f t="shared" si="162"/>
        <v>6.6380335727312838</v>
      </c>
      <c r="NV16" s="15">
        <f t="shared" si="162"/>
        <v>6.8371745799132233</v>
      </c>
      <c r="NW16" s="15">
        <f t="shared" si="162"/>
        <v>7.0422898173106212</v>
      </c>
      <c r="NX16" s="15">
        <f t="shared" si="162"/>
        <v>7.2535585118299366</v>
      </c>
      <c r="NY16" s="15">
        <f t="shared" si="162"/>
        <v>7.4711652671848379</v>
      </c>
      <c r="NZ16" s="15">
        <f t="shared" si="162"/>
        <v>7.6953002252003833</v>
      </c>
      <c r="OA16" s="15">
        <f t="shared" si="162"/>
        <v>7.9261592319563938</v>
      </c>
      <c r="OB16" s="15">
        <f t="shared" si="162"/>
        <v>8.1639440089150863</v>
      </c>
      <c r="OC16" s="15">
        <f t="shared" si="162"/>
        <v>8.4088623291825382</v>
      </c>
      <c r="OD16" s="15">
        <f t="shared" si="162"/>
        <v>8.6611281990580125</v>
      </c>
      <c r="OE16" s="15">
        <f t="shared" si="162"/>
        <v>8.9209620450297571</v>
      </c>
      <c r="OF16" s="15">
        <f t="shared" si="162"/>
        <v>9.1885909063806466</v>
      </c>
      <c r="OH16" s="58" t="str">
        <f>_xlfn.CONCAT(C13," ",D16)</f>
        <v xml:space="preserve">Coventry Landfill FCM Clearing Price </v>
      </c>
    </row>
    <row r="17" spans="2:398" x14ac:dyDescent="0.25">
      <c r="C17" s="3"/>
      <c r="D17" s="19" t="s">
        <v>85</v>
      </c>
      <c r="E17" s="16">
        <f t="shared" ref="E17:BP17" si="169">-E13*E16*E14*1000</f>
        <v>0</v>
      </c>
      <c r="F17" s="16">
        <f t="shared" si="169"/>
        <v>0</v>
      </c>
      <c r="G17" s="16">
        <f t="shared" si="169"/>
        <v>0</v>
      </c>
      <c r="H17" s="16">
        <f t="shared" si="169"/>
        <v>0</v>
      </c>
      <c r="I17" s="16">
        <f t="shared" si="169"/>
        <v>0</v>
      </c>
      <c r="J17" s="16">
        <f t="shared" si="169"/>
        <v>0</v>
      </c>
      <c r="K17" s="16">
        <f t="shared" si="169"/>
        <v>0</v>
      </c>
      <c r="L17" s="16">
        <f t="shared" si="169"/>
        <v>0</v>
      </c>
      <c r="M17" s="16">
        <f t="shared" si="169"/>
        <v>0</v>
      </c>
      <c r="N17" s="16">
        <f t="shared" si="169"/>
        <v>0</v>
      </c>
      <c r="O17" s="16">
        <f t="shared" si="169"/>
        <v>-23970.399999999998</v>
      </c>
      <c r="P17" s="16">
        <f t="shared" si="169"/>
        <v>-23970.399999999998</v>
      </c>
      <c r="Q17" s="16">
        <f t="shared" si="169"/>
        <v>-23970.399999999998</v>
      </c>
      <c r="R17" s="16">
        <f t="shared" si="169"/>
        <v>-23970.399999999998</v>
      </c>
      <c r="S17" s="16">
        <f t="shared" si="169"/>
        <v>-23970.399999999998</v>
      </c>
      <c r="T17" s="16">
        <f t="shared" si="169"/>
        <v>-23970.399999999998</v>
      </c>
      <c r="U17" s="16">
        <f t="shared" si="169"/>
        <v>-23970.399999999998</v>
      </c>
      <c r="V17" s="16">
        <f t="shared" si="169"/>
        <v>-12298.145999999999</v>
      </c>
      <c r="W17" s="16">
        <f t="shared" si="169"/>
        <v>-12298.145999999999</v>
      </c>
      <c r="X17" s="16">
        <f t="shared" si="169"/>
        <v>-12298.145999999999</v>
      </c>
      <c r="Y17" s="16">
        <f t="shared" si="169"/>
        <v>-12298.145999999999</v>
      </c>
      <c r="Z17" s="16">
        <f t="shared" si="169"/>
        <v>-12468.231</v>
      </c>
      <c r="AA17" s="16">
        <f t="shared" si="169"/>
        <v>-23970.399999999998</v>
      </c>
      <c r="AB17" s="16">
        <f t="shared" si="169"/>
        <v>-23970.399999999998</v>
      </c>
      <c r="AC17" s="16">
        <f t="shared" si="169"/>
        <v>-23970.399999999998</v>
      </c>
      <c r="AD17" s="16">
        <f t="shared" si="169"/>
        <v>-23970.399999999998</v>
      </c>
      <c r="AE17" s="16">
        <f t="shared" si="169"/>
        <v>-23970.399999999998</v>
      </c>
      <c r="AF17" s="16">
        <f t="shared" si="169"/>
        <v>-23970.399999999998</v>
      </c>
      <c r="AG17" s="16">
        <f t="shared" si="169"/>
        <v>-23970.399999999998</v>
      </c>
      <c r="AH17" s="16">
        <f t="shared" si="169"/>
        <v>-12298.145999999999</v>
      </c>
      <c r="AI17" s="16">
        <f t="shared" si="169"/>
        <v>-12298.145999999999</v>
      </c>
      <c r="AJ17" s="16">
        <f t="shared" si="169"/>
        <v>-12298.145999999999</v>
      </c>
      <c r="AK17" s="16">
        <f t="shared" si="169"/>
        <v>-12298.145999999999</v>
      </c>
      <c r="AL17" s="16">
        <f t="shared" si="169"/>
        <v>-12468.231</v>
      </c>
      <c r="AM17" s="16">
        <f t="shared" si="169"/>
        <v>-12622.307999999999</v>
      </c>
      <c r="AN17" s="16">
        <f t="shared" si="169"/>
        <v>-12622.307999999999</v>
      </c>
      <c r="AO17" s="16">
        <f t="shared" si="169"/>
        <v>-12622.307999999999</v>
      </c>
      <c r="AP17" s="16">
        <f t="shared" si="169"/>
        <v>-12622.307999999999</v>
      </c>
      <c r="AQ17" s="16">
        <f t="shared" si="169"/>
        <v>-12622.307999999999</v>
      </c>
      <c r="AR17" s="16">
        <f t="shared" si="169"/>
        <v>-12622.307999999999</v>
      </c>
      <c r="AS17" s="16">
        <f t="shared" si="169"/>
        <v>-12622.307999999999</v>
      </c>
      <c r="AT17" s="16">
        <f t="shared" si="169"/>
        <v>0</v>
      </c>
      <c r="AU17" s="16">
        <f t="shared" si="169"/>
        <v>0</v>
      </c>
      <c r="AV17" s="16">
        <f t="shared" si="169"/>
        <v>0</v>
      </c>
      <c r="AW17" s="16">
        <f t="shared" si="169"/>
        <v>0</v>
      </c>
      <c r="AX17" s="16">
        <f t="shared" si="169"/>
        <v>0</v>
      </c>
      <c r="AY17" s="16">
        <f t="shared" si="169"/>
        <v>0</v>
      </c>
      <c r="AZ17" s="16">
        <f t="shared" si="169"/>
        <v>0</v>
      </c>
      <c r="BA17" s="16">
        <f t="shared" si="169"/>
        <v>0</v>
      </c>
      <c r="BB17" s="16">
        <f t="shared" si="169"/>
        <v>0</v>
      </c>
      <c r="BC17" s="16">
        <f t="shared" si="169"/>
        <v>0</v>
      </c>
      <c r="BD17" s="16">
        <f t="shared" si="169"/>
        <v>0</v>
      </c>
      <c r="BE17" s="16">
        <f t="shared" si="169"/>
        <v>0</v>
      </c>
      <c r="BF17" s="16">
        <f t="shared" si="169"/>
        <v>0</v>
      </c>
      <c r="BG17" s="16">
        <f t="shared" si="169"/>
        <v>0</v>
      </c>
      <c r="BH17" s="16">
        <f t="shared" si="169"/>
        <v>0</v>
      </c>
      <c r="BI17" s="16">
        <f t="shared" si="169"/>
        <v>0</v>
      </c>
      <c r="BJ17" s="16">
        <f t="shared" si="169"/>
        <v>0</v>
      </c>
      <c r="BK17" s="16">
        <f t="shared" si="169"/>
        <v>0</v>
      </c>
      <c r="BL17" s="16">
        <f t="shared" si="169"/>
        <v>0</v>
      </c>
      <c r="BM17" s="16">
        <f t="shared" si="169"/>
        <v>0</v>
      </c>
      <c r="BN17" s="16">
        <f t="shared" si="169"/>
        <v>0</v>
      </c>
      <c r="BO17" s="16">
        <f t="shared" si="169"/>
        <v>0</v>
      </c>
      <c r="BP17" s="16">
        <f t="shared" si="169"/>
        <v>0</v>
      </c>
      <c r="BQ17" s="16">
        <f t="shared" ref="BQ17:EB17" si="170">-BQ13*BQ16*BQ14*1000</f>
        <v>0</v>
      </c>
      <c r="BR17" s="16">
        <f t="shared" si="170"/>
        <v>0</v>
      </c>
      <c r="BS17" s="16">
        <f t="shared" si="170"/>
        <v>0</v>
      </c>
      <c r="BT17" s="16">
        <f t="shared" si="170"/>
        <v>0</v>
      </c>
      <c r="BU17" s="16">
        <f t="shared" si="170"/>
        <v>0</v>
      </c>
      <c r="BV17" s="16">
        <f t="shared" si="170"/>
        <v>0</v>
      </c>
      <c r="BW17" s="16">
        <f t="shared" si="170"/>
        <v>0</v>
      </c>
      <c r="BX17" s="16">
        <f t="shared" si="170"/>
        <v>0</v>
      </c>
      <c r="BY17" s="16">
        <f t="shared" si="170"/>
        <v>0</v>
      </c>
      <c r="BZ17" s="16">
        <f t="shared" si="170"/>
        <v>0</v>
      </c>
      <c r="CA17" s="16">
        <f t="shared" si="170"/>
        <v>0</v>
      </c>
      <c r="CB17" s="16">
        <f t="shared" si="170"/>
        <v>0</v>
      </c>
      <c r="CC17" s="16">
        <f t="shared" si="170"/>
        <v>0</v>
      </c>
      <c r="CD17" s="16">
        <f t="shared" si="170"/>
        <v>0</v>
      </c>
      <c r="CE17" s="16">
        <f t="shared" si="170"/>
        <v>0</v>
      </c>
      <c r="CF17" s="16">
        <f t="shared" si="170"/>
        <v>0</v>
      </c>
      <c r="CG17" s="16">
        <f t="shared" si="170"/>
        <v>0</v>
      </c>
      <c r="CH17" s="16">
        <f t="shared" si="170"/>
        <v>0</v>
      </c>
      <c r="CI17" s="16">
        <f t="shared" si="170"/>
        <v>0</v>
      </c>
      <c r="CJ17" s="16">
        <f t="shared" si="170"/>
        <v>0</v>
      </c>
      <c r="CK17" s="16">
        <f t="shared" si="170"/>
        <v>0</v>
      </c>
      <c r="CL17" s="16">
        <f t="shared" si="170"/>
        <v>0</v>
      </c>
      <c r="CM17" s="16">
        <f t="shared" si="170"/>
        <v>0</v>
      </c>
      <c r="CN17" s="16">
        <f t="shared" si="170"/>
        <v>0</v>
      </c>
      <c r="CO17" s="16">
        <f t="shared" si="170"/>
        <v>0</v>
      </c>
      <c r="CP17" s="16">
        <f t="shared" si="170"/>
        <v>0</v>
      </c>
      <c r="CQ17" s="16">
        <f t="shared" si="170"/>
        <v>0</v>
      </c>
      <c r="CR17" s="16">
        <f t="shared" si="170"/>
        <v>0</v>
      </c>
      <c r="CS17" s="16">
        <f t="shared" si="170"/>
        <v>0</v>
      </c>
      <c r="CT17" s="16">
        <f t="shared" si="170"/>
        <v>0</v>
      </c>
      <c r="CU17" s="16">
        <f t="shared" si="170"/>
        <v>0</v>
      </c>
      <c r="CV17" s="16">
        <f t="shared" si="170"/>
        <v>0</v>
      </c>
      <c r="CW17" s="16">
        <f t="shared" si="170"/>
        <v>0</v>
      </c>
      <c r="CX17" s="16">
        <f t="shared" si="170"/>
        <v>0</v>
      </c>
      <c r="CY17" s="16">
        <f t="shared" si="170"/>
        <v>0</v>
      </c>
      <c r="CZ17" s="16">
        <f t="shared" si="170"/>
        <v>0</v>
      </c>
      <c r="DA17" s="16">
        <f t="shared" si="170"/>
        <v>0</v>
      </c>
      <c r="DB17" s="16">
        <f t="shared" si="170"/>
        <v>0</v>
      </c>
      <c r="DC17" s="16">
        <f t="shared" si="170"/>
        <v>0</v>
      </c>
      <c r="DD17" s="16">
        <f t="shared" si="170"/>
        <v>0</v>
      </c>
      <c r="DE17" s="16">
        <f t="shared" si="170"/>
        <v>0</v>
      </c>
      <c r="DF17" s="16">
        <f t="shared" si="170"/>
        <v>0</v>
      </c>
      <c r="DG17" s="16">
        <f t="shared" si="170"/>
        <v>0</v>
      </c>
      <c r="DH17" s="16">
        <f t="shared" si="170"/>
        <v>0</v>
      </c>
      <c r="DI17" s="16">
        <f t="shared" si="170"/>
        <v>0</v>
      </c>
      <c r="DJ17" s="16">
        <f t="shared" si="170"/>
        <v>0</v>
      </c>
      <c r="DK17" s="16">
        <f t="shared" si="170"/>
        <v>0</v>
      </c>
      <c r="DL17" s="16">
        <f t="shared" si="170"/>
        <v>0</v>
      </c>
      <c r="DM17" s="16">
        <f t="shared" si="170"/>
        <v>0</v>
      </c>
      <c r="DN17" s="16">
        <f t="shared" si="170"/>
        <v>0</v>
      </c>
      <c r="DO17" s="16">
        <f t="shared" si="170"/>
        <v>0</v>
      </c>
      <c r="DP17" s="16">
        <f t="shared" si="170"/>
        <v>0</v>
      </c>
      <c r="DQ17" s="16">
        <f t="shared" si="170"/>
        <v>0</v>
      </c>
      <c r="DR17" s="16">
        <f t="shared" si="170"/>
        <v>0</v>
      </c>
      <c r="DS17" s="16">
        <f t="shared" si="170"/>
        <v>0</v>
      </c>
      <c r="DT17" s="16">
        <f t="shared" si="170"/>
        <v>0</v>
      </c>
      <c r="DU17" s="16">
        <f t="shared" si="170"/>
        <v>0</v>
      </c>
      <c r="DV17" s="16">
        <f t="shared" si="170"/>
        <v>0</v>
      </c>
      <c r="DW17" s="16">
        <f t="shared" si="170"/>
        <v>0</v>
      </c>
      <c r="DX17" s="16">
        <f t="shared" si="170"/>
        <v>0</v>
      </c>
      <c r="DY17" s="16">
        <f t="shared" si="170"/>
        <v>0</v>
      </c>
      <c r="DZ17" s="16">
        <f t="shared" si="170"/>
        <v>0</v>
      </c>
      <c r="EA17" s="16">
        <f t="shared" si="170"/>
        <v>0</v>
      </c>
      <c r="EB17" s="16">
        <f t="shared" si="170"/>
        <v>0</v>
      </c>
      <c r="EC17" s="16">
        <f t="shared" ref="EC17:GN17" si="171">-EC13*EC16*EC14*1000</f>
        <v>0</v>
      </c>
      <c r="ED17" s="16">
        <f t="shared" si="171"/>
        <v>0</v>
      </c>
      <c r="EE17" s="16">
        <f t="shared" si="171"/>
        <v>0</v>
      </c>
      <c r="EF17" s="16">
        <f t="shared" si="171"/>
        <v>0</v>
      </c>
      <c r="EG17" s="16">
        <f t="shared" si="171"/>
        <v>0</v>
      </c>
      <c r="EH17" s="16">
        <f t="shared" si="171"/>
        <v>0</v>
      </c>
      <c r="EI17" s="16">
        <f t="shared" si="171"/>
        <v>0</v>
      </c>
      <c r="EJ17" s="16">
        <f t="shared" si="171"/>
        <v>0</v>
      </c>
      <c r="EK17" s="16">
        <f t="shared" si="171"/>
        <v>0</v>
      </c>
      <c r="EL17" s="16">
        <f t="shared" si="171"/>
        <v>0</v>
      </c>
      <c r="EM17" s="16">
        <f t="shared" si="171"/>
        <v>0</v>
      </c>
      <c r="EN17" s="16">
        <f t="shared" si="171"/>
        <v>0</v>
      </c>
      <c r="EO17" s="16">
        <f t="shared" si="171"/>
        <v>0</v>
      </c>
      <c r="EP17" s="16">
        <f t="shared" si="171"/>
        <v>0</v>
      </c>
      <c r="EQ17" s="16">
        <f t="shared" si="171"/>
        <v>0</v>
      </c>
      <c r="ER17" s="16">
        <f t="shared" si="171"/>
        <v>0</v>
      </c>
      <c r="ES17" s="16">
        <f t="shared" si="171"/>
        <v>0</v>
      </c>
      <c r="ET17" s="16">
        <f t="shared" si="171"/>
        <v>0</v>
      </c>
      <c r="EU17" s="16">
        <f t="shared" si="171"/>
        <v>0</v>
      </c>
      <c r="EV17" s="16">
        <f t="shared" si="171"/>
        <v>0</v>
      </c>
      <c r="EW17" s="16">
        <f t="shared" si="171"/>
        <v>0</v>
      </c>
      <c r="EX17" s="16">
        <f t="shared" si="171"/>
        <v>0</v>
      </c>
      <c r="EY17" s="16">
        <f t="shared" si="171"/>
        <v>0</v>
      </c>
      <c r="EZ17" s="16">
        <f t="shared" si="171"/>
        <v>0</v>
      </c>
      <c r="FA17" s="16">
        <f t="shared" si="171"/>
        <v>0</v>
      </c>
      <c r="FB17" s="16">
        <f t="shared" si="171"/>
        <v>0</v>
      </c>
      <c r="FC17" s="16">
        <f t="shared" si="171"/>
        <v>0</v>
      </c>
      <c r="FD17" s="16">
        <f t="shared" si="171"/>
        <v>0</v>
      </c>
      <c r="FE17" s="16">
        <f t="shared" si="171"/>
        <v>0</v>
      </c>
      <c r="FF17" s="16">
        <f t="shared" si="171"/>
        <v>0</v>
      </c>
      <c r="FG17" s="16">
        <f t="shared" si="171"/>
        <v>0</v>
      </c>
      <c r="FH17" s="16">
        <f t="shared" si="171"/>
        <v>0</v>
      </c>
      <c r="FI17" s="16">
        <f t="shared" si="171"/>
        <v>0</v>
      </c>
      <c r="FJ17" s="16">
        <f t="shared" si="171"/>
        <v>0</v>
      </c>
      <c r="FK17" s="16">
        <f t="shared" si="171"/>
        <v>0</v>
      </c>
      <c r="FL17" s="16">
        <f t="shared" si="171"/>
        <v>0</v>
      </c>
      <c r="FM17" s="16">
        <f t="shared" si="171"/>
        <v>0</v>
      </c>
      <c r="FN17" s="16">
        <f t="shared" si="171"/>
        <v>0</v>
      </c>
      <c r="FO17" s="16">
        <f t="shared" si="171"/>
        <v>0</v>
      </c>
      <c r="FP17" s="16">
        <f t="shared" si="171"/>
        <v>0</v>
      </c>
      <c r="FQ17" s="16">
        <f t="shared" si="171"/>
        <v>0</v>
      </c>
      <c r="FR17" s="16">
        <f t="shared" si="171"/>
        <v>0</v>
      </c>
      <c r="FS17" s="16">
        <f t="shared" si="171"/>
        <v>0</v>
      </c>
      <c r="FT17" s="16">
        <f t="shared" si="171"/>
        <v>0</v>
      </c>
      <c r="FU17" s="16">
        <f t="shared" si="171"/>
        <v>0</v>
      </c>
      <c r="FV17" s="16">
        <f t="shared" si="171"/>
        <v>0</v>
      </c>
      <c r="FW17" s="16">
        <f t="shared" si="171"/>
        <v>0</v>
      </c>
      <c r="FX17" s="16">
        <f t="shared" si="171"/>
        <v>0</v>
      </c>
      <c r="FY17" s="16">
        <f t="shared" si="171"/>
        <v>0</v>
      </c>
      <c r="FZ17" s="16">
        <f t="shared" si="171"/>
        <v>0</v>
      </c>
      <c r="GA17" s="16">
        <f t="shared" si="171"/>
        <v>0</v>
      </c>
      <c r="GB17" s="16">
        <f t="shared" si="171"/>
        <v>0</v>
      </c>
      <c r="GC17" s="16">
        <f t="shared" si="171"/>
        <v>0</v>
      </c>
      <c r="GD17" s="16">
        <f t="shared" si="171"/>
        <v>0</v>
      </c>
      <c r="GE17" s="16">
        <f t="shared" si="171"/>
        <v>0</v>
      </c>
      <c r="GF17" s="16">
        <f t="shared" si="171"/>
        <v>0</v>
      </c>
      <c r="GG17" s="16">
        <f t="shared" si="171"/>
        <v>0</v>
      </c>
      <c r="GH17" s="16">
        <f t="shared" si="171"/>
        <v>0</v>
      </c>
      <c r="GI17" s="16">
        <f t="shared" si="171"/>
        <v>0</v>
      </c>
      <c r="GJ17" s="16">
        <f t="shared" si="171"/>
        <v>0</v>
      </c>
      <c r="GK17" s="16">
        <f t="shared" si="171"/>
        <v>0</v>
      </c>
      <c r="GL17" s="16">
        <f t="shared" si="171"/>
        <v>0</v>
      </c>
      <c r="GM17" s="16">
        <f t="shared" si="171"/>
        <v>0</v>
      </c>
      <c r="GN17" s="16">
        <f t="shared" si="171"/>
        <v>0</v>
      </c>
      <c r="GO17" s="16">
        <f t="shared" ref="GO17:IZ17" si="172">-GO13*GO16*GO14*1000</f>
        <v>0</v>
      </c>
      <c r="GP17" s="16">
        <f t="shared" si="172"/>
        <v>0</v>
      </c>
      <c r="GQ17" s="16">
        <f t="shared" si="172"/>
        <v>0</v>
      </c>
      <c r="GR17" s="16">
        <f t="shared" si="172"/>
        <v>0</v>
      </c>
      <c r="GS17" s="16">
        <f t="shared" si="172"/>
        <v>0</v>
      </c>
      <c r="GT17" s="16">
        <f t="shared" si="172"/>
        <v>0</v>
      </c>
      <c r="GU17" s="16">
        <f t="shared" si="172"/>
        <v>0</v>
      </c>
      <c r="GV17" s="16">
        <f t="shared" si="172"/>
        <v>0</v>
      </c>
      <c r="GW17" s="16">
        <f t="shared" si="172"/>
        <v>0</v>
      </c>
      <c r="GX17" s="16">
        <f t="shared" si="172"/>
        <v>0</v>
      </c>
      <c r="GY17" s="16">
        <f t="shared" si="172"/>
        <v>0</v>
      </c>
      <c r="GZ17" s="16">
        <f t="shared" si="172"/>
        <v>0</v>
      </c>
      <c r="HA17" s="16">
        <f t="shared" si="172"/>
        <v>0</v>
      </c>
      <c r="HB17" s="16">
        <f t="shared" si="172"/>
        <v>0</v>
      </c>
      <c r="HC17" s="16">
        <f t="shared" si="172"/>
        <v>0</v>
      </c>
      <c r="HD17" s="16">
        <f t="shared" si="172"/>
        <v>0</v>
      </c>
      <c r="HE17" s="16">
        <f t="shared" si="172"/>
        <v>0</v>
      </c>
      <c r="HF17" s="16">
        <f t="shared" si="172"/>
        <v>0</v>
      </c>
      <c r="HG17" s="16">
        <f t="shared" si="172"/>
        <v>0</v>
      </c>
      <c r="HH17" s="16">
        <f t="shared" si="172"/>
        <v>0</v>
      </c>
      <c r="HI17" s="16">
        <f t="shared" si="172"/>
        <v>0</v>
      </c>
      <c r="HJ17" s="16">
        <f t="shared" si="172"/>
        <v>0</v>
      </c>
      <c r="HK17" s="16">
        <f t="shared" si="172"/>
        <v>0</v>
      </c>
      <c r="HL17" s="16">
        <f t="shared" si="172"/>
        <v>0</v>
      </c>
      <c r="HM17" s="16">
        <f t="shared" si="172"/>
        <v>0</v>
      </c>
      <c r="HN17" s="16">
        <f t="shared" si="172"/>
        <v>0</v>
      </c>
      <c r="HO17" s="16">
        <f t="shared" si="172"/>
        <v>0</v>
      </c>
      <c r="HP17" s="16">
        <f t="shared" si="172"/>
        <v>0</v>
      </c>
      <c r="HQ17" s="16">
        <f t="shared" si="172"/>
        <v>0</v>
      </c>
      <c r="HR17" s="16">
        <f t="shared" si="172"/>
        <v>0</v>
      </c>
      <c r="HS17" s="16">
        <f t="shared" si="172"/>
        <v>0</v>
      </c>
      <c r="HT17" s="16">
        <f t="shared" si="172"/>
        <v>0</v>
      </c>
      <c r="HU17" s="16">
        <f t="shared" si="172"/>
        <v>0</v>
      </c>
      <c r="HV17" s="16">
        <f t="shared" si="172"/>
        <v>0</v>
      </c>
      <c r="HW17" s="16">
        <f t="shared" si="172"/>
        <v>0</v>
      </c>
      <c r="HX17" s="16">
        <f t="shared" si="172"/>
        <v>0</v>
      </c>
      <c r="HY17" s="16">
        <f t="shared" si="172"/>
        <v>0</v>
      </c>
      <c r="HZ17" s="16">
        <f t="shared" si="172"/>
        <v>0</v>
      </c>
      <c r="IA17" s="16">
        <f t="shared" si="172"/>
        <v>0</v>
      </c>
      <c r="IB17" s="16">
        <f t="shared" si="172"/>
        <v>0</v>
      </c>
      <c r="IC17" s="16">
        <f t="shared" si="172"/>
        <v>0</v>
      </c>
      <c r="ID17" s="16">
        <f t="shared" si="172"/>
        <v>0</v>
      </c>
      <c r="IE17" s="16">
        <f t="shared" si="172"/>
        <v>0</v>
      </c>
      <c r="IF17" s="16">
        <f t="shared" si="172"/>
        <v>0</v>
      </c>
      <c r="IG17" s="16">
        <f t="shared" si="172"/>
        <v>0</v>
      </c>
      <c r="IH17" s="16">
        <f t="shared" si="172"/>
        <v>0</v>
      </c>
      <c r="II17" s="16">
        <f t="shared" si="172"/>
        <v>0</v>
      </c>
      <c r="IJ17" s="16">
        <f t="shared" si="172"/>
        <v>0</v>
      </c>
      <c r="IK17" s="16">
        <f t="shared" si="172"/>
        <v>0</v>
      </c>
      <c r="IL17" s="16">
        <f t="shared" si="172"/>
        <v>0</v>
      </c>
      <c r="IM17" s="16">
        <f t="shared" si="172"/>
        <v>0</v>
      </c>
      <c r="IN17" s="16">
        <f t="shared" si="172"/>
        <v>0</v>
      </c>
      <c r="IO17" s="16">
        <f t="shared" si="172"/>
        <v>0</v>
      </c>
      <c r="IP17" s="16">
        <f t="shared" si="172"/>
        <v>0</v>
      </c>
      <c r="IQ17" s="16">
        <f t="shared" si="172"/>
        <v>0</v>
      </c>
      <c r="IR17" s="16">
        <f t="shared" si="172"/>
        <v>0</v>
      </c>
      <c r="IS17" s="16">
        <f t="shared" si="172"/>
        <v>0</v>
      </c>
      <c r="IT17" s="16">
        <f t="shared" si="172"/>
        <v>0</v>
      </c>
      <c r="IU17" s="16">
        <f t="shared" si="172"/>
        <v>0</v>
      </c>
      <c r="IV17" s="16">
        <f t="shared" si="172"/>
        <v>0</v>
      </c>
      <c r="IW17" s="16">
        <f t="shared" si="172"/>
        <v>0</v>
      </c>
      <c r="IX17" s="16">
        <f t="shared" si="172"/>
        <v>0</v>
      </c>
      <c r="IY17" s="16">
        <f t="shared" si="172"/>
        <v>0</v>
      </c>
      <c r="IZ17" s="16">
        <f t="shared" si="172"/>
        <v>0</v>
      </c>
      <c r="JA17" s="16">
        <f t="shared" ref="JA17:LL17" si="173">-JA13*JA16*JA14*1000</f>
        <v>0</v>
      </c>
      <c r="JB17" s="16">
        <f t="shared" si="173"/>
        <v>0</v>
      </c>
      <c r="JC17" s="16">
        <f t="shared" si="173"/>
        <v>0</v>
      </c>
      <c r="JD17" s="16">
        <f t="shared" si="173"/>
        <v>0</v>
      </c>
      <c r="JE17" s="16">
        <f t="shared" si="173"/>
        <v>0</v>
      </c>
      <c r="JF17" s="16">
        <f t="shared" si="173"/>
        <v>0</v>
      </c>
      <c r="JG17" s="16">
        <f t="shared" si="173"/>
        <v>0</v>
      </c>
      <c r="JH17" s="16">
        <f t="shared" si="173"/>
        <v>0</v>
      </c>
      <c r="JI17" s="16">
        <f t="shared" si="173"/>
        <v>0</v>
      </c>
      <c r="JJ17" s="16">
        <f t="shared" si="173"/>
        <v>0</v>
      </c>
      <c r="JK17" s="16">
        <f t="shared" si="173"/>
        <v>0</v>
      </c>
      <c r="JL17" s="16">
        <f t="shared" si="173"/>
        <v>0</v>
      </c>
      <c r="JM17" s="16">
        <f t="shared" si="173"/>
        <v>0</v>
      </c>
      <c r="JN17" s="16">
        <f t="shared" si="173"/>
        <v>0</v>
      </c>
      <c r="JO17" s="16">
        <f t="shared" si="173"/>
        <v>0</v>
      </c>
      <c r="JP17" s="16">
        <f t="shared" si="173"/>
        <v>0</v>
      </c>
      <c r="JQ17" s="16">
        <f t="shared" si="173"/>
        <v>0</v>
      </c>
      <c r="JR17" s="16">
        <f t="shared" si="173"/>
        <v>0</v>
      </c>
      <c r="JS17" s="16">
        <f t="shared" si="173"/>
        <v>0</v>
      </c>
      <c r="JT17" s="16">
        <f t="shared" si="173"/>
        <v>0</v>
      </c>
      <c r="JU17" s="16">
        <f t="shared" si="173"/>
        <v>0</v>
      </c>
      <c r="JV17" s="16">
        <f t="shared" si="173"/>
        <v>0</v>
      </c>
      <c r="JW17" s="16">
        <f t="shared" si="173"/>
        <v>0</v>
      </c>
      <c r="JX17" s="16">
        <f t="shared" si="173"/>
        <v>0</v>
      </c>
      <c r="JY17" s="16">
        <f t="shared" si="173"/>
        <v>0</v>
      </c>
      <c r="JZ17" s="16">
        <f t="shared" si="173"/>
        <v>0</v>
      </c>
      <c r="KA17" s="16">
        <f t="shared" si="173"/>
        <v>0</v>
      </c>
      <c r="KB17" s="16">
        <f t="shared" si="173"/>
        <v>0</v>
      </c>
      <c r="KC17" s="16">
        <f t="shared" si="173"/>
        <v>0</v>
      </c>
      <c r="KD17" s="16">
        <f t="shared" si="173"/>
        <v>0</v>
      </c>
      <c r="KE17" s="16">
        <f t="shared" si="173"/>
        <v>0</v>
      </c>
      <c r="KF17" s="16">
        <f t="shared" si="173"/>
        <v>0</v>
      </c>
      <c r="KG17" s="16">
        <f t="shared" si="173"/>
        <v>0</v>
      </c>
      <c r="KH17" s="16">
        <f t="shared" si="173"/>
        <v>0</v>
      </c>
      <c r="KI17" s="16">
        <f t="shared" si="173"/>
        <v>0</v>
      </c>
      <c r="KJ17" s="16">
        <f t="shared" si="173"/>
        <v>0</v>
      </c>
      <c r="KK17" s="16">
        <f t="shared" si="173"/>
        <v>0</v>
      </c>
      <c r="KL17" s="16">
        <f t="shared" si="173"/>
        <v>0</v>
      </c>
      <c r="KM17" s="16">
        <f t="shared" si="173"/>
        <v>0</v>
      </c>
      <c r="KN17" s="16">
        <f t="shared" si="173"/>
        <v>0</v>
      </c>
      <c r="KO17" s="16">
        <f t="shared" si="173"/>
        <v>0</v>
      </c>
      <c r="KP17" s="16">
        <f t="shared" si="173"/>
        <v>0</v>
      </c>
      <c r="KQ17" s="16">
        <f t="shared" si="173"/>
        <v>0</v>
      </c>
      <c r="KR17" s="16">
        <f t="shared" si="173"/>
        <v>0</v>
      </c>
      <c r="KS17" s="16">
        <f t="shared" si="173"/>
        <v>0</v>
      </c>
      <c r="KT17" s="16">
        <f t="shared" si="173"/>
        <v>0</v>
      </c>
      <c r="KU17" s="16">
        <f t="shared" si="173"/>
        <v>0</v>
      </c>
      <c r="KV17" s="16">
        <f t="shared" si="173"/>
        <v>0</v>
      </c>
      <c r="KW17" s="16">
        <f t="shared" si="173"/>
        <v>0</v>
      </c>
      <c r="KX17" s="16">
        <f t="shared" si="173"/>
        <v>0</v>
      </c>
      <c r="KY17" s="16">
        <f t="shared" si="173"/>
        <v>0</v>
      </c>
      <c r="KZ17" s="16">
        <f t="shared" si="173"/>
        <v>0</v>
      </c>
      <c r="LA17" s="16">
        <f t="shared" si="173"/>
        <v>0</v>
      </c>
      <c r="LB17" s="16">
        <f t="shared" si="173"/>
        <v>0</v>
      </c>
      <c r="LC17" s="16">
        <f t="shared" si="173"/>
        <v>0</v>
      </c>
      <c r="LD17" s="16">
        <f t="shared" si="173"/>
        <v>0</v>
      </c>
      <c r="LE17" s="16">
        <f t="shared" si="173"/>
        <v>0</v>
      </c>
      <c r="LF17" s="16">
        <f t="shared" si="173"/>
        <v>0</v>
      </c>
      <c r="LG17" s="16">
        <f t="shared" si="173"/>
        <v>0</v>
      </c>
      <c r="LH17" s="16">
        <f t="shared" si="173"/>
        <v>0</v>
      </c>
      <c r="LI17" s="16">
        <f t="shared" si="173"/>
        <v>0</v>
      </c>
      <c r="LJ17" s="16">
        <f t="shared" si="173"/>
        <v>0</v>
      </c>
      <c r="LK17" s="16">
        <f t="shared" si="173"/>
        <v>0</v>
      </c>
      <c r="LL17" s="16">
        <f t="shared" si="173"/>
        <v>0</v>
      </c>
      <c r="LM17" s="16">
        <f t="shared" ref="LM17:MZ17" si="174">-LM13*LM16*LM14*1000</f>
        <v>0</v>
      </c>
      <c r="LN17" s="16">
        <f t="shared" si="174"/>
        <v>0</v>
      </c>
      <c r="LO17" s="16">
        <f t="shared" si="174"/>
        <v>0</v>
      </c>
      <c r="LP17" s="16">
        <f t="shared" si="174"/>
        <v>0</v>
      </c>
      <c r="LQ17" s="16">
        <f t="shared" si="174"/>
        <v>0</v>
      </c>
      <c r="LR17" s="16">
        <f t="shared" si="174"/>
        <v>0</v>
      </c>
      <c r="LS17" s="16">
        <f t="shared" si="174"/>
        <v>0</v>
      </c>
      <c r="LT17" s="16">
        <f t="shared" si="174"/>
        <v>0</v>
      </c>
      <c r="LU17" s="16">
        <f t="shared" si="174"/>
        <v>0</v>
      </c>
      <c r="LV17" s="16">
        <f t="shared" si="174"/>
        <v>0</v>
      </c>
      <c r="LW17" s="16">
        <f t="shared" si="174"/>
        <v>0</v>
      </c>
      <c r="LX17" s="16">
        <f t="shared" si="174"/>
        <v>0</v>
      </c>
      <c r="LY17" s="16">
        <f t="shared" si="174"/>
        <v>0</v>
      </c>
      <c r="LZ17" s="16">
        <f t="shared" si="174"/>
        <v>0</v>
      </c>
      <c r="MA17" s="16">
        <f t="shared" si="174"/>
        <v>0</v>
      </c>
      <c r="MB17" s="16">
        <f t="shared" si="174"/>
        <v>0</v>
      </c>
      <c r="MC17" s="16">
        <f t="shared" si="174"/>
        <v>0</v>
      </c>
      <c r="MD17" s="16">
        <f t="shared" si="174"/>
        <v>0</v>
      </c>
      <c r="ME17" s="16">
        <f t="shared" si="174"/>
        <v>0</v>
      </c>
      <c r="MF17" s="16">
        <f t="shared" si="174"/>
        <v>0</v>
      </c>
      <c r="MG17" s="16">
        <f t="shared" si="174"/>
        <v>0</v>
      </c>
      <c r="MH17" s="16">
        <f t="shared" si="174"/>
        <v>0</v>
      </c>
      <c r="MI17" s="16">
        <f t="shared" si="174"/>
        <v>0</v>
      </c>
      <c r="MJ17" s="16">
        <f t="shared" si="174"/>
        <v>0</v>
      </c>
      <c r="MK17" s="16">
        <f t="shared" si="174"/>
        <v>0</v>
      </c>
      <c r="ML17" s="16">
        <f t="shared" si="174"/>
        <v>0</v>
      </c>
      <c r="MM17" s="16">
        <f t="shared" si="174"/>
        <v>0</v>
      </c>
      <c r="MN17" s="16">
        <f t="shared" si="174"/>
        <v>0</v>
      </c>
      <c r="MO17" s="16">
        <f t="shared" si="174"/>
        <v>0</v>
      </c>
      <c r="MP17" s="16">
        <f t="shared" si="174"/>
        <v>0</v>
      </c>
      <c r="MQ17" s="16">
        <f t="shared" si="174"/>
        <v>0</v>
      </c>
      <c r="MR17" s="16">
        <f t="shared" si="174"/>
        <v>0</v>
      </c>
      <c r="MS17" s="16">
        <f t="shared" si="174"/>
        <v>0</v>
      </c>
      <c r="MT17" s="16">
        <f t="shared" si="174"/>
        <v>0</v>
      </c>
      <c r="MU17" s="16">
        <f t="shared" si="174"/>
        <v>0</v>
      </c>
      <c r="MV17" s="16">
        <f t="shared" si="174"/>
        <v>0</v>
      </c>
      <c r="MW17" s="16">
        <f t="shared" si="174"/>
        <v>0</v>
      </c>
      <c r="MX17" s="16">
        <f t="shared" si="174"/>
        <v>0</v>
      </c>
      <c r="MY17" s="16">
        <f t="shared" si="174"/>
        <v>0</v>
      </c>
      <c r="MZ17" s="16">
        <f t="shared" si="174"/>
        <v>0</v>
      </c>
      <c r="NA17" s="1"/>
      <c r="NB17" s="19" t="str">
        <f t="shared" si="160"/>
        <v>Capacity Credits ($)</v>
      </c>
      <c r="NC17" s="16">
        <f t="shared" ref="NC17:NR18" si="175">SUMIF($E$3:$MZ$3,NC$3,$E17:$MZ17)</f>
        <v>0</v>
      </c>
      <c r="ND17" s="16">
        <f t="shared" si="175"/>
        <v>-47940.799999999996</v>
      </c>
      <c r="NE17" s="16">
        <f t="shared" si="175"/>
        <v>-229453.61499999999</v>
      </c>
      <c r="NF17" s="16">
        <f t="shared" si="175"/>
        <v>-206757.43099999998</v>
      </c>
      <c r="NG17" s="16">
        <f t="shared" si="175"/>
        <v>-63111.539999999994</v>
      </c>
      <c r="NH17" s="16">
        <f t="shared" si="175"/>
        <v>0</v>
      </c>
      <c r="NI17" s="16">
        <f t="shared" si="175"/>
        <v>0</v>
      </c>
      <c r="NJ17" s="16">
        <f t="shared" si="175"/>
        <v>0</v>
      </c>
      <c r="NK17" s="16">
        <f t="shared" si="175"/>
        <v>0</v>
      </c>
      <c r="NL17" s="16">
        <f t="shared" si="175"/>
        <v>0</v>
      </c>
      <c r="NM17" s="16">
        <f t="shared" si="175"/>
        <v>0</v>
      </c>
      <c r="NN17" s="16">
        <f t="shared" si="175"/>
        <v>0</v>
      </c>
      <c r="NO17" s="16">
        <f t="shared" si="175"/>
        <v>0</v>
      </c>
      <c r="NP17" s="16">
        <f t="shared" si="175"/>
        <v>0</v>
      </c>
      <c r="NQ17" s="16">
        <f t="shared" si="175"/>
        <v>0</v>
      </c>
      <c r="NR17" s="16">
        <f t="shared" si="175"/>
        <v>0</v>
      </c>
      <c r="NS17" s="16">
        <f t="shared" ref="NS17:OF18" si="176">SUMIF($E$3:$MZ$3,NS$3,$E17:$MZ17)</f>
        <v>0</v>
      </c>
      <c r="NT17" s="16">
        <f t="shared" si="176"/>
        <v>0</v>
      </c>
      <c r="NU17" s="16">
        <f t="shared" si="176"/>
        <v>0</v>
      </c>
      <c r="NV17" s="16">
        <f t="shared" si="176"/>
        <v>0</v>
      </c>
      <c r="NW17" s="16">
        <f t="shared" si="176"/>
        <v>0</v>
      </c>
      <c r="NX17" s="16">
        <f t="shared" si="176"/>
        <v>0</v>
      </c>
      <c r="NY17" s="16">
        <f t="shared" si="176"/>
        <v>0</v>
      </c>
      <c r="NZ17" s="16">
        <f t="shared" si="176"/>
        <v>0</v>
      </c>
      <c r="OA17" s="16">
        <f t="shared" si="176"/>
        <v>0</v>
      </c>
      <c r="OB17" s="16">
        <f t="shared" si="176"/>
        <v>0</v>
      </c>
      <c r="OC17" s="16">
        <f t="shared" si="176"/>
        <v>0</v>
      </c>
      <c r="OD17" s="16">
        <f t="shared" si="176"/>
        <v>0</v>
      </c>
      <c r="OE17" s="16">
        <f t="shared" si="176"/>
        <v>0</v>
      </c>
      <c r="OF17" s="16">
        <f t="shared" si="176"/>
        <v>0</v>
      </c>
      <c r="OH17" s="58" t="str">
        <f>_xlfn.CONCAT(C13," ",D17)</f>
        <v>Coventry Landfill Capacity Credits ($)</v>
      </c>
    </row>
    <row r="18" spans="2:398" x14ac:dyDescent="0.25">
      <c r="C18" s="3"/>
      <c r="D18" s="19" t="s">
        <v>270</v>
      </c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16"/>
      <c r="LZ18" s="16"/>
      <c r="MA18" s="16"/>
      <c r="MB18" s="16"/>
      <c r="MC18" s="16"/>
      <c r="MD18" s="16"/>
      <c r="ME18" s="16"/>
      <c r="MF18" s="16"/>
      <c r="MG18" s="16"/>
      <c r="MH18" s="16"/>
      <c r="MI18" s="16"/>
      <c r="MJ18" s="16"/>
      <c r="MK18" s="16"/>
      <c r="ML18" s="16"/>
      <c r="MM18" s="16"/>
      <c r="MN18" s="16"/>
      <c r="MO18" s="16"/>
      <c r="MP18" s="16"/>
      <c r="MQ18" s="16"/>
      <c r="MR18" s="16"/>
      <c r="MS18" s="16"/>
      <c r="MT18" s="16"/>
      <c r="MU18" s="16"/>
      <c r="MV18" s="16"/>
      <c r="MW18" s="16"/>
      <c r="MX18" s="16"/>
      <c r="MY18" s="16"/>
      <c r="MZ18" s="16"/>
      <c r="NA18" s="1"/>
      <c r="NB18" s="19" t="str">
        <f t="shared" si="160"/>
        <v>Self Supply Credits ($)</v>
      </c>
      <c r="NC18" s="16">
        <f t="shared" si="175"/>
        <v>0</v>
      </c>
      <c r="ND18" s="16">
        <f t="shared" si="175"/>
        <v>0</v>
      </c>
      <c r="NE18" s="16">
        <f t="shared" si="175"/>
        <v>0</v>
      </c>
      <c r="NF18" s="16">
        <f t="shared" si="175"/>
        <v>0</v>
      </c>
      <c r="NG18" s="16">
        <f t="shared" si="175"/>
        <v>0</v>
      </c>
      <c r="NH18" s="16">
        <f t="shared" si="175"/>
        <v>0</v>
      </c>
      <c r="NI18" s="16">
        <f t="shared" si="175"/>
        <v>0</v>
      </c>
      <c r="NJ18" s="16">
        <f t="shared" si="175"/>
        <v>0</v>
      </c>
      <c r="NK18" s="16">
        <f t="shared" si="175"/>
        <v>0</v>
      </c>
      <c r="NL18" s="16">
        <f t="shared" si="175"/>
        <v>0</v>
      </c>
      <c r="NM18" s="16">
        <f t="shared" si="175"/>
        <v>0</v>
      </c>
      <c r="NN18" s="16">
        <f t="shared" si="175"/>
        <v>0</v>
      </c>
      <c r="NO18" s="16">
        <f t="shared" si="175"/>
        <v>0</v>
      </c>
      <c r="NP18" s="16">
        <f t="shared" si="175"/>
        <v>0</v>
      </c>
      <c r="NQ18" s="16">
        <f t="shared" si="175"/>
        <v>0</v>
      </c>
      <c r="NR18" s="16">
        <f t="shared" si="175"/>
        <v>0</v>
      </c>
      <c r="NS18" s="16">
        <f t="shared" si="176"/>
        <v>0</v>
      </c>
      <c r="NT18" s="16">
        <f t="shared" si="176"/>
        <v>0</v>
      </c>
      <c r="NU18" s="16">
        <f t="shared" si="176"/>
        <v>0</v>
      </c>
      <c r="NV18" s="16">
        <f t="shared" si="176"/>
        <v>0</v>
      </c>
      <c r="NW18" s="16">
        <f t="shared" si="176"/>
        <v>0</v>
      </c>
      <c r="NX18" s="16">
        <f t="shared" si="176"/>
        <v>0</v>
      </c>
      <c r="NY18" s="16">
        <f t="shared" si="176"/>
        <v>0</v>
      </c>
      <c r="NZ18" s="16">
        <f t="shared" si="176"/>
        <v>0</v>
      </c>
      <c r="OA18" s="16">
        <f t="shared" si="176"/>
        <v>0</v>
      </c>
      <c r="OB18" s="16">
        <f t="shared" si="176"/>
        <v>0</v>
      </c>
      <c r="OC18" s="16">
        <f t="shared" si="176"/>
        <v>0</v>
      </c>
      <c r="OD18" s="16">
        <f t="shared" si="176"/>
        <v>0</v>
      </c>
      <c r="OE18" s="16">
        <f t="shared" si="176"/>
        <v>0</v>
      </c>
      <c r="OF18" s="16">
        <f t="shared" si="176"/>
        <v>0</v>
      </c>
      <c r="OH18" s="146"/>
    </row>
    <row r="19" spans="2:398" x14ac:dyDescent="0.25">
      <c r="C19" s="3"/>
      <c r="NA19" s="1"/>
    </row>
    <row r="20" spans="2:398" x14ac:dyDescent="0.25">
      <c r="B20" s="37" t="s">
        <v>31</v>
      </c>
      <c r="C20" s="23" t="s">
        <v>53</v>
      </c>
      <c r="D20" s="19" t="s">
        <v>73</v>
      </c>
      <c r="E20" s="14">
        <f>+Cap_MW_Lookups!C46</f>
        <v>3.35</v>
      </c>
      <c r="F20" s="14">
        <f>+Cap_MW_Lookups!D46</f>
        <v>3.35</v>
      </c>
      <c r="G20" s="14">
        <f>+Cap_MW_Lookups!E46</f>
        <v>3.35</v>
      </c>
      <c r="H20" s="14">
        <f>+Cap_MW_Lookups!F46</f>
        <v>3.35</v>
      </c>
      <c r="I20" s="14">
        <f>+Cap_MW_Lookups!G46</f>
        <v>3.35</v>
      </c>
      <c r="J20" s="14">
        <f>+Cap_MW_Lookups!H46</f>
        <v>3.35</v>
      </c>
      <c r="K20" s="14">
        <f>+Cap_MW_Lookups!I46</f>
        <v>3.35</v>
      </c>
      <c r="L20" s="14">
        <f>+Cap_MW_Lookups!J46</f>
        <v>3.35</v>
      </c>
      <c r="M20" s="14">
        <f>+Cap_MW_Lookups!K46</f>
        <v>3.35</v>
      </c>
      <c r="N20" s="14">
        <f>+Cap_MW_Lookups!L46</f>
        <v>3.35</v>
      </c>
      <c r="O20" s="14">
        <f>+Cap_MW_Lookups!M46</f>
        <v>3.35</v>
      </c>
      <c r="P20" s="14">
        <f>+Cap_MW_Lookups!N46</f>
        <v>3.35</v>
      </c>
      <c r="Q20" s="14">
        <f>+Cap_MW_Lookups!O46</f>
        <v>4.3860000000000001</v>
      </c>
      <c r="R20" s="14">
        <f>+Cap_MW_Lookups!P46</f>
        <v>4.3860000000000001</v>
      </c>
      <c r="S20" s="14">
        <f>+Cap_MW_Lookups!Q46</f>
        <v>4.3860000000000001</v>
      </c>
      <c r="T20" s="14">
        <f>+Cap_MW_Lookups!R46</f>
        <v>4.3860000000000001</v>
      </c>
      <c r="U20" s="14">
        <f>+Cap_MW_Lookups!S46</f>
        <v>4.3860000000000001</v>
      </c>
      <c r="V20" s="14">
        <f>+Cap_MW_Lookups!T46</f>
        <v>4.3860000000000001</v>
      </c>
      <c r="W20" s="14">
        <f>+Cap_MW_Lookups!U46</f>
        <v>4.3860000000000001</v>
      </c>
      <c r="X20" s="14">
        <f>+Cap_MW_Lookups!V46</f>
        <v>4.3860000000000001</v>
      </c>
      <c r="Y20" s="14">
        <f>+Cap_MW_Lookups!W46</f>
        <v>4.3860000000000001</v>
      </c>
      <c r="Z20" s="14">
        <f>+Cap_MW_Lookups!X46</f>
        <v>4.3860000000000001</v>
      </c>
      <c r="AA20" s="14">
        <f>+Cap_MW_Lookups!Y46</f>
        <v>4.3860000000000001</v>
      </c>
      <c r="AB20" s="14">
        <f>+Cap_MW_Lookups!Z46</f>
        <v>4.3860000000000001</v>
      </c>
      <c r="AC20" s="14">
        <f>+Cap_MW_Lookups!AA46</f>
        <v>4.3860000000000001</v>
      </c>
      <c r="AD20" s="14">
        <f>+Cap_MW_Lookups!AB46</f>
        <v>4.3860000000000001</v>
      </c>
      <c r="AE20" s="14">
        <f>+Cap_MW_Lookups!AC46</f>
        <v>4.3860000000000001</v>
      </c>
      <c r="AF20" s="14">
        <f>+Cap_MW_Lookups!AD46</f>
        <v>4.3860000000000001</v>
      </c>
      <c r="AG20" s="14">
        <f>+Cap_MW_Lookups!AE46</f>
        <v>4.3860000000000001</v>
      </c>
      <c r="AH20" s="14">
        <f>+Cap_MW_Lookups!AF46</f>
        <v>4.3860000000000001</v>
      </c>
      <c r="AI20" s="14">
        <f>+Cap_MW_Lookups!AG46</f>
        <v>4.3860000000000001</v>
      </c>
      <c r="AJ20" s="14">
        <f>+Cap_MW_Lookups!AH46</f>
        <v>4.3860000000000001</v>
      </c>
      <c r="AK20" s="14">
        <f>+Cap_MW_Lookups!AI46</f>
        <v>4.3860000000000001</v>
      </c>
      <c r="AL20" s="14">
        <f>+Cap_MW_Lookups!AJ46</f>
        <v>4.3860000000000001</v>
      </c>
      <c r="AM20" s="14">
        <f>+Cap_MW_Lookups!AK46</f>
        <v>4.3860000000000001</v>
      </c>
      <c r="AN20" s="14">
        <f>+Cap_MW_Lookups!AL46</f>
        <v>4.3860000000000001</v>
      </c>
      <c r="AO20" s="14">
        <f>+Cap_MW_Lookups!AM46</f>
        <v>4.3860000000000001</v>
      </c>
      <c r="AP20" s="14">
        <f>+Cap_MW_Lookups!AN46</f>
        <v>4.3860000000000001</v>
      </c>
      <c r="AQ20" s="14">
        <f>+Cap_MW_Lookups!AO46</f>
        <v>4.3860000000000001</v>
      </c>
      <c r="AR20" s="14">
        <f>+Cap_MW_Lookups!AP46</f>
        <v>4.3860000000000001</v>
      </c>
      <c r="AS20" s="14">
        <f>+Cap_MW_Lookups!AQ46</f>
        <v>4.3860000000000001</v>
      </c>
      <c r="AT20" s="14">
        <f>+Cap_MW_Lookups!AR46</f>
        <v>4.3860000000000001</v>
      </c>
      <c r="AU20" s="14">
        <f>+Cap_MW_Lookups!AS46</f>
        <v>4.3860000000000001</v>
      </c>
      <c r="AV20" s="14">
        <f>+Cap_MW_Lookups!AT46</f>
        <v>4.3860000000000001</v>
      </c>
      <c r="AW20" s="14">
        <f>+Cap_MW_Lookups!AU46</f>
        <v>4.3860000000000001</v>
      </c>
      <c r="AX20" s="14">
        <f>+Cap_MW_Lookups!AV46</f>
        <v>4.3860000000000001</v>
      </c>
      <c r="AY20" s="14">
        <f>+Cap_MW_Lookups!AW46</f>
        <v>4.3860000000000001</v>
      </c>
      <c r="AZ20" s="14">
        <f>+Cap_MW_Lookups!AX46</f>
        <v>4.3860000000000001</v>
      </c>
      <c r="BA20" s="14">
        <f>+Cap_MW_Lookups!AY46</f>
        <v>4.3860000000000001</v>
      </c>
      <c r="BB20" s="14">
        <f>+Cap_MW_Lookups!AZ46</f>
        <v>4.3860000000000001</v>
      </c>
      <c r="BC20" s="14">
        <f>+Cap_MW_Lookups!BA46</f>
        <v>4.3860000000000001</v>
      </c>
      <c r="BD20" s="14">
        <f>+Cap_MW_Lookups!BB46</f>
        <v>4.3860000000000001</v>
      </c>
      <c r="BE20" s="14">
        <f>+Cap_MW_Lookups!BC46</f>
        <v>4.3860000000000001</v>
      </c>
      <c r="BF20" s="14">
        <f>+Cap_MW_Lookups!BD46</f>
        <v>4.3860000000000001</v>
      </c>
      <c r="BG20" s="14">
        <f>+Cap_MW_Lookups!BE46</f>
        <v>4.3860000000000001</v>
      </c>
      <c r="BH20" s="14">
        <f>+Cap_MW_Lookups!BF46</f>
        <v>4.3860000000000001</v>
      </c>
      <c r="BI20" s="14">
        <f>+Cap_MW_Lookups!BG46</f>
        <v>4.3860000000000001</v>
      </c>
      <c r="BJ20" s="14">
        <f>+Cap_MW_Lookups!BH46</f>
        <v>4.3860000000000001</v>
      </c>
      <c r="BK20" s="14">
        <f>+Cap_MW_Lookups!BI46</f>
        <v>4.3860000000000001</v>
      </c>
      <c r="BL20" s="14">
        <f>+Cap_MW_Lookups!BJ46</f>
        <v>4.3860000000000001</v>
      </c>
      <c r="BM20" s="14">
        <f>+Cap_MW_Lookups!BK46</f>
        <v>4.3860000000000001</v>
      </c>
      <c r="BN20" s="14">
        <f>+Cap_MW_Lookups!BL46</f>
        <v>4.3860000000000001</v>
      </c>
      <c r="BO20" s="14">
        <f>+Cap_MW_Lookups!BM46</f>
        <v>4.3860000000000001</v>
      </c>
      <c r="BP20" s="14">
        <f>+Cap_MW_Lookups!BN46</f>
        <v>4.3860000000000001</v>
      </c>
      <c r="BQ20" s="14">
        <f>+Cap_MW_Lookups!BO46</f>
        <v>4.3860000000000001</v>
      </c>
      <c r="BR20" s="14">
        <f>+Cap_MW_Lookups!BP46</f>
        <v>4.3860000000000001</v>
      </c>
      <c r="BS20" s="14">
        <f>+Cap_MW_Lookups!BQ46</f>
        <v>4.3860000000000001</v>
      </c>
      <c r="BT20" s="14">
        <f>+Cap_MW_Lookups!BR46</f>
        <v>4.3860000000000001</v>
      </c>
      <c r="BU20" s="14">
        <f>+Cap_MW_Lookups!BS46</f>
        <v>4.3860000000000001</v>
      </c>
      <c r="BV20" s="14">
        <f>+Cap_MW_Lookups!BT46</f>
        <v>4.3860000000000001</v>
      </c>
      <c r="BW20" s="14">
        <f>+Cap_MW_Lookups!BU46</f>
        <v>4.3860000000000001</v>
      </c>
      <c r="BX20" s="14">
        <f>+Cap_MW_Lookups!BV46</f>
        <v>4.3860000000000001</v>
      </c>
      <c r="BY20" s="14">
        <f>+Cap_MW_Lookups!BW46</f>
        <v>4.3860000000000001</v>
      </c>
      <c r="BZ20" s="14">
        <f>+Cap_MW_Lookups!BX46</f>
        <v>4.3860000000000001</v>
      </c>
      <c r="CA20" s="14">
        <f>+Cap_MW_Lookups!BY46</f>
        <v>4.3860000000000001</v>
      </c>
      <c r="CB20" s="14">
        <f>+Cap_MW_Lookups!BZ46</f>
        <v>4.3860000000000001</v>
      </c>
      <c r="CC20" s="14">
        <f>+Cap_MW_Lookups!CA46</f>
        <v>4.3860000000000001</v>
      </c>
      <c r="CD20" s="14">
        <f>+Cap_MW_Lookups!CB46</f>
        <v>4.3860000000000001</v>
      </c>
      <c r="CE20" s="14">
        <f>+Cap_MW_Lookups!CC46</f>
        <v>4.3860000000000001</v>
      </c>
      <c r="CF20" s="14">
        <f>+Cap_MW_Lookups!CD46</f>
        <v>4.3860000000000001</v>
      </c>
      <c r="CG20" s="14">
        <f>+Cap_MW_Lookups!CE46</f>
        <v>4.3860000000000001</v>
      </c>
      <c r="CH20" s="14">
        <f>+Cap_MW_Lookups!CF46</f>
        <v>4.3860000000000001</v>
      </c>
      <c r="CI20" s="14">
        <f>+Cap_MW_Lookups!CG46</f>
        <v>4.3860000000000001</v>
      </c>
      <c r="CJ20" s="14">
        <f>+Cap_MW_Lookups!CH46</f>
        <v>4.3860000000000001</v>
      </c>
      <c r="CK20" s="14">
        <f>+Cap_MW_Lookups!CI46</f>
        <v>4.3860000000000001</v>
      </c>
      <c r="CL20" s="14">
        <f>+Cap_MW_Lookups!CJ46</f>
        <v>4.3860000000000001</v>
      </c>
      <c r="CM20" s="14">
        <f>+Cap_MW_Lookups!CK46</f>
        <v>4.3860000000000001</v>
      </c>
      <c r="CN20" s="14">
        <f>+Cap_MW_Lookups!CL46</f>
        <v>4.3860000000000001</v>
      </c>
      <c r="CO20" s="14">
        <f>+Cap_MW_Lookups!CM46</f>
        <v>4.3860000000000001</v>
      </c>
      <c r="CP20" s="14">
        <f>+Cap_MW_Lookups!CN46</f>
        <v>4.3860000000000001</v>
      </c>
      <c r="CQ20" s="14">
        <f>+Cap_MW_Lookups!CO46</f>
        <v>4.3860000000000001</v>
      </c>
      <c r="CR20" s="14">
        <f>+Cap_MW_Lookups!CP46</f>
        <v>4.3860000000000001</v>
      </c>
      <c r="CS20" s="14">
        <f>+Cap_MW_Lookups!CQ46</f>
        <v>4.3860000000000001</v>
      </c>
      <c r="CT20" s="14">
        <f>+Cap_MW_Lookups!CR46</f>
        <v>4.3860000000000001</v>
      </c>
      <c r="CU20" s="14">
        <f>+Cap_MW_Lookups!CS46</f>
        <v>4.3860000000000001</v>
      </c>
      <c r="CV20" s="14">
        <f>+Cap_MW_Lookups!CT46</f>
        <v>4.3860000000000001</v>
      </c>
      <c r="CW20" s="14">
        <f>+Cap_MW_Lookups!CU46</f>
        <v>4.3860000000000001</v>
      </c>
      <c r="CX20" s="14">
        <f>+Cap_MW_Lookups!CV46</f>
        <v>4.3860000000000001</v>
      </c>
      <c r="CY20" s="14">
        <f>+Cap_MW_Lookups!CW46</f>
        <v>4.3860000000000001</v>
      </c>
      <c r="CZ20" s="14">
        <f>+Cap_MW_Lookups!CX46</f>
        <v>4.3860000000000001</v>
      </c>
      <c r="DA20" s="14">
        <f>+Cap_MW_Lookups!CY46</f>
        <v>4.3860000000000001</v>
      </c>
      <c r="DB20" s="14">
        <f>+Cap_MW_Lookups!CZ46</f>
        <v>4.3860000000000001</v>
      </c>
      <c r="DC20" s="14">
        <f>+Cap_MW_Lookups!DA46</f>
        <v>4.3860000000000001</v>
      </c>
      <c r="DD20" s="14">
        <f>+Cap_MW_Lookups!DB46</f>
        <v>4.3860000000000001</v>
      </c>
      <c r="DE20" s="14">
        <f>+Cap_MW_Lookups!DC46</f>
        <v>4.3860000000000001</v>
      </c>
      <c r="DF20" s="14">
        <f>+Cap_MW_Lookups!DD46</f>
        <v>4.3860000000000001</v>
      </c>
      <c r="DG20" s="14">
        <f>+Cap_MW_Lookups!DE46</f>
        <v>4.3860000000000001</v>
      </c>
      <c r="DH20" s="14">
        <f>+Cap_MW_Lookups!DF46</f>
        <v>4.3860000000000001</v>
      </c>
      <c r="DI20" s="14">
        <f>+Cap_MW_Lookups!DG46</f>
        <v>4.3860000000000001</v>
      </c>
      <c r="DJ20" s="14">
        <f>+Cap_MW_Lookups!DH46</f>
        <v>4.3860000000000001</v>
      </c>
      <c r="DK20" s="14">
        <f>+Cap_MW_Lookups!DI46</f>
        <v>4.3860000000000001</v>
      </c>
      <c r="DL20" s="14">
        <f>+Cap_MW_Lookups!DJ46</f>
        <v>4.3860000000000001</v>
      </c>
      <c r="DM20" s="14">
        <f>+Cap_MW_Lookups!DK46</f>
        <v>4.3860000000000001</v>
      </c>
      <c r="DN20" s="14">
        <f>+Cap_MW_Lookups!DL46</f>
        <v>4.3860000000000001</v>
      </c>
      <c r="DO20" s="14">
        <f>+Cap_MW_Lookups!DM46</f>
        <v>4.3860000000000001</v>
      </c>
      <c r="DP20" s="14">
        <f>+Cap_MW_Lookups!DN46</f>
        <v>4.3860000000000001</v>
      </c>
      <c r="DQ20" s="14">
        <f>+Cap_MW_Lookups!DO46</f>
        <v>4.3860000000000001</v>
      </c>
      <c r="DR20" s="14">
        <f>+Cap_MW_Lookups!DP46</f>
        <v>4.3860000000000001</v>
      </c>
      <c r="DS20" s="14">
        <f>+Cap_MW_Lookups!DQ46</f>
        <v>4.3860000000000001</v>
      </c>
      <c r="DT20" s="14">
        <f>+Cap_MW_Lookups!DR46</f>
        <v>4.3860000000000001</v>
      </c>
      <c r="DU20" s="14">
        <f>+Cap_MW_Lookups!DS46</f>
        <v>4.3860000000000001</v>
      </c>
      <c r="DV20" s="14">
        <f>+Cap_MW_Lookups!DT46</f>
        <v>4.3860000000000001</v>
      </c>
      <c r="DW20" s="14">
        <f>+Cap_MW_Lookups!DU46</f>
        <v>4.3860000000000001</v>
      </c>
      <c r="DX20" s="14">
        <f>+Cap_MW_Lookups!DV46</f>
        <v>4.3860000000000001</v>
      </c>
      <c r="DY20" s="14">
        <f>+Cap_MW_Lookups!DW46</f>
        <v>4.3860000000000001</v>
      </c>
      <c r="DZ20" s="14">
        <f>+Cap_MW_Lookups!DX46</f>
        <v>4.3860000000000001</v>
      </c>
      <c r="EA20" s="14">
        <f>+Cap_MW_Lookups!DY46</f>
        <v>4.3860000000000001</v>
      </c>
      <c r="EB20" s="14">
        <f>+Cap_MW_Lookups!DZ46</f>
        <v>4.3860000000000001</v>
      </c>
      <c r="EC20" s="14">
        <f>+Cap_MW_Lookups!EA46</f>
        <v>4.3860000000000001</v>
      </c>
      <c r="ED20" s="14">
        <f>+Cap_MW_Lookups!EB46</f>
        <v>4.3860000000000001</v>
      </c>
      <c r="EE20" s="14">
        <f>+Cap_MW_Lookups!EC46</f>
        <v>4.3860000000000001</v>
      </c>
      <c r="EF20" s="14">
        <f>+Cap_MW_Lookups!ED46</f>
        <v>4.3860000000000001</v>
      </c>
      <c r="EG20" s="14">
        <f>+Cap_MW_Lookups!EE46</f>
        <v>0</v>
      </c>
      <c r="EH20" s="14">
        <f>+Cap_MW_Lookups!EF46</f>
        <v>0</v>
      </c>
      <c r="EI20" s="14">
        <f>+Cap_MW_Lookups!EG46</f>
        <v>0</v>
      </c>
      <c r="EJ20" s="14">
        <f>+Cap_MW_Lookups!EH46</f>
        <v>0</v>
      </c>
      <c r="EK20" s="14">
        <f>+Cap_MW_Lookups!EI46</f>
        <v>0</v>
      </c>
      <c r="EL20" s="14">
        <f>+Cap_MW_Lookups!EJ46</f>
        <v>0</v>
      </c>
      <c r="EM20" s="14">
        <f>+Cap_MW_Lookups!EK46</f>
        <v>0</v>
      </c>
      <c r="EN20" s="14">
        <f>+Cap_MW_Lookups!EL46</f>
        <v>0</v>
      </c>
      <c r="EO20" s="14">
        <f>+Cap_MW_Lookups!EM46</f>
        <v>0</v>
      </c>
      <c r="EP20" s="14">
        <f>+Cap_MW_Lookups!EN46</f>
        <v>0</v>
      </c>
      <c r="EQ20" s="14">
        <f>+Cap_MW_Lookups!EO46</f>
        <v>0</v>
      </c>
      <c r="ER20" s="14">
        <f>+Cap_MW_Lookups!EP46</f>
        <v>0</v>
      </c>
      <c r="ES20" s="14">
        <f>+Cap_MW_Lookups!EQ46</f>
        <v>0</v>
      </c>
      <c r="ET20" s="14">
        <f>+Cap_MW_Lookups!ER46</f>
        <v>0</v>
      </c>
      <c r="EU20" s="14">
        <f>+Cap_MW_Lookups!ES46</f>
        <v>0</v>
      </c>
      <c r="EV20" s="14">
        <f>+Cap_MW_Lookups!ET46</f>
        <v>0</v>
      </c>
      <c r="EW20" s="14">
        <f>+Cap_MW_Lookups!EU46</f>
        <v>0</v>
      </c>
      <c r="EX20" s="14">
        <f>+Cap_MW_Lookups!EV46</f>
        <v>0</v>
      </c>
      <c r="EY20" s="14">
        <f>+Cap_MW_Lookups!EW46</f>
        <v>0</v>
      </c>
      <c r="EZ20" s="14">
        <f>+Cap_MW_Lookups!EX46</f>
        <v>0</v>
      </c>
      <c r="FA20" s="14">
        <f>+Cap_MW_Lookups!EY46</f>
        <v>0</v>
      </c>
      <c r="FB20" s="14">
        <f>+Cap_MW_Lookups!EZ46</f>
        <v>0</v>
      </c>
      <c r="FC20" s="14">
        <f>+Cap_MW_Lookups!FA46</f>
        <v>0</v>
      </c>
      <c r="FD20" s="14">
        <f>+Cap_MW_Lookups!FB46</f>
        <v>0</v>
      </c>
      <c r="FE20" s="14">
        <f>+Cap_MW_Lookups!FC46</f>
        <v>0</v>
      </c>
      <c r="FF20" s="14">
        <f>+Cap_MW_Lookups!FD46</f>
        <v>0</v>
      </c>
      <c r="FG20" s="14">
        <f>+Cap_MW_Lookups!FE46</f>
        <v>0</v>
      </c>
      <c r="FH20" s="14">
        <f>+Cap_MW_Lookups!FF46</f>
        <v>0</v>
      </c>
      <c r="FI20" s="14">
        <f>+Cap_MW_Lookups!FG46</f>
        <v>0</v>
      </c>
      <c r="FJ20" s="14">
        <f>+Cap_MW_Lookups!FH46</f>
        <v>0</v>
      </c>
      <c r="FK20" s="14">
        <f>+Cap_MW_Lookups!FI46</f>
        <v>0</v>
      </c>
      <c r="FL20" s="14">
        <f>+Cap_MW_Lookups!FJ46</f>
        <v>0</v>
      </c>
      <c r="FM20" s="14">
        <f>+Cap_MW_Lookups!FK46</f>
        <v>0</v>
      </c>
      <c r="FN20" s="14">
        <f>+Cap_MW_Lookups!FL46</f>
        <v>0</v>
      </c>
      <c r="FO20" s="14">
        <f>+Cap_MW_Lookups!FM46</f>
        <v>0</v>
      </c>
      <c r="FP20" s="14">
        <f>+Cap_MW_Lookups!FN46</f>
        <v>0</v>
      </c>
      <c r="FQ20" s="14">
        <f>+Cap_MW_Lookups!FO46</f>
        <v>0</v>
      </c>
      <c r="FR20" s="14">
        <f>+Cap_MW_Lookups!FP46</f>
        <v>0</v>
      </c>
      <c r="FS20" s="14">
        <f>+Cap_MW_Lookups!FQ46</f>
        <v>0</v>
      </c>
      <c r="FT20" s="14">
        <f>+Cap_MW_Lookups!FR46</f>
        <v>0</v>
      </c>
      <c r="FU20" s="14">
        <f>+Cap_MW_Lookups!FS46</f>
        <v>0</v>
      </c>
      <c r="FV20" s="14">
        <f>+Cap_MW_Lookups!FT46</f>
        <v>0</v>
      </c>
      <c r="FW20" s="14">
        <f>+Cap_MW_Lookups!FU46</f>
        <v>0</v>
      </c>
      <c r="FX20" s="14">
        <f>+Cap_MW_Lookups!FV46</f>
        <v>0</v>
      </c>
      <c r="FY20" s="14">
        <f>+Cap_MW_Lookups!FW46</f>
        <v>0</v>
      </c>
      <c r="FZ20" s="14">
        <f>+Cap_MW_Lookups!FX46</f>
        <v>0</v>
      </c>
      <c r="GA20" s="14">
        <f>+Cap_MW_Lookups!FY46</f>
        <v>0</v>
      </c>
      <c r="GB20" s="14">
        <f>+Cap_MW_Lookups!FZ46</f>
        <v>0</v>
      </c>
      <c r="GC20" s="14">
        <f>+Cap_MW_Lookups!GA46</f>
        <v>0</v>
      </c>
      <c r="GD20" s="14">
        <f>+Cap_MW_Lookups!GB46</f>
        <v>0</v>
      </c>
      <c r="GE20" s="14">
        <f>+Cap_MW_Lookups!GC46</f>
        <v>0</v>
      </c>
      <c r="GF20" s="14">
        <f>+Cap_MW_Lookups!GD46</f>
        <v>0</v>
      </c>
      <c r="GG20" s="14">
        <f>+Cap_MW_Lookups!GE46</f>
        <v>0</v>
      </c>
      <c r="GH20" s="14">
        <f>+Cap_MW_Lookups!GF46</f>
        <v>0</v>
      </c>
      <c r="GI20" s="14">
        <f>+Cap_MW_Lookups!GG46</f>
        <v>0</v>
      </c>
      <c r="GJ20" s="14">
        <f>+Cap_MW_Lookups!GH46</f>
        <v>0</v>
      </c>
      <c r="GK20" s="14">
        <f>+Cap_MW_Lookups!GI46</f>
        <v>0</v>
      </c>
      <c r="GL20" s="14">
        <f>+Cap_MW_Lookups!GJ46</f>
        <v>0</v>
      </c>
      <c r="GM20" s="14">
        <f>+Cap_MW_Lookups!GK46</f>
        <v>0</v>
      </c>
      <c r="GN20" s="14">
        <f>+Cap_MW_Lookups!GL46</f>
        <v>0</v>
      </c>
      <c r="GO20" s="14">
        <f>+Cap_MW_Lookups!GM46</f>
        <v>0</v>
      </c>
      <c r="GP20" s="14">
        <f>+Cap_MW_Lookups!GN46</f>
        <v>0</v>
      </c>
      <c r="GQ20" s="14">
        <f>+Cap_MW_Lookups!GO46</f>
        <v>0</v>
      </c>
      <c r="GR20" s="14">
        <f>+Cap_MW_Lookups!GP46</f>
        <v>0</v>
      </c>
      <c r="GS20" s="14">
        <f>+Cap_MW_Lookups!GQ46</f>
        <v>0</v>
      </c>
      <c r="GT20" s="14">
        <f>+Cap_MW_Lookups!GR46</f>
        <v>0</v>
      </c>
      <c r="GU20" s="14">
        <f>+Cap_MW_Lookups!GS46</f>
        <v>0</v>
      </c>
      <c r="GV20" s="14">
        <f>+Cap_MW_Lookups!GT46</f>
        <v>0</v>
      </c>
      <c r="GW20" s="14">
        <f>+Cap_MW_Lookups!GU46</f>
        <v>0</v>
      </c>
      <c r="GX20" s="14">
        <f>+Cap_MW_Lookups!GV46</f>
        <v>0</v>
      </c>
      <c r="GY20" s="14">
        <f>+Cap_MW_Lookups!GW46</f>
        <v>0</v>
      </c>
      <c r="GZ20" s="14">
        <f>+Cap_MW_Lookups!GX46</f>
        <v>0</v>
      </c>
      <c r="HA20" s="14">
        <f>+Cap_MW_Lookups!GY46</f>
        <v>0</v>
      </c>
      <c r="HB20" s="14">
        <f>+Cap_MW_Lookups!GZ46</f>
        <v>0</v>
      </c>
      <c r="HC20" s="14">
        <f>+Cap_MW_Lookups!HA46</f>
        <v>0</v>
      </c>
      <c r="HD20" s="14">
        <f>+Cap_MW_Lookups!HB46</f>
        <v>0</v>
      </c>
      <c r="HE20" s="14">
        <f>+Cap_MW_Lookups!HC46</f>
        <v>0</v>
      </c>
      <c r="HF20" s="14">
        <f>+Cap_MW_Lookups!HD46</f>
        <v>0</v>
      </c>
      <c r="HG20" s="14">
        <f>+Cap_MW_Lookups!HE46</f>
        <v>0</v>
      </c>
      <c r="HH20" s="14">
        <f>+Cap_MW_Lookups!HF46</f>
        <v>0</v>
      </c>
      <c r="HI20" s="14">
        <f>+Cap_MW_Lookups!HG46</f>
        <v>0</v>
      </c>
      <c r="HJ20" s="14">
        <f>+Cap_MW_Lookups!HH46</f>
        <v>0</v>
      </c>
      <c r="HK20" s="14">
        <f>+Cap_MW_Lookups!HI46</f>
        <v>0</v>
      </c>
      <c r="HL20" s="14">
        <f>+Cap_MW_Lookups!HJ46</f>
        <v>0</v>
      </c>
      <c r="HM20" s="14">
        <f>+Cap_MW_Lookups!HK46</f>
        <v>0</v>
      </c>
      <c r="HN20" s="14">
        <f>+Cap_MW_Lookups!HL46</f>
        <v>0</v>
      </c>
      <c r="HO20" s="14">
        <f>+Cap_MW_Lookups!HM46</f>
        <v>0</v>
      </c>
      <c r="HP20" s="14">
        <f>+Cap_MW_Lookups!HN46</f>
        <v>0</v>
      </c>
      <c r="HQ20" s="14">
        <f>+Cap_MW_Lookups!HO46</f>
        <v>0</v>
      </c>
      <c r="HR20" s="14">
        <f>+Cap_MW_Lookups!HP46</f>
        <v>0</v>
      </c>
      <c r="HS20" s="14">
        <f>+Cap_MW_Lookups!HQ46</f>
        <v>0</v>
      </c>
      <c r="HT20" s="14">
        <f>+Cap_MW_Lookups!HR46</f>
        <v>0</v>
      </c>
      <c r="HU20" s="14">
        <f>+Cap_MW_Lookups!HS46</f>
        <v>0</v>
      </c>
      <c r="HV20" s="14">
        <f>+Cap_MW_Lookups!HT46</f>
        <v>0</v>
      </c>
      <c r="HW20" s="14">
        <f>+Cap_MW_Lookups!HU46</f>
        <v>0</v>
      </c>
      <c r="HX20" s="14">
        <f>+Cap_MW_Lookups!HV46</f>
        <v>0</v>
      </c>
      <c r="HY20" s="14">
        <f>+Cap_MW_Lookups!HW46</f>
        <v>0</v>
      </c>
      <c r="HZ20" s="14">
        <f>+Cap_MW_Lookups!HX46</f>
        <v>0</v>
      </c>
      <c r="IA20" s="14">
        <f>+Cap_MW_Lookups!HY46</f>
        <v>0</v>
      </c>
      <c r="IB20" s="14">
        <f>+Cap_MW_Lookups!HZ46</f>
        <v>0</v>
      </c>
      <c r="IC20" s="14">
        <f>+Cap_MW_Lookups!IA46</f>
        <v>0</v>
      </c>
      <c r="ID20" s="14">
        <f>+Cap_MW_Lookups!IB46</f>
        <v>0</v>
      </c>
      <c r="IE20" s="14">
        <f>+Cap_MW_Lookups!IC46</f>
        <v>0</v>
      </c>
      <c r="IF20" s="14">
        <f>+Cap_MW_Lookups!ID46</f>
        <v>0</v>
      </c>
      <c r="IG20" s="14">
        <f>+Cap_MW_Lookups!IE46</f>
        <v>0</v>
      </c>
      <c r="IH20" s="14">
        <f>+Cap_MW_Lookups!IF46</f>
        <v>0</v>
      </c>
      <c r="II20" s="14">
        <f>+Cap_MW_Lookups!IG46</f>
        <v>0</v>
      </c>
      <c r="IJ20" s="14">
        <f>+Cap_MW_Lookups!IH46</f>
        <v>0</v>
      </c>
      <c r="IK20" s="14">
        <f>+Cap_MW_Lookups!II46</f>
        <v>0</v>
      </c>
      <c r="IL20" s="14">
        <f>+Cap_MW_Lookups!IJ46</f>
        <v>0</v>
      </c>
      <c r="IM20" s="14">
        <f>+Cap_MW_Lookups!IK46</f>
        <v>0</v>
      </c>
      <c r="IN20" s="14">
        <f>+Cap_MW_Lookups!IL46</f>
        <v>0</v>
      </c>
      <c r="IO20" s="14">
        <f>+Cap_MW_Lookups!IM46</f>
        <v>0</v>
      </c>
      <c r="IP20" s="14">
        <f>+Cap_MW_Lookups!IN46</f>
        <v>0</v>
      </c>
      <c r="IQ20" s="14">
        <f>+Cap_MW_Lookups!IO46</f>
        <v>0</v>
      </c>
      <c r="IR20" s="14">
        <f>+Cap_MW_Lookups!IP46</f>
        <v>0</v>
      </c>
      <c r="IS20" s="14">
        <f>+Cap_MW_Lookups!IQ46</f>
        <v>0</v>
      </c>
      <c r="IT20" s="14">
        <f>+Cap_MW_Lookups!IR46</f>
        <v>0</v>
      </c>
      <c r="IU20" s="14">
        <f>+Cap_MW_Lookups!IS46</f>
        <v>0</v>
      </c>
      <c r="IV20" s="14">
        <f>+Cap_MW_Lookups!IT46</f>
        <v>0</v>
      </c>
      <c r="IW20" s="14">
        <f>+Cap_MW_Lookups!IU46</f>
        <v>0</v>
      </c>
      <c r="IX20" s="14">
        <f>+Cap_MW_Lookups!IV46</f>
        <v>0</v>
      </c>
      <c r="IY20" s="14">
        <f>+Cap_MW_Lookups!IW46</f>
        <v>0</v>
      </c>
      <c r="IZ20" s="14">
        <f>+Cap_MW_Lookups!IX46</f>
        <v>0</v>
      </c>
      <c r="JA20" s="14">
        <f>+Cap_MW_Lookups!IY46</f>
        <v>0</v>
      </c>
      <c r="JB20" s="14">
        <f>+Cap_MW_Lookups!IZ46</f>
        <v>0</v>
      </c>
      <c r="JC20" s="14">
        <f>+Cap_MW_Lookups!JA46</f>
        <v>0</v>
      </c>
      <c r="JD20" s="14">
        <f>+Cap_MW_Lookups!JB46</f>
        <v>0</v>
      </c>
      <c r="JE20" s="14">
        <f>+Cap_MW_Lookups!JC46</f>
        <v>0</v>
      </c>
      <c r="JF20" s="14">
        <f>+Cap_MW_Lookups!JD46</f>
        <v>0</v>
      </c>
      <c r="JG20" s="14">
        <f>+Cap_MW_Lookups!JE46</f>
        <v>0</v>
      </c>
      <c r="JH20" s="14">
        <f>+Cap_MW_Lookups!JF46</f>
        <v>0</v>
      </c>
      <c r="JI20" s="14">
        <f>+Cap_MW_Lookups!JG46</f>
        <v>0</v>
      </c>
      <c r="JJ20" s="14">
        <f>+Cap_MW_Lookups!JH46</f>
        <v>0</v>
      </c>
      <c r="JK20" s="14">
        <f>+Cap_MW_Lookups!JI46</f>
        <v>0</v>
      </c>
      <c r="JL20" s="14">
        <f>+Cap_MW_Lookups!JJ46</f>
        <v>0</v>
      </c>
      <c r="JM20" s="14">
        <f>+Cap_MW_Lookups!JK46</f>
        <v>0</v>
      </c>
      <c r="JN20" s="14">
        <f>+Cap_MW_Lookups!JL46</f>
        <v>0</v>
      </c>
      <c r="JO20" s="14">
        <f>+Cap_MW_Lookups!JM46</f>
        <v>0</v>
      </c>
      <c r="JP20" s="14">
        <f>+Cap_MW_Lookups!JN46</f>
        <v>0</v>
      </c>
      <c r="JQ20" s="14">
        <f>+Cap_MW_Lookups!JO46</f>
        <v>0</v>
      </c>
      <c r="JR20" s="14">
        <f>+Cap_MW_Lookups!JP46</f>
        <v>0</v>
      </c>
      <c r="JS20" s="14">
        <f>+Cap_MW_Lookups!JQ46</f>
        <v>0</v>
      </c>
      <c r="JT20" s="14">
        <f>+Cap_MW_Lookups!JR46</f>
        <v>0</v>
      </c>
      <c r="JU20" s="14">
        <f>+Cap_MW_Lookups!JS46</f>
        <v>0</v>
      </c>
      <c r="JV20" s="14">
        <f>+Cap_MW_Lookups!JT46</f>
        <v>0</v>
      </c>
      <c r="JW20" s="14">
        <f>+Cap_MW_Lookups!JU46</f>
        <v>0</v>
      </c>
      <c r="JX20" s="14">
        <f>+Cap_MW_Lookups!JV46</f>
        <v>0</v>
      </c>
      <c r="JY20" s="14">
        <f>+Cap_MW_Lookups!JW46</f>
        <v>0</v>
      </c>
      <c r="JZ20" s="14">
        <f>+Cap_MW_Lookups!JX46</f>
        <v>0</v>
      </c>
      <c r="KA20" s="14">
        <f>+Cap_MW_Lookups!JY46</f>
        <v>0</v>
      </c>
      <c r="KB20" s="14">
        <f>+Cap_MW_Lookups!JZ46</f>
        <v>0</v>
      </c>
      <c r="KC20" s="14">
        <f>+Cap_MW_Lookups!KA46</f>
        <v>0</v>
      </c>
      <c r="KD20" s="14">
        <f>+Cap_MW_Lookups!KB46</f>
        <v>0</v>
      </c>
      <c r="KE20" s="14">
        <f>+Cap_MW_Lookups!KC46</f>
        <v>0</v>
      </c>
      <c r="KF20" s="14">
        <f>+Cap_MW_Lookups!KD46</f>
        <v>0</v>
      </c>
      <c r="KG20" s="14">
        <f>+Cap_MW_Lookups!KE46</f>
        <v>0</v>
      </c>
      <c r="KH20" s="14">
        <f>+Cap_MW_Lookups!KF46</f>
        <v>0</v>
      </c>
      <c r="KI20" s="14">
        <f>+Cap_MW_Lookups!KG46</f>
        <v>0</v>
      </c>
      <c r="KJ20" s="14">
        <f>+Cap_MW_Lookups!KH46</f>
        <v>0</v>
      </c>
      <c r="KK20" s="14">
        <f>+Cap_MW_Lookups!KI46</f>
        <v>0</v>
      </c>
      <c r="KL20" s="14">
        <f>+Cap_MW_Lookups!KJ46</f>
        <v>0</v>
      </c>
      <c r="KM20" s="14">
        <f>+Cap_MW_Lookups!KK46</f>
        <v>0</v>
      </c>
      <c r="KN20" s="14">
        <f>+Cap_MW_Lookups!KL46</f>
        <v>0</v>
      </c>
      <c r="KO20" s="14">
        <f>+Cap_MW_Lookups!KM46</f>
        <v>0</v>
      </c>
      <c r="KP20" s="14">
        <f>+Cap_MW_Lookups!KN46</f>
        <v>0</v>
      </c>
      <c r="KQ20" s="14">
        <f>+Cap_MW_Lookups!KO46</f>
        <v>0</v>
      </c>
      <c r="KR20" s="14">
        <f>+Cap_MW_Lookups!KP46</f>
        <v>0</v>
      </c>
      <c r="KS20" s="14">
        <f>+Cap_MW_Lookups!KQ46</f>
        <v>0</v>
      </c>
      <c r="KT20" s="14">
        <f>+Cap_MW_Lookups!KR46</f>
        <v>0</v>
      </c>
      <c r="KU20" s="14">
        <f>+Cap_MW_Lookups!KS46</f>
        <v>0</v>
      </c>
      <c r="KV20" s="14">
        <f>+Cap_MW_Lookups!KT46</f>
        <v>0</v>
      </c>
      <c r="KW20" s="14">
        <f>+Cap_MW_Lookups!KU46</f>
        <v>0</v>
      </c>
      <c r="KX20" s="14">
        <f>+Cap_MW_Lookups!KV46</f>
        <v>0</v>
      </c>
      <c r="KY20" s="14">
        <f>+Cap_MW_Lookups!KW46</f>
        <v>0</v>
      </c>
      <c r="KZ20" s="14">
        <f>+Cap_MW_Lookups!KX46</f>
        <v>0</v>
      </c>
      <c r="LA20" s="14">
        <f>+Cap_MW_Lookups!KY46</f>
        <v>0</v>
      </c>
      <c r="LB20" s="14">
        <f>+Cap_MW_Lookups!KZ46</f>
        <v>0</v>
      </c>
      <c r="LC20" s="14">
        <f>+Cap_MW_Lookups!LA46</f>
        <v>0</v>
      </c>
      <c r="LD20" s="14">
        <f>+Cap_MW_Lookups!LB46</f>
        <v>0</v>
      </c>
      <c r="LE20" s="14">
        <f>+Cap_MW_Lookups!LC46</f>
        <v>0</v>
      </c>
      <c r="LF20" s="14">
        <f>+Cap_MW_Lookups!LD46</f>
        <v>0</v>
      </c>
      <c r="LG20" s="14">
        <f>+Cap_MW_Lookups!LE46</f>
        <v>0</v>
      </c>
      <c r="LH20" s="14">
        <f>+Cap_MW_Lookups!LF46</f>
        <v>0</v>
      </c>
      <c r="LI20" s="14">
        <f>+Cap_MW_Lookups!LG46</f>
        <v>0</v>
      </c>
      <c r="LJ20" s="14">
        <f>+Cap_MW_Lookups!LH46</f>
        <v>0</v>
      </c>
      <c r="LK20" s="14">
        <f>+Cap_MW_Lookups!LI46</f>
        <v>0</v>
      </c>
      <c r="LL20" s="14">
        <f>+Cap_MW_Lookups!LJ46</f>
        <v>0</v>
      </c>
      <c r="LM20" s="14">
        <f>+Cap_MW_Lookups!LK46</f>
        <v>0</v>
      </c>
      <c r="LN20" s="14">
        <f>+Cap_MW_Lookups!LL46</f>
        <v>0</v>
      </c>
      <c r="LO20" s="14">
        <f>+Cap_MW_Lookups!LM46</f>
        <v>0</v>
      </c>
      <c r="LP20" s="14">
        <f>+Cap_MW_Lookups!LN46</f>
        <v>0</v>
      </c>
      <c r="LQ20" s="14">
        <f>+Cap_MW_Lookups!LO46</f>
        <v>0</v>
      </c>
      <c r="LR20" s="14">
        <f>+Cap_MW_Lookups!LP46</f>
        <v>0</v>
      </c>
      <c r="LS20" s="14">
        <f>+Cap_MW_Lookups!LQ46</f>
        <v>0</v>
      </c>
      <c r="LT20" s="14">
        <f>+Cap_MW_Lookups!LR46</f>
        <v>0</v>
      </c>
      <c r="LU20" s="14">
        <f>+Cap_MW_Lookups!LS46</f>
        <v>0</v>
      </c>
      <c r="LV20" s="14">
        <f>+Cap_MW_Lookups!LT46</f>
        <v>0</v>
      </c>
      <c r="LW20" s="14">
        <f>+Cap_MW_Lookups!LU46</f>
        <v>0</v>
      </c>
      <c r="LX20" s="14">
        <f>+Cap_MW_Lookups!LV46</f>
        <v>0</v>
      </c>
      <c r="LY20" s="14">
        <f>+Cap_MW_Lookups!LW46</f>
        <v>0</v>
      </c>
      <c r="LZ20" s="14">
        <f>+Cap_MW_Lookups!LX46</f>
        <v>0</v>
      </c>
      <c r="MA20" s="14">
        <f>+Cap_MW_Lookups!LY46</f>
        <v>0</v>
      </c>
      <c r="MB20" s="14">
        <f>+Cap_MW_Lookups!LZ46</f>
        <v>0</v>
      </c>
      <c r="MC20" s="14">
        <f>+Cap_MW_Lookups!MA46</f>
        <v>0</v>
      </c>
      <c r="MD20" s="14">
        <f>+Cap_MW_Lookups!MB46</f>
        <v>0</v>
      </c>
      <c r="ME20" s="14">
        <f>+Cap_MW_Lookups!MC46</f>
        <v>0</v>
      </c>
      <c r="MF20" s="14">
        <f>+Cap_MW_Lookups!MD46</f>
        <v>0</v>
      </c>
      <c r="MG20" s="14">
        <f>+Cap_MW_Lookups!ME46</f>
        <v>0</v>
      </c>
      <c r="MH20" s="14">
        <f>+Cap_MW_Lookups!MF46</f>
        <v>0</v>
      </c>
      <c r="MI20" s="14">
        <f>+Cap_MW_Lookups!MG46</f>
        <v>0</v>
      </c>
      <c r="MJ20" s="14">
        <f>+Cap_MW_Lookups!MH46</f>
        <v>0</v>
      </c>
      <c r="MK20" s="14">
        <f>+Cap_MW_Lookups!MI46</f>
        <v>0</v>
      </c>
      <c r="ML20" s="14">
        <f>+Cap_MW_Lookups!MJ46</f>
        <v>0</v>
      </c>
      <c r="MM20" s="14">
        <f>+Cap_MW_Lookups!MK46</f>
        <v>0</v>
      </c>
      <c r="MN20" s="14">
        <f>+Cap_MW_Lookups!ML46</f>
        <v>0</v>
      </c>
      <c r="MO20" s="14">
        <f>+Cap_MW_Lookups!MM46</f>
        <v>0</v>
      </c>
      <c r="MP20" s="14">
        <f>+Cap_MW_Lookups!MN46</f>
        <v>0</v>
      </c>
      <c r="MQ20" s="14">
        <f>+Cap_MW_Lookups!MO46</f>
        <v>0</v>
      </c>
      <c r="MR20" s="14">
        <f>+Cap_MW_Lookups!MP46</f>
        <v>0</v>
      </c>
      <c r="MS20" s="14">
        <f>+Cap_MW_Lookups!MQ46</f>
        <v>0</v>
      </c>
      <c r="MT20" s="14">
        <f>+Cap_MW_Lookups!MR46</f>
        <v>0</v>
      </c>
      <c r="MU20" s="14">
        <f>+Cap_MW_Lookups!MS46</f>
        <v>0</v>
      </c>
      <c r="MV20" s="14">
        <f>+Cap_MW_Lookups!MT46</f>
        <v>0</v>
      </c>
      <c r="MW20" s="14">
        <f>+Cap_MW_Lookups!MU46</f>
        <v>0</v>
      </c>
      <c r="MX20" s="14">
        <f>+Cap_MW_Lookups!MV46</f>
        <v>0</v>
      </c>
      <c r="MY20" s="14">
        <f>+Cap_MW_Lookups!MW46</f>
        <v>0</v>
      </c>
      <c r="MZ20" s="14">
        <f>+Cap_MW_Lookups!MX46</f>
        <v>0</v>
      </c>
      <c r="NA20" s="1"/>
      <c r="NB20" s="19" t="str">
        <f t="shared" ref="NB20:NB27" si="177">+D20</f>
        <v>Capacity MW</v>
      </c>
      <c r="NC20" s="14">
        <f t="shared" ref="NC20:NL23" si="178">AVERAGEIF($E$3:$MZ$3,NC$3,$E20:$MZ20)</f>
        <v>3.3500000000000005</v>
      </c>
      <c r="ND20" s="14">
        <f t="shared" si="178"/>
        <v>3.35</v>
      </c>
      <c r="NE20" s="14">
        <f t="shared" si="178"/>
        <v>4.386000000000001</v>
      </c>
      <c r="NF20" s="14">
        <f t="shared" si="178"/>
        <v>4.386000000000001</v>
      </c>
      <c r="NG20" s="14">
        <f t="shared" si="178"/>
        <v>4.386000000000001</v>
      </c>
      <c r="NH20" s="14">
        <f t="shared" si="178"/>
        <v>4.386000000000001</v>
      </c>
      <c r="NI20" s="14">
        <f t="shared" si="178"/>
        <v>4.386000000000001</v>
      </c>
      <c r="NJ20" s="14">
        <f t="shared" si="178"/>
        <v>4.386000000000001</v>
      </c>
      <c r="NK20" s="14">
        <f t="shared" si="178"/>
        <v>4.386000000000001</v>
      </c>
      <c r="NL20" s="14">
        <f t="shared" si="178"/>
        <v>4.386000000000001</v>
      </c>
      <c r="NM20" s="14">
        <f t="shared" ref="NM20:NV23" si="179">AVERAGEIF($E$3:$MZ$3,NM$3,$E20:$MZ20)</f>
        <v>4.386000000000001</v>
      </c>
      <c r="NN20" s="14">
        <f t="shared" si="179"/>
        <v>4.386000000000001</v>
      </c>
      <c r="NO20" s="14">
        <f t="shared" si="179"/>
        <v>0</v>
      </c>
      <c r="NP20" s="14">
        <f t="shared" si="179"/>
        <v>0</v>
      </c>
      <c r="NQ20" s="14">
        <f t="shared" si="179"/>
        <v>0</v>
      </c>
      <c r="NR20" s="14">
        <f t="shared" si="179"/>
        <v>0</v>
      </c>
      <c r="NS20" s="14">
        <f t="shared" si="179"/>
        <v>0</v>
      </c>
      <c r="NT20" s="14">
        <f t="shared" si="179"/>
        <v>0</v>
      </c>
      <c r="NU20" s="14">
        <f t="shared" si="179"/>
        <v>0</v>
      </c>
      <c r="NV20" s="14">
        <f t="shared" si="179"/>
        <v>0</v>
      </c>
      <c r="NW20" s="14">
        <f t="shared" ref="NW20:OF23" si="180">AVERAGEIF($E$3:$MZ$3,NW$3,$E20:$MZ20)</f>
        <v>0</v>
      </c>
      <c r="NX20" s="14">
        <f t="shared" si="180"/>
        <v>0</v>
      </c>
      <c r="NY20" s="14">
        <f t="shared" si="180"/>
        <v>0</v>
      </c>
      <c r="NZ20" s="14">
        <f t="shared" si="180"/>
        <v>0</v>
      </c>
      <c r="OA20" s="14">
        <f t="shared" si="180"/>
        <v>0</v>
      </c>
      <c r="OB20" s="14">
        <f t="shared" si="180"/>
        <v>0</v>
      </c>
      <c r="OC20" s="14">
        <f t="shared" si="180"/>
        <v>0</v>
      </c>
      <c r="OD20" s="14">
        <f t="shared" si="180"/>
        <v>0</v>
      </c>
      <c r="OE20" s="14">
        <f t="shared" si="180"/>
        <v>0</v>
      </c>
      <c r="OF20" s="14">
        <f t="shared" si="180"/>
        <v>0</v>
      </c>
      <c r="OH20" s="58" t="str">
        <f>_xlfn.CONCAT(C20," ",D20)</f>
        <v>Fitchburg Landfill Capacity MW</v>
      </c>
    </row>
    <row r="21" spans="2:398" x14ac:dyDescent="0.25">
      <c r="C21" s="3"/>
      <c r="D21" s="19" t="s">
        <v>30</v>
      </c>
      <c r="E21" s="46">
        <f>INDEX(Allocations[#All],MATCH($C20,Allocations[[#All],[Invoice_Group]],0),MATCH($B$3,Allocations[#Headers],0))</f>
        <v>0</v>
      </c>
      <c r="F21" s="46">
        <f>INDEX(Allocations[#All],MATCH($C20,Allocations[[#All],[Invoice_Group]],0),MATCH($B$3,Allocations[#Headers],0))</f>
        <v>0</v>
      </c>
      <c r="G21" s="46">
        <f>INDEX(Allocations[#All],MATCH($C20,Allocations[[#All],[Invoice_Group]],0),MATCH($B$3,Allocations[#Headers],0))</f>
        <v>0</v>
      </c>
      <c r="H21" s="46">
        <f>INDEX(Allocations[#All],MATCH($C20,Allocations[[#All],[Invoice_Group]],0),MATCH($B$3,Allocations[#Headers],0))</f>
        <v>0</v>
      </c>
      <c r="I21" s="46">
        <f>INDEX(Allocations[#All],MATCH($C20,Allocations[[#All],[Invoice_Group]],0),MATCH($B$3,Allocations[#Headers],0))</f>
        <v>0</v>
      </c>
      <c r="J21" s="46">
        <f>INDEX(Allocations[#All],MATCH($C20,Allocations[[#All],[Invoice_Group]],0),MATCH($B$3,Allocations[#Headers],0))</f>
        <v>0</v>
      </c>
      <c r="K21" s="46">
        <f>INDEX(Allocations[#All],MATCH($C20,Allocations[[#All],[Invoice_Group]],0),MATCH($B$3,Allocations[#Headers],0))</f>
        <v>0</v>
      </c>
      <c r="L21" s="46">
        <f>INDEX(Allocations[#All],MATCH($C20,Allocations[[#All],[Invoice_Group]],0),MATCH($B$3,Allocations[#Headers],0))</f>
        <v>0</v>
      </c>
      <c r="M21" s="46">
        <f>INDEX(Allocations[#All],MATCH($C20,Allocations[[#All],[Invoice_Group]],0),MATCH($B$3,Allocations[#Headers],0))</f>
        <v>0</v>
      </c>
      <c r="N21" s="46">
        <f>INDEX(Allocations[#All],MATCH($C20,Allocations[[#All],[Invoice_Group]],0),MATCH($B$3,Allocations[#Headers],0))</f>
        <v>0</v>
      </c>
      <c r="O21" s="46">
        <f>INDEX(Allocations[#All],MATCH($C20,Allocations[[#All],[Invoice_Group]],0),MATCH($B$3,Allocations[#Headers],0))</f>
        <v>0</v>
      </c>
      <c r="P21" s="46">
        <f>INDEX(Allocations[#All],MATCH($C20,Allocations[[#All],[Invoice_Group]],0),MATCH($B$3,Allocations[#Headers],0))</f>
        <v>0</v>
      </c>
      <c r="Q21" s="46">
        <f>INDEX(Allocations[#All],MATCH($C20,Allocations[[#All],[Invoice_Group]],0),MATCH($B$3,Allocations[#Headers],0))</f>
        <v>0</v>
      </c>
      <c r="R21" s="46">
        <f>INDEX(Allocations[#All],MATCH($C20,Allocations[[#All],[Invoice_Group]],0),MATCH($B$3,Allocations[#Headers],0))</f>
        <v>0</v>
      </c>
      <c r="S21" s="46">
        <f>INDEX(Allocations[#All],MATCH($C20,Allocations[[#All],[Invoice_Group]],0),MATCH($B$3,Allocations[#Headers],0))</f>
        <v>0</v>
      </c>
      <c r="T21" s="46">
        <f>INDEX(Allocations[#All],MATCH($C20,Allocations[[#All],[Invoice_Group]],0),MATCH($B$3,Allocations[#Headers],0))</f>
        <v>0</v>
      </c>
      <c r="U21" s="46">
        <f>INDEX(Allocations[#All],MATCH($C20,Allocations[[#All],[Invoice_Group]],0),MATCH($B$3,Allocations[#Headers],0))</f>
        <v>0</v>
      </c>
      <c r="V21" s="46">
        <f>INDEX(Allocations[#All],MATCH($C20,Allocations[[#All],[Invoice_Group]],0),MATCH($B$3,Allocations[#Headers],0))</f>
        <v>0</v>
      </c>
      <c r="W21" s="46">
        <f>INDEX(Allocations[#All],MATCH($C20,Allocations[[#All],[Invoice_Group]],0),MATCH($B$3,Allocations[#Headers],0))</f>
        <v>0</v>
      </c>
      <c r="X21" s="46">
        <f>INDEX(Allocations[#All],MATCH($C20,Allocations[[#All],[Invoice_Group]],0),MATCH($B$3,Allocations[#Headers],0))</f>
        <v>0</v>
      </c>
      <c r="Y21" s="46">
        <f>INDEX(Allocations[#All],MATCH($C20,Allocations[[#All],[Invoice_Group]],0),MATCH($B$3,Allocations[#Headers],0))</f>
        <v>0</v>
      </c>
      <c r="Z21" s="46">
        <f>INDEX(Allocations[#All],MATCH($C20,Allocations[[#All],[Invoice_Group]],0),MATCH($B$3,Allocations[#Headers],0))</f>
        <v>0</v>
      </c>
      <c r="AA21" s="46">
        <f>INDEX(Allocations[#All],MATCH($C20,Allocations[[#All],[Invoice_Group]],0),MATCH($B$3,Allocations[#Headers],0))</f>
        <v>0</v>
      </c>
      <c r="AB21" s="46">
        <f>INDEX(Allocations[#All],MATCH($C20,Allocations[[#All],[Invoice_Group]],0),MATCH($B$3,Allocations[#Headers],0))</f>
        <v>0</v>
      </c>
      <c r="AC21" s="46">
        <f>INDEX(Allocations[#All],MATCH($C20,Allocations[[#All],[Invoice_Group]],0),MATCH($B$3,Allocations[#Headers],0))</f>
        <v>0</v>
      </c>
      <c r="AD21" s="46">
        <f>INDEX(Allocations[#All],MATCH($C20,Allocations[[#All],[Invoice_Group]],0),MATCH($B$3,Allocations[#Headers],0))</f>
        <v>0</v>
      </c>
      <c r="AE21" s="46">
        <f>INDEX(Allocations[#All],MATCH($C20,Allocations[[#All],[Invoice_Group]],0),MATCH($B$3,Allocations[#Headers],0))</f>
        <v>0</v>
      </c>
      <c r="AF21" s="46">
        <f>INDEX(Allocations[#All],MATCH($C20,Allocations[[#All],[Invoice_Group]],0),MATCH($B$3,Allocations[#Headers],0))</f>
        <v>0</v>
      </c>
      <c r="AG21" s="46">
        <f>INDEX(Allocations[#All],MATCH($C20,Allocations[[#All],[Invoice_Group]],0),MATCH($B$3,Allocations[#Headers],0))</f>
        <v>0</v>
      </c>
      <c r="AH21" s="46">
        <f>INDEX(Allocations[#All],MATCH($C20,Allocations[[#All],[Invoice_Group]],0),MATCH($B$3,Allocations[#Headers],0))</f>
        <v>0</v>
      </c>
      <c r="AI21" s="46">
        <f>INDEX(Allocations[#All],MATCH($C20,Allocations[[#All],[Invoice_Group]],0),MATCH($B$3,Allocations[#Headers],0))</f>
        <v>0</v>
      </c>
      <c r="AJ21" s="46">
        <f>INDEX(Allocations[#All],MATCH($C20,Allocations[[#All],[Invoice_Group]],0),MATCH($B$3,Allocations[#Headers],0))</f>
        <v>0</v>
      </c>
      <c r="AK21" s="46">
        <f>INDEX(Allocations[#All],MATCH($C20,Allocations[[#All],[Invoice_Group]],0),MATCH($B$3,Allocations[#Headers],0))</f>
        <v>0</v>
      </c>
      <c r="AL21" s="46">
        <f>INDEX(Allocations[#All],MATCH($C20,Allocations[[#All],[Invoice_Group]],0),MATCH($B$3,Allocations[#Headers],0))</f>
        <v>0</v>
      </c>
      <c r="AM21" s="46">
        <f>INDEX(Allocations[#All],MATCH($C20,Allocations[[#All],[Invoice_Group]],0),MATCH($B$3,Allocations[#Headers],0))</f>
        <v>0</v>
      </c>
      <c r="AN21" s="46">
        <f>INDEX(Allocations[#All],MATCH($C20,Allocations[[#All],[Invoice_Group]],0),MATCH($B$3,Allocations[#Headers],0))</f>
        <v>0</v>
      </c>
      <c r="AO21" s="46">
        <f>INDEX(Allocations[#All],MATCH($C20,Allocations[[#All],[Invoice_Group]],0),MATCH($B$3,Allocations[#Headers],0))</f>
        <v>0</v>
      </c>
      <c r="AP21" s="46">
        <f>INDEX(Allocations[#All],MATCH($C20,Allocations[[#All],[Invoice_Group]],0),MATCH($B$3,Allocations[#Headers],0))</f>
        <v>0</v>
      </c>
      <c r="AQ21" s="46">
        <f>INDEX(Allocations[#All],MATCH($C20,Allocations[[#All],[Invoice_Group]],0),MATCH($B$3,Allocations[#Headers],0))</f>
        <v>0</v>
      </c>
      <c r="AR21" s="46">
        <f>INDEX(Allocations[#All],MATCH($C20,Allocations[[#All],[Invoice_Group]],0),MATCH($B$3,Allocations[#Headers],0))</f>
        <v>0</v>
      </c>
      <c r="AS21" s="46">
        <f>INDEX(Allocations[#All],MATCH($C20,Allocations[[#All],[Invoice_Group]],0),MATCH($B$3,Allocations[#Headers],0))</f>
        <v>0</v>
      </c>
      <c r="AT21" s="46">
        <f>INDEX(Allocations[#All],MATCH($C20,Allocations[[#All],[Invoice_Group]],0),MATCH($B$3,Allocations[#Headers],0))</f>
        <v>0</v>
      </c>
      <c r="AU21" s="46">
        <f>INDEX(Allocations[#All],MATCH($C20,Allocations[[#All],[Invoice_Group]],0),MATCH($B$3,Allocations[#Headers],0))</f>
        <v>0</v>
      </c>
      <c r="AV21" s="46">
        <f>INDEX(Allocations[#All],MATCH($C20,Allocations[[#All],[Invoice_Group]],0),MATCH($B$3,Allocations[#Headers],0))</f>
        <v>0</v>
      </c>
      <c r="AW21" s="46">
        <f>INDEX(Allocations[#All],MATCH($C20,Allocations[[#All],[Invoice_Group]],0),MATCH($B$3,Allocations[#Headers],0))</f>
        <v>0</v>
      </c>
      <c r="AX21" s="46">
        <f>INDEX(Allocations[#All],MATCH($C20,Allocations[[#All],[Invoice_Group]],0),MATCH($B$3,Allocations[#Headers],0))</f>
        <v>0</v>
      </c>
      <c r="AY21" s="46">
        <f>INDEX(Allocations[#All],MATCH($C20,Allocations[[#All],[Invoice_Group]],0),MATCH($B$3,Allocations[#Headers],0))</f>
        <v>0</v>
      </c>
      <c r="AZ21" s="46">
        <f>INDEX(Allocations[#All],MATCH($C20,Allocations[[#All],[Invoice_Group]],0),MATCH($B$3,Allocations[#Headers],0))</f>
        <v>0</v>
      </c>
      <c r="BA21" s="46">
        <f>INDEX(Allocations[#All],MATCH($C20,Allocations[[#All],[Invoice_Group]],0),MATCH($B$3,Allocations[#Headers],0))</f>
        <v>0</v>
      </c>
      <c r="BB21" s="46">
        <f>INDEX(Allocations[#All],MATCH($C20,Allocations[[#All],[Invoice_Group]],0),MATCH($B$3,Allocations[#Headers],0))</f>
        <v>0</v>
      </c>
      <c r="BC21" s="46">
        <f>INDEX(Allocations[#All],MATCH($C20,Allocations[[#All],[Invoice_Group]],0),MATCH($B$3,Allocations[#Headers],0))</f>
        <v>0</v>
      </c>
      <c r="BD21" s="46">
        <f>INDEX(Allocations[#All],MATCH($C20,Allocations[[#All],[Invoice_Group]],0),MATCH($B$3,Allocations[#Headers],0))</f>
        <v>0</v>
      </c>
      <c r="BE21" s="46">
        <f>INDEX(Allocations[#All],MATCH($C20,Allocations[[#All],[Invoice_Group]],0),MATCH($B$3,Allocations[#Headers],0))</f>
        <v>0</v>
      </c>
      <c r="BF21" s="46">
        <f>INDEX(Allocations[#All],MATCH($C20,Allocations[[#All],[Invoice_Group]],0),MATCH($B$3,Allocations[#Headers],0))</f>
        <v>0</v>
      </c>
      <c r="BG21" s="46">
        <f>INDEX(Allocations[#All],MATCH($C20,Allocations[[#All],[Invoice_Group]],0),MATCH($B$3,Allocations[#Headers],0))</f>
        <v>0</v>
      </c>
      <c r="BH21" s="46">
        <f>INDEX(Allocations[#All],MATCH($C20,Allocations[[#All],[Invoice_Group]],0),MATCH($B$3,Allocations[#Headers],0))</f>
        <v>0</v>
      </c>
      <c r="BI21" s="46">
        <f>INDEX(Allocations[#All],MATCH($C20,Allocations[[#All],[Invoice_Group]],0),MATCH($B$3,Allocations[#Headers],0))</f>
        <v>0</v>
      </c>
      <c r="BJ21" s="46">
        <f>INDEX(Allocations[#All],MATCH($C20,Allocations[[#All],[Invoice_Group]],0),MATCH($B$3,Allocations[#Headers],0))</f>
        <v>0</v>
      </c>
      <c r="BK21" s="46">
        <f>INDEX(Allocations[#All],MATCH($C20,Allocations[[#All],[Invoice_Group]],0),MATCH($B$3,Allocations[#Headers],0))</f>
        <v>0</v>
      </c>
      <c r="BL21" s="46">
        <f>INDEX(Allocations[#All],MATCH($C20,Allocations[[#All],[Invoice_Group]],0),MATCH($B$3,Allocations[#Headers],0))</f>
        <v>0</v>
      </c>
      <c r="BM21" s="46">
        <f>INDEX(Allocations[#All],MATCH($C20,Allocations[[#All],[Invoice_Group]],0),MATCH($B$3,Allocations[#Headers],0))</f>
        <v>0</v>
      </c>
      <c r="BN21" s="46">
        <f>INDEX(Allocations[#All],MATCH($C20,Allocations[[#All],[Invoice_Group]],0),MATCH($B$3,Allocations[#Headers],0))</f>
        <v>0</v>
      </c>
      <c r="BO21" s="46">
        <f>INDEX(Allocations[#All],MATCH($C20,Allocations[[#All],[Invoice_Group]],0),MATCH($B$3,Allocations[#Headers],0))</f>
        <v>0</v>
      </c>
      <c r="BP21" s="46">
        <f>INDEX(Allocations[#All],MATCH($C20,Allocations[[#All],[Invoice_Group]],0),MATCH($B$3,Allocations[#Headers],0))</f>
        <v>0</v>
      </c>
      <c r="BQ21" s="46">
        <f>INDEX(Allocations[#All],MATCH($C20,Allocations[[#All],[Invoice_Group]],0),MATCH($B$3,Allocations[#Headers],0))</f>
        <v>0</v>
      </c>
      <c r="BR21" s="46">
        <f>INDEX(Allocations[#All],MATCH($C20,Allocations[[#All],[Invoice_Group]],0),MATCH($B$3,Allocations[#Headers],0))</f>
        <v>0</v>
      </c>
      <c r="BS21" s="46">
        <f>INDEX(Allocations[#All],MATCH($C20,Allocations[[#All],[Invoice_Group]],0),MATCH($B$3,Allocations[#Headers],0))</f>
        <v>0</v>
      </c>
      <c r="BT21" s="46">
        <f>INDEX(Allocations[#All],MATCH($C20,Allocations[[#All],[Invoice_Group]],0),MATCH($B$3,Allocations[#Headers],0))</f>
        <v>0</v>
      </c>
      <c r="BU21" s="46">
        <f>INDEX(Allocations[#All],MATCH($C20,Allocations[[#All],[Invoice_Group]],0),MATCH($B$3,Allocations[#Headers],0))</f>
        <v>0</v>
      </c>
      <c r="BV21" s="46">
        <f>INDEX(Allocations[#All],MATCH($C20,Allocations[[#All],[Invoice_Group]],0),MATCH($B$3,Allocations[#Headers],0))</f>
        <v>0</v>
      </c>
      <c r="BW21" s="46">
        <f>INDEX(Allocations[#All],MATCH($C20,Allocations[[#All],[Invoice_Group]],0),MATCH($B$3,Allocations[#Headers],0))</f>
        <v>0</v>
      </c>
      <c r="BX21" s="46">
        <f>INDEX(Allocations[#All],MATCH($C20,Allocations[[#All],[Invoice_Group]],0),MATCH($B$3,Allocations[#Headers],0))</f>
        <v>0</v>
      </c>
      <c r="BY21" s="46">
        <f>INDEX(Allocations[#All],MATCH($C20,Allocations[[#All],[Invoice_Group]],0),MATCH($B$3,Allocations[#Headers],0))</f>
        <v>0</v>
      </c>
      <c r="BZ21" s="46">
        <f>INDEX(Allocations[#All],MATCH($C20,Allocations[[#All],[Invoice_Group]],0),MATCH($B$3,Allocations[#Headers],0))</f>
        <v>0</v>
      </c>
      <c r="CA21" s="46">
        <f>INDEX(Allocations[#All],MATCH($C20,Allocations[[#All],[Invoice_Group]],0),MATCH($B$3,Allocations[#Headers],0))</f>
        <v>0</v>
      </c>
      <c r="CB21" s="46">
        <f>INDEX(Allocations[#All],MATCH($C20,Allocations[[#All],[Invoice_Group]],0),MATCH($B$3,Allocations[#Headers],0))</f>
        <v>0</v>
      </c>
      <c r="CC21" s="46">
        <f>INDEX(Allocations[#All],MATCH($C20,Allocations[[#All],[Invoice_Group]],0),MATCH($B$3,Allocations[#Headers],0))</f>
        <v>0</v>
      </c>
      <c r="CD21" s="46">
        <f>INDEX(Allocations[#All],MATCH($C20,Allocations[[#All],[Invoice_Group]],0),MATCH($B$3,Allocations[#Headers],0))</f>
        <v>0</v>
      </c>
      <c r="CE21" s="46">
        <f>INDEX(Allocations[#All],MATCH($C20,Allocations[[#All],[Invoice_Group]],0),MATCH($B$3,Allocations[#Headers],0))</f>
        <v>0</v>
      </c>
      <c r="CF21" s="46">
        <f>INDEX(Allocations[#All],MATCH($C20,Allocations[[#All],[Invoice_Group]],0),MATCH($B$3,Allocations[#Headers],0))</f>
        <v>0</v>
      </c>
      <c r="CG21" s="46">
        <f>INDEX(Allocations[#All],MATCH($C20,Allocations[[#All],[Invoice_Group]],0),MATCH($B$3,Allocations[#Headers],0))</f>
        <v>0</v>
      </c>
      <c r="CH21" s="46">
        <f>INDEX(Allocations[#All],MATCH($C20,Allocations[[#All],[Invoice_Group]],0),MATCH($B$3,Allocations[#Headers],0))</f>
        <v>0</v>
      </c>
      <c r="CI21" s="46">
        <f>INDEX(Allocations[#All],MATCH($C20,Allocations[[#All],[Invoice_Group]],0),MATCH($B$3,Allocations[#Headers],0))</f>
        <v>0</v>
      </c>
      <c r="CJ21" s="46">
        <f>INDEX(Allocations[#All],MATCH($C20,Allocations[[#All],[Invoice_Group]],0),MATCH($B$3,Allocations[#Headers],0))</f>
        <v>0</v>
      </c>
      <c r="CK21" s="46">
        <f>INDEX(Allocations[#All],MATCH($C20,Allocations[[#All],[Invoice_Group]],0),MATCH($B$3,Allocations[#Headers],0))</f>
        <v>0</v>
      </c>
      <c r="CL21" s="46">
        <f>INDEX(Allocations[#All],MATCH($C20,Allocations[[#All],[Invoice_Group]],0),MATCH($B$3,Allocations[#Headers],0))</f>
        <v>0</v>
      </c>
      <c r="CM21" s="46">
        <f>INDEX(Allocations[#All],MATCH($C20,Allocations[[#All],[Invoice_Group]],0),MATCH($B$3,Allocations[#Headers],0))</f>
        <v>0</v>
      </c>
      <c r="CN21" s="46">
        <f>INDEX(Allocations[#All],MATCH($C20,Allocations[[#All],[Invoice_Group]],0),MATCH($B$3,Allocations[#Headers],0))</f>
        <v>0</v>
      </c>
      <c r="CO21" s="46">
        <f>INDEX(Allocations[#All],MATCH($C20,Allocations[[#All],[Invoice_Group]],0),MATCH($B$3,Allocations[#Headers],0))</f>
        <v>0</v>
      </c>
      <c r="CP21" s="46">
        <f>INDEX(Allocations[#All],MATCH($C20,Allocations[[#All],[Invoice_Group]],0),MATCH($B$3,Allocations[#Headers],0))</f>
        <v>0</v>
      </c>
      <c r="CQ21" s="46">
        <f>INDEX(Allocations[#All],MATCH($C20,Allocations[[#All],[Invoice_Group]],0),MATCH($B$3,Allocations[#Headers],0))</f>
        <v>0</v>
      </c>
      <c r="CR21" s="46">
        <f>INDEX(Allocations[#All],MATCH($C20,Allocations[[#All],[Invoice_Group]],0),MATCH($B$3,Allocations[#Headers],0))</f>
        <v>0</v>
      </c>
      <c r="CS21" s="46">
        <f>INDEX(Allocations[#All],MATCH($C20,Allocations[[#All],[Invoice_Group]],0),MATCH($B$3,Allocations[#Headers],0))</f>
        <v>0</v>
      </c>
      <c r="CT21" s="46">
        <f>INDEX(Allocations[#All],MATCH($C20,Allocations[[#All],[Invoice_Group]],0),MATCH($B$3,Allocations[#Headers],0))</f>
        <v>0</v>
      </c>
      <c r="CU21" s="46">
        <f>INDEX(Allocations[#All],MATCH($C20,Allocations[[#All],[Invoice_Group]],0),MATCH($B$3,Allocations[#Headers],0))</f>
        <v>0</v>
      </c>
      <c r="CV21" s="46">
        <f>INDEX(Allocations[#All],MATCH($C20,Allocations[[#All],[Invoice_Group]],0),MATCH($B$3,Allocations[#Headers],0))</f>
        <v>0</v>
      </c>
      <c r="CW21" s="46">
        <f>INDEX(Allocations[#All],MATCH($C20,Allocations[[#All],[Invoice_Group]],0),MATCH($B$3,Allocations[#Headers],0))</f>
        <v>0</v>
      </c>
      <c r="CX21" s="46">
        <f>INDEX(Allocations[#All],MATCH($C20,Allocations[[#All],[Invoice_Group]],0),MATCH($B$3,Allocations[#Headers],0))</f>
        <v>0</v>
      </c>
      <c r="CY21" s="46">
        <f>INDEX(Allocations[#All],MATCH($C20,Allocations[[#All],[Invoice_Group]],0),MATCH($B$3,Allocations[#Headers],0))</f>
        <v>0</v>
      </c>
      <c r="CZ21" s="46">
        <f>INDEX(Allocations[#All],MATCH($C20,Allocations[[#All],[Invoice_Group]],0),MATCH($B$3,Allocations[#Headers],0))</f>
        <v>0</v>
      </c>
      <c r="DA21" s="46">
        <f>INDEX(Allocations[#All],MATCH($C20,Allocations[[#All],[Invoice_Group]],0),MATCH($B$3,Allocations[#Headers],0))</f>
        <v>0</v>
      </c>
      <c r="DB21" s="46">
        <f>INDEX(Allocations[#All],MATCH($C20,Allocations[[#All],[Invoice_Group]],0),MATCH($B$3,Allocations[#Headers],0))</f>
        <v>0</v>
      </c>
      <c r="DC21" s="46">
        <f>INDEX(Allocations[#All],MATCH($C20,Allocations[[#All],[Invoice_Group]],0),MATCH($B$3,Allocations[#Headers],0))</f>
        <v>0</v>
      </c>
      <c r="DD21" s="46">
        <f>INDEX(Allocations[#All],MATCH($C20,Allocations[[#All],[Invoice_Group]],0),MATCH($B$3,Allocations[#Headers],0))</f>
        <v>0</v>
      </c>
      <c r="DE21" s="46">
        <f>INDEX(Allocations[#All],MATCH($C20,Allocations[[#All],[Invoice_Group]],0),MATCH($B$3,Allocations[#Headers],0))</f>
        <v>0</v>
      </c>
      <c r="DF21" s="46">
        <f>INDEX(Allocations[#All],MATCH($C20,Allocations[[#All],[Invoice_Group]],0),MATCH($B$3,Allocations[#Headers],0))</f>
        <v>0</v>
      </c>
      <c r="DG21" s="46">
        <f>INDEX(Allocations[#All],MATCH($C20,Allocations[[#All],[Invoice_Group]],0),MATCH($B$3,Allocations[#Headers],0))</f>
        <v>0</v>
      </c>
      <c r="DH21" s="46">
        <f>INDEX(Allocations[#All],MATCH($C20,Allocations[[#All],[Invoice_Group]],0),MATCH($B$3,Allocations[#Headers],0))</f>
        <v>0</v>
      </c>
      <c r="DI21" s="46">
        <f>INDEX(Allocations[#All],MATCH($C20,Allocations[[#All],[Invoice_Group]],0),MATCH($B$3,Allocations[#Headers],0))</f>
        <v>0</v>
      </c>
      <c r="DJ21" s="46">
        <f>INDEX(Allocations[#All],MATCH($C20,Allocations[[#All],[Invoice_Group]],0),MATCH($B$3,Allocations[#Headers],0))</f>
        <v>0</v>
      </c>
      <c r="DK21" s="46">
        <f>INDEX(Allocations[#All],MATCH($C20,Allocations[[#All],[Invoice_Group]],0),MATCH($B$3,Allocations[#Headers],0))</f>
        <v>0</v>
      </c>
      <c r="DL21" s="46">
        <f>INDEX(Allocations[#All],MATCH($C20,Allocations[[#All],[Invoice_Group]],0),MATCH($B$3,Allocations[#Headers],0))</f>
        <v>0</v>
      </c>
      <c r="DM21" s="46">
        <f>INDEX(Allocations[#All],MATCH($C20,Allocations[[#All],[Invoice_Group]],0),MATCH($B$3,Allocations[#Headers],0))</f>
        <v>0</v>
      </c>
      <c r="DN21" s="46">
        <f>INDEX(Allocations[#All],MATCH($C20,Allocations[[#All],[Invoice_Group]],0),MATCH($B$3,Allocations[#Headers],0))</f>
        <v>0</v>
      </c>
      <c r="DO21" s="46">
        <f>INDEX(Allocations[#All],MATCH($C20,Allocations[[#All],[Invoice_Group]],0),MATCH($B$3,Allocations[#Headers],0))</f>
        <v>0</v>
      </c>
      <c r="DP21" s="46">
        <f>INDEX(Allocations[#All],MATCH($C20,Allocations[[#All],[Invoice_Group]],0),MATCH($B$3,Allocations[#Headers],0))</f>
        <v>0</v>
      </c>
      <c r="DQ21" s="46">
        <f>INDEX(Allocations[#All],MATCH($C20,Allocations[[#All],[Invoice_Group]],0),MATCH($B$3,Allocations[#Headers],0))</f>
        <v>0</v>
      </c>
      <c r="DR21" s="46">
        <f>INDEX(Allocations[#All],MATCH($C20,Allocations[[#All],[Invoice_Group]],0),MATCH($B$3,Allocations[#Headers],0))</f>
        <v>0</v>
      </c>
      <c r="DS21" s="46">
        <f>INDEX(Allocations[#All],MATCH($C20,Allocations[[#All],[Invoice_Group]],0),MATCH($B$3,Allocations[#Headers],0))</f>
        <v>0</v>
      </c>
      <c r="DT21" s="46">
        <f>INDEX(Allocations[#All],MATCH($C20,Allocations[[#All],[Invoice_Group]],0),MATCH($B$3,Allocations[#Headers],0))</f>
        <v>0</v>
      </c>
      <c r="DU21" s="46">
        <f>INDEX(Allocations[#All],MATCH($C20,Allocations[[#All],[Invoice_Group]],0),MATCH($B$3,Allocations[#Headers],0))</f>
        <v>0</v>
      </c>
      <c r="DV21" s="46">
        <f>INDEX(Allocations[#All],MATCH($C20,Allocations[[#All],[Invoice_Group]],0),MATCH($B$3,Allocations[#Headers],0))</f>
        <v>0</v>
      </c>
      <c r="DW21" s="46">
        <f>INDEX(Allocations[#All],MATCH($C20,Allocations[[#All],[Invoice_Group]],0),MATCH($B$3,Allocations[#Headers],0))</f>
        <v>0</v>
      </c>
      <c r="DX21" s="46">
        <f>INDEX(Allocations[#All],MATCH($C20,Allocations[[#All],[Invoice_Group]],0),MATCH($B$3,Allocations[#Headers],0))</f>
        <v>0</v>
      </c>
      <c r="DY21" s="46">
        <f>INDEX(Allocations[#All],MATCH($C20,Allocations[[#All],[Invoice_Group]],0),MATCH($B$3,Allocations[#Headers],0))</f>
        <v>0</v>
      </c>
      <c r="DZ21" s="46">
        <f>INDEX(Allocations[#All],MATCH($C20,Allocations[[#All],[Invoice_Group]],0),MATCH($B$3,Allocations[#Headers],0))</f>
        <v>0</v>
      </c>
      <c r="EA21" s="46">
        <f>INDEX(Allocations[#All],MATCH($C20,Allocations[[#All],[Invoice_Group]],0),MATCH($B$3,Allocations[#Headers],0))</f>
        <v>0</v>
      </c>
      <c r="EB21" s="46">
        <f>INDEX(Allocations[#All],MATCH($C20,Allocations[[#All],[Invoice_Group]],0),MATCH($B$3,Allocations[#Headers],0))</f>
        <v>0</v>
      </c>
      <c r="EC21" s="46">
        <f>INDEX(Allocations[#All],MATCH($C20,Allocations[[#All],[Invoice_Group]],0),MATCH($B$3,Allocations[#Headers],0))</f>
        <v>0</v>
      </c>
      <c r="ED21" s="46">
        <f>INDEX(Allocations[#All],MATCH($C20,Allocations[[#All],[Invoice_Group]],0),MATCH($B$3,Allocations[#Headers],0))</f>
        <v>0</v>
      </c>
      <c r="EE21" s="46">
        <f>INDEX(Allocations[#All],MATCH($C20,Allocations[[#All],[Invoice_Group]],0),MATCH($B$3,Allocations[#Headers],0))</f>
        <v>0</v>
      </c>
      <c r="EF21" s="46">
        <f>INDEX(Allocations[#All],MATCH($C20,Allocations[[#All],[Invoice_Group]],0),MATCH($B$3,Allocations[#Headers],0))</f>
        <v>0</v>
      </c>
      <c r="EG21" s="46">
        <f>INDEX(Allocations[#All],MATCH($C20,Allocations[[#All],[Invoice_Group]],0),MATCH($B$3,Allocations[#Headers],0))</f>
        <v>0</v>
      </c>
      <c r="EH21" s="46">
        <f>INDEX(Allocations[#All],MATCH($C20,Allocations[[#All],[Invoice_Group]],0),MATCH($B$3,Allocations[#Headers],0))</f>
        <v>0</v>
      </c>
      <c r="EI21" s="46">
        <f>INDEX(Allocations[#All],MATCH($C20,Allocations[[#All],[Invoice_Group]],0),MATCH($B$3,Allocations[#Headers],0))</f>
        <v>0</v>
      </c>
      <c r="EJ21" s="46">
        <f>INDEX(Allocations[#All],MATCH($C20,Allocations[[#All],[Invoice_Group]],0),MATCH($B$3,Allocations[#Headers],0))</f>
        <v>0</v>
      </c>
      <c r="EK21" s="46">
        <f>INDEX(Allocations[#All],MATCH($C20,Allocations[[#All],[Invoice_Group]],0),MATCH($B$3,Allocations[#Headers],0))</f>
        <v>0</v>
      </c>
      <c r="EL21" s="46">
        <f>INDEX(Allocations[#All],MATCH($C20,Allocations[[#All],[Invoice_Group]],0),MATCH($B$3,Allocations[#Headers],0))</f>
        <v>0</v>
      </c>
      <c r="EM21" s="46">
        <f>INDEX(Allocations[#All],MATCH($C20,Allocations[[#All],[Invoice_Group]],0),MATCH($B$3,Allocations[#Headers],0))</f>
        <v>0</v>
      </c>
      <c r="EN21" s="46">
        <f>INDEX(Allocations[#All],MATCH($C20,Allocations[[#All],[Invoice_Group]],0),MATCH($B$3,Allocations[#Headers],0))</f>
        <v>0</v>
      </c>
      <c r="EO21" s="46">
        <f>INDEX(Allocations[#All],MATCH($C20,Allocations[[#All],[Invoice_Group]],0),MATCH($B$3,Allocations[#Headers],0))</f>
        <v>0</v>
      </c>
      <c r="EP21" s="46">
        <f>INDEX(Allocations[#All],MATCH($C20,Allocations[[#All],[Invoice_Group]],0),MATCH($B$3,Allocations[#Headers],0))</f>
        <v>0</v>
      </c>
      <c r="EQ21" s="46">
        <f>INDEX(Allocations[#All],MATCH($C20,Allocations[[#All],[Invoice_Group]],0),MATCH($B$3,Allocations[#Headers],0))</f>
        <v>0</v>
      </c>
      <c r="ER21" s="46">
        <f>INDEX(Allocations[#All],MATCH($C20,Allocations[[#All],[Invoice_Group]],0),MATCH($B$3,Allocations[#Headers],0))</f>
        <v>0</v>
      </c>
      <c r="ES21" s="46">
        <f>INDEX(Allocations[#All],MATCH($C20,Allocations[[#All],[Invoice_Group]],0),MATCH($B$3,Allocations[#Headers],0))</f>
        <v>0</v>
      </c>
      <c r="ET21" s="46">
        <f>INDEX(Allocations[#All],MATCH($C20,Allocations[[#All],[Invoice_Group]],0),MATCH($B$3,Allocations[#Headers],0))</f>
        <v>0</v>
      </c>
      <c r="EU21" s="46">
        <f>INDEX(Allocations[#All],MATCH($C20,Allocations[[#All],[Invoice_Group]],0),MATCH($B$3,Allocations[#Headers],0))</f>
        <v>0</v>
      </c>
      <c r="EV21" s="46">
        <f>INDEX(Allocations[#All],MATCH($C20,Allocations[[#All],[Invoice_Group]],0),MATCH($B$3,Allocations[#Headers],0))</f>
        <v>0</v>
      </c>
      <c r="EW21" s="46">
        <f>INDEX(Allocations[#All],MATCH($C20,Allocations[[#All],[Invoice_Group]],0),MATCH($B$3,Allocations[#Headers],0))</f>
        <v>0</v>
      </c>
      <c r="EX21" s="46">
        <f>INDEX(Allocations[#All],MATCH($C20,Allocations[[#All],[Invoice_Group]],0),MATCH($B$3,Allocations[#Headers],0))</f>
        <v>0</v>
      </c>
      <c r="EY21" s="46">
        <f>INDEX(Allocations[#All],MATCH($C20,Allocations[[#All],[Invoice_Group]],0),MATCH($B$3,Allocations[#Headers],0))</f>
        <v>0</v>
      </c>
      <c r="EZ21" s="46">
        <f>INDEX(Allocations[#All],MATCH($C20,Allocations[[#All],[Invoice_Group]],0),MATCH($B$3,Allocations[#Headers],0))</f>
        <v>0</v>
      </c>
      <c r="FA21" s="46">
        <f>INDEX(Allocations[#All],MATCH($C20,Allocations[[#All],[Invoice_Group]],0),MATCH($B$3,Allocations[#Headers],0))</f>
        <v>0</v>
      </c>
      <c r="FB21" s="46">
        <f>INDEX(Allocations[#All],MATCH($C20,Allocations[[#All],[Invoice_Group]],0),MATCH($B$3,Allocations[#Headers],0))</f>
        <v>0</v>
      </c>
      <c r="FC21" s="46">
        <f>INDEX(Allocations[#All],MATCH($C20,Allocations[[#All],[Invoice_Group]],0),MATCH($B$3,Allocations[#Headers],0))</f>
        <v>0</v>
      </c>
      <c r="FD21" s="46">
        <f>INDEX(Allocations[#All],MATCH($C20,Allocations[[#All],[Invoice_Group]],0),MATCH($B$3,Allocations[#Headers],0))</f>
        <v>0</v>
      </c>
      <c r="FE21" s="46">
        <f>INDEX(Allocations[#All],MATCH($C20,Allocations[[#All],[Invoice_Group]],0),MATCH($B$3,Allocations[#Headers],0))</f>
        <v>0</v>
      </c>
      <c r="FF21" s="46">
        <f>INDEX(Allocations[#All],MATCH($C20,Allocations[[#All],[Invoice_Group]],0),MATCH($B$3,Allocations[#Headers],0))</f>
        <v>0</v>
      </c>
      <c r="FG21" s="46">
        <f>INDEX(Allocations[#All],MATCH($C20,Allocations[[#All],[Invoice_Group]],0),MATCH($B$3,Allocations[#Headers],0))</f>
        <v>0</v>
      </c>
      <c r="FH21" s="46">
        <f>INDEX(Allocations[#All],MATCH($C20,Allocations[[#All],[Invoice_Group]],0),MATCH($B$3,Allocations[#Headers],0))</f>
        <v>0</v>
      </c>
      <c r="FI21" s="46">
        <f>INDEX(Allocations[#All],MATCH($C20,Allocations[[#All],[Invoice_Group]],0),MATCH($B$3,Allocations[#Headers],0))</f>
        <v>0</v>
      </c>
      <c r="FJ21" s="46">
        <f>INDEX(Allocations[#All],MATCH($C20,Allocations[[#All],[Invoice_Group]],0),MATCH($B$3,Allocations[#Headers],0))</f>
        <v>0</v>
      </c>
      <c r="FK21" s="46">
        <f>INDEX(Allocations[#All],MATCH($C20,Allocations[[#All],[Invoice_Group]],0),MATCH($B$3,Allocations[#Headers],0))</f>
        <v>0</v>
      </c>
      <c r="FL21" s="46">
        <f>INDEX(Allocations[#All],MATCH($C20,Allocations[[#All],[Invoice_Group]],0),MATCH($B$3,Allocations[#Headers],0))</f>
        <v>0</v>
      </c>
      <c r="FM21" s="46">
        <f>INDEX(Allocations[#All],MATCH($C20,Allocations[[#All],[Invoice_Group]],0),MATCH($B$3,Allocations[#Headers],0))</f>
        <v>0</v>
      </c>
      <c r="FN21" s="46">
        <f>INDEX(Allocations[#All],MATCH($C20,Allocations[[#All],[Invoice_Group]],0),MATCH($B$3,Allocations[#Headers],0))</f>
        <v>0</v>
      </c>
      <c r="FO21" s="46">
        <f>INDEX(Allocations[#All],MATCH($C20,Allocations[[#All],[Invoice_Group]],0),MATCH($B$3,Allocations[#Headers],0))</f>
        <v>0</v>
      </c>
      <c r="FP21" s="46">
        <f>INDEX(Allocations[#All],MATCH($C20,Allocations[[#All],[Invoice_Group]],0),MATCH($B$3,Allocations[#Headers],0))</f>
        <v>0</v>
      </c>
      <c r="FQ21" s="46">
        <f>INDEX(Allocations[#All],MATCH($C20,Allocations[[#All],[Invoice_Group]],0),MATCH($B$3,Allocations[#Headers],0))</f>
        <v>0</v>
      </c>
      <c r="FR21" s="46">
        <f>INDEX(Allocations[#All],MATCH($C20,Allocations[[#All],[Invoice_Group]],0),MATCH($B$3,Allocations[#Headers],0))</f>
        <v>0</v>
      </c>
      <c r="FS21" s="46">
        <f>INDEX(Allocations[#All],MATCH($C20,Allocations[[#All],[Invoice_Group]],0),MATCH($B$3,Allocations[#Headers],0))</f>
        <v>0</v>
      </c>
      <c r="FT21" s="46">
        <f>INDEX(Allocations[#All],MATCH($C20,Allocations[[#All],[Invoice_Group]],0),MATCH($B$3,Allocations[#Headers],0))</f>
        <v>0</v>
      </c>
      <c r="FU21" s="46">
        <f>INDEX(Allocations[#All],MATCH($C20,Allocations[[#All],[Invoice_Group]],0),MATCH($B$3,Allocations[#Headers],0))</f>
        <v>0</v>
      </c>
      <c r="FV21" s="46">
        <f>INDEX(Allocations[#All],MATCH($C20,Allocations[[#All],[Invoice_Group]],0),MATCH($B$3,Allocations[#Headers],0))</f>
        <v>0</v>
      </c>
      <c r="FW21" s="46">
        <f>INDEX(Allocations[#All],MATCH($C20,Allocations[[#All],[Invoice_Group]],0),MATCH($B$3,Allocations[#Headers],0))</f>
        <v>0</v>
      </c>
      <c r="FX21" s="46">
        <f>INDEX(Allocations[#All],MATCH($C20,Allocations[[#All],[Invoice_Group]],0),MATCH($B$3,Allocations[#Headers],0))</f>
        <v>0</v>
      </c>
      <c r="FY21" s="46">
        <f>INDEX(Allocations[#All],MATCH($C20,Allocations[[#All],[Invoice_Group]],0),MATCH($B$3,Allocations[#Headers],0))</f>
        <v>0</v>
      </c>
      <c r="FZ21" s="46">
        <f>INDEX(Allocations[#All],MATCH($C20,Allocations[[#All],[Invoice_Group]],0),MATCH($B$3,Allocations[#Headers],0))</f>
        <v>0</v>
      </c>
      <c r="GA21" s="46">
        <f>INDEX(Allocations[#All],MATCH($C20,Allocations[[#All],[Invoice_Group]],0),MATCH($B$3,Allocations[#Headers],0))</f>
        <v>0</v>
      </c>
      <c r="GB21" s="46">
        <f>INDEX(Allocations[#All],MATCH($C20,Allocations[[#All],[Invoice_Group]],0),MATCH($B$3,Allocations[#Headers],0))</f>
        <v>0</v>
      </c>
      <c r="GC21" s="46">
        <f>INDEX(Allocations[#All],MATCH($C20,Allocations[[#All],[Invoice_Group]],0),MATCH($B$3,Allocations[#Headers],0))</f>
        <v>0</v>
      </c>
      <c r="GD21" s="46">
        <f>INDEX(Allocations[#All],MATCH($C20,Allocations[[#All],[Invoice_Group]],0),MATCH($B$3,Allocations[#Headers],0))</f>
        <v>0</v>
      </c>
      <c r="GE21" s="46">
        <f>INDEX(Allocations[#All],MATCH($C20,Allocations[[#All],[Invoice_Group]],0),MATCH($B$3,Allocations[#Headers],0))</f>
        <v>0</v>
      </c>
      <c r="GF21" s="46">
        <f>INDEX(Allocations[#All],MATCH($C20,Allocations[[#All],[Invoice_Group]],0),MATCH($B$3,Allocations[#Headers],0))</f>
        <v>0</v>
      </c>
      <c r="GG21" s="46">
        <f>INDEX(Allocations[#All],MATCH($C20,Allocations[[#All],[Invoice_Group]],0),MATCH($B$3,Allocations[#Headers],0))</f>
        <v>0</v>
      </c>
      <c r="GH21" s="46">
        <f>INDEX(Allocations[#All],MATCH($C20,Allocations[[#All],[Invoice_Group]],0),MATCH($B$3,Allocations[#Headers],0))</f>
        <v>0</v>
      </c>
      <c r="GI21" s="46">
        <f>INDEX(Allocations[#All],MATCH($C20,Allocations[[#All],[Invoice_Group]],0),MATCH($B$3,Allocations[#Headers],0))</f>
        <v>0</v>
      </c>
      <c r="GJ21" s="46">
        <f>INDEX(Allocations[#All],MATCH($C20,Allocations[[#All],[Invoice_Group]],0),MATCH($B$3,Allocations[#Headers],0))</f>
        <v>0</v>
      </c>
      <c r="GK21" s="46">
        <f>INDEX(Allocations[#All],MATCH($C20,Allocations[[#All],[Invoice_Group]],0),MATCH($B$3,Allocations[#Headers],0))</f>
        <v>0</v>
      </c>
      <c r="GL21" s="46">
        <f>INDEX(Allocations[#All],MATCH($C20,Allocations[[#All],[Invoice_Group]],0),MATCH($B$3,Allocations[#Headers],0))</f>
        <v>0</v>
      </c>
      <c r="GM21" s="46">
        <f>INDEX(Allocations[#All],MATCH($C20,Allocations[[#All],[Invoice_Group]],0),MATCH($B$3,Allocations[#Headers],0))</f>
        <v>0</v>
      </c>
      <c r="GN21" s="46">
        <f>INDEX(Allocations[#All],MATCH($C20,Allocations[[#All],[Invoice_Group]],0),MATCH($B$3,Allocations[#Headers],0))</f>
        <v>0</v>
      </c>
      <c r="GO21" s="46">
        <f>INDEX(Allocations[#All],MATCH($C20,Allocations[[#All],[Invoice_Group]],0),MATCH($B$3,Allocations[#Headers],0))</f>
        <v>0</v>
      </c>
      <c r="GP21" s="46">
        <f>INDEX(Allocations[#All],MATCH($C20,Allocations[[#All],[Invoice_Group]],0),MATCH($B$3,Allocations[#Headers],0))</f>
        <v>0</v>
      </c>
      <c r="GQ21" s="46">
        <f>INDEX(Allocations[#All],MATCH($C20,Allocations[[#All],[Invoice_Group]],0),MATCH($B$3,Allocations[#Headers],0))</f>
        <v>0</v>
      </c>
      <c r="GR21" s="46">
        <f>INDEX(Allocations[#All],MATCH($C20,Allocations[[#All],[Invoice_Group]],0),MATCH($B$3,Allocations[#Headers],0))</f>
        <v>0</v>
      </c>
      <c r="GS21" s="46">
        <f>INDEX(Allocations[#All],MATCH($C20,Allocations[[#All],[Invoice_Group]],0),MATCH($B$3,Allocations[#Headers],0))</f>
        <v>0</v>
      </c>
      <c r="GT21" s="46">
        <f>INDEX(Allocations[#All],MATCH($C20,Allocations[[#All],[Invoice_Group]],0),MATCH($B$3,Allocations[#Headers],0))</f>
        <v>0</v>
      </c>
      <c r="GU21" s="46">
        <f>INDEX(Allocations[#All],MATCH($C20,Allocations[[#All],[Invoice_Group]],0),MATCH($B$3,Allocations[#Headers],0))</f>
        <v>0</v>
      </c>
      <c r="GV21" s="46">
        <f>INDEX(Allocations[#All],MATCH($C20,Allocations[[#All],[Invoice_Group]],0),MATCH($B$3,Allocations[#Headers],0))</f>
        <v>0</v>
      </c>
      <c r="GW21" s="46">
        <f>INDEX(Allocations[#All],MATCH($C20,Allocations[[#All],[Invoice_Group]],0),MATCH($B$3,Allocations[#Headers],0))</f>
        <v>0</v>
      </c>
      <c r="GX21" s="46">
        <f>INDEX(Allocations[#All],MATCH($C20,Allocations[[#All],[Invoice_Group]],0),MATCH($B$3,Allocations[#Headers],0))</f>
        <v>0</v>
      </c>
      <c r="GY21" s="46">
        <f>INDEX(Allocations[#All],MATCH($C20,Allocations[[#All],[Invoice_Group]],0),MATCH($B$3,Allocations[#Headers],0))</f>
        <v>0</v>
      </c>
      <c r="GZ21" s="46">
        <f>INDEX(Allocations[#All],MATCH($C20,Allocations[[#All],[Invoice_Group]],0),MATCH($B$3,Allocations[#Headers],0))</f>
        <v>0</v>
      </c>
      <c r="HA21" s="46">
        <f>INDEX(Allocations[#All],MATCH($C20,Allocations[[#All],[Invoice_Group]],0),MATCH($B$3,Allocations[#Headers],0))</f>
        <v>0</v>
      </c>
      <c r="HB21" s="46">
        <f>INDEX(Allocations[#All],MATCH($C20,Allocations[[#All],[Invoice_Group]],0),MATCH($B$3,Allocations[#Headers],0))</f>
        <v>0</v>
      </c>
      <c r="HC21" s="46">
        <f>INDEX(Allocations[#All],MATCH($C20,Allocations[[#All],[Invoice_Group]],0),MATCH($B$3,Allocations[#Headers],0))</f>
        <v>0</v>
      </c>
      <c r="HD21" s="46">
        <f>INDEX(Allocations[#All],MATCH($C20,Allocations[[#All],[Invoice_Group]],0),MATCH($B$3,Allocations[#Headers],0))</f>
        <v>0</v>
      </c>
      <c r="HE21" s="46">
        <f>INDEX(Allocations[#All],MATCH($C20,Allocations[[#All],[Invoice_Group]],0),MATCH($B$3,Allocations[#Headers],0))</f>
        <v>0</v>
      </c>
      <c r="HF21" s="46">
        <f>INDEX(Allocations[#All],MATCH($C20,Allocations[[#All],[Invoice_Group]],0),MATCH($B$3,Allocations[#Headers],0))</f>
        <v>0</v>
      </c>
      <c r="HG21" s="46">
        <f>INDEX(Allocations[#All],MATCH($C20,Allocations[[#All],[Invoice_Group]],0),MATCH($B$3,Allocations[#Headers],0))</f>
        <v>0</v>
      </c>
      <c r="HH21" s="46">
        <f>INDEX(Allocations[#All],MATCH($C20,Allocations[[#All],[Invoice_Group]],0),MATCH($B$3,Allocations[#Headers],0))</f>
        <v>0</v>
      </c>
      <c r="HI21" s="46">
        <f>INDEX(Allocations[#All],MATCH($C20,Allocations[[#All],[Invoice_Group]],0),MATCH($B$3,Allocations[#Headers],0))</f>
        <v>0</v>
      </c>
      <c r="HJ21" s="46">
        <f>INDEX(Allocations[#All],MATCH($C20,Allocations[[#All],[Invoice_Group]],0),MATCH($B$3,Allocations[#Headers],0))</f>
        <v>0</v>
      </c>
      <c r="HK21" s="46">
        <f>INDEX(Allocations[#All],MATCH($C20,Allocations[[#All],[Invoice_Group]],0),MATCH($B$3,Allocations[#Headers],0))</f>
        <v>0</v>
      </c>
      <c r="HL21" s="46">
        <f>INDEX(Allocations[#All],MATCH($C20,Allocations[[#All],[Invoice_Group]],0),MATCH($B$3,Allocations[#Headers],0))</f>
        <v>0</v>
      </c>
      <c r="HM21" s="46">
        <f>INDEX(Allocations[#All],MATCH($C20,Allocations[[#All],[Invoice_Group]],0),MATCH($B$3,Allocations[#Headers],0))</f>
        <v>0</v>
      </c>
      <c r="HN21" s="46">
        <f>INDEX(Allocations[#All],MATCH($C20,Allocations[[#All],[Invoice_Group]],0),MATCH($B$3,Allocations[#Headers],0))</f>
        <v>0</v>
      </c>
      <c r="HO21" s="46">
        <f>INDEX(Allocations[#All],MATCH($C20,Allocations[[#All],[Invoice_Group]],0),MATCH($B$3,Allocations[#Headers],0))</f>
        <v>0</v>
      </c>
      <c r="HP21" s="46">
        <f>INDEX(Allocations[#All],MATCH($C20,Allocations[[#All],[Invoice_Group]],0),MATCH($B$3,Allocations[#Headers],0))</f>
        <v>0</v>
      </c>
      <c r="HQ21" s="46">
        <f>INDEX(Allocations[#All],MATCH($C20,Allocations[[#All],[Invoice_Group]],0),MATCH($B$3,Allocations[#Headers],0))</f>
        <v>0</v>
      </c>
      <c r="HR21" s="46">
        <f>INDEX(Allocations[#All],MATCH($C20,Allocations[[#All],[Invoice_Group]],0),MATCH($B$3,Allocations[#Headers],0))</f>
        <v>0</v>
      </c>
      <c r="HS21" s="46">
        <f>INDEX(Allocations[#All],MATCH($C20,Allocations[[#All],[Invoice_Group]],0),MATCH($B$3,Allocations[#Headers],0))</f>
        <v>0</v>
      </c>
      <c r="HT21" s="46">
        <f>INDEX(Allocations[#All],MATCH($C20,Allocations[[#All],[Invoice_Group]],0),MATCH($B$3,Allocations[#Headers],0))</f>
        <v>0</v>
      </c>
      <c r="HU21" s="46">
        <f>INDEX(Allocations[#All],MATCH($C20,Allocations[[#All],[Invoice_Group]],0),MATCH($B$3,Allocations[#Headers],0))</f>
        <v>0</v>
      </c>
      <c r="HV21" s="46">
        <f>INDEX(Allocations[#All],MATCH($C20,Allocations[[#All],[Invoice_Group]],0),MATCH($B$3,Allocations[#Headers],0))</f>
        <v>0</v>
      </c>
      <c r="HW21" s="46">
        <f>INDEX(Allocations[#All],MATCH($C20,Allocations[[#All],[Invoice_Group]],0),MATCH($B$3,Allocations[#Headers],0))</f>
        <v>0</v>
      </c>
      <c r="HX21" s="46">
        <f>INDEX(Allocations[#All],MATCH($C20,Allocations[[#All],[Invoice_Group]],0),MATCH($B$3,Allocations[#Headers],0))</f>
        <v>0</v>
      </c>
      <c r="HY21" s="46">
        <f>INDEX(Allocations[#All],MATCH($C20,Allocations[[#All],[Invoice_Group]],0),MATCH($B$3,Allocations[#Headers],0))</f>
        <v>0</v>
      </c>
      <c r="HZ21" s="46">
        <f>INDEX(Allocations[#All],MATCH($C20,Allocations[[#All],[Invoice_Group]],0),MATCH($B$3,Allocations[#Headers],0))</f>
        <v>0</v>
      </c>
      <c r="IA21" s="46">
        <f>INDEX(Allocations[#All],MATCH($C20,Allocations[[#All],[Invoice_Group]],0),MATCH($B$3,Allocations[#Headers],0))</f>
        <v>0</v>
      </c>
      <c r="IB21" s="46">
        <f>INDEX(Allocations[#All],MATCH($C20,Allocations[[#All],[Invoice_Group]],0),MATCH($B$3,Allocations[#Headers],0))</f>
        <v>0</v>
      </c>
      <c r="IC21" s="46">
        <f>INDEX(Allocations[#All],MATCH($C20,Allocations[[#All],[Invoice_Group]],0),MATCH($B$3,Allocations[#Headers],0))</f>
        <v>0</v>
      </c>
      <c r="ID21" s="46">
        <f>INDEX(Allocations[#All],MATCH($C20,Allocations[[#All],[Invoice_Group]],0),MATCH($B$3,Allocations[#Headers],0))</f>
        <v>0</v>
      </c>
      <c r="IE21" s="46">
        <f>INDEX(Allocations[#All],MATCH($C20,Allocations[[#All],[Invoice_Group]],0),MATCH($B$3,Allocations[#Headers],0))</f>
        <v>0</v>
      </c>
      <c r="IF21" s="46">
        <f>INDEX(Allocations[#All],MATCH($C20,Allocations[[#All],[Invoice_Group]],0),MATCH($B$3,Allocations[#Headers],0))</f>
        <v>0</v>
      </c>
      <c r="IG21" s="46">
        <f>INDEX(Allocations[#All],MATCH($C20,Allocations[[#All],[Invoice_Group]],0),MATCH($B$3,Allocations[#Headers],0))</f>
        <v>0</v>
      </c>
      <c r="IH21" s="46">
        <f>INDEX(Allocations[#All],MATCH($C20,Allocations[[#All],[Invoice_Group]],0),MATCH($B$3,Allocations[#Headers],0))</f>
        <v>0</v>
      </c>
      <c r="II21" s="46">
        <f>INDEX(Allocations[#All],MATCH($C20,Allocations[[#All],[Invoice_Group]],0),MATCH($B$3,Allocations[#Headers],0))</f>
        <v>0</v>
      </c>
      <c r="IJ21" s="46">
        <f>INDEX(Allocations[#All],MATCH($C20,Allocations[[#All],[Invoice_Group]],0),MATCH($B$3,Allocations[#Headers],0))</f>
        <v>0</v>
      </c>
      <c r="IK21" s="46">
        <f>INDEX(Allocations[#All],MATCH($C20,Allocations[[#All],[Invoice_Group]],0),MATCH($B$3,Allocations[#Headers],0))</f>
        <v>0</v>
      </c>
      <c r="IL21" s="46">
        <f>INDEX(Allocations[#All],MATCH($C20,Allocations[[#All],[Invoice_Group]],0),MATCH($B$3,Allocations[#Headers],0))</f>
        <v>0</v>
      </c>
      <c r="IM21" s="46">
        <f>INDEX(Allocations[#All],MATCH($C20,Allocations[[#All],[Invoice_Group]],0),MATCH($B$3,Allocations[#Headers],0))</f>
        <v>0</v>
      </c>
      <c r="IN21" s="46">
        <f>INDEX(Allocations[#All],MATCH($C20,Allocations[[#All],[Invoice_Group]],0),MATCH($B$3,Allocations[#Headers],0))</f>
        <v>0</v>
      </c>
      <c r="IO21" s="46">
        <f>INDEX(Allocations[#All],MATCH($C20,Allocations[[#All],[Invoice_Group]],0),MATCH($B$3,Allocations[#Headers],0))</f>
        <v>0</v>
      </c>
      <c r="IP21" s="46">
        <f>INDEX(Allocations[#All],MATCH($C20,Allocations[[#All],[Invoice_Group]],0),MATCH($B$3,Allocations[#Headers],0))</f>
        <v>0</v>
      </c>
      <c r="IQ21" s="46">
        <f>INDEX(Allocations[#All],MATCH($C20,Allocations[[#All],[Invoice_Group]],0),MATCH($B$3,Allocations[#Headers],0))</f>
        <v>0</v>
      </c>
      <c r="IR21" s="46">
        <f>INDEX(Allocations[#All],MATCH($C20,Allocations[[#All],[Invoice_Group]],0),MATCH($B$3,Allocations[#Headers],0))</f>
        <v>0</v>
      </c>
      <c r="IS21" s="46">
        <f>INDEX(Allocations[#All],MATCH($C20,Allocations[[#All],[Invoice_Group]],0),MATCH($B$3,Allocations[#Headers],0))</f>
        <v>0</v>
      </c>
      <c r="IT21" s="46">
        <f>INDEX(Allocations[#All],MATCH($C20,Allocations[[#All],[Invoice_Group]],0),MATCH($B$3,Allocations[#Headers],0))</f>
        <v>0</v>
      </c>
      <c r="IU21" s="46">
        <f>INDEX(Allocations[#All],MATCH($C20,Allocations[[#All],[Invoice_Group]],0),MATCH($B$3,Allocations[#Headers],0))</f>
        <v>0</v>
      </c>
      <c r="IV21" s="46">
        <f>INDEX(Allocations[#All],MATCH($C20,Allocations[[#All],[Invoice_Group]],0),MATCH($B$3,Allocations[#Headers],0))</f>
        <v>0</v>
      </c>
      <c r="IW21" s="46">
        <f>INDEX(Allocations[#All],MATCH($C20,Allocations[[#All],[Invoice_Group]],0),MATCH($B$3,Allocations[#Headers],0))</f>
        <v>0</v>
      </c>
      <c r="IX21" s="46">
        <f>INDEX(Allocations[#All],MATCH($C20,Allocations[[#All],[Invoice_Group]],0),MATCH($B$3,Allocations[#Headers],0))</f>
        <v>0</v>
      </c>
      <c r="IY21" s="46">
        <f>INDEX(Allocations[#All],MATCH($C20,Allocations[[#All],[Invoice_Group]],0),MATCH($B$3,Allocations[#Headers],0))</f>
        <v>0</v>
      </c>
      <c r="IZ21" s="46">
        <f>INDEX(Allocations[#All],MATCH($C20,Allocations[[#All],[Invoice_Group]],0),MATCH($B$3,Allocations[#Headers],0))</f>
        <v>0</v>
      </c>
      <c r="JA21" s="46">
        <f>INDEX(Allocations[#All],MATCH($C20,Allocations[[#All],[Invoice_Group]],0),MATCH($B$3,Allocations[#Headers],0))</f>
        <v>0</v>
      </c>
      <c r="JB21" s="46">
        <f>INDEX(Allocations[#All],MATCH($C20,Allocations[[#All],[Invoice_Group]],0),MATCH($B$3,Allocations[#Headers],0))</f>
        <v>0</v>
      </c>
      <c r="JC21" s="46">
        <f>INDEX(Allocations[#All],MATCH($C20,Allocations[[#All],[Invoice_Group]],0),MATCH($B$3,Allocations[#Headers],0))</f>
        <v>0</v>
      </c>
      <c r="JD21" s="46">
        <f>INDEX(Allocations[#All],MATCH($C20,Allocations[[#All],[Invoice_Group]],0),MATCH($B$3,Allocations[#Headers],0))</f>
        <v>0</v>
      </c>
      <c r="JE21" s="46">
        <f>INDEX(Allocations[#All],MATCH($C20,Allocations[[#All],[Invoice_Group]],0),MATCH($B$3,Allocations[#Headers],0))</f>
        <v>0</v>
      </c>
      <c r="JF21" s="46">
        <f>INDEX(Allocations[#All],MATCH($C20,Allocations[[#All],[Invoice_Group]],0),MATCH($B$3,Allocations[#Headers],0))</f>
        <v>0</v>
      </c>
      <c r="JG21" s="46">
        <f>INDEX(Allocations[#All],MATCH($C20,Allocations[[#All],[Invoice_Group]],0),MATCH($B$3,Allocations[#Headers],0))</f>
        <v>0</v>
      </c>
      <c r="JH21" s="46">
        <f>INDEX(Allocations[#All],MATCH($C20,Allocations[[#All],[Invoice_Group]],0),MATCH($B$3,Allocations[#Headers],0))</f>
        <v>0</v>
      </c>
      <c r="JI21" s="46">
        <f>INDEX(Allocations[#All],MATCH($C20,Allocations[[#All],[Invoice_Group]],0),MATCH($B$3,Allocations[#Headers],0))</f>
        <v>0</v>
      </c>
      <c r="JJ21" s="46">
        <f>INDEX(Allocations[#All],MATCH($C20,Allocations[[#All],[Invoice_Group]],0),MATCH($B$3,Allocations[#Headers],0))</f>
        <v>0</v>
      </c>
      <c r="JK21" s="46">
        <f>INDEX(Allocations[#All],MATCH($C20,Allocations[[#All],[Invoice_Group]],0),MATCH($B$3,Allocations[#Headers],0))</f>
        <v>0</v>
      </c>
      <c r="JL21" s="46">
        <f>INDEX(Allocations[#All],MATCH($C20,Allocations[[#All],[Invoice_Group]],0),MATCH($B$3,Allocations[#Headers],0))</f>
        <v>0</v>
      </c>
      <c r="JM21" s="46">
        <f>INDEX(Allocations[#All],MATCH($C20,Allocations[[#All],[Invoice_Group]],0),MATCH($B$3,Allocations[#Headers],0))</f>
        <v>0</v>
      </c>
      <c r="JN21" s="46">
        <f>INDEX(Allocations[#All],MATCH($C20,Allocations[[#All],[Invoice_Group]],0),MATCH($B$3,Allocations[#Headers],0))</f>
        <v>0</v>
      </c>
      <c r="JO21" s="46">
        <f>INDEX(Allocations[#All],MATCH($C20,Allocations[[#All],[Invoice_Group]],0),MATCH($B$3,Allocations[#Headers],0))</f>
        <v>0</v>
      </c>
      <c r="JP21" s="46">
        <f>INDEX(Allocations[#All],MATCH($C20,Allocations[[#All],[Invoice_Group]],0),MATCH($B$3,Allocations[#Headers],0))</f>
        <v>0</v>
      </c>
      <c r="JQ21" s="46">
        <f>INDEX(Allocations[#All],MATCH($C20,Allocations[[#All],[Invoice_Group]],0),MATCH($B$3,Allocations[#Headers],0))</f>
        <v>0</v>
      </c>
      <c r="JR21" s="46">
        <f>INDEX(Allocations[#All],MATCH($C20,Allocations[[#All],[Invoice_Group]],0),MATCH($B$3,Allocations[#Headers],0))</f>
        <v>0</v>
      </c>
      <c r="JS21" s="46">
        <f>INDEX(Allocations[#All],MATCH($C20,Allocations[[#All],[Invoice_Group]],0),MATCH($B$3,Allocations[#Headers],0))</f>
        <v>0</v>
      </c>
      <c r="JT21" s="46">
        <f>INDEX(Allocations[#All],MATCH($C20,Allocations[[#All],[Invoice_Group]],0),MATCH($B$3,Allocations[#Headers],0))</f>
        <v>0</v>
      </c>
      <c r="JU21" s="46">
        <f>INDEX(Allocations[#All],MATCH($C20,Allocations[[#All],[Invoice_Group]],0),MATCH($B$3,Allocations[#Headers],0))</f>
        <v>0</v>
      </c>
      <c r="JV21" s="46">
        <f>INDEX(Allocations[#All],MATCH($C20,Allocations[[#All],[Invoice_Group]],0),MATCH($B$3,Allocations[#Headers],0))</f>
        <v>0</v>
      </c>
      <c r="JW21" s="46">
        <f>INDEX(Allocations[#All],MATCH($C20,Allocations[[#All],[Invoice_Group]],0),MATCH($B$3,Allocations[#Headers],0))</f>
        <v>0</v>
      </c>
      <c r="JX21" s="46">
        <f>INDEX(Allocations[#All],MATCH($C20,Allocations[[#All],[Invoice_Group]],0),MATCH($B$3,Allocations[#Headers],0))</f>
        <v>0</v>
      </c>
      <c r="JY21" s="46">
        <f>INDEX(Allocations[#All],MATCH($C20,Allocations[[#All],[Invoice_Group]],0),MATCH($B$3,Allocations[#Headers],0))</f>
        <v>0</v>
      </c>
      <c r="JZ21" s="46">
        <f>INDEX(Allocations[#All],MATCH($C20,Allocations[[#All],[Invoice_Group]],0),MATCH($B$3,Allocations[#Headers],0))</f>
        <v>0</v>
      </c>
      <c r="KA21" s="46">
        <f>INDEX(Allocations[#All],MATCH($C20,Allocations[[#All],[Invoice_Group]],0),MATCH($B$3,Allocations[#Headers],0))</f>
        <v>0</v>
      </c>
      <c r="KB21" s="46">
        <f>INDEX(Allocations[#All],MATCH($C20,Allocations[[#All],[Invoice_Group]],0),MATCH($B$3,Allocations[#Headers],0))</f>
        <v>0</v>
      </c>
      <c r="KC21" s="46">
        <f>INDEX(Allocations[#All],MATCH($C20,Allocations[[#All],[Invoice_Group]],0),MATCH($B$3,Allocations[#Headers],0))</f>
        <v>0</v>
      </c>
      <c r="KD21" s="46">
        <f>INDEX(Allocations[#All],MATCH($C20,Allocations[[#All],[Invoice_Group]],0),MATCH($B$3,Allocations[#Headers],0))</f>
        <v>0</v>
      </c>
      <c r="KE21" s="46">
        <f>INDEX(Allocations[#All],MATCH($C20,Allocations[[#All],[Invoice_Group]],0),MATCH($B$3,Allocations[#Headers],0))</f>
        <v>0</v>
      </c>
      <c r="KF21" s="46">
        <f>INDEX(Allocations[#All],MATCH($C20,Allocations[[#All],[Invoice_Group]],0),MATCH($B$3,Allocations[#Headers],0))</f>
        <v>0</v>
      </c>
      <c r="KG21" s="46">
        <f>INDEX(Allocations[#All],MATCH($C20,Allocations[[#All],[Invoice_Group]],0),MATCH($B$3,Allocations[#Headers],0))</f>
        <v>0</v>
      </c>
      <c r="KH21" s="46">
        <f>INDEX(Allocations[#All],MATCH($C20,Allocations[[#All],[Invoice_Group]],0),MATCH($B$3,Allocations[#Headers],0))</f>
        <v>0</v>
      </c>
      <c r="KI21" s="46">
        <f>INDEX(Allocations[#All],MATCH($C20,Allocations[[#All],[Invoice_Group]],0),MATCH($B$3,Allocations[#Headers],0))</f>
        <v>0</v>
      </c>
      <c r="KJ21" s="46">
        <f>INDEX(Allocations[#All],MATCH($C20,Allocations[[#All],[Invoice_Group]],0),MATCH($B$3,Allocations[#Headers],0))</f>
        <v>0</v>
      </c>
      <c r="KK21" s="46">
        <f>INDEX(Allocations[#All],MATCH($C20,Allocations[[#All],[Invoice_Group]],0),MATCH($B$3,Allocations[#Headers],0))</f>
        <v>0</v>
      </c>
      <c r="KL21" s="46">
        <f>INDEX(Allocations[#All],MATCH($C20,Allocations[[#All],[Invoice_Group]],0),MATCH($B$3,Allocations[#Headers],0))</f>
        <v>0</v>
      </c>
      <c r="KM21" s="46">
        <f>INDEX(Allocations[#All],MATCH($C20,Allocations[[#All],[Invoice_Group]],0),MATCH($B$3,Allocations[#Headers],0))</f>
        <v>0</v>
      </c>
      <c r="KN21" s="46">
        <f>INDEX(Allocations[#All],MATCH($C20,Allocations[[#All],[Invoice_Group]],0),MATCH($B$3,Allocations[#Headers],0))</f>
        <v>0</v>
      </c>
      <c r="KO21" s="46">
        <f>INDEX(Allocations[#All],MATCH($C20,Allocations[[#All],[Invoice_Group]],0),MATCH($B$3,Allocations[#Headers],0))</f>
        <v>0</v>
      </c>
      <c r="KP21" s="46">
        <f>INDEX(Allocations[#All],MATCH($C20,Allocations[[#All],[Invoice_Group]],0),MATCH($B$3,Allocations[#Headers],0))</f>
        <v>0</v>
      </c>
      <c r="KQ21" s="46">
        <f>INDEX(Allocations[#All],MATCH($C20,Allocations[[#All],[Invoice_Group]],0),MATCH($B$3,Allocations[#Headers],0))</f>
        <v>0</v>
      </c>
      <c r="KR21" s="46">
        <f>INDEX(Allocations[#All],MATCH($C20,Allocations[[#All],[Invoice_Group]],0),MATCH($B$3,Allocations[#Headers],0))</f>
        <v>0</v>
      </c>
      <c r="KS21" s="46">
        <f>INDEX(Allocations[#All],MATCH($C20,Allocations[[#All],[Invoice_Group]],0),MATCH($B$3,Allocations[#Headers],0))</f>
        <v>0</v>
      </c>
      <c r="KT21" s="46">
        <f>INDEX(Allocations[#All],MATCH($C20,Allocations[[#All],[Invoice_Group]],0),MATCH($B$3,Allocations[#Headers],0))</f>
        <v>0</v>
      </c>
      <c r="KU21" s="46">
        <f>INDEX(Allocations[#All],MATCH($C20,Allocations[[#All],[Invoice_Group]],0),MATCH($B$3,Allocations[#Headers],0))</f>
        <v>0</v>
      </c>
      <c r="KV21" s="46">
        <f>INDEX(Allocations[#All],MATCH($C20,Allocations[[#All],[Invoice_Group]],0),MATCH($B$3,Allocations[#Headers],0))</f>
        <v>0</v>
      </c>
      <c r="KW21" s="46">
        <f>INDEX(Allocations[#All],MATCH($C20,Allocations[[#All],[Invoice_Group]],0),MATCH($B$3,Allocations[#Headers],0))</f>
        <v>0</v>
      </c>
      <c r="KX21" s="46">
        <f>INDEX(Allocations[#All],MATCH($C20,Allocations[[#All],[Invoice_Group]],0),MATCH($B$3,Allocations[#Headers],0))</f>
        <v>0</v>
      </c>
      <c r="KY21" s="46">
        <f>INDEX(Allocations[#All],MATCH($C20,Allocations[[#All],[Invoice_Group]],0),MATCH($B$3,Allocations[#Headers],0))</f>
        <v>0</v>
      </c>
      <c r="KZ21" s="46">
        <f>INDEX(Allocations[#All],MATCH($C20,Allocations[[#All],[Invoice_Group]],0),MATCH($B$3,Allocations[#Headers],0))</f>
        <v>0</v>
      </c>
      <c r="LA21" s="46">
        <f>INDEX(Allocations[#All],MATCH($C20,Allocations[[#All],[Invoice_Group]],0),MATCH($B$3,Allocations[#Headers],0))</f>
        <v>0</v>
      </c>
      <c r="LB21" s="46">
        <f>INDEX(Allocations[#All],MATCH($C20,Allocations[[#All],[Invoice_Group]],0),MATCH($B$3,Allocations[#Headers],0))</f>
        <v>0</v>
      </c>
      <c r="LC21" s="46">
        <f>INDEX(Allocations[#All],MATCH($C20,Allocations[[#All],[Invoice_Group]],0),MATCH($B$3,Allocations[#Headers],0))</f>
        <v>0</v>
      </c>
      <c r="LD21" s="46">
        <f>INDEX(Allocations[#All],MATCH($C20,Allocations[[#All],[Invoice_Group]],0),MATCH($B$3,Allocations[#Headers],0))</f>
        <v>0</v>
      </c>
      <c r="LE21" s="46">
        <f>INDEX(Allocations[#All],MATCH($C20,Allocations[[#All],[Invoice_Group]],0),MATCH($B$3,Allocations[#Headers],0))</f>
        <v>0</v>
      </c>
      <c r="LF21" s="46">
        <f>INDEX(Allocations[#All],MATCH($C20,Allocations[[#All],[Invoice_Group]],0),MATCH($B$3,Allocations[#Headers],0))</f>
        <v>0</v>
      </c>
      <c r="LG21" s="46">
        <f>INDEX(Allocations[#All],MATCH($C20,Allocations[[#All],[Invoice_Group]],0),MATCH($B$3,Allocations[#Headers],0))</f>
        <v>0</v>
      </c>
      <c r="LH21" s="46">
        <f>INDEX(Allocations[#All],MATCH($C20,Allocations[[#All],[Invoice_Group]],0),MATCH($B$3,Allocations[#Headers],0))</f>
        <v>0</v>
      </c>
      <c r="LI21" s="46">
        <f>INDEX(Allocations[#All],MATCH($C20,Allocations[[#All],[Invoice_Group]],0),MATCH($B$3,Allocations[#Headers],0))</f>
        <v>0</v>
      </c>
      <c r="LJ21" s="46">
        <f>INDEX(Allocations[#All],MATCH($C20,Allocations[[#All],[Invoice_Group]],0),MATCH($B$3,Allocations[#Headers],0))</f>
        <v>0</v>
      </c>
      <c r="LK21" s="46">
        <f>INDEX(Allocations[#All],MATCH($C20,Allocations[[#All],[Invoice_Group]],0),MATCH($B$3,Allocations[#Headers],0))</f>
        <v>0</v>
      </c>
      <c r="LL21" s="46">
        <f>INDEX(Allocations[#All],MATCH($C20,Allocations[[#All],[Invoice_Group]],0),MATCH($B$3,Allocations[#Headers],0))</f>
        <v>0</v>
      </c>
      <c r="LM21" s="46">
        <f>INDEX(Allocations[#All],MATCH($C20,Allocations[[#All],[Invoice_Group]],0),MATCH($B$3,Allocations[#Headers],0))</f>
        <v>0</v>
      </c>
      <c r="LN21" s="46">
        <f>INDEX(Allocations[#All],MATCH($C20,Allocations[[#All],[Invoice_Group]],0),MATCH($B$3,Allocations[#Headers],0))</f>
        <v>0</v>
      </c>
      <c r="LO21" s="46">
        <f>INDEX(Allocations[#All],MATCH($C20,Allocations[[#All],[Invoice_Group]],0),MATCH($B$3,Allocations[#Headers],0))</f>
        <v>0</v>
      </c>
      <c r="LP21" s="46">
        <f>INDEX(Allocations[#All],MATCH($C20,Allocations[[#All],[Invoice_Group]],0),MATCH($B$3,Allocations[#Headers],0))</f>
        <v>0</v>
      </c>
      <c r="LQ21" s="46">
        <f>INDEX(Allocations[#All],MATCH($C20,Allocations[[#All],[Invoice_Group]],0),MATCH($B$3,Allocations[#Headers],0))</f>
        <v>0</v>
      </c>
      <c r="LR21" s="46">
        <f>INDEX(Allocations[#All],MATCH($C20,Allocations[[#All],[Invoice_Group]],0),MATCH($B$3,Allocations[#Headers],0))</f>
        <v>0</v>
      </c>
      <c r="LS21" s="46">
        <f>INDEX(Allocations[#All],MATCH($C20,Allocations[[#All],[Invoice_Group]],0),MATCH($B$3,Allocations[#Headers],0))</f>
        <v>0</v>
      </c>
      <c r="LT21" s="46">
        <f>INDEX(Allocations[#All],MATCH($C20,Allocations[[#All],[Invoice_Group]],0),MATCH($B$3,Allocations[#Headers],0))</f>
        <v>0</v>
      </c>
      <c r="LU21" s="46">
        <f>INDEX(Allocations[#All],MATCH($C20,Allocations[[#All],[Invoice_Group]],0),MATCH($B$3,Allocations[#Headers],0))</f>
        <v>0</v>
      </c>
      <c r="LV21" s="46">
        <f>INDEX(Allocations[#All],MATCH($C20,Allocations[[#All],[Invoice_Group]],0),MATCH($B$3,Allocations[#Headers],0))</f>
        <v>0</v>
      </c>
      <c r="LW21" s="46">
        <f>INDEX(Allocations[#All],MATCH($C20,Allocations[[#All],[Invoice_Group]],0),MATCH($B$3,Allocations[#Headers],0))</f>
        <v>0</v>
      </c>
      <c r="LX21" s="46">
        <f>INDEX(Allocations[#All],MATCH($C20,Allocations[[#All],[Invoice_Group]],0),MATCH($B$3,Allocations[#Headers],0))</f>
        <v>0</v>
      </c>
      <c r="LY21" s="46">
        <f>INDEX(Allocations[#All],MATCH($C20,Allocations[[#All],[Invoice_Group]],0),MATCH($B$3,Allocations[#Headers],0))</f>
        <v>0</v>
      </c>
      <c r="LZ21" s="46">
        <f>INDEX(Allocations[#All],MATCH($C20,Allocations[[#All],[Invoice_Group]],0),MATCH($B$3,Allocations[#Headers],0))</f>
        <v>0</v>
      </c>
      <c r="MA21" s="46">
        <f>INDEX(Allocations[#All],MATCH($C20,Allocations[[#All],[Invoice_Group]],0),MATCH($B$3,Allocations[#Headers],0))</f>
        <v>0</v>
      </c>
      <c r="MB21" s="46">
        <f>INDEX(Allocations[#All],MATCH($C20,Allocations[[#All],[Invoice_Group]],0),MATCH($B$3,Allocations[#Headers],0))</f>
        <v>0</v>
      </c>
      <c r="MC21" s="46">
        <f>INDEX(Allocations[#All],MATCH($C20,Allocations[[#All],[Invoice_Group]],0),MATCH($B$3,Allocations[#Headers],0))</f>
        <v>0</v>
      </c>
      <c r="MD21" s="46">
        <f>INDEX(Allocations[#All],MATCH($C20,Allocations[[#All],[Invoice_Group]],0),MATCH($B$3,Allocations[#Headers],0))</f>
        <v>0</v>
      </c>
      <c r="ME21" s="46">
        <f>INDEX(Allocations[#All],MATCH($C20,Allocations[[#All],[Invoice_Group]],0),MATCH($B$3,Allocations[#Headers],0))</f>
        <v>0</v>
      </c>
      <c r="MF21" s="46">
        <f>INDEX(Allocations[#All],MATCH($C20,Allocations[[#All],[Invoice_Group]],0),MATCH($B$3,Allocations[#Headers],0))</f>
        <v>0</v>
      </c>
      <c r="MG21" s="46">
        <f>INDEX(Allocations[#All],MATCH($C20,Allocations[[#All],[Invoice_Group]],0),MATCH($B$3,Allocations[#Headers],0))</f>
        <v>0</v>
      </c>
      <c r="MH21" s="46">
        <f>INDEX(Allocations[#All],MATCH($C20,Allocations[[#All],[Invoice_Group]],0),MATCH($B$3,Allocations[#Headers],0))</f>
        <v>0</v>
      </c>
      <c r="MI21" s="46">
        <f>INDEX(Allocations[#All],MATCH($C20,Allocations[[#All],[Invoice_Group]],0),MATCH($B$3,Allocations[#Headers],0))</f>
        <v>0</v>
      </c>
      <c r="MJ21" s="46">
        <f>INDEX(Allocations[#All],MATCH($C20,Allocations[[#All],[Invoice_Group]],0),MATCH($B$3,Allocations[#Headers],0))</f>
        <v>0</v>
      </c>
      <c r="MK21" s="46">
        <f>INDEX(Allocations[#All],MATCH($C20,Allocations[[#All],[Invoice_Group]],0),MATCH($B$3,Allocations[#Headers],0))</f>
        <v>0</v>
      </c>
      <c r="ML21" s="46">
        <f>INDEX(Allocations[#All],MATCH($C20,Allocations[[#All],[Invoice_Group]],0),MATCH($B$3,Allocations[#Headers],0))</f>
        <v>0</v>
      </c>
      <c r="MM21" s="46">
        <f>INDEX(Allocations[#All],MATCH($C20,Allocations[[#All],[Invoice_Group]],0),MATCH($B$3,Allocations[#Headers],0))</f>
        <v>0</v>
      </c>
      <c r="MN21" s="46">
        <f>INDEX(Allocations[#All],MATCH($C20,Allocations[[#All],[Invoice_Group]],0),MATCH($B$3,Allocations[#Headers],0))</f>
        <v>0</v>
      </c>
      <c r="MO21" s="46">
        <f>INDEX(Allocations[#All],MATCH($C20,Allocations[[#All],[Invoice_Group]],0),MATCH($B$3,Allocations[#Headers],0))</f>
        <v>0</v>
      </c>
      <c r="MP21" s="46">
        <f>INDEX(Allocations[#All],MATCH($C20,Allocations[[#All],[Invoice_Group]],0),MATCH($B$3,Allocations[#Headers],0))</f>
        <v>0</v>
      </c>
      <c r="MQ21" s="46">
        <f>INDEX(Allocations[#All],MATCH($C20,Allocations[[#All],[Invoice_Group]],0),MATCH($B$3,Allocations[#Headers],0))</f>
        <v>0</v>
      </c>
      <c r="MR21" s="46">
        <f>INDEX(Allocations[#All],MATCH($C20,Allocations[[#All],[Invoice_Group]],0),MATCH($B$3,Allocations[#Headers],0))</f>
        <v>0</v>
      </c>
      <c r="MS21" s="46">
        <f>INDEX(Allocations[#All],MATCH($C20,Allocations[[#All],[Invoice_Group]],0),MATCH($B$3,Allocations[#Headers],0))</f>
        <v>0</v>
      </c>
      <c r="MT21" s="46">
        <f>INDEX(Allocations[#All],MATCH($C20,Allocations[[#All],[Invoice_Group]],0),MATCH($B$3,Allocations[#Headers],0))</f>
        <v>0</v>
      </c>
      <c r="MU21" s="46">
        <f>INDEX(Allocations[#All],MATCH($C20,Allocations[[#All],[Invoice_Group]],0),MATCH($B$3,Allocations[#Headers],0))</f>
        <v>0</v>
      </c>
      <c r="MV21" s="46">
        <f>INDEX(Allocations[#All],MATCH($C20,Allocations[[#All],[Invoice_Group]],0),MATCH($B$3,Allocations[#Headers],0))</f>
        <v>0</v>
      </c>
      <c r="MW21" s="46">
        <f>INDEX(Allocations[#All],MATCH($C20,Allocations[[#All],[Invoice_Group]],0),MATCH($B$3,Allocations[#Headers],0))</f>
        <v>0</v>
      </c>
      <c r="MX21" s="46">
        <f>INDEX(Allocations[#All],MATCH($C20,Allocations[[#All],[Invoice_Group]],0),MATCH($B$3,Allocations[#Headers],0))</f>
        <v>0</v>
      </c>
      <c r="MY21" s="46">
        <f>INDEX(Allocations[#All],MATCH($C20,Allocations[[#All],[Invoice_Group]],0),MATCH($B$3,Allocations[#Headers],0))</f>
        <v>0</v>
      </c>
      <c r="MZ21" s="46">
        <f>INDEX(Allocations[#All],MATCH($C20,Allocations[[#All],[Invoice_Group]],0),MATCH($B$3,Allocations[#Headers],0))</f>
        <v>0</v>
      </c>
      <c r="NA21" s="1"/>
      <c r="NB21" s="19" t="str">
        <f t="shared" si="177"/>
        <v>Allocation %</v>
      </c>
      <c r="NC21" s="46">
        <f t="shared" si="178"/>
        <v>0</v>
      </c>
      <c r="ND21" s="46">
        <f t="shared" si="178"/>
        <v>0</v>
      </c>
      <c r="NE21" s="46">
        <f t="shared" si="178"/>
        <v>0</v>
      </c>
      <c r="NF21" s="46">
        <f t="shared" si="178"/>
        <v>0</v>
      </c>
      <c r="NG21" s="46">
        <f t="shared" si="178"/>
        <v>0</v>
      </c>
      <c r="NH21" s="46">
        <f t="shared" si="178"/>
        <v>0</v>
      </c>
      <c r="NI21" s="46">
        <f t="shared" si="178"/>
        <v>0</v>
      </c>
      <c r="NJ21" s="46">
        <f t="shared" si="178"/>
        <v>0</v>
      </c>
      <c r="NK21" s="46">
        <f t="shared" si="178"/>
        <v>0</v>
      </c>
      <c r="NL21" s="46">
        <f t="shared" si="178"/>
        <v>0</v>
      </c>
      <c r="NM21" s="46">
        <f t="shared" si="179"/>
        <v>0</v>
      </c>
      <c r="NN21" s="46">
        <f t="shared" si="179"/>
        <v>0</v>
      </c>
      <c r="NO21" s="46">
        <f t="shared" si="179"/>
        <v>0</v>
      </c>
      <c r="NP21" s="46">
        <f t="shared" si="179"/>
        <v>0</v>
      </c>
      <c r="NQ21" s="46">
        <f t="shared" si="179"/>
        <v>0</v>
      </c>
      <c r="NR21" s="46">
        <f t="shared" si="179"/>
        <v>0</v>
      </c>
      <c r="NS21" s="46">
        <f t="shared" si="179"/>
        <v>0</v>
      </c>
      <c r="NT21" s="46">
        <f t="shared" si="179"/>
        <v>0</v>
      </c>
      <c r="NU21" s="46">
        <f t="shared" si="179"/>
        <v>0</v>
      </c>
      <c r="NV21" s="46">
        <f t="shared" si="179"/>
        <v>0</v>
      </c>
      <c r="NW21" s="46">
        <f t="shared" si="180"/>
        <v>0</v>
      </c>
      <c r="NX21" s="46">
        <f t="shared" si="180"/>
        <v>0</v>
      </c>
      <c r="NY21" s="46">
        <f t="shared" si="180"/>
        <v>0</v>
      </c>
      <c r="NZ21" s="46">
        <f t="shared" si="180"/>
        <v>0</v>
      </c>
      <c r="OA21" s="46">
        <f t="shared" si="180"/>
        <v>0</v>
      </c>
      <c r="OB21" s="46">
        <f t="shared" si="180"/>
        <v>0</v>
      </c>
      <c r="OC21" s="46">
        <f t="shared" si="180"/>
        <v>0</v>
      </c>
      <c r="OD21" s="46">
        <f t="shared" si="180"/>
        <v>0</v>
      </c>
      <c r="OE21" s="46">
        <f t="shared" si="180"/>
        <v>0</v>
      </c>
      <c r="OF21" s="46">
        <f t="shared" si="180"/>
        <v>0</v>
      </c>
      <c r="OH21" s="58" t="str">
        <f>_xlfn.CONCAT(C20," ",D21)</f>
        <v>Fitchburg Landfill Allocation %</v>
      </c>
    </row>
    <row r="22" spans="2:398" x14ac:dyDescent="0.25">
      <c r="B22" s="5"/>
      <c r="C22" s="5"/>
      <c r="D22" s="19" t="s">
        <v>91</v>
      </c>
      <c r="E22" s="44">
        <f t="shared" ref="E22" si="181">+E21*E20*1000</f>
        <v>0</v>
      </c>
      <c r="F22" s="44">
        <f t="shared" ref="F22" si="182">+F21*F20*1000</f>
        <v>0</v>
      </c>
      <c r="G22" s="44">
        <f t="shared" ref="G22" si="183">+G21*G20*1000</f>
        <v>0</v>
      </c>
      <c r="H22" s="44">
        <f t="shared" ref="H22" si="184">+H21*H20*1000</f>
        <v>0</v>
      </c>
      <c r="I22" s="44">
        <f t="shared" ref="I22" si="185">+I21*I20*1000</f>
        <v>0</v>
      </c>
      <c r="J22" s="44">
        <f t="shared" ref="J22" si="186">+J21*J20*1000</f>
        <v>0</v>
      </c>
      <c r="K22" s="44">
        <f t="shared" ref="K22" si="187">+K21*K20*1000</f>
        <v>0</v>
      </c>
      <c r="L22" s="44">
        <f t="shared" ref="L22" si="188">+L21*L20*1000</f>
        <v>0</v>
      </c>
      <c r="M22" s="44">
        <f t="shared" ref="M22" si="189">+M21*M20*1000</f>
        <v>0</v>
      </c>
      <c r="N22" s="44">
        <f t="shared" ref="N22" si="190">+N21*N20*1000</f>
        <v>0</v>
      </c>
      <c r="O22" s="44">
        <f t="shared" ref="O22" si="191">+O21*O20*1000</f>
        <v>0</v>
      </c>
      <c r="P22" s="44">
        <f t="shared" ref="P22" si="192">+P21*P20*1000</f>
        <v>0</v>
      </c>
      <c r="Q22" s="44">
        <f t="shared" ref="Q22" si="193">+Q21*Q20*1000</f>
        <v>0</v>
      </c>
      <c r="R22" s="44">
        <f t="shared" ref="R22" si="194">+R21*R20*1000</f>
        <v>0</v>
      </c>
      <c r="S22" s="44">
        <f t="shared" ref="S22" si="195">+S21*S20*1000</f>
        <v>0</v>
      </c>
      <c r="T22" s="44">
        <f t="shared" ref="T22" si="196">+T21*T20*1000</f>
        <v>0</v>
      </c>
      <c r="U22" s="44">
        <f t="shared" ref="U22" si="197">+U21*U20*1000</f>
        <v>0</v>
      </c>
      <c r="V22" s="44">
        <f t="shared" ref="V22" si="198">+V21*V20*1000</f>
        <v>0</v>
      </c>
      <c r="W22" s="44">
        <f t="shared" ref="W22" si="199">+W21*W20*1000</f>
        <v>0</v>
      </c>
      <c r="X22" s="44">
        <f t="shared" ref="X22" si="200">+X21*X20*1000</f>
        <v>0</v>
      </c>
      <c r="Y22" s="44">
        <f t="shared" ref="Y22" si="201">+Y21*Y20*1000</f>
        <v>0</v>
      </c>
      <c r="Z22" s="44">
        <f t="shared" ref="Z22" si="202">+Z21*Z20*1000</f>
        <v>0</v>
      </c>
      <c r="AA22" s="44">
        <f t="shared" ref="AA22" si="203">+AA21*AA20*1000</f>
        <v>0</v>
      </c>
      <c r="AB22" s="44">
        <f t="shared" ref="AB22" si="204">+AB21*AB20*1000</f>
        <v>0</v>
      </c>
      <c r="AC22" s="44">
        <f t="shared" ref="AC22" si="205">+AC21*AC20*1000</f>
        <v>0</v>
      </c>
      <c r="AD22" s="44">
        <f t="shared" ref="AD22" si="206">+AD21*AD20*1000</f>
        <v>0</v>
      </c>
      <c r="AE22" s="44">
        <f t="shared" ref="AE22" si="207">+AE21*AE20*1000</f>
        <v>0</v>
      </c>
      <c r="AF22" s="44">
        <f t="shared" ref="AF22" si="208">+AF21*AF20*1000</f>
        <v>0</v>
      </c>
      <c r="AG22" s="44">
        <f t="shared" ref="AG22" si="209">+AG21*AG20*1000</f>
        <v>0</v>
      </c>
      <c r="AH22" s="44">
        <f t="shared" ref="AH22" si="210">+AH21*AH20*1000</f>
        <v>0</v>
      </c>
      <c r="AI22" s="44">
        <f t="shared" ref="AI22" si="211">+AI21*AI20*1000</f>
        <v>0</v>
      </c>
      <c r="AJ22" s="44">
        <f t="shared" ref="AJ22" si="212">+AJ21*AJ20*1000</f>
        <v>0</v>
      </c>
      <c r="AK22" s="44">
        <f t="shared" ref="AK22" si="213">+AK21*AK20*1000</f>
        <v>0</v>
      </c>
      <c r="AL22" s="44">
        <f t="shared" ref="AL22" si="214">+AL21*AL20*1000</f>
        <v>0</v>
      </c>
      <c r="AM22" s="44">
        <f t="shared" ref="AM22" si="215">+AM21*AM20*1000</f>
        <v>0</v>
      </c>
      <c r="AN22" s="44">
        <f t="shared" ref="AN22" si="216">+AN21*AN20*1000</f>
        <v>0</v>
      </c>
      <c r="AO22" s="44">
        <f t="shared" ref="AO22" si="217">+AO21*AO20*1000</f>
        <v>0</v>
      </c>
      <c r="AP22" s="44">
        <f t="shared" ref="AP22" si="218">+AP21*AP20*1000</f>
        <v>0</v>
      </c>
      <c r="AQ22" s="44">
        <f t="shared" ref="AQ22" si="219">+AQ21*AQ20*1000</f>
        <v>0</v>
      </c>
      <c r="AR22" s="44">
        <f t="shared" ref="AR22" si="220">+AR21*AR20*1000</f>
        <v>0</v>
      </c>
      <c r="AS22" s="44">
        <f t="shared" ref="AS22" si="221">+AS21*AS20*1000</f>
        <v>0</v>
      </c>
      <c r="AT22" s="44">
        <f t="shared" ref="AT22" si="222">+AT21*AT20*1000</f>
        <v>0</v>
      </c>
      <c r="AU22" s="44">
        <f t="shared" ref="AU22" si="223">+AU21*AU20*1000</f>
        <v>0</v>
      </c>
      <c r="AV22" s="44">
        <f t="shared" ref="AV22" si="224">+AV21*AV20*1000</f>
        <v>0</v>
      </c>
      <c r="AW22" s="44">
        <f t="shared" ref="AW22" si="225">+AW21*AW20*1000</f>
        <v>0</v>
      </c>
      <c r="AX22" s="44">
        <f t="shared" ref="AX22" si="226">+AX21*AX20*1000</f>
        <v>0</v>
      </c>
      <c r="AY22" s="44">
        <f t="shared" ref="AY22" si="227">+AY21*AY20*1000</f>
        <v>0</v>
      </c>
      <c r="AZ22" s="44">
        <f t="shared" ref="AZ22" si="228">+AZ21*AZ20*1000</f>
        <v>0</v>
      </c>
      <c r="BA22" s="44">
        <f t="shared" ref="BA22" si="229">+BA21*BA20*1000</f>
        <v>0</v>
      </c>
      <c r="BB22" s="44">
        <f t="shared" ref="BB22" si="230">+BB21*BB20*1000</f>
        <v>0</v>
      </c>
      <c r="BC22" s="44">
        <f t="shared" ref="BC22" si="231">+BC21*BC20*1000</f>
        <v>0</v>
      </c>
      <c r="BD22" s="44">
        <f t="shared" ref="BD22" si="232">+BD21*BD20*1000</f>
        <v>0</v>
      </c>
      <c r="BE22" s="44">
        <f t="shared" ref="BE22" si="233">+BE21*BE20*1000</f>
        <v>0</v>
      </c>
      <c r="BF22" s="44">
        <f t="shared" ref="BF22" si="234">+BF21*BF20*1000</f>
        <v>0</v>
      </c>
      <c r="BG22" s="44">
        <f t="shared" ref="BG22" si="235">+BG21*BG20*1000</f>
        <v>0</v>
      </c>
      <c r="BH22" s="44">
        <f t="shared" ref="BH22" si="236">+BH21*BH20*1000</f>
        <v>0</v>
      </c>
      <c r="BI22" s="44">
        <f t="shared" ref="BI22" si="237">+BI21*BI20*1000</f>
        <v>0</v>
      </c>
      <c r="BJ22" s="44">
        <f t="shared" ref="BJ22" si="238">+BJ21*BJ20*1000</f>
        <v>0</v>
      </c>
      <c r="BK22" s="44">
        <f t="shared" ref="BK22" si="239">+BK21*BK20*1000</f>
        <v>0</v>
      </c>
      <c r="BL22" s="44">
        <f t="shared" ref="BL22" si="240">+BL21*BL20*1000</f>
        <v>0</v>
      </c>
      <c r="BM22" s="44">
        <f t="shared" ref="BM22" si="241">+BM21*BM20*1000</f>
        <v>0</v>
      </c>
      <c r="BN22" s="44">
        <f t="shared" ref="BN22" si="242">+BN21*BN20*1000</f>
        <v>0</v>
      </c>
      <c r="BO22" s="44">
        <f t="shared" ref="BO22" si="243">+BO21*BO20*1000</f>
        <v>0</v>
      </c>
      <c r="BP22" s="44">
        <f t="shared" ref="BP22" si="244">+BP21*BP20*1000</f>
        <v>0</v>
      </c>
      <c r="BQ22" s="44">
        <f t="shared" ref="BQ22" si="245">+BQ21*BQ20*1000</f>
        <v>0</v>
      </c>
      <c r="BR22" s="44">
        <f t="shared" ref="BR22" si="246">+BR21*BR20*1000</f>
        <v>0</v>
      </c>
      <c r="BS22" s="44">
        <f t="shared" ref="BS22" si="247">+BS21*BS20*1000</f>
        <v>0</v>
      </c>
      <c r="BT22" s="44">
        <f t="shared" ref="BT22" si="248">+BT21*BT20*1000</f>
        <v>0</v>
      </c>
      <c r="BU22" s="44">
        <f t="shared" ref="BU22" si="249">+BU21*BU20*1000</f>
        <v>0</v>
      </c>
      <c r="BV22" s="44">
        <f t="shared" ref="BV22" si="250">+BV21*BV20*1000</f>
        <v>0</v>
      </c>
      <c r="BW22" s="44">
        <f t="shared" ref="BW22" si="251">+BW21*BW20*1000</f>
        <v>0</v>
      </c>
      <c r="BX22" s="44">
        <f t="shared" ref="BX22" si="252">+BX21*BX20*1000</f>
        <v>0</v>
      </c>
      <c r="BY22" s="44">
        <f t="shared" ref="BY22" si="253">+BY21*BY20*1000</f>
        <v>0</v>
      </c>
      <c r="BZ22" s="44">
        <f t="shared" ref="BZ22" si="254">+BZ21*BZ20*1000</f>
        <v>0</v>
      </c>
      <c r="CA22" s="44">
        <f t="shared" ref="CA22" si="255">+CA21*CA20*1000</f>
        <v>0</v>
      </c>
      <c r="CB22" s="44">
        <f t="shared" ref="CB22" si="256">+CB21*CB20*1000</f>
        <v>0</v>
      </c>
      <c r="CC22" s="44">
        <f t="shared" ref="CC22" si="257">+CC21*CC20*1000</f>
        <v>0</v>
      </c>
      <c r="CD22" s="44">
        <f t="shared" ref="CD22" si="258">+CD21*CD20*1000</f>
        <v>0</v>
      </c>
      <c r="CE22" s="44">
        <f t="shared" ref="CE22" si="259">+CE21*CE20*1000</f>
        <v>0</v>
      </c>
      <c r="CF22" s="44">
        <f t="shared" ref="CF22" si="260">+CF21*CF20*1000</f>
        <v>0</v>
      </c>
      <c r="CG22" s="44">
        <f t="shared" ref="CG22" si="261">+CG21*CG20*1000</f>
        <v>0</v>
      </c>
      <c r="CH22" s="44">
        <f t="shared" ref="CH22" si="262">+CH21*CH20*1000</f>
        <v>0</v>
      </c>
      <c r="CI22" s="44">
        <f t="shared" ref="CI22" si="263">+CI21*CI20*1000</f>
        <v>0</v>
      </c>
      <c r="CJ22" s="44">
        <f t="shared" ref="CJ22" si="264">+CJ21*CJ20*1000</f>
        <v>0</v>
      </c>
      <c r="CK22" s="44">
        <f t="shared" ref="CK22" si="265">+CK21*CK20*1000</f>
        <v>0</v>
      </c>
      <c r="CL22" s="44">
        <f t="shared" ref="CL22" si="266">+CL21*CL20*1000</f>
        <v>0</v>
      </c>
      <c r="CM22" s="44">
        <f t="shared" ref="CM22" si="267">+CM21*CM20*1000</f>
        <v>0</v>
      </c>
      <c r="CN22" s="44">
        <f t="shared" ref="CN22" si="268">+CN21*CN20*1000</f>
        <v>0</v>
      </c>
      <c r="CO22" s="44">
        <f t="shared" ref="CO22" si="269">+CO21*CO20*1000</f>
        <v>0</v>
      </c>
      <c r="CP22" s="44">
        <f t="shared" ref="CP22" si="270">+CP21*CP20*1000</f>
        <v>0</v>
      </c>
      <c r="CQ22" s="44">
        <f t="shared" ref="CQ22" si="271">+CQ21*CQ20*1000</f>
        <v>0</v>
      </c>
      <c r="CR22" s="44">
        <f t="shared" ref="CR22" si="272">+CR21*CR20*1000</f>
        <v>0</v>
      </c>
      <c r="CS22" s="44">
        <f t="shared" ref="CS22" si="273">+CS21*CS20*1000</f>
        <v>0</v>
      </c>
      <c r="CT22" s="44">
        <f t="shared" ref="CT22" si="274">+CT21*CT20*1000</f>
        <v>0</v>
      </c>
      <c r="CU22" s="44">
        <f t="shared" ref="CU22" si="275">+CU21*CU20*1000</f>
        <v>0</v>
      </c>
      <c r="CV22" s="44">
        <f t="shared" ref="CV22" si="276">+CV21*CV20*1000</f>
        <v>0</v>
      </c>
      <c r="CW22" s="44">
        <f t="shared" ref="CW22" si="277">+CW21*CW20*1000</f>
        <v>0</v>
      </c>
      <c r="CX22" s="44">
        <f t="shared" ref="CX22" si="278">+CX21*CX20*1000</f>
        <v>0</v>
      </c>
      <c r="CY22" s="44">
        <f t="shared" ref="CY22" si="279">+CY21*CY20*1000</f>
        <v>0</v>
      </c>
      <c r="CZ22" s="44">
        <f t="shared" ref="CZ22" si="280">+CZ21*CZ20*1000</f>
        <v>0</v>
      </c>
      <c r="DA22" s="44">
        <f t="shared" ref="DA22" si="281">+DA21*DA20*1000</f>
        <v>0</v>
      </c>
      <c r="DB22" s="44">
        <f t="shared" ref="DB22" si="282">+DB21*DB20*1000</f>
        <v>0</v>
      </c>
      <c r="DC22" s="44">
        <f t="shared" ref="DC22" si="283">+DC21*DC20*1000</f>
        <v>0</v>
      </c>
      <c r="DD22" s="44">
        <f t="shared" ref="DD22" si="284">+DD21*DD20*1000</f>
        <v>0</v>
      </c>
      <c r="DE22" s="44">
        <f t="shared" ref="DE22" si="285">+DE21*DE20*1000</f>
        <v>0</v>
      </c>
      <c r="DF22" s="44">
        <f t="shared" ref="DF22" si="286">+DF21*DF20*1000</f>
        <v>0</v>
      </c>
      <c r="DG22" s="44">
        <f t="shared" ref="DG22" si="287">+DG21*DG20*1000</f>
        <v>0</v>
      </c>
      <c r="DH22" s="44">
        <f t="shared" ref="DH22" si="288">+DH21*DH20*1000</f>
        <v>0</v>
      </c>
      <c r="DI22" s="44">
        <f t="shared" ref="DI22" si="289">+DI21*DI20*1000</f>
        <v>0</v>
      </c>
      <c r="DJ22" s="44">
        <f t="shared" ref="DJ22" si="290">+DJ21*DJ20*1000</f>
        <v>0</v>
      </c>
      <c r="DK22" s="44">
        <f t="shared" ref="DK22" si="291">+DK21*DK20*1000</f>
        <v>0</v>
      </c>
      <c r="DL22" s="44">
        <f t="shared" ref="DL22" si="292">+DL21*DL20*1000</f>
        <v>0</v>
      </c>
      <c r="DM22" s="44">
        <f t="shared" ref="DM22" si="293">+DM21*DM20*1000</f>
        <v>0</v>
      </c>
      <c r="DN22" s="44">
        <f t="shared" ref="DN22" si="294">+DN21*DN20*1000</f>
        <v>0</v>
      </c>
      <c r="DO22" s="44">
        <f t="shared" ref="DO22" si="295">+DO21*DO20*1000</f>
        <v>0</v>
      </c>
      <c r="DP22" s="44">
        <f t="shared" ref="DP22" si="296">+DP21*DP20*1000</f>
        <v>0</v>
      </c>
      <c r="DQ22" s="44">
        <f t="shared" ref="DQ22" si="297">+DQ21*DQ20*1000</f>
        <v>0</v>
      </c>
      <c r="DR22" s="44">
        <f t="shared" ref="DR22" si="298">+DR21*DR20*1000</f>
        <v>0</v>
      </c>
      <c r="DS22" s="44">
        <f t="shared" ref="DS22" si="299">+DS21*DS20*1000</f>
        <v>0</v>
      </c>
      <c r="DT22" s="44">
        <f t="shared" ref="DT22" si="300">+DT21*DT20*1000</f>
        <v>0</v>
      </c>
      <c r="DU22" s="44">
        <f t="shared" ref="DU22" si="301">+DU21*DU20*1000</f>
        <v>0</v>
      </c>
      <c r="DV22" s="44">
        <f t="shared" ref="DV22" si="302">+DV21*DV20*1000</f>
        <v>0</v>
      </c>
      <c r="DW22" s="44">
        <f t="shared" ref="DW22" si="303">+DW21*DW20*1000</f>
        <v>0</v>
      </c>
      <c r="DX22" s="44">
        <f t="shared" ref="DX22" si="304">+DX21*DX20*1000</f>
        <v>0</v>
      </c>
      <c r="DY22" s="44">
        <f t="shared" ref="DY22" si="305">+DY21*DY20*1000</f>
        <v>0</v>
      </c>
      <c r="DZ22" s="44">
        <f t="shared" ref="DZ22" si="306">+DZ21*DZ20*1000</f>
        <v>0</v>
      </c>
      <c r="EA22" s="44">
        <f t="shared" ref="EA22" si="307">+EA21*EA20*1000</f>
        <v>0</v>
      </c>
      <c r="EB22" s="44">
        <f t="shared" ref="EB22" si="308">+EB21*EB20*1000</f>
        <v>0</v>
      </c>
      <c r="EC22" s="44">
        <f t="shared" ref="EC22" si="309">+EC21*EC20*1000</f>
        <v>0</v>
      </c>
      <c r="ED22" s="44">
        <f t="shared" ref="ED22" si="310">+ED21*ED20*1000</f>
        <v>0</v>
      </c>
      <c r="EE22" s="44">
        <f t="shared" ref="EE22" si="311">+EE21*EE20*1000</f>
        <v>0</v>
      </c>
      <c r="EF22" s="44">
        <f t="shared" ref="EF22" si="312">+EF21*EF20*1000</f>
        <v>0</v>
      </c>
      <c r="EG22" s="44">
        <f t="shared" ref="EG22" si="313">+EG21*EG20*1000</f>
        <v>0</v>
      </c>
      <c r="EH22" s="44">
        <f t="shared" ref="EH22" si="314">+EH21*EH20*1000</f>
        <v>0</v>
      </c>
      <c r="EI22" s="44">
        <f t="shared" ref="EI22" si="315">+EI21*EI20*1000</f>
        <v>0</v>
      </c>
      <c r="EJ22" s="44">
        <f t="shared" ref="EJ22" si="316">+EJ21*EJ20*1000</f>
        <v>0</v>
      </c>
      <c r="EK22" s="44">
        <f t="shared" ref="EK22" si="317">+EK21*EK20*1000</f>
        <v>0</v>
      </c>
      <c r="EL22" s="44">
        <f t="shared" ref="EL22" si="318">+EL21*EL20*1000</f>
        <v>0</v>
      </c>
      <c r="EM22" s="44">
        <f t="shared" ref="EM22" si="319">+EM21*EM20*1000</f>
        <v>0</v>
      </c>
      <c r="EN22" s="44">
        <f t="shared" ref="EN22" si="320">+EN21*EN20*1000</f>
        <v>0</v>
      </c>
      <c r="EO22" s="44">
        <f t="shared" ref="EO22" si="321">+EO21*EO20*1000</f>
        <v>0</v>
      </c>
      <c r="EP22" s="44">
        <f t="shared" ref="EP22" si="322">+EP21*EP20*1000</f>
        <v>0</v>
      </c>
      <c r="EQ22" s="44">
        <f t="shared" ref="EQ22" si="323">+EQ21*EQ20*1000</f>
        <v>0</v>
      </c>
      <c r="ER22" s="44">
        <f t="shared" ref="ER22" si="324">+ER21*ER20*1000</f>
        <v>0</v>
      </c>
      <c r="ES22" s="44">
        <f t="shared" ref="ES22" si="325">+ES21*ES20*1000</f>
        <v>0</v>
      </c>
      <c r="ET22" s="44">
        <f t="shared" ref="ET22" si="326">+ET21*ET20*1000</f>
        <v>0</v>
      </c>
      <c r="EU22" s="44">
        <f t="shared" ref="EU22" si="327">+EU21*EU20*1000</f>
        <v>0</v>
      </c>
      <c r="EV22" s="44">
        <f t="shared" ref="EV22" si="328">+EV21*EV20*1000</f>
        <v>0</v>
      </c>
      <c r="EW22" s="44">
        <f t="shared" ref="EW22" si="329">+EW21*EW20*1000</f>
        <v>0</v>
      </c>
      <c r="EX22" s="44">
        <f t="shared" ref="EX22" si="330">+EX21*EX20*1000</f>
        <v>0</v>
      </c>
      <c r="EY22" s="44">
        <f t="shared" ref="EY22" si="331">+EY21*EY20*1000</f>
        <v>0</v>
      </c>
      <c r="EZ22" s="44">
        <f t="shared" ref="EZ22" si="332">+EZ21*EZ20*1000</f>
        <v>0</v>
      </c>
      <c r="FA22" s="44">
        <f t="shared" ref="FA22" si="333">+FA21*FA20*1000</f>
        <v>0</v>
      </c>
      <c r="FB22" s="44">
        <f t="shared" ref="FB22" si="334">+FB21*FB20*1000</f>
        <v>0</v>
      </c>
      <c r="FC22" s="44">
        <f t="shared" ref="FC22" si="335">+FC21*FC20*1000</f>
        <v>0</v>
      </c>
      <c r="FD22" s="44">
        <f t="shared" ref="FD22" si="336">+FD21*FD20*1000</f>
        <v>0</v>
      </c>
      <c r="FE22" s="44">
        <f t="shared" ref="FE22" si="337">+FE21*FE20*1000</f>
        <v>0</v>
      </c>
      <c r="FF22" s="44">
        <f t="shared" ref="FF22" si="338">+FF21*FF20*1000</f>
        <v>0</v>
      </c>
      <c r="FG22" s="44">
        <f t="shared" ref="FG22" si="339">+FG21*FG20*1000</f>
        <v>0</v>
      </c>
      <c r="FH22" s="44">
        <f t="shared" ref="FH22" si="340">+FH21*FH20*1000</f>
        <v>0</v>
      </c>
      <c r="FI22" s="44">
        <f t="shared" ref="FI22" si="341">+FI21*FI20*1000</f>
        <v>0</v>
      </c>
      <c r="FJ22" s="44">
        <f t="shared" ref="FJ22" si="342">+FJ21*FJ20*1000</f>
        <v>0</v>
      </c>
      <c r="FK22" s="44">
        <f t="shared" ref="FK22" si="343">+FK21*FK20*1000</f>
        <v>0</v>
      </c>
      <c r="FL22" s="44">
        <f t="shared" ref="FL22" si="344">+FL21*FL20*1000</f>
        <v>0</v>
      </c>
      <c r="FM22" s="44">
        <f t="shared" ref="FM22" si="345">+FM21*FM20*1000</f>
        <v>0</v>
      </c>
      <c r="FN22" s="44">
        <f t="shared" ref="FN22" si="346">+FN21*FN20*1000</f>
        <v>0</v>
      </c>
      <c r="FO22" s="44">
        <f t="shared" ref="FO22" si="347">+FO21*FO20*1000</f>
        <v>0</v>
      </c>
      <c r="FP22" s="44">
        <f t="shared" ref="FP22" si="348">+FP21*FP20*1000</f>
        <v>0</v>
      </c>
      <c r="FQ22" s="44">
        <f t="shared" ref="FQ22" si="349">+FQ21*FQ20*1000</f>
        <v>0</v>
      </c>
      <c r="FR22" s="44">
        <f t="shared" ref="FR22" si="350">+FR21*FR20*1000</f>
        <v>0</v>
      </c>
      <c r="FS22" s="44">
        <f t="shared" ref="FS22" si="351">+FS21*FS20*1000</f>
        <v>0</v>
      </c>
      <c r="FT22" s="44">
        <f t="shared" ref="FT22" si="352">+FT21*FT20*1000</f>
        <v>0</v>
      </c>
      <c r="FU22" s="44">
        <f t="shared" ref="FU22" si="353">+FU21*FU20*1000</f>
        <v>0</v>
      </c>
      <c r="FV22" s="44">
        <f t="shared" ref="FV22" si="354">+FV21*FV20*1000</f>
        <v>0</v>
      </c>
      <c r="FW22" s="44">
        <f t="shared" ref="FW22" si="355">+FW21*FW20*1000</f>
        <v>0</v>
      </c>
      <c r="FX22" s="44">
        <f t="shared" ref="FX22" si="356">+FX21*FX20*1000</f>
        <v>0</v>
      </c>
      <c r="FY22" s="44">
        <f t="shared" ref="FY22" si="357">+FY21*FY20*1000</f>
        <v>0</v>
      </c>
      <c r="FZ22" s="44">
        <f t="shared" ref="FZ22" si="358">+FZ21*FZ20*1000</f>
        <v>0</v>
      </c>
      <c r="GA22" s="44">
        <f t="shared" ref="GA22" si="359">+GA21*GA20*1000</f>
        <v>0</v>
      </c>
      <c r="GB22" s="44">
        <f t="shared" ref="GB22" si="360">+GB21*GB20*1000</f>
        <v>0</v>
      </c>
      <c r="GC22" s="44">
        <f t="shared" ref="GC22" si="361">+GC21*GC20*1000</f>
        <v>0</v>
      </c>
      <c r="GD22" s="44">
        <f t="shared" ref="GD22" si="362">+GD21*GD20*1000</f>
        <v>0</v>
      </c>
      <c r="GE22" s="44">
        <f t="shared" ref="GE22" si="363">+GE21*GE20*1000</f>
        <v>0</v>
      </c>
      <c r="GF22" s="44">
        <f t="shared" ref="GF22" si="364">+GF21*GF20*1000</f>
        <v>0</v>
      </c>
      <c r="GG22" s="44">
        <f t="shared" ref="GG22" si="365">+GG21*GG20*1000</f>
        <v>0</v>
      </c>
      <c r="GH22" s="44">
        <f t="shared" ref="GH22" si="366">+GH21*GH20*1000</f>
        <v>0</v>
      </c>
      <c r="GI22" s="44">
        <f t="shared" ref="GI22" si="367">+GI21*GI20*1000</f>
        <v>0</v>
      </c>
      <c r="GJ22" s="44">
        <f t="shared" ref="GJ22" si="368">+GJ21*GJ20*1000</f>
        <v>0</v>
      </c>
      <c r="GK22" s="44">
        <f t="shared" ref="GK22" si="369">+GK21*GK20*1000</f>
        <v>0</v>
      </c>
      <c r="GL22" s="44">
        <f t="shared" ref="GL22" si="370">+GL21*GL20*1000</f>
        <v>0</v>
      </c>
      <c r="GM22" s="44">
        <f t="shared" ref="GM22" si="371">+GM21*GM20*1000</f>
        <v>0</v>
      </c>
      <c r="GN22" s="44">
        <f t="shared" ref="GN22" si="372">+GN21*GN20*1000</f>
        <v>0</v>
      </c>
      <c r="GO22" s="44">
        <f t="shared" ref="GO22" si="373">+GO21*GO20*1000</f>
        <v>0</v>
      </c>
      <c r="GP22" s="44">
        <f t="shared" ref="GP22" si="374">+GP21*GP20*1000</f>
        <v>0</v>
      </c>
      <c r="GQ22" s="44">
        <f t="shared" ref="GQ22" si="375">+GQ21*GQ20*1000</f>
        <v>0</v>
      </c>
      <c r="GR22" s="44">
        <f t="shared" ref="GR22" si="376">+GR21*GR20*1000</f>
        <v>0</v>
      </c>
      <c r="GS22" s="44">
        <f t="shared" ref="GS22" si="377">+GS21*GS20*1000</f>
        <v>0</v>
      </c>
      <c r="GT22" s="44">
        <f t="shared" ref="GT22" si="378">+GT21*GT20*1000</f>
        <v>0</v>
      </c>
      <c r="GU22" s="44">
        <f t="shared" ref="GU22" si="379">+GU21*GU20*1000</f>
        <v>0</v>
      </c>
      <c r="GV22" s="44">
        <f t="shared" ref="GV22" si="380">+GV21*GV20*1000</f>
        <v>0</v>
      </c>
      <c r="GW22" s="44">
        <f t="shared" ref="GW22" si="381">+GW21*GW20*1000</f>
        <v>0</v>
      </c>
      <c r="GX22" s="44">
        <f t="shared" ref="GX22" si="382">+GX21*GX20*1000</f>
        <v>0</v>
      </c>
      <c r="GY22" s="44">
        <f t="shared" ref="GY22" si="383">+GY21*GY20*1000</f>
        <v>0</v>
      </c>
      <c r="GZ22" s="44">
        <f t="shared" ref="GZ22" si="384">+GZ21*GZ20*1000</f>
        <v>0</v>
      </c>
      <c r="HA22" s="44">
        <f t="shared" ref="HA22" si="385">+HA21*HA20*1000</f>
        <v>0</v>
      </c>
      <c r="HB22" s="44">
        <f t="shared" ref="HB22" si="386">+HB21*HB20*1000</f>
        <v>0</v>
      </c>
      <c r="HC22" s="44">
        <f t="shared" ref="HC22" si="387">+HC21*HC20*1000</f>
        <v>0</v>
      </c>
      <c r="HD22" s="44">
        <f t="shared" ref="HD22" si="388">+HD21*HD20*1000</f>
        <v>0</v>
      </c>
      <c r="HE22" s="44">
        <f t="shared" ref="HE22" si="389">+HE21*HE20*1000</f>
        <v>0</v>
      </c>
      <c r="HF22" s="44">
        <f t="shared" ref="HF22" si="390">+HF21*HF20*1000</f>
        <v>0</v>
      </c>
      <c r="HG22" s="44">
        <f t="shared" ref="HG22" si="391">+HG21*HG20*1000</f>
        <v>0</v>
      </c>
      <c r="HH22" s="44">
        <f t="shared" ref="HH22" si="392">+HH21*HH20*1000</f>
        <v>0</v>
      </c>
      <c r="HI22" s="44">
        <f t="shared" ref="HI22" si="393">+HI21*HI20*1000</f>
        <v>0</v>
      </c>
      <c r="HJ22" s="44">
        <f t="shared" ref="HJ22" si="394">+HJ21*HJ20*1000</f>
        <v>0</v>
      </c>
      <c r="HK22" s="44">
        <f t="shared" ref="HK22" si="395">+HK21*HK20*1000</f>
        <v>0</v>
      </c>
      <c r="HL22" s="44">
        <f t="shared" ref="HL22" si="396">+HL21*HL20*1000</f>
        <v>0</v>
      </c>
      <c r="HM22" s="44">
        <f t="shared" ref="HM22" si="397">+HM21*HM20*1000</f>
        <v>0</v>
      </c>
      <c r="HN22" s="44">
        <f t="shared" ref="HN22" si="398">+HN21*HN20*1000</f>
        <v>0</v>
      </c>
      <c r="HO22" s="44">
        <f t="shared" ref="HO22" si="399">+HO21*HO20*1000</f>
        <v>0</v>
      </c>
      <c r="HP22" s="44">
        <f t="shared" ref="HP22" si="400">+HP21*HP20*1000</f>
        <v>0</v>
      </c>
      <c r="HQ22" s="44">
        <f t="shared" ref="HQ22" si="401">+HQ21*HQ20*1000</f>
        <v>0</v>
      </c>
      <c r="HR22" s="44">
        <f t="shared" ref="HR22" si="402">+HR21*HR20*1000</f>
        <v>0</v>
      </c>
      <c r="HS22" s="44">
        <f t="shared" ref="HS22" si="403">+HS21*HS20*1000</f>
        <v>0</v>
      </c>
      <c r="HT22" s="44">
        <f t="shared" ref="HT22" si="404">+HT21*HT20*1000</f>
        <v>0</v>
      </c>
      <c r="HU22" s="44">
        <f t="shared" ref="HU22" si="405">+HU21*HU20*1000</f>
        <v>0</v>
      </c>
      <c r="HV22" s="44">
        <f t="shared" ref="HV22" si="406">+HV21*HV20*1000</f>
        <v>0</v>
      </c>
      <c r="HW22" s="44">
        <f t="shared" ref="HW22" si="407">+HW21*HW20*1000</f>
        <v>0</v>
      </c>
      <c r="HX22" s="44">
        <f t="shared" ref="HX22" si="408">+HX21*HX20*1000</f>
        <v>0</v>
      </c>
      <c r="HY22" s="44">
        <f t="shared" ref="HY22" si="409">+HY21*HY20*1000</f>
        <v>0</v>
      </c>
      <c r="HZ22" s="44">
        <f t="shared" ref="HZ22" si="410">+HZ21*HZ20*1000</f>
        <v>0</v>
      </c>
      <c r="IA22" s="44">
        <f t="shared" ref="IA22" si="411">+IA21*IA20*1000</f>
        <v>0</v>
      </c>
      <c r="IB22" s="44">
        <f t="shared" ref="IB22" si="412">+IB21*IB20*1000</f>
        <v>0</v>
      </c>
      <c r="IC22" s="44">
        <f t="shared" ref="IC22" si="413">+IC21*IC20*1000</f>
        <v>0</v>
      </c>
      <c r="ID22" s="44">
        <f t="shared" ref="ID22" si="414">+ID21*ID20*1000</f>
        <v>0</v>
      </c>
      <c r="IE22" s="44">
        <f t="shared" ref="IE22" si="415">+IE21*IE20*1000</f>
        <v>0</v>
      </c>
      <c r="IF22" s="44">
        <f t="shared" ref="IF22" si="416">+IF21*IF20*1000</f>
        <v>0</v>
      </c>
      <c r="IG22" s="44">
        <f t="shared" ref="IG22" si="417">+IG21*IG20*1000</f>
        <v>0</v>
      </c>
      <c r="IH22" s="44">
        <f t="shared" ref="IH22" si="418">+IH21*IH20*1000</f>
        <v>0</v>
      </c>
      <c r="II22" s="44">
        <f t="shared" ref="II22" si="419">+II21*II20*1000</f>
        <v>0</v>
      </c>
      <c r="IJ22" s="44">
        <f t="shared" ref="IJ22:KU22" si="420">+IJ21*IJ20*1000</f>
        <v>0</v>
      </c>
      <c r="IK22" s="44">
        <f t="shared" si="420"/>
        <v>0</v>
      </c>
      <c r="IL22" s="44">
        <f t="shared" si="420"/>
        <v>0</v>
      </c>
      <c r="IM22" s="44">
        <f t="shared" si="420"/>
        <v>0</v>
      </c>
      <c r="IN22" s="44">
        <f t="shared" si="420"/>
        <v>0</v>
      </c>
      <c r="IO22" s="44">
        <f t="shared" si="420"/>
        <v>0</v>
      </c>
      <c r="IP22" s="44">
        <f t="shared" si="420"/>
        <v>0</v>
      </c>
      <c r="IQ22" s="44">
        <f t="shared" si="420"/>
        <v>0</v>
      </c>
      <c r="IR22" s="44">
        <f t="shared" si="420"/>
        <v>0</v>
      </c>
      <c r="IS22" s="44">
        <f t="shared" si="420"/>
        <v>0</v>
      </c>
      <c r="IT22" s="44">
        <f t="shared" si="420"/>
        <v>0</v>
      </c>
      <c r="IU22" s="44">
        <f t="shared" si="420"/>
        <v>0</v>
      </c>
      <c r="IV22" s="44">
        <f t="shared" si="420"/>
        <v>0</v>
      </c>
      <c r="IW22" s="44">
        <f t="shared" si="420"/>
        <v>0</v>
      </c>
      <c r="IX22" s="44">
        <f t="shared" si="420"/>
        <v>0</v>
      </c>
      <c r="IY22" s="44">
        <f t="shared" si="420"/>
        <v>0</v>
      </c>
      <c r="IZ22" s="44">
        <f t="shared" si="420"/>
        <v>0</v>
      </c>
      <c r="JA22" s="44">
        <f t="shared" si="420"/>
        <v>0</v>
      </c>
      <c r="JB22" s="44">
        <f t="shared" si="420"/>
        <v>0</v>
      </c>
      <c r="JC22" s="44">
        <f t="shared" si="420"/>
        <v>0</v>
      </c>
      <c r="JD22" s="44">
        <f t="shared" si="420"/>
        <v>0</v>
      </c>
      <c r="JE22" s="44">
        <f t="shared" si="420"/>
        <v>0</v>
      </c>
      <c r="JF22" s="44">
        <f t="shared" si="420"/>
        <v>0</v>
      </c>
      <c r="JG22" s="44">
        <f t="shared" si="420"/>
        <v>0</v>
      </c>
      <c r="JH22" s="44">
        <f t="shared" si="420"/>
        <v>0</v>
      </c>
      <c r="JI22" s="44">
        <f t="shared" si="420"/>
        <v>0</v>
      </c>
      <c r="JJ22" s="44">
        <f t="shared" si="420"/>
        <v>0</v>
      </c>
      <c r="JK22" s="44">
        <f t="shared" si="420"/>
        <v>0</v>
      </c>
      <c r="JL22" s="44">
        <f t="shared" si="420"/>
        <v>0</v>
      </c>
      <c r="JM22" s="44">
        <f t="shared" si="420"/>
        <v>0</v>
      </c>
      <c r="JN22" s="44">
        <f t="shared" si="420"/>
        <v>0</v>
      </c>
      <c r="JO22" s="44">
        <f t="shared" si="420"/>
        <v>0</v>
      </c>
      <c r="JP22" s="44">
        <f t="shared" si="420"/>
        <v>0</v>
      </c>
      <c r="JQ22" s="44">
        <f t="shared" si="420"/>
        <v>0</v>
      </c>
      <c r="JR22" s="44">
        <f t="shared" si="420"/>
        <v>0</v>
      </c>
      <c r="JS22" s="44">
        <f t="shared" si="420"/>
        <v>0</v>
      </c>
      <c r="JT22" s="44">
        <f t="shared" si="420"/>
        <v>0</v>
      </c>
      <c r="JU22" s="44">
        <f t="shared" si="420"/>
        <v>0</v>
      </c>
      <c r="JV22" s="44">
        <f t="shared" si="420"/>
        <v>0</v>
      </c>
      <c r="JW22" s="44">
        <f t="shared" si="420"/>
        <v>0</v>
      </c>
      <c r="JX22" s="44">
        <f t="shared" si="420"/>
        <v>0</v>
      </c>
      <c r="JY22" s="44">
        <f t="shared" si="420"/>
        <v>0</v>
      </c>
      <c r="JZ22" s="44">
        <f t="shared" si="420"/>
        <v>0</v>
      </c>
      <c r="KA22" s="44">
        <f t="shared" si="420"/>
        <v>0</v>
      </c>
      <c r="KB22" s="44">
        <f t="shared" si="420"/>
        <v>0</v>
      </c>
      <c r="KC22" s="44">
        <f t="shared" si="420"/>
        <v>0</v>
      </c>
      <c r="KD22" s="44">
        <f t="shared" si="420"/>
        <v>0</v>
      </c>
      <c r="KE22" s="44">
        <f t="shared" si="420"/>
        <v>0</v>
      </c>
      <c r="KF22" s="44">
        <f t="shared" si="420"/>
        <v>0</v>
      </c>
      <c r="KG22" s="44">
        <f t="shared" si="420"/>
        <v>0</v>
      </c>
      <c r="KH22" s="44">
        <f t="shared" si="420"/>
        <v>0</v>
      </c>
      <c r="KI22" s="44">
        <f t="shared" si="420"/>
        <v>0</v>
      </c>
      <c r="KJ22" s="44">
        <f t="shared" si="420"/>
        <v>0</v>
      </c>
      <c r="KK22" s="44">
        <f t="shared" si="420"/>
        <v>0</v>
      </c>
      <c r="KL22" s="44">
        <f t="shared" si="420"/>
        <v>0</v>
      </c>
      <c r="KM22" s="44">
        <f t="shared" si="420"/>
        <v>0</v>
      </c>
      <c r="KN22" s="44">
        <f t="shared" si="420"/>
        <v>0</v>
      </c>
      <c r="KO22" s="44">
        <f t="shared" si="420"/>
        <v>0</v>
      </c>
      <c r="KP22" s="44">
        <f t="shared" si="420"/>
        <v>0</v>
      </c>
      <c r="KQ22" s="44">
        <f t="shared" si="420"/>
        <v>0</v>
      </c>
      <c r="KR22" s="44">
        <f t="shared" si="420"/>
        <v>0</v>
      </c>
      <c r="KS22" s="44">
        <f t="shared" si="420"/>
        <v>0</v>
      </c>
      <c r="KT22" s="44">
        <f t="shared" si="420"/>
        <v>0</v>
      </c>
      <c r="KU22" s="44">
        <f t="shared" si="420"/>
        <v>0</v>
      </c>
      <c r="KV22" s="44">
        <f t="shared" ref="KV22:MZ22" si="421">+KV21*KV20*1000</f>
        <v>0</v>
      </c>
      <c r="KW22" s="44">
        <f t="shared" si="421"/>
        <v>0</v>
      </c>
      <c r="KX22" s="44">
        <f t="shared" si="421"/>
        <v>0</v>
      </c>
      <c r="KY22" s="44">
        <f t="shared" si="421"/>
        <v>0</v>
      </c>
      <c r="KZ22" s="44">
        <f t="shared" si="421"/>
        <v>0</v>
      </c>
      <c r="LA22" s="44">
        <f t="shared" si="421"/>
        <v>0</v>
      </c>
      <c r="LB22" s="44">
        <f t="shared" si="421"/>
        <v>0</v>
      </c>
      <c r="LC22" s="44">
        <f t="shared" si="421"/>
        <v>0</v>
      </c>
      <c r="LD22" s="44">
        <f t="shared" si="421"/>
        <v>0</v>
      </c>
      <c r="LE22" s="44">
        <f t="shared" si="421"/>
        <v>0</v>
      </c>
      <c r="LF22" s="44">
        <f t="shared" si="421"/>
        <v>0</v>
      </c>
      <c r="LG22" s="44">
        <f t="shared" si="421"/>
        <v>0</v>
      </c>
      <c r="LH22" s="44">
        <f t="shared" si="421"/>
        <v>0</v>
      </c>
      <c r="LI22" s="44">
        <f t="shared" si="421"/>
        <v>0</v>
      </c>
      <c r="LJ22" s="44">
        <f t="shared" si="421"/>
        <v>0</v>
      </c>
      <c r="LK22" s="44">
        <f t="shared" si="421"/>
        <v>0</v>
      </c>
      <c r="LL22" s="44">
        <f t="shared" si="421"/>
        <v>0</v>
      </c>
      <c r="LM22" s="44">
        <f t="shared" si="421"/>
        <v>0</v>
      </c>
      <c r="LN22" s="44">
        <f t="shared" si="421"/>
        <v>0</v>
      </c>
      <c r="LO22" s="44">
        <f t="shared" si="421"/>
        <v>0</v>
      </c>
      <c r="LP22" s="44">
        <f t="shared" si="421"/>
        <v>0</v>
      </c>
      <c r="LQ22" s="44">
        <f t="shared" si="421"/>
        <v>0</v>
      </c>
      <c r="LR22" s="44">
        <f t="shared" si="421"/>
        <v>0</v>
      </c>
      <c r="LS22" s="44">
        <f t="shared" si="421"/>
        <v>0</v>
      </c>
      <c r="LT22" s="44">
        <f t="shared" si="421"/>
        <v>0</v>
      </c>
      <c r="LU22" s="44">
        <f t="shared" si="421"/>
        <v>0</v>
      </c>
      <c r="LV22" s="44">
        <f t="shared" si="421"/>
        <v>0</v>
      </c>
      <c r="LW22" s="44">
        <f t="shared" si="421"/>
        <v>0</v>
      </c>
      <c r="LX22" s="44">
        <f t="shared" si="421"/>
        <v>0</v>
      </c>
      <c r="LY22" s="44">
        <f t="shared" si="421"/>
        <v>0</v>
      </c>
      <c r="LZ22" s="44">
        <f t="shared" si="421"/>
        <v>0</v>
      </c>
      <c r="MA22" s="44">
        <f t="shared" si="421"/>
        <v>0</v>
      </c>
      <c r="MB22" s="44">
        <f t="shared" si="421"/>
        <v>0</v>
      </c>
      <c r="MC22" s="44">
        <f t="shared" si="421"/>
        <v>0</v>
      </c>
      <c r="MD22" s="44">
        <f t="shared" si="421"/>
        <v>0</v>
      </c>
      <c r="ME22" s="44">
        <f t="shared" si="421"/>
        <v>0</v>
      </c>
      <c r="MF22" s="44">
        <f t="shared" si="421"/>
        <v>0</v>
      </c>
      <c r="MG22" s="44">
        <f t="shared" si="421"/>
        <v>0</v>
      </c>
      <c r="MH22" s="44">
        <f t="shared" si="421"/>
        <v>0</v>
      </c>
      <c r="MI22" s="44">
        <f t="shared" si="421"/>
        <v>0</v>
      </c>
      <c r="MJ22" s="44">
        <f t="shared" si="421"/>
        <v>0</v>
      </c>
      <c r="MK22" s="44">
        <f t="shared" si="421"/>
        <v>0</v>
      </c>
      <c r="ML22" s="44">
        <f t="shared" si="421"/>
        <v>0</v>
      </c>
      <c r="MM22" s="44">
        <f t="shared" si="421"/>
        <v>0</v>
      </c>
      <c r="MN22" s="44">
        <f t="shared" si="421"/>
        <v>0</v>
      </c>
      <c r="MO22" s="44">
        <f t="shared" si="421"/>
        <v>0</v>
      </c>
      <c r="MP22" s="44">
        <f t="shared" si="421"/>
        <v>0</v>
      </c>
      <c r="MQ22" s="44">
        <f t="shared" si="421"/>
        <v>0</v>
      </c>
      <c r="MR22" s="44">
        <f t="shared" si="421"/>
        <v>0</v>
      </c>
      <c r="MS22" s="44">
        <f t="shared" si="421"/>
        <v>0</v>
      </c>
      <c r="MT22" s="44">
        <f t="shared" si="421"/>
        <v>0</v>
      </c>
      <c r="MU22" s="44">
        <f t="shared" si="421"/>
        <v>0</v>
      </c>
      <c r="MV22" s="44">
        <f t="shared" si="421"/>
        <v>0</v>
      </c>
      <c r="MW22" s="44">
        <f t="shared" si="421"/>
        <v>0</v>
      </c>
      <c r="MX22" s="44">
        <f t="shared" si="421"/>
        <v>0</v>
      </c>
      <c r="MY22" s="44">
        <f t="shared" si="421"/>
        <v>0</v>
      </c>
      <c r="MZ22" s="44">
        <f t="shared" si="421"/>
        <v>0</v>
      </c>
      <c r="NB22" s="19" t="str">
        <f t="shared" si="177"/>
        <v>Capacity (kW)</v>
      </c>
      <c r="NC22" s="6">
        <f t="shared" si="178"/>
        <v>0</v>
      </c>
      <c r="ND22" s="6">
        <f t="shared" si="178"/>
        <v>0</v>
      </c>
      <c r="NE22" s="6">
        <f t="shared" si="178"/>
        <v>0</v>
      </c>
      <c r="NF22" s="6">
        <f t="shared" si="178"/>
        <v>0</v>
      </c>
      <c r="NG22" s="6">
        <f t="shared" si="178"/>
        <v>0</v>
      </c>
      <c r="NH22" s="6">
        <f t="shared" si="178"/>
        <v>0</v>
      </c>
      <c r="NI22" s="6">
        <f t="shared" si="178"/>
        <v>0</v>
      </c>
      <c r="NJ22" s="6">
        <f t="shared" si="178"/>
        <v>0</v>
      </c>
      <c r="NK22" s="6">
        <f t="shared" si="178"/>
        <v>0</v>
      </c>
      <c r="NL22" s="6">
        <f t="shared" si="178"/>
        <v>0</v>
      </c>
      <c r="NM22" s="6">
        <f t="shared" si="179"/>
        <v>0</v>
      </c>
      <c r="NN22" s="6">
        <f t="shared" si="179"/>
        <v>0</v>
      </c>
      <c r="NO22" s="6">
        <f t="shared" si="179"/>
        <v>0</v>
      </c>
      <c r="NP22" s="6">
        <f t="shared" si="179"/>
        <v>0</v>
      </c>
      <c r="NQ22" s="6">
        <f t="shared" si="179"/>
        <v>0</v>
      </c>
      <c r="NR22" s="6">
        <f t="shared" si="179"/>
        <v>0</v>
      </c>
      <c r="NS22" s="6">
        <f t="shared" si="179"/>
        <v>0</v>
      </c>
      <c r="NT22" s="6">
        <f t="shared" si="179"/>
        <v>0</v>
      </c>
      <c r="NU22" s="6">
        <f t="shared" si="179"/>
        <v>0</v>
      </c>
      <c r="NV22" s="6">
        <f t="shared" si="179"/>
        <v>0</v>
      </c>
      <c r="NW22" s="6">
        <f t="shared" si="180"/>
        <v>0</v>
      </c>
      <c r="NX22" s="6">
        <f t="shared" si="180"/>
        <v>0</v>
      </c>
      <c r="NY22" s="6">
        <f t="shared" si="180"/>
        <v>0</v>
      </c>
      <c r="NZ22" s="6">
        <f t="shared" si="180"/>
        <v>0</v>
      </c>
      <c r="OA22" s="6">
        <f t="shared" si="180"/>
        <v>0</v>
      </c>
      <c r="OB22" s="6">
        <f t="shared" si="180"/>
        <v>0</v>
      </c>
      <c r="OC22" s="6">
        <f t="shared" si="180"/>
        <v>0</v>
      </c>
      <c r="OD22" s="6">
        <f t="shared" si="180"/>
        <v>0</v>
      </c>
      <c r="OE22" s="6">
        <f t="shared" si="180"/>
        <v>0</v>
      </c>
      <c r="OF22" s="6">
        <f t="shared" si="180"/>
        <v>0</v>
      </c>
      <c r="OH22" s="58" t="str">
        <f>_xlfn.CONCAT(C20," ",D22)</f>
        <v>Fitchburg Landfill Capacity (kW)</v>
      </c>
    </row>
    <row r="23" spans="2:398" x14ac:dyDescent="0.25">
      <c r="C23" s="3"/>
      <c r="D23" s="19" t="s">
        <v>1</v>
      </c>
      <c r="E23" s="15">
        <f>SUMIFS(CP_Forecast!$F$5:$F$38,CP_Forecast!$E$5:$E$38,Capacity_Charges!E$6)</f>
        <v>5.2969999999999997</v>
      </c>
      <c r="F23" s="15">
        <f>SUMIFS(CP_Forecast!$F$5:$F$38,CP_Forecast!$E$5:$E$38,Capacity_Charges!F$6)</f>
        <v>5.2969999999999997</v>
      </c>
      <c r="G23" s="15">
        <f>SUMIFS(CP_Forecast!$F$5:$F$38,CP_Forecast!$E$5:$E$38,Capacity_Charges!G$6)</f>
        <v>5.2969999999999997</v>
      </c>
      <c r="H23" s="15">
        <f>SUMIFS(CP_Forecast!$F$5:$F$38,CP_Forecast!$E$5:$E$38,Capacity_Charges!H$6)</f>
        <v>5.2969999999999997</v>
      </c>
      <c r="I23" s="15">
        <f>SUMIFS(CP_Forecast!$F$5:$F$38,CP_Forecast!$E$5:$E$38,Capacity_Charges!I$6)</f>
        <v>5.2969999999999997</v>
      </c>
      <c r="J23" s="15">
        <f>SUMIFS(CP_Forecast!$F$5:$F$38,CP_Forecast!$E$5:$E$38,Capacity_Charges!J$6)</f>
        <v>4.6310000000000002</v>
      </c>
      <c r="K23" s="15">
        <f>SUMIFS(CP_Forecast!$F$5:$F$38,CP_Forecast!$E$5:$E$38,Capacity_Charges!K$6)</f>
        <v>4.6310000000000002</v>
      </c>
      <c r="L23" s="15">
        <f>SUMIFS(CP_Forecast!$F$5:$F$38,CP_Forecast!$E$5:$E$38,Capacity_Charges!L$6)</f>
        <v>4.6310000000000002</v>
      </c>
      <c r="M23" s="15">
        <f>SUMIFS(CP_Forecast!$F$5:$F$38,CP_Forecast!$E$5:$E$38,Capacity_Charges!M$6)</f>
        <v>4.6310000000000002</v>
      </c>
      <c r="N23" s="15">
        <f>SUMIFS(CP_Forecast!$F$5:$F$38,CP_Forecast!$E$5:$E$38,Capacity_Charges!N$6)</f>
        <v>4.6310000000000002</v>
      </c>
      <c r="O23" s="15">
        <f>SUMIFS(CP_Forecast!$F$5:$F$38,CP_Forecast!$E$5:$E$38,Capacity_Charges!O$6)</f>
        <v>4.6310000000000002</v>
      </c>
      <c r="P23" s="15">
        <f>SUMIFS(CP_Forecast!$F$5:$F$38,CP_Forecast!$E$5:$E$38,Capacity_Charges!P$6)</f>
        <v>4.6310000000000002</v>
      </c>
      <c r="Q23" s="15">
        <f>SUMIFS(CP_Forecast!$F$5:$F$38,CP_Forecast!$E$5:$E$38,Capacity_Charges!Q$6)</f>
        <v>4.6310000000000002</v>
      </c>
      <c r="R23" s="15">
        <f>SUMIFS(CP_Forecast!$F$5:$F$38,CP_Forecast!$E$5:$E$38,Capacity_Charges!R$6)</f>
        <v>4.6310000000000002</v>
      </c>
      <c r="S23" s="15">
        <f>SUMIFS(CP_Forecast!$F$5:$F$38,CP_Forecast!$E$5:$E$38,Capacity_Charges!S$6)</f>
        <v>4.6310000000000002</v>
      </c>
      <c r="T23" s="15">
        <f>SUMIFS(CP_Forecast!$F$5:$F$38,CP_Forecast!$E$5:$E$38,Capacity_Charges!T$6)</f>
        <v>4.6310000000000002</v>
      </c>
      <c r="U23" s="15">
        <f>SUMIFS(CP_Forecast!$F$5:$F$38,CP_Forecast!$E$5:$E$38,Capacity_Charges!U$6)</f>
        <v>4.6310000000000002</v>
      </c>
      <c r="V23" s="15">
        <f>SUMIFS(CP_Forecast!$F$5:$F$38,CP_Forecast!$E$5:$E$38,Capacity_Charges!V$6)</f>
        <v>3.8</v>
      </c>
      <c r="W23" s="15">
        <f>SUMIFS(CP_Forecast!$F$5:$F$38,CP_Forecast!$E$5:$E$38,Capacity_Charges!W$6)</f>
        <v>3.8</v>
      </c>
      <c r="X23" s="15">
        <f>SUMIFS(CP_Forecast!$F$5:$F$38,CP_Forecast!$E$5:$E$38,Capacity_Charges!X$6)</f>
        <v>3.8</v>
      </c>
      <c r="Y23" s="15">
        <f>SUMIFS(CP_Forecast!$F$5:$F$38,CP_Forecast!$E$5:$E$38,Capacity_Charges!Y$6)</f>
        <v>3.8</v>
      </c>
      <c r="Z23" s="15">
        <f>SUMIFS(CP_Forecast!$F$5:$F$38,CP_Forecast!$E$5:$E$38,Capacity_Charges!Z$6)</f>
        <v>3.8</v>
      </c>
      <c r="AA23" s="15">
        <f>SUMIFS(CP_Forecast!$F$5:$F$38,CP_Forecast!$E$5:$E$38,Capacity_Charges!AA$6)</f>
        <v>3.8</v>
      </c>
      <c r="AB23" s="15">
        <f>SUMIFS(CP_Forecast!$F$5:$F$38,CP_Forecast!$E$5:$E$38,Capacity_Charges!AB$6)</f>
        <v>3.8</v>
      </c>
      <c r="AC23" s="15">
        <f>SUMIFS(CP_Forecast!$F$5:$F$38,CP_Forecast!$E$5:$E$38,Capacity_Charges!AC$6)</f>
        <v>3.8</v>
      </c>
      <c r="AD23" s="15">
        <f>SUMIFS(CP_Forecast!$F$5:$F$38,CP_Forecast!$E$5:$E$38,Capacity_Charges!AD$6)</f>
        <v>3.8</v>
      </c>
      <c r="AE23" s="15">
        <f>SUMIFS(CP_Forecast!$F$5:$F$38,CP_Forecast!$E$5:$E$38,Capacity_Charges!AE$6)</f>
        <v>3.8</v>
      </c>
      <c r="AF23" s="15">
        <f>SUMIFS(CP_Forecast!$F$5:$F$38,CP_Forecast!$E$5:$E$38,Capacity_Charges!AF$6)</f>
        <v>3.8</v>
      </c>
      <c r="AG23" s="15">
        <f>SUMIFS(CP_Forecast!$F$5:$F$38,CP_Forecast!$E$5:$E$38,Capacity_Charges!AG$6)</f>
        <v>3.8</v>
      </c>
      <c r="AH23" s="15">
        <f>SUMIFS(CP_Forecast!$F$5:$F$38,CP_Forecast!$E$5:$E$38,Capacity_Charges!AH$6)</f>
        <v>2.0009999999999999</v>
      </c>
      <c r="AI23" s="15">
        <f>SUMIFS(CP_Forecast!$F$5:$F$38,CP_Forecast!$E$5:$E$38,Capacity_Charges!AI$6)</f>
        <v>2.0009999999999999</v>
      </c>
      <c r="AJ23" s="15">
        <f>SUMIFS(CP_Forecast!$F$5:$F$38,CP_Forecast!$E$5:$E$38,Capacity_Charges!AJ$6)</f>
        <v>2.0009999999999999</v>
      </c>
      <c r="AK23" s="15">
        <f>SUMIFS(CP_Forecast!$F$5:$F$38,CP_Forecast!$E$5:$E$38,Capacity_Charges!AK$6)</f>
        <v>2.0009999999999999</v>
      </c>
      <c r="AL23" s="15">
        <f>SUMIFS(CP_Forecast!$F$5:$F$38,CP_Forecast!$E$5:$E$38,Capacity_Charges!AL$6)</f>
        <v>2.0009999999999999</v>
      </c>
      <c r="AM23" s="15">
        <f>SUMIFS(CP_Forecast!$F$5:$F$38,CP_Forecast!$E$5:$E$38,Capacity_Charges!AM$6)</f>
        <v>2.0009999999999999</v>
      </c>
      <c r="AN23" s="15">
        <f>SUMIFS(CP_Forecast!$F$5:$F$38,CP_Forecast!$E$5:$E$38,Capacity_Charges!AN$6)</f>
        <v>2.0009999999999999</v>
      </c>
      <c r="AO23" s="15">
        <f>SUMIFS(CP_Forecast!$F$5:$F$38,CP_Forecast!$E$5:$E$38,Capacity_Charges!AO$6)</f>
        <v>2.0009999999999999</v>
      </c>
      <c r="AP23" s="15">
        <f>SUMIFS(CP_Forecast!$F$5:$F$38,CP_Forecast!$E$5:$E$38,Capacity_Charges!AP$6)</f>
        <v>2.0009999999999999</v>
      </c>
      <c r="AQ23" s="15">
        <f>SUMIFS(CP_Forecast!$F$5:$F$38,CP_Forecast!$E$5:$E$38,Capacity_Charges!AQ$6)</f>
        <v>2.0009999999999999</v>
      </c>
      <c r="AR23" s="15">
        <f>SUMIFS(CP_Forecast!$F$5:$F$38,CP_Forecast!$E$5:$E$38,Capacity_Charges!AR$6)</f>
        <v>2.0009999999999999</v>
      </c>
      <c r="AS23" s="15">
        <f>SUMIFS(CP_Forecast!$F$5:$F$38,CP_Forecast!$E$5:$E$38,Capacity_Charges!AS$6)</f>
        <v>2.0009999999999999</v>
      </c>
      <c r="AT23" s="15">
        <f>SUMIFS(CP_Forecast!$F$5:$F$38,CP_Forecast!$E$5:$E$38,Capacity_Charges!AT$6)</f>
        <v>2.4769999999999999</v>
      </c>
      <c r="AU23" s="15">
        <f>SUMIFS(CP_Forecast!$F$5:$F$38,CP_Forecast!$E$5:$E$38,Capacity_Charges!AU$6)</f>
        <v>2.4769999999999999</v>
      </c>
      <c r="AV23" s="15">
        <f>SUMIFS(CP_Forecast!$F$5:$F$38,CP_Forecast!$E$5:$E$38,Capacity_Charges!AV$6)</f>
        <v>2.4769999999999999</v>
      </c>
      <c r="AW23" s="15">
        <f>SUMIFS(CP_Forecast!$F$5:$F$38,CP_Forecast!$E$5:$E$38,Capacity_Charges!AW$6)</f>
        <v>2.4769999999999999</v>
      </c>
      <c r="AX23" s="15">
        <f>SUMIFS(CP_Forecast!$F$5:$F$38,CP_Forecast!$E$5:$E$38,Capacity_Charges!AX$6)</f>
        <v>2.4769999999999999</v>
      </c>
      <c r="AY23" s="15">
        <f>SUMIFS(CP_Forecast!$F$5:$F$38,CP_Forecast!$E$5:$E$38,Capacity_Charges!AY$6)</f>
        <v>2.4769999999999999</v>
      </c>
      <c r="AZ23" s="15">
        <f>SUMIFS(CP_Forecast!$F$5:$F$38,CP_Forecast!$E$5:$E$38,Capacity_Charges!AZ$6)</f>
        <v>2.4769999999999999</v>
      </c>
      <c r="BA23" s="15">
        <f>SUMIFS(CP_Forecast!$F$5:$F$38,CP_Forecast!$E$5:$E$38,Capacity_Charges!BA$6)</f>
        <v>2.4769999999999999</v>
      </c>
      <c r="BB23" s="15">
        <f>SUMIFS(CP_Forecast!$F$5:$F$38,CP_Forecast!$E$5:$E$38,Capacity_Charges!BB$6)</f>
        <v>2.4769999999999999</v>
      </c>
      <c r="BC23" s="15">
        <f>SUMIFS(CP_Forecast!$F$5:$F$38,CP_Forecast!$E$5:$E$38,Capacity_Charges!BC$6)</f>
        <v>2.4769999999999999</v>
      </c>
      <c r="BD23" s="15">
        <f>SUMIFS(CP_Forecast!$F$5:$F$38,CP_Forecast!$E$5:$E$38,Capacity_Charges!BD$6)</f>
        <v>2.4769999999999999</v>
      </c>
      <c r="BE23" s="15">
        <f>SUMIFS(CP_Forecast!$F$5:$F$38,CP_Forecast!$E$5:$E$38,Capacity_Charges!BE$6)</f>
        <v>2.4769999999999999</v>
      </c>
      <c r="BF23" s="15">
        <f>SUMIFS(CP_Forecast!$F$5:$F$38,CP_Forecast!$E$5:$E$38,Capacity_Charges!BF$6)</f>
        <v>2.5310000000000001</v>
      </c>
      <c r="BG23" s="15">
        <f>SUMIFS(CP_Forecast!$F$5:$F$38,CP_Forecast!$E$5:$E$38,Capacity_Charges!BG$6)</f>
        <v>2.5310000000000001</v>
      </c>
      <c r="BH23" s="15">
        <f>SUMIFS(CP_Forecast!$F$5:$F$38,CP_Forecast!$E$5:$E$38,Capacity_Charges!BH$6)</f>
        <v>2.5310000000000001</v>
      </c>
      <c r="BI23" s="15">
        <f>SUMIFS(CP_Forecast!$F$5:$F$38,CP_Forecast!$E$5:$E$38,Capacity_Charges!BI$6)</f>
        <v>2.5310000000000001</v>
      </c>
      <c r="BJ23" s="15">
        <f>SUMIFS(CP_Forecast!$F$5:$F$38,CP_Forecast!$E$5:$E$38,Capacity_Charges!BJ$6)</f>
        <v>2.5310000000000001</v>
      </c>
      <c r="BK23" s="15">
        <f>SUMIFS(CP_Forecast!$F$5:$F$38,CP_Forecast!$E$5:$E$38,Capacity_Charges!BK$6)</f>
        <v>2.5310000000000001</v>
      </c>
      <c r="BL23" s="15">
        <f>SUMIFS(CP_Forecast!$F$5:$F$38,CP_Forecast!$E$5:$E$38,Capacity_Charges!BL$6)</f>
        <v>2.5310000000000001</v>
      </c>
      <c r="BM23" s="15">
        <f>SUMIFS(CP_Forecast!$F$5:$F$38,CP_Forecast!$E$5:$E$38,Capacity_Charges!BM$6)</f>
        <v>2.5310000000000001</v>
      </c>
      <c r="BN23" s="15">
        <f>SUMIFS(CP_Forecast!$F$5:$F$38,CP_Forecast!$E$5:$E$38,Capacity_Charges!BN$6)</f>
        <v>2.5310000000000001</v>
      </c>
      <c r="BO23" s="15">
        <f>SUMIFS(CP_Forecast!$F$5:$F$38,CP_Forecast!$E$5:$E$38,Capacity_Charges!BO$6)</f>
        <v>2.5310000000000001</v>
      </c>
      <c r="BP23" s="15">
        <f>SUMIFS(CP_Forecast!$F$5:$F$38,CP_Forecast!$E$5:$E$38,Capacity_Charges!BP$6)</f>
        <v>2.5310000000000001</v>
      </c>
      <c r="BQ23" s="15">
        <f>SUMIFS(CP_Forecast!$F$5:$F$38,CP_Forecast!$E$5:$E$38,Capacity_Charges!BQ$6)</f>
        <v>2.5310000000000001</v>
      </c>
      <c r="BR23" s="15">
        <f>SUMIFS(CP_Forecast!$F$5:$F$38,CP_Forecast!$E$5:$E$38,Capacity_Charges!BR$6)</f>
        <v>3.5</v>
      </c>
      <c r="BS23" s="15">
        <f>SUMIFS(CP_Forecast!$F$5:$F$38,CP_Forecast!$E$5:$E$38,Capacity_Charges!BS$6)</f>
        <v>3.5</v>
      </c>
      <c r="BT23" s="15">
        <f>SUMIFS(CP_Forecast!$F$5:$F$38,CP_Forecast!$E$5:$E$38,Capacity_Charges!BT$6)</f>
        <v>3.5</v>
      </c>
      <c r="BU23" s="15">
        <f>SUMIFS(CP_Forecast!$F$5:$F$38,CP_Forecast!$E$5:$E$38,Capacity_Charges!BU$6)</f>
        <v>3.5</v>
      </c>
      <c r="BV23" s="15">
        <f>SUMIFS(CP_Forecast!$F$5:$F$38,CP_Forecast!$E$5:$E$38,Capacity_Charges!BV$6)</f>
        <v>3.5</v>
      </c>
      <c r="BW23" s="15">
        <f>SUMIFS(CP_Forecast!$F$5:$F$38,CP_Forecast!$E$5:$E$38,Capacity_Charges!BW$6)</f>
        <v>3.5</v>
      </c>
      <c r="BX23" s="15">
        <f>SUMIFS(CP_Forecast!$F$5:$F$38,CP_Forecast!$E$5:$E$38,Capacity_Charges!BX$6)</f>
        <v>3.5</v>
      </c>
      <c r="BY23" s="15">
        <f>SUMIFS(CP_Forecast!$F$5:$F$38,CP_Forecast!$E$5:$E$38,Capacity_Charges!BY$6)</f>
        <v>3.5</v>
      </c>
      <c r="BZ23" s="15">
        <f>SUMIFS(CP_Forecast!$F$5:$F$38,CP_Forecast!$E$5:$E$38,Capacity_Charges!BZ$6)</f>
        <v>3.5</v>
      </c>
      <c r="CA23" s="15">
        <f>SUMIFS(CP_Forecast!$F$5:$F$38,CP_Forecast!$E$5:$E$38,Capacity_Charges!CA$6)</f>
        <v>3.5</v>
      </c>
      <c r="CB23" s="15">
        <f>SUMIFS(CP_Forecast!$F$5:$F$38,CP_Forecast!$E$5:$E$38,Capacity_Charges!CB$6)</f>
        <v>3.5</v>
      </c>
      <c r="CC23" s="15">
        <f>SUMIFS(CP_Forecast!$F$5:$F$38,CP_Forecast!$E$5:$E$38,Capacity_Charges!CC$6)</f>
        <v>3.5</v>
      </c>
      <c r="CD23" s="15">
        <f>SUMIFS(CP_Forecast!$F$5:$F$38,CP_Forecast!$E$5:$E$38,Capacity_Charges!CD$6)</f>
        <v>4.25</v>
      </c>
      <c r="CE23" s="15">
        <f>SUMIFS(CP_Forecast!$F$5:$F$38,CP_Forecast!$E$5:$E$38,Capacity_Charges!CE$6)</f>
        <v>4.25</v>
      </c>
      <c r="CF23" s="15">
        <f>SUMIFS(CP_Forecast!$F$5:$F$38,CP_Forecast!$E$5:$E$38,Capacity_Charges!CF$6)</f>
        <v>4.25</v>
      </c>
      <c r="CG23" s="15">
        <f>SUMIFS(CP_Forecast!$F$5:$F$38,CP_Forecast!$E$5:$E$38,Capacity_Charges!CG$6)</f>
        <v>4.25</v>
      </c>
      <c r="CH23" s="15">
        <f>SUMIFS(CP_Forecast!$F$5:$F$38,CP_Forecast!$E$5:$E$38,Capacity_Charges!CH$6)</f>
        <v>4.25</v>
      </c>
      <c r="CI23" s="15">
        <f>SUMIFS(CP_Forecast!$F$5:$F$38,CP_Forecast!$E$5:$E$38,Capacity_Charges!CI$6)</f>
        <v>4.25</v>
      </c>
      <c r="CJ23" s="15">
        <f>SUMIFS(CP_Forecast!$F$5:$F$38,CP_Forecast!$E$5:$E$38,Capacity_Charges!CJ$6)</f>
        <v>4.25</v>
      </c>
      <c r="CK23" s="15">
        <f>SUMIFS(CP_Forecast!$F$5:$F$38,CP_Forecast!$E$5:$E$38,Capacity_Charges!CK$6)</f>
        <v>4.25</v>
      </c>
      <c r="CL23" s="15">
        <f>SUMIFS(CP_Forecast!$F$5:$F$38,CP_Forecast!$E$5:$E$38,Capacity_Charges!CL$6)</f>
        <v>4.25</v>
      </c>
      <c r="CM23" s="15">
        <f>SUMIFS(CP_Forecast!$F$5:$F$38,CP_Forecast!$E$5:$E$38,Capacity_Charges!CM$6)</f>
        <v>4.25</v>
      </c>
      <c r="CN23" s="15">
        <f>SUMIFS(CP_Forecast!$F$5:$F$38,CP_Forecast!$E$5:$E$38,Capacity_Charges!CN$6)</f>
        <v>4.25</v>
      </c>
      <c r="CO23" s="15">
        <f>SUMIFS(CP_Forecast!$F$5:$F$38,CP_Forecast!$E$5:$E$38,Capacity_Charges!CO$6)</f>
        <v>4.25</v>
      </c>
      <c r="CP23" s="15">
        <f>SUMIFS(CP_Forecast!$F$5:$F$38,CP_Forecast!$E$5:$E$38,Capacity_Charges!CP$6)</f>
        <v>5</v>
      </c>
      <c r="CQ23" s="15">
        <f>SUMIFS(CP_Forecast!$F$5:$F$38,CP_Forecast!$E$5:$E$38,Capacity_Charges!CQ$6)</f>
        <v>5</v>
      </c>
      <c r="CR23" s="15">
        <f>SUMIFS(CP_Forecast!$F$5:$F$38,CP_Forecast!$E$5:$E$38,Capacity_Charges!CR$6)</f>
        <v>5</v>
      </c>
      <c r="CS23" s="15">
        <f>SUMIFS(CP_Forecast!$F$5:$F$38,CP_Forecast!$E$5:$E$38,Capacity_Charges!CS$6)</f>
        <v>5</v>
      </c>
      <c r="CT23" s="15">
        <f>SUMIFS(CP_Forecast!$F$5:$F$38,CP_Forecast!$E$5:$E$38,Capacity_Charges!CT$6)</f>
        <v>5</v>
      </c>
      <c r="CU23" s="15">
        <f>SUMIFS(CP_Forecast!$F$5:$F$38,CP_Forecast!$E$5:$E$38,Capacity_Charges!CU$6)</f>
        <v>5</v>
      </c>
      <c r="CV23" s="15">
        <f>SUMIFS(CP_Forecast!$F$5:$F$38,CP_Forecast!$E$5:$E$38,Capacity_Charges!CV$6)</f>
        <v>5</v>
      </c>
      <c r="CW23" s="15">
        <f>SUMIFS(CP_Forecast!$F$5:$F$38,CP_Forecast!$E$5:$E$38,Capacity_Charges!CW$6)</f>
        <v>5</v>
      </c>
      <c r="CX23" s="15">
        <f>SUMIFS(CP_Forecast!$F$5:$F$38,CP_Forecast!$E$5:$E$38,Capacity_Charges!CX$6)</f>
        <v>5</v>
      </c>
      <c r="CY23" s="15">
        <f>SUMIFS(CP_Forecast!$F$5:$F$38,CP_Forecast!$E$5:$E$38,Capacity_Charges!CY$6)</f>
        <v>5</v>
      </c>
      <c r="CZ23" s="15">
        <f>SUMIFS(CP_Forecast!$F$5:$F$38,CP_Forecast!$E$5:$E$38,Capacity_Charges!CZ$6)</f>
        <v>5</v>
      </c>
      <c r="DA23" s="15">
        <f>SUMIFS(CP_Forecast!$F$5:$F$38,CP_Forecast!$E$5:$E$38,Capacity_Charges!DA$6)</f>
        <v>5</v>
      </c>
      <c r="DB23" s="15">
        <f>SUMIFS(CP_Forecast!$F$5:$F$38,CP_Forecast!$E$5:$E$38,Capacity_Charges!DB$6)</f>
        <v>5.15</v>
      </c>
      <c r="DC23" s="15">
        <f>SUMIFS(CP_Forecast!$F$5:$F$38,CP_Forecast!$E$5:$E$38,Capacity_Charges!DC$6)</f>
        <v>5.15</v>
      </c>
      <c r="DD23" s="15">
        <f>SUMIFS(CP_Forecast!$F$5:$F$38,CP_Forecast!$E$5:$E$38,Capacity_Charges!DD$6)</f>
        <v>5.15</v>
      </c>
      <c r="DE23" s="15">
        <f>SUMIFS(CP_Forecast!$F$5:$F$38,CP_Forecast!$E$5:$E$38,Capacity_Charges!DE$6)</f>
        <v>5.15</v>
      </c>
      <c r="DF23" s="15">
        <f>SUMIFS(CP_Forecast!$F$5:$F$38,CP_Forecast!$E$5:$E$38,Capacity_Charges!DF$6)</f>
        <v>5.15</v>
      </c>
      <c r="DG23" s="15">
        <f>SUMIFS(CP_Forecast!$F$5:$F$38,CP_Forecast!$E$5:$E$38,Capacity_Charges!DG$6)</f>
        <v>5.15</v>
      </c>
      <c r="DH23" s="15">
        <f>SUMIFS(CP_Forecast!$F$5:$F$38,CP_Forecast!$E$5:$E$38,Capacity_Charges!DH$6)</f>
        <v>5.15</v>
      </c>
      <c r="DI23" s="15">
        <f>SUMIFS(CP_Forecast!$F$5:$F$38,CP_Forecast!$E$5:$E$38,Capacity_Charges!DI$6)</f>
        <v>5.15</v>
      </c>
      <c r="DJ23" s="15">
        <f>SUMIFS(CP_Forecast!$F$5:$F$38,CP_Forecast!$E$5:$E$38,Capacity_Charges!DJ$6)</f>
        <v>5.15</v>
      </c>
      <c r="DK23" s="15">
        <f>SUMIFS(CP_Forecast!$F$5:$F$38,CP_Forecast!$E$5:$E$38,Capacity_Charges!DK$6)</f>
        <v>5.15</v>
      </c>
      <c r="DL23" s="15">
        <f>SUMIFS(CP_Forecast!$F$5:$F$38,CP_Forecast!$E$5:$E$38,Capacity_Charges!DL$6)</f>
        <v>5.15</v>
      </c>
      <c r="DM23" s="15">
        <f>SUMIFS(CP_Forecast!$F$5:$F$38,CP_Forecast!$E$5:$E$38,Capacity_Charges!DM$6)</f>
        <v>5.15</v>
      </c>
      <c r="DN23" s="15">
        <f>SUMIFS(CP_Forecast!$F$5:$F$38,CP_Forecast!$E$5:$E$38,Capacity_Charges!DN$6)</f>
        <v>5.3045000000000009</v>
      </c>
      <c r="DO23" s="15">
        <f>SUMIFS(CP_Forecast!$F$5:$F$38,CP_Forecast!$E$5:$E$38,Capacity_Charges!DO$6)</f>
        <v>5.3045000000000009</v>
      </c>
      <c r="DP23" s="15">
        <f>SUMIFS(CP_Forecast!$F$5:$F$38,CP_Forecast!$E$5:$E$38,Capacity_Charges!DP$6)</f>
        <v>5.3045000000000009</v>
      </c>
      <c r="DQ23" s="15">
        <f>SUMIFS(CP_Forecast!$F$5:$F$38,CP_Forecast!$E$5:$E$38,Capacity_Charges!DQ$6)</f>
        <v>5.3045000000000009</v>
      </c>
      <c r="DR23" s="15">
        <f>SUMIFS(CP_Forecast!$F$5:$F$38,CP_Forecast!$E$5:$E$38,Capacity_Charges!DR$6)</f>
        <v>5.3045000000000009</v>
      </c>
      <c r="DS23" s="15">
        <f>SUMIFS(CP_Forecast!$F$5:$F$38,CP_Forecast!$E$5:$E$38,Capacity_Charges!DS$6)</f>
        <v>5.3045000000000009</v>
      </c>
      <c r="DT23" s="15">
        <f>SUMIFS(CP_Forecast!$F$5:$F$38,CP_Forecast!$E$5:$E$38,Capacity_Charges!DT$6)</f>
        <v>5.3045000000000009</v>
      </c>
      <c r="DU23" s="15">
        <f>SUMIFS(CP_Forecast!$F$5:$F$38,CP_Forecast!$E$5:$E$38,Capacity_Charges!DU$6)</f>
        <v>5.3045000000000009</v>
      </c>
      <c r="DV23" s="15">
        <f>SUMIFS(CP_Forecast!$F$5:$F$38,CP_Forecast!$E$5:$E$38,Capacity_Charges!DV$6)</f>
        <v>5.3045000000000009</v>
      </c>
      <c r="DW23" s="15">
        <f>SUMIFS(CP_Forecast!$F$5:$F$38,CP_Forecast!$E$5:$E$38,Capacity_Charges!DW$6)</f>
        <v>5.3045000000000009</v>
      </c>
      <c r="DX23" s="15">
        <f>SUMIFS(CP_Forecast!$F$5:$F$38,CP_Forecast!$E$5:$E$38,Capacity_Charges!DX$6)</f>
        <v>5.3045000000000009</v>
      </c>
      <c r="DY23" s="15">
        <f>SUMIFS(CP_Forecast!$F$5:$F$38,CP_Forecast!$E$5:$E$38,Capacity_Charges!DY$6)</f>
        <v>5.3045000000000009</v>
      </c>
      <c r="DZ23" s="15">
        <f>SUMIFS(CP_Forecast!$F$5:$F$38,CP_Forecast!$E$5:$E$38,Capacity_Charges!DZ$6)</f>
        <v>5.4636350000000009</v>
      </c>
      <c r="EA23" s="15">
        <f>SUMIFS(CP_Forecast!$F$5:$F$38,CP_Forecast!$E$5:$E$38,Capacity_Charges!EA$6)</f>
        <v>5.4636350000000009</v>
      </c>
      <c r="EB23" s="15">
        <f>SUMIFS(CP_Forecast!$F$5:$F$38,CP_Forecast!$E$5:$E$38,Capacity_Charges!EB$6)</f>
        <v>5.4636350000000009</v>
      </c>
      <c r="EC23" s="15">
        <f>SUMIFS(CP_Forecast!$F$5:$F$38,CP_Forecast!$E$5:$E$38,Capacity_Charges!EC$6)</f>
        <v>5.4636350000000009</v>
      </c>
      <c r="ED23" s="15">
        <f>SUMIFS(CP_Forecast!$F$5:$F$38,CP_Forecast!$E$5:$E$38,Capacity_Charges!ED$6)</f>
        <v>5.4636350000000009</v>
      </c>
      <c r="EE23" s="15">
        <f>SUMIFS(CP_Forecast!$F$5:$F$38,CP_Forecast!$E$5:$E$38,Capacity_Charges!EE$6)</f>
        <v>5.4636350000000009</v>
      </c>
      <c r="EF23" s="15">
        <f>SUMIFS(CP_Forecast!$F$5:$F$38,CP_Forecast!$E$5:$E$38,Capacity_Charges!EF$6)</f>
        <v>5.4636350000000009</v>
      </c>
      <c r="EG23" s="15">
        <f>SUMIFS(CP_Forecast!$F$5:$F$38,CP_Forecast!$E$5:$E$38,Capacity_Charges!EG$6)</f>
        <v>5.4636350000000009</v>
      </c>
      <c r="EH23" s="15">
        <f>SUMIFS(CP_Forecast!$F$5:$F$38,CP_Forecast!$E$5:$E$38,Capacity_Charges!EH$6)</f>
        <v>5.4636350000000009</v>
      </c>
      <c r="EI23" s="15">
        <f>SUMIFS(CP_Forecast!$F$5:$F$38,CP_Forecast!$E$5:$E$38,Capacity_Charges!EI$6)</f>
        <v>5.4636350000000009</v>
      </c>
      <c r="EJ23" s="15">
        <f>SUMIFS(CP_Forecast!$F$5:$F$38,CP_Forecast!$E$5:$E$38,Capacity_Charges!EJ$6)</f>
        <v>5.4636350000000009</v>
      </c>
      <c r="EK23" s="15">
        <f>SUMIFS(CP_Forecast!$F$5:$F$38,CP_Forecast!$E$5:$E$38,Capacity_Charges!EK$6)</f>
        <v>5.4636350000000009</v>
      </c>
      <c r="EL23" s="15">
        <f>SUMIFS(CP_Forecast!$F$5:$F$38,CP_Forecast!$E$5:$E$38,Capacity_Charges!EL$6)</f>
        <v>5.6275440500000009</v>
      </c>
      <c r="EM23" s="15">
        <f>SUMIFS(CP_Forecast!$F$5:$F$38,CP_Forecast!$E$5:$E$38,Capacity_Charges!EM$6)</f>
        <v>5.6275440500000009</v>
      </c>
      <c r="EN23" s="15">
        <f>SUMIFS(CP_Forecast!$F$5:$F$38,CP_Forecast!$E$5:$E$38,Capacity_Charges!EN$6)</f>
        <v>5.6275440500000009</v>
      </c>
      <c r="EO23" s="15">
        <f>SUMIFS(CP_Forecast!$F$5:$F$38,CP_Forecast!$E$5:$E$38,Capacity_Charges!EO$6)</f>
        <v>5.6275440500000009</v>
      </c>
      <c r="EP23" s="15">
        <f>SUMIFS(CP_Forecast!$F$5:$F$38,CP_Forecast!$E$5:$E$38,Capacity_Charges!EP$6)</f>
        <v>5.6275440500000009</v>
      </c>
      <c r="EQ23" s="15">
        <f>SUMIFS(CP_Forecast!$F$5:$F$38,CP_Forecast!$E$5:$E$38,Capacity_Charges!EQ$6)</f>
        <v>5.6275440500000009</v>
      </c>
      <c r="ER23" s="15">
        <f>SUMIFS(CP_Forecast!$F$5:$F$38,CP_Forecast!$E$5:$E$38,Capacity_Charges!ER$6)</f>
        <v>5.6275440500000009</v>
      </c>
      <c r="ES23" s="15">
        <f>SUMIFS(CP_Forecast!$F$5:$F$38,CP_Forecast!$E$5:$E$38,Capacity_Charges!ES$6)</f>
        <v>5.6275440500000009</v>
      </c>
      <c r="ET23" s="15">
        <f>SUMIFS(CP_Forecast!$F$5:$F$38,CP_Forecast!$E$5:$E$38,Capacity_Charges!ET$6)</f>
        <v>5.6275440500000009</v>
      </c>
      <c r="EU23" s="15">
        <f>SUMIFS(CP_Forecast!$F$5:$F$38,CP_Forecast!$E$5:$E$38,Capacity_Charges!EU$6)</f>
        <v>5.6275440500000009</v>
      </c>
      <c r="EV23" s="15">
        <f>SUMIFS(CP_Forecast!$F$5:$F$38,CP_Forecast!$E$5:$E$38,Capacity_Charges!EV$6)</f>
        <v>5.6275440500000009</v>
      </c>
      <c r="EW23" s="15">
        <f>SUMIFS(CP_Forecast!$F$5:$F$38,CP_Forecast!$E$5:$E$38,Capacity_Charges!EW$6)</f>
        <v>5.6275440500000009</v>
      </c>
      <c r="EX23" s="15">
        <f>SUMIFS(CP_Forecast!$F$5:$F$38,CP_Forecast!$E$5:$E$38,Capacity_Charges!EX$6)</f>
        <v>5.796370371500001</v>
      </c>
      <c r="EY23" s="15">
        <f>SUMIFS(CP_Forecast!$F$5:$F$38,CP_Forecast!$E$5:$E$38,Capacity_Charges!EY$6)</f>
        <v>5.796370371500001</v>
      </c>
      <c r="EZ23" s="15">
        <f>SUMIFS(CP_Forecast!$F$5:$F$38,CP_Forecast!$E$5:$E$38,Capacity_Charges!EZ$6)</f>
        <v>5.796370371500001</v>
      </c>
      <c r="FA23" s="15">
        <f>SUMIFS(CP_Forecast!$F$5:$F$38,CP_Forecast!$E$5:$E$38,Capacity_Charges!FA$6)</f>
        <v>5.796370371500001</v>
      </c>
      <c r="FB23" s="15">
        <f>SUMIFS(CP_Forecast!$F$5:$F$38,CP_Forecast!$E$5:$E$38,Capacity_Charges!FB$6)</f>
        <v>5.796370371500001</v>
      </c>
      <c r="FC23" s="15">
        <f>SUMIFS(CP_Forecast!$F$5:$F$38,CP_Forecast!$E$5:$E$38,Capacity_Charges!FC$6)</f>
        <v>5.796370371500001</v>
      </c>
      <c r="FD23" s="15">
        <f>SUMIFS(CP_Forecast!$F$5:$F$38,CP_Forecast!$E$5:$E$38,Capacity_Charges!FD$6)</f>
        <v>5.796370371500001</v>
      </c>
      <c r="FE23" s="15">
        <f>SUMIFS(CP_Forecast!$F$5:$F$38,CP_Forecast!$E$5:$E$38,Capacity_Charges!FE$6)</f>
        <v>5.796370371500001</v>
      </c>
      <c r="FF23" s="15">
        <f>SUMIFS(CP_Forecast!$F$5:$F$38,CP_Forecast!$E$5:$E$38,Capacity_Charges!FF$6)</f>
        <v>5.796370371500001</v>
      </c>
      <c r="FG23" s="15">
        <f>SUMIFS(CP_Forecast!$F$5:$F$38,CP_Forecast!$E$5:$E$38,Capacity_Charges!FG$6)</f>
        <v>5.796370371500001</v>
      </c>
      <c r="FH23" s="15">
        <f>SUMIFS(CP_Forecast!$F$5:$F$38,CP_Forecast!$E$5:$E$38,Capacity_Charges!FH$6)</f>
        <v>5.796370371500001</v>
      </c>
      <c r="FI23" s="15">
        <f>SUMIFS(CP_Forecast!$F$5:$F$38,CP_Forecast!$E$5:$E$38,Capacity_Charges!FI$6)</f>
        <v>5.796370371500001</v>
      </c>
      <c r="FJ23" s="15">
        <f>SUMIFS(CP_Forecast!$F$5:$F$38,CP_Forecast!$E$5:$E$38,Capacity_Charges!FJ$6)</f>
        <v>5.9702614826450011</v>
      </c>
      <c r="FK23" s="15">
        <f>SUMIFS(CP_Forecast!$F$5:$F$38,CP_Forecast!$E$5:$E$38,Capacity_Charges!FK$6)</f>
        <v>5.9702614826450011</v>
      </c>
      <c r="FL23" s="15">
        <f>SUMIFS(CP_Forecast!$F$5:$F$38,CP_Forecast!$E$5:$E$38,Capacity_Charges!FL$6)</f>
        <v>5.9702614826450011</v>
      </c>
      <c r="FM23" s="15">
        <f>SUMIFS(CP_Forecast!$F$5:$F$38,CP_Forecast!$E$5:$E$38,Capacity_Charges!FM$6)</f>
        <v>5.9702614826450011</v>
      </c>
      <c r="FN23" s="15">
        <f>SUMIFS(CP_Forecast!$F$5:$F$38,CP_Forecast!$E$5:$E$38,Capacity_Charges!FN$6)</f>
        <v>5.9702614826450011</v>
      </c>
      <c r="FO23" s="15">
        <f>SUMIFS(CP_Forecast!$F$5:$F$38,CP_Forecast!$E$5:$E$38,Capacity_Charges!FO$6)</f>
        <v>5.9702614826450011</v>
      </c>
      <c r="FP23" s="15">
        <f>SUMIFS(CP_Forecast!$F$5:$F$38,CP_Forecast!$E$5:$E$38,Capacity_Charges!FP$6)</f>
        <v>5.9702614826450011</v>
      </c>
      <c r="FQ23" s="15">
        <f>SUMIFS(CP_Forecast!$F$5:$F$38,CP_Forecast!$E$5:$E$38,Capacity_Charges!FQ$6)</f>
        <v>5.9702614826450011</v>
      </c>
      <c r="FR23" s="15">
        <f>SUMIFS(CP_Forecast!$F$5:$F$38,CP_Forecast!$E$5:$E$38,Capacity_Charges!FR$6)</f>
        <v>5.9702614826450011</v>
      </c>
      <c r="FS23" s="15">
        <f>SUMIFS(CP_Forecast!$F$5:$F$38,CP_Forecast!$E$5:$E$38,Capacity_Charges!FS$6)</f>
        <v>5.9702614826450011</v>
      </c>
      <c r="FT23" s="15">
        <f>SUMIFS(CP_Forecast!$F$5:$F$38,CP_Forecast!$E$5:$E$38,Capacity_Charges!FT$6)</f>
        <v>5.9702614826450011</v>
      </c>
      <c r="FU23" s="15">
        <f>SUMIFS(CP_Forecast!$F$5:$F$38,CP_Forecast!$E$5:$E$38,Capacity_Charges!FU$6)</f>
        <v>5.9702614826450011</v>
      </c>
      <c r="FV23" s="15">
        <f>SUMIFS(CP_Forecast!$F$5:$F$38,CP_Forecast!$E$5:$E$38,Capacity_Charges!FV$6)</f>
        <v>6.1493693271243517</v>
      </c>
      <c r="FW23" s="15">
        <f>SUMIFS(CP_Forecast!$F$5:$F$38,CP_Forecast!$E$5:$E$38,Capacity_Charges!FW$6)</f>
        <v>6.1493693271243517</v>
      </c>
      <c r="FX23" s="15">
        <f>SUMIFS(CP_Forecast!$F$5:$F$38,CP_Forecast!$E$5:$E$38,Capacity_Charges!FX$6)</f>
        <v>6.1493693271243517</v>
      </c>
      <c r="FY23" s="15">
        <f>SUMIFS(CP_Forecast!$F$5:$F$38,CP_Forecast!$E$5:$E$38,Capacity_Charges!FY$6)</f>
        <v>6.1493693271243517</v>
      </c>
      <c r="FZ23" s="15">
        <f>SUMIFS(CP_Forecast!$F$5:$F$38,CP_Forecast!$E$5:$E$38,Capacity_Charges!FZ$6)</f>
        <v>6.1493693271243517</v>
      </c>
      <c r="GA23" s="15">
        <f>SUMIFS(CP_Forecast!$F$5:$F$38,CP_Forecast!$E$5:$E$38,Capacity_Charges!GA$6)</f>
        <v>6.1493693271243517</v>
      </c>
      <c r="GB23" s="15">
        <f>SUMIFS(CP_Forecast!$F$5:$F$38,CP_Forecast!$E$5:$E$38,Capacity_Charges!GB$6)</f>
        <v>6.1493693271243517</v>
      </c>
      <c r="GC23" s="15">
        <f>SUMIFS(CP_Forecast!$F$5:$F$38,CP_Forecast!$E$5:$E$38,Capacity_Charges!GC$6)</f>
        <v>6.1493693271243517</v>
      </c>
      <c r="GD23" s="15">
        <f>SUMIFS(CP_Forecast!$F$5:$F$38,CP_Forecast!$E$5:$E$38,Capacity_Charges!GD$6)</f>
        <v>6.1493693271243517</v>
      </c>
      <c r="GE23" s="15">
        <f>SUMIFS(CP_Forecast!$F$5:$F$38,CP_Forecast!$E$5:$E$38,Capacity_Charges!GE$6)</f>
        <v>6.1493693271243517</v>
      </c>
      <c r="GF23" s="15">
        <f>SUMIFS(CP_Forecast!$F$5:$F$38,CP_Forecast!$E$5:$E$38,Capacity_Charges!GF$6)</f>
        <v>6.1493693271243517</v>
      </c>
      <c r="GG23" s="15">
        <f>SUMIFS(CP_Forecast!$F$5:$F$38,CP_Forecast!$E$5:$E$38,Capacity_Charges!GG$6)</f>
        <v>6.1493693271243517</v>
      </c>
      <c r="GH23" s="15">
        <f>SUMIFS(CP_Forecast!$F$5:$F$38,CP_Forecast!$E$5:$E$38,Capacity_Charges!GH$6)</f>
        <v>6.3338504069380823</v>
      </c>
      <c r="GI23" s="15">
        <f>SUMIFS(CP_Forecast!$F$5:$F$38,CP_Forecast!$E$5:$E$38,Capacity_Charges!GI$6)</f>
        <v>6.3338504069380823</v>
      </c>
      <c r="GJ23" s="15">
        <f>SUMIFS(CP_Forecast!$F$5:$F$38,CP_Forecast!$E$5:$E$38,Capacity_Charges!GJ$6)</f>
        <v>6.3338504069380823</v>
      </c>
      <c r="GK23" s="15">
        <f>SUMIFS(CP_Forecast!$F$5:$F$38,CP_Forecast!$E$5:$E$38,Capacity_Charges!GK$6)</f>
        <v>6.3338504069380823</v>
      </c>
      <c r="GL23" s="15">
        <f>SUMIFS(CP_Forecast!$F$5:$F$38,CP_Forecast!$E$5:$E$38,Capacity_Charges!GL$6)</f>
        <v>6.3338504069380823</v>
      </c>
      <c r="GM23" s="15">
        <f>SUMIFS(CP_Forecast!$F$5:$F$38,CP_Forecast!$E$5:$E$38,Capacity_Charges!GM$6)</f>
        <v>6.3338504069380823</v>
      </c>
      <c r="GN23" s="15">
        <f>SUMIFS(CP_Forecast!$F$5:$F$38,CP_Forecast!$E$5:$E$38,Capacity_Charges!GN$6)</f>
        <v>6.3338504069380823</v>
      </c>
      <c r="GO23" s="15">
        <f>SUMIFS(CP_Forecast!$F$5:$F$38,CP_Forecast!$E$5:$E$38,Capacity_Charges!GO$6)</f>
        <v>6.3338504069380823</v>
      </c>
      <c r="GP23" s="15">
        <f>SUMIFS(CP_Forecast!$F$5:$F$38,CP_Forecast!$E$5:$E$38,Capacity_Charges!GP$6)</f>
        <v>6.3338504069380823</v>
      </c>
      <c r="GQ23" s="15">
        <f>SUMIFS(CP_Forecast!$F$5:$F$38,CP_Forecast!$E$5:$E$38,Capacity_Charges!GQ$6)</f>
        <v>6.3338504069380823</v>
      </c>
      <c r="GR23" s="15">
        <f>SUMIFS(CP_Forecast!$F$5:$F$38,CP_Forecast!$E$5:$E$38,Capacity_Charges!GR$6)</f>
        <v>6.3338504069380823</v>
      </c>
      <c r="GS23" s="15">
        <f>SUMIFS(CP_Forecast!$F$5:$F$38,CP_Forecast!$E$5:$E$38,Capacity_Charges!GS$6)</f>
        <v>6.3338504069380823</v>
      </c>
      <c r="GT23" s="15">
        <f>SUMIFS(CP_Forecast!$F$5:$F$38,CP_Forecast!$E$5:$E$38,Capacity_Charges!GT$6)</f>
        <v>6.5238659191462247</v>
      </c>
      <c r="GU23" s="15">
        <f>SUMIFS(CP_Forecast!$F$5:$F$38,CP_Forecast!$E$5:$E$38,Capacity_Charges!GU$6)</f>
        <v>6.5238659191462247</v>
      </c>
      <c r="GV23" s="15">
        <f>SUMIFS(CP_Forecast!$F$5:$F$38,CP_Forecast!$E$5:$E$38,Capacity_Charges!GV$6)</f>
        <v>6.5238659191462247</v>
      </c>
      <c r="GW23" s="15">
        <f>SUMIFS(CP_Forecast!$F$5:$F$38,CP_Forecast!$E$5:$E$38,Capacity_Charges!GW$6)</f>
        <v>6.5238659191462247</v>
      </c>
      <c r="GX23" s="15">
        <f>SUMIFS(CP_Forecast!$F$5:$F$38,CP_Forecast!$E$5:$E$38,Capacity_Charges!GX$6)</f>
        <v>6.5238659191462247</v>
      </c>
      <c r="GY23" s="15">
        <f>SUMIFS(CP_Forecast!$F$5:$F$38,CP_Forecast!$E$5:$E$38,Capacity_Charges!GY$6)</f>
        <v>6.5238659191462247</v>
      </c>
      <c r="GZ23" s="15">
        <f>SUMIFS(CP_Forecast!$F$5:$F$38,CP_Forecast!$E$5:$E$38,Capacity_Charges!GZ$6)</f>
        <v>6.5238659191462247</v>
      </c>
      <c r="HA23" s="15">
        <f>SUMIFS(CP_Forecast!$F$5:$F$38,CP_Forecast!$E$5:$E$38,Capacity_Charges!HA$6)</f>
        <v>6.5238659191462247</v>
      </c>
      <c r="HB23" s="15">
        <f>SUMIFS(CP_Forecast!$F$5:$F$38,CP_Forecast!$E$5:$E$38,Capacity_Charges!HB$6)</f>
        <v>6.5238659191462247</v>
      </c>
      <c r="HC23" s="15">
        <f>SUMIFS(CP_Forecast!$F$5:$F$38,CP_Forecast!$E$5:$E$38,Capacity_Charges!HC$6)</f>
        <v>6.5238659191462247</v>
      </c>
      <c r="HD23" s="15">
        <f>SUMIFS(CP_Forecast!$F$5:$F$38,CP_Forecast!$E$5:$E$38,Capacity_Charges!HD$6)</f>
        <v>6.5238659191462247</v>
      </c>
      <c r="HE23" s="15">
        <f>SUMIFS(CP_Forecast!$F$5:$F$38,CP_Forecast!$E$5:$E$38,Capacity_Charges!HE$6)</f>
        <v>6.5238659191462247</v>
      </c>
      <c r="HF23" s="15">
        <f>SUMIFS(CP_Forecast!$F$5:$F$38,CP_Forecast!$E$5:$E$38,Capacity_Charges!HF$6)</f>
        <v>6.7195818967206113</v>
      </c>
      <c r="HG23" s="15">
        <f>SUMIFS(CP_Forecast!$F$5:$F$38,CP_Forecast!$E$5:$E$38,Capacity_Charges!HG$6)</f>
        <v>6.7195818967206113</v>
      </c>
      <c r="HH23" s="15">
        <f>SUMIFS(CP_Forecast!$F$5:$F$38,CP_Forecast!$E$5:$E$38,Capacity_Charges!HH$6)</f>
        <v>6.7195818967206113</v>
      </c>
      <c r="HI23" s="15">
        <f>SUMIFS(CP_Forecast!$F$5:$F$38,CP_Forecast!$E$5:$E$38,Capacity_Charges!HI$6)</f>
        <v>6.7195818967206113</v>
      </c>
      <c r="HJ23" s="15">
        <f>SUMIFS(CP_Forecast!$F$5:$F$38,CP_Forecast!$E$5:$E$38,Capacity_Charges!HJ$6)</f>
        <v>6.7195818967206113</v>
      </c>
      <c r="HK23" s="15">
        <f>SUMIFS(CP_Forecast!$F$5:$F$38,CP_Forecast!$E$5:$E$38,Capacity_Charges!HK$6)</f>
        <v>6.7195818967206113</v>
      </c>
      <c r="HL23" s="15">
        <f>SUMIFS(CP_Forecast!$F$5:$F$38,CP_Forecast!$E$5:$E$38,Capacity_Charges!HL$6)</f>
        <v>6.7195818967206113</v>
      </c>
      <c r="HM23" s="15">
        <f>SUMIFS(CP_Forecast!$F$5:$F$38,CP_Forecast!$E$5:$E$38,Capacity_Charges!HM$6)</f>
        <v>6.7195818967206113</v>
      </c>
      <c r="HN23" s="15">
        <f>SUMIFS(CP_Forecast!$F$5:$F$38,CP_Forecast!$E$5:$E$38,Capacity_Charges!HN$6)</f>
        <v>6.7195818967206113</v>
      </c>
      <c r="HO23" s="15">
        <f>SUMIFS(CP_Forecast!$F$5:$F$38,CP_Forecast!$E$5:$E$38,Capacity_Charges!HO$6)</f>
        <v>6.7195818967206113</v>
      </c>
      <c r="HP23" s="15">
        <f>SUMIFS(CP_Forecast!$F$5:$F$38,CP_Forecast!$E$5:$E$38,Capacity_Charges!HP$6)</f>
        <v>6.7195818967206113</v>
      </c>
      <c r="HQ23" s="15">
        <f>SUMIFS(CP_Forecast!$F$5:$F$38,CP_Forecast!$E$5:$E$38,Capacity_Charges!HQ$6)</f>
        <v>6.7195818967206113</v>
      </c>
      <c r="HR23" s="15">
        <f>SUMIFS(CP_Forecast!$F$5:$F$38,CP_Forecast!$E$5:$E$38,Capacity_Charges!HR$6)</f>
        <v>6.9211693536222301</v>
      </c>
      <c r="HS23" s="15">
        <f>SUMIFS(CP_Forecast!$F$5:$F$38,CP_Forecast!$E$5:$E$38,Capacity_Charges!HS$6)</f>
        <v>6.9211693536222301</v>
      </c>
      <c r="HT23" s="15">
        <f>SUMIFS(CP_Forecast!$F$5:$F$38,CP_Forecast!$E$5:$E$38,Capacity_Charges!HT$6)</f>
        <v>6.9211693536222301</v>
      </c>
      <c r="HU23" s="15">
        <f>SUMIFS(CP_Forecast!$F$5:$F$38,CP_Forecast!$E$5:$E$38,Capacity_Charges!HU$6)</f>
        <v>6.9211693536222301</v>
      </c>
      <c r="HV23" s="15">
        <f>SUMIFS(CP_Forecast!$F$5:$F$38,CP_Forecast!$E$5:$E$38,Capacity_Charges!HV$6)</f>
        <v>6.9211693536222301</v>
      </c>
      <c r="HW23" s="15">
        <f>SUMIFS(CP_Forecast!$F$5:$F$38,CP_Forecast!$E$5:$E$38,Capacity_Charges!HW$6)</f>
        <v>6.9211693536222301</v>
      </c>
      <c r="HX23" s="15">
        <f>SUMIFS(CP_Forecast!$F$5:$F$38,CP_Forecast!$E$5:$E$38,Capacity_Charges!HX$6)</f>
        <v>6.9211693536222301</v>
      </c>
      <c r="HY23" s="15">
        <f>SUMIFS(CP_Forecast!$F$5:$F$38,CP_Forecast!$E$5:$E$38,Capacity_Charges!HY$6)</f>
        <v>6.9211693536222301</v>
      </c>
      <c r="HZ23" s="15">
        <f>SUMIFS(CP_Forecast!$F$5:$F$38,CP_Forecast!$E$5:$E$38,Capacity_Charges!HZ$6)</f>
        <v>6.9211693536222301</v>
      </c>
      <c r="IA23" s="15">
        <f>SUMIFS(CP_Forecast!$F$5:$F$38,CP_Forecast!$E$5:$E$38,Capacity_Charges!IA$6)</f>
        <v>6.9211693536222301</v>
      </c>
      <c r="IB23" s="15">
        <f>SUMIFS(CP_Forecast!$F$5:$F$38,CP_Forecast!$E$5:$E$38,Capacity_Charges!IB$6)</f>
        <v>6.9211693536222301</v>
      </c>
      <c r="IC23" s="15">
        <f>SUMIFS(CP_Forecast!$F$5:$F$38,CP_Forecast!$E$5:$E$38,Capacity_Charges!IC$6)</f>
        <v>6.9211693536222301</v>
      </c>
      <c r="ID23" s="15">
        <f>SUMIFS(CP_Forecast!$F$5:$F$38,CP_Forecast!$E$5:$E$38,Capacity_Charges!ID$6)</f>
        <v>7.1288044342308972</v>
      </c>
      <c r="IE23" s="15">
        <f>SUMIFS(CP_Forecast!$F$5:$F$38,CP_Forecast!$E$5:$E$38,Capacity_Charges!IE$6)</f>
        <v>7.1288044342308972</v>
      </c>
      <c r="IF23" s="15">
        <f>SUMIFS(CP_Forecast!$F$5:$F$38,CP_Forecast!$E$5:$E$38,Capacity_Charges!IF$6)</f>
        <v>7.1288044342308972</v>
      </c>
      <c r="IG23" s="15">
        <f>SUMIFS(CP_Forecast!$F$5:$F$38,CP_Forecast!$E$5:$E$38,Capacity_Charges!IG$6)</f>
        <v>7.1288044342308972</v>
      </c>
      <c r="IH23" s="15">
        <f>SUMIFS(CP_Forecast!$F$5:$F$38,CP_Forecast!$E$5:$E$38,Capacity_Charges!IH$6)</f>
        <v>7.1288044342308972</v>
      </c>
      <c r="II23" s="15">
        <f>SUMIFS(CP_Forecast!$F$5:$F$38,CP_Forecast!$E$5:$E$38,Capacity_Charges!II$6)</f>
        <v>7.1288044342308972</v>
      </c>
      <c r="IJ23" s="15">
        <f>SUMIFS(CP_Forecast!$F$5:$F$38,CP_Forecast!$E$5:$E$38,Capacity_Charges!IJ$6)</f>
        <v>7.1288044342308972</v>
      </c>
      <c r="IK23" s="15">
        <f>SUMIFS(CP_Forecast!$F$5:$F$38,CP_Forecast!$E$5:$E$38,Capacity_Charges!IK$6)</f>
        <v>7.1288044342308972</v>
      </c>
      <c r="IL23" s="15">
        <f>SUMIFS(CP_Forecast!$F$5:$F$38,CP_Forecast!$E$5:$E$38,Capacity_Charges!IL$6)</f>
        <v>7.1288044342308972</v>
      </c>
      <c r="IM23" s="15">
        <f>SUMIFS(CP_Forecast!$F$5:$F$38,CP_Forecast!$E$5:$E$38,Capacity_Charges!IM$6)</f>
        <v>7.1288044342308972</v>
      </c>
      <c r="IN23" s="15">
        <f>SUMIFS(CP_Forecast!$F$5:$F$38,CP_Forecast!$E$5:$E$38,Capacity_Charges!IN$6)</f>
        <v>7.1288044342308972</v>
      </c>
      <c r="IO23" s="15">
        <f>SUMIFS(CP_Forecast!$F$5:$F$38,CP_Forecast!$E$5:$E$38,Capacity_Charges!IO$6)</f>
        <v>7.1288044342308972</v>
      </c>
      <c r="IP23" s="15">
        <f>SUMIFS(CP_Forecast!$F$5:$F$38,CP_Forecast!$E$5:$E$38,Capacity_Charges!IP$6)</f>
        <v>7.3426685672578245</v>
      </c>
      <c r="IQ23" s="15">
        <f>SUMIFS(CP_Forecast!$F$5:$F$38,CP_Forecast!$E$5:$E$38,Capacity_Charges!IQ$6)</f>
        <v>7.3426685672578245</v>
      </c>
      <c r="IR23" s="15">
        <f>SUMIFS(CP_Forecast!$F$5:$F$38,CP_Forecast!$E$5:$E$38,Capacity_Charges!IR$6)</f>
        <v>7.3426685672578245</v>
      </c>
      <c r="IS23" s="15">
        <f>SUMIFS(CP_Forecast!$F$5:$F$38,CP_Forecast!$E$5:$E$38,Capacity_Charges!IS$6)</f>
        <v>7.3426685672578245</v>
      </c>
      <c r="IT23" s="15">
        <f>SUMIFS(CP_Forecast!$F$5:$F$38,CP_Forecast!$E$5:$E$38,Capacity_Charges!IT$6)</f>
        <v>7.3426685672578245</v>
      </c>
      <c r="IU23" s="15">
        <f>SUMIFS(CP_Forecast!$F$5:$F$38,CP_Forecast!$E$5:$E$38,Capacity_Charges!IU$6)</f>
        <v>7.3426685672578245</v>
      </c>
      <c r="IV23" s="15">
        <f>SUMIFS(CP_Forecast!$F$5:$F$38,CP_Forecast!$E$5:$E$38,Capacity_Charges!IV$6)</f>
        <v>7.3426685672578245</v>
      </c>
      <c r="IW23" s="15">
        <f>SUMIFS(CP_Forecast!$F$5:$F$38,CP_Forecast!$E$5:$E$38,Capacity_Charges!IW$6)</f>
        <v>7.3426685672578245</v>
      </c>
      <c r="IX23" s="15">
        <f>SUMIFS(CP_Forecast!$F$5:$F$38,CP_Forecast!$E$5:$E$38,Capacity_Charges!IX$6)</f>
        <v>7.3426685672578245</v>
      </c>
      <c r="IY23" s="15">
        <f>SUMIFS(CP_Forecast!$F$5:$F$38,CP_Forecast!$E$5:$E$38,Capacity_Charges!IY$6)</f>
        <v>7.3426685672578245</v>
      </c>
      <c r="IZ23" s="15">
        <f>SUMIFS(CP_Forecast!$F$5:$F$38,CP_Forecast!$E$5:$E$38,Capacity_Charges!IZ$6)</f>
        <v>7.3426685672578245</v>
      </c>
      <c r="JA23" s="15">
        <f>SUMIFS(CP_Forecast!$F$5:$F$38,CP_Forecast!$E$5:$E$38,Capacity_Charges!JA$6)</f>
        <v>7.3426685672578245</v>
      </c>
      <c r="JB23" s="15">
        <f>SUMIFS(CP_Forecast!$F$5:$F$38,CP_Forecast!$E$5:$E$38,Capacity_Charges!JB$6)</f>
        <v>7.5629486242755597</v>
      </c>
      <c r="JC23" s="15">
        <f>SUMIFS(CP_Forecast!$F$5:$F$38,CP_Forecast!$E$5:$E$38,Capacity_Charges!JC$6)</f>
        <v>7.5629486242755597</v>
      </c>
      <c r="JD23" s="15">
        <f>SUMIFS(CP_Forecast!$F$5:$F$38,CP_Forecast!$E$5:$E$38,Capacity_Charges!JD$6)</f>
        <v>7.5629486242755597</v>
      </c>
      <c r="JE23" s="15">
        <f>SUMIFS(CP_Forecast!$F$5:$F$38,CP_Forecast!$E$5:$E$38,Capacity_Charges!JE$6)</f>
        <v>7.5629486242755597</v>
      </c>
      <c r="JF23" s="15">
        <f>SUMIFS(CP_Forecast!$F$5:$F$38,CP_Forecast!$E$5:$E$38,Capacity_Charges!JF$6)</f>
        <v>7.5629486242755597</v>
      </c>
      <c r="JG23" s="15">
        <f>SUMIFS(CP_Forecast!$F$5:$F$38,CP_Forecast!$E$5:$E$38,Capacity_Charges!JG$6)</f>
        <v>7.5629486242755597</v>
      </c>
      <c r="JH23" s="15">
        <f>SUMIFS(CP_Forecast!$F$5:$F$38,CP_Forecast!$E$5:$E$38,Capacity_Charges!JH$6)</f>
        <v>7.5629486242755597</v>
      </c>
      <c r="JI23" s="15">
        <f>SUMIFS(CP_Forecast!$F$5:$F$38,CP_Forecast!$E$5:$E$38,Capacity_Charges!JI$6)</f>
        <v>7.5629486242755597</v>
      </c>
      <c r="JJ23" s="15">
        <f>SUMIFS(CP_Forecast!$F$5:$F$38,CP_Forecast!$E$5:$E$38,Capacity_Charges!JJ$6)</f>
        <v>7.5629486242755597</v>
      </c>
      <c r="JK23" s="15">
        <f>SUMIFS(CP_Forecast!$F$5:$F$38,CP_Forecast!$E$5:$E$38,Capacity_Charges!JK$6)</f>
        <v>7.5629486242755597</v>
      </c>
      <c r="JL23" s="15">
        <f>SUMIFS(CP_Forecast!$F$5:$F$38,CP_Forecast!$E$5:$E$38,Capacity_Charges!JL$6)</f>
        <v>7.5629486242755597</v>
      </c>
      <c r="JM23" s="15">
        <f>SUMIFS(CP_Forecast!$F$5:$F$38,CP_Forecast!$E$5:$E$38,Capacity_Charges!JM$6)</f>
        <v>7.5629486242755597</v>
      </c>
      <c r="JN23" s="15">
        <f>SUMIFS(CP_Forecast!$F$5:$F$38,CP_Forecast!$E$5:$E$38,Capacity_Charges!JN$6)</f>
        <v>7.7898370830038264</v>
      </c>
      <c r="JO23" s="15">
        <f>SUMIFS(CP_Forecast!$F$5:$F$38,CP_Forecast!$E$5:$E$38,Capacity_Charges!JO$6)</f>
        <v>7.7898370830038264</v>
      </c>
      <c r="JP23" s="15">
        <f>SUMIFS(CP_Forecast!$F$5:$F$38,CP_Forecast!$E$5:$E$38,Capacity_Charges!JP$6)</f>
        <v>7.7898370830038264</v>
      </c>
      <c r="JQ23" s="15">
        <f>SUMIFS(CP_Forecast!$F$5:$F$38,CP_Forecast!$E$5:$E$38,Capacity_Charges!JQ$6)</f>
        <v>7.7898370830038264</v>
      </c>
      <c r="JR23" s="15">
        <f>SUMIFS(CP_Forecast!$F$5:$F$38,CP_Forecast!$E$5:$E$38,Capacity_Charges!JR$6)</f>
        <v>7.7898370830038264</v>
      </c>
      <c r="JS23" s="15">
        <f>SUMIFS(CP_Forecast!$F$5:$F$38,CP_Forecast!$E$5:$E$38,Capacity_Charges!JS$6)</f>
        <v>7.7898370830038264</v>
      </c>
      <c r="JT23" s="15">
        <f>SUMIFS(CP_Forecast!$F$5:$F$38,CP_Forecast!$E$5:$E$38,Capacity_Charges!JT$6)</f>
        <v>7.7898370830038264</v>
      </c>
      <c r="JU23" s="15">
        <f>SUMIFS(CP_Forecast!$F$5:$F$38,CP_Forecast!$E$5:$E$38,Capacity_Charges!JU$6)</f>
        <v>7.7898370830038264</v>
      </c>
      <c r="JV23" s="15">
        <f>SUMIFS(CP_Forecast!$F$5:$F$38,CP_Forecast!$E$5:$E$38,Capacity_Charges!JV$6)</f>
        <v>7.7898370830038264</v>
      </c>
      <c r="JW23" s="15">
        <f>SUMIFS(CP_Forecast!$F$5:$F$38,CP_Forecast!$E$5:$E$38,Capacity_Charges!JW$6)</f>
        <v>7.7898370830038264</v>
      </c>
      <c r="JX23" s="15">
        <f>SUMIFS(CP_Forecast!$F$5:$F$38,CP_Forecast!$E$5:$E$38,Capacity_Charges!JX$6)</f>
        <v>7.7898370830038264</v>
      </c>
      <c r="JY23" s="15">
        <f>SUMIFS(CP_Forecast!$F$5:$F$38,CP_Forecast!$E$5:$E$38,Capacity_Charges!JY$6)</f>
        <v>7.7898370830038264</v>
      </c>
      <c r="JZ23" s="15">
        <f>SUMIFS(CP_Forecast!$F$5:$F$38,CP_Forecast!$E$5:$E$38,Capacity_Charges!JZ$6)</f>
        <v>8.0235321954939423</v>
      </c>
      <c r="KA23" s="15">
        <f>SUMIFS(CP_Forecast!$F$5:$F$38,CP_Forecast!$E$5:$E$38,Capacity_Charges!KA$6)</f>
        <v>8.0235321954939423</v>
      </c>
      <c r="KB23" s="15">
        <f>SUMIFS(CP_Forecast!$F$5:$F$38,CP_Forecast!$E$5:$E$38,Capacity_Charges!KB$6)</f>
        <v>8.0235321954939423</v>
      </c>
      <c r="KC23" s="15">
        <f>SUMIFS(CP_Forecast!$F$5:$F$38,CP_Forecast!$E$5:$E$38,Capacity_Charges!KC$6)</f>
        <v>8.0235321954939423</v>
      </c>
      <c r="KD23" s="15">
        <f>SUMIFS(CP_Forecast!$F$5:$F$38,CP_Forecast!$E$5:$E$38,Capacity_Charges!KD$6)</f>
        <v>8.0235321954939423</v>
      </c>
      <c r="KE23" s="15">
        <f>SUMIFS(CP_Forecast!$F$5:$F$38,CP_Forecast!$E$5:$E$38,Capacity_Charges!KE$6)</f>
        <v>8.0235321954939423</v>
      </c>
      <c r="KF23" s="15">
        <f>SUMIFS(CP_Forecast!$F$5:$F$38,CP_Forecast!$E$5:$E$38,Capacity_Charges!KF$6)</f>
        <v>8.0235321954939423</v>
      </c>
      <c r="KG23" s="15">
        <f>SUMIFS(CP_Forecast!$F$5:$F$38,CP_Forecast!$E$5:$E$38,Capacity_Charges!KG$6)</f>
        <v>8.0235321954939423</v>
      </c>
      <c r="KH23" s="15">
        <f>SUMIFS(CP_Forecast!$F$5:$F$38,CP_Forecast!$E$5:$E$38,Capacity_Charges!KH$6)</f>
        <v>8.0235321954939423</v>
      </c>
      <c r="KI23" s="15">
        <f>SUMIFS(CP_Forecast!$F$5:$F$38,CP_Forecast!$E$5:$E$38,Capacity_Charges!KI$6)</f>
        <v>8.0235321954939423</v>
      </c>
      <c r="KJ23" s="15">
        <f>SUMIFS(CP_Forecast!$F$5:$F$38,CP_Forecast!$E$5:$E$38,Capacity_Charges!KJ$6)</f>
        <v>8.0235321954939423</v>
      </c>
      <c r="KK23" s="15">
        <f>SUMIFS(CP_Forecast!$F$5:$F$38,CP_Forecast!$E$5:$E$38,Capacity_Charges!KK$6)</f>
        <v>8.0235321954939423</v>
      </c>
      <c r="KL23" s="15">
        <f>SUMIFS(CP_Forecast!$F$5:$F$38,CP_Forecast!$E$5:$E$38,Capacity_Charges!KL$6)</f>
        <v>8.2642381613587599</v>
      </c>
      <c r="KM23" s="15">
        <f>SUMIFS(CP_Forecast!$F$5:$F$38,CP_Forecast!$E$5:$E$38,Capacity_Charges!KM$6)</f>
        <v>8.2642381613587599</v>
      </c>
      <c r="KN23" s="15">
        <f>SUMIFS(CP_Forecast!$F$5:$F$38,CP_Forecast!$E$5:$E$38,Capacity_Charges!KN$6)</f>
        <v>8.2642381613587599</v>
      </c>
      <c r="KO23" s="15">
        <f>SUMIFS(CP_Forecast!$F$5:$F$38,CP_Forecast!$E$5:$E$38,Capacity_Charges!KO$6)</f>
        <v>8.2642381613587599</v>
      </c>
      <c r="KP23" s="15">
        <f>SUMIFS(CP_Forecast!$F$5:$F$38,CP_Forecast!$E$5:$E$38,Capacity_Charges!KP$6)</f>
        <v>8.2642381613587599</v>
      </c>
      <c r="KQ23" s="15">
        <f>SUMIFS(CP_Forecast!$F$5:$F$38,CP_Forecast!$E$5:$E$38,Capacity_Charges!KQ$6)</f>
        <v>8.2642381613587599</v>
      </c>
      <c r="KR23" s="15">
        <f>SUMIFS(CP_Forecast!$F$5:$F$38,CP_Forecast!$E$5:$E$38,Capacity_Charges!KR$6)</f>
        <v>8.2642381613587599</v>
      </c>
      <c r="KS23" s="15">
        <f>SUMIFS(CP_Forecast!$F$5:$F$38,CP_Forecast!$E$5:$E$38,Capacity_Charges!KS$6)</f>
        <v>8.2642381613587599</v>
      </c>
      <c r="KT23" s="15">
        <f>SUMIFS(CP_Forecast!$F$5:$F$38,CP_Forecast!$E$5:$E$38,Capacity_Charges!KT$6)</f>
        <v>8.2642381613587599</v>
      </c>
      <c r="KU23" s="15">
        <f>SUMIFS(CP_Forecast!$F$5:$F$38,CP_Forecast!$E$5:$E$38,Capacity_Charges!KU$6)</f>
        <v>8.2642381613587599</v>
      </c>
      <c r="KV23" s="15">
        <f>SUMIFS(CP_Forecast!$F$5:$F$38,CP_Forecast!$E$5:$E$38,Capacity_Charges!KV$6)</f>
        <v>8.2642381613587599</v>
      </c>
      <c r="KW23" s="15">
        <f>SUMIFS(CP_Forecast!$F$5:$F$38,CP_Forecast!$E$5:$E$38,Capacity_Charges!KW$6)</f>
        <v>8.2642381613587599</v>
      </c>
      <c r="KX23" s="15">
        <f>SUMIFS(CP_Forecast!$F$5:$F$38,CP_Forecast!$E$5:$E$38,Capacity_Charges!KX$6)</f>
        <v>8.5121653061995222</v>
      </c>
      <c r="KY23" s="15">
        <f>SUMIFS(CP_Forecast!$F$5:$F$38,CP_Forecast!$E$5:$E$38,Capacity_Charges!KY$6)</f>
        <v>8.5121653061995222</v>
      </c>
      <c r="KZ23" s="15">
        <f>SUMIFS(CP_Forecast!$F$5:$F$38,CP_Forecast!$E$5:$E$38,Capacity_Charges!KZ$6)</f>
        <v>8.5121653061995222</v>
      </c>
      <c r="LA23" s="15">
        <f>SUMIFS(CP_Forecast!$F$5:$F$38,CP_Forecast!$E$5:$E$38,Capacity_Charges!LA$6)</f>
        <v>8.5121653061995222</v>
      </c>
      <c r="LB23" s="15">
        <f>SUMIFS(CP_Forecast!$F$5:$F$38,CP_Forecast!$E$5:$E$38,Capacity_Charges!LB$6)</f>
        <v>8.5121653061995222</v>
      </c>
      <c r="LC23" s="15">
        <f>SUMIFS(CP_Forecast!$F$5:$F$38,CP_Forecast!$E$5:$E$38,Capacity_Charges!LC$6)</f>
        <v>8.5121653061995222</v>
      </c>
      <c r="LD23" s="15">
        <f>SUMIFS(CP_Forecast!$F$5:$F$38,CP_Forecast!$E$5:$E$38,Capacity_Charges!LD$6)</f>
        <v>8.5121653061995222</v>
      </c>
      <c r="LE23" s="15">
        <f>SUMIFS(CP_Forecast!$F$5:$F$38,CP_Forecast!$E$5:$E$38,Capacity_Charges!LE$6)</f>
        <v>8.5121653061995222</v>
      </c>
      <c r="LF23" s="15">
        <f>SUMIFS(CP_Forecast!$F$5:$F$38,CP_Forecast!$E$5:$E$38,Capacity_Charges!LF$6)</f>
        <v>8.5121653061995222</v>
      </c>
      <c r="LG23" s="15">
        <f>SUMIFS(CP_Forecast!$F$5:$F$38,CP_Forecast!$E$5:$E$38,Capacity_Charges!LG$6)</f>
        <v>8.5121653061995222</v>
      </c>
      <c r="LH23" s="15">
        <f>SUMIFS(CP_Forecast!$F$5:$F$38,CP_Forecast!$E$5:$E$38,Capacity_Charges!LH$6)</f>
        <v>8.5121653061995222</v>
      </c>
      <c r="LI23" s="15">
        <f>SUMIFS(CP_Forecast!$F$5:$F$38,CP_Forecast!$E$5:$E$38,Capacity_Charges!LI$6)</f>
        <v>8.5121653061995222</v>
      </c>
      <c r="LJ23" s="15">
        <f>SUMIFS(CP_Forecast!$F$5:$F$38,CP_Forecast!$E$5:$E$38,Capacity_Charges!LJ$6)</f>
        <v>8.7675302653855081</v>
      </c>
      <c r="LK23" s="15">
        <f>SUMIFS(CP_Forecast!$F$5:$F$38,CP_Forecast!$E$5:$E$38,Capacity_Charges!LK$6)</f>
        <v>8.7675302653855081</v>
      </c>
      <c r="LL23" s="15">
        <f>SUMIFS(CP_Forecast!$F$5:$F$38,CP_Forecast!$E$5:$E$38,Capacity_Charges!LL$6)</f>
        <v>8.7675302653855081</v>
      </c>
      <c r="LM23" s="15">
        <f>SUMIFS(CP_Forecast!$F$5:$F$38,CP_Forecast!$E$5:$E$38,Capacity_Charges!LM$6)</f>
        <v>8.7675302653855081</v>
      </c>
      <c r="LN23" s="15">
        <f>SUMIFS(CP_Forecast!$F$5:$F$38,CP_Forecast!$E$5:$E$38,Capacity_Charges!LN$6)</f>
        <v>8.7675302653855081</v>
      </c>
      <c r="LO23" s="15">
        <f>SUMIFS(CP_Forecast!$F$5:$F$38,CP_Forecast!$E$5:$E$38,Capacity_Charges!LO$6)</f>
        <v>8.7675302653855081</v>
      </c>
      <c r="LP23" s="15">
        <f>SUMIFS(CP_Forecast!$F$5:$F$38,CP_Forecast!$E$5:$E$38,Capacity_Charges!LP$6)</f>
        <v>8.7675302653855081</v>
      </c>
      <c r="LQ23" s="15">
        <f>SUMIFS(CP_Forecast!$F$5:$F$38,CP_Forecast!$E$5:$E$38,Capacity_Charges!LQ$6)</f>
        <v>8.7675302653855081</v>
      </c>
      <c r="LR23" s="15">
        <f>SUMIFS(CP_Forecast!$F$5:$F$38,CP_Forecast!$E$5:$E$38,Capacity_Charges!LR$6)</f>
        <v>8.7675302653855081</v>
      </c>
      <c r="LS23" s="15">
        <f>SUMIFS(CP_Forecast!$F$5:$F$38,CP_Forecast!$E$5:$E$38,Capacity_Charges!LS$6)</f>
        <v>8.7675302653855081</v>
      </c>
      <c r="LT23" s="15">
        <f>SUMIFS(CP_Forecast!$F$5:$F$38,CP_Forecast!$E$5:$E$38,Capacity_Charges!LT$6)</f>
        <v>8.7675302653855081</v>
      </c>
      <c r="LU23" s="15">
        <f>SUMIFS(CP_Forecast!$F$5:$F$38,CP_Forecast!$E$5:$E$38,Capacity_Charges!LU$6)</f>
        <v>8.7675302653855081</v>
      </c>
      <c r="LV23" s="15">
        <f>SUMIFS(CP_Forecast!$F$5:$F$38,CP_Forecast!$E$5:$E$38,Capacity_Charges!LV$6)</f>
        <v>9.0305561733470743</v>
      </c>
      <c r="LW23" s="15">
        <f>SUMIFS(CP_Forecast!$F$5:$F$38,CP_Forecast!$E$5:$E$38,Capacity_Charges!LW$6)</f>
        <v>9.0305561733470743</v>
      </c>
      <c r="LX23" s="15">
        <f>SUMIFS(CP_Forecast!$F$5:$F$38,CP_Forecast!$E$5:$E$38,Capacity_Charges!LX$6)</f>
        <v>9.0305561733470743</v>
      </c>
      <c r="LY23" s="15">
        <f>SUMIFS(CP_Forecast!$F$5:$F$38,CP_Forecast!$E$5:$E$38,Capacity_Charges!LY$6)</f>
        <v>9.0305561733470743</v>
      </c>
      <c r="LZ23" s="15">
        <f>SUMIFS(CP_Forecast!$F$5:$F$38,CP_Forecast!$E$5:$E$38,Capacity_Charges!LZ$6)</f>
        <v>9.0305561733470743</v>
      </c>
      <c r="MA23" s="15">
        <f>SUMIFS(CP_Forecast!$F$5:$F$38,CP_Forecast!$E$5:$E$38,Capacity_Charges!MA$6)</f>
        <v>9.0305561733470743</v>
      </c>
      <c r="MB23" s="15">
        <f>SUMIFS(CP_Forecast!$F$5:$F$38,CP_Forecast!$E$5:$E$38,Capacity_Charges!MB$6)</f>
        <v>9.0305561733470743</v>
      </c>
      <c r="MC23" s="15">
        <f>SUMIFS(CP_Forecast!$F$5:$F$38,CP_Forecast!$E$5:$E$38,Capacity_Charges!MC$6)</f>
        <v>9.0305561733470743</v>
      </c>
      <c r="MD23" s="15">
        <f>SUMIFS(CP_Forecast!$F$5:$F$38,CP_Forecast!$E$5:$E$38,Capacity_Charges!MD$6)</f>
        <v>9.0305561733470743</v>
      </c>
      <c r="ME23" s="15">
        <f>SUMIFS(CP_Forecast!$F$5:$F$38,CP_Forecast!$E$5:$E$38,Capacity_Charges!ME$6)</f>
        <v>9.0305561733470743</v>
      </c>
      <c r="MF23" s="15">
        <f>SUMIFS(CP_Forecast!$F$5:$F$38,CP_Forecast!$E$5:$E$38,Capacity_Charges!MF$6)</f>
        <v>9.0305561733470743</v>
      </c>
      <c r="MG23" s="15">
        <f>SUMIFS(CP_Forecast!$F$5:$F$38,CP_Forecast!$E$5:$E$38,Capacity_Charges!MG$6)</f>
        <v>9.0305561733470743</v>
      </c>
      <c r="MH23" s="15">
        <f>SUMIFS(CP_Forecast!$F$5:$F$38,CP_Forecast!$E$5:$E$38,Capacity_Charges!MH$6)</f>
        <v>9.301472858547486</v>
      </c>
      <c r="MI23" s="15">
        <f>SUMIFS(CP_Forecast!$F$5:$F$38,CP_Forecast!$E$5:$E$38,Capacity_Charges!MI$6)</f>
        <v>9.301472858547486</v>
      </c>
      <c r="MJ23" s="15">
        <f>SUMIFS(CP_Forecast!$F$5:$F$38,CP_Forecast!$E$5:$E$38,Capacity_Charges!MJ$6)</f>
        <v>9.301472858547486</v>
      </c>
      <c r="MK23" s="15">
        <f>SUMIFS(CP_Forecast!$F$5:$F$38,CP_Forecast!$E$5:$E$38,Capacity_Charges!MK$6)</f>
        <v>9.301472858547486</v>
      </c>
      <c r="ML23" s="15">
        <f>SUMIFS(CP_Forecast!$F$5:$F$38,CP_Forecast!$E$5:$E$38,Capacity_Charges!ML$6)</f>
        <v>9.301472858547486</v>
      </c>
      <c r="MM23" s="15">
        <f>SUMIFS(CP_Forecast!$F$5:$F$38,CP_Forecast!$E$5:$E$38,Capacity_Charges!MM$6)</f>
        <v>9.301472858547486</v>
      </c>
      <c r="MN23" s="15">
        <f>SUMIFS(CP_Forecast!$F$5:$F$38,CP_Forecast!$E$5:$E$38,Capacity_Charges!MN$6)</f>
        <v>9.301472858547486</v>
      </c>
      <c r="MO23" s="15">
        <f>SUMIFS(CP_Forecast!$F$5:$F$38,CP_Forecast!$E$5:$E$38,Capacity_Charges!MO$6)</f>
        <v>9.301472858547486</v>
      </c>
      <c r="MP23" s="15">
        <f>SUMIFS(CP_Forecast!$F$5:$F$38,CP_Forecast!$E$5:$E$38,Capacity_Charges!MP$6)</f>
        <v>9.301472858547486</v>
      </c>
      <c r="MQ23" s="15">
        <f>SUMIFS(CP_Forecast!$F$5:$F$38,CP_Forecast!$E$5:$E$38,Capacity_Charges!MQ$6)</f>
        <v>9.301472858547486</v>
      </c>
      <c r="MR23" s="15">
        <f>SUMIFS(CP_Forecast!$F$5:$F$38,CP_Forecast!$E$5:$E$38,Capacity_Charges!MR$6)</f>
        <v>9.301472858547486</v>
      </c>
      <c r="MS23" s="15">
        <f>SUMIFS(CP_Forecast!$F$5:$F$38,CP_Forecast!$E$5:$E$38,Capacity_Charges!MS$6)</f>
        <v>9.301472858547486</v>
      </c>
      <c r="MT23" s="15">
        <f>SUMIFS(CP_Forecast!$F$5:$F$38,CP_Forecast!$E$5:$E$38,Capacity_Charges!MT$6)</f>
        <v>9.5805170443039103</v>
      </c>
      <c r="MU23" s="15">
        <f>SUMIFS(CP_Forecast!$F$5:$F$38,CP_Forecast!$E$5:$E$38,Capacity_Charges!MU$6)</f>
        <v>9.5805170443039103</v>
      </c>
      <c r="MV23" s="15">
        <f>SUMIFS(CP_Forecast!$F$5:$F$38,CP_Forecast!$E$5:$E$38,Capacity_Charges!MV$6)</f>
        <v>9.5805170443039103</v>
      </c>
      <c r="MW23" s="15">
        <f>SUMIFS(CP_Forecast!$F$5:$F$38,CP_Forecast!$E$5:$E$38,Capacity_Charges!MW$6)</f>
        <v>9.5805170443039103</v>
      </c>
      <c r="MX23" s="15">
        <f>SUMIFS(CP_Forecast!$F$5:$F$38,CP_Forecast!$E$5:$E$38,Capacity_Charges!MX$6)</f>
        <v>9.5805170443039103</v>
      </c>
      <c r="MY23" s="15">
        <f>SUMIFS(CP_Forecast!$F$5:$F$38,CP_Forecast!$E$5:$E$38,Capacity_Charges!MY$6)</f>
        <v>9.5805170443039103</v>
      </c>
      <c r="MZ23" s="15">
        <f>SUMIFS(CP_Forecast!$F$5:$F$38,CP_Forecast!$E$5:$E$38,Capacity_Charges!MZ$6)</f>
        <v>9.5805170443039103</v>
      </c>
      <c r="NA23" s="1"/>
      <c r="NB23" s="19" t="str">
        <f t="shared" si="177"/>
        <v xml:space="preserve">FCM Clearing Price </v>
      </c>
      <c r="NC23" s="15">
        <f t="shared" si="178"/>
        <v>4.9640000000000004</v>
      </c>
      <c r="ND23" s="15">
        <f t="shared" si="178"/>
        <v>4.6310000000000002</v>
      </c>
      <c r="NE23" s="15">
        <f t="shared" si="178"/>
        <v>4.1462499999999993</v>
      </c>
      <c r="NF23" s="15">
        <f t="shared" si="178"/>
        <v>2.7505833333333336</v>
      </c>
      <c r="NG23" s="15">
        <f t="shared" si="178"/>
        <v>2.2786666666666666</v>
      </c>
      <c r="NH23" s="15">
        <f t="shared" si="178"/>
        <v>2.5084999999999993</v>
      </c>
      <c r="NI23" s="15">
        <f t="shared" si="178"/>
        <v>3.0962499999999999</v>
      </c>
      <c r="NJ23" s="15">
        <f t="shared" si="178"/>
        <v>3.9375</v>
      </c>
      <c r="NK23" s="15">
        <f t="shared" si="178"/>
        <v>4.6875</v>
      </c>
      <c r="NL23" s="15">
        <f t="shared" si="178"/>
        <v>5.0874999999999995</v>
      </c>
      <c r="NM23" s="15">
        <f t="shared" si="179"/>
        <v>5.2401250000000017</v>
      </c>
      <c r="NN23" s="15">
        <f t="shared" si="179"/>
        <v>5.3973287500000025</v>
      </c>
      <c r="NO23" s="15">
        <f t="shared" si="179"/>
        <v>5.5592486124999994</v>
      </c>
      <c r="NP23" s="15">
        <f t="shared" si="179"/>
        <v>5.7260260708750019</v>
      </c>
      <c r="NQ23" s="15">
        <f t="shared" si="179"/>
        <v>5.8978068530012502</v>
      </c>
      <c r="NR23" s="15">
        <f t="shared" si="179"/>
        <v>6.0747410585912895</v>
      </c>
      <c r="NS23" s="15">
        <f t="shared" si="179"/>
        <v>6.2569832903490274</v>
      </c>
      <c r="NT23" s="15">
        <f t="shared" si="179"/>
        <v>6.4446927890594994</v>
      </c>
      <c r="NU23" s="15">
        <f t="shared" si="179"/>
        <v>6.6380335727312838</v>
      </c>
      <c r="NV23" s="15">
        <f t="shared" si="179"/>
        <v>6.8371745799132233</v>
      </c>
      <c r="NW23" s="15">
        <f t="shared" si="180"/>
        <v>7.0422898173106212</v>
      </c>
      <c r="NX23" s="15">
        <f t="shared" si="180"/>
        <v>7.2535585118299366</v>
      </c>
      <c r="NY23" s="15">
        <f t="shared" si="180"/>
        <v>7.4711652671848379</v>
      </c>
      <c r="NZ23" s="15">
        <f t="shared" si="180"/>
        <v>7.6953002252003833</v>
      </c>
      <c r="OA23" s="15">
        <f t="shared" si="180"/>
        <v>7.9261592319563938</v>
      </c>
      <c r="OB23" s="15">
        <f t="shared" si="180"/>
        <v>8.1639440089150863</v>
      </c>
      <c r="OC23" s="15">
        <f t="shared" si="180"/>
        <v>8.4088623291825382</v>
      </c>
      <c r="OD23" s="15">
        <f t="shared" si="180"/>
        <v>8.6611281990580125</v>
      </c>
      <c r="OE23" s="15">
        <f t="shared" si="180"/>
        <v>8.9209620450297571</v>
      </c>
      <c r="OF23" s="15">
        <f t="shared" si="180"/>
        <v>9.1885909063806466</v>
      </c>
      <c r="OH23" s="58" t="str">
        <f>_xlfn.CONCAT(C20," ",D23)</f>
        <v xml:space="preserve">Fitchburg Landfill FCM Clearing Price </v>
      </c>
    </row>
    <row r="24" spans="2:398" x14ac:dyDescent="0.25">
      <c r="C24" s="3"/>
      <c r="D24" s="19" t="s">
        <v>273</v>
      </c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v>1.57</v>
      </c>
      <c r="R24" s="15">
        <v>1.57</v>
      </c>
      <c r="S24" s="15">
        <v>1.57</v>
      </c>
      <c r="T24" s="15">
        <v>1.57</v>
      </c>
      <c r="U24" s="15">
        <v>1.57</v>
      </c>
      <c r="V24" s="15">
        <v>1.34</v>
      </c>
      <c r="W24" s="15">
        <v>1.34</v>
      </c>
      <c r="X24" s="15">
        <v>1.34</v>
      </c>
      <c r="Y24" s="15">
        <v>1.34</v>
      </c>
      <c r="Z24" s="15">
        <v>1.34</v>
      </c>
      <c r="AA24" s="15">
        <v>1.34</v>
      </c>
      <c r="AB24" s="15">
        <v>1.34</v>
      </c>
      <c r="AC24" s="15">
        <v>1.34</v>
      </c>
      <c r="AD24" s="15">
        <v>1.34</v>
      </c>
      <c r="AE24" s="15">
        <v>1.34</v>
      </c>
      <c r="AF24" s="15">
        <v>1.34</v>
      </c>
      <c r="AG24" s="15">
        <v>1.34</v>
      </c>
      <c r="AH24" s="15">
        <v>1.93</v>
      </c>
      <c r="AI24" s="15">
        <v>1.93</v>
      </c>
      <c r="AJ24" s="15">
        <v>1.93</v>
      </c>
      <c r="AK24" s="15">
        <v>1.93</v>
      </c>
      <c r="AL24" s="15">
        <v>1.93</v>
      </c>
      <c r="AM24" s="15">
        <v>1.93</v>
      </c>
      <c r="AN24" s="15">
        <v>1.93</v>
      </c>
      <c r="AO24" s="15">
        <v>1.93</v>
      </c>
      <c r="AP24" s="15">
        <v>1.93</v>
      </c>
      <c r="AQ24" s="15">
        <v>1.93</v>
      </c>
      <c r="AR24" s="15">
        <v>1.93</v>
      </c>
      <c r="AS24" s="15">
        <v>1.93</v>
      </c>
      <c r="AT24" s="15">
        <v>1</v>
      </c>
      <c r="AU24" s="15">
        <v>1</v>
      </c>
      <c r="AV24" s="15">
        <v>1</v>
      </c>
      <c r="AW24" s="15">
        <v>1</v>
      </c>
      <c r="AX24" s="15">
        <v>1</v>
      </c>
      <c r="AY24" s="15">
        <v>1</v>
      </c>
      <c r="AZ24" s="15">
        <v>1</v>
      </c>
      <c r="BA24" s="15">
        <v>1</v>
      </c>
      <c r="BB24" s="15">
        <v>1</v>
      </c>
      <c r="BC24" s="15">
        <v>1</v>
      </c>
      <c r="BD24" s="15">
        <v>1</v>
      </c>
      <c r="BE24" s="15">
        <v>1</v>
      </c>
      <c r="BF24" s="15">
        <v>1</v>
      </c>
      <c r="BG24" s="15">
        <v>1</v>
      </c>
      <c r="BH24" s="15">
        <v>1</v>
      </c>
      <c r="BI24" s="15">
        <v>1</v>
      </c>
      <c r="BJ24" s="15">
        <v>1</v>
      </c>
      <c r="BK24" s="15">
        <v>1</v>
      </c>
      <c r="BL24" s="15">
        <v>1</v>
      </c>
      <c r="BM24" s="15">
        <v>1</v>
      </c>
      <c r="BN24" s="15">
        <v>1</v>
      </c>
      <c r="BO24" s="15">
        <v>1</v>
      </c>
      <c r="BP24" s="15">
        <v>1</v>
      </c>
      <c r="BQ24" s="15">
        <v>1</v>
      </c>
      <c r="BR24" s="15">
        <v>1</v>
      </c>
      <c r="BS24" s="15">
        <v>1</v>
      </c>
      <c r="BT24" s="15">
        <v>1</v>
      </c>
      <c r="BU24" s="15">
        <v>1</v>
      </c>
      <c r="BV24" s="15">
        <v>1</v>
      </c>
      <c r="BW24" s="15">
        <v>1</v>
      </c>
      <c r="BX24" s="15">
        <v>1</v>
      </c>
      <c r="BY24" s="15">
        <v>1</v>
      </c>
      <c r="BZ24" s="15">
        <v>1</v>
      </c>
      <c r="CA24" s="15">
        <v>1</v>
      </c>
      <c r="CB24" s="15">
        <v>1</v>
      </c>
      <c r="CC24" s="15">
        <v>1</v>
      </c>
      <c r="CD24" s="15">
        <v>1</v>
      </c>
      <c r="CE24" s="15">
        <v>1</v>
      </c>
      <c r="CF24" s="15">
        <v>1</v>
      </c>
      <c r="CG24" s="15">
        <v>1</v>
      </c>
      <c r="CH24" s="15">
        <v>1</v>
      </c>
      <c r="CI24" s="15">
        <v>1</v>
      </c>
      <c r="CJ24" s="15">
        <v>1</v>
      </c>
      <c r="CK24" s="15">
        <v>1</v>
      </c>
      <c r="CL24" s="15">
        <v>1</v>
      </c>
      <c r="CM24" s="15">
        <v>1</v>
      </c>
      <c r="CN24" s="15">
        <v>1</v>
      </c>
      <c r="CO24" s="15">
        <v>1</v>
      </c>
      <c r="CP24" s="15">
        <v>1</v>
      </c>
      <c r="CQ24" s="15">
        <v>1</v>
      </c>
      <c r="CR24" s="15">
        <v>1</v>
      </c>
      <c r="CS24" s="15">
        <v>1</v>
      </c>
      <c r="CT24" s="15">
        <v>1</v>
      </c>
      <c r="CU24" s="15">
        <v>1</v>
      </c>
      <c r="CV24" s="15">
        <v>1</v>
      </c>
      <c r="CW24" s="15">
        <v>1</v>
      </c>
      <c r="CX24" s="15">
        <v>1</v>
      </c>
      <c r="CY24" s="15">
        <v>1</v>
      </c>
      <c r="CZ24" s="15">
        <v>1</v>
      </c>
      <c r="DA24" s="15">
        <v>1</v>
      </c>
      <c r="DB24" s="15">
        <v>1</v>
      </c>
      <c r="DC24" s="15">
        <v>1</v>
      </c>
      <c r="DD24" s="15">
        <v>1</v>
      </c>
      <c r="DE24" s="15">
        <v>1</v>
      </c>
      <c r="DF24" s="15">
        <v>1</v>
      </c>
      <c r="DG24" s="15">
        <v>1</v>
      </c>
      <c r="DH24" s="15">
        <v>1</v>
      </c>
      <c r="DI24" s="15">
        <v>1</v>
      </c>
      <c r="DJ24" s="15">
        <v>1</v>
      </c>
      <c r="DK24" s="15">
        <v>1</v>
      </c>
      <c r="DL24" s="15">
        <v>1</v>
      </c>
      <c r="DM24" s="15">
        <v>1</v>
      </c>
      <c r="DN24" s="15">
        <v>1</v>
      </c>
      <c r="DO24" s="15">
        <v>1</v>
      </c>
      <c r="DP24" s="15">
        <v>1</v>
      </c>
      <c r="DQ24" s="15">
        <v>1</v>
      </c>
      <c r="DR24" s="15">
        <v>1</v>
      </c>
      <c r="DS24" s="15">
        <v>1</v>
      </c>
      <c r="DT24" s="15">
        <v>1</v>
      </c>
      <c r="DU24" s="15">
        <v>1</v>
      </c>
      <c r="DV24" s="15">
        <v>1</v>
      </c>
      <c r="DW24" s="15">
        <v>1</v>
      </c>
      <c r="DX24" s="15">
        <v>1</v>
      </c>
      <c r="DY24" s="15">
        <v>1</v>
      </c>
      <c r="DZ24" s="15">
        <v>1</v>
      </c>
      <c r="EA24" s="15">
        <v>1</v>
      </c>
      <c r="EB24" s="15">
        <v>1</v>
      </c>
      <c r="EC24" s="15">
        <v>1</v>
      </c>
      <c r="ED24" s="15">
        <v>1</v>
      </c>
      <c r="EE24" s="15">
        <v>1</v>
      </c>
      <c r="EF24" s="15">
        <v>1</v>
      </c>
      <c r="EG24" s="15">
        <v>1</v>
      </c>
      <c r="EH24" s="15">
        <v>1</v>
      </c>
      <c r="EI24" s="15">
        <v>1</v>
      </c>
      <c r="EJ24" s="15">
        <v>1</v>
      </c>
      <c r="EK24" s="15">
        <v>1</v>
      </c>
      <c r="EL24" s="15">
        <v>1</v>
      </c>
      <c r="EM24" s="15">
        <v>1</v>
      </c>
      <c r="EN24" s="15">
        <v>1</v>
      </c>
      <c r="EO24" s="15">
        <v>1</v>
      </c>
      <c r="EP24" s="15">
        <v>1</v>
      </c>
      <c r="EQ24" s="15">
        <v>1</v>
      </c>
      <c r="ER24" s="15">
        <v>1</v>
      </c>
      <c r="ES24" s="15">
        <v>1</v>
      </c>
      <c r="ET24" s="15">
        <v>1</v>
      </c>
      <c r="EU24" s="15">
        <v>1</v>
      </c>
      <c r="EV24" s="15">
        <v>1</v>
      </c>
      <c r="EW24" s="15">
        <v>1</v>
      </c>
      <c r="EX24" s="15">
        <v>1</v>
      </c>
      <c r="EY24" s="15">
        <v>1</v>
      </c>
      <c r="EZ24" s="15">
        <v>1</v>
      </c>
      <c r="FA24" s="15">
        <v>1</v>
      </c>
      <c r="FB24" s="15">
        <v>1</v>
      </c>
      <c r="FC24" s="15">
        <v>1</v>
      </c>
      <c r="FD24" s="15">
        <v>1</v>
      </c>
      <c r="FE24" s="15">
        <v>1</v>
      </c>
      <c r="FF24" s="15">
        <v>1</v>
      </c>
      <c r="FG24" s="15">
        <v>1</v>
      </c>
      <c r="FH24" s="15">
        <v>1</v>
      </c>
      <c r="FI24" s="15">
        <v>1</v>
      </c>
      <c r="FJ24" s="15">
        <v>1</v>
      </c>
      <c r="FK24" s="15">
        <v>1</v>
      </c>
      <c r="FL24" s="15">
        <v>1</v>
      </c>
      <c r="FM24" s="15">
        <v>1</v>
      </c>
      <c r="FN24" s="15">
        <v>1</v>
      </c>
      <c r="FO24" s="15">
        <v>1</v>
      </c>
      <c r="FP24" s="15">
        <v>1</v>
      </c>
      <c r="FQ24" s="15">
        <v>1</v>
      </c>
      <c r="FR24" s="15">
        <v>1</v>
      </c>
      <c r="FS24" s="15">
        <v>1</v>
      </c>
      <c r="FT24" s="15">
        <v>1</v>
      </c>
      <c r="FU24" s="15">
        <v>1</v>
      </c>
      <c r="FV24" s="15">
        <v>1</v>
      </c>
      <c r="FW24" s="15">
        <v>1</v>
      </c>
      <c r="FX24" s="15">
        <v>1</v>
      </c>
      <c r="FY24" s="15">
        <v>1</v>
      </c>
      <c r="FZ24" s="15">
        <v>1</v>
      </c>
      <c r="GA24" s="15">
        <v>1</v>
      </c>
      <c r="GB24" s="15">
        <v>1</v>
      </c>
      <c r="GC24" s="15">
        <v>1</v>
      </c>
      <c r="GD24" s="15">
        <v>1</v>
      </c>
      <c r="GE24" s="15">
        <v>1</v>
      </c>
      <c r="GF24" s="15">
        <v>1</v>
      </c>
      <c r="GG24" s="15">
        <v>1</v>
      </c>
      <c r="GH24" s="15">
        <v>1</v>
      </c>
      <c r="GI24" s="15">
        <v>1</v>
      </c>
      <c r="GJ24" s="15">
        <v>1</v>
      </c>
      <c r="GK24" s="15">
        <v>1</v>
      </c>
      <c r="GL24" s="15">
        <v>1</v>
      </c>
      <c r="GM24" s="15">
        <v>1</v>
      </c>
      <c r="GN24" s="15">
        <v>1</v>
      </c>
      <c r="GO24" s="15">
        <v>1</v>
      </c>
      <c r="GP24" s="15">
        <v>1</v>
      </c>
      <c r="GQ24" s="15">
        <v>1</v>
      </c>
      <c r="GR24" s="15">
        <v>1</v>
      </c>
      <c r="GS24" s="15">
        <v>1</v>
      </c>
      <c r="GT24" s="15">
        <v>1</v>
      </c>
      <c r="GU24" s="15">
        <v>1</v>
      </c>
      <c r="GV24" s="15">
        <v>1</v>
      </c>
      <c r="GW24" s="15">
        <v>1</v>
      </c>
      <c r="GX24" s="15">
        <v>1</v>
      </c>
      <c r="GY24" s="15">
        <v>1</v>
      </c>
      <c r="GZ24" s="15">
        <v>1</v>
      </c>
      <c r="HA24" s="15">
        <v>1</v>
      </c>
      <c r="HB24" s="15">
        <v>1</v>
      </c>
      <c r="HC24" s="15">
        <v>1</v>
      </c>
      <c r="HD24" s="15">
        <v>1</v>
      </c>
      <c r="HE24" s="15">
        <v>1</v>
      </c>
      <c r="HF24" s="15">
        <v>1</v>
      </c>
      <c r="HG24" s="15">
        <v>1</v>
      </c>
      <c r="HH24" s="15">
        <v>1</v>
      </c>
      <c r="HI24" s="15">
        <v>1</v>
      </c>
      <c r="HJ24" s="15">
        <v>1</v>
      </c>
      <c r="HK24" s="15">
        <v>1</v>
      </c>
      <c r="HL24" s="15">
        <v>1</v>
      </c>
      <c r="HM24" s="15">
        <v>1</v>
      </c>
      <c r="HN24" s="15">
        <v>1</v>
      </c>
      <c r="HO24" s="15">
        <v>1</v>
      </c>
      <c r="HP24" s="15">
        <v>1</v>
      </c>
      <c r="HQ24" s="15">
        <v>1</v>
      </c>
      <c r="HR24" s="15">
        <v>1</v>
      </c>
      <c r="HS24" s="15">
        <v>1</v>
      </c>
      <c r="HT24" s="15">
        <v>1</v>
      </c>
      <c r="HU24" s="15">
        <v>1</v>
      </c>
      <c r="HV24" s="15">
        <v>1</v>
      </c>
      <c r="HW24" s="15">
        <v>1</v>
      </c>
      <c r="HX24" s="15">
        <v>1</v>
      </c>
      <c r="HY24" s="15">
        <v>1</v>
      </c>
      <c r="HZ24" s="15">
        <v>1</v>
      </c>
      <c r="IA24" s="15">
        <v>1</v>
      </c>
      <c r="IB24" s="15">
        <v>1</v>
      </c>
      <c r="IC24" s="15">
        <v>1</v>
      </c>
      <c r="ID24" s="15">
        <v>1</v>
      </c>
      <c r="IE24" s="15">
        <v>1</v>
      </c>
      <c r="IF24" s="15">
        <v>1</v>
      </c>
      <c r="IG24" s="15">
        <v>1</v>
      </c>
      <c r="IH24" s="15">
        <v>1</v>
      </c>
      <c r="II24" s="15">
        <v>1</v>
      </c>
      <c r="IJ24" s="15">
        <v>1</v>
      </c>
      <c r="IK24" s="15">
        <v>1</v>
      </c>
      <c r="IL24" s="15">
        <v>1</v>
      </c>
      <c r="IM24" s="15">
        <v>1</v>
      </c>
      <c r="IN24" s="15">
        <v>1</v>
      </c>
      <c r="IO24" s="15">
        <v>1</v>
      </c>
      <c r="IP24" s="15">
        <v>1</v>
      </c>
      <c r="IQ24" s="15">
        <v>1</v>
      </c>
      <c r="IR24" s="15">
        <v>1</v>
      </c>
      <c r="IS24" s="15">
        <v>1</v>
      </c>
      <c r="IT24" s="15">
        <v>1</v>
      </c>
      <c r="IU24" s="15">
        <v>1</v>
      </c>
      <c r="IV24" s="15">
        <v>1</v>
      </c>
      <c r="IW24" s="15">
        <v>1</v>
      </c>
      <c r="IX24" s="15">
        <v>1</v>
      </c>
      <c r="IY24" s="15">
        <v>1</v>
      </c>
      <c r="IZ24" s="15">
        <v>1</v>
      </c>
      <c r="JA24" s="15">
        <v>1</v>
      </c>
      <c r="JB24" s="15">
        <v>1</v>
      </c>
      <c r="JC24" s="15">
        <v>1</v>
      </c>
      <c r="JD24" s="15">
        <v>1</v>
      </c>
      <c r="JE24" s="15">
        <v>1</v>
      </c>
      <c r="JF24" s="15">
        <v>1</v>
      </c>
      <c r="JG24" s="15">
        <v>1</v>
      </c>
      <c r="JH24" s="15">
        <v>1</v>
      </c>
      <c r="JI24" s="15">
        <v>1</v>
      </c>
      <c r="JJ24" s="15">
        <v>1</v>
      </c>
      <c r="JK24" s="15">
        <v>1</v>
      </c>
      <c r="JL24" s="15">
        <v>1</v>
      </c>
      <c r="JM24" s="15">
        <v>1</v>
      </c>
      <c r="JN24" s="15">
        <v>1</v>
      </c>
      <c r="JO24" s="15">
        <v>1</v>
      </c>
      <c r="JP24" s="15">
        <v>1</v>
      </c>
      <c r="JQ24" s="15">
        <v>1</v>
      </c>
      <c r="JR24" s="15">
        <v>1</v>
      </c>
      <c r="JS24" s="15">
        <v>1</v>
      </c>
      <c r="JT24" s="15">
        <v>1</v>
      </c>
      <c r="JU24" s="15">
        <v>1</v>
      </c>
      <c r="JV24" s="15">
        <v>1</v>
      </c>
      <c r="JW24" s="15">
        <v>1</v>
      </c>
      <c r="JX24" s="15">
        <v>1</v>
      </c>
      <c r="JY24" s="15">
        <v>1</v>
      </c>
      <c r="JZ24" s="15">
        <v>1</v>
      </c>
      <c r="KA24" s="15">
        <v>1</v>
      </c>
      <c r="KB24" s="15">
        <v>1</v>
      </c>
      <c r="KC24" s="15">
        <v>1</v>
      </c>
      <c r="KD24" s="15">
        <v>1</v>
      </c>
      <c r="KE24" s="15">
        <v>1</v>
      </c>
      <c r="KF24" s="15">
        <v>1</v>
      </c>
      <c r="KG24" s="15">
        <v>1</v>
      </c>
      <c r="KH24" s="15">
        <v>1</v>
      </c>
      <c r="KI24" s="15">
        <v>1</v>
      </c>
      <c r="KJ24" s="15">
        <v>1</v>
      </c>
      <c r="KK24" s="15">
        <v>1</v>
      </c>
      <c r="KL24" s="15">
        <v>1</v>
      </c>
      <c r="KM24" s="15">
        <v>1</v>
      </c>
      <c r="KN24" s="15">
        <v>1</v>
      </c>
      <c r="KO24" s="15">
        <v>1</v>
      </c>
      <c r="KP24" s="15">
        <v>1</v>
      </c>
      <c r="KQ24" s="15">
        <v>1</v>
      </c>
      <c r="KR24" s="15">
        <v>1</v>
      </c>
      <c r="KS24" s="15">
        <v>1</v>
      </c>
      <c r="KT24" s="15">
        <v>1</v>
      </c>
      <c r="KU24" s="15">
        <v>1</v>
      </c>
      <c r="KV24" s="15">
        <v>1</v>
      </c>
      <c r="KW24" s="15">
        <v>1</v>
      </c>
      <c r="KX24" s="15">
        <v>1</v>
      </c>
      <c r="KY24" s="15">
        <v>1</v>
      </c>
      <c r="KZ24" s="15">
        <v>1</v>
      </c>
      <c r="LA24" s="15">
        <v>1</v>
      </c>
      <c r="LB24" s="15">
        <v>1</v>
      </c>
      <c r="LC24" s="15">
        <v>1</v>
      </c>
      <c r="LD24" s="15">
        <v>1</v>
      </c>
      <c r="LE24" s="15">
        <v>1</v>
      </c>
      <c r="LF24" s="15">
        <v>1</v>
      </c>
      <c r="LG24" s="15">
        <v>1</v>
      </c>
      <c r="LH24" s="15">
        <v>1</v>
      </c>
      <c r="LI24" s="15">
        <v>1</v>
      </c>
      <c r="LJ24" s="15">
        <v>1</v>
      </c>
      <c r="LK24" s="15">
        <v>1</v>
      </c>
      <c r="LL24" s="15">
        <v>1</v>
      </c>
      <c r="LM24" s="15">
        <v>1</v>
      </c>
      <c r="LN24" s="15">
        <v>1</v>
      </c>
      <c r="LO24" s="15">
        <v>1</v>
      </c>
      <c r="LP24" s="15">
        <v>1</v>
      </c>
      <c r="LQ24" s="15">
        <v>1</v>
      </c>
      <c r="LR24" s="15">
        <v>1</v>
      </c>
      <c r="LS24" s="15">
        <v>1</v>
      </c>
      <c r="LT24" s="15">
        <v>1</v>
      </c>
      <c r="LU24" s="15">
        <v>1</v>
      </c>
      <c r="LV24" s="15">
        <v>1</v>
      </c>
      <c r="LW24" s="15">
        <v>1</v>
      </c>
      <c r="LX24" s="15">
        <v>1</v>
      </c>
      <c r="LY24" s="15">
        <v>1</v>
      </c>
      <c r="LZ24" s="15">
        <v>1</v>
      </c>
      <c r="MA24" s="15">
        <v>1</v>
      </c>
      <c r="MB24" s="15">
        <v>1</v>
      </c>
      <c r="MC24" s="15">
        <v>1</v>
      </c>
      <c r="MD24" s="15">
        <v>1</v>
      </c>
      <c r="ME24" s="15">
        <v>1</v>
      </c>
      <c r="MF24" s="15">
        <v>1</v>
      </c>
      <c r="MG24" s="15">
        <v>1</v>
      </c>
      <c r="MH24" s="15">
        <v>1</v>
      </c>
      <c r="MI24" s="15">
        <v>1</v>
      </c>
      <c r="MJ24" s="15">
        <v>1</v>
      </c>
      <c r="MK24" s="15">
        <v>1</v>
      </c>
      <c r="ML24" s="15">
        <v>1</v>
      </c>
      <c r="MM24" s="15">
        <v>1</v>
      </c>
      <c r="MN24" s="15">
        <v>1</v>
      </c>
      <c r="MO24" s="15">
        <v>1</v>
      </c>
      <c r="MP24" s="15">
        <v>1</v>
      </c>
      <c r="MQ24" s="15">
        <v>1</v>
      </c>
      <c r="MR24" s="15">
        <v>1</v>
      </c>
      <c r="MS24" s="15">
        <v>1</v>
      </c>
      <c r="MT24" s="15">
        <v>1</v>
      </c>
      <c r="MU24" s="15">
        <v>1</v>
      </c>
      <c r="MV24" s="15">
        <v>1</v>
      </c>
      <c r="MW24" s="15">
        <v>1</v>
      </c>
      <c r="MX24" s="15">
        <v>1</v>
      </c>
      <c r="MY24" s="15">
        <v>1</v>
      </c>
      <c r="MZ24" s="15">
        <v>1</v>
      </c>
      <c r="NA24" s="1"/>
      <c r="NB24" s="19" t="str">
        <f t="shared" si="177"/>
        <v>ARA Clearing Price</v>
      </c>
      <c r="NC24" s="15"/>
      <c r="ND24" s="15"/>
      <c r="NE24" s="15"/>
      <c r="NF24" s="15"/>
      <c r="NG24" s="15"/>
      <c r="NH24" s="15"/>
      <c r="NI24" s="15"/>
      <c r="NJ24" s="15"/>
      <c r="NK24" s="15"/>
      <c r="NL24" s="15"/>
      <c r="NM24" s="15"/>
      <c r="NN24" s="15"/>
      <c r="NO24" s="15"/>
      <c r="NP24" s="15"/>
      <c r="NQ24" s="15"/>
      <c r="NR24" s="15"/>
      <c r="NS24" s="15"/>
      <c r="NT24" s="15"/>
      <c r="NU24" s="15"/>
      <c r="NV24" s="15"/>
      <c r="NW24" s="15"/>
      <c r="NX24" s="15"/>
      <c r="NY24" s="15"/>
      <c r="NZ24" s="15"/>
      <c r="OA24" s="15"/>
      <c r="OB24" s="15"/>
      <c r="OC24" s="15"/>
      <c r="OD24" s="15"/>
      <c r="OE24" s="15"/>
      <c r="OF24" s="15"/>
      <c r="OH24" s="58"/>
    </row>
    <row r="25" spans="2:398" x14ac:dyDescent="0.25">
      <c r="C25" s="3"/>
      <c r="D25" s="151" t="s">
        <v>274</v>
      </c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>+((3.1*Q23)+((3.1-Q20)*Q24))/Q20</f>
        <v>2.8128317373461011</v>
      </c>
      <c r="R25" s="15">
        <f t="shared" ref="R25:CC25" si="422">+((3.1*R23)+((3.1-R20)*R24))/R20</f>
        <v>2.8128317373461011</v>
      </c>
      <c r="S25" s="15">
        <f t="shared" si="422"/>
        <v>2.8128317373461011</v>
      </c>
      <c r="T25" s="15">
        <f t="shared" si="422"/>
        <v>2.8128317373461011</v>
      </c>
      <c r="U25" s="15">
        <f t="shared" si="422"/>
        <v>2.8128317373461011</v>
      </c>
      <c r="V25" s="15">
        <f t="shared" si="422"/>
        <v>2.2929229366165069</v>
      </c>
      <c r="W25" s="15">
        <f t="shared" si="422"/>
        <v>2.2929229366165069</v>
      </c>
      <c r="X25" s="15">
        <f t="shared" si="422"/>
        <v>2.2929229366165069</v>
      </c>
      <c r="Y25" s="15">
        <f t="shared" si="422"/>
        <v>2.2929229366165069</v>
      </c>
      <c r="Z25" s="15">
        <f t="shared" si="422"/>
        <v>2.2929229366165069</v>
      </c>
      <c r="AA25" s="15">
        <f t="shared" si="422"/>
        <v>2.2929229366165069</v>
      </c>
      <c r="AB25" s="15">
        <f t="shared" si="422"/>
        <v>2.2929229366165069</v>
      </c>
      <c r="AC25" s="15">
        <f t="shared" si="422"/>
        <v>2.2929229366165069</v>
      </c>
      <c r="AD25" s="15">
        <f t="shared" si="422"/>
        <v>2.2929229366165069</v>
      </c>
      <c r="AE25" s="15">
        <f t="shared" si="422"/>
        <v>2.2929229366165069</v>
      </c>
      <c r="AF25" s="15">
        <f t="shared" si="422"/>
        <v>2.2929229366165069</v>
      </c>
      <c r="AG25" s="15">
        <f t="shared" si="422"/>
        <v>2.2929229366165069</v>
      </c>
      <c r="AH25" s="15">
        <f t="shared" si="422"/>
        <v>0.84840857273141812</v>
      </c>
      <c r="AI25" s="15">
        <f t="shared" si="422"/>
        <v>0.84840857273141812</v>
      </c>
      <c r="AJ25" s="15">
        <f t="shared" si="422"/>
        <v>0.84840857273141812</v>
      </c>
      <c r="AK25" s="15">
        <f t="shared" si="422"/>
        <v>0.84840857273141812</v>
      </c>
      <c r="AL25" s="15">
        <f t="shared" si="422"/>
        <v>0.84840857273141812</v>
      </c>
      <c r="AM25" s="15">
        <f t="shared" si="422"/>
        <v>0.84840857273141812</v>
      </c>
      <c r="AN25" s="15">
        <f t="shared" si="422"/>
        <v>0.84840857273141812</v>
      </c>
      <c r="AO25" s="15">
        <f t="shared" si="422"/>
        <v>0.84840857273141812</v>
      </c>
      <c r="AP25" s="15">
        <f t="shared" si="422"/>
        <v>0.84840857273141812</v>
      </c>
      <c r="AQ25" s="15">
        <f t="shared" si="422"/>
        <v>0.84840857273141812</v>
      </c>
      <c r="AR25" s="15">
        <f t="shared" si="422"/>
        <v>0.84840857273141812</v>
      </c>
      <c r="AS25" s="15">
        <f t="shared" si="422"/>
        <v>0.84840857273141812</v>
      </c>
      <c r="AT25" s="15">
        <f t="shared" si="422"/>
        <v>1.4575239398084814</v>
      </c>
      <c r="AU25" s="15">
        <f t="shared" si="422"/>
        <v>1.4575239398084814</v>
      </c>
      <c r="AV25" s="15">
        <f t="shared" si="422"/>
        <v>1.4575239398084814</v>
      </c>
      <c r="AW25" s="15">
        <f t="shared" si="422"/>
        <v>1.4575239398084814</v>
      </c>
      <c r="AX25" s="15">
        <f t="shared" si="422"/>
        <v>1.4575239398084814</v>
      </c>
      <c r="AY25" s="15">
        <f t="shared" si="422"/>
        <v>1.4575239398084814</v>
      </c>
      <c r="AZ25" s="15">
        <f t="shared" si="422"/>
        <v>1.4575239398084814</v>
      </c>
      <c r="BA25" s="15">
        <f t="shared" si="422"/>
        <v>1.4575239398084814</v>
      </c>
      <c r="BB25" s="15">
        <f t="shared" si="422"/>
        <v>1.4575239398084814</v>
      </c>
      <c r="BC25" s="15">
        <f t="shared" si="422"/>
        <v>1.4575239398084814</v>
      </c>
      <c r="BD25" s="15">
        <f t="shared" si="422"/>
        <v>1.4575239398084814</v>
      </c>
      <c r="BE25" s="15">
        <f t="shared" si="422"/>
        <v>1.4575239398084814</v>
      </c>
      <c r="BF25" s="15">
        <f t="shared" si="422"/>
        <v>1.4956908344733242</v>
      </c>
      <c r="BG25" s="15">
        <f t="shared" si="422"/>
        <v>1.4956908344733242</v>
      </c>
      <c r="BH25" s="15">
        <f t="shared" si="422"/>
        <v>1.4956908344733242</v>
      </c>
      <c r="BI25" s="15">
        <f t="shared" si="422"/>
        <v>1.4956908344733242</v>
      </c>
      <c r="BJ25" s="15">
        <f t="shared" si="422"/>
        <v>1.4956908344733242</v>
      </c>
      <c r="BK25" s="15">
        <f t="shared" si="422"/>
        <v>1.4956908344733242</v>
      </c>
      <c r="BL25" s="15">
        <f t="shared" si="422"/>
        <v>1.4956908344733242</v>
      </c>
      <c r="BM25" s="15">
        <f t="shared" si="422"/>
        <v>1.4956908344733242</v>
      </c>
      <c r="BN25" s="15">
        <f t="shared" si="422"/>
        <v>1.4956908344733242</v>
      </c>
      <c r="BO25" s="15">
        <f t="shared" si="422"/>
        <v>1.4956908344733242</v>
      </c>
      <c r="BP25" s="15">
        <f t="shared" si="422"/>
        <v>1.4956908344733242</v>
      </c>
      <c r="BQ25" s="15">
        <f t="shared" si="422"/>
        <v>1.4956908344733242</v>
      </c>
      <c r="BR25" s="15">
        <f t="shared" si="422"/>
        <v>2.1805745554035569</v>
      </c>
      <c r="BS25" s="15">
        <f t="shared" si="422"/>
        <v>2.1805745554035569</v>
      </c>
      <c r="BT25" s="15">
        <f t="shared" si="422"/>
        <v>2.1805745554035569</v>
      </c>
      <c r="BU25" s="15">
        <f t="shared" si="422"/>
        <v>2.1805745554035569</v>
      </c>
      <c r="BV25" s="15">
        <f t="shared" si="422"/>
        <v>2.1805745554035569</v>
      </c>
      <c r="BW25" s="15">
        <f t="shared" si="422"/>
        <v>2.1805745554035569</v>
      </c>
      <c r="BX25" s="15">
        <f t="shared" si="422"/>
        <v>2.1805745554035569</v>
      </c>
      <c r="BY25" s="15">
        <f t="shared" si="422"/>
        <v>2.1805745554035569</v>
      </c>
      <c r="BZ25" s="15">
        <f t="shared" si="422"/>
        <v>2.1805745554035569</v>
      </c>
      <c r="CA25" s="15">
        <f t="shared" si="422"/>
        <v>2.1805745554035569</v>
      </c>
      <c r="CB25" s="15">
        <f t="shared" si="422"/>
        <v>2.1805745554035569</v>
      </c>
      <c r="CC25" s="15">
        <f t="shared" si="422"/>
        <v>2.1805745554035569</v>
      </c>
      <c r="CD25" s="15">
        <f t="shared" ref="CD25:EF25" si="423">+((3.1*CD23)+((3.1-CD20)*CD24))/CD20</f>
        <v>2.7106703146374831</v>
      </c>
      <c r="CE25" s="15">
        <f t="shared" si="423"/>
        <v>2.7106703146374831</v>
      </c>
      <c r="CF25" s="15">
        <f t="shared" si="423"/>
        <v>2.7106703146374831</v>
      </c>
      <c r="CG25" s="15">
        <f t="shared" si="423"/>
        <v>2.7106703146374831</v>
      </c>
      <c r="CH25" s="15">
        <f t="shared" si="423"/>
        <v>2.7106703146374831</v>
      </c>
      <c r="CI25" s="15">
        <f t="shared" si="423"/>
        <v>2.7106703146374831</v>
      </c>
      <c r="CJ25" s="15">
        <f t="shared" si="423"/>
        <v>2.7106703146374831</v>
      </c>
      <c r="CK25" s="15">
        <f t="shared" si="423"/>
        <v>2.7106703146374831</v>
      </c>
      <c r="CL25" s="15">
        <f t="shared" si="423"/>
        <v>2.7106703146374831</v>
      </c>
      <c r="CM25" s="15">
        <f t="shared" si="423"/>
        <v>2.7106703146374831</v>
      </c>
      <c r="CN25" s="15">
        <f t="shared" si="423"/>
        <v>2.7106703146374831</v>
      </c>
      <c r="CO25" s="15">
        <f t="shared" si="423"/>
        <v>2.7106703146374831</v>
      </c>
      <c r="CP25" s="15">
        <f t="shared" si="423"/>
        <v>3.2407660738714092</v>
      </c>
      <c r="CQ25" s="15">
        <f t="shared" si="423"/>
        <v>3.2407660738714092</v>
      </c>
      <c r="CR25" s="15">
        <f t="shared" si="423"/>
        <v>3.2407660738714092</v>
      </c>
      <c r="CS25" s="15">
        <f t="shared" si="423"/>
        <v>3.2407660738714092</v>
      </c>
      <c r="CT25" s="15">
        <f t="shared" si="423"/>
        <v>3.2407660738714092</v>
      </c>
      <c r="CU25" s="15">
        <f t="shared" si="423"/>
        <v>3.2407660738714092</v>
      </c>
      <c r="CV25" s="15">
        <f t="shared" si="423"/>
        <v>3.2407660738714092</v>
      </c>
      <c r="CW25" s="15">
        <f t="shared" si="423"/>
        <v>3.2407660738714092</v>
      </c>
      <c r="CX25" s="15">
        <f t="shared" si="423"/>
        <v>3.2407660738714092</v>
      </c>
      <c r="CY25" s="15">
        <f t="shared" si="423"/>
        <v>3.2407660738714092</v>
      </c>
      <c r="CZ25" s="15">
        <f t="shared" si="423"/>
        <v>3.2407660738714092</v>
      </c>
      <c r="DA25" s="15">
        <f t="shared" si="423"/>
        <v>3.2407660738714092</v>
      </c>
      <c r="DB25" s="15">
        <f t="shared" si="423"/>
        <v>3.3467852257181945</v>
      </c>
      <c r="DC25" s="15">
        <f t="shared" si="423"/>
        <v>3.3467852257181945</v>
      </c>
      <c r="DD25" s="15">
        <f t="shared" si="423"/>
        <v>3.3467852257181945</v>
      </c>
      <c r="DE25" s="15">
        <f t="shared" si="423"/>
        <v>3.3467852257181945</v>
      </c>
      <c r="DF25" s="15">
        <f t="shared" si="423"/>
        <v>3.3467852257181945</v>
      </c>
      <c r="DG25" s="15">
        <f t="shared" si="423"/>
        <v>3.3467852257181945</v>
      </c>
      <c r="DH25" s="15">
        <f t="shared" si="423"/>
        <v>3.3467852257181945</v>
      </c>
      <c r="DI25" s="15">
        <f t="shared" si="423"/>
        <v>3.3467852257181945</v>
      </c>
      <c r="DJ25" s="15">
        <f t="shared" si="423"/>
        <v>3.3467852257181945</v>
      </c>
      <c r="DK25" s="15">
        <f t="shared" si="423"/>
        <v>3.3467852257181945</v>
      </c>
      <c r="DL25" s="15">
        <f t="shared" si="423"/>
        <v>3.3467852257181945</v>
      </c>
      <c r="DM25" s="15">
        <f t="shared" si="423"/>
        <v>3.3467852257181945</v>
      </c>
      <c r="DN25" s="15">
        <f t="shared" si="423"/>
        <v>3.4559849521203843</v>
      </c>
      <c r="DO25" s="15">
        <f t="shared" si="423"/>
        <v>3.4559849521203843</v>
      </c>
      <c r="DP25" s="15">
        <f t="shared" si="423"/>
        <v>3.4559849521203843</v>
      </c>
      <c r="DQ25" s="15">
        <f t="shared" si="423"/>
        <v>3.4559849521203843</v>
      </c>
      <c r="DR25" s="15">
        <f t="shared" si="423"/>
        <v>3.4559849521203843</v>
      </c>
      <c r="DS25" s="15">
        <f t="shared" si="423"/>
        <v>3.4559849521203843</v>
      </c>
      <c r="DT25" s="15">
        <f t="shared" si="423"/>
        <v>3.4559849521203843</v>
      </c>
      <c r="DU25" s="15">
        <f t="shared" si="423"/>
        <v>3.4559849521203843</v>
      </c>
      <c r="DV25" s="15">
        <f t="shared" si="423"/>
        <v>3.4559849521203843</v>
      </c>
      <c r="DW25" s="15">
        <f t="shared" si="423"/>
        <v>3.4559849521203843</v>
      </c>
      <c r="DX25" s="15">
        <f t="shared" si="423"/>
        <v>3.4559849521203843</v>
      </c>
      <c r="DY25" s="15">
        <f t="shared" si="423"/>
        <v>3.4559849521203843</v>
      </c>
      <c r="DZ25" s="15">
        <f t="shared" si="423"/>
        <v>3.568460670314638</v>
      </c>
      <c r="EA25" s="15">
        <f t="shared" si="423"/>
        <v>3.568460670314638</v>
      </c>
      <c r="EB25" s="15">
        <f t="shared" si="423"/>
        <v>3.568460670314638</v>
      </c>
      <c r="EC25" s="15">
        <f t="shared" si="423"/>
        <v>3.568460670314638</v>
      </c>
      <c r="ED25" s="15">
        <f t="shared" si="423"/>
        <v>3.568460670314638</v>
      </c>
      <c r="EE25" s="15">
        <f t="shared" si="423"/>
        <v>3.568460670314638</v>
      </c>
      <c r="EF25" s="15">
        <f t="shared" si="423"/>
        <v>3.568460670314638</v>
      </c>
      <c r="EG25" s="15"/>
      <c r="EH25" s="15"/>
      <c r="EI25" s="15"/>
      <c r="EJ25" s="15"/>
      <c r="EK25" s="15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  <c r="FK25" s="15"/>
      <c r="FL25" s="15"/>
      <c r="FM25" s="15"/>
      <c r="FN25" s="15"/>
      <c r="FO25" s="15"/>
      <c r="FP25" s="15"/>
      <c r="FQ25" s="15"/>
      <c r="FR25" s="15"/>
      <c r="FS25" s="15"/>
      <c r="FT25" s="15"/>
      <c r="FU25" s="15"/>
      <c r="FV25" s="15"/>
      <c r="FW25" s="15"/>
      <c r="FX25" s="15"/>
      <c r="FY25" s="15"/>
      <c r="FZ25" s="15"/>
      <c r="GA25" s="15"/>
      <c r="GB25" s="15"/>
      <c r="GC25" s="15"/>
      <c r="GD25" s="15"/>
      <c r="GE25" s="15"/>
      <c r="GF25" s="15"/>
      <c r="GG25" s="15"/>
      <c r="GH25" s="15"/>
      <c r="GI25" s="15"/>
      <c r="GJ25" s="15"/>
      <c r="GK25" s="15"/>
      <c r="GL25" s="15"/>
      <c r="GM25" s="15"/>
      <c r="GN25" s="15"/>
      <c r="GO25" s="15"/>
      <c r="GP25" s="15"/>
      <c r="GQ25" s="15"/>
      <c r="GR25" s="15"/>
      <c r="GS25" s="15"/>
      <c r="GT25" s="15"/>
      <c r="GU25" s="15"/>
      <c r="GV25" s="15"/>
      <c r="GW25" s="15"/>
      <c r="GX25" s="15"/>
      <c r="GY25" s="15"/>
      <c r="GZ25" s="15"/>
      <c r="HA25" s="15"/>
      <c r="HB25" s="15"/>
      <c r="HC25" s="15"/>
      <c r="HD25" s="15"/>
      <c r="HE25" s="15"/>
      <c r="HF25" s="15"/>
      <c r="HG25" s="15"/>
      <c r="HH25" s="15"/>
      <c r="HI25" s="15"/>
      <c r="HJ25" s="15"/>
      <c r="HK25" s="15"/>
      <c r="HL25" s="15"/>
      <c r="HM25" s="15"/>
      <c r="HN25" s="15"/>
      <c r="HO25" s="15"/>
      <c r="HP25" s="15"/>
      <c r="HQ25" s="15"/>
      <c r="HR25" s="15"/>
      <c r="HS25" s="15"/>
      <c r="HT25" s="15"/>
      <c r="HU25" s="15"/>
      <c r="HV25" s="15"/>
      <c r="HW25" s="15"/>
      <c r="HX25" s="15"/>
      <c r="HY25" s="15"/>
      <c r="HZ25" s="15"/>
      <c r="IA25" s="15"/>
      <c r="IB25" s="15"/>
      <c r="IC25" s="15"/>
      <c r="ID25" s="15"/>
      <c r="IE25" s="15"/>
      <c r="IF25" s="15"/>
      <c r="IG25" s="15"/>
      <c r="IH25" s="15"/>
      <c r="II25" s="15"/>
      <c r="IJ25" s="15"/>
      <c r="IK25" s="15"/>
      <c r="IL25" s="15"/>
      <c r="IM25" s="15"/>
      <c r="IN25" s="15"/>
      <c r="IO25" s="15"/>
      <c r="IP25" s="15"/>
      <c r="IQ25" s="15"/>
      <c r="IR25" s="15"/>
      <c r="IS25" s="15"/>
      <c r="IT25" s="15"/>
      <c r="IU25" s="15"/>
      <c r="IV25" s="15"/>
      <c r="IW25" s="15"/>
      <c r="IX25" s="15"/>
      <c r="IY25" s="15"/>
      <c r="IZ25" s="15"/>
      <c r="JA25" s="15"/>
      <c r="JB25" s="15"/>
      <c r="JC25" s="15"/>
      <c r="JD25" s="15"/>
      <c r="JE25" s="15"/>
      <c r="JF25" s="15"/>
      <c r="JG25" s="15"/>
      <c r="JH25" s="15"/>
      <c r="JI25" s="15"/>
      <c r="JJ25" s="15"/>
      <c r="JK25" s="15"/>
      <c r="JL25" s="15"/>
      <c r="JM25" s="15"/>
      <c r="JN25" s="15"/>
      <c r="JO25" s="15"/>
      <c r="JP25" s="15"/>
      <c r="JQ25" s="15"/>
      <c r="JR25" s="15"/>
      <c r="JS25" s="15"/>
      <c r="JT25" s="15"/>
      <c r="JU25" s="15"/>
      <c r="JV25" s="15"/>
      <c r="JW25" s="15"/>
      <c r="JX25" s="15"/>
      <c r="JY25" s="15"/>
      <c r="JZ25" s="15"/>
      <c r="KA25" s="15"/>
      <c r="KB25" s="15"/>
      <c r="KC25" s="15"/>
      <c r="KD25" s="15"/>
      <c r="KE25" s="15"/>
      <c r="KF25" s="15"/>
      <c r="KG25" s="15"/>
      <c r="KH25" s="15"/>
      <c r="KI25" s="15"/>
      <c r="KJ25" s="15"/>
      <c r="KK25" s="15"/>
      <c r="KL25" s="15"/>
      <c r="KM25" s="15"/>
      <c r="KN25" s="15"/>
      <c r="KO25" s="15"/>
      <c r="KP25" s="15"/>
      <c r="KQ25" s="15"/>
      <c r="KR25" s="15"/>
      <c r="KS25" s="15"/>
      <c r="KT25" s="15"/>
      <c r="KU25" s="15"/>
      <c r="KV25" s="15"/>
      <c r="KW25" s="15"/>
      <c r="KX25" s="15"/>
      <c r="KY25" s="15"/>
      <c r="KZ25" s="15"/>
      <c r="LA25" s="15"/>
      <c r="LB25" s="15"/>
      <c r="LC25" s="15"/>
      <c r="LD25" s="15"/>
      <c r="LE25" s="15"/>
      <c r="LF25" s="15"/>
      <c r="LG25" s="15"/>
      <c r="LH25" s="15"/>
      <c r="LI25" s="15"/>
      <c r="LJ25" s="15"/>
      <c r="LK25" s="15"/>
      <c r="LL25" s="15"/>
      <c r="LM25" s="15"/>
      <c r="LN25" s="15"/>
      <c r="LO25" s="15"/>
      <c r="LP25" s="15"/>
      <c r="LQ25" s="15"/>
      <c r="LR25" s="15"/>
      <c r="LS25" s="15"/>
      <c r="LT25" s="15"/>
      <c r="LU25" s="15"/>
      <c r="LV25" s="15"/>
      <c r="LW25" s="15"/>
      <c r="LX25" s="15"/>
      <c r="LY25" s="15"/>
      <c r="LZ25" s="15"/>
      <c r="MA25" s="15"/>
      <c r="MB25" s="15"/>
      <c r="MC25" s="15"/>
      <c r="MD25" s="15"/>
      <c r="ME25" s="15"/>
      <c r="MF25" s="15"/>
      <c r="MG25" s="15"/>
      <c r="MH25" s="15"/>
      <c r="MI25" s="15"/>
      <c r="MJ25" s="15"/>
      <c r="MK25" s="15"/>
      <c r="ML25" s="15"/>
      <c r="MM25" s="15"/>
      <c r="MN25" s="15"/>
      <c r="MO25" s="15"/>
      <c r="MP25" s="15"/>
      <c r="MQ25" s="15"/>
      <c r="MR25" s="15"/>
      <c r="MS25" s="15"/>
      <c r="MT25" s="15"/>
      <c r="MU25" s="15"/>
      <c r="MV25" s="15"/>
      <c r="MW25" s="15"/>
      <c r="MX25" s="15"/>
      <c r="MY25" s="15"/>
      <c r="MZ25" s="15"/>
      <c r="NA25" s="1"/>
      <c r="NB25" s="19" t="str">
        <f t="shared" si="177"/>
        <v>Weighted Ave Clearing Price</v>
      </c>
      <c r="NC25" s="15"/>
      <c r="ND25" s="15"/>
      <c r="NE25" s="15"/>
      <c r="NF25" s="15"/>
      <c r="NG25" s="15"/>
      <c r="NH25" s="15"/>
      <c r="NI25" s="15"/>
      <c r="NJ25" s="15"/>
      <c r="NK25" s="15"/>
      <c r="NL25" s="15"/>
      <c r="NM25" s="15"/>
      <c r="NN25" s="15"/>
      <c r="NO25" s="15"/>
      <c r="NP25" s="15"/>
      <c r="NQ25" s="15"/>
      <c r="NR25" s="15"/>
      <c r="NS25" s="15"/>
      <c r="NT25" s="15"/>
      <c r="NU25" s="15"/>
      <c r="NV25" s="15"/>
      <c r="NW25" s="15"/>
      <c r="NX25" s="15"/>
      <c r="NY25" s="15"/>
      <c r="NZ25" s="15"/>
      <c r="OA25" s="15"/>
      <c r="OB25" s="15"/>
      <c r="OC25" s="15"/>
      <c r="OD25" s="15"/>
      <c r="OE25" s="15"/>
      <c r="OF25" s="15"/>
      <c r="OH25" s="58"/>
    </row>
    <row r="26" spans="2:398" x14ac:dyDescent="0.25">
      <c r="C26" s="3"/>
      <c r="D26" s="19" t="s">
        <v>85</v>
      </c>
      <c r="E26" s="16">
        <f t="shared" ref="E26" si="424">-E20*E23*E21*1000</f>
        <v>0</v>
      </c>
      <c r="F26" s="16">
        <f t="shared" ref="F26" si="425">-F20*F23*F21*1000</f>
        <v>0</v>
      </c>
      <c r="G26" s="16">
        <f t="shared" ref="G26" si="426">-G20*G23*G21*1000</f>
        <v>0</v>
      </c>
      <c r="H26" s="16">
        <f t="shared" ref="H26" si="427">-H20*H23*H21*1000</f>
        <v>0</v>
      </c>
      <c r="I26" s="16">
        <f t="shared" ref="I26" si="428">-I20*I23*I21*1000</f>
        <v>0</v>
      </c>
      <c r="J26" s="16">
        <f t="shared" ref="J26" si="429">-J20*J23*J21*1000</f>
        <v>0</v>
      </c>
      <c r="K26" s="16">
        <f t="shared" ref="K26" si="430">-K20*K23*K21*1000</f>
        <v>0</v>
      </c>
      <c r="L26" s="16">
        <f t="shared" ref="L26" si="431">-L20*L23*L21*1000</f>
        <v>0</v>
      </c>
      <c r="M26" s="16">
        <f t="shared" ref="M26" si="432">-M20*M23*M21*1000</f>
        <v>0</v>
      </c>
      <c r="N26" s="16">
        <f t="shared" ref="N26" si="433">-N20*N23*N21*1000</f>
        <v>0</v>
      </c>
      <c r="O26" s="16">
        <f t="shared" ref="O26" si="434">-O20*O23*O21*1000</f>
        <v>0</v>
      </c>
      <c r="P26" s="16">
        <f t="shared" ref="P26" si="435">-P20*P23*P21*1000</f>
        <v>0</v>
      </c>
      <c r="Q26" s="16">
        <f>-Q20*Q25*Q21*1000</f>
        <v>0</v>
      </c>
      <c r="R26" s="16">
        <f t="shared" ref="R26:CC26" si="436">-R20*R25*R21*1000</f>
        <v>0</v>
      </c>
      <c r="S26" s="16">
        <f t="shared" si="436"/>
        <v>0</v>
      </c>
      <c r="T26" s="16">
        <f t="shared" si="436"/>
        <v>0</v>
      </c>
      <c r="U26" s="16">
        <f t="shared" si="436"/>
        <v>0</v>
      </c>
      <c r="V26" s="16">
        <f t="shared" si="436"/>
        <v>0</v>
      </c>
      <c r="W26" s="16">
        <f t="shared" si="436"/>
        <v>0</v>
      </c>
      <c r="X26" s="16">
        <f t="shared" si="436"/>
        <v>0</v>
      </c>
      <c r="Y26" s="16">
        <f t="shared" si="436"/>
        <v>0</v>
      </c>
      <c r="Z26" s="16">
        <f t="shared" si="436"/>
        <v>0</v>
      </c>
      <c r="AA26" s="16">
        <f t="shared" si="436"/>
        <v>0</v>
      </c>
      <c r="AB26" s="16">
        <f t="shared" si="436"/>
        <v>0</v>
      </c>
      <c r="AC26" s="16">
        <f t="shared" si="436"/>
        <v>0</v>
      </c>
      <c r="AD26" s="16">
        <f t="shared" si="436"/>
        <v>0</v>
      </c>
      <c r="AE26" s="16">
        <f t="shared" si="436"/>
        <v>0</v>
      </c>
      <c r="AF26" s="16">
        <f t="shared" si="436"/>
        <v>0</v>
      </c>
      <c r="AG26" s="16">
        <f t="shared" si="436"/>
        <v>0</v>
      </c>
      <c r="AH26" s="16">
        <f t="shared" si="436"/>
        <v>0</v>
      </c>
      <c r="AI26" s="16">
        <f t="shared" si="436"/>
        <v>0</v>
      </c>
      <c r="AJ26" s="16">
        <f t="shared" si="436"/>
        <v>0</v>
      </c>
      <c r="AK26" s="16">
        <f t="shared" si="436"/>
        <v>0</v>
      </c>
      <c r="AL26" s="16">
        <f t="shared" si="436"/>
        <v>0</v>
      </c>
      <c r="AM26" s="16">
        <f t="shared" si="436"/>
        <v>0</v>
      </c>
      <c r="AN26" s="16">
        <f t="shared" si="436"/>
        <v>0</v>
      </c>
      <c r="AO26" s="16">
        <f t="shared" si="436"/>
        <v>0</v>
      </c>
      <c r="AP26" s="16">
        <f t="shared" si="436"/>
        <v>0</v>
      </c>
      <c r="AQ26" s="16">
        <f t="shared" si="436"/>
        <v>0</v>
      </c>
      <c r="AR26" s="16">
        <f t="shared" si="436"/>
        <v>0</v>
      </c>
      <c r="AS26" s="16">
        <f t="shared" si="436"/>
        <v>0</v>
      </c>
      <c r="AT26" s="16">
        <f t="shared" si="436"/>
        <v>0</v>
      </c>
      <c r="AU26" s="16">
        <f t="shared" si="436"/>
        <v>0</v>
      </c>
      <c r="AV26" s="16">
        <f t="shared" si="436"/>
        <v>0</v>
      </c>
      <c r="AW26" s="16">
        <f t="shared" si="436"/>
        <v>0</v>
      </c>
      <c r="AX26" s="16">
        <f t="shared" si="436"/>
        <v>0</v>
      </c>
      <c r="AY26" s="16">
        <f t="shared" si="436"/>
        <v>0</v>
      </c>
      <c r="AZ26" s="16">
        <f t="shared" si="436"/>
        <v>0</v>
      </c>
      <c r="BA26" s="16">
        <f t="shared" si="436"/>
        <v>0</v>
      </c>
      <c r="BB26" s="16">
        <f t="shared" si="436"/>
        <v>0</v>
      </c>
      <c r="BC26" s="16">
        <f t="shared" si="436"/>
        <v>0</v>
      </c>
      <c r="BD26" s="16">
        <f t="shared" si="436"/>
        <v>0</v>
      </c>
      <c r="BE26" s="16">
        <f t="shared" si="436"/>
        <v>0</v>
      </c>
      <c r="BF26" s="16">
        <f t="shared" si="436"/>
        <v>0</v>
      </c>
      <c r="BG26" s="16">
        <f t="shared" si="436"/>
        <v>0</v>
      </c>
      <c r="BH26" s="16">
        <f t="shared" si="436"/>
        <v>0</v>
      </c>
      <c r="BI26" s="16">
        <f t="shared" si="436"/>
        <v>0</v>
      </c>
      <c r="BJ26" s="16">
        <f t="shared" si="436"/>
        <v>0</v>
      </c>
      <c r="BK26" s="16">
        <f t="shared" si="436"/>
        <v>0</v>
      </c>
      <c r="BL26" s="16">
        <f t="shared" si="436"/>
        <v>0</v>
      </c>
      <c r="BM26" s="16">
        <f t="shared" si="436"/>
        <v>0</v>
      </c>
      <c r="BN26" s="16">
        <f t="shared" si="436"/>
        <v>0</v>
      </c>
      <c r="BO26" s="16">
        <f t="shared" si="436"/>
        <v>0</v>
      </c>
      <c r="BP26" s="16">
        <f t="shared" si="436"/>
        <v>0</v>
      </c>
      <c r="BQ26" s="16">
        <f t="shared" si="436"/>
        <v>0</v>
      </c>
      <c r="BR26" s="16">
        <f t="shared" si="436"/>
        <v>0</v>
      </c>
      <c r="BS26" s="16">
        <f t="shared" si="436"/>
        <v>0</v>
      </c>
      <c r="BT26" s="16">
        <f t="shared" si="436"/>
        <v>0</v>
      </c>
      <c r="BU26" s="16">
        <f t="shared" si="436"/>
        <v>0</v>
      </c>
      <c r="BV26" s="16">
        <f t="shared" si="436"/>
        <v>0</v>
      </c>
      <c r="BW26" s="16">
        <f t="shared" si="436"/>
        <v>0</v>
      </c>
      <c r="BX26" s="16">
        <f t="shared" si="436"/>
        <v>0</v>
      </c>
      <c r="BY26" s="16">
        <f t="shared" si="436"/>
        <v>0</v>
      </c>
      <c r="BZ26" s="16">
        <f t="shared" si="436"/>
        <v>0</v>
      </c>
      <c r="CA26" s="16">
        <f t="shared" si="436"/>
        <v>0</v>
      </c>
      <c r="CB26" s="16">
        <f t="shared" si="436"/>
        <v>0</v>
      </c>
      <c r="CC26" s="16">
        <f t="shared" si="436"/>
        <v>0</v>
      </c>
      <c r="CD26" s="16">
        <f t="shared" ref="CD26:EO26" si="437">-CD20*CD25*CD21*1000</f>
        <v>0</v>
      </c>
      <c r="CE26" s="16">
        <f t="shared" si="437"/>
        <v>0</v>
      </c>
      <c r="CF26" s="16">
        <f t="shared" si="437"/>
        <v>0</v>
      </c>
      <c r="CG26" s="16">
        <f t="shared" si="437"/>
        <v>0</v>
      </c>
      <c r="CH26" s="16">
        <f t="shared" si="437"/>
        <v>0</v>
      </c>
      <c r="CI26" s="16">
        <f t="shared" si="437"/>
        <v>0</v>
      </c>
      <c r="CJ26" s="16">
        <f t="shared" si="437"/>
        <v>0</v>
      </c>
      <c r="CK26" s="16">
        <f t="shared" si="437"/>
        <v>0</v>
      </c>
      <c r="CL26" s="16">
        <f t="shared" si="437"/>
        <v>0</v>
      </c>
      <c r="CM26" s="16">
        <f t="shared" si="437"/>
        <v>0</v>
      </c>
      <c r="CN26" s="16">
        <f t="shared" si="437"/>
        <v>0</v>
      </c>
      <c r="CO26" s="16">
        <f t="shared" si="437"/>
        <v>0</v>
      </c>
      <c r="CP26" s="16">
        <f t="shared" si="437"/>
        <v>0</v>
      </c>
      <c r="CQ26" s="16">
        <f t="shared" si="437"/>
        <v>0</v>
      </c>
      <c r="CR26" s="16">
        <f t="shared" si="437"/>
        <v>0</v>
      </c>
      <c r="CS26" s="16">
        <f t="shared" si="437"/>
        <v>0</v>
      </c>
      <c r="CT26" s="16">
        <f t="shared" si="437"/>
        <v>0</v>
      </c>
      <c r="CU26" s="16">
        <f t="shared" si="437"/>
        <v>0</v>
      </c>
      <c r="CV26" s="16">
        <f t="shared" si="437"/>
        <v>0</v>
      </c>
      <c r="CW26" s="16">
        <f t="shared" si="437"/>
        <v>0</v>
      </c>
      <c r="CX26" s="16">
        <f t="shared" si="437"/>
        <v>0</v>
      </c>
      <c r="CY26" s="16">
        <f t="shared" si="437"/>
        <v>0</v>
      </c>
      <c r="CZ26" s="16">
        <f t="shared" si="437"/>
        <v>0</v>
      </c>
      <c r="DA26" s="16">
        <f t="shared" si="437"/>
        <v>0</v>
      </c>
      <c r="DB26" s="16">
        <f t="shared" si="437"/>
        <v>0</v>
      </c>
      <c r="DC26" s="16">
        <f t="shared" si="437"/>
        <v>0</v>
      </c>
      <c r="DD26" s="16">
        <f t="shared" si="437"/>
        <v>0</v>
      </c>
      <c r="DE26" s="16">
        <f t="shared" si="437"/>
        <v>0</v>
      </c>
      <c r="DF26" s="16">
        <f t="shared" si="437"/>
        <v>0</v>
      </c>
      <c r="DG26" s="16">
        <f t="shared" si="437"/>
        <v>0</v>
      </c>
      <c r="DH26" s="16">
        <f t="shared" si="437"/>
        <v>0</v>
      </c>
      <c r="DI26" s="16">
        <f t="shared" si="437"/>
        <v>0</v>
      </c>
      <c r="DJ26" s="16">
        <f t="shared" si="437"/>
        <v>0</v>
      </c>
      <c r="DK26" s="16">
        <f t="shared" si="437"/>
        <v>0</v>
      </c>
      <c r="DL26" s="16">
        <f t="shared" si="437"/>
        <v>0</v>
      </c>
      <c r="DM26" s="16">
        <f t="shared" si="437"/>
        <v>0</v>
      </c>
      <c r="DN26" s="16">
        <f t="shared" si="437"/>
        <v>0</v>
      </c>
      <c r="DO26" s="16">
        <f t="shared" si="437"/>
        <v>0</v>
      </c>
      <c r="DP26" s="16">
        <f t="shared" si="437"/>
        <v>0</v>
      </c>
      <c r="DQ26" s="16">
        <f t="shared" si="437"/>
        <v>0</v>
      </c>
      <c r="DR26" s="16">
        <f t="shared" si="437"/>
        <v>0</v>
      </c>
      <c r="DS26" s="16">
        <f t="shared" si="437"/>
        <v>0</v>
      </c>
      <c r="DT26" s="16">
        <f t="shared" si="437"/>
        <v>0</v>
      </c>
      <c r="DU26" s="16">
        <f t="shared" si="437"/>
        <v>0</v>
      </c>
      <c r="DV26" s="16">
        <f t="shared" si="437"/>
        <v>0</v>
      </c>
      <c r="DW26" s="16">
        <f t="shared" si="437"/>
        <v>0</v>
      </c>
      <c r="DX26" s="16">
        <f t="shared" si="437"/>
        <v>0</v>
      </c>
      <c r="DY26" s="16">
        <f t="shared" si="437"/>
        <v>0</v>
      </c>
      <c r="DZ26" s="16">
        <f t="shared" si="437"/>
        <v>0</v>
      </c>
      <c r="EA26" s="16">
        <f t="shared" si="437"/>
        <v>0</v>
      </c>
      <c r="EB26" s="16">
        <f t="shared" si="437"/>
        <v>0</v>
      </c>
      <c r="EC26" s="16">
        <f t="shared" si="437"/>
        <v>0</v>
      </c>
      <c r="ED26" s="16">
        <f t="shared" si="437"/>
        <v>0</v>
      </c>
      <c r="EE26" s="16">
        <f t="shared" si="437"/>
        <v>0</v>
      </c>
      <c r="EF26" s="16">
        <f t="shared" si="437"/>
        <v>0</v>
      </c>
      <c r="EG26" s="16">
        <f t="shared" si="437"/>
        <v>0</v>
      </c>
      <c r="EH26" s="16">
        <f t="shared" si="437"/>
        <v>0</v>
      </c>
      <c r="EI26" s="16">
        <f t="shared" si="437"/>
        <v>0</v>
      </c>
      <c r="EJ26" s="16">
        <f t="shared" si="437"/>
        <v>0</v>
      </c>
      <c r="EK26" s="16">
        <f t="shared" si="437"/>
        <v>0</v>
      </c>
      <c r="EL26" s="16">
        <f t="shared" si="437"/>
        <v>0</v>
      </c>
      <c r="EM26" s="16">
        <f t="shared" si="437"/>
        <v>0</v>
      </c>
      <c r="EN26" s="16">
        <f t="shared" si="437"/>
        <v>0</v>
      </c>
      <c r="EO26" s="16">
        <f t="shared" si="437"/>
        <v>0</v>
      </c>
      <c r="EP26" s="16">
        <f t="shared" ref="EP26:HA26" si="438">-EP20*EP25*EP21*1000</f>
        <v>0</v>
      </c>
      <c r="EQ26" s="16">
        <f t="shared" si="438"/>
        <v>0</v>
      </c>
      <c r="ER26" s="16">
        <f t="shared" si="438"/>
        <v>0</v>
      </c>
      <c r="ES26" s="16">
        <f t="shared" si="438"/>
        <v>0</v>
      </c>
      <c r="ET26" s="16">
        <f t="shared" si="438"/>
        <v>0</v>
      </c>
      <c r="EU26" s="16">
        <f t="shared" si="438"/>
        <v>0</v>
      </c>
      <c r="EV26" s="16">
        <f t="shared" si="438"/>
        <v>0</v>
      </c>
      <c r="EW26" s="16">
        <f t="shared" si="438"/>
        <v>0</v>
      </c>
      <c r="EX26" s="16">
        <f t="shared" si="438"/>
        <v>0</v>
      </c>
      <c r="EY26" s="16">
        <f t="shared" si="438"/>
        <v>0</v>
      </c>
      <c r="EZ26" s="16">
        <f t="shared" si="438"/>
        <v>0</v>
      </c>
      <c r="FA26" s="16">
        <f t="shared" si="438"/>
        <v>0</v>
      </c>
      <c r="FB26" s="16">
        <f t="shared" si="438"/>
        <v>0</v>
      </c>
      <c r="FC26" s="16">
        <f t="shared" si="438"/>
        <v>0</v>
      </c>
      <c r="FD26" s="16">
        <f t="shared" si="438"/>
        <v>0</v>
      </c>
      <c r="FE26" s="16">
        <f t="shared" si="438"/>
        <v>0</v>
      </c>
      <c r="FF26" s="16">
        <f t="shared" si="438"/>
        <v>0</v>
      </c>
      <c r="FG26" s="16">
        <f t="shared" si="438"/>
        <v>0</v>
      </c>
      <c r="FH26" s="16">
        <f t="shared" si="438"/>
        <v>0</v>
      </c>
      <c r="FI26" s="16">
        <f t="shared" si="438"/>
        <v>0</v>
      </c>
      <c r="FJ26" s="16">
        <f t="shared" si="438"/>
        <v>0</v>
      </c>
      <c r="FK26" s="16">
        <f t="shared" si="438"/>
        <v>0</v>
      </c>
      <c r="FL26" s="16">
        <f t="shared" si="438"/>
        <v>0</v>
      </c>
      <c r="FM26" s="16">
        <f t="shared" si="438"/>
        <v>0</v>
      </c>
      <c r="FN26" s="16">
        <f t="shared" si="438"/>
        <v>0</v>
      </c>
      <c r="FO26" s="16">
        <f t="shared" si="438"/>
        <v>0</v>
      </c>
      <c r="FP26" s="16">
        <f t="shared" si="438"/>
        <v>0</v>
      </c>
      <c r="FQ26" s="16">
        <f t="shared" si="438"/>
        <v>0</v>
      </c>
      <c r="FR26" s="16">
        <f t="shared" si="438"/>
        <v>0</v>
      </c>
      <c r="FS26" s="16">
        <f t="shared" si="438"/>
        <v>0</v>
      </c>
      <c r="FT26" s="16">
        <f t="shared" si="438"/>
        <v>0</v>
      </c>
      <c r="FU26" s="16">
        <f t="shared" si="438"/>
        <v>0</v>
      </c>
      <c r="FV26" s="16">
        <f t="shared" si="438"/>
        <v>0</v>
      </c>
      <c r="FW26" s="16">
        <f t="shared" si="438"/>
        <v>0</v>
      </c>
      <c r="FX26" s="16">
        <f t="shared" si="438"/>
        <v>0</v>
      </c>
      <c r="FY26" s="16">
        <f t="shared" si="438"/>
        <v>0</v>
      </c>
      <c r="FZ26" s="16">
        <f t="shared" si="438"/>
        <v>0</v>
      </c>
      <c r="GA26" s="16">
        <f t="shared" si="438"/>
        <v>0</v>
      </c>
      <c r="GB26" s="16">
        <f t="shared" si="438"/>
        <v>0</v>
      </c>
      <c r="GC26" s="16">
        <f t="shared" si="438"/>
        <v>0</v>
      </c>
      <c r="GD26" s="16">
        <f t="shared" si="438"/>
        <v>0</v>
      </c>
      <c r="GE26" s="16">
        <f t="shared" si="438"/>
        <v>0</v>
      </c>
      <c r="GF26" s="16">
        <f t="shared" si="438"/>
        <v>0</v>
      </c>
      <c r="GG26" s="16">
        <f t="shared" si="438"/>
        <v>0</v>
      </c>
      <c r="GH26" s="16">
        <f t="shared" si="438"/>
        <v>0</v>
      </c>
      <c r="GI26" s="16">
        <f t="shared" si="438"/>
        <v>0</v>
      </c>
      <c r="GJ26" s="16">
        <f t="shared" si="438"/>
        <v>0</v>
      </c>
      <c r="GK26" s="16">
        <f t="shared" si="438"/>
        <v>0</v>
      </c>
      <c r="GL26" s="16">
        <f t="shared" si="438"/>
        <v>0</v>
      </c>
      <c r="GM26" s="16">
        <f t="shared" si="438"/>
        <v>0</v>
      </c>
      <c r="GN26" s="16">
        <f t="shared" si="438"/>
        <v>0</v>
      </c>
      <c r="GO26" s="16">
        <f t="shared" si="438"/>
        <v>0</v>
      </c>
      <c r="GP26" s="16">
        <f t="shared" si="438"/>
        <v>0</v>
      </c>
      <c r="GQ26" s="16">
        <f t="shared" si="438"/>
        <v>0</v>
      </c>
      <c r="GR26" s="16">
        <f t="shared" si="438"/>
        <v>0</v>
      </c>
      <c r="GS26" s="16">
        <f t="shared" si="438"/>
        <v>0</v>
      </c>
      <c r="GT26" s="16">
        <f t="shared" si="438"/>
        <v>0</v>
      </c>
      <c r="GU26" s="16">
        <f t="shared" si="438"/>
        <v>0</v>
      </c>
      <c r="GV26" s="16">
        <f t="shared" si="438"/>
        <v>0</v>
      </c>
      <c r="GW26" s="16">
        <f t="shared" si="438"/>
        <v>0</v>
      </c>
      <c r="GX26" s="16">
        <f t="shared" si="438"/>
        <v>0</v>
      </c>
      <c r="GY26" s="16">
        <f t="shared" si="438"/>
        <v>0</v>
      </c>
      <c r="GZ26" s="16">
        <f t="shared" si="438"/>
        <v>0</v>
      </c>
      <c r="HA26" s="16">
        <f t="shared" si="438"/>
        <v>0</v>
      </c>
      <c r="HB26" s="16">
        <f t="shared" ref="HB26:JM26" si="439">-HB20*HB25*HB21*1000</f>
        <v>0</v>
      </c>
      <c r="HC26" s="16">
        <f t="shared" si="439"/>
        <v>0</v>
      </c>
      <c r="HD26" s="16">
        <f t="shared" si="439"/>
        <v>0</v>
      </c>
      <c r="HE26" s="16">
        <f t="shared" si="439"/>
        <v>0</v>
      </c>
      <c r="HF26" s="16">
        <f t="shared" si="439"/>
        <v>0</v>
      </c>
      <c r="HG26" s="16">
        <f t="shared" si="439"/>
        <v>0</v>
      </c>
      <c r="HH26" s="16">
        <f t="shared" si="439"/>
        <v>0</v>
      </c>
      <c r="HI26" s="16">
        <f t="shared" si="439"/>
        <v>0</v>
      </c>
      <c r="HJ26" s="16">
        <f t="shared" si="439"/>
        <v>0</v>
      </c>
      <c r="HK26" s="16">
        <f t="shared" si="439"/>
        <v>0</v>
      </c>
      <c r="HL26" s="16">
        <f t="shared" si="439"/>
        <v>0</v>
      </c>
      <c r="HM26" s="16">
        <f t="shared" si="439"/>
        <v>0</v>
      </c>
      <c r="HN26" s="16">
        <f t="shared" si="439"/>
        <v>0</v>
      </c>
      <c r="HO26" s="16">
        <f t="shared" si="439"/>
        <v>0</v>
      </c>
      <c r="HP26" s="16">
        <f t="shared" si="439"/>
        <v>0</v>
      </c>
      <c r="HQ26" s="16">
        <f t="shared" si="439"/>
        <v>0</v>
      </c>
      <c r="HR26" s="16">
        <f t="shared" si="439"/>
        <v>0</v>
      </c>
      <c r="HS26" s="16">
        <f t="shared" si="439"/>
        <v>0</v>
      </c>
      <c r="HT26" s="16">
        <f t="shared" si="439"/>
        <v>0</v>
      </c>
      <c r="HU26" s="16">
        <f t="shared" si="439"/>
        <v>0</v>
      </c>
      <c r="HV26" s="16">
        <f t="shared" si="439"/>
        <v>0</v>
      </c>
      <c r="HW26" s="16">
        <f t="shared" si="439"/>
        <v>0</v>
      </c>
      <c r="HX26" s="16">
        <f t="shared" si="439"/>
        <v>0</v>
      </c>
      <c r="HY26" s="16">
        <f t="shared" si="439"/>
        <v>0</v>
      </c>
      <c r="HZ26" s="16">
        <f t="shared" si="439"/>
        <v>0</v>
      </c>
      <c r="IA26" s="16">
        <f t="shared" si="439"/>
        <v>0</v>
      </c>
      <c r="IB26" s="16">
        <f t="shared" si="439"/>
        <v>0</v>
      </c>
      <c r="IC26" s="16">
        <f t="shared" si="439"/>
        <v>0</v>
      </c>
      <c r="ID26" s="16">
        <f t="shared" si="439"/>
        <v>0</v>
      </c>
      <c r="IE26" s="16">
        <f t="shared" si="439"/>
        <v>0</v>
      </c>
      <c r="IF26" s="16">
        <f t="shared" si="439"/>
        <v>0</v>
      </c>
      <c r="IG26" s="16">
        <f t="shared" si="439"/>
        <v>0</v>
      </c>
      <c r="IH26" s="16">
        <f t="shared" si="439"/>
        <v>0</v>
      </c>
      <c r="II26" s="16">
        <f t="shared" si="439"/>
        <v>0</v>
      </c>
      <c r="IJ26" s="16">
        <f t="shared" si="439"/>
        <v>0</v>
      </c>
      <c r="IK26" s="16">
        <f t="shared" si="439"/>
        <v>0</v>
      </c>
      <c r="IL26" s="16">
        <f t="shared" si="439"/>
        <v>0</v>
      </c>
      <c r="IM26" s="16">
        <f t="shared" si="439"/>
        <v>0</v>
      </c>
      <c r="IN26" s="16">
        <f t="shared" si="439"/>
        <v>0</v>
      </c>
      <c r="IO26" s="16">
        <f t="shared" si="439"/>
        <v>0</v>
      </c>
      <c r="IP26" s="16">
        <f t="shared" si="439"/>
        <v>0</v>
      </c>
      <c r="IQ26" s="16">
        <f t="shared" si="439"/>
        <v>0</v>
      </c>
      <c r="IR26" s="16">
        <f t="shared" si="439"/>
        <v>0</v>
      </c>
      <c r="IS26" s="16">
        <f t="shared" si="439"/>
        <v>0</v>
      </c>
      <c r="IT26" s="16">
        <f t="shared" si="439"/>
        <v>0</v>
      </c>
      <c r="IU26" s="16">
        <f t="shared" si="439"/>
        <v>0</v>
      </c>
      <c r="IV26" s="16">
        <f t="shared" si="439"/>
        <v>0</v>
      </c>
      <c r="IW26" s="16">
        <f t="shared" si="439"/>
        <v>0</v>
      </c>
      <c r="IX26" s="16">
        <f t="shared" si="439"/>
        <v>0</v>
      </c>
      <c r="IY26" s="16">
        <f t="shared" si="439"/>
        <v>0</v>
      </c>
      <c r="IZ26" s="16">
        <f t="shared" si="439"/>
        <v>0</v>
      </c>
      <c r="JA26" s="16">
        <f t="shared" si="439"/>
        <v>0</v>
      </c>
      <c r="JB26" s="16">
        <f t="shared" si="439"/>
        <v>0</v>
      </c>
      <c r="JC26" s="16">
        <f t="shared" si="439"/>
        <v>0</v>
      </c>
      <c r="JD26" s="16">
        <f t="shared" si="439"/>
        <v>0</v>
      </c>
      <c r="JE26" s="16">
        <f t="shared" si="439"/>
        <v>0</v>
      </c>
      <c r="JF26" s="16">
        <f t="shared" si="439"/>
        <v>0</v>
      </c>
      <c r="JG26" s="16">
        <f t="shared" si="439"/>
        <v>0</v>
      </c>
      <c r="JH26" s="16">
        <f t="shared" si="439"/>
        <v>0</v>
      </c>
      <c r="JI26" s="16">
        <f t="shared" si="439"/>
        <v>0</v>
      </c>
      <c r="JJ26" s="16">
        <f t="shared" si="439"/>
        <v>0</v>
      </c>
      <c r="JK26" s="16">
        <f t="shared" si="439"/>
        <v>0</v>
      </c>
      <c r="JL26" s="16">
        <f t="shared" si="439"/>
        <v>0</v>
      </c>
      <c r="JM26" s="16">
        <f t="shared" si="439"/>
        <v>0</v>
      </c>
      <c r="JN26" s="16">
        <f t="shared" ref="JN26:LY26" si="440">-JN20*JN25*JN21*1000</f>
        <v>0</v>
      </c>
      <c r="JO26" s="16">
        <f t="shared" si="440"/>
        <v>0</v>
      </c>
      <c r="JP26" s="16">
        <f t="shared" si="440"/>
        <v>0</v>
      </c>
      <c r="JQ26" s="16">
        <f t="shared" si="440"/>
        <v>0</v>
      </c>
      <c r="JR26" s="16">
        <f t="shared" si="440"/>
        <v>0</v>
      </c>
      <c r="JS26" s="16">
        <f t="shared" si="440"/>
        <v>0</v>
      </c>
      <c r="JT26" s="16">
        <f t="shared" si="440"/>
        <v>0</v>
      </c>
      <c r="JU26" s="16">
        <f t="shared" si="440"/>
        <v>0</v>
      </c>
      <c r="JV26" s="16">
        <f t="shared" si="440"/>
        <v>0</v>
      </c>
      <c r="JW26" s="16">
        <f t="shared" si="440"/>
        <v>0</v>
      </c>
      <c r="JX26" s="16">
        <f t="shared" si="440"/>
        <v>0</v>
      </c>
      <c r="JY26" s="16">
        <f t="shared" si="440"/>
        <v>0</v>
      </c>
      <c r="JZ26" s="16">
        <f t="shared" si="440"/>
        <v>0</v>
      </c>
      <c r="KA26" s="16">
        <f t="shared" si="440"/>
        <v>0</v>
      </c>
      <c r="KB26" s="16">
        <f t="shared" si="440"/>
        <v>0</v>
      </c>
      <c r="KC26" s="16">
        <f t="shared" si="440"/>
        <v>0</v>
      </c>
      <c r="KD26" s="16">
        <f t="shared" si="440"/>
        <v>0</v>
      </c>
      <c r="KE26" s="16">
        <f t="shared" si="440"/>
        <v>0</v>
      </c>
      <c r="KF26" s="16">
        <f t="shared" si="440"/>
        <v>0</v>
      </c>
      <c r="KG26" s="16">
        <f t="shared" si="440"/>
        <v>0</v>
      </c>
      <c r="KH26" s="16">
        <f t="shared" si="440"/>
        <v>0</v>
      </c>
      <c r="KI26" s="16">
        <f t="shared" si="440"/>
        <v>0</v>
      </c>
      <c r="KJ26" s="16">
        <f t="shared" si="440"/>
        <v>0</v>
      </c>
      <c r="KK26" s="16">
        <f t="shared" si="440"/>
        <v>0</v>
      </c>
      <c r="KL26" s="16">
        <f t="shared" si="440"/>
        <v>0</v>
      </c>
      <c r="KM26" s="16">
        <f t="shared" si="440"/>
        <v>0</v>
      </c>
      <c r="KN26" s="16">
        <f t="shared" si="440"/>
        <v>0</v>
      </c>
      <c r="KO26" s="16">
        <f t="shared" si="440"/>
        <v>0</v>
      </c>
      <c r="KP26" s="16">
        <f t="shared" si="440"/>
        <v>0</v>
      </c>
      <c r="KQ26" s="16">
        <f t="shared" si="440"/>
        <v>0</v>
      </c>
      <c r="KR26" s="16">
        <f t="shared" si="440"/>
        <v>0</v>
      </c>
      <c r="KS26" s="16">
        <f t="shared" si="440"/>
        <v>0</v>
      </c>
      <c r="KT26" s="16">
        <f t="shared" si="440"/>
        <v>0</v>
      </c>
      <c r="KU26" s="16">
        <f t="shared" si="440"/>
        <v>0</v>
      </c>
      <c r="KV26" s="16">
        <f t="shared" si="440"/>
        <v>0</v>
      </c>
      <c r="KW26" s="16">
        <f t="shared" si="440"/>
        <v>0</v>
      </c>
      <c r="KX26" s="16">
        <f t="shared" si="440"/>
        <v>0</v>
      </c>
      <c r="KY26" s="16">
        <f t="shared" si="440"/>
        <v>0</v>
      </c>
      <c r="KZ26" s="16">
        <f t="shared" si="440"/>
        <v>0</v>
      </c>
      <c r="LA26" s="16">
        <f t="shared" si="440"/>
        <v>0</v>
      </c>
      <c r="LB26" s="16">
        <f t="shared" si="440"/>
        <v>0</v>
      </c>
      <c r="LC26" s="16">
        <f t="shared" si="440"/>
        <v>0</v>
      </c>
      <c r="LD26" s="16">
        <f t="shared" si="440"/>
        <v>0</v>
      </c>
      <c r="LE26" s="16">
        <f t="shared" si="440"/>
        <v>0</v>
      </c>
      <c r="LF26" s="16">
        <f t="shared" si="440"/>
        <v>0</v>
      </c>
      <c r="LG26" s="16">
        <f t="shared" si="440"/>
        <v>0</v>
      </c>
      <c r="LH26" s="16">
        <f t="shared" si="440"/>
        <v>0</v>
      </c>
      <c r="LI26" s="16">
        <f t="shared" si="440"/>
        <v>0</v>
      </c>
      <c r="LJ26" s="16">
        <f t="shared" si="440"/>
        <v>0</v>
      </c>
      <c r="LK26" s="16">
        <f t="shared" si="440"/>
        <v>0</v>
      </c>
      <c r="LL26" s="16">
        <f t="shared" si="440"/>
        <v>0</v>
      </c>
      <c r="LM26" s="16">
        <f t="shared" si="440"/>
        <v>0</v>
      </c>
      <c r="LN26" s="16">
        <f t="shared" si="440"/>
        <v>0</v>
      </c>
      <c r="LO26" s="16">
        <f t="shared" si="440"/>
        <v>0</v>
      </c>
      <c r="LP26" s="16">
        <f t="shared" si="440"/>
        <v>0</v>
      </c>
      <c r="LQ26" s="16">
        <f t="shared" si="440"/>
        <v>0</v>
      </c>
      <c r="LR26" s="16">
        <f t="shared" si="440"/>
        <v>0</v>
      </c>
      <c r="LS26" s="16">
        <f t="shared" si="440"/>
        <v>0</v>
      </c>
      <c r="LT26" s="16">
        <f t="shared" si="440"/>
        <v>0</v>
      </c>
      <c r="LU26" s="16">
        <f t="shared" si="440"/>
        <v>0</v>
      </c>
      <c r="LV26" s="16">
        <f t="shared" si="440"/>
        <v>0</v>
      </c>
      <c r="LW26" s="16">
        <f t="shared" si="440"/>
        <v>0</v>
      </c>
      <c r="LX26" s="16">
        <f t="shared" si="440"/>
        <v>0</v>
      </c>
      <c r="LY26" s="16">
        <f t="shared" si="440"/>
        <v>0</v>
      </c>
      <c r="LZ26" s="16">
        <f t="shared" ref="LZ26:MZ26" si="441">-LZ20*LZ25*LZ21*1000</f>
        <v>0</v>
      </c>
      <c r="MA26" s="16">
        <f t="shared" si="441"/>
        <v>0</v>
      </c>
      <c r="MB26" s="16">
        <f t="shared" si="441"/>
        <v>0</v>
      </c>
      <c r="MC26" s="16">
        <f t="shared" si="441"/>
        <v>0</v>
      </c>
      <c r="MD26" s="16">
        <f t="shared" si="441"/>
        <v>0</v>
      </c>
      <c r="ME26" s="16">
        <f t="shared" si="441"/>
        <v>0</v>
      </c>
      <c r="MF26" s="16">
        <f t="shared" si="441"/>
        <v>0</v>
      </c>
      <c r="MG26" s="16">
        <f t="shared" si="441"/>
        <v>0</v>
      </c>
      <c r="MH26" s="16">
        <f t="shared" si="441"/>
        <v>0</v>
      </c>
      <c r="MI26" s="16">
        <f t="shared" si="441"/>
        <v>0</v>
      </c>
      <c r="MJ26" s="16">
        <f t="shared" si="441"/>
        <v>0</v>
      </c>
      <c r="MK26" s="16">
        <f t="shared" si="441"/>
        <v>0</v>
      </c>
      <c r="ML26" s="16">
        <f t="shared" si="441"/>
        <v>0</v>
      </c>
      <c r="MM26" s="16">
        <f t="shared" si="441"/>
        <v>0</v>
      </c>
      <c r="MN26" s="16">
        <f t="shared" si="441"/>
        <v>0</v>
      </c>
      <c r="MO26" s="16">
        <f t="shared" si="441"/>
        <v>0</v>
      </c>
      <c r="MP26" s="16">
        <f t="shared" si="441"/>
        <v>0</v>
      </c>
      <c r="MQ26" s="16">
        <f t="shared" si="441"/>
        <v>0</v>
      </c>
      <c r="MR26" s="16">
        <f t="shared" si="441"/>
        <v>0</v>
      </c>
      <c r="MS26" s="16">
        <f t="shared" si="441"/>
        <v>0</v>
      </c>
      <c r="MT26" s="16">
        <f t="shared" si="441"/>
        <v>0</v>
      </c>
      <c r="MU26" s="16">
        <f t="shared" si="441"/>
        <v>0</v>
      </c>
      <c r="MV26" s="16">
        <f t="shared" si="441"/>
        <v>0</v>
      </c>
      <c r="MW26" s="16">
        <f t="shared" si="441"/>
        <v>0</v>
      </c>
      <c r="MX26" s="16">
        <f t="shared" si="441"/>
        <v>0</v>
      </c>
      <c r="MY26" s="16">
        <f t="shared" si="441"/>
        <v>0</v>
      </c>
      <c r="MZ26" s="16">
        <f t="shared" si="441"/>
        <v>0</v>
      </c>
      <c r="NA26" s="1"/>
      <c r="NB26" s="19" t="str">
        <f t="shared" si="177"/>
        <v>Capacity Credits ($)</v>
      </c>
      <c r="NC26" s="16">
        <f t="shared" ref="NC26:NL27" si="442">SUMIF($E$3:$MZ$3,NC$3,$E26:$MZ26)</f>
        <v>0</v>
      </c>
      <c r="ND26" s="16">
        <f t="shared" si="442"/>
        <v>0</v>
      </c>
      <c r="NE26" s="16">
        <f t="shared" si="442"/>
        <v>0</v>
      </c>
      <c r="NF26" s="16">
        <f t="shared" si="442"/>
        <v>0</v>
      </c>
      <c r="NG26" s="16">
        <f t="shared" si="442"/>
        <v>0</v>
      </c>
      <c r="NH26" s="16">
        <f t="shared" si="442"/>
        <v>0</v>
      </c>
      <c r="NI26" s="16">
        <f t="shared" si="442"/>
        <v>0</v>
      </c>
      <c r="NJ26" s="16">
        <f t="shared" si="442"/>
        <v>0</v>
      </c>
      <c r="NK26" s="16">
        <f t="shared" si="442"/>
        <v>0</v>
      </c>
      <c r="NL26" s="16">
        <f t="shared" si="442"/>
        <v>0</v>
      </c>
      <c r="NM26" s="16">
        <f t="shared" ref="NM26:NV27" si="443">SUMIF($E$3:$MZ$3,NM$3,$E26:$MZ26)</f>
        <v>0</v>
      </c>
      <c r="NN26" s="16">
        <f t="shared" si="443"/>
        <v>0</v>
      </c>
      <c r="NO26" s="16">
        <f t="shared" si="443"/>
        <v>0</v>
      </c>
      <c r="NP26" s="16">
        <f t="shared" si="443"/>
        <v>0</v>
      </c>
      <c r="NQ26" s="16">
        <f t="shared" si="443"/>
        <v>0</v>
      </c>
      <c r="NR26" s="16">
        <f t="shared" si="443"/>
        <v>0</v>
      </c>
      <c r="NS26" s="16">
        <f t="shared" si="443"/>
        <v>0</v>
      </c>
      <c r="NT26" s="16">
        <f t="shared" si="443"/>
        <v>0</v>
      </c>
      <c r="NU26" s="16">
        <f t="shared" si="443"/>
        <v>0</v>
      </c>
      <c r="NV26" s="16">
        <f t="shared" si="443"/>
        <v>0</v>
      </c>
      <c r="NW26" s="16">
        <f t="shared" ref="NW26:OF27" si="444">SUMIF($E$3:$MZ$3,NW$3,$E26:$MZ26)</f>
        <v>0</v>
      </c>
      <c r="NX26" s="16">
        <f t="shared" si="444"/>
        <v>0</v>
      </c>
      <c r="NY26" s="16">
        <f t="shared" si="444"/>
        <v>0</v>
      </c>
      <c r="NZ26" s="16">
        <f t="shared" si="444"/>
        <v>0</v>
      </c>
      <c r="OA26" s="16">
        <f t="shared" si="444"/>
        <v>0</v>
      </c>
      <c r="OB26" s="16">
        <f t="shared" si="444"/>
        <v>0</v>
      </c>
      <c r="OC26" s="16">
        <f t="shared" si="444"/>
        <v>0</v>
      </c>
      <c r="OD26" s="16">
        <f t="shared" si="444"/>
        <v>0</v>
      </c>
      <c r="OE26" s="16">
        <f t="shared" si="444"/>
        <v>0</v>
      </c>
      <c r="OF26" s="16">
        <f t="shared" si="444"/>
        <v>0</v>
      </c>
      <c r="OH26" s="58" t="str">
        <f>_xlfn.CONCAT(C20," ",D26)</f>
        <v>Fitchburg Landfill Capacity Credits ($)</v>
      </c>
    </row>
    <row r="27" spans="2:398" x14ac:dyDescent="0.25">
      <c r="C27" s="3"/>
      <c r="D27" s="19" t="s">
        <v>270</v>
      </c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16"/>
      <c r="DO27" s="16"/>
      <c r="DP27" s="16"/>
      <c r="DQ27" s="16"/>
      <c r="DR27" s="16"/>
      <c r="DS27" s="16"/>
      <c r="DT27" s="16"/>
      <c r="DU27" s="16"/>
      <c r="DV27" s="16"/>
      <c r="DW27" s="16"/>
      <c r="DX27" s="16"/>
      <c r="DY27" s="16"/>
      <c r="DZ27" s="16"/>
      <c r="EA27" s="16"/>
      <c r="EB27" s="16"/>
      <c r="EC27" s="16"/>
      <c r="ED27" s="16"/>
      <c r="EE27" s="16"/>
      <c r="EF27" s="16"/>
      <c r="EG27" s="16"/>
      <c r="EH27" s="16"/>
      <c r="EI27" s="16"/>
      <c r="EJ27" s="16"/>
      <c r="EK27" s="16"/>
      <c r="EL27" s="16"/>
      <c r="EM27" s="16"/>
      <c r="EN27" s="16"/>
      <c r="EO27" s="16"/>
      <c r="EP27" s="16"/>
      <c r="EQ27" s="16"/>
      <c r="ER27" s="16"/>
      <c r="ES27" s="16"/>
      <c r="ET27" s="16"/>
      <c r="EU27" s="16"/>
      <c r="EV27" s="16"/>
      <c r="EW27" s="16"/>
      <c r="EX27" s="16"/>
      <c r="EY27" s="16"/>
      <c r="EZ27" s="16"/>
      <c r="FA27" s="16"/>
      <c r="FB27" s="16"/>
      <c r="FC27" s="16"/>
      <c r="FD27" s="16"/>
      <c r="FE27" s="16"/>
      <c r="FF27" s="16"/>
      <c r="FG27" s="16"/>
      <c r="FH27" s="16"/>
      <c r="FI27" s="16"/>
      <c r="FJ27" s="16"/>
      <c r="FK27" s="16"/>
      <c r="FL27" s="16"/>
      <c r="FM27" s="16"/>
      <c r="FN27" s="16"/>
      <c r="FO27" s="16"/>
      <c r="FP27" s="16"/>
      <c r="FQ27" s="16"/>
      <c r="FR27" s="16"/>
      <c r="FS27" s="16"/>
      <c r="FT27" s="16"/>
      <c r="FU27" s="16"/>
      <c r="FV27" s="16"/>
      <c r="FW27" s="16"/>
      <c r="FX27" s="16"/>
      <c r="FY27" s="16"/>
      <c r="FZ27" s="16"/>
      <c r="GA27" s="16"/>
      <c r="GB27" s="16"/>
      <c r="GC27" s="16"/>
      <c r="GD27" s="16"/>
      <c r="GE27" s="16"/>
      <c r="GF27" s="16"/>
      <c r="GG27" s="16"/>
      <c r="GH27" s="16"/>
      <c r="GI27" s="16"/>
      <c r="GJ27" s="16"/>
      <c r="GK27" s="16"/>
      <c r="GL27" s="16"/>
      <c r="GM27" s="16"/>
      <c r="GN27" s="16"/>
      <c r="GO27" s="16"/>
      <c r="GP27" s="16"/>
      <c r="GQ27" s="16"/>
      <c r="GR27" s="16"/>
      <c r="GS27" s="16"/>
      <c r="GT27" s="16"/>
      <c r="GU27" s="16"/>
      <c r="GV27" s="16"/>
      <c r="GW27" s="16"/>
      <c r="GX27" s="16"/>
      <c r="GY27" s="16"/>
      <c r="GZ27" s="16"/>
      <c r="HA27" s="16"/>
      <c r="HB27" s="16"/>
      <c r="HC27" s="16"/>
      <c r="HD27" s="16"/>
      <c r="HE27" s="16"/>
      <c r="HF27" s="16"/>
      <c r="HG27" s="16"/>
      <c r="HH27" s="16"/>
      <c r="HI27" s="16"/>
      <c r="HJ27" s="16"/>
      <c r="HK27" s="16"/>
      <c r="HL27" s="16"/>
      <c r="HM27" s="16"/>
      <c r="HN27" s="16"/>
      <c r="HO27" s="16"/>
      <c r="HP27" s="16"/>
      <c r="HQ27" s="16"/>
      <c r="HR27" s="16"/>
      <c r="HS27" s="16"/>
      <c r="HT27" s="16"/>
      <c r="HU27" s="16"/>
      <c r="HV27" s="16"/>
      <c r="HW27" s="16"/>
      <c r="HX27" s="16"/>
      <c r="HY27" s="16"/>
      <c r="HZ27" s="16"/>
      <c r="IA27" s="16"/>
      <c r="IB27" s="16"/>
      <c r="IC27" s="16"/>
      <c r="ID27" s="16"/>
      <c r="IE27" s="16"/>
      <c r="IF27" s="16"/>
      <c r="IG27" s="16"/>
      <c r="IH27" s="16"/>
      <c r="II27" s="16"/>
      <c r="IJ27" s="16"/>
      <c r="IK27" s="16"/>
      <c r="IL27" s="16"/>
      <c r="IM27" s="16"/>
      <c r="IN27" s="16"/>
      <c r="IO27" s="16"/>
      <c r="IP27" s="16"/>
      <c r="IQ27" s="16"/>
      <c r="IR27" s="16"/>
      <c r="IS27" s="16"/>
      <c r="IT27" s="16"/>
      <c r="IU27" s="16"/>
      <c r="IV27" s="16"/>
      <c r="IW27" s="16"/>
      <c r="IX27" s="16"/>
      <c r="IY27" s="16"/>
      <c r="IZ27" s="16"/>
      <c r="JA27" s="16"/>
      <c r="JB27" s="16"/>
      <c r="JC27" s="16"/>
      <c r="JD27" s="16"/>
      <c r="JE27" s="16"/>
      <c r="JF27" s="16"/>
      <c r="JG27" s="16"/>
      <c r="JH27" s="16"/>
      <c r="JI27" s="16"/>
      <c r="JJ27" s="16"/>
      <c r="JK27" s="16"/>
      <c r="JL27" s="16"/>
      <c r="JM27" s="16"/>
      <c r="JN27" s="16"/>
      <c r="JO27" s="16"/>
      <c r="JP27" s="16"/>
      <c r="JQ27" s="16"/>
      <c r="JR27" s="16"/>
      <c r="JS27" s="16"/>
      <c r="JT27" s="16"/>
      <c r="JU27" s="16"/>
      <c r="JV27" s="16"/>
      <c r="JW27" s="16"/>
      <c r="JX27" s="16"/>
      <c r="JY27" s="16"/>
      <c r="JZ27" s="16"/>
      <c r="KA27" s="16"/>
      <c r="KB27" s="16"/>
      <c r="KC27" s="16"/>
      <c r="KD27" s="16"/>
      <c r="KE27" s="16"/>
      <c r="KF27" s="16"/>
      <c r="KG27" s="16"/>
      <c r="KH27" s="16"/>
      <c r="KI27" s="16"/>
      <c r="KJ27" s="16"/>
      <c r="KK27" s="16"/>
      <c r="KL27" s="16"/>
      <c r="KM27" s="16"/>
      <c r="KN27" s="16"/>
      <c r="KO27" s="16"/>
      <c r="KP27" s="16"/>
      <c r="KQ27" s="16"/>
      <c r="KR27" s="16"/>
      <c r="KS27" s="16"/>
      <c r="KT27" s="16"/>
      <c r="KU27" s="16"/>
      <c r="KV27" s="16"/>
      <c r="KW27" s="16"/>
      <c r="KX27" s="16"/>
      <c r="KY27" s="16"/>
      <c r="KZ27" s="16"/>
      <c r="LA27" s="16"/>
      <c r="LB27" s="16"/>
      <c r="LC27" s="16"/>
      <c r="LD27" s="16"/>
      <c r="LE27" s="16"/>
      <c r="LF27" s="16"/>
      <c r="LG27" s="16"/>
      <c r="LH27" s="16"/>
      <c r="LI27" s="16"/>
      <c r="LJ27" s="16"/>
      <c r="LK27" s="16"/>
      <c r="LL27" s="16"/>
      <c r="LM27" s="16"/>
      <c r="LN27" s="16"/>
      <c r="LO27" s="16"/>
      <c r="LP27" s="16"/>
      <c r="LQ27" s="16"/>
      <c r="LR27" s="16"/>
      <c r="LS27" s="16"/>
      <c r="LT27" s="16"/>
      <c r="LU27" s="16"/>
      <c r="LV27" s="16"/>
      <c r="LW27" s="16"/>
      <c r="LX27" s="16"/>
      <c r="LY27" s="16"/>
      <c r="LZ27" s="16"/>
      <c r="MA27" s="16"/>
      <c r="MB27" s="16"/>
      <c r="MC27" s="16"/>
      <c r="MD27" s="16"/>
      <c r="ME27" s="16"/>
      <c r="MF27" s="16"/>
      <c r="MG27" s="16"/>
      <c r="MH27" s="16"/>
      <c r="MI27" s="16"/>
      <c r="MJ27" s="16"/>
      <c r="MK27" s="16"/>
      <c r="ML27" s="16"/>
      <c r="MM27" s="16"/>
      <c r="MN27" s="16"/>
      <c r="MO27" s="16"/>
      <c r="MP27" s="16"/>
      <c r="MQ27" s="16"/>
      <c r="MR27" s="16"/>
      <c r="MS27" s="16"/>
      <c r="MT27" s="16"/>
      <c r="MU27" s="16"/>
      <c r="MV27" s="16"/>
      <c r="MW27" s="16"/>
      <c r="MX27" s="16"/>
      <c r="MY27" s="16"/>
      <c r="MZ27" s="16"/>
      <c r="NA27" s="1"/>
      <c r="NB27" s="19" t="str">
        <f t="shared" si="177"/>
        <v>Self Supply Credits ($)</v>
      </c>
      <c r="NC27" s="16">
        <f t="shared" si="442"/>
        <v>0</v>
      </c>
      <c r="ND27" s="16">
        <f t="shared" si="442"/>
        <v>0</v>
      </c>
      <c r="NE27" s="16">
        <f t="shared" si="442"/>
        <v>0</v>
      </c>
      <c r="NF27" s="16">
        <f t="shared" si="442"/>
        <v>0</v>
      </c>
      <c r="NG27" s="16">
        <f t="shared" si="442"/>
        <v>0</v>
      </c>
      <c r="NH27" s="16">
        <f t="shared" si="442"/>
        <v>0</v>
      </c>
      <c r="NI27" s="16">
        <f t="shared" si="442"/>
        <v>0</v>
      </c>
      <c r="NJ27" s="16">
        <f t="shared" si="442"/>
        <v>0</v>
      </c>
      <c r="NK27" s="16">
        <f t="shared" si="442"/>
        <v>0</v>
      </c>
      <c r="NL27" s="16">
        <f t="shared" si="442"/>
        <v>0</v>
      </c>
      <c r="NM27" s="16">
        <f t="shared" si="443"/>
        <v>0</v>
      </c>
      <c r="NN27" s="16">
        <f t="shared" si="443"/>
        <v>0</v>
      </c>
      <c r="NO27" s="16">
        <f t="shared" si="443"/>
        <v>0</v>
      </c>
      <c r="NP27" s="16">
        <f t="shared" si="443"/>
        <v>0</v>
      </c>
      <c r="NQ27" s="16">
        <f t="shared" si="443"/>
        <v>0</v>
      </c>
      <c r="NR27" s="16">
        <f t="shared" si="443"/>
        <v>0</v>
      </c>
      <c r="NS27" s="16">
        <f t="shared" si="443"/>
        <v>0</v>
      </c>
      <c r="NT27" s="16">
        <f t="shared" si="443"/>
        <v>0</v>
      </c>
      <c r="NU27" s="16">
        <f t="shared" si="443"/>
        <v>0</v>
      </c>
      <c r="NV27" s="16">
        <f t="shared" si="443"/>
        <v>0</v>
      </c>
      <c r="NW27" s="16">
        <f t="shared" si="444"/>
        <v>0</v>
      </c>
      <c r="NX27" s="16">
        <f t="shared" si="444"/>
        <v>0</v>
      </c>
      <c r="NY27" s="16">
        <f t="shared" si="444"/>
        <v>0</v>
      </c>
      <c r="NZ27" s="16">
        <f t="shared" si="444"/>
        <v>0</v>
      </c>
      <c r="OA27" s="16">
        <f t="shared" si="444"/>
        <v>0</v>
      </c>
      <c r="OB27" s="16">
        <f t="shared" si="444"/>
        <v>0</v>
      </c>
      <c r="OC27" s="16">
        <f t="shared" si="444"/>
        <v>0</v>
      </c>
      <c r="OD27" s="16">
        <f t="shared" si="444"/>
        <v>0</v>
      </c>
      <c r="OE27" s="16">
        <f t="shared" si="444"/>
        <v>0</v>
      </c>
      <c r="OF27" s="16">
        <f t="shared" si="444"/>
        <v>0</v>
      </c>
      <c r="OH27" s="146"/>
    </row>
    <row r="28" spans="2:398" x14ac:dyDescent="0.25">
      <c r="J28" s="85"/>
    </row>
    <row r="29" spans="2:398" x14ac:dyDescent="0.25">
      <c r="B29" s="37" t="s">
        <v>31</v>
      </c>
      <c r="C29" s="23" t="s">
        <v>137</v>
      </c>
      <c r="D29" s="19" t="s">
        <v>73</v>
      </c>
      <c r="E29" s="14">
        <f>IFERROR(INDEX(Cap_MW_Lookups!$B$3:$IH$15,MATCH(FCA_Capacity_Credits!$C29,Cap_MW_Lookups!$B$3:$B$15,0),MATCH(FCA_Capacity_Credits!E$4,Cap_MW_Lookups!$B$3:$IH$3,0)),0)</f>
        <v>1.54</v>
      </c>
      <c r="F29" s="14">
        <f>IFERROR(INDEX(Cap_MW_Lookups!$B$3:$IH$15,MATCH(FCA_Capacity_Credits!$C29,Cap_MW_Lookups!$B$3:$B$15,0),MATCH(FCA_Capacity_Credits!F$4,Cap_MW_Lookups!$B$3:$IH$3,0)),0)</f>
        <v>1.54</v>
      </c>
      <c r="G29" s="14">
        <f>IFERROR(INDEX(Cap_MW_Lookups!$B$3:$IH$15,MATCH(FCA_Capacity_Credits!$C29,Cap_MW_Lookups!$B$3:$B$15,0),MATCH(FCA_Capacity_Credits!G$4,Cap_MW_Lookups!$B$3:$IH$3,0)),0)</f>
        <v>1.54</v>
      </c>
      <c r="H29" s="14">
        <f>IFERROR(INDEX(Cap_MW_Lookups!$B$3:$IH$15,MATCH(FCA_Capacity_Credits!$C29,Cap_MW_Lookups!$B$3:$B$15,0),MATCH(FCA_Capacity_Credits!H$4,Cap_MW_Lookups!$B$3:$IH$3,0)),0)</f>
        <v>1.54</v>
      </c>
      <c r="I29" s="14">
        <f>IFERROR(INDEX(Cap_MW_Lookups!$B$3:$IH$15,MATCH(FCA_Capacity_Credits!$C29,Cap_MW_Lookups!$B$3:$B$15,0),MATCH(FCA_Capacity_Credits!I$4,Cap_MW_Lookups!$B$3:$IH$3,0)),0)</f>
        <v>1.54</v>
      </c>
      <c r="J29" s="14">
        <f>IFERROR(INDEX(Cap_MW_Lookups!$B$3:$IH$15,MATCH(FCA_Capacity_Credits!$C29,Cap_MW_Lookups!$B$3:$B$15,0),MATCH(FCA_Capacity_Credits!J$4,Cap_MW_Lookups!$B$3:$IH$3,0)),0)</f>
        <v>1.54</v>
      </c>
      <c r="K29" s="14">
        <f>IFERROR(INDEX(Cap_MW_Lookups!$B$3:$IH$15,MATCH(FCA_Capacity_Credits!$C29,Cap_MW_Lookups!$B$3:$B$15,0),MATCH(FCA_Capacity_Credits!K$4,Cap_MW_Lookups!$B$3:$IH$3,0)),0)</f>
        <v>1.54</v>
      </c>
      <c r="L29" s="14">
        <f>IFERROR(INDEX(Cap_MW_Lookups!$B$3:$IH$15,MATCH(FCA_Capacity_Credits!$C29,Cap_MW_Lookups!$B$3:$B$15,0),MATCH(FCA_Capacity_Credits!L$4,Cap_MW_Lookups!$B$3:$IH$3,0)),0)</f>
        <v>1.54</v>
      </c>
      <c r="M29" s="14">
        <f>IFERROR(INDEX(Cap_MW_Lookups!$B$3:$IH$15,MATCH(FCA_Capacity_Credits!$C29,Cap_MW_Lookups!$B$3:$B$15,0),MATCH(FCA_Capacity_Credits!M$4,Cap_MW_Lookups!$B$3:$IH$3,0)),0)</f>
        <v>1.54</v>
      </c>
      <c r="N29" s="14">
        <f>IFERROR(INDEX(Cap_MW_Lookups!$B$3:$IH$15,MATCH(FCA_Capacity_Credits!$C29,Cap_MW_Lookups!$B$3:$B$15,0),MATCH(FCA_Capacity_Credits!N$4,Cap_MW_Lookups!$B$3:$IH$3,0)),0)</f>
        <v>1.54</v>
      </c>
      <c r="O29" s="14">
        <f>IFERROR(INDEX(Cap_MW_Lookups!$B$3:$IH$15,MATCH(FCA_Capacity_Credits!$C29,Cap_MW_Lookups!$B$3:$B$15,0),MATCH(FCA_Capacity_Credits!O$4,Cap_MW_Lookups!$B$3:$IH$3,0)),0)</f>
        <v>0</v>
      </c>
      <c r="P29" s="14">
        <f>IFERROR(INDEX(Cap_MW_Lookups!$B$3:$IH$15,MATCH(FCA_Capacity_Credits!$C29,Cap_MW_Lookups!$B$3:$B$15,0),MATCH(FCA_Capacity_Credits!P$4,Cap_MW_Lookups!$B$3:$IH$3,0)),0)</f>
        <v>0</v>
      </c>
      <c r="Q29" s="14">
        <f>IFERROR(INDEX(Cap_MW_Lookups!$B$3:$IH$15,MATCH(FCA_Capacity_Credits!$C29,Cap_MW_Lookups!$B$3:$B$15,0),MATCH(FCA_Capacity_Credits!Q$4,Cap_MW_Lookups!$B$3:$IH$3,0)),0)</f>
        <v>1.54</v>
      </c>
      <c r="R29" s="14">
        <f>IFERROR(INDEX(Cap_MW_Lookups!$B$3:$IH$15,MATCH(FCA_Capacity_Credits!$C29,Cap_MW_Lookups!$B$3:$B$15,0),MATCH(FCA_Capacity_Credits!R$4,Cap_MW_Lookups!$B$3:$IH$3,0)),0)</f>
        <v>1.54</v>
      </c>
      <c r="S29" s="14">
        <f>IFERROR(INDEX(Cap_MW_Lookups!$B$3:$IH$15,MATCH(FCA_Capacity_Credits!$C29,Cap_MW_Lookups!$B$3:$B$15,0),MATCH(FCA_Capacity_Credits!S$4,Cap_MW_Lookups!$B$3:$IH$3,0)),0)</f>
        <v>1.54</v>
      </c>
      <c r="T29" s="14">
        <f>IFERROR(INDEX(Cap_MW_Lookups!$B$3:$IH$15,MATCH(FCA_Capacity_Credits!$C29,Cap_MW_Lookups!$B$3:$B$15,0),MATCH(FCA_Capacity_Credits!T$4,Cap_MW_Lookups!$B$3:$IH$3,0)),0)</f>
        <v>1.54</v>
      </c>
      <c r="U29" s="14">
        <f>IFERROR(INDEX(Cap_MW_Lookups!$B$3:$IH$15,MATCH(FCA_Capacity_Credits!$C29,Cap_MW_Lookups!$B$3:$B$15,0),MATCH(FCA_Capacity_Credits!U$4,Cap_MW_Lookups!$B$3:$IH$3,0)),0)</f>
        <v>1.54</v>
      </c>
      <c r="V29" s="14">
        <f>IFERROR(INDEX(Cap_MW_Lookups!$B$3:$IH$15,MATCH(FCA_Capacity_Credits!$C29,Cap_MW_Lookups!$B$3:$B$15,0),MATCH(FCA_Capacity_Credits!V$4,Cap_MW_Lookups!$B$3:$IH$3,0)),0)</f>
        <v>1.54</v>
      </c>
      <c r="W29" s="14">
        <f>IFERROR(INDEX(Cap_MW_Lookups!$B$3:$IH$15,MATCH(FCA_Capacity_Credits!$C29,Cap_MW_Lookups!$B$3:$B$15,0),MATCH(FCA_Capacity_Credits!W$4,Cap_MW_Lookups!$B$3:$IH$3,0)),0)</f>
        <v>1.54</v>
      </c>
      <c r="X29" s="14">
        <f>IFERROR(INDEX(Cap_MW_Lookups!$B$3:$IH$15,MATCH(FCA_Capacity_Credits!$C29,Cap_MW_Lookups!$B$3:$B$15,0),MATCH(FCA_Capacity_Credits!X$4,Cap_MW_Lookups!$B$3:$IH$3,0)),0)</f>
        <v>1.54</v>
      </c>
      <c r="Y29" s="14">
        <f>IFERROR(INDEX(Cap_MW_Lookups!$B$3:$IH$15,MATCH(FCA_Capacity_Credits!$C29,Cap_MW_Lookups!$B$3:$B$15,0),MATCH(FCA_Capacity_Credits!Y$4,Cap_MW_Lookups!$B$3:$IH$3,0)),0)</f>
        <v>1.54</v>
      </c>
      <c r="Z29" s="14">
        <f>IFERROR(INDEX(Cap_MW_Lookups!$B$3:$IH$15,MATCH(FCA_Capacity_Credits!$C29,Cap_MW_Lookups!$B$3:$B$15,0),MATCH(FCA_Capacity_Credits!Z$4,Cap_MW_Lookups!$B$3:$IH$3,0)),0)</f>
        <v>1.54</v>
      </c>
      <c r="AA29" s="14">
        <f>IFERROR(INDEX(Cap_MW_Lookups!$B$3:$IH$15,MATCH(FCA_Capacity_Credits!$C29,Cap_MW_Lookups!$B$3:$B$15,0),MATCH(FCA_Capacity_Credits!AA$4,Cap_MW_Lookups!$B$3:$IH$3,0)),0)</f>
        <v>1.54</v>
      </c>
      <c r="AB29" s="14">
        <f>IFERROR(INDEX(Cap_MW_Lookups!$B$3:$IH$15,MATCH(FCA_Capacity_Credits!$C29,Cap_MW_Lookups!$B$3:$B$15,0),MATCH(FCA_Capacity_Credits!AB$4,Cap_MW_Lookups!$B$3:$IH$3,0)),0)</f>
        <v>1.54</v>
      </c>
      <c r="AC29" s="14">
        <f>IFERROR(INDEX(Cap_MW_Lookups!$B$3:$IH$15,MATCH(FCA_Capacity_Credits!$C29,Cap_MW_Lookups!$B$3:$B$15,0),MATCH(FCA_Capacity_Credits!AC$4,Cap_MW_Lookups!$B$3:$IH$3,0)),0)</f>
        <v>1.54</v>
      </c>
      <c r="AD29" s="14">
        <f>IFERROR(INDEX(Cap_MW_Lookups!$B$3:$IH$15,MATCH(FCA_Capacity_Credits!$C29,Cap_MW_Lookups!$B$3:$B$15,0),MATCH(FCA_Capacity_Credits!AD$4,Cap_MW_Lookups!$B$3:$IH$3,0)),0)</f>
        <v>1.54</v>
      </c>
      <c r="AE29" s="14">
        <f>IFERROR(INDEX(Cap_MW_Lookups!$B$3:$IH$15,MATCH(FCA_Capacity_Credits!$C29,Cap_MW_Lookups!$B$3:$B$15,0),MATCH(FCA_Capacity_Credits!AE$4,Cap_MW_Lookups!$B$3:$IH$3,0)),0)</f>
        <v>1.54</v>
      </c>
      <c r="AF29" s="14">
        <f>IFERROR(INDEX(Cap_MW_Lookups!$B$3:$IH$15,MATCH(FCA_Capacity_Credits!$C29,Cap_MW_Lookups!$B$3:$B$15,0),MATCH(FCA_Capacity_Credits!AF$4,Cap_MW_Lookups!$B$3:$IH$3,0)),0)</f>
        <v>1.54</v>
      </c>
      <c r="AG29" s="14">
        <f>IFERROR(INDEX(Cap_MW_Lookups!$B$3:$IH$15,MATCH(FCA_Capacity_Credits!$C29,Cap_MW_Lookups!$B$3:$B$15,0),MATCH(FCA_Capacity_Credits!AG$4,Cap_MW_Lookups!$B$3:$IH$3,0)),0)</f>
        <v>1.54</v>
      </c>
      <c r="AH29" s="14">
        <f>IFERROR(INDEX(Cap_MW_Lookups!$B$3:$IH$15,MATCH(FCA_Capacity_Credits!$C29,Cap_MW_Lookups!$B$3:$B$15,0),MATCH(FCA_Capacity_Credits!AH$4,Cap_MW_Lookups!$B$3:$IH$3,0)),0)</f>
        <v>1.54</v>
      </c>
      <c r="AI29" s="14">
        <f>IFERROR(INDEX(Cap_MW_Lookups!$B$3:$IH$15,MATCH(FCA_Capacity_Credits!$C29,Cap_MW_Lookups!$B$3:$B$15,0),MATCH(FCA_Capacity_Credits!AI$4,Cap_MW_Lookups!$B$3:$IH$3,0)),0)</f>
        <v>1.54</v>
      </c>
      <c r="AJ29" s="14">
        <f>IFERROR(INDEX(Cap_MW_Lookups!$B$3:$IH$15,MATCH(FCA_Capacity_Credits!$C29,Cap_MW_Lookups!$B$3:$B$15,0),MATCH(FCA_Capacity_Credits!AJ$4,Cap_MW_Lookups!$B$3:$IH$3,0)),0)</f>
        <v>1.54</v>
      </c>
      <c r="AK29" s="14">
        <f>IFERROR(INDEX(Cap_MW_Lookups!$B$3:$IH$15,MATCH(FCA_Capacity_Credits!$C29,Cap_MW_Lookups!$B$3:$B$15,0),MATCH(FCA_Capacity_Credits!AK$4,Cap_MW_Lookups!$B$3:$IH$3,0)),0)</f>
        <v>1.54</v>
      </c>
      <c r="AL29" s="14">
        <f>IFERROR(INDEX(Cap_MW_Lookups!$B$3:$IH$15,MATCH(FCA_Capacity_Credits!$C29,Cap_MW_Lookups!$B$3:$B$15,0),MATCH(FCA_Capacity_Credits!AL$4,Cap_MW_Lookups!$B$3:$IH$3,0)),0)</f>
        <v>1.54</v>
      </c>
      <c r="AM29" s="14">
        <f>IFERROR(INDEX(Cap_MW_Lookups!$B$3:$IH$15,MATCH(FCA_Capacity_Credits!$C29,Cap_MW_Lookups!$B$3:$B$15,0),MATCH(FCA_Capacity_Credits!AM$4,Cap_MW_Lookups!$B$3:$IH$3,0)),0)</f>
        <v>1.54</v>
      </c>
      <c r="AN29" s="14">
        <f>IFERROR(INDEX(Cap_MW_Lookups!$B$3:$IH$15,MATCH(FCA_Capacity_Credits!$C29,Cap_MW_Lookups!$B$3:$B$15,0),MATCH(FCA_Capacity_Credits!AN$4,Cap_MW_Lookups!$B$3:$IH$3,0)),0)</f>
        <v>1.54</v>
      </c>
      <c r="AO29" s="14">
        <f>IFERROR(INDEX(Cap_MW_Lookups!$B$3:$IH$15,MATCH(FCA_Capacity_Credits!$C29,Cap_MW_Lookups!$B$3:$B$15,0),MATCH(FCA_Capacity_Credits!AO$4,Cap_MW_Lookups!$B$3:$IH$3,0)),0)</f>
        <v>1.54</v>
      </c>
      <c r="AP29" s="14">
        <f>IFERROR(INDEX(Cap_MW_Lookups!$B$3:$IH$15,MATCH(FCA_Capacity_Credits!$C29,Cap_MW_Lookups!$B$3:$B$15,0),MATCH(FCA_Capacity_Credits!AP$4,Cap_MW_Lookups!$B$3:$IH$3,0)),0)</f>
        <v>1.54</v>
      </c>
      <c r="AQ29" s="14">
        <f>IFERROR(INDEX(Cap_MW_Lookups!$B$3:$IH$15,MATCH(FCA_Capacity_Credits!$C29,Cap_MW_Lookups!$B$3:$B$15,0),MATCH(FCA_Capacity_Credits!AQ$4,Cap_MW_Lookups!$B$3:$IH$3,0)),0)</f>
        <v>1.54</v>
      </c>
      <c r="AR29" s="14">
        <f>IFERROR(INDEX(Cap_MW_Lookups!$B$3:$IH$15,MATCH(FCA_Capacity_Credits!$C29,Cap_MW_Lookups!$B$3:$B$15,0),MATCH(FCA_Capacity_Credits!AR$4,Cap_MW_Lookups!$B$3:$IH$3,0)),0)</f>
        <v>1.54</v>
      </c>
      <c r="AS29" s="14">
        <f>IFERROR(INDEX(Cap_MW_Lookups!$B$3:$IH$15,MATCH(FCA_Capacity_Credits!$C29,Cap_MW_Lookups!$B$3:$B$15,0),MATCH(FCA_Capacity_Credits!AS$4,Cap_MW_Lookups!$B$3:$IH$3,0)),0)</f>
        <v>1.54</v>
      </c>
      <c r="AT29" s="14">
        <f>IFERROR(INDEX(Cap_MW_Lookups!$B$3:$IH$15,MATCH(FCA_Capacity_Credits!$C29,Cap_MW_Lookups!$B$3:$B$15,0),MATCH(FCA_Capacity_Credits!AT$4,Cap_MW_Lookups!$B$3:$IH$3,0)),0)</f>
        <v>1.54</v>
      </c>
      <c r="AU29" s="14">
        <f>IFERROR(INDEX(Cap_MW_Lookups!$B$3:$IH$15,MATCH(FCA_Capacity_Credits!$C29,Cap_MW_Lookups!$B$3:$B$15,0),MATCH(FCA_Capacity_Credits!AU$4,Cap_MW_Lookups!$B$3:$IH$3,0)),0)</f>
        <v>1.54</v>
      </c>
      <c r="AV29" s="14">
        <f>IFERROR(INDEX(Cap_MW_Lookups!$B$3:$IH$15,MATCH(FCA_Capacity_Credits!$C29,Cap_MW_Lookups!$B$3:$B$15,0),MATCH(FCA_Capacity_Credits!AV$4,Cap_MW_Lookups!$B$3:$IH$3,0)),0)</f>
        <v>1.54</v>
      </c>
      <c r="AW29" s="14">
        <f>IFERROR(INDEX(Cap_MW_Lookups!$B$3:$IH$15,MATCH(FCA_Capacity_Credits!$C29,Cap_MW_Lookups!$B$3:$B$15,0),MATCH(FCA_Capacity_Credits!AW$4,Cap_MW_Lookups!$B$3:$IH$3,0)),0)</f>
        <v>1.54</v>
      </c>
      <c r="AX29" s="14">
        <f>IFERROR(INDEX(Cap_MW_Lookups!$B$3:$IH$15,MATCH(FCA_Capacity_Credits!$C29,Cap_MW_Lookups!$B$3:$B$15,0),MATCH(FCA_Capacity_Credits!AX$4,Cap_MW_Lookups!$B$3:$IH$3,0)),0)</f>
        <v>1.54</v>
      </c>
      <c r="AY29" s="14">
        <f>IFERROR(INDEX(Cap_MW_Lookups!$B$3:$IH$15,MATCH(FCA_Capacity_Credits!$C29,Cap_MW_Lookups!$B$3:$B$15,0),MATCH(FCA_Capacity_Credits!AY$4,Cap_MW_Lookups!$B$3:$IH$3,0)),0)</f>
        <v>1.54</v>
      </c>
      <c r="AZ29" s="14">
        <f>IFERROR(INDEX(Cap_MW_Lookups!$B$3:$IH$15,MATCH(FCA_Capacity_Credits!$C29,Cap_MW_Lookups!$B$3:$B$15,0),MATCH(FCA_Capacity_Credits!AZ$4,Cap_MW_Lookups!$B$3:$IH$3,0)),0)</f>
        <v>1.54</v>
      </c>
      <c r="BA29" s="14">
        <f>IFERROR(INDEX(Cap_MW_Lookups!$B$3:$IH$15,MATCH(FCA_Capacity_Credits!$C29,Cap_MW_Lookups!$B$3:$B$15,0),MATCH(FCA_Capacity_Credits!BA$4,Cap_MW_Lookups!$B$3:$IH$3,0)),0)</f>
        <v>1.54</v>
      </c>
      <c r="BB29" s="14">
        <f>IFERROR(INDEX(Cap_MW_Lookups!$B$3:$IH$15,MATCH(FCA_Capacity_Credits!$C29,Cap_MW_Lookups!$B$3:$B$15,0),MATCH(FCA_Capacity_Credits!BB$4,Cap_MW_Lookups!$B$3:$IH$3,0)),0)</f>
        <v>1.54</v>
      </c>
      <c r="BC29" s="14">
        <f>IFERROR(INDEX(Cap_MW_Lookups!$B$3:$IH$15,MATCH(FCA_Capacity_Credits!$C29,Cap_MW_Lookups!$B$3:$B$15,0),MATCH(FCA_Capacity_Credits!BC$4,Cap_MW_Lookups!$B$3:$IH$3,0)),0)</f>
        <v>1.54</v>
      </c>
      <c r="BD29" s="14">
        <f>IFERROR(INDEX(Cap_MW_Lookups!$B$3:$IH$15,MATCH(FCA_Capacity_Credits!$C29,Cap_MW_Lookups!$B$3:$B$15,0),MATCH(FCA_Capacity_Credits!BD$4,Cap_MW_Lookups!$B$3:$IH$3,0)),0)</f>
        <v>1.54</v>
      </c>
      <c r="BE29" s="14">
        <f>IFERROR(INDEX(Cap_MW_Lookups!$B$3:$IH$15,MATCH(FCA_Capacity_Credits!$C29,Cap_MW_Lookups!$B$3:$B$15,0),MATCH(FCA_Capacity_Credits!BE$4,Cap_MW_Lookups!$B$3:$IH$3,0)),0)</f>
        <v>1.54</v>
      </c>
      <c r="BF29" s="14">
        <f>IFERROR(INDEX(Cap_MW_Lookups!$B$3:$IH$15,MATCH(FCA_Capacity_Credits!$C29,Cap_MW_Lookups!$B$3:$B$15,0),MATCH(FCA_Capacity_Credits!BF$4,Cap_MW_Lookups!$B$3:$IH$3,0)),0)</f>
        <v>1.54</v>
      </c>
      <c r="BG29" s="14">
        <f>IFERROR(INDEX(Cap_MW_Lookups!$B$3:$IH$15,MATCH(FCA_Capacity_Credits!$C29,Cap_MW_Lookups!$B$3:$B$15,0),MATCH(FCA_Capacity_Credits!BG$4,Cap_MW_Lookups!$B$3:$IH$3,0)),0)</f>
        <v>1.54</v>
      </c>
      <c r="BH29" s="14">
        <f>IFERROR(INDEX(Cap_MW_Lookups!$B$3:$IH$15,MATCH(FCA_Capacity_Credits!$C29,Cap_MW_Lookups!$B$3:$B$15,0),MATCH(FCA_Capacity_Credits!BH$4,Cap_MW_Lookups!$B$3:$IH$3,0)),0)</f>
        <v>1.54</v>
      </c>
      <c r="BI29" s="14">
        <f>IFERROR(INDEX(Cap_MW_Lookups!$B$3:$IH$15,MATCH(FCA_Capacity_Credits!$C29,Cap_MW_Lookups!$B$3:$B$15,0),MATCH(FCA_Capacity_Credits!BI$4,Cap_MW_Lookups!$B$3:$IH$3,0)),0)</f>
        <v>1.54</v>
      </c>
      <c r="BJ29" s="14">
        <f>IFERROR(INDEX(Cap_MW_Lookups!$B$3:$IH$15,MATCH(FCA_Capacity_Credits!$C29,Cap_MW_Lookups!$B$3:$B$15,0),MATCH(FCA_Capacity_Credits!BJ$4,Cap_MW_Lookups!$B$3:$IH$3,0)),0)</f>
        <v>1.54</v>
      </c>
      <c r="BK29" s="14">
        <f>IFERROR(INDEX(Cap_MW_Lookups!$B$3:$IH$15,MATCH(FCA_Capacity_Credits!$C29,Cap_MW_Lookups!$B$3:$B$15,0),MATCH(FCA_Capacity_Credits!BK$4,Cap_MW_Lookups!$B$3:$IH$3,0)),0)</f>
        <v>1.54</v>
      </c>
      <c r="BL29" s="14">
        <f>IFERROR(INDEX(Cap_MW_Lookups!$B$3:$IH$15,MATCH(FCA_Capacity_Credits!$C29,Cap_MW_Lookups!$B$3:$B$15,0),MATCH(FCA_Capacity_Credits!BL$4,Cap_MW_Lookups!$B$3:$IH$3,0)),0)</f>
        <v>1.54</v>
      </c>
      <c r="BM29" s="14">
        <f>IFERROR(INDEX(Cap_MW_Lookups!$B$3:$IH$15,MATCH(FCA_Capacity_Credits!$C29,Cap_MW_Lookups!$B$3:$B$15,0),MATCH(FCA_Capacity_Credits!BM$4,Cap_MW_Lookups!$B$3:$IH$3,0)),0)</f>
        <v>1.54</v>
      </c>
      <c r="BN29" s="14">
        <f>IFERROR(INDEX(Cap_MW_Lookups!$B$3:$IH$15,MATCH(FCA_Capacity_Credits!$C29,Cap_MW_Lookups!$B$3:$B$15,0),MATCH(FCA_Capacity_Credits!BN$4,Cap_MW_Lookups!$B$3:$IH$3,0)),0)</f>
        <v>1.54</v>
      </c>
      <c r="BO29" s="14">
        <f>IFERROR(INDEX(Cap_MW_Lookups!$B$3:$IH$15,MATCH(FCA_Capacity_Credits!$C29,Cap_MW_Lookups!$B$3:$B$15,0),MATCH(FCA_Capacity_Credits!BO$4,Cap_MW_Lookups!$B$3:$IH$3,0)),0)</f>
        <v>1.54</v>
      </c>
      <c r="BP29" s="14">
        <f>IFERROR(INDEX(Cap_MW_Lookups!$B$3:$IH$15,MATCH(FCA_Capacity_Credits!$C29,Cap_MW_Lookups!$B$3:$B$15,0),MATCH(FCA_Capacity_Credits!BP$4,Cap_MW_Lookups!$B$3:$IH$3,0)),0)</f>
        <v>1.54</v>
      </c>
      <c r="BQ29" s="14">
        <f>IFERROR(INDEX(Cap_MW_Lookups!$B$3:$IH$15,MATCH(FCA_Capacity_Credits!$C29,Cap_MW_Lookups!$B$3:$B$15,0),MATCH(FCA_Capacity_Credits!BQ$4,Cap_MW_Lookups!$B$3:$IH$3,0)),0)</f>
        <v>1.54</v>
      </c>
      <c r="BR29" s="14">
        <f>IFERROR(INDEX(Cap_MW_Lookups!$B$3:$IH$15,MATCH(FCA_Capacity_Credits!$C29,Cap_MW_Lookups!$B$3:$B$15,0),MATCH(FCA_Capacity_Credits!BR$4,Cap_MW_Lookups!$B$3:$IH$3,0)),0)</f>
        <v>1.54</v>
      </c>
      <c r="BS29" s="14">
        <f>IFERROR(INDEX(Cap_MW_Lookups!$B$3:$IH$15,MATCH(FCA_Capacity_Credits!$C29,Cap_MW_Lookups!$B$3:$B$15,0),MATCH(FCA_Capacity_Credits!BS$4,Cap_MW_Lookups!$B$3:$IH$3,0)),0)</f>
        <v>1.54</v>
      </c>
      <c r="BT29" s="14">
        <f>IFERROR(INDEX(Cap_MW_Lookups!$B$3:$IH$15,MATCH(FCA_Capacity_Credits!$C29,Cap_MW_Lookups!$B$3:$B$15,0),MATCH(FCA_Capacity_Credits!BT$4,Cap_MW_Lookups!$B$3:$IH$3,0)),0)</f>
        <v>1.54</v>
      </c>
      <c r="BU29" s="14">
        <f>IFERROR(INDEX(Cap_MW_Lookups!$B$3:$IH$15,MATCH(FCA_Capacity_Credits!$C29,Cap_MW_Lookups!$B$3:$B$15,0),MATCH(FCA_Capacity_Credits!BU$4,Cap_MW_Lookups!$B$3:$IH$3,0)),0)</f>
        <v>1.54</v>
      </c>
      <c r="BV29" s="14">
        <f>IFERROR(INDEX(Cap_MW_Lookups!$B$3:$IH$15,MATCH(FCA_Capacity_Credits!$C29,Cap_MW_Lookups!$B$3:$B$15,0),MATCH(FCA_Capacity_Credits!BV$4,Cap_MW_Lookups!$B$3:$IH$3,0)),0)</f>
        <v>1.54</v>
      </c>
      <c r="BW29" s="14">
        <f>IFERROR(INDEX(Cap_MW_Lookups!$B$3:$IH$15,MATCH(FCA_Capacity_Credits!$C29,Cap_MW_Lookups!$B$3:$B$15,0),MATCH(FCA_Capacity_Credits!BW$4,Cap_MW_Lookups!$B$3:$IH$3,0)),0)</f>
        <v>1.54</v>
      </c>
      <c r="BX29" s="14">
        <f>IFERROR(INDEX(Cap_MW_Lookups!$B$3:$IH$15,MATCH(FCA_Capacity_Credits!$C29,Cap_MW_Lookups!$B$3:$B$15,0),MATCH(FCA_Capacity_Credits!BX$4,Cap_MW_Lookups!$B$3:$IH$3,0)),0)</f>
        <v>1.54</v>
      </c>
      <c r="BY29" s="14">
        <f>IFERROR(INDEX(Cap_MW_Lookups!$B$3:$IH$15,MATCH(FCA_Capacity_Credits!$C29,Cap_MW_Lookups!$B$3:$B$15,0),MATCH(FCA_Capacity_Credits!BY$4,Cap_MW_Lookups!$B$3:$IH$3,0)),0)</f>
        <v>1.54</v>
      </c>
      <c r="BZ29" s="14">
        <f>IFERROR(INDEX(Cap_MW_Lookups!$B$3:$IH$15,MATCH(FCA_Capacity_Credits!$C29,Cap_MW_Lookups!$B$3:$B$15,0),MATCH(FCA_Capacity_Credits!BZ$4,Cap_MW_Lookups!$B$3:$IH$3,0)),0)</f>
        <v>1.54</v>
      </c>
      <c r="CA29" s="14">
        <f>IFERROR(INDEX(Cap_MW_Lookups!$B$3:$IH$15,MATCH(FCA_Capacity_Credits!$C29,Cap_MW_Lookups!$B$3:$B$15,0),MATCH(FCA_Capacity_Credits!CA$4,Cap_MW_Lookups!$B$3:$IH$3,0)),0)</f>
        <v>1.54</v>
      </c>
      <c r="CB29" s="14">
        <f>IFERROR(INDEX(Cap_MW_Lookups!$B$3:$IH$15,MATCH(FCA_Capacity_Credits!$C29,Cap_MW_Lookups!$B$3:$B$15,0),MATCH(FCA_Capacity_Credits!CB$4,Cap_MW_Lookups!$B$3:$IH$3,0)),0)</f>
        <v>1.54</v>
      </c>
      <c r="CC29" s="14">
        <f>IFERROR(INDEX(Cap_MW_Lookups!$B$3:$IH$15,MATCH(FCA_Capacity_Credits!$C29,Cap_MW_Lookups!$B$3:$B$15,0),MATCH(FCA_Capacity_Credits!CC$4,Cap_MW_Lookups!$B$3:$IH$3,0)),0)</f>
        <v>1.54</v>
      </c>
      <c r="CD29" s="14">
        <f>IFERROR(INDEX(Cap_MW_Lookups!$B$3:$IH$15,MATCH(FCA_Capacity_Credits!$C29,Cap_MW_Lookups!$B$3:$B$15,0),MATCH(FCA_Capacity_Credits!CD$4,Cap_MW_Lookups!$B$3:$IH$3,0)),0)</f>
        <v>1.54</v>
      </c>
      <c r="CE29" s="14">
        <f>IFERROR(INDEX(Cap_MW_Lookups!$B$3:$IH$15,MATCH(FCA_Capacity_Credits!$C29,Cap_MW_Lookups!$B$3:$B$15,0),MATCH(FCA_Capacity_Credits!CE$4,Cap_MW_Lookups!$B$3:$IH$3,0)),0)</f>
        <v>1.54</v>
      </c>
      <c r="CF29" s="14">
        <f>IFERROR(INDEX(Cap_MW_Lookups!$B$3:$IH$15,MATCH(FCA_Capacity_Credits!$C29,Cap_MW_Lookups!$B$3:$B$15,0),MATCH(FCA_Capacity_Credits!CF$4,Cap_MW_Lookups!$B$3:$IH$3,0)),0)</f>
        <v>1.54</v>
      </c>
      <c r="CG29" s="14">
        <f>IFERROR(INDEX(Cap_MW_Lookups!$B$3:$IH$15,MATCH(FCA_Capacity_Credits!$C29,Cap_MW_Lookups!$B$3:$B$15,0),MATCH(FCA_Capacity_Credits!CG$4,Cap_MW_Lookups!$B$3:$IH$3,0)),0)</f>
        <v>1.54</v>
      </c>
      <c r="CH29" s="14">
        <f>IFERROR(INDEX(Cap_MW_Lookups!$B$3:$IH$15,MATCH(FCA_Capacity_Credits!$C29,Cap_MW_Lookups!$B$3:$B$15,0),MATCH(FCA_Capacity_Credits!CH$4,Cap_MW_Lookups!$B$3:$IH$3,0)),0)</f>
        <v>1.54</v>
      </c>
      <c r="CI29" s="14">
        <f>IFERROR(INDEX(Cap_MW_Lookups!$B$3:$IH$15,MATCH(FCA_Capacity_Credits!$C29,Cap_MW_Lookups!$B$3:$B$15,0),MATCH(FCA_Capacity_Credits!CI$4,Cap_MW_Lookups!$B$3:$IH$3,0)),0)</f>
        <v>1.54</v>
      </c>
      <c r="CJ29" s="14">
        <f>IFERROR(INDEX(Cap_MW_Lookups!$B$3:$IH$15,MATCH(FCA_Capacity_Credits!$C29,Cap_MW_Lookups!$B$3:$B$15,0),MATCH(FCA_Capacity_Credits!CJ$4,Cap_MW_Lookups!$B$3:$IH$3,0)),0)</f>
        <v>1.54</v>
      </c>
      <c r="CK29" s="14">
        <f>IFERROR(INDEX(Cap_MW_Lookups!$B$3:$IH$15,MATCH(FCA_Capacity_Credits!$C29,Cap_MW_Lookups!$B$3:$B$15,0),MATCH(FCA_Capacity_Credits!CK$4,Cap_MW_Lookups!$B$3:$IH$3,0)),0)</f>
        <v>1.54</v>
      </c>
      <c r="CL29" s="14">
        <f>IFERROR(INDEX(Cap_MW_Lookups!$B$3:$IH$15,MATCH(FCA_Capacity_Credits!$C29,Cap_MW_Lookups!$B$3:$B$15,0),MATCH(FCA_Capacity_Credits!CL$4,Cap_MW_Lookups!$B$3:$IH$3,0)),0)</f>
        <v>1.54</v>
      </c>
      <c r="CM29" s="14">
        <f>IFERROR(INDEX(Cap_MW_Lookups!$B$3:$IH$15,MATCH(FCA_Capacity_Credits!$C29,Cap_MW_Lookups!$B$3:$B$15,0),MATCH(FCA_Capacity_Credits!CM$4,Cap_MW_Lookups!$B$3:$IH$3,0)),0)</f>
        <v>1.54</v>
      </c>
      <c r="CN29" s="14">
        <f>IFERROR(INDEX(Cap_MW_Lookups!$B$3:$IH$15,MATCH(FCA_Capacity_Credits!$C29,Cap_MW_Lookups!$B$3:$B$15,0),MATCH(FCA_Capacity_Credits!CN$4,Cap_MW_Lookups!$B$3:$IH$3,0)),0)</f>
        <v>1.54</v>
      </c>
      <c r="CO29" s="14">
        <f>IFERROR(INDEX(Cap_MW_Lookups!$B$3:$IH$15,MATCH(FCA_Capacity_Credits!$C29,Cap_MW_Lookups!$B$3:$B$15,0),MATCH(FCA_Capacity_Credits!CO$4,Cap_MW_Lookups!$B$3:$IH$3,0)),0)</f>
        <v>1.54</v>
      </c>
      <c r="CP29" s="14">
        <f>IFERROR(INDEX(Cap_MW_Lookups!$B$3:$IH$15,MATCH(FCA_Capacity_Credits!$C29,Cap_MW_Lookups!$B$3:$B$15,0),MATCH(FCA_Capacity_Credits!CP$4,Cap_MW_Lookups!$B$3:$IH$3,0)),0)</f>
        <v>1.54</v>
      </c>
      <c r="CQ29" s="14">
        <f>IFERROR(INDEX(Cap_MW_Lookups!$B$3:$IH$15,MATCH(FCA_Capacity_Credits!$C29,Cap_MW_Lookups!$B$3:$B$15,0),MATCH(FCA_Capacity_Credits!CQ$4,Cap_MW_Lookups!$B$3:$IH$3,0)),0)</f>
        <v>1.54</v>
      </c>
      <c r="CR29" s="14">
        <f>IFERROR(INDEX(Cap_MW_Lookups!$B$3:$IH$15,MATCH(FCA_Capacity_Credits!$C29,Cap_MW_Lookups!$B$3:$B$15,0),MATCH(FCA_Capacity_Credits!CR$4,Cap_MW_Lookups!$B$3:$IH$3,0)),0)</f>
        <v>1.54</v>
      </c>
      <c r="CS29" s="14">
        <f>IFERROR(INDEX(Cap_MW_Lookups!$B$3:$IH$15,MATCH(FCA_Capacity_Credits!$C29,Cap_MW_Lookups!$B$3:$B$15,0),MATCH(FCA_Capacity_Credits!CS$4,Cap_MW_Lookups!$B$3:$IH$3,0)),0)</f>
        <v>1.54</v>
      </c>
      <c r="CT29" s="14">
        <f>IFERROR(INDEX(Cap_MW_Lookups!$B$3:$IH$15,MATCH(FCA_Capacity_Credits!$C29,Cap_MW_Lookups!$B$3:$B$15,0),MATCH(FCA_Capacity_Credits!CT$4,Cap_MW_Lookups!$B$3:$IH$3,0)),0)</f>
        <v>1.54</v>
      </c>
      <c r="CU29" s="14">
        <f>IFERROR(INDEX(Cap_MW_Lookups!$B$3:$IH$15,MATCH(FCA_Capacity_Credits!$C29,Cap_MW_Lookups!$B$3:$B$15,0),MATCH(FCA_Capacity_Credits!CU$4,Cap_MW_Lookups!$B$3:$IH$3,0)),0)</f>
        <v>1.54</v>
      </c>
      <c r="CV29" s="14">
        <f>IFERROR(INDEX(Cap_MW_Lookups!$B$3:$IH$15,MATCH(FCA_Capacity_Credits!$C29,Cap_MW_Lookups!$B$3:$B$15,0),MATCH(FCA_Capacity_Credits!CV$4,Cap_MW_Lookups!$B$3:$IH$3,0)),0)</f>
        <v>1.54</v>
      </c>
      <c r="CW29" s="14">
        <f>IFERROR(INDEX(Cap_MW_Lookups!$B$3:$IH$15,MATCH(FCA_Capacity_Credits!$C29,Cap_MW_Lookups!$B$3:$B$15,0),MATCH(FCA_Capacity_Credits!CW$4,Cap_MW_Lookups!$B$3:$IH$3,0)),0)</f>
        <v>1.54</v>
      </c>
      <c r="CX29" s="14">
        <f>IFERROR(INDEX(Cap_MW_Lookups!$B$3:$IH$15,MATCH(FCA_Capacity_Credits!$C29,Cap_MW_Lookups!$B$3:$B$15,0),MATCH(FCA_Capacity_Credits!CX$4,Cap_MW_Lookups!$B$3:$IH$3,0)),0)</f>
        <v>1.54</v>
      </c>
      <c r="CY29" s="14">
        <f>IFERROR(INDEX(Cap_MW_Lookups!$B$3:$IH$15,MATCH(FCA_Capacity_Credits!$C29,Cap_MW_Lookups!$B$3:$B$15,0),MATCH(FCA_Capacity_Credits!CY$4,Cap_MW_Lookups!$B$3:$IH$3,0)),0)</f>
        <v>1.54</v>
      </c>
      <c r="CZ29" s="14">
        <f>IFERROR(INDEX(Cap_MW_Lookups!$B$3:$IH$15,MATCH(FCA_Capacity_Credits!$C29,Cap_MW_Lookups!$B$3:$B$15,0),MATCH(FCA_Capacity_Credits!CZ$4,Cap_MW_Lookups!$B$3:$IH$3,0)),0)</f>
        <v>1.54</v>
      </c>
      <c r="DA29" s="14">
        <f>IFERROR(INDEX(Cap_MW_Lookups!$B$3:$IH$15,MATCH(FCA_Capacity_Credits!$C29,Cap_MW_Lookups!$B$3:$B$15,0),MATCH(FCA_Capacity_Credits!DA$4,Cap_MW_Lookups!$B$3:$IH$3,0)),0)</f>
        <v>1.54</v>
      </c>
      <c r="DB29" s="14">
        <f>IFERROR(INDEX(Cap_MW_Lookups!$B$3:$IH$15,MATCH(FCA_Capacity_Credits!$C29,Cap_MW_Lookups!$B$3:$B$15,0),MATCH(FCA_Capacity_Credits!DB$4,Cap_MW_Lookups!$B$3:$IH$3,0)),0)</f>
        <v>1.54</v>
      </c>
      <c r="DC29" s="14">
        <f>IFERROR(INDEX(Cap_MW_Lookups!$B$3:$IH$15,MATCH(FCA_Capacity_Credits!$C29,Cap_MW_Lookups!$B$3:$B$15,0),MATCH(FCA_Capacity_Credits!DC$4,Cap_MW_Lookups!$B$3:$IH$3,0)),0)</f>
        <v>1.54</v>
      </c>
      <c r="DD29" s="14">
        <f>IFERROR(INDEX(Cap_MW_Lookups!$B$3:$IH$15,MATCH(FCA_Capacity_Credits!$C29,Cap_MW_Lookups!$B$3:$B$15,0),MATCH(FCA_Capacity_Credits!DD$4,Cap_MW_Lookups!$B$3:$IH$3,0)),0)</f>
        <v>1.54</v>
      </c>
      <c r="DE29" s="14">
        <f>IFERROR(INDEX(Cap_MW_Lookups!$B$3:$IH$15,MATCH(FCA_Capacity_Credits!$C29,Cap_MW_Lookups!$B$3:$B$15,0),MATCH(FCA_Capacity_Credits!DE$4,Cap_MW_Lookups!$B$3:$IH$3,0)),0)</f>
        <v>1.54</v>
      </c>
      <c r="DF29" s="14">
        <f>IFERROR(INDEX(Cap_MW_Lookups!$B$3:$IH$15,MATCH(FCA_Capacity_Credits!$C29,Cap_MW_Lookups!$B$3:$B$15,0),MATCH(FCA_Capacity_Credits!DF$4,Cap_MW_Lookups!$B$3:$IH$3,0)),0)</f>
        <v>1.54</v>
      </c>
      <c r="DG29" s="14">
        <f>IFERROR(INDEX(Cap_MW_Lookups!$B$3:$IH$15,MATCH(FCA_Capacity_Credits!$C29,Cap_MW_Lookups!$B$3:$B$15,0),MATCH(FCA_Capacity_Credits!DG$4,Cap_MW_Lookups!$B$3:$IH$3,0)),0)</f>
        <v>1.54</v>
      </c>
      <c r="DH29" s="14">
        <f>IFERROR(INDEX(Cap_MW_Lookups!$B$3:$IH$15,MATCH(FCA_Capacity_Credits!$C29,Cap_MW_Lookups!$B$3:$B$15,0),MATCH(FCA_Capacity_Credits!DH$4,Cap_MW_Lookups!$B$3:$IH$3,0)),0)</f>
        <v>1.54</v>
      </c>
      <c r="DI29" s="14">
        <f>IFERROR(INDEX(Cap_MW_Lookups!$B$3:$IH$15,MATCH(FCA_Capacity_Credits!$C29,Cap_MW_Lookups!$B$3:$B$15,0),MATCH(FCA_Capacity_Credits!DI$4,Cap_MW_Lookups!$B$3:$IH$3,0)),0)</f>
        <v>1.54</v>
      </c>
      <c r="DJ29" s="14">
        <f>IFERROR(INDEX(Cap_MW_Lookups!$B$3:$IH$15,MATCH(FCA_Capacity_Credits!$C29,Cap_MW_Lookups!$B$3:$B$15,0),MATCH(FCA_Capacity_Credits!DJ$4,Cap_MW_Lookups!$B$3:$IH$3,0)),0)</f>
        <v>1.54</v>
      </c>
      <c r="DK29" s="14">
        <f>IFERROR(INDEX(Cap_MW_Lookups!$B$3:$IH$15,MATCH(FCA_Capacity_Credits!$C29,Cap_MW_Lookups!$B$3:$B$15,0),MATCH(FCA_Capacity_Credits!DK$4,Cap_MW_Lookups!$B$3:$IH$3,0)),0)</f>
        <v>1.54</v>
      </c>
      <c r="DL29" s="14">
        <f>IFERROR(INDEX(Cap_MW_Lookups!$B$3:$IH$15,MATCH(FCA_Capacity_Credits!$C29,Cap_MW_Lookups!$B$3:$B$15,0),MATCH(FCA_Capacity_Credits!DL$4,Cap_MW_Lookups!$B$3:$IH$3,0)),0)</f>
        <v>1.54</v>
      </c>
      <c r="DM29" s="14">
        <f>IFERROR(INDEX(Cap_MW_Lookups!$B$3:$IH$15,MATCH(FCA_Capacity_Credits!$C29,Cap_MW_Lookups!$B$3:$B$15,0),MATCH(FCA_Capacity_Credits!DM$4,Cap_MW_Lookups!$B$3:$IH$3,0)),0)</f>
        <v>1.54</v>
      </c>
      <c r="DN29" s="14">
        <f>IFERROR(INDEX(Cap_MW_Lookups!$B$3:$IH$15,MATCH(FCA_Capacity_Credits!$C29,Cap_MW_Lookups!$B$3:$B$15,0),MATCH(FCA_Capacity_Credits!DN$4,Cap_MW_Lookups!$B$3:$IH$3,0)),0)</f>
        <v>1.54</v>
      </c>
      <c r="DO29" s="14">
        <f>IFERROR(INDEX(Cap_MW_Lookups!$B$3:$IH$15,MATCH(FCA_Capacity_Credits!$C29,Cap_MW_Lookups!$B$3:$B$15,0),MATCH(FCA_Capacity_Credits!DO$4,Cap_MW_Lookups!$B$3:$IH$3,0)),0)</f>
        <v>1.54</v>
      </c>
      <c r="DP29" s="14">
        <f>IFERROR(INDEX(Cap_MW_Lookups!$B$3:$IH$15,MATCH(FCA_Capacity_Credits!$C29,Cap_MW_Lookups!$B$3:$B$15,0),MATCH(FCA_Capacity_Credits!DP$4,Cap_MW_Lookups!$B$3:$IH$3,0)),0)</f>
        <v>1.54</v>
      </c>
      <c r="DQ29" s="14">
        <f>IFERROR(INDEX(Cap_MW_Lookups!$B$3:$IH$15,MATCH(FCA_Capacity_Credits!$C29,Cap_MW_Lookups!$B$3:$B$15,0),MATCH(FCA_Capacity_Credits!DQ$4,Cap_MW_Lookups!$B$3:$IH$3,0)),0)</f>
        <v>1.54</v>
      </c>
      <c r="DR29" s="14">
        <f>IFERROR(INDEX(Cap_MW_Lookups!$B$3:$IH$15,MATCH(FCA_Capacity_Credits!$C29,Cap_MW_Lookups!$B$3:$B$15,0),MATCH(FCA_Capacity_Credits!DR$4,Cap_MW_Lookups!$B$3:$IH$3,0)),0)</f>
        <v>1.54</v>
      </c>
      <c r="DS29" s="14">
        <f>IFERROR(INDEX(Cap_MW_Lookups!$B$3:$IH$15,MATCH(FCA_Capacity_Credits!$C29,Cap_MW_Lookups!$B$3:$B$15,0),MATCH(FCA_Capacity_Credits!DS$4,Cap_MW_Lookups!$B$3:$IH$3,0)),0)</f>
        <v>1.54</v>
      </c>
      <c r="DT29" s="14">
        <f>IFERROR(INDEX(Cap_MW_Lookups!$B$3:$IH$15,MATCH(FCA_Capacity_Credits!$C29,Cap_MW_Lookups!$B$3:$B$15,0),MATCH(FCA_Capacity_Credits!DT$4,Cap_MW_Lookups!$B$3:$IH$3,0)),0)</f>
        <v>1.54</v>
      </c>
      <c r="DU29" s="14">
        <f>IFERROR(INDEX(Cap_MW_Lookups!$B$3:$IH$15,MATCH(FCA_Capacity_Credits!$C29,Cap_MW_Lookups!$B$3:$B$15,0),MATCH(FCA_Capacity_Credits!DU$4,Cap_MW_Lookups!$B$3:$IH$3,0)),0)</f>
        <v>1.54</v>
      </c>
      <c r="DV29" s="14">
        <f>IFERROR(INDEX(Cap_MW_Lookups!$B$3:$IH$15,MATCH(FCA_Capacity_Credits!$C29,Cap_MW_Lookups!$B$3:$B$15,0),MATCH(FCA_Capacity_Credits!DV$4,Cap_MW_Lookups!$B$3:$IH$3,0)),0)</f>
        <v>1.54</v>
      </c>
      <c r="DW29" s="14">
        <f>IFERROR(INDEX(Cap_MW_Lookups!$B$3:$IH$15,MATCH(FCA_Capacity_Credits!$C29,Cap_MW_Lookups!$B$3:$B$15,0),MATCH(FCA_Capacity_Credits!DW$4,Cap_MW_Lookups!$B$3:$IH$3,0)),0)</f>
        <v>1.54</v>
      </c>
      <c r="DX29" s="14">
        <f>IFERROR(INDEX(Cap_MW_Lookups!$B$3:$IH$15,MATCH(FCA_Capacity_Credits!$C29,Cap_MW_Lookups!$B$3:$B$15,0),MATCH(FCA_Capacity_Credits!DX$4,Cap_MW_Lookups!$B$3:$IH$3,0)),0)</f>
        <v>1.54</v>
      </c>
      <c r="DY29" s="14">
        <f>IFERROR(INDEX(Cap_MW_Lookups!$B$3:$IH$15,MATCH(FCA_Capacity_Credits!$C29,Cap_MW_Lookups!$B$3:$B$15,0),MATCH(FCA_Capacity_Credits!DY$4,Cap_MW_Lookups!$B$3:$IH$3,0)),0)</f>
        <v>1.54</v>
      </c>
      <c r="DZ29" s="14">
        <f>IFERROR(INDEX(Cap_MW_Lookups!$B$3:$IH$15,MATCH(FCA_Capacity_Credits!$C29,Cap_MW_Lookups!$B$3:$B$15,0),MATCH(FCA_Capacity_Credits!DZ$4,Cap_MW_Lookups!$B$3:$IH$3,0)),0)</f>
        <v>1.54</v>
      </c>
      <c r="EA29" s="14">
        <f>IFERROR(INDEX(Cap_MW_Lookups!$B$3:$IH$15,MATCH(FCA_Capacity_Credits!$C29,Cap_MW_Lookups!$B$3:$B$15,0),MATCH(FCA_Capacity_Credits!EA$4,Cap_MW_Lookups!$B$3:$IH$3,0)),0)</f>
        <v>1.54</v>
      </c>
      <c r="EB29" s="14">
        <f>IFERROR(INDEX(Cap_MW_Lookups!$B$3:$IH$15,MATCH(FCA_Capacity_Credits!$C29,Cap_MW_Lookups!$B$3:$B$15,0),MATCH(FCA_Capacity_Credits!EB$4,Cap_MW_Lookups!$B$3:$IH$3,0)),0)</f>
        <v>1.54</v>
      </c>
      <c r="EC29" s="14">
        <f>IFERROR(INDEX(Cap_MW_Lookups!$B$3:$IH$15,MATCH(FCA_Capacity_Credits!$C29,Cap_MW_Lookups!$B$3:$B$15,0),MATCH(FCA_Capacity_Credits!EC$4,Cap_MW_Lookups!$B$3:$IH$3,0)),0)</f>
        <v>1.54</v>
      </c>
      <c r="ED29" s="14">
        <f>IFERROR(INDEX(Cap_MW_Lookups!$B$3:$IH$15,MATCH(FCA_Capacity_Credits!$C29,Cap_MW_Lookups!$B$3:$B$15,0),MATCH(FCA_Capacity_Credits!ED$4,Cap_MW_Lookups!$B$3:$IH$3,0)),0)</f>
        <v>1.54</v>
      </c>
      <c r="EE29" s="14">
        <f>IFERROR(INDEX(Cap_MW_Lookups!$B$3:$IH$15,MATCH(FCA_Capacity_Credits!$C29,Cap_MW_Lookups!$B$3:$B$15,0),MATCH(FCA_Capacity_Credits!EE$4,Cap_MW_Lookups!$B$3:$IH$3,0)),0)</f>
        <v>1.54</v>
      </c>
      <c r="EF29" s="14">
        <f>IFERROR(INDEX(Cap_MW_Lookups!$B$3:$IH$15,MATCH(FCA_Capacity_Credits!$C29,Cap_MW_Lookups!$B$3:$B$15,0),MATCH(FCA_Capacity_Credits!EF$4,Cap_MW_Lookups!$B$3:$IH$3,0)),0)</f>
        <v>1.54</v>
      </c>
      <c r="EG29" s="14">
        <f>IFERROR(INDEX(Cap_MW_Lookups!$B$3:$IH$15,MATCH(FCA_Capacity_Credits!$C29,Cap_MW_Lookups!$B$3:$B$15,0),MATCH(FCA_Capacity_Credits!EG$4,Cap_MW_Lookups!$B$3:$IH$3,0)),0)</f>
        <v>1.54</v>
      </c>
      <c r="EH29" s="14">
        <f>IFERROR(INDEX(Cap_MW_Lookups!$B$3:$IH$15,MATCH(FCA_Capacity_Credits!$C29,Cap_MW_Lookups!$B$3:$B$15,0),MATCH(FCA_Capacity_Credits!EH$4,Cap_MW_Lookups!$B$3:$IH$3,0)),0)</f>
        <v>1.54</v>
      </c>
      <c r="EI29" s="14">
        <f>IFERROR(INDEX(Cap_MW_Lookups!$B$3:$IH$15,MATCH(FCA_Capacity_Credits!$C29,Cap_MW_Lookups!$B$3:$B$15,0),MATCH(FCA_Capacity_Credits!EI$4,Cap_MW_Lookups!$B$3:$IH$3,0)),0)</f>
        <v>1.54</v>
      </c>
      <c r="EJ29" s="14">
        <f>IFERROR(INDEX(Cap_MW_Lookups!$B$3:$IH$15,MATCH(FCA_Capacity_Credits!$C29,Cap_MW_Lookups!$B$3:$B$15,0),MATCH(FCA_Capacity_Credits!EJ$4,Cap_MW_Lookups!$B$3:$IH$3,0)),0)</f>
        <v>1.54</v>
      </c>
      <c r="EK29" s="14">
        <f>IFERROR(INDEX(Cap_MW_Lookups!$B$3:$IH$15,MATCH(FCA_Capacity_Credits!$C29,Cap_MW_Lookups!$B$3:$B$15,0),MATCH(FCA_Capacity_Credits!EK$4,Cap_MW_Lookups!$B$3:$IH$3,0)),0)</f>
        <v>1.54</v>
      </c>
      <c r="EL29" s="14">
        <f>IFERROR(INDEX(Cap_MW_Lookups!$B$3:$IH$15,MATCH(FCA_Capacity_Credits!$C29,Cap_MW_Lookups!$B$3:$B$15,0),MATCH(FCA_Capacity_Credits!EL$4,Cap_MW_Lookups!$B$3:$IH$3,0)),0)</f>
        <v>1.54</v>
      </c>
      <c r="EM29" s="14">
        <f>IFERROR(INDEX(Cap_MW_Lookups!$B$3:$IH$15,MATCH(FCA_Capacity_Credits!$C29,Cap_MW_Lookups!$B$3:$B$15,0),MATCH(FCA_Capacity_Credits!EM$4,Cap_MW_Lookups!$B$3:$IH$3,0)),0)</f>
        <v>1.54</v>
      </c>
      <c r="EN29" s="14">
        <f>IFERROR(INDEX(Cap_MW_Lookups!$B$3:$IH$15,MATCH(FCA_Capacity_Credits!$C29,Cap_MW_Lookups!$B$3:$B$15,0),MATCH(FCA_Capacity_Credits!EN$4,Cap_MW_Lookups!$B$3:$IH$3,0)),0)</f>
        <v>1.54</v>
      </c>
      <c r="EO29" s="14">
        <f>IFERROR(INDEX(Cap_MW_Lookups!$B$3:$IH$15,MATCH(FCA_Capacity_Credits!$C29,Cap_MW_Lookups!$B$3:$B$15,0),MATCH(FCA_Capacity_Credits!EO$4,Cap_MW_Lookups!$B$3:$IH$3,0)),0)</f>
        <v>1.54</v>
      </c>
      <c r="EP29" s="14">
        <f>IFERROR(INDEX(Cap_MW_Lookups!$B$3:$IH$15,MATCH(FCA_Capacity_Credits!$C29,Cap_MW_Lookups!$B$3:$B$15,0),MATCH(FCA_Capacity_Credits!EP$4,Cap_MW_Lookups!$B$3:$IH$3,0)),0)</f>
        <v>1.54</v>
      </c>
      <c r="EQ29" s="14">
        <f>IFERROR(INDEX(Cap_MW_Lookups!$B$3:$IH$15,MATCH(FCA_Capacity_Credits!$C29,Cap_MW_Lookups!$B$3:$B$15,0),MATCH(FCA_Capacity_Credits!EQ$4,Cap_MW_Lookups!$B$3:$IH$3,0)),0)</f>
        <v>1.54</v>
      </c>
      <c r="ER29" s="14">
        <f>IFERROR(INDEX(Cap_MW_Lookups!$B$3:$IH$15,MATCH(FCA_Capacity_Credits!$C29,Cap_MW_Lookups!$B$3:$B$15,0),MATCH(FCA_Capacity_Credits!ER$4,Cap_MW_Lookups!$B$3:$IH$3,0)),0)</f>
        <v>1.54</v>
      </c>
      <c r="ES29" s="14">
        <f>IFERROR(INDEX(Cap_MW_Lookups!$B$3:$IH$15,MATCH(FCA_Capacity_Credits!$C29,Cap_MW_Lookups!$B$3:$B$15,0),MATCH(FCA_Capacity_Credits!ES$4,Cap_MW_Lookups!$B$3:$IH$3,0)),0)</f>
        <v>1.54</v>
      </c>
      <c r="ET29" s="14">
        <f>IFERROR(INDEX(Cap_MW_Lookups!$B$3:$IH$15,MATCH(FCA_Capacity_Credits!$C29,Cap_MW_Lookups!$B$3:$B$15,0),MATCH(FCA_Capacity_Credits!ET$4,Cap_MW_Lookups!$B$3:$IH$3,0)),0)</f>
        <v>1.54</v>
      </c>
      <c r="EU29" s="14">
        <f>IFERROR(INDEX(Cap_MW_Lookups!$B$3:$IH$15,MATCH(FCA_Capacity_Credits!$C29,Cap_MW_Lookups!$B$3:$B$15,0),MATCH(FCA_Capacity_Credits!EU$4,Cap_MW_Lookups!$B$3:$IH$3,0)),0)</f>
        <v>1.54</v>
      </c>
      <c r="EV29" s="14">
        <f>IFERROR(INDEX(Cap_MW_Lookups!$B$3:$IH$15,MATCH(FCA_Capacity_Credits!$C29,Cap_MW_Lookups!$B$3:$B$15,0),MATCH(FCA_Capacity_Credits!EV$4,Cap_MW_Lookups!$B$3:$IH$3,0)),0)</f>
        <v>1.54</v>
      </c>
      <c r="EW29" s="14">
        <f>IFERROR(INDEX(Cap_MW_Lookups!$B$3:$IH$15,MATCH(FCA_Capacity_Credits!$C29,Cap_MW_Lookups!$B$3:$B$15,0),MATCH(FCA_Capacity_Credits!EW$4,Cap_MW_Lookups!$B$3:$IH$3,0)),0)</f>
        <v>1.54</v>
      </c>
      <c r="EX29" s="14">
        <f>IFERROR(INDEX(Cap_MW_Lookups!$B$3:$IH$15,MATCH(FCA_Capacity_Credits!$C29,Cap_MW_Lookups!$B$3:$B$15,0),MATCH(FCA_Capacity_Credits!EX$4,Cap_MW_Lookups!$B$3:$IH$3,0)),0)</f>
        <v>1.54</v>
      </c>
      <c r="EY29" s="14">
        <f>IFERROR(INDEX(Cap_MW_Lookups!$B$3:$IH$15,MATCH(FCA_Capacity_Credits!$C29,Cap_MW_Lookups!$B$3:$B$15,0),MATCH(FCA_Capacity_Credits!EY$4,Cap_MW_Lookups!$B$3:$IH$3,0)),0)</f>
        <v>1.54</v>
      </c>
      <c r="EZ29" s="14">
        <f>IFERROR(INDEX(Cap_MW_Lookups!$B$3:$IH$15,MATCH(FCA_Capacity_Credits!$C29,Cap_MW_Lookups!$B$3:$B$15,0),MATCH(FCA_Capacity_Credits!EZ$4,Cap_MW_Lookups!$B$3:$IH$3,0)),0)</f>
        <v>1.54</v>
      </c>
      <c r="FA29" s="14">
        <f>IFERROR(INDEX(Cap_MW_Lookups!$B$3:$IH$15,MATCH(FCA_Capacity_Credits!$C29,Cap_MW_Lookups!$B$3:$B$15,0),MATCH(FCA_Capacity_Credits!FA$4,Cap_MW_Lookups!$B$3:$IH$3,0)),0)</f>
        <v>1.54</v>
      </c>
      <c r="FB29" s="14">
        <f>IFERROR(INDEX(Cap_MW_Lookups!$B$3:$IH$15,MATCH(FCA_Capacity_Credits!$C29,Cap_MW_Lookups!$B$3:$B$15,0),MATCH(FCA_Capacity_Credits!FB$4,Cap_MW_Lookups!$B$3:$IH$3,0)),0)</f>
        <v>1.54</v>
      </c>
      <c r="FC29" s="14">
        <f>IFERROR(INDEX(Cap_MW_Lookups!$B$3:$IH$15,MATCH(FCA_Capacity_Credits!$C29,Cap_MW_Lookups!$B$3:$B$15,0),MATCH(FCA_Capacity_Credits!FC$4,Cap_MW_Lookups!$B$3:$IH$3,0)),0)</f>
        <v>1.54</v>
      </c>
      <c r="FD29" s="14">
        <f>IFERROR(INDEX(Cap_MW_Lookups!$B$3:$IH$15,MATCH(FCA_Capacity_Credits!$C29,Cap_MW_Lookups!$B$3:$B$15,0),MATCH(FCA_Capacity_Credits!FD$4,Cap_MW_Lookups!$B$3:$IH$3,0)),0)</f>
        <v>1.54</v>
      </c>
      <c r="FE29" s="14">
        <f>IFERROR(INDEX(Cap_MW_Lookups!$B$3:$IH$15,MATCH(FCA_Capacity_Credits!$C29,Cap_MW_Lookups!$B$3:$B$15,0),MATCH(FCA_Capacity_Credits!FE$4,Cap_MW_Lookups!$B$3:$IH$3,0)),0)</f>
        <v>1.54</v>
      </c>
      <c r="FF29" s="14">
        <f>IFERROR(INDEX(Cap_MW_Lookups!$B$3:$IH$15,MATCH(FCA_Capacity_Credits!$C29,Cap_MW_Lookups!$B$3:$B$15,0),MATCH(FCA_Capacity_Credits!FF$4,Cap_MW_Lookups!$B$3:$IH$3,0)),0)</f>
        <v>1.54</v>
      </c>
      <c r="FG29" s="14">
        <f>IFERROR(INDEX(Cap_MW_Lookups!$B$3:$IH$15,MATCH(FCA_Capacity_Credits!$C29,Cap_MW_Lookups!$B$3:$B$15,0),MATCH(FCA_Capacity_Credits!FG$4,Cap_MW_Lookups!$B$3:$IH$3,0)),0)</f>
        <v>1.54</v>
      </c>
      <c r="FH29" s="14">
        <f>IFERROR(INDEX(Cap_MW_Lookups!$B$3:$IH$15,MATCH(FCA_Capacity_Credits!$C29,Cap_MW_Lookups!$B$3:$B$15,0),MATCH(FCA_Capacity_Credits!FH$4,Cap_MW_Lookups!$B$3:$IH$3,0)),0)</f>
        <v>1.54</v>
      </c>
      <c r="FI29" s="14">
        <f>IFERROR(INDEX(Cap_MW_Lookups!$B$3:$IH$15,MATCH(FCA_Capacity_Credits!$C29,Cap_MW_Lookups!$B$3:$B$15,0),MATCH(FCA_Capacity_Credits!FI$4,Cap_MW_Lookups!$B$3:$IH$3,0)),0)</f>
        <v>1.54</v>
      </c>
      <c r="FJ29" s="14">
        <f>IFERROR(INDEX(Cap_MW_Lookups!$B$3:$IH$15,MATCH(FCA_Capacity_Credits!$C29,Cap_MW_Lookups!$B$3:$B$15,0),MATCH(FCA_Capacity_Credits!FJ$4,Cap_MW_Lookups!$B$3:$IH$3,0)),0)</f>
        <v>1.54</v>
      </c>
      <c r="FK29" s="14">
        <f>IFERROR(INDEX(Cap_MW_Lookups!$B$3:$IH$15,MATCH(FCA_Capacity_Credits!$C29,Cap_MW_Lookups!$B$3:$B$15,0),MATCH(FCA_Capacity_Credits!FK$4,Cap_MW_Lookups!$B$3:$IH$3,0)),0)</f>
        <v>1.54</v>
      </c>
      <c r="FL29" s="14">
        <f>IFERROR(INDEX(Cap_MW_Lookups!$B$3:$IH$15,MATCH(FCA_Capacity_Credits!$C29,Cap_MW_Lookups!$B$3:$B$15,0),MATCH(FCA_Capacity_Credits!FL$4,Cap_MW_Lookups!$B$3:$IH$3,0)),0)</f>
        <v>1.54</v>
      </c>
      <c r="FM29" s="14">
        <f>IFERROR(INDEX(Cap_MW_Lookups!$B$3:$IH$15,MATCH(FCA_Capacity_Credits!$C29,Cap_MW_Lookups!$B$3:$B$15,0),MATCH(FCA_Capacity_Credits!FM$4,Cap_MW_Lookups!$B$3:$IH$3,0)),0)</f>
        <v>1.54</v>
      </c>
      <c r="FN29" s="14">
        <f>IFERROR(INDEX(Cap_MW_Lookups!$B$3:$IH$15,MATCH(FCA_Capacity_Credits!$C29,Cap_MW_Lookups!$B$3:$B$15,0),MATCH(FCA_Capacity_Credits!FN$4,Cap_MW_Lookups!$B$3:$IH$3,0)),0)</f>
        <v>1.54</v>
      </c>
      <c r="FO29" s="14">
        <f>IFERROR(INDEX(Cap_MW_Lookups!$B$3:$IH$15,MATCH(FCA_Capacity_Credits!$C29,Cap_MW_Lookups!$B$3:$B$15,0),MATCH(FCA_Capacity_Credits!FO$4,Cap_MW_Lookups!$B$3:$IH$3,0)),0)</f>
        <v>1.54</v>
      </c>
      <c r="FP29" s="14">
        <f>IFERROR(INDEX(Cap_MW_Lookups!$B$3:$IH$15,MATCH(FCA_Capacity_Credits!$C29,Cap_MW_Lookups!$B$3:$B$15,0),MATCH(FCA_Capacity_Credits!FP$4,Cap_MW_Lookups!$B$3:$IH$3,0)),0)</f>
        <v>1.54</v>
      </c>
      <c r="FQ29" s="14">
        <f>IFERROR(INDEX(Cap_MW_Lookups!$B$3:$IH$15,MATCH(FCA_Capacity_Credits!$C29,Cap_MW_Lookups!$B$3:$B$15,0),MATCH(FCA_Capacity_Credits!FQ$4,Cap_MW_Lookups!$B$3:$IH$3,0)),0)</f>
        <v>1.54</v>
      </c>
      <c r="FR29" s="14">
        <f>IFERROR(INDEX(Cap_MW_Lookups!$B$3:$IH$15,MATCH(FCA_Capacity_Credits!$C29,Cap_MW_Lookups!$B$3:$B$15,0),MATCH(FCA_Capacity_Credits!FR$4,Cap_MW_Lookups!$B$3:$IH$3,0)),0)</f>
        <v>1.54</v>
      </c>
      <c r="FS29" s="14">
        <f>IFERROR(INDEX(Cap_MW_Lookups!$B$3:$IH$15,MATCH(FCA_Capacity_Credits!$C29,Cap_MW_Lookups!$B$3:$B$15,0),MATCH(FCA_Capacity_Credits!FS$4,Cap_MW_Lookups!$B$3:$IH$3,0)),0)</f>
        <v>1.54</v>
      </c>
      <c r="FT29" s="14">
        <f>IFERROR(INDEX(Cap_MW_Lookups!$B$3:$IH$15,MATCH(FCA_Capacity_Credits!$C29,Cap_MW_Lookups!$B$3:$B$15,0),MATCH(FCA_Capacity_Credits!FT$4,Cap_MW_Lookups!$B$3:$IH$3,0)),0)</f>
        <v>1.54</v>
      </c>
      <c r="FU29" s="14">
        <f>IFERROR(INDEX(Cap_MW_Lookups!$B$3:$IH$15,MATCH(FCA_Capacity_Credits!$C29,Cap_MW_Lookups!$B$3:$B$15,0),MATCH(FCA_Capacity_Credits!FU$4,Cap_MW_Lookups!$B$3:$IH$3,0)),0)</f>
        <v>1.54</v>
      </c>
      <c r="FV29" s="14">
        <f>IFERROR(INDEX(Cap_MW_Lookups!$B$3:$IH$15,MATCH(FCA_Capacity_Credits!$C29,Cap_MW_Lookups!$B$3:$B$15,0),MATCH(FCA_Capacity_Credits!FV$4,Cap_MW_Lookups!$B$3:$IH$3,0)),0)</f>
        <v>1.54</v>
      </c>
      <c r="FW29" s="14">
        <f>IFERROR(INDEX(Cap_MW_Lookups!$B$3:$IH$15,MATCH(FCA_Capacity_Credits!$C29,Cap_MW_Lookups!$B$3:$B$15,0),MATCH(FCA_Capacity_Credits!FW$4,Cap_MW_Lookups!$B$3:$IH$3,0)),0)</f>
        <v>1.54</v>
      </c>
      <c r="FX29" s="14">
        <f>IFERROR(INDEX(Cap_MW_Lookups!$B$3:$IH$15,MATCH(FCA_Capacity_Credits!$C29,Cap_MW_Lookups!$B$3:$B$15,0),MATCH(FCA_Capacity_Credits!FX$4,Cap_MW_Lookups!$B$3:$IH$3,0)),0)</f>
        <v>1.54</v>
      </c>
      <c r="FY29" s="14">
        <f>IFERROR(INDEX(Cap_MW_Lookups!$B$3:$IH$15,MATCH(FCA_Capacity_Credits!$C29,Cap_MW_Lookups!$B$3:$B$15,0),MATCH(FCA_Capacity_Credits!FY$4,Cap_MW_Lookups!$B$3:$IH$3,0)),0)</f>
        <v>1.54</v>
      </c>
      <c r="FZ29" s="14">
        <f>IFERROR(INDEX(Cap_MW_Lookups!$B$3:$IH$15,MATCH(FCA_Capacity_Credits!$C29,Cap_MW_Lookups!$B$3:$B$15,0),MATCH(FCA_Capacity_Credits!FZ$4,Cap_MW_Lookups!$B$3:$IH$3,0)),0)</f>
        <v>1.54</v>
      </c>
      <c r="GA29" s="14">
        <f>IFERROR(INDEX(Cap_MW_Lookups!$B$3:$IH$15,MATCH(FCA_Capacity_Credits!$C29,Cap_MW_Lookups!$B$3:$B$15,0),MATCH(FCA_Capacity_Credits!GA$4,Cap_MW_Lookups!$B$3:$IH$3,0)),0)</f>
        <v>1.54</v>
      </c>
      <c r="GB29" s="14">
        <f>IFERROR(INDEX(Cap_MW_Lookups!$B$3:$IH$15,MATCH(FCA_Capacity_Credits!$C29,Cap_MW_Lookups!$B$3:$B$15,0),MATCH(FCA_Capacity_Credits!GB$4,Cap_MW_Lookups!$B$3:$IH$3,0)),0)</f>
        <v>1.54</v>
      </c>
      <c r="GC29" s="14">
        <f>IFERROR(INDEX(Cap_MW_Lookups!$B$3:$IH$15,MATCH(FCA_Capacity_Credits!$C29,Cap_MW_Lookups!$B$3:$B$15,0),MATCH(FCA_Capacity_Credits!GC$4,Cap_MW_Lookups!$B$3:$IH$3,0)),0)</f>
        <v>1.54</v>
      </c>
      <c r="GD29" s="14">
        <f>IFERROR(INDEX(Cap_MW_Lookups!$B$3:$IH$15,MATCH(FCA_Capacity_Credits!$C29,Cap_MW_Lookups!$B$3:$B$15,0),MATCH(FCA_Capacity_Credits!GD$4,Cap_MW_Lookups!$B$3:$IH$3,0)),0)</f>
        <v>1.54</v>
      </c>
      <c r="GE29" s="14">
        <f>IFERROR(INDEX(Cap_MW_Lookups!$B$3:$IH$15,MATCH(FCA_Capacity_Credits!$C29,Cap_MW_Lookups!$B$3:$B$15,0),MATCH(FCA_Capacity_Credits!GE$4,Cap_MW_Lookups!$B$3:$IH$3,0)),0)</f>
        <v>1.54</v>
      </c>
      <c r="GF29" s="14">
        <f>IFERROR(INDEX(Cap_MW_Lookups!$B$3:$IH$15,MATCH(FCA_Capacity_Credits!$C29,Cap_MW_Lookups!$B$3:$B$15,0),MATCH(FCA_Capacity_Credits!GF$4,Cap_MW_Lookups!$B$3:$IH$3,0)),0)</f>
        <v>1.54</v>
      </c>
      <c r="GG29" s="14">
        <f>IFERROR(INDEX(Cap_MW_Lookups!$B$3:$IH$15,MATCH(FCA_Capacity_Credits!$C29,Cap_MW_Lookups!$B$3:$B$15,0),MATCH(FCA_Capacity_Credits!GG$4,Cap_MW_Lookups!$B$3:$IH$3,0)),0)</f>
        <v>1.54</v>
      </c>
      <c r="GH29" s="14">
        <f>IFERROR(INDEX(Cap_MW_Lookups!$B$3:$IH$15,MATCH(FCA_Capacity_Credits!$C29,Cap_MW_Lookups!$B$3:$B$15,0),MATCH(FCA_Capacity_Credits!GH$4,Cap_MW_Lookups!$B$3:$IH$3,0)),0)</f>
        <v>1.54</v>
      </c>
      <c r="GI29" s="14">
        <f>IFERROR(INDEX(Cap_MW_Lookups!$B$3:$IH$15,MATCH(FCA_Capacity_Credits!$C29,Cap_MW_Lookups!$B$3:$B$15,0),MATCH(FCA_Capacity_Credits!GI$4,Cap_MW_Lookups!$B$3:$IH$3,0)),0)</f>
        <v>1.54</v>
      </c>
      <c r="GJ29" s="14">
        <f>IFERROR(INDEX(Cap_MW_Lookups!$B$3:$IH$15,MATCH(FCA_Capacity_Credits!$C29,Cap_MW_Lookups!$B$3:$B$15,0),MATCH(FCA_Capacity_Credits!GJ$4,Cap_MW_Lookups!$B$3:$IH$3,0)),0)</f>
        <v>1.54</v>
      </c>
      <c r="GK29" s="14">
        <f>IFERROR(INDEX(Cap_MW_Lookups!$B$3:$IH$15,MATCH(FCA_Capacity_Credits!$C29,Cap_MW_Lookups!$B$3:$B$15,0),MATCH(FCA_Capacity_Credits!GK$4,Cap_MW_Lookups!$B$3:$IH$3,0)),0)</f>
        <v>1.54</v>
      </c>
      <c r="GL29" s="14">
        <f>IFERROR(INDEX(Cap_MW_Lookups!$B$3:$IH$15,MATCH(FCA_Capacity_Credits!$C29,Cap_MW_Lookups!$B$3:$B$15,0),MATCH(FCA_Capacity_Credits!GL$4,Cap_MW_Lookups!$B$3:$IH$3,0)),0)</f>
        <v>1.54</v>
      </c>
      <c r="GM29" s="14">
        <f>IFERROR(INDEX(Cap_MW_Lookups!$B$3:$IH$15,MATCH(FCA_Capacity_Credits!$C29,Cap_MW_Lookups!$B$3:$B$15,0),MATCH(FCA_Capacity_Credits!GM$4,Cap_MW_Lookups!$B$3:$IH$3,0)),0)</f>
        <v>1.54</v>
      </c>
      <c r="GN29" s="14">
        <f>IFERROR(INDEX(Cap_MW_Lookups!$B$3:$IH$15,MATCH(FCA_Capacity_Credits!$C29,Cap_MW_Lookups!$B$3:$B$15,0),MATCH(FCA_Capacity_Credits!GN$4,Cap_MW_Lookups!$B$3:$IH$3,0)),0)</f>
        <v>1.54</v>
      </c>
      <c r="GO29" s="14">
        <f>IFERROR(INDEX(Cap_MW_Lookups!$B$3:$IH$15,MATCH(FCA_Capacity_Credits!$C29,Cap_MW_Lookups!$B$3:$B$15,0),MATCH(FCA_Capacity_Credits!GO$4,Cap_MW_Lookups!$B$3:$IH$3,0)),0)</f>
        <v>1.54</v>
      </c>
      <c r="GP29" s="14">
        <f>IFERROR(INDEX(Cap_MW_Lookups!$B$3:$IH$15,MATCH(FCA_Capacity_Credits!$C29,Cap_MW_Lookups!$B$3:$B$15,0),MATCH(FCA_Capacity_Credits!GP$4,Cap_MW_Lookups!$B$3:$IH$3,0)),0)</f>
        <v>1.54</v>
      </c>
      <c r="GQ29" s="14">
        <f>IFERROR(INDEX(Cap_MW_Lookups!$B$3:$IH$15,MATCH(FCA_Capacity_Credits!$C29,Cap_MW_Lookups!$B$3:$B$15,0),MATCH(FCA_Capacity_Credits!GQ$4,Cap_MW_Lookups!$B$3:$IH$3,0)),0)</f>
        <v>1.54</v>
      </c>
      <c r="GR29" s="14">
        <f>IFERROR(INDEX(Cap_MW_Lookups!$B$3:$IH$15,MATCH(FCA_Capacity_Credits!$C29,Cap_MW_Lookups!$B$3:$B$15,0),MATCH(FCA_Capacity_Credits!GR$4,Cap_MW_Lookups!$B$3:$IH$3,0)),0)</f>
        <v>1.54</v>
      </c>
      <c r="GS29" s="14">
        <f>IFERROR(INDEX(Cap_MW_Lookups!$B$3:$IH$15,MATCH(FCA_Capacity_Credits!$C29,Cap_MW_Lookups!$B$3:$B$15,0),MATCH(FCA_Capacity_Credits!GS$4,Cap_MW_Lookups!$B$3:$IH$3,0)),0)</f>
        <v>1.54</v>
      </c>
      <c r="GT29" s="14">
        <f>IFERROR(INDEX(Cap_MW_Lookups!$B$3:$IH$15,MATCH(FCA_Capacity_Credits!$C29,Cap_MW_Lookups!$B$3:$B$15,0),MATCH(FCA_Capacity_Credits!GT$4,Cap_MW_Lookups!$B$3:$IH$3,0)),0)</f>
        <v>1.54</v>
      </c>
      <c r="GU29" s="14">
        <f>IFERROR(INDEX(Cap_MW_Lookups!$B$3:$IH$15,MATCH(FCA_Capacity_Credits!$C29,Cap_MW_Lookups!$B$3:$B$15,0),MATCH(FCA_Capacity_Credits!GU$4,Cap_MW_Lookups!$B$3:$IH$3,0)),0)</f>
        <v>1.54</v>
      </c>
      <c r="GV29" s="14">
        <f>IFERROR(INDEX(Cap_MW_Lookups!$B$3:$IH$15,MATCH(FCA_Capacity_Credits!$C29,Cap_MW_Lookups!$B$3:$B$15,0),MATCH(FCA_Capacity_Credits!GV$4,Cap_MW_Lookups!$B$3:$IH$3,0)),0)</f>
        <v>1.54</v>
      </c>
      <c r="GW29" s="14">
        <f>IFERROR(INDEX(Cap_MW_Lookups!$B$3:$IH$15,MATCH(FCA_Capacity_Credits!$C29,Cap_MW_Lookups!$B$3:$B$15,0),MATCH(FCA_Capacity_Credits!GW$4,Cap_MW_Lookups!$B$3:$IH$3,0)),0)</f>
        <v>1.54</v>
      </c>
      <c r="GX29" s="14">
        <f>IFERROR(INDEX(Cap_MW_Lookups!$B$3:$IH$15,MATCH(FCA_Capacity_Credits!$C29,Cap_MW_Lookups!$B$3:$B$15,0),MATCH(FCA_Capacity_Credits!GX$4,Cap_MW_Lookups!$B$3:$IH$3,0)),0)</f>
        <v>1.54</v>
      </c>
      <c r="GY29" s="14">
        <f>IFERROR(INDEX(Cap_MW_Lookups!$B$3:$IH$15,MATCH(FCA_Capacity_Credits!$C29,Cap_MW_Lookups!$B$3:$B$15,0),MATCH(FCA_Capacity_Credits!GY$4,Cap_MW_Lookups!$B$3:$IH$3,0)),0)</f>
        <v>1.54</v>
      </c>
      <c r="GZ29" s="14">
        <f>IFERROR(INDEX(Cap_MW_Lookups!$B$3:$IH$15,MATCH(FCA_Capacity_Credits!$C29,Cap_MW_Lookups!$B$3:$B$15,0),MATCH(FCA_Capacity_Credits!GZ$4,Cap_MW_Lookups!$B$3:$IH$3,0)),0)</f>
        <v>1.54</v>
      </c>
      <c r="HA29" s="14">
        <f>IFERROR(INDEX(Cap_MW_Lookups!$B$3:$IH$15,MATCH(FCA_Capacity_Credits!$C29,Cap_MW_Lookups!$B$3:$B$15,0),MATCH(FCA_Capacity_Credits!HA$4,Cap_MW_Lookups!$B$3:$IH$3,0)),0)</f>
        <v>1.54</v>
      </c>
      <c r="HB29" s="14">
        <f>IFERROR(INDEX(Cap_MW_Lookups!$B$3:$IH$15,MATCH(FCA_Capacity_Credits!$C29,Cap_MW_Lookups!$B$3:$B$15,0),MATCH(FCA_Capacity_Credits!HB$4,Cap_MW_Lookups!$B$3:$IH$3,0)),0)</f>
        <v>1.54</v>
      </c>
      <c r="HC29" s="14">
        <f>IFERROR(INDEX(Cap_MW_Lookups!$B$3:$IH$15,MATCH(FCA_Capacity_Credits!$C29,Cap_MW_Lookups!$B$3:$B$15,0),MATCH(FCA_Capacity_Credits!HC$4,Cap_MW_Lookups!$B$3:$IH$3,0)),0)</f>
        <v>1.54</v>
      </c>
      <c r="HD29" s="14">
        <f>IFERROR(INDEX(Cap_MW_Lookups!$B$3:$IH$15,MATCH(FCA_Capacity_Credits!$C29,Cap_MW_Lookups!$B$3:$B$15,0),MATCH(FCA_Capacity_Credits!HD$4,Cap_MW_Lookups!$B$3:$IH$3,0)),0)</f>
        <v>1.54</v>
      </c>
      <c r="HE29" s="14">
        <f>IFERROR(INDEX(Cap_MW_Lookups!$B$3:$IH$15,MATCH(FCA_Capacity_Credits!$C29,Cap_MW_Lookups!$B$3:$B$15,0),MATCH(FCA_Capacity_Credits!HE$4,Cap_MW_Lookups!$B$3:$IH$3,0)),0)</f>
        <v>1.54</v>
      </c>
      <c r="HF29" s="14">
        <f>IFERROR(INDEX(Cap_MW_Lookups!$B$3:$IH$15,MATCH(FCA_Capacity_Credits!$C29,Cap_MW_Lookups!$B$3:$B$15,0),MATCH(FCA_Capacity_Credits!HF$4,Cap_MW_Lookups!$B$3:$IH$3,0)),0)</f>
        <v>1.54</v>
      </c>
      <c r="HG29" s="14">
        <f>IFERROR(INDEX(Cap_MW_Lookups!$B$3:$IH$15,MATCH(FCA_Capacity_Credits!$C29,Cap_MW_Lookups!$B$3:$B$15,0),MATCH(FCA_Capacity_Credits!HG$4,Cap_MW_Lookups!$B$3:$IH$3,0)),0)</f>
        <v>1.54</v>
      </c>
      <c r="HH29" s="14">
        <f>IFERROR(INDEX(Cap_MW_Lookups!$B$3:$IH$15,MATCH(FCA_Capacity_Credits!$C29,Cap_MW_Lookups!$B$3:$B$15,0),MATCH(FCA_Capacity_Credits!HH$4,Cap_MW_Lookups!$B$3:$IH$3,0)),0)</f>
        <v>1.54</v>
      </c>
      <c r="HI29" s="14">
        <f>IFERROR(INDEX(Cap_MW_Lookups!$B$3:$IH$15,MATCH(FCA_Capacity_Credits!$C29,Cap_MW_Lookups!$B$3:$B$15,0),MATCH(FCA_Capacity_Credits!HI$4,Cap_MW_Lookups!$B$3:$IH$3,0)),0)</f>
        <v>1.54</v>
      </c>
      <c r="HJ29" s="14">
        <f>IFERROR(INDEX(Cap_MW_Lookups!$B$3:$IH$15,MATCH(FCA_Capacity_Credits!$C29,Cap_MW_Lookups!$B$3:$B$15,0),MATCH(FCA_Capacity_Credits!HJ$4,Cap_MW_Lookups!$B$3:$IH$3,0)),0)</f>
        <v>1.54</v>
      </c>
      <c r="HK29" s="14">
        <f>IFERROR(INDEX(Cap_MW_Lookups!$B$3:$IH$15,MATCH(FCA_Capacity_Credits!$C29,Cap_MW_Lookups!$B$3:$B$15,0),MATCH(FCA_Capacity_Credits!HK$4,Cap_MW_Lookups!$B$3:$IH$3,0)),0)</f>
        <v>1.54</v>
      </c>
      <c r="HL29" s="14">
        <f>IFERROR(INDEX(Cap_MW_Lookups!$B$3:$IH$15,MATCH(FCA_Capacity_Credits!$C29,Cap_MW_Lookups!$B$3:$B$15,0),MATCH(FCA_Capacity_Credits!HL$4,Cap_MW_Lookups!$B$3:$IH$3,0)),0)</f>
        <v>1.54</v>
      </c>
      <c r="HM29" s="14">
        <f>IFERROR(INDEX(Cap_MW_Lookups!$B$3:$IH$15,MATCH(FCA_Capacity_Credits!$C29,Cap_MW_Lookups!$B$3:$B$15,0),MATCH(FCA_Capacity_Credits!HM$4,Cap_MW_Lookups!$B$3:$IH$3,0)),0)</f>
        <v>1.54</v>
      </c>
      <c r="HN29" s="14">
        <f>IFERROR(INDEX(Cap_MW_Lookups!$B$3:$IH$15,MATCH(FCA_Capacity_Credits!$C29,Cap_MW_Lookups!$B$3:$B$15,0),MATCH(FCA_Capacity_Credits!HN$4,Cap_MW_Lookups!$B$3:$IH$3,0)),0)</f>
        <v>1.54</v>
      </c>
      <c r="HO29" s="14">
        <f>IFERROR(INDEX(Cap_MW_Lookups!$B$3:$IH$15,MATCH(FCA_Capacity_Credits!$C29,Cap_MW_Lookups!$B$3:$B$15,0),MATCH(FCA_Capacity_Credits!HO$4,Cap_MW_Lookups!$B$3:$IH$3,0)),0)</f>
        <v>1.54</v>
      </c>
      <c r="HP29" s="14">
        <f>IFERROR(INDEX(Cap_MW_Lookups!$B$3:$IH$15,MATCH(FCA_Capacity_Credits!$C29,Cap_MW_Lookups!$B$3:$B$15,0),MATCH(FCA_Capacity_Credits!HP$4,Cap_MW_Lookups!$B$3:$IH$3,0)),0)</f>
        <v>1.54</v>
      </c>
      <c r="HQ29" s="14">
        <f>IFERROR(INDEX(Cap_MW_Lookups!$B$3:$IH$15,MATCH(FCA_Capacity_Credits!$C29,Cap_MW_Lookups!$B$3:$B$15,0),MATCH(FCA_Capacity_Credits!HQ$4,Cap_MW_Lookups!$B$3:$IH$3,0)),0)</f>
        <v>1.54</v>
      </c>
      <c r="HR29" s="14">
        <f>IFERROR(INDEX(Cap_MW_Lookups!$B$3:$IH$15,MATCH(FCA_Capacity_Credits!$C29,Cap_MW_Lookups!$B$3:$B$15,0),MATCH(FCA_Capacity_Credits!HR$4,Cap_MW_Lookups!$B$3:$IH$3,0)),0)</f>
        <v>1.54</v>
      </c>
      <c r="HS29" s="14">
        <f>IFERROR(INDEX(Cap_MW_Lookups!$B$3:$IH$15,MATCH(FCA_Capacity_Credits!$C29,Cap_MW_Lookups!$B$3:$B$15,0),MATCH(FCA_Capacity_Credits!HS$4,Cap_MW_Lookups!$B$3:$IH$3,0)),0)</f>
        <v>1.54</v>
      </c>
      <c r="HT29" s="14">
        <f>IFERROR(INDEX(Cap_MW_Lookups!$B$3:$IH$15,MATCH(FCA_Capacity_Credits!$C29,Cap_MW_Lookups!$B$3:$B$15,0),MATCH(FCA_Capacity_Credits!HT$4,Cap_MW_Lookups!$B$3:$IH$3,0)),0)</f>
        <v>1.54</v>
      </c>
      <c r="HU29" s="14">
        <f>IFERROR(INDEX(Cap_MW_Lookups!$B$3:$IH$15,MATCH(FCA_Capacity_Credits!$C29,Cap_MW_Lookups!$B$3:$B$15,0),MATCH(FCA_Capacity_Credits!HU$4,Cap_MW_Lookups!$B$3:$IH$3,0)),0)</f>
        <v>1.54</v>
      </c>
      <c r="HV29" s="14">
        <f>IFERROR(INDEX(Cap_MW_Lookups!$B$3:$IH$15,MATCH(FCA_Capacity_Credits!$C29,Cap_MW_Lookups!$B$3:$B$15,0),MATCH(FCA_Capacity_Credits!HV$4,Cap_MW_Lookups!$B$3:$IH$3,0)),0)</f>
        <v>1.54</v>
      </c>
      <c r="HW29" s="14">
        <f>IFERROR(INDEX(Cap_MW_Lookups!$B$3:$IH$15,MATCH(FCA_Capacity_Credits!$C29,Cap_MW_Lookups!$B$3:$B$15,0),MATCH(FCA_Capacity_Credits!HW$4,Cap_MW_Lookups!$B$3:$IH$3,0)),0)</f>
        <v>1.54</v>
      </c>
      <c r="HX29" s="14">
        <f>IFERROR(INDEX(Cap_MW_Lookups!$B$3:$IH$15,MATCH(FCA_Capacity_Credits!$C29,Cap_MW_Lookups!$B$3:$B$15,0),MATCH(FCA_Capacity_Credits!HX$4,Cap_MW_Lookups!$B$3:$IH$3,0)),0)</f>
        <v>1.54</v>
      </c>
      <c r="HY29" s="14">
        <f>IFERROR(INDEX(Cap_MW_Lookups!$B$3:$IH$15,MATCH(FCA_Capacity_Credits!$C29,Cap_MW_Lookups!$B$3:$B$15,0),MATCH(FCA_Capacity_Credits!HY$4,Cap_MW_Lookups!$B$3:$IH$3,0)),0)</f>
        <v>0</v>
      </c>
      <c r="HZ29" s="14">
        <f>IFERROR(INDEX(Cap_MW_Lookups!$B$3:$IH$15,MATCH(FCA_Capacity_Credits!$C29,Cap_MW_Lookups!$B$3:$B$15,0),MATCH(FCA_Capacity_Credits!HZ$4,Cap_MW_Lookups!$B$3:$IH$3,0)),0)</f>
        <v>0</v>
      </c>
      <c r="IA29" s="14">
        <f>IFERROR(INDEX(Cap_MW_Lookups!$B$3:$IH$15,MATCH(FCA_Capacity_Credits!$C29,Cap_MW_Lookups!$B$3:$B$15,0),MATCH(FCA_Capacity_Credits!IA$4,Cap_MW_Lookups!$B$3:$IH$3,0)),0)</f>
        <v>0</v>
      </c>
      <c r="IB29" s="14">
        <f>IFERROR(INDEX(Cap_MW_Lookups!$B$3:$IH$15,MATCH(FCA_Capacity_Credits!$C29,Cap_MW_Lookups!$B$3:$B$15,0),MATCH(FCA_Capacity_Credits!IB$4,Cap_MW_Lookups!$B$3:$IH$3,0)),0)</f>
        <v>0</v>
      </c>
      <c r="IC29" s="14">
        <f>IFERROR(INDEX(Cap_MW_Lookups!$B$3:$IH$15,MATCH(FCA_Capacity_Credits!$C29,Cap_MW_Lookups!$B$3:$B$15,0),MATCH(FCA_Capacity_Credits!IC$4,Cap_MW_Lookups!$B$3:$IH$3,0)),0)</f>
        <v>0</v>
      </c>
      <c r="ID29" s="14">
        <f>IFERROR(INDEX(Cap_MW_Lookups!$B$3:$IH$15,MATCH(FCA_Capacity_Credits!$C29,Cap_MW_Lookups!$B$3:$B$15,0),MATCH(FCA_Capacity_Credits!ID$4,Cap_MW_Lookups!$B$3:$IH$3,0)),0)</f>
        <v>0</v>
      </c>
      <c r="IE29" s="14">
        <f>IFERROR(INDEX(Cap_MW_Lookups!$B$3:$IH$15,MATCH(FCA_Capacity_Credits!$C29,Cap_MW_Lookups!$B$3:$B$15,0),MATCH(FCA_Capacity_Credits!IE$4,Cap_MW_Lookups!$B$3:$IH$3,0)),0)</f>
        <v>0</v>
      </c>
      <c r="IF29" s="14">
        <f>IFERROR(INDEX(Cap_MW_Lookups!$B$3:$IH$15,MATCH(FCA_Capacity_Credits!$C29,Cap_MW_Lookups!$B$3:$B$15,0),MATCH(FCA_Capacity_Credits!IF$4,Cap_MW_Lookups!$B$3:$IH$3,0)),0)</f>
        <v>0</v>
      </c>
      <c r="IG29" s="14">
        <f>IFERROR(INDEX(Cap_MW_Lookups!$B$3:$IH$15,MATCH(FCA_Capacity_Credits!$C29,Cap_MW_Lookups!$B$3:$B$15,0),MATCH(FCA_Capacity_Credits!IG$4,Cap_MW_Lookups!$B$3:$IH$3,0)),0)</f>
        <v>0</v>
      </c>
      <c r="IH29" s="14">
        <f>IFERROR(INDEX(Cap_MW_Lookups!$B$3:$IH$15,MATCH(FCA_Capacity_Credits!$C29,Cap_MW_Lookups!$B$3:$B$15,0),MATCH(FCA_Capacity_Credits!IH$4,Cap_MW_Lookups!$B$3:$IH$3,0)),0)</f>
        <v>0</v>
      </c>
      <c r="II29" s="14">
        <f>IFERROR(INDEX(Cap_MW_Lookups!$B$3:$IH$15,MATCH(FCA_Capacity_Credits!$C29,Cap_MW_Lookups!$B$3:$B$15,0),MATCH(FCA_Capacity_Credits!II$4,Cap_MW_Lookups!$B$3:$IH$3,0)),0)</f>
        <v>0</v>
      </c>
      <c r="IJ29" s="14">
        <f>IFERROR(INDEX(Cap_MW_Lookups!$B$3:$IH$15,MATCH(FCA_Capacity_Credits!$C29,Cap_MW_Lookups!$B$3:$B$15,0),MATCH(FCA_Capacity_Credits!IJ$4,Cap_MW_Lookups!$B$3:$IH$3,0)),0)</f>
        <v>0</v>
      </c>
      <c r="IK29" s="14">
        <f>IFERROR(INDEX(Cap_MW_Lookups!$B$3:$IH$15,MATCH(FCA_Capacity_Credits!$C29,Cap_MW_Lookups!$B$3:$B$15,0),MATCH(FCA_Capacity_Credits!IK$4,Cap_MW_Lookups!$B$3:$IH$3,0)),0)</f>
        <v>0</v>
      </c>
      <c r="IL29" s="14">
        <f>IFERROR(INDEX(Cap_MW_Lookups!$B$3:$IH$15,MATCH(FCA_Capacity_Credits!$C29,Cap_MW_Lookups!$B$3:$B$15,0),MATCH(FCA_Capacity_Credits!IL$4,Cap_MW_Lookups!$B$3:$IH$3,0)),0)</f>
        <v>0</v>
      </c>
      <c r="IM29" s="14">
        <f>IFERROR(INDEX(Cap_MW_Lookups!$B$3:$IH$15,MATCH(FCA_Capacity_Credits!$C29,Cap_MW_Lookups!$B$3:$B$15,0),MATCH(FCA_Capacity_Credits!IM$4,Cap_MW_Lookups!$B$3:$IH$3,0)),0)</f>
        <v>0</v>
      </c>
      <c r="IN29" s="14">
        <f>IFERROR(INDEX(Cap_MW_Lookups!$B$3:$IH$15,MATCH(FCA_Capacity_Credits!$C29,Cap_MW_Lookups!$B$3:$B$15,0),MATCH(FCA_Capacity_Credits!IN$4,Cap_MW_Lookups!$B$3:$IH$3,0)),0)</f>
        <v>0</v>
      </c>
      <c r="IO29" s="14">
        <f>IFERROR(INDEX(Cap_MW_Lookups!$B$3:$IH$15,MATCH(FCA_Capacity_Credits!$C29,Cap_MW_Lookups!$B$3:$B$15,0),MATCH(FCA_Capacity_Credits!IO$4,Cap_MW_Lookups!$B$3:$IH$3,0)),0)</f>
        <v>0</v>
      </c>
      <c r="IP29" s="14">
        <f>IFERROR(INDEX(Cap_MW_Lookups!$B$3:$IH$15,MATCH(FCA_Capacity_Credits!$C29,Cap_MW_Lookups!$B$3:$B$15,0),MATCH(FCA_Capacity_Credits!IP$4,Cap_MW_Lookups!$B$3:$IH$3,0)),0)</f>
        <v>0</v>
      </c>
      <c r="IQ29" s="14">
        <f>IFERROR(INDEX(Cap_MW_Lookups!$B$3:$IH$15,MATCH(FCA_Capacity_Credits!$C29,Cap_MW_Lookups!$B$3:$B$15,0),MATCH(FCA_Capacity_Credits!IQ$4,Cap_MW_Lookups!$B$3:$IH$3,0)),0)</f>
        <v>0</v>
      </c>
      <c r="IR29" s="14">
        <f>IFERROR(INDEX(Cap_MW_Lookups!$B$3:$IH$15,MATCH(FCA_Capacity_Credits!$C29,Cap_MW_Lookups!$B$3:$B$15,0),MATCH(FCA_Capacity_Credits!IR$4,Cap_MW_Lookups!$B$3:$IH$3,0)),0)</f>
        <v>0</v>
      </c>
      <c r="IS29" s="14">
        <f>IFERROR(INDEX(Cap_MW_Lookups!$B$3:$IH$15,MATCH(FCA_Capacity_Credits!$C29,Cap_MW_Lookups!$B$3:$B$15,0),MATCH(FCA_Capacity_Credits!IS$4,Cap_MW_Lookups!$B$3:$IH$3,0)),0)</f>
        <v>0</v>
      </c>
      <c r="IT29" s="14">
        <f>IFERROR(INDEX(Cap_MW_Lookups!$B$3:$IH$15,MATCH(FCA_Capacity_Credits!$C29,Cap_MW_Lookups!$B$3:$B$15,0),MATCH(FCA_Capacity_Credits!IT$4,Cap_MW_Lookups!$B$3:$IH$3,0)),0)</f>
        <v>0</v>
      </c>
      <c r="IU29" s="14">
        <f>IFERROR(INDEX(Cap_MW_Lookups!$B$3:$IH$15,MATCH(FCA_Capacity_Credits!$C29,Cap_MW_Lookups!$B$3:$B$15,0),MATCH(FCA_Capacity_Credits!IU$4,Cap_MW_Lookups!$B$3:$IH$3,0)),0)</f>
        <v>0</v>
      </c>
      <c r="IV29" s="14">
        <f>IFERROR(INDEX(Cap_MW_Lookups!$B$3:$IH$15,MATCH(FCA_Capacity_Credits!$C29,Cap_MW_Lookups!$B$3:$B$15,0),MATCH(FCA_Capacity_Credits!IV$4,Cap_MW_Lookups!$B$3:$IH$3,0)),0)</f>
        <v>0</v>
      </c>
      <c r="IW29" s="14">
        <f>IFERROR(INDEX(Cap_MW_Lookups!$B$3:$IH$15,MATCH(FCA_Capacity_Credits!$C29,Cap_MW_Lookups!$B$3:$B$15,0),MATCH(FCA_Capacity_Credits!IW$4,Cap_MW_Lookups!$B$3:$IH$3,0)),0)</f>
        <v>0</v>
      </c>
      <c r="IX29" s="14">
        <f>IFERROR(INDEX(Cap_MW_Lookups!$B$3:$IH$15,MATCH(FCA_Capacity_Credits!$C29,Cap_MW_Lookups!$B$3:$B$15,0),MATCH(FCA_Capacity_Credits!IX$4,Cap_MW_Lookups!$B$3:$IH$3,0)),0)</f>
        <v>0</v>
      </c>
      <c r="IY29" s="14">
        <f>IFERROR(INDEX(Cap_MW_Lookups!$B$3:$IH$15,MATCH(FCA_Capacity_Credits!$C29,Cap_MW_Lookups!$B$3:$B$15,0),MATCH(FCA_Capacity_Credits!IY$4,Cap_MW_Lookups!$B$3:$IH$3,0)),0)</f>
        <v>0</v>
      </c>
      <c r="IZ29" s="14">
        <f>IFERROR(INDEX(Cap_MW_Lookups!$B$3:$IH$15,MATCH(FCA_Capacity_Credits!$C29,Cap_MW_Lookups!$B$3:$B$15,0),MATCH(FCA_Capacity_Credits!IZ$4,Cap_MW_Lookups!$B$3:$IH$3,0)),0)</f>
        <v>0</v>
      </c>
      <c r="JA29" s="14">
        <f>IFERROR(INDEX(Cap_MW_Lookups!$B$3:$IH$15,MATCH(FCA_Capacity_Credits!$C29,Cap_MW_Lookups!$B$3:$B$15,0),MATCH(FCA_Capacity_Credits!JA$4,Cap_MW_Lookups!$B$3:$IH$3,0)),0)</f>
        <v>0</v>
      </c>
      <c r="JB29" s="14">
        <f>IFERROR(INDEX(Cap_MW_Lookups!$B$3:$IH$15,MATCH(FCA_Capacity_Credits!$C29,Cap_MW_Lookups!$B$3:$B$15,0),MATCH(FCA_Capacity_Credits!JB$4,Cap_MW_Lookups!$B$3:$IH$3,0)),0)</f>
        <v>0</v>
      </c>
      <c r="JC29" s="14">
        <f>IFERROR(INDEX(Cap_MW_Lookups!$B$3:$IH$15,MATCH(FCA_Capacity_Credits!$C29,Cap_MW_Lookups!$B$3:$B$15,0),MATCH(FCA_Capacity_Credits!JC$4,Cap_MW_Lookups!$B$3:$IH$3,0)),0)</f>
        <v>0</v>
      </c>
      <c r="JD29" s="14">
        <f>IFERROR(INDEX(Cap_MW_Lookups!$B$3:$IH$15,MATCH(FCA_Capacity_Credits!$C29,Cap_MW_Lookups!$B$3:$B$15,0),MATCH(FCA_Capacity_Credits!JD$4,Cap_MW_Lookups!$B$3:$IH$3,0)),0)</f>
        <v>0</v>
      </c>
      <c r="JE29" s="14">
        <f>IFERROR(INDEX(Cap_MW_Lookups!$B$3:$IH$15,MATCH(FCA_Capacity_Credits!$C29,Cap_MW_Lookups!$B$3:$B$15,0),MATCH(FCA_Capacity_Credits!JE$4,Cap_MW_Lookups!$B$3:$IH$3,0)),0)</f>
        <v>0</v>
      </c>
      <c r="JF29" s="14">
        <f>IFERROR(INDEX(Cap_MW_Lookups!$B$3:$IH$15,MATCH(FCA_Capacity_Credits!$C29,Cap_MW_Lookups!$B$3:$B$15,0),MATCH(FCA_Capacity_Credits!JF$4,Cap_MW_Lookups!$B$3:$IH$3,0)),0)</f>
        <v>0</v>
      </c>
      <c r="JG29" s="14">
        <f>IFERROR(INDEX(Cap_MW_Lookups!$B$3:$IH$15,MATCH(FCA_Capacity_Credits!$C29,Cap_MW_Lookups!$B$3:$B$15,0),MATCH(FCA_Capacity_Credits!JG$4,Cap_MW_Lookups!$B$3:$IH$3,0)),0)</f>
        <v>0</v>
      </c>
      <c r="JH29" s="14">
        <f>IFERROR(INDEX(Cap_MW_Lookups!$B$3:$IH$15,MATCH(FCA_Capacity_Credits!$C29,Cap_MW_Lookups!$B$3:$B$15,0),MATCH(FCA_Capacity_Credits!JH$4,Cap_MW_Lookups!$B$3:$IH$3,0)),0)</f>
        <v>0</v>
      </c>
      <c r="JI29" s="14">
        <f>IFERROR(INDEX(Cap_MW_Lookups!$B$3:$IH$15,MATCH(FCA_Capacity_Credits!$C29,Cap_MW_Lookups!$B$3:$B$15,0),MATCH(FCA_Capacity_Credits!JI$4,Cap_MW_Lookups!$B$3:$IH$3,0)),0)</f>
        <v>0</v>
      </c>
      <c r="JJ29" s="14">
        <f>IFERROR(INDEX(Cap_MW_Lookups!$B$3:$IH$15,MATCH(FCA_Capacity_Credits!$C29,Cap_MW_Lookups!$B$3:$B$15,0),MATCH(FCA_Capacity_Credits!JJ$4,Cap_MW_Lookups!$B$3:$IH$3,0)),0)</f>
        <v>0</v>
      </c>
      <c r="JK29" s="14">
        <f>IFERROR(INDEX(Cap_MW_Lookups!$B$3:$IH$15,MATCH(FCA_Capacity_Credits!$C29,Cap_MW_Lookups!$B$3:$B$15,0),MATCH(FCA_Capacity_Credits!JK$4,Cap_MW_Lookups!$B$3:$IH$3,0)),0)</f>
        <v>0</v>
      </c>
      <c r="JL29" s="14">
        <f>IFERROR(INDEX(Cap_MW_Lookups!$B$3:$IH$15,MATCH(FCA_Capacity_Credits!$C29,Cap_MW_Lookups!$B$3:$B$15,0),MATCH(FCA_Capacity_Credits!JL$4,Cap_MW_Lookups!$B$3:$IH$3,0)),0)</f>
        <v>0</v>
      </c>
      <c r="JM29" s="14">
        <f>IFERROR(INDEX(Cap_MW_Lookups!$B$3:$IH$15,MATCH(FCA_Capacity_Credits!$C29,Cap_MW_Lookups!$B$3:$B$15,0),MATCH(FCA_Capacity_Credits!JM$4,Cap_MW_Lookups!$B$3:$IH$3,0)),0)</f>
        <v>0</v>
      </c>
      <c r="JN29" s="14">
        <f>IFERROR(INDEX(Cap_MW_Lookups!$B$3:$IH$15,MATCH(FCA_Capacity_Credits!$C29,Cap_MW_Lookups!$B$3:$B$15,0),MATCH(FCA_Capacity_Credits!JN$4,Cap_MW_Lookups!$B$3:$IH$3,0)),0)</f>
        <v>0</v>
      </c>
      <c r="JO29" s="14">
        <f>IFERROR(INDEX(Cap_MW_Lookups!$B$3:$IH$15,MATCH(FCA_Capacity_Credits!$C29,Cap_MW_Lookups!$B$3:$B$15,0),MATCH(FCA_Capacity_Credits!JO$4,Cap_MW_Lookups!$B$3:$IH$3,0)),0)</f>
        <v>0</v>
      </c>
      <c r="JP29" s="14">
        <f>IFERROR(INDEX(Cap_MW_Lookups!$B$3:$IH$15,MATCH(FCA_Capacity_Credits!$C29,Cap_MW_Lookups!$B$3:$B$15,0),MATCH(FCA_Capacity_Credits!JP$4,Cap_MW_Lookups!$B$3:$IH$3,0)),0)</f>
        <v>0</v>
      </c>
      <c r="JQ29" s="14">
        <f>IFERROR(INDEX(Cap_MW_Lookups!$B$3:$IH$15,MATCH(FCA_Capacity_Credits!$C29,Cap_MW_Lookups!$B$3:$B$15,0),MATCH(FCA_Capacity_Credits!JQ$4,Cap_MW_Lookups!$B$3:$IH$3,0)),0)</f>
        <v>0</v>
      </c>
      <c r="JR29" s="14">
        <f>IFERROR(INDEX(Cap_MW_Lookups!$B$3:$IH$15,MATCH(FCA_Capacity_Credits!$C29,Cap_MW_Lookups!$B$3:$B$15,0),MATCH(FCA_Capacity_Credits!JR$4,Cap_MW_Lookups!$B$3:$IH$3,0)),0)</f>
        <v>0</v>
      </c>
      <c r="JS29" s="14">
        <f>IFERROR(INDEX(Cap_MW_Lookups!$B$3:$IH$15,MATCH(FCA_Capacity_Credits!$C29,Cap_MW_Lookups!$B$3:$B$15,0),MATCH(FCA_Capacity_Credits!JS$4,Cap_MW_Lookups!$B$3:$IH$3,0)),0)</f>
        <v>0</v>
      </c>
      <c r="JT29" s="14">
        <f>IFERROR(INDEX(Cap_MW_Lookups!$B$3:$IH$15,MATCH(FCA_Capacity_Credits!$C29,Cap_MW_Lookups!$B$3:$B$15,0),MATCH(FCA_Capacity_Credits!JT$4,Cap_MW_Lookups!$B$3:$IH$3,0)),0)</f>
        <v>0</v>
      </c>
      <c r="JU29" s="14">
        <f>IFERROR(INDEX(Cap_MW_Lookups!$B$3:$IH$15,MATCH(FCA_Capacity_Credits!$C29,Cap_MW_Lookups!$B$3:$B$15,0),MATCH(FCA_Capacity_Credits!JU$4,Cap_MW_Lookups!$B$3:$IH$3,0)),0)</f>
        <v>0</v>
      </c>
      <c r="JV29" s="14">
        <f>IFERROR(INDEX(Cap_MW_Lookups!$B$3:$IH$15,MATCH(FCA_Capacity_Credits!$C29,Cap_MW_Lookups!$B$3:$B$15,0),MATCH(FCA_Capacity_Credits!JV$4,Cap_MW_Lookups!$B$3:$IH$3,0)),0)</f>
        <v>0</v>
      </c>
      <c r="JW29" s="14">
        <f>IFERROR(INDEX(Cap_MW_Lookups!$B$3:$IH$15,MATCH(FCA_Capacity_Credits!$C29,Cap_MW_Lookups!$B$3:$B$15,0),MATCH(FCA_Capacity_Credits!JW$4,Cap_MW_Lookups!$B$3:$IH$3,0)),0)</f>
        <v>0</v>
      </c>
      <c r="JX29" s="14">
        <f>IFERROR(INDEX(Cap_MW_Lookups!$B$3:$IH$15,MATCH(FCA_Capacity_Credits!$C29,Cap_MW_Lookups!$B$3:$B$15,0),MATCH(FCA_Capacity_Credits!JX$4,Cap_MW_Lookups!$B$3:$IH$3,0)),0)</f>
        <v>0</v>
      </c>
      <c r="JY29" s="14">
        <f>IFERROR(INDEX(Cap_MW_Lookups!$B$3:$IH$15,MATCH(FCA_Capacity_Credits!$C29,Cap_MW_Lookups!$B$3:$B$15,0),MATCH(FCA_Capacity_Credits!JY$4,Cap_MW_Lookups!$B$3:$IH$3,0)),0)</f>
        <v>0</v>
      </c>
      <c r="JZ29" s="14">
        <f>IFERROR(INDEX(Cap_MW_Lookups!$B$3:$IH$15,MATCH(FCA_Capacity_Credits!$C29,Cap_MW_Lookups!$B$3:$B$15,0),MATCH(FCA_Capacity_Credits!JZ$4,Cap_MW_Lookups!$B$3:$IH$3,0)),0)</f>
        <v>0</v>
      </c>
      <c r="KA29" s="14">
        <f>IFERROR(INDEX(Cap_MW_Lookups!$B$3:$IH$15,MATCH(FCA_Capacity_Credits!$C29,Cap_MW_Lookups!$B$3:$B$15,0),MATCH(FCA_Capacity_Credits!KA$4,Cap_MW_Lookups!$B$3:$IH$3,0)),0)</f>
        <v>0</v>
      </c>
      <c r="KB29" s="14">
        <f>IFERROR(INDEX(Cap_MW_Lookups!$B$3:$IH$15,MATCH(FCA_Capacity_Credits!$C29,Cap_MW_Lookups!$B$3:$B$15,0),MATCH(FCA_Capacity_Credits!KB$4,Cap_MW_Lookups!$B$3:$IH$3,0)),0)</f>
        <v>0</v>
      </c>
      <c r="KC29" s="14">
        <f>IFERROR(INDEX(Cap_MW_Lookups!$B$3:$IH$15,MATCH(FCA_Capacity_Credits!$C29,Cap_MW_Lookups!$B$3:$B$15,0),MATCH(FCA_Capacity_Credits!KC$4,Cap_MW_Lookups!$B$3:$IH$3,0)),0)</f>
        <v>0</v>
      </c>
      <c r="KD29" s="14">
        <f>IFERROR(INDEX(Cap_MW_Lookups!$B$3:$IH$15,MATCH(FCA_Capacity_Credits!$C29,Cap_MW_Lookups!$B$3:$B$15,0),MATCH(FCA_Capacity_Credits!KD$4,Cap_MW_Lookups!$B$3:$IH$3,0)),0)</f>
        <v>0</v>
      </c>
      <c r="KE29" s="14">
        <f>IFERROR(INDEX(Cap_MW_Lookups!$B$3:$IH$15,MATCH(FCA_Capacity_Credits!$C29,Cap_MW_Lookups!$B$3:$B$15,0),MATCH(FCA_Capacity_Credits!KE$4,Cap_MW_Lookups!$B$3:$IH$3,0)),0)</f>
        <v>0</v>
      </c>
      <c r="KF29" s="14">
        <f>IFERROR(INDEX(Cap_MW_Lookups!$B$3:$IH$15,MATCH(FCA_Capacity_Credits!$C29,Cap_MW_Lookups!$B$3:$B$15,0),MATCH(FCA_Capacity_Credits!KF$4,Cap_MW_Lookups!$B$3:$IH$3,0)),0)</f>
        <v>0</v>
      </c>
      <c r="KG29" s="14">
        <f>IFERROR(INDEX(Cap_MW_Lookups!$B$3:$IH$15,MATCH(FCA_Capacity_Credits!$C29,Cap_MW_Lookups!$B$3:$B$15,0),MATCH(FCA_Capacity_Credits!KG$4,Cap_MW_Lookups!$B$3:$IH$3,0)),0)</f>
        <v>0</v>
      </c>
      <c r="KH29" s="14">
        <f>IFERROR(INDEX(Cap_MW_Lookups!$B$3:$IH$15,MATCH(FCA_Capacity_Credits!$C29,Cap_MW_Lookups!$B$3:$B$15,0),MATCH(FCA_Capacity_Credits!KH$4,Cap_MW_Lookups!$B$3:$IH$3,0)),0)</f>
        <v>0</v>
      </c>
      <c r="KI29" s="14">
        <f>IFERROR(INDEX(Cap_MW_Lookups!$B$3:$IH$15,MATCH(FCA_Capacity_Credits!$C29,Cap_MW_Lookups!$B$3:$B$15,0),MATCH(FCA_Capacity_Credits!KI$4,Cap_MW_Lookups!$B$3:$IH$3,0)),0)</f>
        <v>0</v>
      </c>
      <c r="KJ29" s="14">
        <f>IFERROR(INDEX(Cap_MW_Lookups!$B$3:$IH$15,MATCH(FCA_Capacity_Credits!$C29,Cap_MW_Lookups!$B$3:$B$15,0),MATCH(FCA_Capacity_Credits!KJ$4,Cap_MW_Lookups!$B$3:$IH$3,0)),0)</f>
        <v>0</v>
      </c>
      <c r="KK29" s="14">
        <f>IFERROR(INDEX(Cap_MW_Lookups!$B$3:$IH$15,MATCH(FCA_Capacity_Credits!$C29,Cap_MW_Lookups!$B$3:$B$15,0),MATCH(FCA_Capacity_Credits!KK$4,Cap_MW_Lookups!$B$3:$IH$3,0)),0)</f>
        <v>0</v>
      </c>
      <c r="KL29" s="14">
        <f>IFERROR(INDEX(Cap_MW_Lookups!$B$3:$IH$15,MATCH(FCA_Capacity_Credits!$C29,Cap_MW_Lookups!$B$3:$B$15,0),MATCH(FCA_Capacity_Credits!KL$4,Cap_MW_Lookups!$B$3:$IH$3,0)),0)</f>
        <v>0</v>
      </c>
      <c r="KM29" s="14">
        <f>IFERROR(INDEX(Cap_MW_Lookups!$B$3:$IH$15,MATCH(FCA_Capacity_Credits!$C29,Cap_MW_Lookups!$B$3:$B$15,0),MATCH(FCA_Capacity_Credits!KM$4,Cap_MW_Lookups!$B$3:$IH$3,0)),0)</f>
        <v>0</v>
      </c>
      <c r="KN29" s="14">
        <f>IFERROR(INDEX(Cap_MW_Lookups!$B$3:$IH$15,MATCH(FCA_Capacity_Credits!$C29,Cap_MW_Lookups!$B$3:$B$15,0),MATCH(FCA_Capacity_Credits!KN$4,Cap_MW_Lookups!$B$3:$IH$3,0)),0)</f>
        <v>0</v>
      </c>
      <c r="KO29" s="14">
        <f>IFERROR(INDEX(Cap_MW_Lookups!$B$3:$IH$15,MATCH(FCA_Capacity_Credits!$C29,Cap_MW_Lookups!$B$3:$B$15,0),MATCH(FCA_Capacity_Credits!KO$4,Cap_MW_Lookups!$B$3:$IH$3,0)),0)</f>
        <v>0</v>
      </c>
      <c r="KP29" s="14">
        <f>IFERROR(INDEX(Cap_MW_Lookups!$B$3:$IH$15,MATCH(FCA_Capacity_Credits!$C29,Cap_MW_Lookups!$B$3:$B$15,0),MATCH(FCA_Capacity_Credits!KP$4,Cap_MW_Lookups!$B$3:$IH$3,0)),0)</f>
        <v>0</v>
      </c>
      <c r="KQ29" s="14">
        <f>IFERROR(INDEX(Cap_MW_Lookups!$B$3:$IH$15,MATCH(FCA_Capacity_Credits!$C29,Cap_MW_Lookups!$B$3:$B$15,0),MATCH(FCA_Capacity_Credits!KQ$4,Cap_MW_Lookups!$B$3:$IH$3,0)),0)</f>
        <v>0</v>
      </c>
      <c r="KR29" s="14">
        <f>IFERROR(INDEX(Cap_MW_Lookups!$B$3:$IH$15,MATCH(FCA_Capacity_Credits!$C29,Cap_MW_Lookups!$B$3:$B$15,0),MATCH(FCA_Capacity_Credits!KR$4,Cap_MW_Lookups!$B$3:$IH$3,0)),0)</f>
        <v>0</v>
      </c>
      <c r="KS29" s="14">
        <f>IFERROR(INDEX(Cap_MW_Lookups!$B$3:$IH$15,MATCH(FCA_Capacity_Credits!$C29,Cap_MW_Lookups!$B$3:$B$15,0),MATCH(FCA_Capacity_Credits!KS$4,Cap_MW_Lookups!$B$3:$IH$3,0)),0)</f>
        <v>0</v>
      </c>
      <c r="KT29" s="14">
        <f>IFERROR(INDEX(Cap_MW_Lookups!$B$3:$IH$15,MATCH(FCA_Capacity_Credits!$C29,Cap_MW_Lookups!$B$3:$B$15,0),MATCH(FCA_Capacity_Credits!KT$4,Cap_MW_Lookups!$B$3:$IH$3,0)),0)</f>
        <v>0</v>
      </c>
      <c r="KU29" s="14">
        <f>IFERROR(INDEX(Cap_MW_Lookups!$B$3:$IH$15,MATCH(FCA_Capacity_Credits!$C29,Cap_MW_Lookups!$B$3:$B$15,0),MATCH(FCA_Capacity_Credits!KU$4,Cap_MW_Lookups!$B$3:$IH$3,0)),0)</f>
        <v>0</v>
      </c>
      <c r="KV29" s="14">
        <f>IFERROR(INDEX(Cap_MW_Lookups!$B$3:$IH$15,MATCH(FCA_Capacity_Credits!$C29,Cap_MW_Lookups!$B$3:$B$15,0),MATCH(FCA_Capacity_Credits!KV$4,Cap_MW_Lookups!$B$3:$IH$3,0)),0)</f>
        <v>0</v>
      </c>
      <c r="KW29" s="14">
        <f>IFERROR(INDEX(Cap_MW_Lookups!$B$3:$IH$15,MATCH(FCA_Capacity_Credits!$C29,Cap_MW_Lookups!$B$3:$B$15,0),MATCH(FCA_Capacity_Credits!KW$4,Cap_MW_Lookups!$B$3:$IH$3,0)),0)</f>
        <v>0</v>
      </c>
      <c r="KX29" s="14">
        <f>IFERROR(INDEX(Cap_MW_Lookups!$B$3:$IH$15,MATCH(FCA_Capacity_Credits!$C29,Cap_MW_Lookups!$B$3:$B$15,0),MATCH(FCA_Capacity_Credits!KX$4,Cap_MW_Lookups!$B$3:$IH$3,0)),0)</f>
        <v>0</v>
      </c>
      <c r="KY29" s="14">
        <f>IFERROR(INDEX(Cap_MW_Lookups!$B$3:$IH$15,MATCH(FCA_Capacity_Credits!$C29,Cap_MW_Lookups!$B$3:$B$15,0),MATCH(FCA_Capacity_Credits!KY$4,Cap_MW_Lookups!$B$3:$IH$3,0)),0)</f>
        <v>0</v>
      </c>
      <c r="KZ29" s="14">
        <f>IFERROR(INDEX(Cap_MW_Lookups!$B$3:$IH$15,MATCH(FCA_Capacity_Credits!$C29,Cap_MW_Lookups!$B$3:$B$15,0),MATCH(FCA_Capacity_Credits!KZ$4,Cap_MW_Lookups!$B$3:$IH$3,0)),0)</f>
        <v>0</v>
      </c>
      <c r="LA29" s="14">
        <f>IFERROR(INDEX(Cap_MW_Lookups!$B$3:$IH$15,MATCH(FCA_Capacity_Credits!$C29,Cap_MW_Lookups!$B$3:$B$15,0),MATCH(FCA_Capacity_Credits!LA$4,Cap_MW_Lookups!$B$3:$IH$3,0)),0)</f>
        <v>0</v>
      </c>
      <c r="LB29" s="14">
        <f>IFERROR(INDEX(Cap_MW_Lookups!$B$3:$IH$15,MATCH(FCA_Capacity_Credits!$C29,Cap_MW_Lookups!$B$3:$B$15,0),MATCH(FCA_Capacity_Credits!LB$4,Cap_MW_Lookups!$B$3:$IH$3,0)),0)</f>
        <v>0</v>
      </c>
      <c r="LC29" s="14">
        <f>IFERROR(INDEX(Cap_MW_Lookups!$B$3:$IH$15,MATCH(FCA_Capacity_Credits!$C29,Cap_MW_Lookups!$B$3:$B$15,0),MATCH(FCA_Capacity_Credits!LC$4,Cap_MW_Lookups!$B$3:$IH$3,0)),0)</f>
        <v>0</v>
      </c>
      <c r="LD29" s="14">
        <f>IFERROR(INDEX(Cap_MW_Lookups!$B$3:$IH$15,MATCH(FCA_Capacity_Credits!$C29,Cap_MW_Lookups!$B$3:$B$15,0),MATCH(FCA_Capacity_Credits!LD$4,Cap_MW_Lookups!$B$3:$IH$3,0)),0)</f>
        <v>0</v>
      </c>
      <c r="LE29" s="14">
        <f>IFERROR(INDEX(Cap_MW_Lookups!$B$3:$IH$15,MATCH(FCA_Capacity_Credits!$C29,Cap_MW_Lookups!$B$3:$B$15,0),MATCH(FCA_Capacity_Credits!LE$4,Cap_MW_Lookups!$B$3:$IH$3,0)),0)</f>
        <v>0</v>
      </c>
      <c r="LF29" s="14">
        <f>IFERROR(INDEX(Cap_MW_Lookups!$B$3:$IH$15,MATCH(FCA_Capacity_Credits!$C29,Cap_MW_Lookups!$B$3:$B$15,0),MATCH(FCA_Capacity_Credits!LF$4,Cap_MW_Lookups!$B$3:$IH$3,0)),0)</f>
        <v>0</v>
      </c>
      <c r="LG29" s="14">
        <f>IFERROR(INDEX(Cap_MW_Lookups!$B$3:$IH$15,MATCH(FCA_Capacity_Credits!$C29,Cap_MW_Lookups!$B$3:$B$15,0),MATCH(FCA_Capacity_Credits!LG$4,Cap_MW_Lookups!$B$3:$IH$3,0)),0)</f>
        <v>0</v>
      </c>
      <c r="LH29" s="14">
        <f>IFERROR(INDEX(Cap_MW_Lookups!$B$3:$IH$15,MATCH(FCA_Capacity_Credits!$C29,Cap_MW_Lookups!$B$3:$B$15,0),MATCH(FCA_Capacity_Credits!LH$4,Cap_MW_Lookups!$B$3:$IH$3,0)),0)</f>
        <v>0</v>
      </c>
      <c r="LI29" s="14">
        <f>IFERROR(INDEX(Cap_MW_Lookups!$B$3:$IH$15,MATCH(FCA_Capacity_Credits!$C29,Cap_MW_Lookups!$B$3:$B$15,0),MATCH(FCA_Capacity_Credits!LI$4,Cap_MW_Lookups!$B$3:$IH$3,0)),0)</f>
        <v>0</v>
      </c>
      <c r="LJ29" s="14">
        <f>IFERROR(INDEX(Cap_MW_Lookups!$B$3:$IH$15,MATCH(FCA_Capacity_Credits!$C29,Cap_MW_Lookups!$B$3:$B$15,0),MATCH(FCA_Capacity_Credits!LJ$4,Cap_MW_Lookups!$B$3:$IH$3,0)),0)</f>
        <v>0</v>
      </c>
      <c r="LK29" s="14">
        <f>IFERROR(INDEX(Cap_MW_Lookups!$B$3:$IH$15,MATCH(FCA_Capacity_Credits!$C29,Cap_MW_Lookups!$B$3:$B$15,0),MATCH(FCA_Capacity_Credits!LK$4,Cap_MW_Lookups!$B$3:$IH$3,0)),0)</f>
        <v>0</v>
      </c>
      <c r="LL29" s="14">
        <f>IFERROR(INDEX(Cap_MW_Lookups!$B$3:$IH$15,MATCH(FCA_Capacity_Credits!$C29,Cap_MW_Lookups!$B$3:$B$15,0),MATCH(FCA_Capacity_Credits!LL$4,Cap_MW_Lookups!$B$3:$IH$3,0)),0)</f>
        <v>0</v>
      </c>
      <c r="LM29" s="14">
        <f>IFERROR(INDEX(Cap_MW_Lookups!$B$3:$IH$15,MATCH(FCA_Capacity_Credits!$C29,Cap_MW_Lookups!$B$3:$B$15,0),MATCH(FCA_Capacity_Credits!LM$4,Cap_MW_Lookups!$B$3:$IH$3,0)),0)</f>
        <v>0</v>
      </c>
      <c r="LN29" s="14">
        <f>IFERROR(INDEX(Cap_MW_Lookups!$B$3:$IH$15,MATCH(FCA_Capacity_Credits!$C29,Cap_MW_Lookups!$B$3:$B$15,0),MATCH(FCA_Capacity_Credits!LN$4,Cap_MW_Lookups!$B$3:$IH$3,0)),0)</f>
        <v>0</v>
      </c>
      <c r="LO29" s="14">
        <f>IFERROR(INDEX(Cap_MW_Lookups!$B$3:$IH$15,MATCH(FCA_Capacity_Credits!$C29,Cap_MW_Lookups!$B$3:$B$15,0),MATCH(FCA_Capacity_Credits!LO$4,Cap_MW_Lookups!$B$3:$IH$3,0)),0)</f>
        <v>0</v>
      </c>
      <c r="LP29" s="14">
        <f>IFERROR(INDEX(Cap_MW_Lookups!$B$3:$IH$15,MATCH(FCA_Capacity_Credits!$C29,Cap_MW_Lookups!$B$3:$B$15,0),MATCH(FCA_Capacity_Credits!LP$4,Cap_MW_Lookups!$B$3:$IH$3,0)),0)</f>
        <v>0</v>
      </c>
      <c r="LQ29" s="14">
        <f>IFERROR(INDEX(Cap_MW_Lookups!$B$3:$IH$15,MATCH(FCA_Capacity_Credits!$C29,Cap_MW_Lookups!$B$3:$B$15,0),MATCH(FCA_Capacity_Credits!LQ$4,Cap_MW_Lookups!$B$3:$IH$3,0)),0)</f>
        <v>0</v>
      </c>
      <c r="LR29" s="14">
        <f>IFERROR(INDEX(Cap_MW_Lookups!$B$3:$IH$15,MATCH(FCA_Capacity_Credits!$C29,Cap_MW_Lookups!$B$3:$B$15,0),MATCH(FCA_Capacity_Credits!LR$4,Cap_MW_Lookups!$B$3:$IH$3,0)),0)</f>
        <v>0</v>
      </c>
      <c r="LS29" s="14">
        <f>IFERROR(INDEX(Cap_MW_Lookups!$B$3:$IH$15,MATCH(FCA_Capacity_Credits!$C29,Cap_MW_Lookups!$B$3:$B$15,0),MATCH(FCA_Capacity_Credits!LS$4,Cap_MW_Lookups!$B$3:$IH$3,0)),0)</f>
        <v>0</v>
      </c>
      <c r="LT29" s="14">
        <f>IFERROR(INDEX(Cap_MW_Lookups!$B$3:$IH$15,MATCH(FCA_Capacity_Credits!$C29,Cap_MW_Lookups!$B$3:$B$15,0),MATCH(FCA_Capacity_Credits!LT$4,Cap_MW_Lookups!$B$3:$IH$3,0)),0)</f>
        <v>0</v>
      </c>
      <c r="LU29" s="14">
        <f>IFERROR(INDEX(Cap_MW_Lookups!$B$3:$IH$15,MATCH(FCA_Capacity_Credits!$C29,Cap_MW_Lookups!$B$3:$B$15,0),MATCH(FCA_Capacity_Credits!LU$4,Cap_MW_Lookups!$B$3:$IH$3,0)),0)</f>
        <v>0</v>
      </c>
      <c r="LV29" s="14">
        <f>IFERROR(INDEX(Cap_MW_Lookups!$B$3:$IH$15,MATCH(FCA_Capacity_Credits!$C29,Cap_MW_Lookups!$B$3:$B$15,0),MATCH(FCA_Capacity_Credits!LV$4,Cap_MW_Lookups!$B$3:$IH$3,0)),0)</f>
        <v>0</v>
      </c>
      <c r="LW29" s="14">
        <f>IFERROR(INDEX(Cap_MW_Lookups!$B$3:$IH$15,MATCH(FCA_Capacity_Credits!$C29,Cap_MW_Lookups!$B$3:$B$15,0),MATCH(FCA_Capacity_Credits!LW$4,Cap_MW_Lookups!$B$3:$IH$3,0)),0)</f>
        <v>0</v>
      </c>
      <c r="LX29" s="14">
        <f>IFERROR(INDEX(Cap_MW_Lookups!$B$3:$IH$15,MATCH(FCA_Capacity_Credits!$C29,Cap_MW_Lookups!$B$3:$B$15,0),MATCH(FCA_Capacity_Credits!LX$4,Cap_MW_Lookups!$B$3:$IH$3,0)),0)</f>
        <v>0</v>
      </c>
      <c r="LY29" s="14">
        <f>IFERROR(INDEX(Cap_MW_Lookups!$B$3:$IH$15,MATCH(FCA_Capacity_Credits!$C29,Cap_MW_Lookups!$B$3:$B$15,0),MATCH(FCA_Capacity_Credits!LY$4,Cap_MW_Lookups!$B$3:$IH$3,0)),0)</f>
        <v>0</v>
      </c>
      <c r="LZ29" s="14">
        <f>IFERROR(INDEX(Cap_MW_Lookups!$B$3:$IH$15,MATCH(FCA_Capacity_Credits!$C29,Cap_MW_Lookups!$B$3:$B$15,0),MATCH(FCA_Capacity_Credits!LZ$4,Cap_MW_Lookups!$B$3:$IH$3,0)),0)</f>
        <v>0</v>
      </c>
      <c r="MA29" s="14">
        <f>IFERROR(INDEX(Cap_MW_Lookups!$B$3:$IH$15,MATCH(FCA_Capacity_Credits!$C29,Cap_MW_Lookups!$B$3:$B$15,0),MATCH(FCA_Capacity_Credits!MA$4,Cap_MW_Lookups!$B$3:$IH$3,0)),0)</f>
        <v>0</v>
      </c>
      <c r="MB29" s="14">
        <f>IFERROR(INDEX(Cap_MW_Lookups!$B$3:$IH$15,MATCH(FCA_Capacity_Credits!$C29,Cap_MW_Lookups!$B$3:$B$15,0),MATCH(FCA_Capacity_Credits!MB$4,Cap_MW_Lookups!$B$3:$IH$3,0)),0)</f>
        <v>0</v>
      </c>
      <c r="MC29" s="14">
        <f>IFERROR(INDEX(Cap_MW_Lookups!$B$3:$IH$15,MATCH(FCA_Capacity_Credits!$C29,Cap_MW_Lookups!$B$3:$B$15,0),MATCH(FCA_Capacity_Credits!MC$4,Cap_MW_Lookups!$B$3:$IH$3,0)),0)</f>
        <v>0</v>
      </c>
      <c r="MD29" s="14">
        <f>IFERROR(INDEX(Cap_MW_Lookups!$B$3:$IH$15,MATCH(FCA_Capacity_Credits!$C29,Cap_MW_Lookups!$B$3:$B$15,0),MATCH(FCA_Capacity_Credits!MD$4,Cap_MW_Lookups!$B$3:$IH$3,0)),0)</f>
        <v>0</v>
      </c>
      <c r="ME29" s="14">
        <f>IFERROR(INDEX(Cap_MW_Lookups!$B$3:$IH$15,MATCH(FCA_Capacity_Credits!$C29,Cap_MW_Lookups!$B$3:$B$15,0),MATCH(FCA_Capacity_Credits!ME$4,Cap_MW_Lookups!$B$3:$IH$3,0)),0)</f>
        <v>0</v>
      </c>
      <c r="MF29" s="14">
        <f>IFERROR(INDEX(Cap_MW_Lookups!$B$3:$IH$15,MATCH(FCA_Capacity_Credits!$C29,Cap_MW_Lookups!$B$3:$B$15,0),MATCH(FCA_Capacity_Credits!MF$4,Cap_MW_Lookups!$B$3:$IH$3,0)),0)</f>
        <v>0</v>
      </c>
      <c r="MG29" s="14">
        <f>IFERROR(INDEX(Cap_MW_Lookups!$B$3:$IH$15,MATCH(FCA_Capacity_Credits!$C29,Cap_MW_Lookups!$B$3:$B$15,0),MATCH(FCA_Capacity_Credits!MG$4,Cap_MW_Lookups!$B$3:$IH$3,0)),0)</f>
        <v>0</v>
      </c>
      <c r="MH29" s="14">
        <f>IFERROR(INDEX(Cap_MW_Lookups!$B$3:$IH$15,MATCH(FCA_Capacity_Credits!$C29,Cap_MW_Lookups!$B$3:$B$15,0),MATCH(FCA_Capacity_Credits!MH$4,Cap_MW_Lookups!$B$3:$IH$3,0)),0)</f>
        <v>0</v>
      </c>
      <c r="MI29" s="14">
        <f>IFERROR(INDEX(Cap_MW_Lookups!$B$3:$IH$15,MATCH(FCA_Capacity_Credits!$C29,Cap_MW_Lookups!$B$3:$B$15,0),MATCH(FCA_Capacity_Credits!MI$4,Cap_MW_Lookups!$B$3:$IH$3,0)),0)</f>
        <v>0</v>
      </c>
      <c r="MJ29" s="14">
        <f>IFERROR(INDEX(Cap_MW_Lookups!$B$3:$IH$15,MATCH(FCA_Capacity_Credits!$C29,Cap_MW_Lookups!$B$3:$B$15,0),MATCH(FCA_Capacity_Credits!MJ$4,Cap_MW_Lookups!$B$3:$IH$3,0)),0)</f>
        <v>0</v>
      </c>
      <c r="MK29" s="14">
        <f>IFERROR(INDEX(Cap_MW_Lookups!$B$3:$IH$15,MATCH(FCA_Capacity_Credits!$C29,Cap_MW_Lookups!$B$3:$B$15,0),MATCH(FCA_Capacity_Credits!MK$4,Cap_MW_Lookups!$B$3:$IH$3,0)),0)</f>
        <v>0</v>
      </c>
      <c r="ML29" s="14">
        <f>IFERROR(INDEX(Cap_MW_Lookups!$B$3:$IH$15,MATCH(FCA_Capacity_Credits!$C29,Cap_MW_Lookups!$B$3:$B$15,0),MATCH(FCA_Capacity_Credits!ML$4,Cap_MW_Lookups!$B$3:$IH$3,0)),0)</f>
        <v>0</v>
      </c>
      <c r="MM29" s="14">
        <f>IFERROR(INDEX(Cap_MW_Lookups!$B$3:$IH$15,MATCH(FCA_Capacity_Credits!$C29,Cap_MW_Lookups!$B$3:$B$15,0),MATCH(FCA_Capacity_Credits!MM$4,Cap_MW_Lookups!$B$3:$IH$3,0)),0)</f>
        <v>0</v>
      </c>
      <c r="MN29" s="14">
        <f>IFERROR(INDEX(Cap_MW_Lookups!$B$3:$IH$15,MATCH(FCA_Capacity_Credits!$C29,Cap_MW_Lookups!$B$3:$B$15,0),MATCH(FCA_Capacity_Credits!MN$4,Cap_MW_Lookups!$B$3:$IH$3,0)),0)</f>
        <v>0</v>
      </c>
      <c r="MO29" s="14">
        <f>IFERROR(INDEX(Cap_MW_Lookups!$B$3:$IH$15,MATCH(FCA_Capacity_Credits!$C29,Cap_MW_Lookups!$B$3:$B$15,0),MATCH(FCA_Capacity_Credits!MO$4,Cap_MW_Lookups!$B$3:$IH$3,0)),0)</f>
        <v>0</v>
      </c>
      <c r="MP29" s="14">
        <f>IFERROR(INDEX(Cap_MW_Lookups!$B$3:$IH$15,MATCH(FCA_Capacity_Credits!$C29,Cap_MW_Lookups!$B$3:$B$15,0),MATCH(FCA_Capacity_Credits!MP$4,Cap_MW_Lookups!$B$3:$IH$3,0)),0)</f>
        <v>0</v>
      </c>
      <c r="MQ29" s="14">
        <f>IFERROR(INDEX(Cap_MW_Lookups!$B$3:$IH$15,MATCH(FCA_Capacity_Credits!$C29,Cap_MW_Lookups!$B$3:$B$15,0),MATCH(FCA_Capacity_Credits!MQ$4,Cap_MW_Lookups!$B$3:$IH$3,0)),0)</f>
        <v>0</v>
      </c>
      <c r="MR29" s="14">
        <f>IFERROR(INDEX(Cap_MW_Lookups!$B$3:$IH$15,MATCH(FCA_Capacity_Credits!$C29,Cap_MW_Lookups!$B$3:$B$15,0),MATCH(FCA_Capacity_Credits!MR$4,Cap_MW_Lookups!$B$3:$IH$3,0)),0)</f>
        <v>0</v>
      </c>
      <c r="MS29" s="14">
        <f>IFERROR(INDEX(Cap_MW_Lookups!$B$3:$IH$15,MATCH(FCA_Capacity_Credits!$C29,Cap_MW_Lookups!$B$3:$B$15,0),MATCH(FCA_Capacity_Credits!MS$4,Cap_MW_Lookups!$B$3:$IH$3,0)),0)</f>
        <v>0</v>
      </c>
      <c r="MT29" s="14">
        <f>IFERROR(INDEX(Cap_MW_Lookups!$B$3:$IH$15,MATCH(FCA_Capacity_Credits!$C29,Cap_MW_Lookups!$B$3:$B$15,0),MATCH(FCA_Capacity_Credits!MT$4,Cap_MW_Lookups!$B$3:$IH$3,0)),0)</f>
        <v>0</v>
      </c>
      <c r="MU29" s="14">
        <f>IFERROR(INDEX(Cap_MW_Lookups!$B$3:$IH$15,MATCH(FCA_Capacity_Credits!$C29,Cap_MW_Lookups!$B$3:$B$15,0),MATCH(FCA_Capacity_Credits!MU$4,Cap_MW_Lookups!$B$3:$IH$3,0)),0)</f>
        <v>0</v>
      </c>
      <c r="MV29" s="14">
        <f>IFERROR(INDEX(Cap_MW_Lookups!$B$3:$IH$15,MATCH(FCA_Capacity_Credits!$C29,Cap_MW_Lookups!$B$3:$B$15,0),MATCH(FCA_Capacity_Credits!MV$4,Cap_MW_Lookups!$B$3:$IH$3,0)),0)</f>
        <v>0</v>
      </c>
      <c r="MW29" s="14">
        <f>IFERROR(INDEX(Cap_MW_Lookups!$B$3:$IH$15,MATCH(FCA_Capacity_Credits!$C29,Cap_MW_Lookups!$B$3:$B$15,0),MATCH(FCA_Capacity_Credits!MW$4,Cap_MW_Lookups!$B$3:$IH$3,0)),0)</f>
        <v>0</v>
      </c>
      <c r="MX29" s="14">
        <f>IFERROR(INDEX(Cap_MW_Lookups!$B$3:$IH$15,MATCH(FCA_Capacity_Credits!$C29,Cap_MW_Lookups!$B$3:$B$15,0),MATCH(FCA_Capacity_Credits!MX$4,Cap_MW_Lookups!$B$3:$IH$3,0)),0)</f>
        <v>0</v>
      </c>
      <c r="MY29" s="14">
        <f>IFERROR(INDEX(Cap_MW_Lookups!$B$3:$IH$15,MATCH(FCA_Capacity_Credits!$C29,Cap_MW_Lookups!$B$3:$B$15,0),MATCH(FCA_Capacity_Credits!MY$4,Cap_MW_Lookups!$B$3:$IH$3,0)),0)</f>
        <v>0</v>
      </c>
      <c r="MZ29" s="14">
        <f>IFERROR(INDEX(Cap_MW_Lookups!$B$3:$IH$15,MATCH(FCA_Capacity_Credits!$C29,Cap_MW_Lookups!$B$3:$B$15,0),MATCH(FCA_Capacity_Credits!MZ$4,Cap_MW_Lookups!$B$3:$IH$3,0)),0)</f>
        <v>0</v>
      </c>
      <c r="NA29" s="1"/>
      <c r="NB29" s="19" t="str">
        <f t="shared" ref="NB29:NB34" si="445">+D29</f>
        <v>Capacity MW</v>
      </c>
      <c r="NC29" s="14">
        <f t="shared" ref="NC29:NL32" si="446">AVERAGEIF($E$3:$MZ$3,NC$3,$E29:$MZ29)</f>
        <v>1.5399999999999998</v>
      </c>
      <c r="ND29" s="14">
        <f t="shared" si="446"/>
        <v>0</v>
      </c>
      <c r="NE29" s="14">
        <f t="shared" si="446"/>
        <v>1.5399999999999998</v>
      </c>
      <c r="NF29" s="14">
        <f t="shared" si="446"/>
        <v>1.5399999999999998</v>
      </c>
      <c r="NG29" s="14">
        <f t="shared" si="446"/>
        <v>1.5399999999999998</v>
      </c>
      <c r="NH29" s="14">
        <f t="shared" si="446"/>
        <v>1.5399999999999998</v>
      </c>
      <c r="NI29" s="14">
        <f t="shared" si="446"/>
        <v>1.5399999999999998</v>
      </c>
      <c r="NJ29" s="14">
        <f t="shared" si="446"/>
        <v>1.5399999999999998</v>
      </c>
      <c r="NK29" s="14">
        <f t="shared" si="446"/>
        <v>1.5399999999999998</v>
      </c>
      <c r="NL29" s="14">
        <f t="shared" si="446"/>
        <v>1.5399999999999998</v>
      </c>
      <c r="NM29" s="14">
        <f t="shared" ref="NM29:NV32" si="447">AVERAGEIF($E$3:$MZ$3,NM$3,$E29:$MZ29)</f>
        <v>1.5399999999999998</v>
      </c>
      <c r="NN29" s="14">
        <f t="shared" si="447"/>
        <v>1.5399999999999998</v>
      </c>
      <c r="NO29" s="14">
        <f t="shared" si="447"/>
        <v>1.5399999999999998</v>
      </c>
      <c r="NP29" s="14">
        <f t="shared" si="447"/>
        <v>1.5399999999999998</v>
      </c>
      <c r="NQ29" s="14">
        <f t="shared" si="447"/>
        <v>1.5399999999999998</v>
      </c>
      <c r="NR29" s="14">
        <f t="shared" si="447"/>
        <v>1.5399999999999998</v>
      </c>
      <c r="NS29" s="14">
        <f t="shared" si="447"/>
        <v>1.5399999999999998</v>
      </c>
      <c r="NT29" s="14">
        <f t="shared" si="447"/>
        <v>1.5399999999999998</v>
      </c>
      <c r="NU29" s="14">
        <f t="shared" si="447"/>
        <v>1.5399999999999998</v>
      </c>
      <c r="NV29" s="14">
        <f t="shared" si="447"/>
        <v>1.5399999999999998</v>
      </c>
      <c r="NW29" s="14">
        <f t="shared" ref="NW29:OF32" si="448">AVERAGEIF($E$3:$MZ$3,NW$3,$E29:$MZ29)</f>
        <v>0</v>
      </c>
      <c r="NX29" s="14">
        <f t="shared" si="448"/>
        <v>0</v>
      </c>
      <c r="NY29" s="14">
        <f t="shared" si="448"/>
        <v>0</v>
      </c>
      <c r="NZ29" s="14">
        <f t="shared" si="448"/>
        <v>0</v>
      </c>
      <c r="OA29" s="14">
        <f t="shared" si="448"/>
        <v>0</v>
      </c>
      <c r="OB29" s="14">
        <f t="shared" si="448"/>
        <v>0</v>
      </c>
      <c r="OC29" s="14">
        <f t="shared" si="448"/>
        <v>0</v>
      </c>
      <c r="OD29" s="14">
        <f t="shared" si="448"/>
        <v>0</v>
      </c>
      <c r="OE29" s="14">
        <f t="shared" si="448"/>
        <v>0</v>
      </c>
      <c r="OF29" s="14">
        <f t="shared" si="448"/>
        <v>0</v>
      </c>
      <c r="OH29" s="58" t="str">
        <f>_xlfn.CONCAT(C29," ",D29)</f>
        <v>Fox Island Diesel Capacity MW</v>
      </c>
    </row>
    <row r="30" spans="2:398" x14ac:dyDescent="0.25">
      <c r="C30" s="3"/>
      <c r="D30" s="19" t="s">
        <v>30</v>
      </c>
      <c r="E30" s="46">
        <f>INDEX(Allocations[#All],MATCH($C29,Allocations[[#All],[Invoice_Group]],0),MATCH($B$3,Allocations[#Headers],0))</f>
        <v>0</v>
      </c>
      <c r="F30" s="46">
        <f>INDEX(Allocations[#All],MATCH($C29,Allocations[[#All],[Invoice_Group]],0),MATCH($B$3,Allocations[#Headers],0))</f>
        <v>0</v>
      </c>
      <c r="G30" s="46">
        <f>INDEX(Allocations[#All],MATCH($C29,Allocations[[#All],[Invoice_Group]],0),MATCH($B$3,Allocations[#Headers],0))</f>
        <v>0</v>
      </c>
      <c r="H30" s="46">
        <f>INDEX(Allocations[#All],MATCH($C29,Allocations[[#All],[Invoice_Group]],0),MATCH($B$3,Allocations[#Headers],0))</f>
        <v>0</v>
      </c>
      <c r="I30" s="46">
        <f>INDEX(Allocations[#All],MATCH($C29,Allocations[[#All],[Invoice_Group]],0),MATCH($B$3,Allocations[#Headers],0))</f>
        <v>0</v>
      </c>
      <c r="J30" s="46">
        <f>INDEX(Allocations[#All],MATCH($C29,Allocations[[#All],[Invoice_Group]],0),MATCH($B$3,Allocations[#Headers],0))</f>
        <v>0</v>
      </c>
      <c r="K30" s="46">
        <f>INDEX(Allocations[#All],MATCH($C29,Allocations[[#All],[Invoice_Group]],0),MATCH($B$3,Allocations[#Headers],0))</f>
        <v>0</v>
      </c>
      <c r="L30" s="46">
        <f>INDEX(Allocations[#All],MATCH($C29,Allocations[[#All],[Invoice_Group]],0),MATCH($B$3,Allocations[#Headers],0))</f>
        <v>0</v>
      </c>
      <c r="M30" s="46">
        <f>INDEX(Allocations[#All],MATCH($C29,Allocations[[#All],[Invoice_Group]],0),MATCH($B$3,Allocations[#Headers],0))</f>
        <v>0</v>
      </c>
      <c r="N30" s="46">
        <f>INDEX(Allocations[#All],MATCH($C29,Allocations[[#All],[Invoice_Group]],0),MATCH($B$3,Allocations[#Headers],0))</f>
        <v>0</v>
      </c>
      <c r="O30" s="46">
        <f>INDEX(Allocations[#All],MATCH($C29,Allocations[[#All],[Invoice_Group]],0),MATCH($B$3,Allocations[#Headers],0))</f>
        <v>0</v>
      </c>
      <c r="P30" s="46">
        <f>INDEX(Allocations[#All],MATCH($C29,Allocations[[#All],[Invoice_Group]],0),MATCH($B$3,Allocations[#Headers],0))</f>
        <v>0</v>
      </c>
      <c r="Q30" s="46">
        <f>INDEX(Allocations[#All],MATCH($C29,Allocations[[#All],[Invoice_Group]],0),MATCH($B$3,Allocations[#Headers],0))</f>
        <v>0</v>
      </c>
      <c r="R30" s="46">
        <f>INDEX(Allocations[#All],MATCH($C29,Allocations[[#All],[Invoice_Group]],0),MATCH($B$3,Allocations[#Headers],0))</f>
        <v>0</v>
      </c>
      <c r="S30" s="46">
        <f>INDEX(Allocations[#All],MATCH($C29,Allocations[[#All],[Invoice_Group]],0),MATCH($B$3,Allocations[#Headers],0))</f>
        <v>0</v>
      </c>
      <c r="T30" s="46">
        <f>INDEX(Allocations[#All],MATCH($C29,Allocations[[#All],[Invoice_Group]],0),MATCH($B$3,Allocations[#Headers],0))</f>
        <v>0</v>
      </c>
      <c r="U30" s="46">
        <f>INDEX(Allocations[#All],MATCH($C29,Allocations[[#All],[Invoice_Group]],0),MATCH($B$3,Allocations[#Headers],0))</f>
        <v>0</v>
      </c>
      <c r="V30" s="46">
        <f>INDEX(Allocations[#All],MATCH($C29,Allocations[[#All],[Invoice_Group]],0),MATCH($B$3,Allocations[#Headers],0))</f>
        <v>0</v>
      </c>
      <c r="W30" s="46">
        <f>INDEX(Allocations[#All],MATCH($C29,Allocations[[#All],[Invoice_Group]],0),MATCH($B$3,Allocations[#Headers],0))</f>
        <v>0</v>
      </c>
      <c r="X30" s="46">
        <f>INDEX(Allocations[#All],MATCH($C29,Allocations[[#All],[Invoice_Group]],0),MATCH($B$3,Allocations[#Headers],0))</f>
        <v>0</v>
      </c>
      <c r="Y30" s="46">
        <f>INDEX(Allocations[#All],MATCH($C29,Allocations[[#All],[Invoice_Group]],0),MATCH($B$3,Allocations[#Headers],0))</f>
        <v>0</v>
      </c>
      <c r="Z30" s="46">
        <f>INDEX(Allocations[#All],MATCH($C29,Allocations[[#All],[Invoice_Group]],0),MATCH($B$3,Allocations[#Headers],0))</f>
        <v>0</v>
      </c>
      <c r="AA30" s="46">
        <f>INDEX(Allocations[#All],MATCH($C29,Allocations[[#All],[Invoice_Group]],0),MATCH($B$3,Allocations[#Headers],0))</f>
        <v>0</v>
      </c>
      <c r="AB30" s="46">
        <f>INDEX(Allocations[#All],MATCH($C29,Allocations[[#All],[Invoice_Group]],0),MATCH($B$3,Allocations[#Headers],0))</f>
        <v>0</v>
      </c>
      <c r="AC30" s="46">
        <f>INDEX(Allocations[#All],MATCH($C29,Allocations[[#All],[Invoice_Group]],0),MATCH($B$3,Allocations[#Headers],0))</f>
        <v>0</v>
      </c>
      <c r="AD30" s="46">
        <f>INDEX(Allocations[#All],MATCH($C29,Allocations[[#All],[Invoice_Group]],0),MATCH($B$3,Allocations[#Headers],0))</f>
        <v>0</v>
      </c>
      <c r="AE30" s="46">
        <f>INDEX(Allocations[#All],MATCH($C29,Allocations[[#All],[Invoice_Group]],0),MATCH($B$3,Allocations[#Headers],0))</f>
        <v>0</v>
      </c>
      <c r="AF30" s="46">
        <f>INDEX(Allocations[#All],MATCH($C29,Allocations[[#All],[Invoice_Group]],0),MATCH($B$3,Allocations[#Headers],0))</f>
        <v>0</v>
      </c>
      <c r="AG30" s="46">
        <f>INDEX(Allocations[#All],MATCH($C29,Allocations[[#All],[Invoice_Group]],0),MATCH($B$3,Allocations[#Headers],0))</f>
        <v>0</v>
      </c>
      <c r="AH30" s="46">
        <f>INDEX(Allocations[#All],MATCH($C29,Allocations[[#All],[Invoice_Group]],0),MATCH($B$3,Allocations[#Headers],0))</f>
        <v>0</v>
      </c>
      <c r="AI30" s="46">
        <f>INDEX(Allocations[#All],MATCH($C29,Allocations[[#All],[Invoice_Group]],0),MATCH($B$3,Allocations[#Headers],0))</f>
        <v>0</v>
      </c>
      <c r="AJ30" s="46">
        <f>INDEX(Allocations[#All],MATCH($C29,Allocations[[#All],[Invoice_Group]],0),MATCH($B$3,Allocations[#Headers],0))</f>
        <v>0</v>
      </c>
      <c r="AK30" s="46">
        <f>INDEX(Allocations[#All],MATCH($C29,Allocations[[#All],[Invoice_Group]],0),MATCH($B$3,Allocations[#Headers],0))</f>
        <v>0</v>
      </c>
      <c r="AL30" s="46">
        <f>INDEX(Allocations[#All],MATCH($C29,Allocations[[#All],[Invoice_Group]],0),MATCH($B$3,Allocations[#Headers],0))</f>
        <v>0</v>
      </c>
      <c r="AM30" s="46">
        <f>INDEX(Allocations[#All],MATCH($C29,Allocations[[#All],[Invoice_Group]],0),MATCH($B$3,Allocations[#Headers],0))</f>
        <v>0</v>
      </c>
      <c r="AN30" s="46">
        <f>INDEX(Allocations[#All],MATCH($C29,Allocations[[#All],[Invoice_Group]],0),MATCH($B$3,Allocations[#Headers],0))</f>
        <v>0</v>
      </c>
      <c r="AO30" s="46">
        <f>INDEX(Allocations[#All],MATCH($C29,Allocations[[#All],[Invoice_Group]],0),MATCH($B$3,Allocations[#Headers],0))</f>
        <v>0</v>
      </c>
      <c r="AP30" s="46">
        <f>INDEX(Allocations[#All],MATCH($C29,Allocations[[#All],[Invoice_Group]],0),MATCH($B$3,Allocations[#Headers],0))</f>
        <v>0</v>
      </c>
      <c r="AQ30" s="46">
        <f>INDEX(Allocations[#All],MATCH($C29,Allocations[[#All],[Invoice_Group]],0),MATCH($B$3,Allocations[#Headers],0))</f>
        <v>0</v>
      </c>
      <c r="AR30" s="46">
        <f>INDEX(Allocations[#All],MATCH($C29,Allocations[[#All],[Invoice_Group]],0),MATCH($B$3,Allocations[#Headers],0))</f>
        <v>0</v>
      </c>
      <c r="AS30" s="46">
        <f>INDEX(Allocations[#All],MATCH($C29,Allocations[[#All],[Invoice_Group]],0),MATCH($B$3,Allocations[#Headers],0))</f>
        <v>0</v>
      </c>
      <c r="AT30" s="46">
        <f>INDEX(Allocations[#All],MATCH($C29,Allocations[[#All],[Invoice_Group]],0),MATCH($B$3,Allocations[#Headers],0))</f>
        <v>0</v>
      </c>
      <c r="AU30" s="46">
        <f>INDEX(Allocations[#All],MATCH($C29,Allocations[[#All],[Invoice_Group]],0),MATCH($B$3,Allocations[#Headers],0))</f>
        <v>0</v>
      </c>
      <c r="AV30" s="46">
        <f>INDEX(Allocations[#All],MATCH($C29,Allocations[[#All],[Invoice_Group]],0),MATCH($B$3,Allocations[#Headers],0))</f>
        <v>0</v>
      </c>
      <c r="AW30" s="46">
        <f>INDEX(Allocations[#All],MATCH($C29,Allocations[[#All],[Invoice_Group]],0),MATCH($B$3,Allocations[#Headers],0))</f>
        <v>0</v>
      </c>
      <c r="AX30" s="46">
        <f>INDEX(Allocations[#All],MATCH($C29,Allocations[[#All],[Invoice_Group]],0),MATCH($B$3,Allocations[#Headers],0))</f>
        <v>0</v>
      </c>
      <c r="AY30" s="46">
        <f>INDEX(Allocations[#All],MATCH($C29,Allocations[[#All],[Invoice_Group]],0),MATCH($B$3,Allocations[#Headers],0))</f>
        <v>0</v>
      </c>
      <c r="AZ30" s="46">
        <f>INDEX(Allocations[#All],MATCH($C29,Allocations[[#All],[Invoice_Group]],0),MATCH($B$3,Allocations[#Headers],0))</f>
        <v>0</v>
      </c>
      <c r="BA30" s="46">
        <f>INDEX(Allocations[#All],MATCH($C29,Allocations[[#All],[Invoice_Group]],0),MATCH($B$3,Allocations[#Headers],0))</f>
        <v>0</v>
      </c>
      <c r="BB30" s="46">
        <f>INDEX(Allocations[#All],MATCH($C29,Allocations[[#All],[Invoice_Group]],0),MATCH($B$3,Allocations[#Headers],0))</f>
        <v>0</v>
      </c>
      <c r="BC30" s="46">
        <f>INDEX(Allocations[#All],MATCH($C29,Allocations[[#All],[Invoice_Group]],0),MATCH($B$3,Allocations[#Headers],0))</f>
        <v>0</v>
      </c>
      <c r="BD30" s="46">
        <f>INDEX(Allocations[#All],MATCH($C29,Allocations[[#All],[Invoice_Group]],0),MATCH($B$3,Allocations[#Headers],0))</f>
        <v>0</v>
      </c>
      <c r="BE30" s="46">
        <f>INDEX(Allocations[#All],MATCH($C29,Allocations[[#All],[Invoice_Group]],0),MATCH($B$3,Allocations[#Headers],0))</f>
        <v>0</v>
      </c>
      <c r="BF30" s="46">
        <f>INDEX(Allocations[#All],MATCH($C29,Allocations[[#All],[Invoice_Group]],0),MATCH($B$3,Allocations[#Headers],0))</f>
        <v>0</v>
      </c>
      <c r="BG30" s="46">
        <f>INDEX(Allocations[#All],MATCH($C29,Allocations[[#All],[Invoice_Group]],0),MATCH($B$3,Allocations[#Headers],0))</f>
        <v>0</v>
      </c>
      <c r="BH30" s="46">
        <f>INDEX(Allocations[#All],MATCH($C29,Allocations[[#All],[Invoice_Group]],0),MATCH($B$3,Allocations[#Headers],0))</f>
        <v>0</v>
      </c>
      <c r="BI30" s="46">
        <f>INDEX(Allocations[#All],MATCH($C29,Allocations[[#All],[Invoice_Group]],0),MATCH($B$3,Allocations[#Headers],0))</f>
        <v>0</v>
      </c>
      <c r="BJ30" s="46">
        <f>INDEX(Allocations[#All],MATCH($C29,Allocations[[#All],[Invoice_Group]],0),MATCH($B$3,Allocations[#Headers],0))</f>
        <v>0</v>
      </c>
      <c r="BK30" s="46">
        <f>INDEX(Allocations[#All],MATCH($C29,Allocations[[#All],[Invoice_Group]],0),MATCH($B$3,Allocations[#Headers],0))</f>
        <v>0</v>
      </c>
      <c r="BL30" s="46">
        <f>INDEX(Allocations[#All],MATCH($C29,Allocations[[#All],[Invoice_Group]],0),MATCH($B$3,Allocations[#Headers],0))</f>
        <v>0</v>
      </c>
      <c r="BM30" s="46">
        <f>INDEX(Allocations[#All],MATCH($C29,Allocations[[#All],[Invoice_Group]],0),MATCH($B$3,Allocations[#Headers],0))</f>
        <v>0</v>
      </c>
      <c r="BN30" s="46">
        <f>INDEX(Allocations[#All],MATCH($C29,Allocations[[#All],[Invoice_Group]],0),MATCH($B$3,Allocations[#Headers],0))</f>
        <v>0</v>
      </c>
      <c r="BO30" s="46">
        <f>INDEX(Allocations[#All],MATCH($C29,Allocations[[#All],[Invoice_Group]],0),MATCH($B$3,Allocations[#Headers],0))</f>
        <v>0</v>
      </c>
      <c r="BP30" s="46">
        <f>INDEX(Allocations[#All],MATCH($C29,Allocations[[#All],[Invoice_Group]],0),MATCH($B$3,Allocations[#Headers],0))</f>
        <v>0</v>
      </c>
      <c r="BQ30" s="46">
        <f>INDEX(Allocations[#All],MATCH($C29,Allocations[[#All],[Invoice_Group]],0),MATCH($B$3,Allocations[#Headers],0))</f>
        <v>0</v>
      </c>
      <c r="BR30" s="46">
        <f>INDEX(Allocations[#All],MATCH($C29,Allocations[[#All],[Invoice_Group]],0),MATCH($B$3,Allocations[#Headers],0))</f>
        <v>0</v>
      </c>
      <c r="BS30" s="46">
        <f>INDEX(Allocations[#All],MATCH($C29,Allocations[[#All],[Invoice_Group]],0),MATCH($B$3,Allocations[#Headers],0))</f>
        <v>0</v>
      </c>
      <c r="BT30" s="46">
        <f>INDEX(Allocations[#All],MATCH($C29,Allocations[[#All],[Invoice_Group]],0),MATCH($B$3,Allocations[#Headers],0))</f>
        <v>0</v>
      </c>
      <c r="BU30" s="46">
        <f>INDEX(Allocations[#All],MATCH($C29,Allocations[[#All],[Invoice_Group]],0),MATCH($B$3,Allocations[#Headers],0))</f>
        <v>0</v>
      </c>
      <c r="BV30" s="46">
        <f>INDEX(Allocations[#All],MATCH($C29,Allocations[[#All],[Invoice_Group]],0),MATCH($B$3,Allocations[#Headers],0))</f>
        <v>0</v>
      </c>
      <c r="BW30" s="46">
        <f>INDEX(Allocations[#All],MATCH($C29,Allocations[[#All],[Invoice_Group]],0),MATCH($B$3,Allocations[#Headers],0))</f>
        <v>0</v>
      </c>
      <c r="BX30" s="46">
        <f>INDEX(Allocations[#All],MATCH($C29,Allocations[[#All],[Invoice_Group]],0),MATCH($B$3,Allocations[#Headers],0))</f>
        <v>0</v>
      </c>
      <c r="BY30" s="46">
        <f>INDEX(Allocations[#All],MATCH($C29,Allocations[[#All],[Invoice_Group]],0),MATCH($B$3,Allocations[#Headers],0))</f>
        <v>0</v>
      </c>
      <c r="BZ30" s="46">
        <f>INDEX(Allocations[#All],MATCH($C29,Allocations[[#All],[Invoice_Group]],0),MATCH($B$3,Allocations[#Headers],0))</f>
        <v>0</v>
      </c>
      <c r="CA30" s="46">
        <f>INDEX(Allocations[#All],MATCH($C29,Allocations[[#All],[Invoice_Group]],0),MATCH($B$3,Allocations[#Headers],0))</f>
        <v>0</v>
      </c>
      <c r="CB30" s="46">
        <f>INDEX(Allocations[#All],MATCH($C29,Allocations[[#All],[Invoice_Group]],0),MATCH($B$3,Allocations[#Headers],0))</f>
        <v>0</v>
      </c>
      <c r="CC30" s="46">
        <f>INDEX(Allocations[#All],MATCH($C29,Allocations[[#All],[Invoice_Group]],0),MATCH($B$3,Allocations[#Headers],0))</f>
        <v>0</v>
      </c>
      <c r="CD30" s="46">
        <f>INDEX(Allocations[#All],MATCH($C29,Allocations[[#All],[Invoice_Group]],0),MATCH($B$3,Allocations[#Headers],0))</f>
        <v>0</v>
      </c>
      <c r="CE30" s="46">
        <f>INDEX(Allocations[#All],MATCH($C29,Allocations[[#All],[Invoice_Group]],0),MATCH($B$3,Allocations[#Headers],0))</f>
        <v>0</v>
      </c>
      <c r="CF30" s="46">
        <f>INDEX(Allocations[#All],MATCH($C29,Allocations[[#All],[Invoice_Group]],0),MATCH($B$3,Allocations[#Headers],0))</f>
        <v>0</v>
      </c>
      <c r="CG30" s="46">
        <f>INDEX(Allocations[#All],MATCH($C29,Allocations[[#All],[Invoice_Group]],0),MATCH($B$3,Allocations[#Headers],0))</f>
        <v>0</v>
      </c>
      <c r="CH30" s="46">
        <f>INDEX(Allocations[#All],MATCH($C29,Allocations[[#All],[Invoice_Group]],0),MATCH($B$3,Allocations[#Headers],0))</f>
        <v>0</v>
      </c>
      <c r="CI30" s="46">
        <f>INDEX(Allocations[#All],MATCH($C29,Allocations[[#All],[Invoice_Group]],0),MATCH($B$3,Allocations[#Headers],0))</f>
        <v>0</v>
      </c>
      <c r="CJ30" s="46">
        <f>INDEX(Allocations[#All],MATCH($C29,Allocations[[#All],[Invoice_Group]],0),MATCH($B$3,Allocations[#Headers],0))</f>
        <v>0</v>
      </c>
      <c r="CK30" s="46">
        <f>INDEX(Allocations[#All],MATCH($C29,Allocations[[#All],[Invoice_Group]],0),MATCH($B$3,Allocations[#Headers],0))</f>
        <v>0</v>
      </c>
      <c r="CL30" s="46">
        <f>INDEX(Allocations[#All],MATCH($C29,Allocations[[#All],[Invoice_Group]],0),MATCH($B$3,Allocations[#Headers],0))</f>
        <v>0</v>
      </c>
      <c r="CM30" s="46">
        <f>INDEX(Allocations[#All],MATCH($C29,Allocations[[#All],[Invoice_Group]],0),MATCH($B$3,Allocations[#Headers],0))</f>
        <v>0</v>
      </c>
      <c r="CN30" s="46">
        <f>INDEX(Allocations[#All],MATCH($C29,Allocations[[#All],[Invoice_Group]],0),MATCH($B$3,Allocations[#Headers],0))</f>
        <v>0</v>
      </c>
      <c r="CO30" s="46">
        <f>INDEX(Allocations[#All],MATCH($C29,Allocations[[#All],[Invoice_Group]],0),MATCH($B$3,Allocations[#Headers],0))</f>
        <v>0</v>
      </c>
      <c r="CP30" s="46">
        <f>INDEX(Allocations[#All],MATCH($C29,Allocations[[#All],[Invoice_Group]],0),MATCH($B$3,Allocations[#Headers],0))</f>
        <v>0</v>
      </c>
      <c r="CQ30" s="46">
        <f>INDEX(Allocations[#All],MATCH($C29,Allocations[[#All],[Invoice_Group]],0),MATCH($B$3,Allocations[#Headers],0))</f>
        <v>0</v>
      </c>
      <c r="CR30" s="46">
        <f>INDEX(Allocations[#All],MATCH($C29,Allocations[[#All],[Invoice_Group]],0),MATCH($B$3,Allocations[#Headers],0))</f>
        <v>0</v>
      </c>
      <c r="CS30" s="46">
        <f>INDEX(Allocations[#All],MATCH($C29,Allocations[[#All],[Invoice_Group]],0),MATCH($B$3,Allocations[#Headers],0))</f>
        <v>0</v>
      </c>
      <c r="CT30" s="46">
        <f>INDEX(Allocations[#All],MATCH($C29,Allocations[[#All],[Invoice_Group]],0),MATCH($B$3,Allocations[#Headers],0))</f>
        <v>0</v>
      </c>
      <c r="CU30" s="46">
        <f>INDEX(Allocations[#All],MATCH($C29,Allocations[[#All],[Invoice_Group]],0),MATCH($B$3,Allocations[#Headers],0))</f>
        <v>0</v>
      </c>
      <c r="CV30" s="46">
        <f>INDEX(Allocations[#All],MATCH($C29,Allocations[[#All],[Invoice_Group]],0),MATCH($B$3,Allocations[#Headers],0))</f>
        <v>0</v>
      </c>
      <c r="CW30" s="46">
        <f>INDEX(Allocations[#All],MATCH($C29,Allocations[[#All],[Invoice_Group]],0),MATCH($B$3,Allocations[#Headers],0))</f>
        <v>0</v>
      </c>
      <c r="CX30" s="46">
        <f>INDEX(Allocations[#All],MATCH($C29,Allocations[[#All],[Invoice_Group]],0),MATCH($B$3,Allocations[#Headers],0))</f>
        <v>0</v>
      </c>
      <c r="CY30" s="46">
        <f>INDEX(Allocations[#All],MATCH($C29,Allocations[[#All],[Invoice_Group]],0),MATCH($B$3,Allocations[#Headers],0))</f>
        <v>0</v>
      </c>
      <c r="CZ30" s="46">
        <f>INDEX(Allocations[#All],MATCH($C29,Allocations[[#All],[Invoice_Group]],0),MATCH($B$3,Allocations[#Headers],0))</f>
        <v>0</v>
      </c>
      <c r="DA30" s="46">
        <f>INDEX(Allocations[#All],MATCH($C29,Allocations[[#All],[Invoice_Group]],0),MATCH($B$3,Allocations[#Headers],0))</f>
        <v>0</v>
      </c>
      <c r="DB30" s="46">
        <f>INDEX(Allocations[#All],MATCH($C29,Allocations[[#All],[Invoice_Group]],0),MATCH($B$3,Allocations[#Headers],0))</f>
        <v>0</v>
      </c>
      <c r="DC30" s="46">
        <f>INDEX(Allocations[#All],MATCH($C29,Allocations[[#All],[Invoice_Group]],0),MATCH($B$3,Allocations[#Headers],0))</f>
        <v>0</v>
      </c>
      <c r="DD30" s="46">
        <f>INDEX(Allocations[#All],MATCH($C29,Allocations[[#All],[Invoice_Group]],0),MATCH($B$3,Allocations[#Headers],0))</f>
        <v>0</v>
      </c>
      <c r="DE30" s="46">
        <f>INDEX(Allocations[#All],MATCH($C29,Allocations[[#All],[Invoice_Group]],0),MATCH($B$3,Allocations[#Headers],0))</f>
        <v>0</v>
      </c>
      <c r="DF30" s="46">
        <f>INDEX(Allocations[#All],MATCH($C29,Allocations[[#All],[Invoice_Group]],0),MATCH($B$3,Allocations[#Headers],0))</f>
        <v>0</v>
      </c>
      <c r="DG30" s="46">
        <f>INDEX(Allocations[#All],MATCH($C29,Allocations[[#All],[Invoice_Group]],0),MATCH($B$3,Allocations[#Headers],0))</f>
        <v>0</v>
      </c>
      <c r="DH30" s="46">
        <f>INDEX(Allocations[#All],MATCH($C29,Allocations[[#All],[Invoice_Group]],0),MATCH($B$3,Allocations[#Headers],0))</f>
        <v>0</v>
      </c>
      <c r="DI30" s="46">
        <f>INDEX(Allocations[#All],MATCH($C29,Allocations[[#All],[Invoice_Group]],0),MATCH($B$3,Allocations[#Headers],0))</f>
        <v>0</v>
      </c>
      <c r="DJ30" s="46">
        <f>INDEX(Allocations[#All],MATCH($C29,Allocations[[#All],[Invoice_Group]],0),MATCH($B$3,Allocations[#Headers],0))</f>
        <v>0</v>
      </c>
      <c r="DK30" s="46">
        <f>INDEX(Allocations[#All],MATCH($C29,Allocations[[#All],[Invoice_Group]],0),MATCH($B$3,Allocations[#Headers],0))</f>
        <v>0</v>
      </c>
      <c r="DL30" s="46">
        <f>INDEX(Allocations[#All],MATCH($C29,Allocations[[#All],[Invoice_Group]],0),MATCH($B$3,Allocations[#Headers],0))</f>
        <v>0</v>
      </c>
      <c r="DM30" s="46">
        <f>INDEX(Allocations[#All],MATCH($C29,Allocations[[#All],[Invoice_Group]],0),MATCH($B$3,Allocations[#Headers],0))</f>
        <v>0</v>
      </c>
      <c r="DN30" s="46">
        <f>INDEX(Allocations[#All],MATCH($C29,Allocations[[#All],[Invoice_Group]],0),MATCH($B$3,Allocations[#Headers],0))</f>
        <v>0</v>
      </c>
      <c r="DO30" s="46">
        <f>INDEX(Allocations[#All],MATCH($C29,Allocations[[#All],[Invoice_Group]],0),MATCH($B$3,Allocations[#Headers],0))</f>
        <v>0</v>
      </c>
      <c r="DP30" s="46">
        <f>INDEX(Allocations[#All],MATCH($C29,Allocations[[#All],[Invoice_Group]],0),MATCH($B$3,Allocations[#Headers],0))</f>
        <v>0</v>
      </c>
      <c r="DQ30" s="46">
        <f>INDEX(Allocations[#All],MATCH($C29,Allocations[[#All],[Invoice_Group]],0),MATCH($B$3,Allocations[#Headers],0))</f>
        <v>0</v>
      </c>
      <c r="DR30" s="46">
        <f>INDEX(Allocations[#All],MATCH($C29,Allocations[[#All],[Invoice_Group]],0),MATCH($B$3,Allocations[#Headers],0))</f>
        <v>0</v>
      </c>
      <c r="DS30" s="46">
        <f>INDEX(Allocations[#All],MATCH($C29,Allocations[[#All],[Invoice_Group]],0),MATCH($B$3,Allocations[#Headers],0))</f>
        <v>0</v>
      </c>
      <c r="DT30" s="46">
        <f>INDEX(Allocations[#All],MATCH($C29,Allocations[[#All],[Invoice_Group]],0),MATCH($B$3,Allocations[#Headers],0))</f>
        <v>0</v>
      </c>
      <c r="DU30" s="46">
        <f>INDEX(Allocations[#All],MATCH($C29,Allocations[[#All],[Invoice_Group]],0),MATCH($B$3,Allocations[#Headers],0))</f>
        <v>0</v>
      </c>
      <c r="DV30" s="46">
        <f>INDEX(Allocations[#All],MATCH($C29,Allocations[[#All],[Invoice_Group]],0),MATCH($B$3,Allocations[#Headers],0))</f>
        <v>0</v>
      </c>
      <c r="DW30" s="46">
        <f>INDEX(Allocations[#All],MATCH($C29,Allocations[[#All],[Invoice_Group]],0),MATCH($B$3,Allocations[#Headers],0))</f>
        <v>0</v>
      </c>
      <c r="DX30" s="46">
        <f>INDEX(Allocations[#All],MATCH($C29,Allocations[[#All],[Invoice_Group]],0),MATCH($B$3,Allocations[#Headers],0))</f>
        <v>0</v>
      </c>
      <c r="DY30" s="46">
        <f>INDEX(Allocations[#All],MATCH($C29,Allocations[[#All],[Invoice_Group]],0),MATCH($B$3,Allocations[#Headers],0))</f>
        <v>0</v>
      </c>
      <c r="DZ30" s="46">
        <f>INDEX(Allocations[#All],MATCH($C29,Allocations[[#All],[Invoice_Group]],0),MATCH($B$3,Allocations[#Headers],0))</f>
        <v>0</v>
      </c>
      <c r="EA30" s="46">
        <f>INDEX(Allocations[#All],MATCH($C29,Allocations[[#All],[Invoice_Group]],0),MATCH($B$3,Allocations[#Headers],0))</f>
        <v>0</v>
      </c>
      <c r="EB30" s="46">
        <f>INDEX(Allocations[#All],MATCH($C29,Allocations[[#All],[Invoice_Group]],0),MATCH($B$3,Allocations[#Headers],0))</f>
        <v>0</v>
      </c>
      <c r="EC30" s="46">
        <f>INDEX(Allocations[#All],MATCH($C29,Allocations[[#All],[Invoice_Group]],0),MATCH($B$3,Allocations[#Headers],0))</f>
        <v>0</v>
      </c>
      <c r="ED30" s="46">
        <f>INDEX(Allocations[#All],MATCH($C29,Allocations[[#All],[Invoice_Group]],0),MATCH($B$3,Allocations[#Headers],0))</f>
        <v>0</v>
      </c>
      <c r="EE30" s="46">
        <f>INDEX(Allocations[#All],MATCH($C29,Allocations[[#All],[Invoice_Group]],0),MATCH($B$3,Allocations[#Headers],0))</f>
        <v>0</v>
      </c>
      <c r="EF30" s="46">
        <f>INDEX(Allocations[#All],MATCH($C29,Allocations[[#All],[Invoice_Group]],0),MATCH($B$3,Allocations[#Headers],0))</f>
        <v>0</v>
      </c>
      <c r="EG30" s="46">
        <f>INDEX(Allocations[#All],MATCH($C29,Allocations[[#All],[Invoice_Group]],0),MATCH($B$3,Allocations[#Headers],0))</f>
        <v>0</v>
      </c>
      <c r="EH30" s="46">
        <f>INDEX(Allocations[#All],MATCH($C29,Allocations[[#All],[Invoice_Group]],0),MATCH($B$3,Allocations[#Headers],0))</f>
        <v>0</v>
      </c>
      <c r="EI30" s="46">
        <f>INDEX(Allocations[#All],MATCH($C29,Allocations[[#All],[Invoice_Group]],0),MATCH($B$3,Allocations[#Headers],0))</f>
        <v>0</v>
      </c>
      <c r="EJ30" s="46">
        <f>INDEX(Allocations[#All],MATCH($C29,Allocations[[#All],[Invoice_Group]],0),MATCH($B$3,Allocations[#Headers],0))</f>
        <v>0</v>
      </c>
      <c r="EK30" s="46">
        <f>INDEX(Allocations[#All],MATCH($C29,Allocations[[#All],[Invoice_Group]],0),MATCH($B$3,Allocations[#Headers],0))</f>
        <v>0</v>
      </c>
      <c r="EL30" s="46">
        <f>INDEX(Allocations[#All],MATCH($C29,Allocations[[#All],[Invoice_Group]],0),MATCH($B$3,Allocations[#Headers],0))</f>
        <v>0</v>
      </c>
      <c r="EM30" s="46">
        <f>INDEX(Allocations[#All],MATCH($C29,Allocations[[#All],[Invoice_Group]],0),MATCH($B$3,Allocations[#Headers],0))</f>
        <v>0</v>
      </c>
      <c r="EN30" s="46">
        <f>INDEX(Allocations[#All],MATCH($C29,Allocations[[#All],[Invoice_Group]],0),MATCH($B$3,Allocations[#Headers],0))</f>
        <v>0</v>
      </c>
      <c r="EO30" s="46">
        <f>INDEX(Allocations[#All],MATCH($C29,Allocations[[#All],[Invoice_Group]],0),MATCH($B$3,Allocations[#Headers],0))</f>
        <v>0</v>
      </c>
      <c r="EP30" s="46">
        <f>INDEX(Allocations[#All],MATCH($C29,Allocations[[#All],[Invoice_Group]],0),MATCH($B$3,Allocations[#Headers],0))</f>
        <v>0</v>
      </c>
      <c r="EQ30" s="46">
        <f>INDEX(Allocations[#All],MATCH($C29,Allocations[[#All],[Invoice_Group]],0),MATCH($B$3,Allocations[#Headers],0))</f>
        <v>0</v>
      </c>
      <c r="ER30" s="46">
        <f>INDEX(Allocations[#All],MATCH($C29,Allocations[[#All],[Invoice_Group]],0),MATCH($B$3,Allocations[#Headers],0))</f>
        <v>0</v>
      </c>
      <c r="ES30" s="46">
        <f>INDEX(Allocations[#All],MATCH($C29,Allocations[[#All],[Invoice_Group]],0),MATCH($B$3,Allocations[#Headers],0))</f>
        <v>0</v>
      </c>
      <c r="ET30" s="46">
        <f>INDEX(Allocations[#All],MATCH($C29,Allocations[[#All],[Invoice_Group]],0),MATCH($B$3,Allocations[#Headers],0))</f>
        <v>0</v>
      </c>
      <c r="EU30" s="46">
        <f>INDEX(Allocations[#All],MATCH($C29,Allocations[[#All],[Invoice_Group]],0),MATCH($B$3,Allocations[#Headers],0))</f>
        <v>0</v>
      </c>
      <c r="EV30" s="46">
        <f>INDEX(Allocations[#All],MATCH($C29,Allocations[[#All],[Invoice_Group]],0),MATCH($B$3,Allocations[#Headers],0))</f>
        <v>0</v>
      </c>
      <c r="EW30" s="46">
        <f>INDEX(Allocations[#All],MATCH($C29,Allocations[[#All],[Invoice_Group]],0),MATCH($B$3,Allocations[#Headers],0))</f>
        <v>0</v>
      </c>
      <c r="EX30" s="46">
        <f>INDEX(Allocations[#All],MATCH($C29,Allocations[[#All],[Invoice_Group]],0),MATCH($B$3,Allocations[#Headers],0))</f>
        <v>0</v>
      </c>
      <c r="EY30" s="46">
        <f>INDEX(Allocations[#All],MATCH($C29,Allocations[[#All],[Invoice_Group]],0),MATCH($B$3,Allocations[#Headers],0))</f>
        <v>0</v>
      </c>
      <c r="EZ30" s="46">
        <f>INDEX(Allocations[#All],MATCH($C29,Allocations[[#All],[Invoice_Group]],0),MATCH($B$3,Allocations[#Headers],0))</f>
        <v>0</v>
      </c>
      <c r="FA30" s="46">
        <f>INDEX(Allocations[#All],MATCH($C29,Allocations[[#All],[Invoice_Group]],0),MATCH($B$3,Allocations[#Headers],0))</f>
        <v>0</v>
      </c>
      <c r="FB30" s="46">
        <f>INDEX(Allocations[#All],MATCH($C29,Allocations[[#All],[Invoice_Group]],0),MATCH($B$3,Allocations[#Headers],0))</f>
        <v>0</v>
      </c>
      <c r="FC30" s="46">
        <f>INDEX(Allocations[#All],MATCH($C29,Allocations[[#All],[Invoice_Group]],0),MATCH($B$3,Allocations[#Headers],0))</f>
        <v>0</v>
      </c>
      <c r="FD30" s="46">
        <f>INDEX(Allocations[#All],MATCH($C29,Allocations[[#All],[Invoice_Group]],0),MATCH($B$3,Allocations[#Headers],0))</f>
        <v>0</v>
      </c>
      <c r="FE30" s="46">
        <f>INDEX(Allocations[#All],MATCH($C29,Allocations[[#All],[Invoice_Group]],0),MATCH($B$3,Allocations[#Headers],0))</f>
        <v>0</v>
      </c>
      <c r="FF30" s="46">
        <f>INDEX(Allocations[#All],MATCH($C29,Allocations[[#All],[Invoice_Group]],0),MATCH($B$3,Allocations[#Headers],0))</f>
        <v>0</v>
      </c>
      <c r="FG30" s="46">
        <f>INDEX(Allocations[#All],MATCH($C29,Allocations[[#All],[Invoice_Group]],0),MATCH($B$3,Allocations[#Headers],0))</f>
        <v>0</v>
      </c>
      <c r="FH30" s="46">
        <f>INDEX(Allocations[#All],MATCH($C29,Allocations[[#All],[Invoice_Group]],0),MATCH($B$3,Allocations[#Headers],0))</f>
        <v>0</v>
      </c>
      <c r="FI30" s="46">
        <f>INDEX(Allocations[#All],MATCH($C29,Allocations[[#All],[Invoice_Group]],0),MATCH($B$3,Allocations[#Headers],0))</f>
        <v>0</v>
      </c>
      <c r="FJ30" s="46">
        <f>INDEX(Allocations[#All],MATCH($C29,Allocations[[#All],[Invoice_Group]],0),MATCH($B$3,Allocations[#Headers],0))</f>
        <v>0</v>
      </c>
      <c r="FK30" s="46">
        <f>INDEX(Allocations[#All],MATCH($C29,Allocations[[#All],[Invoice_Group]],0),MATCH($B$3,Allocations[#Headers],0))</f>
        <v>0</v>
      </c>
      <c r="FL30" s="46">
        <f>INDEX(Allocations[#All],MATCH($C29,Allocations[[#All],[Invoice_Group]],0),MATCH($B$3,Allocations[#Headers],0))</f>
        <v>0</v>
      </c>
      <c r="FM30" s="46">
        <f>INDEX(Allocations[#All],MATCH($C29,Allocations[[#All],[Invoice_Group]],0),MATCH($B$3,Allocations[#Headers],0))</f>
        <v>0</v>
      </c>
      <c r="FN30" s="46">
        <f>INDEX(Allocations[#All],MATCH($C29,Allocations[[#All],[Invoice_Group]],0),MATCH($B$3,Allocations[#Headers],0))</f>
        <v>0</v>
      </c>
      <c r="FO30" s="46">
        <f>INDEX(Allocations[#All],MATCH($C29,Allocations[[#All],[Invoice_Group]],0),MATCH($B$3,Allocations[#Headers],0))</f>
        <v>0</v>
      </c>
      <c r="FP30" s="46">
        <f>INDEX(Allocations[#All],MATCH($C29,Allocations[[#All],[Invoice_Group]],0),MATCH($B$3,Allocations[#Headers],0))</f>
        <v>0</v>
      </c>
      <c r="FQ30" s="46">
        <f>INDEX(Allocations[#All],MATCH($C29,Allocations[[#All],[Invoice_Group]],0),MATCH($B$3,Allocations[#Headers],0))</f>
        <v>0</v>
      </c>
      <c r="FR30" s="46">
        <f>INDEX(Allocations[#All],MATCH($C29,Allocations[[#All],[Invoice_Group]],0),MATCH($B$3,Allocations[#Headers],0))</f>
        <v>0</v>
      </c>
      <c r="FS30" s="46">
        <f>INDEX(Allocations[#All],MATCH($C29,Allocations[[#All],[Invoice_Group]],0),MATCH($B$3,Allocations[#Headers],0))</f>
        <v>0</v>
      </c>
      <c r="FT30" s="46">
        <f>INDEX(Allocations[#All],MATCH($C29,Allocations[[#All],[Invoice_Group]],0),MATCH($B$3,Allocations[#Headers],0))</f>
        <v>0</v>
      </c>
      <c r="FU30" s="46">
        <f>INDEX(Allocations[#All],MATCH($C29,Allocations[[#All],[Invoice_Group]],0),MATCH($B$3,Allocations[#Headers],0))</f>
        <v>0</v>
      </c>
      <c r="FV30" s="46">
        <f>INDEX(Allocations[#All],MATCH($C29,Allocations[[#All],[Invoice_Group]],0),MATCH($B$3,Allocations[#Headers],0))</f>
        <v>0</v>
      </c>
      <c r="FW30" s="46">
        <f>INDEX(Allocations[#All],MATCH($C29,Allocations[[#All],[Invoice_Group]],0),MATCH($B$3,Allocations[#Headers],0))</f>
        <v>0</v>
      </c>
      <c r="FX30" s="46">
        <f>INDEX(Allocations[#All],MATCH($C29,Allocations[[#All],[Invoice_Group]],0),MATCH($B$3,Allocations[#Headers],0))</f>
        <v>0</v>
      </c>
      <c r="FY30" s="46">
        <f>INDEX(Allocations[#All],MATCH($C29,Allocations[[#All],[Invoice_Group]],0),MATCH($B$3,Allocations[#Headers],0))</f>
        <v>0</v>
      </c>
      <c r="FZ30" s="46">
        <f>INDEX(Allocations[#All],MATCH($C29,Allocations[[#All],[Invoice_Group]],0),MATCH($B$3,Allocations[#Headers],0))</f>
        <v>0</v>
      </c>
      <c r="GA30" s="46">
        <f>INDEX(Allocations[#All],MATCH($C29,Allocations[[#All],[Invoice_Group]],0),MATCH($B$3,Allocations[#Headers],0))</f>
        <v>0</v>
      </c>
      <c r="GB30" s="46">
        <f>INDEX(Allocations[#All],MATCH($C29,Allocations[[#All],[Invoice_Group]],0),MATCH($B$3,Allocations[#Headers],0))</f>
        <v>0</v>
      </c>
      <c r="GC30" s="46">
        <f>INDEX(Allocations[#All],MATCH($C29,Allocations[[#All],[Invoice_Group]],0),MATCH($B$3,Allocations[#Headers],0))</f>
        <v>0</v>
      </c>
      <c r="GD30" s="46">
        <f>INDEX(Allocations[#All],MATCH($C29,Allocations[[#All],[Invoice_Group]],0),MATCH($B$3,Allocations[#Headers],0))</f>
        <v>0</v>
      </c>
      <c r="GE30" s="46">
        <f>INDEX(Allocations[#All],MATCH($C29,Allocations[[#All],[Invoice_Group]],0),MATCH($B$3,Allocations[#Headers],0))</f>
        <v>0</v>
      </c>
      <c r="GF30" s="46">
        <f>INDEX(Allocations[#All],MATCH($C29,Allocations[[#All],[Invoice_Group]],0),MATCH($B$3,Allocations[#Headers],0))</f>
        <v>0</v>
      </c>
      <c r="GG30" s="46">
        <f>INDEX(Allocations[#All],MATCH($C29,Allocations[[#All],[Invoice_Group]],0),MATCH($B$3,Allocations[#Headers],0))</f>
        <v>0</v>
      </c>
      <c r="GH30" s="46">
        <f>INDEX(Allocations[#All],MATCH($C29,Allocations[[#All],[Invoice_Group]],0),MATCH($B$3,Allocations[#Headers],0))</f>
        <v>0</v>
      </c>
      <c r="GI30" s="46">
        <f>INDEX(Allocations[#All],MATCH($C29,Allocations[[#All],[Invoice_Group]],0),MATCH($B$3,Allocations[#Headers],0))</f>
        <v>0</v>
      </c>
      <c r="GJ30" s="46">
        <f>INDEX(Allocations[#All],MATCH($C29,Allocations[[#All],[Invoice_Group]],0),MATCH($B$3,Allocations[#Headers],0))</f>
        <v>0</v>
      </c>
      <c r="GK30" s="46">
        <f>INDEX(Allocations[#All],MATCH($C29,Allocations[[#All],[Invoice_Group]],0),MATCH($B$3,Allocations[#Headers],0))</f>
        <v>0</v>
      </c>
      <c r="GL30" s="46">
        <f>INDEX(Allocations[#All],MATCH($C29,Allocations[[#All],[Invoice_Group]],0),MATCH($B$3,Allocations[#Headers],0))</f>
        <v>0</v>
      </c>
      <c r="GM30" s="46">
        <f>INDEX(Allocations[#All],MATCH($C29,Allocations[[#All],[Invoice_Group]],0),MATCH($B$3,Allocations[#Headers],0))</f>
        <v>0</v>
      </c>
      <c r="GN30" s="46">
        <f>INDEX(Allocations[#All],MATCH($C29,Allocations[[#All],[Invoice_Group]],0),MATCH($B$3,Allocations[#Headers],0))</f>
        <v>0</v>
      </c>
      <c r="GO30" s="46">
        <f>INDEX(Allocations[#All],MATCH($C29,Allocations[[#All],[Invoice_Group]],0),MATCH($B$3,Allocations[#Headers],0))</f>
        <v>0</v>
      </c>
      <c r="GP30" s="46">
        <f>INDEX(Allocations[#All],MATCH($C29,Allocations[[#All],[Invoice_Group]],0),MATCH($B$3,Allocations[#Headers],0))</f>
        <v>0</v>
      </c>
      <c r="GQ30" s="46">
        <f>INDEX(Allocations[#All],MATCH($C29,Allocations[[#All],[Invoice_Group]],0),MATCH($B$3,Allocations[#Headers],0))</f>
        <v>0</v>
      </c>
      <c r="GR30" s="46">
        <f>INDEX(Allocations[#All],MATCH($C29,Allocations[[#All],[Invoice_Group]],0),MATCH($B$3,Allocations[#Headers],0))</f>
        <v>0</v>
      </c>
      <c r="GS30" s="46">
        <f>INDEX(Allocations[#All],MATCH($C29,Allocations[[#All],[Invoice_Group]],0),MATCH($B$3,Allocations[#Headers],0))</f>
        <v>0</v>
      </c>
      <c r="GT30" s="46">
        <f>INDEX(Allocations[#All],MATCH($C29,Allocations[[#All],[Invoice_Group]],0),MATCH($B$3,Allocations[#Headers],0))</f>
        <v>0</v>
      </c>
      <c r="GU30" s="46">
        <f>INDEX(Allocations[#All],MATCH($C29,Allocations[[#All],[Invoice_Group]],0),MATCH($B$3,Allocations[#Headers],0))</f>
        <v>0</v>
      </c>
      <c r="GV30" s="46">
        <f>INDEX(Allocations[#All],MATCH($C29,Allocations[[#All],[Invoice_Group]],0),MATCH($B$3,Allocations[#Headers],0))</f>
        <v>0</v>
      </c>
      <c r="GW30" s="46">
        <f>INDEX(Allocations[#All],MATCH($C29,Allocations[[#All],[Invoice_Group]],0),MATCH($B$3,Allocations[#Headers],0))</f>
        <v>0</v>
      </c>
      <c r="GX30" s="46">
        <f>INDEX(Allocations[#All],MATCH($C29,Allocations[[#All],[Invoice_Group]],0),MATCH($B$3,Allocations[#Headers],0))</f>
        <v>0</v>
      </c>
      <c r="GY30" s="46">
        <f>INDEX(Allocations[#All],MATCH($C29,Allocations[[#All],[Invoice_Group]],0),MATCH($B$3,Allocations[#Headers],0))</f>
        <v>0</v>
      </c>
      <c r="GZ30" s="46">
        <f>INDEX(Allocations[#All],MATCH($C29,Allocations[[#All],[Invoice_Group]],0),MATCH($B$3,Allocations[#Headers],0))</f>
        <v>0</v>
      </c>
      <c r="HA30" s="46">
        <f>INDEX(Allocations[#All],MATCH($C29,Allocations[[#All],[Invoice_Group]],0),MATCH($B$3,Allocations[#Headers],0))</f>
        <v>0</v>
      </c>
      <c r="HB30" s="46">
        <f>INDEX(Allocations[#All],MATCH($C29,Allocations[[#All],[Invoice_Group]],0),MATCH($B$3,Allocations[#Headers],0))</f>
        <v>0</v>
      </c>
      <c r="HC30" s="46">
        <f>INDEX(Allocations[#All],MATCH($C29,Allocations[[#All],[Invoice_Group]],0),MATCH($B$3,Allocations[#Headers],0))</f>
        <v>0</v>
      </c>
      <c r="HD30" s="46">
        <f>INDEX(Allocations[#All],MATCH($C29,Allocations[[#All],[Invoice_Group]],0),MATCH($B$3,Allocations[#Headers],0))</f>
        <v>0</v>
      </c>
      <c r="HE30" s="46">
        <f>INDEX(Allocations[#All],MATCH($C29,Allocations[[#All],[Invoice_Group]],0),MATCH($B$3,Allocations[#Headers],0))</f>
        <v>0</v>
      </c>
      <c r="HF30" s="46">
        <f>INDEX(Allocations[#All],MATCH($C29,Allocations[[#All],[Invoice_Group]],0),MATCH($B$3,Allocations[#Headers],0))</f>
        <v>0</v>
      </c>
      <c r="HG30" s="46">
        <f>INDEX(Allocations[#All],MATCH($C29,Allocations[[#All],[Invoice_Group]],0),MATCH($B$3,Allocations[#Headers],0))</f>
        <v>0</v>
      </c>
      <c r="HH30" s="46">
        <f>INDEX(Allocations[#All],MATCH($C29,Allocations[[#All],[Invoice_Group]],0),MATCH($B$3,Allocations[#Headers],0))</f>
        <v>0</v>
      </c>
      <c r="HI30" s="46">
        <f>INDEX(Allocations[#All],MATCH($C29,Allocations[[#All],[Invoice_Group]],0),MATCH($B$3,Allocations[#Headers],0))</f>
        <v>0</v>
      </c>
      <c r="HJ30" s="46">
        <f>INDEX(Allocations[#All],MATCH($C29,Allocations[[#All],[Invoice_Group]],0),MATCH($B$3,Allocations[#Headers],0))</f>
        <v>0</v>
      </c>
      <c r="HK30" s="46">
        <f>INDEX(Allocations[#All],MATCH($C29,Allocations[[#All],[Invoice_Group]],0),MATCH($B$3,Allocations[#Headers],0))</f>
        <v>0</v>
      </c>
      <c r="HL30" s="46">
        <f>INDEX(Allocations[#All],MATCH($C29,Allocations[[#All],[Invoice_Group]],0),MATCH($B$3,Allocations[#Headers],0))</f>
        <v>0</v>
      </c>
      <c r="HM30" s="46">
        <f>INDEX(Allocations[#All],MATCH($C29,Allocations[[#All],[Invoice_Group]],0),MATCH($B$3,Allocations[#Headers],0))</f>
        <v>0</v>
      </c>
      <c r="HN30" s="46">
        <f>INDEX(Allocations[#All],MATCH($C29,Allocations[[#All],[Invoice_Group]],0),MATCH($B$3,Allocations[#Headers],0))</f>
        <v>0</v>
      </c>
      <c r="HO30" s="46">
        <f>INDEX(Allocations[#All],MATCH($C29,Allocations[[#All],[Invoice_Group]],0),MATCH($B$3,Allocations[#Headers],0))</f>
        <v>0</v>
      </c>
      <c r="HP30" s="46">
        <f>INDEX(Allocations[#All],MATCH($C29,Allocations[[#All],[Invoice_Group]],0),MATCH($B$3,Allocations[#Headers],0))</f>
        <v>0</v>
      </c>
      <c r="HQ30" s="46">
        <f>INDEX(Allocations[#All],MATCH($C29,Allocations[[#All],[Invoice_Group]],0),MATCH($B$3,Allocations[#Headers],0))</f>
        <v>0</v>
      </c>
      <c r="HR30" s="46">
        <f>INDEX(Allocations[#All],MATCH($C29,Allocations[[#All],[Invoice_Group]],0),MATCH($B$3,Allocations[#Headers],0))</f>
        <v>0</v>
      </c>
      <c r="HS30" s="46">
        <f>INDEX(Allocations[#All],MATCH($C29,Allocations[[#All],[Invoice_Group]],0),MATCH($B$3,Allocations[#Headers],0))</f>
        <v>0</v>
      </c>
      <c r="HT30" s="46">
        <f>INDEX(Allocations[#All],MATCH($C29,Allocations[[#All],[Invoice_Group]],0),MATCH($B$3,Allocations[#Headers],0))</f>
        <v>0</v>
      </c>
      <c r="HU30" s="46">
        <f>INDEX(Allocations[#All],MATCH($C29,Allocations[[#All],[Invoice_Group]],0),MATCH($B$3,Allocations[#Headers],0))</f>
        <v>0</v>
      </c>
      <c r="HV30" s="46">
        <f>INDEX(Allocations[#All],MATCH($C29,Allocations[[#All],[Invoice_Group]],0),MATCH($B$3,Allocations[#Headers],0))</f>
        <v>0</v>
      </c>
      <c r="HW30" s="46">
        <f>INDEX(Allocations[#All],MATCH($C29,Allocations[[#All],[Invoice_Group]],0),MATCH($B$3,Allocations[#Headers],0))</f>
        <v>0</v>
      </c>
      <c r="HX30" s="46">
        <f>INDEX(Allocations[#All],MATCH($C29,Allocations[[#All],[Invoice_Group]],0),MATCH($B$3,Allocations[#Headers],0))</f>
        <v>0</v>
      </c>
      <c r="HY30" s="46">
        <f>INDEX(Allocations[#All],MATCH($C29,Allocations[[#All],[Invoice_Group]],0),MATCH($B$3,Allocations[#Headers],0))</f>
        <v>0</v>
      </c>
      <c r="HZ30" s="46">
        <f>INDEX(Allocations[#All],MATCH($C29,Allocations[[#All],[Invoice_Group]],0),MATCH($B$3,Allocations[#Headers],0))</f>
        <v>0</v>
      </c>
      <c r="IA30" s="46">
        <f>INDEX(Allocations[#All],MATCH($C29,Allocations[[#All],[Invoice_Group]],0),MATCH($B$3,Allocations[#Headers],0))</f>
        <v>0</v>
      </c>
      <c r="IB30" s="46">
        <f>INDEX(Allocations[#All],MATCH($C29,Allocations[[#All],[Invoice_Group]],0),MATCH($B$3,Allocations[#Headers],0))</f>
        <v>0</v>
      </c>
      <c r="IC30" s="46">
        <f>INDEX(Allocations[#All],MATCH($C29,Allocations[[#All],[Invoice_Group]],0),MATCH($B$3,Allocations[#Headers],0))</f>
        <v>0</v>
      </c>
      <c r="ID30" s="46">
        <f>INDEX(Allocations[#All],MATCH($C29,Allocations[[#All],[Invoice_Group]],0),MATCH($B$3,Allocations[#Headers],0))</f>
        <v>0</v>
      </c>
      <c r="IE30" s="46">
        <f>INDEX(Allocations[#All],MATCH($C29,Allocations[[#All],[Invoice_Group]],0),MATCH($B$3,Allocations[#Headers],0))</f>
        <v>0</v>
      </c>
      <c r="IF30" s="46">
        <f>INDEX(Allocations[#All],MATCH($C29,Allocations[[#All],[Invoice_Group]],0),MATCH($B$3,Allocations[#Headers],0))</f>
        <v>0</v>
      </c>
      <c r="IG30" s="46">
        <f>INDEX(Allocations[#All],MATCH($C29,Allocations[[#All],[Invoice_Group]],0),MATCH($B$3,Allocations[#Headers],0))</f>
        <v>0</v>
      </c>
      <c r="IH30" s="46">
        <f>INDEX(Allocations[#All],MATCH($C29,Allocations[[#All],[Invoice_Group]],0),MATCH($B$3,Allocations[#Headers],0))</f>
        <v>0</v>
      </c>
      <c r="II30" s="46">
        <f>INDEX(Allocations[#All],MATCH($C29,Allocations[[#All],[Invoice_Group]],0),MATCH($B$3,Allocations[#Headers],0))</f>
        <v>0</v>
      </c>
      <c r="IJ30" s="46">
        <f>INDEX(Allocations[#All],MATCH($C29,Allocations[[#All],[Invoice_Group]],0),MATCH($B$3,Allocations[#Headers],0))</f>
        <v>0</v>
      </c>
      <c r="IK30" s="46">
        <f>INDEX(Allocations[#All],MATCH($C29,Allocations[[#All],[Invoice_Group]],0),MATCH($B$3,Allocations[#Headers],0))</f>
        <v>0</v>
      </c>
      <c r="IL30" s="46">
        <f>INDEX(Allocations[#All],MATCH($C29,Allocations[[#All],[Invoice_Group]],0),MATCH($B$3,Allocations[#Headers],0))</f>
        <v>0</v>
      </c>
      <c r="IM30" s="46">
        <f>INDEX(Allocations[#All],MATCH($C29,Allocations[[#All],[Invoice_Group]],0),MATCH($B$3,Allocations[#Headers],0))</f>
        <v>0</v>
      </c>
      <c r="IN30" s="46">
        <f>INDEX(Allocations[#All],MATCH($C29,Allocations[[#All],[Invoice_Group]],0),MATCH($B$3,Allocations[#Headers],0))</f>
        <v>0</v>
      </c>
      <c r="IO30" s="46">
        <f>INDEX(Allocations[#All],MATCH($C29,Allocations[[#All],[Invoice_Group]],0),MATCH($B$3,Allocations[#Headers],0))</f>
        <v>0</v>
      </c>
      <c r="IP30" s="46">
        <f>INDEX(Allocations[#All],MATCH($C29,Allocations[[#All],[Invoice_Group]],0),MATCH($B$3,Allocations[#Headers],0))</f>
        <v>0</v>
      </c>
      <c r="IQ30" s="46">
        <f>INDEX(Allocations[#All],MATCH($C29,Allocations[[#All],[Invoice_Group]],0),MATCH($B$3,Allocations[#Headers],0))</f>
        <v>0</v>
      </c>
      <c r="IR30" s="46">
        <f>INDEX(Allocations[#All],MATCH($C29,Allocations[[#All],[Invoice_Group]],0),MATCH($B$3,Allocations[#Headers],0))</f>
        <v>0</v>
      </c>
      <c r="IS30" s="46">
        <f>INDEX(Allocations[#All],MATCH($C29,Allocations[[#All],[Invoice_Group]],0),MATCH($B$3,Allocations[#Headers],0))</f>
        <v>0</v>
      </c>
      <c r="IT30" s="46">
        <f>INDEX(Allocations[#All],MATCH($C29,Allocations[[#All],[Invoice_Group]],0),MATCH($B$3,Allocations[#Headers],0))</f>
        <v>0</v>
      </c>
      <c r="IU30" s="46">
        <f>INDEX(Allocations[#All],MATCH($C29,Allocations[[#All],[Invoice_Group]],0),MATCH($B$3,Allocations[#Headers],0))</f>
        <v>0</v>
      </c>
      <c r="IV30" s="46">
        <f>INDEX(Allocations[#All],MATCH($C29,Allocations[[#All],[Invoice_Group]],0),MATCH($B$3,Allocations[#Headers],0))</f>
        <v>0</v>
      </c>
      <c r="IW30" s="46">
        <f>INDEX(Allocations[#All],MATCH($C29,Allocations[[#All],[Invoice_Group]],0),MATCH($B$3,Allocations[#Headers],0))</f>
        <v>0</v>
      </c>
      <c r="IX30" s="46">
        <f>INDEX(Allocations[#All],MATCH($C29,Allocations[[#All],[Invoice_Group]],0),MATCH($B$3,Allocations[#Headers],0))</f>
        <v>0</v>
      </c>
      <c r="IY30" s="46">
        <f>INDEX(Allocations[#All],MATCH($C29,Allocations[[#All],[Invoice_Group]],0),MATCH($B$3,Allocations[#Headers],0))</f>
        <v>0</v>
      </c>
      <c r="IZ30" s="46">
        <f>INDEX(Allocations[#All],MATCH($C29,Allocations[[#All],[Invoice_Group]],0),MATCH($B$3,Allocations[#Headers],0))</f>
        <v>0</v>
      </c>
      <c r="JA30" s="46">
        <f>INDEX(Allocations[#All],MATCH($C29,Allocations[[#All],[Invoice_Group]],0),MATCH($B$3,Allocations[#Headers],0))</f>
        <v>0</v>
      </c>
      <c r="JB30" s="46">
        <f>INDEX(Allocations[#All],MATCH($C29,Allocations[[#All],[Invoice_Group]],0),MATCH($B$3,Allocations[#Headers],0))</f>
        <v>0</v>
      </c>
      <c r="JC30" s="46">
        <f>INDEX(Allocations[#All],MATCH($C29,Allocations[[#All],[Invoice_Group]],0),MATCH($B$3,Allocations[#Headers],0))</f>
        <v>0</v>
      </c>
      <c r="JD30" s="46">
        <f>INDEX(Allocations[#All],MATCH($C29,Allocations[[#All],[Invoice_Group]],0),MATCH($B$3,Allocations[#Headers],0))</f>
        <v>0</v>
      </c>
      <c r="JE30" s="46">
        <f>INDEX(Allocations[#All],MATCH($C29,Allocations[[#All],[Invoice_Group]],0),MATCH($B$3,Allocations[#Headers],0))</f>
        <v>0</v>
      </c>
      <c r="JF30" s="46">
        <f>INDEX(Allocations[#All],MATCH($C29,Allocations[[#All],[Invoice_Group]],0),MATCH($B$3,Allocations[#Headers],0))</f>
        <v>0</v>
      </c>
      <c r="JG30" s="46">
        <f>INDEX(Allocations[#All],MATCH($C29,Allocations[[#All],[Invoice_Group]],0),MATCH($B$3,Allocations[#Headers],0))</f>
        <v>0</v>
      </c>
      <c r="JH30" s="46">
        <f>INDEX(Allocations[#All],MATCH($C29,Allocations[[#All],[Invoice_Group]],0),MATCH($B$3,Allocations[#Headers],0))</f>
        <v>0</v>
      </c>
      <c r="JI30" s="46">
        <f>INDEX(Allocations[#All],MATCH($C29,Allocations[[#All],[Invoice_Group]],0),MATCH($B$3,Allocations[#Headers],0))</f>
        <v>0</v>
      </c>
      <c r="JJ30" s="46">
        <f>INDEX(Allocations[#All],MATCH($C29,Allocations[[#All],[Invoice_Group]],0),MATCH($B$3,Allocations[#Headers],0))</f>
        <v>0</v>
      </c>
      <c r="JK30" s="46">
        <f>INDEX(Allocations[#All],MATCH($C29,Allocations[[#All],[Invoice_Group]],0),MATCH($B$3,Allocations[#Headers],0))</f>
        <v>0</v>
      </c>
      <c r="JL30" s="46">
        <f>INDEX(Allocations[#All],MATCH($C29,Allocations[[#All],[Invoice_Group]],0),MATCH($B$3,Allocations[#Headers],0))</f>
        <v>0</v>
      </c>
      <c r="JM30" s="46">
        <f>INDEX(Allocations[#All],MATCH($C29,Allocations[[#All],[Invoice_Group]],0),MATCH($B$3,Allocations[#Headers],0))</f>
        <v>0</v>
      </c>
      <c r="JN30" s="46">
        <f>INDEX(Allocations[#All],MATCH($C29,Allocations[[#All],[Invoice_Group]],0),MATCH($B$3,Allocations[#Headers],0))</f>
        <v>0</v>
      </c>
      <c r="JO30" s="46">
        <f>INDEX(Allocations[#All],MATCH($C29,Allocations[[#All],[Invoice_Group]],0),MATCH($B$3,Allocations[#Headers],0))</f>
        <v>0</v>
      </c>
      <c r="JP30" s="46">
        <f>INDEX(Allocations[#All],MATCH($C29,Allocations[[#All],[Invoice_Group]],0),MATCH($B$3,Allocations[#Headers],0))</f>
        <v>0</v>
      </c>
      <c r="JQ30" s="46">
        <f>INDEX(Allocations[#All],MATCH($C29,Allocations[[#All],[Invoice_Group]],0),MATCH($B$3,Allocations[#Headers],0))</f>
        <v>0</v>
      </c>
      <c r="JR30" s="46">
        <f>INDEX(Allocations[#All],MATCH($C29,Allocations[[#All],[Invoice_Group]],0),MATCH($B$3,Allocations[#Headers],0))</f>
        <v>0</v>
      </c>
      <c r="JS30" s="46">
        <f>INDEX(Allocations[#All],MATCH($C29,Allocations[[#All],[Invoice_Group]],0),MATCH($B$3,Allocations[#Headers],0))</f>
        <v>0</v>
      </c>
      <c r="JT30" s="46">
        <f>INDEX(Allocations[#All],MATCH($C29,Allocations[[#All],[Invoice_Group]],0),MATCH($B$3,Allocations[#Headers],0))</f>
        <v>0</v>
      </c>
      <c r="JU30" s="46">
        <f>INDEX(Allocations[#All],MATCH($C29,Allocations[[#All],[Invoice_Group]],0),MATCH($B$3,Allocations[#Headers],0))</f>
        <v>0</v>
      </c>
      <c r="JV30" s="46">
        <f>INDEX(Allocations[#All],MATCH($C29,Allocations[[#All],[Invoice_Group]],0),MATCH($B$3,Allocations[#Headers],0))</f>
        <v>0</v>
      </c>
      <c r="JW30" s="46">
        <f>INDEX(Allocations[#All],MATCH($C29,Allocations[[#All],[Invoice_Group]],0),MATCH($B$3,Allocations[#Headers],0))</f>
        <v>0</v>
      </c>
      <c r="JX30" s="46">
        <f>INDEX(Allocations[#All],MATCH($C29,Allocations[[#All],[Invoice_Group]],0),MATCH($B$3,Allocations[#Headers],0))</f>
        <v>0</v>
      </c>
      <c r="JY30" s="46">
        <f>INDEX(Allocations[#All],MATCH($C29,Allocations[[#All],[Invoice_Group]],0),MATCH($B$3,Allocations[#Headers],0))</f>
        <v>0</v>
      </c>
      <c r="JZ30" s="46">
        <f>INDEX(Allocations[#All],MATCH($C29,Allocations[[#All],[Invoice_Group]],0),MATCH($B$3,Allocations[#Headers],0))</f>
        <v>0</v>
      </c>
      <c r="KA30" s="46">
        <f>INDEX(Allocations[#All],MATCH($C29,Allocations[[#All],[Invoice_Group]],0),MATCH($B$3,Allocations[#Headers],0))</f>
        <v>0</v>
      </c>
      <c r="KB30" s="46">
        <f>INDEX(Allocations[#All],MATCH($C29,Allocations[[#All],[Invoice_Group]],0),MATCH($B$3,Allocations[#Headers],0))</f>
        <v>0</v>
      </c>
      <c r="KC30" s="46">
        <f>INDEX(Allocations[#All],MATCH($C29,Allocations[[#All],[Invoice_Group]],0),MATCH($B$3,Allocations[#Headers],0))</f>
        <v>0</v>
      </c>
      <c r="KD30" s="46">
        <f>INDEX(Allocations[#All],MATCH($C29,Allocations[[#All],[Invoice_Group]],0),MATCH($B$3,Allocations[#Headers],0))</f>
        <v>0</v>
      </c>
      <c r="KE30" s="46">
        <f>INDEX(Allocations[#All],MATCH($C29,Allocations[[#All],[Invoice_Group]],0),MATCH($B$3,Allocations[#Headers],0))</f>
        <v>0</v>
      </c>
      <c r="KF30" s="46">
        <f>INDEX(Allocations[#All],MATCH($C29,Allocations[[#All],[Invoice_Group]],0),MATCH($B$3,Allocations[#Headers],0))</f>
        <v>0</v>
      </c>
      <c r="KG30" s="46">
        <f>INDEX(Allocations[#All],MATCH($C29,Allocations[[#All],[Invoice_Group]],0),MATCH($B$3,Allocations[#Headers],0))</f>
        <v>0</v>
      </c>
      <c r="KH30" s="46">
        <f>INDEX(Allocations[#All],MATCH($C29,Allocations[[#All],[Invoice_Group]],0),MATCH($B$3,Allocations[#Headers],0))</f>
        <v>0</v>
      </c>
      <c r="KI30" s="46">
        <f>INDEX(Allocations[#All],MATCH($C29,Allocations[[#All],[Invoice_Group]],0),MATCH($B$3,Allocations[#Headers],0))</f>
        <v>0</v>
      </c>
      <c r="KJ30" s="46">
        <f>INDEX(Allocations[#All],MATCH($C29,Allocations[[#All],[Invoice_Group]],0),MATCH($B$3,Allocations[#Headers],0))</f>
        <v>0</v>
      </c>
      <c r="KK30" s="46">
        <f>INDEX(Allocations[#All],MATCH($C29,Allocations[[#All],[Invoice_Group]],0),MATCH($B$3,Allocations[#Headers],0))</f>
        <v>0</v>
      </c>
      <c r="KL30" s="46">
        <f>INDEX(Allocations[#All],MATCH($C29,Allocations[[#All],[Invoice_Group]],0),MATCH($B$3,Allocations[#Headers],0))</f>
        <v>0</v>
      </c>
      <c r="KM30" s="46">
        <f>INDEX(Allocations[#All],MATCH($C29,Allocations[[#All],[Invoice_Group]],0),MATCH($B$3,Allocations[#Headers],0))</f>
        <v>0</v>
      </c>
      <c r="KN30" s="46">
        <f>INDEX(Allocations[#All],MATCH($C29,Allocations[[#All],[Invoice_Group]],0),MATCH($B$3,Allocations[#Headers],0))</f>
        <v>0</v>
      </c>
      <c r="KO30" s="46">
        <f>INDEX(Allocations[#All],MATCH($C29,Allocations[[#All],[Invoice_Group]],0),MATCH($B$3,Allocations[#Headers],0))</f>
        <v>0</v>
      </c>
      <c r="KP30" s="46">
        <f>INDEX(Allocations[#All],MATCH($C29,Allocations[[#All],[Invoice_Group]],0),MATCH($B$3,Allocations[#Headers],0))</f>
        <v>0</v>
      </c>
      <c r="KQ30" s="46">
        <f>INDEX(Allocations[#All],MATCH($C29,Allocations[[#All],[Invoice_Group]],0),MATCH($B$3,Allocations[#Headers],0))</f>
        <v>0</v>
      </c>
      <c r="KR30" s="46">
        <f>INDEX(Allocations[#All],MATCH($C29,Allocations[[#All],[Invoice_Group]],0),MATCH($B$3,Allocations[#Headers],0))</f>
        <v>0</v>
      </c>
      <c r="KS30" s="46">
        <f>INDEX(Allocations[#All],MATCH($C29,Allocations[[#All],[Invoice_Group]],0),MATCH($B$3,Allocations[#Headers],0))</f>
        <v>0</v>
      </c>
      <c r="KT30" s="46">
        <f>INDEX(Allocations[#All],MATCH($C29,Allocations[[#All],[Invoice_Group]],0),MATCH($B$3,Allocations[#Headers],0))</f>
        <v>0</v>
      </c>
      <c r="KU30" s="46">
        <f>INDEX(Allocations[#All],MATCH($C29,Allocations[[#All],[Invoice_Group]],0),MATCH($B$3,Allocations[#Headers],0))</f>
        <v>0</v>
      </c>
      <c r="KV30" s="46">
        <f>INDEX(Allocations[#All],MATCH($C29,Allocations[[#All],[Invoice_Group]],0),MATCH($B$3,Allocations[#Headers],0))</f>
        <v>0</v>
      </c>
      <c r="KW30" s="46">
        <f>INDEX(Allocations[#All],MATCH($C29,Allocations[[#All],[Invoice_Group]],0),MATCH($B$3,Allocations[#Headers],0))</f>
        <v>0</v>
      </c>
      <c r="KX30" s="46">
        <f>INDEX(Allocations[#All],MATCH($C29,Allocations[[#All],[Invoice_Group]],0),MATCH($B$3,Allocations[#Headers],0))</f>
        <v>0</v>
      </c>
      <c r="KY30" s="46">
        <f>INDEX(Allocations[#All],MATCH($C29,Allocations[[#All],[Invoice_Group]],0),MATCH($B$3,Allocations[#Headers],0))</f>
        <v>0</v>
      </c>
      <c r="KZ30" s="46">
        <f>INDEX(Allocations[#All],MATCH($C29,Allocations[[#All],[Invoice_Group]],0),MATCH($B$3,Allocations[#Headers],0))</f>
        <v>0</v>
      </c>
      <c r="LA30" s="46">
        <f>INDEX(Allocations[#All],MATCH($C29,Allocations[[#All],[Invoice_Group]],0),MATCH($B$3,Allocations[#Headers],0))</f>
        <v>0</v>
      </c>
      <c r="LB30" s="46">
        <f>INDEX(Allocations[#All],MATCH($C29,Allocations[[#All],[Invoice_Group]],0),MATCH($B$3,Allocations[#Headers],0))</f>
        <v>0</v>
      </c>
      <c r="LC30" s="46">
        <f>INDEX(Allocations[#All],MATCH($C29,Allocations[[#All],[Invoice_Group]],0),MATCH($B$3,Allocations[#Headers],0))</f>
        <v>0</v>
      </c>
      <c r="LD30" s="46">
        <f>INDEX(Allocations[#All],MATCH($C29,Allocations[[#All],[Invoice_Group]],0),MATCH($B$3,Allocations[#Headers],0))</f>
        <v>0</v>
      </c>
      <c r="LE30" s="46">
        <f>INDEX(Allocations[#All],MATCH($C29,Allocations[[#All],[Invoice_Group]],0),MATCH($B$3,Allocations[#Headers],0))</f>
        <v>0</v>
      </c>
      <c r="LF30" s="46">
        <f>INDEX(Allocations[#All],MATCH($C29,Allocations[[#All],[Invoice_Group]],0),MATCH($B$3,Allocations[#Headers],0))</f>
        <v>0</v>
      </c>
      <c r="LG30" s="46">
        <f>INDEX(Allocations[#All],MATCH($C29,Allocations[[#All],[Invoice_Group]],0),MATCH($B$3,Allocations[#Headers],0))</f>
        <v>0</v>
      </c>
      <c r="LH30" s="46">
        <f>INDEX(Allocations[#All],MATCH($C29,Allocations[[#All],[Invoice_Group]],0),MATCH($B$3,Allocations[#Headers],0))</f>
        <v>0</v>
      </c>
      <c r="LI30" s="46">
        <f>INDEX(Allocations[#All],MATCH($C29,Allocations[[#All],[Invoice_Group]],0),MATCH($B$3,Allocations[#Headers],0))</f>
        <v>0</v>
      </c>
      <c r="LJ30" s="46">
        <f>INDEX(Allocations[#All],MATCH($C29,Allocations[[#All],[Invoice_Group]],0),MATCH($B$3,Allocations[#Headers],0))</f>
        <v>0</v>
      </c>
      <c r="LK30" s="46">
        <f>INDEX(Allocations[#All],MATCH($C29,Allocations[[#All],[Invoice_Group]],0),MATCH($B$3,Allocations[#Headers],0))</f>
        <v>0</v>
      </c>
      <c r="LL30" s="46">
        <f>INDEX(Allocations[#All],MATCH($C29,Allocations[[#All],[Invoice_Group]],0),MATCH($B$3,Allocations[#Headers],0))</f>
        <v>0</v>
      </c>
      <c r="LM30" s="46">
        <f>INDEX(Allocations[#All],MATCH($C29,Allocations[[#All],[Invoice_Group]],0),MATCH($B$3,Allocations[#Headers],0))</f>
        <v>0</v>
      </c>
      <c r="LN30" s="46">
        <f>INDEX(Allocations[#All],MATCH($C29,Allocations[[#All],[Invoice_Group]],0),MATCH($B$3,Allocations[#Headers],0))</f>
        <v>0</v>
      </c>
      <c r="LO30" s="46">
        <f>INDEX(Allocations[#All],MATCH($C29,Allocations[[#All],[Invoice_Group]],0),MATCH($B$3,Allocations[#Headers],0))</f>
        <v>0</v>
      </c>
      <c r="LP30" s="46">
        <f>INDEX(Allocations[#All],MATCH($C29,Allocations[[#All],[Invoice_Group]],0),MATCH($B$3,Allocations[#Headers],0))</f>
        <v>0</v>
      </c>
      <c r="LQ30" s="46">
        <f>INDEX(Allocations[#All],MATCH($C29,Allocations[[#All],[Invoice_Group]],0),MATCH($B$3,Allocations[#Headers],0))</f>
        <v>0</v>
      </c>
      <c r="LR30" s="46">
        <f>INDEX(Allocations[#All],MATCH($C29,Allocations[[#All],[Invoice_Group]],0),MATCH($B$3,Allocations[#Headers],0))</f>
        <v>0</v>
      </c>
      <c r="LS30" s="46">
        <f>INDEX(Allocations[#All],MATCH($C29,Allocations[[#All],[Invoice_Group]],0),MATCH($B$3,Allocations[#Headers],0))</f>
        <v>0</v>
      </c>
      <c r="LT30" s="46">
        <f>INDEX(Allocations[#All],MATCH($C29,Allocations[[#All],[Invoice_Group]],0),MATCH($B$3,Allocations[#Headers],0))</f>
        <v>0</v>
      </c>
      <c r="LU30" s="46">
        <f>INDEX(Allocations[#All],MATCH($C29,Allocations[[#All],[Invoice_Group]],0),MATCH($B$3,Allocations[#Headers],0))</f>
        <v>0</v>
      </c>
      <c r="LV30" s="46">
        <f>INDEX(Allocations[#All],MATCH($C29,Allocations[[#All],[Invoice_Group]],0),MATCH($B$3,Allocations[#Headers],0))</f>
        <v>0</v>
      </c>
      <c r="LW30" s="46">
        <f>INDEX(Allocations[#All],MATCH($C29,Allocations[[#All],[Invoice_Group]],0),MATCH($B$3,Allocations[#Headers],0))</f>
        <v>0</v>
      </c>
      <c r="LX30" s="46">
        <f>INDEX(Allocations[#All],MATCH($C29,Allocations[[#All],[Invoice_Group]],0),MATCH($B$3,Allocations[#Headers],0))</f>
        <v>0</v>
      </c>
      <c r="LY30" s="46">
        <f>INDEX(Allocations[#All],MATCH($C29,Allocations[[#All],[Invoice_Group]],0),MATCH($B$3,Allocations[#Headers],0))</f>
        <v>0</v>
      </c>
      <c r="LZ30" s="46">
        <f>INDEX(Allocations[#All],MATCH($C29,Allocations[[#All],[Invoice_Group]],0),MATCH($B$3,Allocations[#Headers],0))</f>
        <v>0</v>
      </c>
      <c r="MA30" s="46">
        <f>INDEX(Allocations[#All],MATCH($C29,Allocations[[#All],[Invoice_Group]],0),MATCH($B$3,Allocations[#Headers],0))</f>
        <v>0</v>
      </c>
      <c r="MB30" s="46">
        <f>INDEX(Allocations[#All],MATCH($C29,Allocations[[#All],[Invoice_Group]],0),MATCH($B$3,Allocations[#Headers],0))</f>
        <v>0</v>
      </c>
      <c r="MC30" s="46">
        <f>INDEX(Allocations[#All],MATCH($C29,Allocations[[#All],[Invoice_Group]],0),MATCH($B$3,Allocations[#Headers],0))</f>
        <v>0</v>
      </c>
      <c r="MD30" s="46">
        <f>INDEX(Allocations[#All],MATCH($C29,Allocations[[#All],[Invoice_Group]],0),MATCH($B$3,Allocations[#Headers],0))</f>
        <v>0</v>
      </c>
      <c r="ME30" s="46">
        <f>INDEX(Allocations[#All],MATCH($C29,Allocations[[#All],[Invoice_Group]],0),MATCH($B$3,Allocations[#Headers],0))</f>
        <v>0</v>
      </c>
      <c r="MF30" s="46">
        <f>INDEX(Allocations[#All],MATCH($C29,Allocations[[#All],[Invoice_Group]],0),MATCH($B$3,Allocations[#Headers],0))</f>
        <v>0</v>
      </c>
      <c r="MG30" s="46">
        <f>INDEX(Allocations[#All],MATCH($C29,Allocations[[#All],[Invoice_Group]],0),MATCH($B$3,Allocations[#Headers],0))</f>
        <v>0</v>
      </c>
      <c r="MH30" s="46">
        <f>INDEX(Allocations[#All],MATCH($C29,Allocations[[#All],[Invoice_Group]],0),MATCH($B$3,Allocations[#Headers],0))</f>
        <v>0</v>
      </c>
      <c r="MI30" s="46">
        <f>INDEX(Allocations[#All],MATCH($C29,Allocations[[#All],[Invoice_Group]],0),MATCH($B$3,Allocations[#Headers],0))</f>
        <v>0</v>
      </c>
      <c r="MJ30" s="46">
        <f>INDEX(Allocations[#All],MATCH($C29,Allocations[[#All],[Invoice_Group]],0),MATCH($B$3,Allocations[#Headers],0))</f>
        <v>0</v>
      </c>
      <c r="MK30" s="46">
        <f>INDEX(Allocations[#All],MATCH($C29,Allocations[[#All],[Invoice_Group]],0),MATCH($B$3,Allocations[#Headers],0))</f>
        <v>0</v>
      </c>
      <c r="ML30" s="46">
        <f>INDEX(Allocations[#All],MATCH($C29,Allocations[[#All],[Invoice_Group]],0),MATCH($B$3,Allocations[#Headers],0))</f>
        <v>0</v>
      </c>
      <c r="MM30" s="46">
        <f>INDEX(Allocations[#All],MATCH($C29,Allocations[[#All],[Invoice_Group]],0),MATCH($B$3,Allocations[#Headers],0))</f>
        <v>0</v>
      </c>
      <c r="MN30" s="46">
        <f>INDEX(Allocations[#All],MATCH($C29,Allocations[[#All],[Invoice_Group]],0),MATCH($B$3,Allocations[#Headers],0))</f>
        <v>0</v>
      </c>
      <c r="MO30" s="46">
        <f>INDEX(Allocations[#All],MATCH($C29,Allocations[[#All],[Invoice_Group]],0),MATCH($B$3,Allocations[#Headers],0))</f>
        <v>0</v>
      </c>
      <c r="MP30" s="46">
        <f>INDEX(Allocations[#All],MATCH($C29,Allocations[[#All],[Invoice_Group]],0),MATCH($B$3,Allocations[#Headers],0))</f>
        <v>0</v>
      </c>
      <c r="MQ30" s="46">
        <f>INDEX(Allocations[#All],MATCH($C29,Allocations[[#All],[Invoice_Group]],0),MATCH($B$3,Allocations[#Headers],0))</f>
        <v>0</v>
      </c>
      <c r="MR30" s="46">
        <f>INDEX(Allocations[#All],MATCH($C29,Allocations[[#All],[Invoice_Group]],0),MATCH($B$3,Allocations[#Headers],0))</f>
        <v>0</v>
      </c>
      <c r="MS30" s="46">
        <f>INDEX(Allocations[#All],MATCH($C29,Allocations[[#All],[Invoice_Group]],0),MATCH($B$3,Allocations[#Headers],0))</f>
        <v>0</v>
      </c>
      <c r="MT30" s="46">
        <f>INDEX(Allocations[#All],MATCH($C29,Allocations[[#All],[Invoice_Group]],0),MATCH($B$3,Allocations[#Headers],0))</f>
        <v>0</v>
      </c>
      <c r="MU30" s="46">
        <f>INDEX(Allocations[#All],MATCH($C29,Allocations[[#All],[Invoice_Group]],0),MATCH($B$3,Allocations[#Headers],0))</f>
        <v>0</v>
      </c>
      <c r="MV30" s="46">
        <f>INDEX(Allocations[#All],MATCH($C29,Allocations[[#All],[Invoice_Group]],0),MATCH($B$3,Allocations[#Headers],0))</f>
        <v>0</v>
      </c>
      <c r="MW30" s="46">
        <f>INDEX(Allocations[#All],MATCH($C29,Allocations[[#All],[Invoice_Group]],0),MATCH($B$3,Allocations[#Headers],0))</f>
        <v>0</v>
      </c>
      <c r="MX30" s="46">
        <f>INDEX(Allocations[#All],MATCH($C29,Allocations[[#All],[Invoice_Group]],0),MATCH($B$3,Allocations[#Headers],0))</f>
        <v>0</v>
      </c>
      <c r="MY30" s="46">
        <f>INDEX(Allocations[#All],MATCH($C29,Allocations[[#All],[Invoice_Group]],0),MATCH($B$3,Allocations[#Headers],0))</f>
        <v>0</v>
      </c>
      <c r="MZ30" s="46">
        <f>INDEX(Allocations[#All],MATCH($C29,Allocations[[#All],[Invoice_Group]],0),MATCH($B$3,Allocations[#Headers],0))</f>
        <v>0</v>
      </c>
      <c r="NA30" s="1"/>
      <c r="NB30" s="19" t="str">
        <f t="shared" si="445"/>
        <v>Allocation %</v>
      </c>
      <c r="NC30" s="46">
        <f t="shared" si="446"/>
        <v>0</v>
      </c>
      <c r="ND30" s="46">
        <f t="shared" si="446"/>
        <v>0</v>
      </c>
      <c r="NE30" s="46">
        <f t="shared" si="446"/>
        <v>0</v>
      </c>
      <c r="NF30" s="46">
        <f t="shared" si="446"/>
        <v>0</v>
      </c>
      <c r="NG30" s="46">
        <f t="shared" si="446"/>
        <v>0</v>
      </c>
      <c r="NH30" s="46">
        <f t="shared" si="446"/>
        <v>0</v>
      </c>
      <c r="NI30" s="46">
        <f t="shared" si="446"/>
        <v>0</v>
      </c>
      <c r="NJ30" s="46">
        <f t="shared" si="446"/>
        <v>0</v>
      </c>
      <c r="NK30" s="46">
        <f t="shared" si="446"/>
        <v>0</v>
      </c>
      <c r="NL30" s="46">
        <f t="shared" si="446"/>
        <v>0</v>
      </c>
      <c r="NM30" s="46">
        <f t="shared" si="447"/>
        <v>0</v>
      </c>
      <c r="NN30" s="46">
        <f t="shared" si="447"/>
        <v>0</v>
      </c>
      <c r="NO30" s="46">
        <f t="shared" si="447"/>
        <v>0</v>
      </c>
      <c r="NP30" s="46">
        <f t="shared" si="447"/>
        <v>0</v>
      </c>
      <c r="NQ30" s="46">
        <f t="shared" si="447"/>
        <v>0</v>
      </c>
      <c r="NR30" s="46">
        <f t="shared" si="447"/>
        <v>0</v>
      </c>
      <c r="NS30" s="46">
        <f t="shared" si="447"/>
        <v>0</v>
      </c>
      <c r="NT30" s="46">
        <f t="shared" si="447"/>
        <v>0</v>
      </c>
      <c r="NU30" s="46">
        <f t="shared" si="447"/>
        <v>0</v>
      </c>
      <c r="NV30" s="46">
        <f t="shared" si="447"/>
        <v>0</v>
      </c>
      <c r="NW30" s="46">
        <f t="shared" si="448"/>
        <v>0</v>
      </c>
      <c r="NX30" s="46">
        <f t="shared" si="448"/>
        <v>0</v>
      </c>
      <c r="NY30" s="46">
        <f t="shared" si="448"/>
        <v>0</v>
      </c>
      <c r="NZ30" s="46">
        <f t="shared" si="448"/>
        <v>0</v>
      </c>
      <c r="OA30" s="46">
        <f t="shared" si="448"/>
        <v>0</v>
      </c>
      <c r="OB30" s="46">
        <f t="shared" si="448"/>
        <v>0</v>
      </c>
      <c r="OC30" s="46">
        <f t="shared" si="448"/>
        <v>0</v>
      </c>
      <c r="OD30" s="46">
        <f t="shared" si="448"/>
        <v>0</v>
      </c>
      <c r="OE30" s="46">
        <f t="shared" si="448"/>
        <v>0</v>
      </c>
      <c r="OF30" s="46">
        <f t="shared" si="448"/>
        <v>0</v>
      </c>
      <c r="OH30" s="58" t="str">
        <f>_xlfn.CONCAT(C29," ",D30)</f>
        <v>Fox Island Diesel Allocation %</v>
      </c>
    </row>
    <row r="31" spans="2:398" x14ac:dyDescent="0.25">
      <c r="B31" s="5"/>
      <c r="C31" s="5"/>
      <c r="D31" s="19" t="s">
        <v>91</v>
      </c>
      <c r="E31" s="44">
        <f t="shared" ref="E31:BP31" si="449">+E30*E29*1000</f>
        <v>0</v>
      </c>
      <c r="F31" s="44">
        <f t="shared" si="449"/>
        <v>0</v>
      </c>
      <c r="G31" s="44">
        <f t="shared" si="449"/>
        <v>0</v>
      </c>
      <c r="H31" s="44">
        <f t="shared" si="449"/>
        <v>0</v>
      </c>
      <c r="I31" s="44">
        <f t="shared" si="449"/>
        <v>0</v>
      </c>
      <c r="J31" s="44">
        <f t="shared" si="449"/>
        <v>0</v>
      </c>
      <c r="K31" s="44">
        <f t="shared" si="449"/>
        <v>0</v>
      </c>
      <c r="L31" s="44">
        <f t="shared" si="449"/>
        <v>0</v>
      </c>
      <c r="M31" s="44">
        <f t="shared" si="449"/>
        <v>0</v>
      </c>
      <c r="N31" s="44">
        <f t="shared" si="449"/>
        <v>0</v>
      </c>
      <c r="O31" s="44">
        <f t="shared" si="449"/>
        <v>0</v>
      </c>
      <c r="P31" s="44">
        <f t="shared" si="449"/>
        <v>0</v>
      </c>
      <c r="Q31" s="44">
        <f t="shared" si="449"/>
        <v>0</v>
      </c>
      <c r="R31" s="44">
        <f t="shared" si="449"/>
        <v>0</v>
      </c>
      <c r="S31" s="44">
        <f t="shared" si="449"/>
        <v>0</v>
      </c>
      <c r="T31" s="44">
        <f t="shared" si="449"/>
        <v>0</v>
      </c>
      <c r="U31" s="44">
        <f t="shared" si="449"/>
        <v>0</v>
      </c>
      <c r="V31" s="44">
        <f t="shared" si="449"/>
        <v>0</v>
      </c>
      <c r="W31" s="44">
        <f t="shared" si="449"/>
        <v>0</v>
      </c>
      <c r="X31" s="44">
        <f t="shared" si="449"/>
        <v>0</v>
      </c>
      <c r="Y31" s="44">
        <f t="shared" si="449"/>
        <v>0</v>
      </c>
      <c r="Z31" s="44">
        <f t="shared" si="449"/>
        <v>0</v>
      </c>
      <c r="AA31" s="44">
        <f t="shared" si="449"/>
        <v>0</v>
      </c>
      <c r="AB31" s="44">
        <f t="shared" si="449"/>
        <v>0</v>
      </c>
      <c r="AC31" s="44">
        <f t="shared" si="449"/>
        <v>0</v>
      </c>
      <c r="AD31" s="44">
        <f t="shared" si="449"/>
        <v>0</v>
      </c>
      <c r="AE31" s="44">
        <f t="shared" si="449"/>
        <v>0</v>
      </c>
      <c r="AF31" s="44">
        <f t="shared" si="449"/>
        <v>0</v>
      </c>
      <c r="AG31" s="44">
        <f t="shared" si="449"/>
        <v>0</v>
      </c>
      <c r="AH31" s="44">
        <f t="shared" si="449"/>
        <v>0</v>
      </c>
      <c r="AI31" s="44">
        <f t="shared" si="449"/>
        <v>0</v>
      </c>
      <c r="AJ31" s="44">
        <f t="shared" si="449"/>
        <v>0</v>
      </c>
      <c r="AK31" s="44">
        <f t="shared" si="449"/>
        <v>0</v>
      </c>
      <c r="AL31" s="44">
        <f t="shared" si="449"/>
        <v>0</v>
      </c>
      <c r="AM31" s="44">
        <f t="shared" si="449"/>
        <v>0</v>
      </c>
      <c r="AN31" s="44">
        <f t="shared" si="449"/>
        <v>0</v>
      </c>
      <c r="AO31" s="44">
        <f t="shared" si="449"/>
        <v>0</v>
      </c>
      <c r="AP31" s="44">
        <f t="shared" si="449"/>
        <v>0</v>
      </c>
      <c r="AQ31" s="44">
        <f t="shared" si="449"/>
        <v>0</v>
      </c>
      <c r="AR31" s="44">
        <f t="shared" si="449"/>
        <v>0</v>
      </c>
      <c r="AS31" s="44">
        <f t="shared" si="449"/>
        <v>0</v>
      </c>
      <c r="AT31" s="44">
        <f t="shared" si="449"/>
        <v>0</v>
      </c>
      <c r="AU31" s="44">
        <f t="shared" si="449"/>
        <v>0</v>
      </c>
      <c r="AV31" s="44">
        <f t="shared" si="449"/>
        <v>0</v>
      </c>
      <c r="AW31" s="44">
        <f t="shared" si="449"/>
        <v>0</v>
      </c>
      <c r="AX31" s="44">
        <f t="shared" si="449"/>
        <v>0</v>
      </c>
      <c r="AY31" s="44">
        <f t="shared" si="449"/>
        <v>0</v>
      </c>
      <c r="AZ31" s="44">
        <f t="shared" si="449"/>
        <v>0</v>
      </c>
      <c r="BA31" s="44">
        <f t="shared" si="449"/>
        <v>0</v>
      </c>
      <c r="BB31" s="44">
        <f t="shared" si="449"/>
        <v>0</v>
      </c>
      <c r="BC31" s="44">
        <f t="shared" si="449"/>
        <v>0</v>
      </c>
      <c r="BD31" s="44">
        <f t="shared" si="449"/>
        <v>0</v>
      </c>
      <c r="BE31" s="44">
        <f t="shared" si="449"/>
        <v>0</v>
      </c>
      <c r="BF31" s="44">
        <f t="shared" si="449"/>
        <v>0</v>
      </c>
      <c r="BG31" s="44">
        <f t="shared" si="449"/>
        <v>0</v>
      </c>
      <c r="BH31" s="44">
        <f t="shared" si="449"/>
        <v>0</v>
      </c>
      <c r="BI31" s="44">
        <f t="shared" si="449"/>
        <v>0</v>
      </c>
      <c r="BJ31" s="44">
        <f t="shared" si="449"/>
        <v>0</v>
      </c>
      <c r="BK31" s="44">
        <f t="shared" si="449"/>
        <v>0</v>
      </c>
      <c r="BL31" s="44">
        <f t="shared" si="449"/>
        <v>0</v>
      </c>
      <c r="BM31" s="44">
        <f t="shared" si="449"/>
        <v>0</v>
      </c>
      <c r="BN31" s="44">
        <f t="shared" si="449"/>
        <v>0</v>
      </c>
      <c r="BO31" s="44">
        <f t="shared" si="449"/>
        <v>0</v>
      </c>
      <c r="BP31" s="44">
        <f t="shared" si="449"/>
        <v>0</v>
      </c>
      <c r="BQ31" s="44">
        <f t="shared" ref="BQ31:EB31" si="450">+BQ30*BQ29*1000</f>
        <v>0</v>
      </c>
      <c r="BR31" s="44">
        <f t="shared" si="450"/>
        <v>0</v>
      </c>
      <c r="BS31" s="44">
        <f t="shared" si="450"/>
        <v>0</v>
      </c>
      <c r="BT31" s="44">
        <f t="shared" si="450"/>
        <v>0</v>
      </c>
      <c r="BU31" s="44">
        <f t="shared" si="450"/>
        <v>0</v>
      </c>
      <c r="BV31" s="44">
        <f t="shared" si="450"/>
        <v>0</v>
      </c>
      <c r="BW31" s="44">
        <f t="shared" si="450"/>
        <v>0</v>
      </c>
      <c r="BX31" s="44">
        <f t="shared" si="450"/>
        <v>0</v>
      </c>
      <c r="BY31" s="44">
        <f t="shared" si="450"/>
        <v>0</v>
      </c>
      <c r="BZ31" s="44">
        <f t="shared" si="450"/>
        <v>0</v>
      </c>
      <c r="CA31" s="44">
        <f t="shared" si="450"/>
        <v>0</v>
      </c>
      <c r="CB31" s="44">
        <f t="shared" si="450"/>
        <v>0</v>
      </c>
      <c r="CC31" s="44">
        <f t="shared" si="450"/>
        <v>0</v>
      </c>
      <c r="CD31" s="44">
        <f t="shared" si="450"/>
        <v>0</v>
      </c>
      <c r="CE31" s="44">
        <f t="shared" si="450"/>
        <v>0</v>
      </c>
      <c r="CF31" s="44">
        <f t="shared" si="450"/>
        <v>0</v>
      </c>
      <c r="CG31" s="44">
        <f t="shared" si="450"/>
        <v>0</v>
      </c>
      <c r="CH31" s="44">
        <f t="shared" si="450"/>
        <v>0</v>
      </c>
      <c r="CI31" s="44">
        <f t="shared" si="450"/>
        <v>0</v>
      </c>
      <c r="CJ31" s="44">
        <f t="shared" si="450"/>
        <v>0</v>
      </c>
      <c r="CK31" s="44">
        <f t="shared" si="450"/>
        <v>0</v>
      </c>
      <c r="CL31" s="44">
        <f t="shared" si="450"/>
        <v>0</v>
      </c>
      <c r="CM31" s="44">
        <f t="shared" si="450"/>
        <v>0</v>
      </c>
      <c r="CN31" s="44">
        <f t="shared" si="450"/>
        <v>0</v>
      </c>
      <c r="CO31" s="44">
        <f t="shared" si="450"/>
        <v>0</v>
      </c>
      <c r="CP31" s="44">
        <f t="shared" si="450"/>
        <v>0</v>
      </c>
      <c r="CQ31" s="44">
        <f t="shared" si="450"/>
        <v>0</v>
      </c>
      <c r="CR31" s="44">
        <f t="shared" si="450"/>
        <v>0</v>
      </c>
      <c r="CS31" s="44">
        <f t="shared" si="450"/>
        <v>0</v>
      </c>
      <c r="CT31" s="44">
        <f t="shared" si="450"/>
        <v>0</v>
      </c>
      <c r="CU31" s="44">
        <f t="shared" si="450"/>
        <v>0</v>
      </c>
      <c r="CV31" s="44">
        <f t="shared" si="450"/>
        <v>0</v>
      </c>
      <c r="CW31" s="44">
        <f t="shared" si="450"/>
        <v>0</v>
      </c>
      <c r="CX31" s="44">
        <f t="shared" si="450"/>
        <v>0</v>
      </c>
      <c r="CY31" s="44">
        <f t="shared" si="450"/>
        <v>0</v>
      </c>
      <c r="CZ31" s="44">
        <f t="shared" si="450"/>
        <v>0</v>
      </c>
      <c r="DA31" s="44">
        <f t="shared" si="450"/>
        <v>0</v>
      </c>
      <c r="DB31" s="44">
        <f t="shared" si="450"/>
        <v>0</v>
      </c>
      <c r="DC31" s="44">
        <f t="shared" si="450"/>
        <v>0</v>
      </c>
      <c r="DD31" s="44">
        <f t="shared" si="450"/>
        <v>0</v>
      </c>
      <c r="DE31" s="44">
        <f t="shared" si="450"/>
        <v>0</v>
      </c>
      <c r="DF31" s="44">
        <f t="shared" si="450"/>
        <v>0</v>
      </c>
      <c r="DG31" s="44">
        <f t="shared" si="450"/>
        <v>0</v>
      </c>
      <c r="DH31" s="44">
        <f t="shared" si="450"/>
        <v>0</v>
      </c>
      <c r="DI31" s="44">
        <f t="shared" si="450"/>
        <v>0</v>
      </c>
      <c r="DJ31" s="44">
        <f t="shared" si="450"/>
        <v>0</v>
      </c>
      <c r="DK31" s="44">
        <f t="shared" si="450"/>
        <v>0</v>
      </c>
      <c r="DL31" s="44">
        <f t="shared" si="450"/>
        <v>0</v>
      </c>
      <c r="DM31" s="44">
        <f t="shared" si="450"/>
        <v>0</v>
      </c>
      <c r="DN31" s="44">
        <f t="shared" si="450"/>
        <v>0</v>
      </c>
      <c r="DO31" s="44">
        <f t="shared" si="450"/>
        <v>0</v>
      </c>
      <c r="DP31" s="44">
        <f t="shared" si="450"/>
        <v>0</v>
      </c>
      <c r="DQ31" s="44">
        <f t="shared" si="450"/>
        <v>0</v>
      </c>
      <c r="DR31" s="44">
        <f t="shared" si="450"/>
        <v>0</v>
      </c>
      <c r="DS31" s="44">
        <f t="shared" si="450"/>
        <v>0</v>
      </c>
      <c r="DT31" s="44">
        <f t="shared" si="450"/>
        <v>0</v>
      </c>
      <c r="DU31" s="44">
        <f t="shared" si="450"/>
        <v>0</v>
      </c>
      <c r="DV31" s="44">
        <f t="shared" si="450"/>
        <v>0</v>
      </c>
      <c r="DW31" s="44">
        <f t="shared" si="450"/>
        <v>0</v>
      </c>
      <c r="DX31" s="44">
        <f t="shared" si="450"/>
        <v>0</v>
      </c>
      <c r="DY31" s="44">
        <f t="shared" si="450"/>
        <v>0</v>
      </c>
      <c r="DZ31" s="44">
        <f t="shared" si="450"/>
        <v>0</v>
      </c>
      <c r="EA31" s="44">
        <f t="shared" si="450"/>
        <v>0</v>
      </c>
      <c r="EB31" s="44">
        <f t="shared" si="450"/>
        <v>0</v>
      </c>
      <c r="EC31" s="44">
        <f t="shared" ref="EC31:GN31" si="451">+EC30*EC29*1000</f>
        <v>0</v>
      </c>
      <c r="ED31" s="44">
        <f t="shared" si="451"/>
        <v>0</v>
      </c>
      <c r="EE31" s="44">
        <f t="shared" si="451"/>
        <v>0</v>
      </c>
      <c r="EF31" s="44">
        <f t="shared" si="451"/>
        <v>0</v>
      </c>
      <c r="EG31" s="44">
        <f t="shared" si="451"/>
        <v>0</v>
      </c>
      <c r="EH31" s="44">
        <f t="shared" si="451"/>
        <v>0</v>
      </c>
      <c r="EI31" s="44">
        <f t="shared" si="451"/>
        <v>0</v>
      </c>
      <c r="EJ31" s="44">
        <f t="shared" si="451"/>
        <v>0</v>
      </c>
      <c r="EK31" s="44">
        <f t="shared" si="451"/>
        <v>0</v>
      </c>
      <c r="EL31" s="44">
        <f t="shared" si="451"/>
        <v>0</v>
      </c>
      <c r="EM31" s="44">
        <f t="shared" si="451"/>
        <v>0</v>
      </c>
      <c r="EN31" s="44">
        <f t="shared" si="451"/>
        <v>0</v>
      </c>
      <c r="EO31" s="44">
        <f t="shared" si="451"/>
        <v>0</v>
      </c>
      <c r="EP31" s="44">
        <f t="shared" si="451"/>
        <v>0</v>
      </c>
      <c r="EQ31" s="44">
        <f t="shared" si="451"/>
        <v>0</v>
      </c>
      <c r="ER31" s="44">
        <f t="shared" si="451"/>
        <v>0</v>
      </c>
      <c r="ES31" s="44">
        <f t="shared" si="451"/>
        <v>0</v>
      </c>
      <c r="ET31" s="44">
        <f t="shared" si="451"/>
        <v>0</v>
      </c>
      <c r="EU31" s="44">
        <f t="shared" si="451"/>
        <v>0</v>
      </c>
      <c r="EV31" s="44">
        <f t="shared" si="451"/>
        <v>0</v>
      </c>
      <c r="EW31" s="44">
        <f t="shared" si="451"/>
        <v>0</v>
      </c>
      <c r="EX31" s="44">
        <f t="shared" si="451"/>
        <v>0</v>
      </c>
      <c r="EY31" s="44">
        <f t="shared" si="451"/>
        <v>0</v>
      </c>
      <c r="EZ31" s="44">
        <f t="shared" si="451"/>
        <v>0</v>
      </c>
      <c r="FA31" s="44">
        <f t="shared" si="451"/>
        <v>0</v>
      </c>
      <c r="FB31" s="44">
        <f t="shared" si="451"/>
        <v>0</v>
      </c>
      <c r="FC31" s="44">
        <f t="shared" si="451"/>
        <v>0</v>
      </c>
      <c r="FD31" s="44">
        <f t="shared" si="451"/>
        <v>0</v>
      </c>
      <c r="FE31" s="44">
        <f t="shared" si="451"/>
        <v>0</v>
      </c>
      <c r="FF31" s="44">
        <f t="shared" si="451"/>
        <v>0</v>
      </c>
      <c r="FG31" s="44">
        <f t="shared" si="451"/>
        <v>0</v>
      </c>
      <c r="FH31" s="44">
        <f t="shared" si="451"/>
        <v>0</v>
      </c>
      <c r="FI31" s="44">
        <f t="shared" si="451"/>
        <v>0</v>
      </c>
      <c r="FJ31" s="44">
        <f t="shared" si="451"/>
        <v>0</v>
      </c>
      <c r="FK31" s="44">
        <f t="shared" si="451"/>
        <v>0</v>
      </c>
      <c r="FL31" s="44">
        <f t="shared" si="451"/>
        <v>0</v>
      </c>
      <c r="FM31" s="44">
        <f t="shared" si="451"/>
        <v>0</v>
      </c>
      <c r="FN31" s="44">
        <f t="shared" si="451"/>
        <v>0</v>
      </c>
      <c r="FO31" s="44">
        <f t="shared" si="451"/>
        <v>0</v>
      </c>
      <c r="FP31" s="44">
        <f t="shared" si="451"/>
        <v>0</v>
      </c>
      <c r="FQ31" s="44">
        <f t="shared" si="451"/>
        <v>0</v>
      </c>
      <c r="FR31" s="44">
        <f t="shared" si="451"/>
        <v>0</v>
      </c>
      <c r="FS31" s="44">
        <f t="shared" si="451"/>
        <v>0</v>
      </c>
      <c r="FT31" s="44">
        <f t="shared" si="451"/>
        <v>0</v>
      </c>
      <c r="FU31" s="44">
        <f t="shared" si="451"/>
        <v>0</v>
      </c>
      <c r="FV31" s="44">
        <f t="shared" si="451"/>
        <v>0</v>
      </c>
      <c r="FW31" s="44">
        <f t="shared" si="451"/>
        <v>0</v>
      </c>
      <c r="FX31" s="44">
        <f t="shared" si="451"/>
        <v>0</v>
      </c>
      <c r="FY31" s="44">
        <f t="shared" si="451"/>
        <v>0</v>
      </c>
      <c r="FZ31" s="44">
        <f t="shared" si="451"/>
        <v>0</v>
      </c>
      <c r="GA31" s="44">
        <f t="shared" si="451"/>
        <v>0</v>
      </c>
      <c r="GB31" s="44">
        <f t="shared" si="451"/>
        <v>0</v>
      </c>
      <c r="GC31" s="44">
        <f t="shared" si="451"/>
        <v>0</v>
      </c>
      <c r="GD31" s="44">
        <f t="shared" si="451"/>
        <v>0</v>
      </c>
      <c r="GE31" s="44">
        <f t="shared" si="451"/>
        <v>0</v>
      </c>
      <c r="GF31" s="44">
        <f t="shared" si="451"/>
        <v>0</v>
      </c>
      <c r="GG31" s="44">
        <f t="shared" si="451"/>
        <v>0</v>
      </c>
      <c r="GH31" s="44">
        <f t="shared" si="451"/>
        <v>0</v>
      </c>
      <c r="GI31" s="44">
        <f t="shared" si="451"/>
        <v>0</v>
      </c>
      <c r="GJ31" s="44">
        <f t="shared" si="451"/>
        <v>0</v>
      </c>
      <c r="GK31" s="44">
        <f t="shared" si="451"/>
        <v>0</v>
      </c>
      <c r="GL31" s="44">
        <f t="shared" si="451"/>
        <v>0</v>
      </c>
      <c r="GM31" s="44">
        <f t="shared" si="451"/>
        <v>0</v>
      </c>
      <c r="GN31" s="44">
        <f t="shared" si="451"/>
        <v>0</v>
      </c>
      <c r="GO31" s="44">
        <f t="shared" ref="GO31:IZ31" si="452">+GO30*GO29*1000</f>
        <v>0</v>
      </c>
      <c r="GP31" s="44">
        <f t="shared" si="452"/>
        <v>0</v>
      </c>
      <c r="GQ31" s="44">
        <f t="shared" si="452"/>
        <v>0</v>
      </c>
      <c r="GR31" s="44">
        <f t="shared" si="452"/>
        <v>0</v>
      </c>
      <c r="GS31" s="44">
        <f t="shared" si="452"/>
        <v>0</v>
      </c>
      <c r="GT31" s="44">
        <f t="shared" si="452"/>
        <v>0</v>
      </c>
      <c r="GU31" s="44">
        <f t="shared" si="452"/>
        <v>0</v>
      </c>
      <c r="GV31" s="44">
        <f t="shared" si="452"/>
        <v>0</v>
      </c>
      <c r="GW31" s="44">
        <f t="shared" si="452"/>
        <v>0</v>
      </c>
      <c r="GX31" s="44">
        <f t="shared" si="452"/>
        <v>0</v>
      </c>
      <c r="GY31" s="44">
        <f t="shared" si="452"/>
        <v>0</v>
      </c>
      <c r="GZ31" s="44">
        <f t="shared" si="452"/>
        <v>0</v>
      </c>
      <c r="HA31" s="44">
        <f t="shared" si="452"/>
        <v>0</v>
      </c>
      <c r="HB31" s="44">
        <f t="shared" si="452"/>
        <v>0</v>
      </c>
      <c r="HC31" s="44">
        <f t="shared" si="452"/>
        <v>0</v>
      </c>
      <c r="HD31" s="44">
        <f t="shared" si="452"/>
        <v>0</v>
      </c>
      <c r="HE31" s="44">
        <f t="shared" si="452"/>
        <v>0</v>
      </c>
      <c r="HF31" s="44">
        <f t="shared" si="452"/>
        <v>0</v>
      </c>
      <c r="HG31" s="44">
        <f t="shared" si="452"/>
        <v>0</v>
      </c>
      <c r="HH31" s="44">
        <f t="shared" si="452"/>
        <v>0</v>
      </c>
      <c r="HI31" s="44">
        <f t="shared" si="452"/>
        <v>0</v>
      </c>
      <c r="HJ31" s="44">
        <f t="shared" si="452"/>
        <v>0</v>
      </c>
      <c r="HK31" s="44">
        <f t="shared" si="452"/>
        <v>0</v>
      </c>
      <c r="HL31" s="44">
        <f t="shared" si="452"/>
        <v>0</v>
      </c>
      <c r="HM31" s="44">
        <f t="shared" si="452"/>
        <v>0</v>
      </c>
      <c r="HN31" s="44">
        <f t="shared" si="452"/>
        <v>0</v>
      </c>
      <c r="HO31" s="44">
        <f t="shared" si="452"/>
        <v>0</v>
      </c>
      <c r="HP31" s="44">
        <f t="shared" si="452"/>
        <v>0</v>
      </c>
      <c r="HQ31" s="44">
        <f t="shared" si="452"/>
        <v>0</v>
      </c>
      <c r="HR31" s="44">
        <f t="shared" si="452"/>
        <v>0</v>
      </c>
      <c r="HS31" s="44">
        <f t="shared" si="452"/>
        <v>0</v>
      </c>
      <c r="HT31" s="44">
        <f t="shared" si="452"/>
        <v>0</v>
      </c>
      <c r="HU31" s="44">
        <f t="shared" si="452"/>
        <v>0</v>
      </c>
      <c r="HV31" s="44">
        <f t="shared" si="452"/>
        <v>0</v>
      </c>
      <c r="HW31" s="44">
        <f t="shared" si="452"/>
        <v>0</v>
      </c>
      <c r="HX31" s="44">
        <f t="shared" si="452"/>
        <v>0</v>
      </c>
      <c r="HY31" s="44">
        <f t="shared" si="452"/>
        <v>0</v>
      </c>
      <c r="HZ31" s="44">
        <f t="shared" si="452"/>
        <v>0</v>
      </c>
      <c r="IA31" s="44">
        <f t="shared" si="452"/>
        <v>0</v>
      </c>
      <c r="IB31" s="44">
        <f t="shared" si="452"/>
        <v>0</v>
      </c>
      <c r="IC31" s="44">
        <f t="shared" si="452"/>
        <v>0</v>
      </c>
      <c r="ID31" s="44">
        <f t="shared" si="452"/>
        <v>0</v>
      </c>
      <c r="IE31" s="44">
        <f t="shared" si="452"/>
        <v>0</v>
      </c>
      <c r="IF31" s="44">
        <f t="shared" si="452"/>
        <v>0</v>
      </c>
      <c r="IG31" s="44">
        <f t="shared" si="452"/>
        <v>0</v>
      </c>
      <c r="IH31" s="44">
        <f t="shared" si="452"/>
        <v>0</v>
      </c>
      <c r="II31" s="44">
        <f t="shared" si="452"/>
        <v>0</v>
      </c>
      <c r="IJ31" s="44">
        <f t="shared" si="452"/>
        <v>0</v>
      </c>
      <c r="IK31" s="44">
        <f t="shared" si="452"/>
        <v>0</v>
      </c>
      <c r="IL31" s="44">
        <f t="shared" si="452"/>
        <v>0</v>
      </c>
      <c r="IM31" s="44">
        <f t="shared" si="452"/>
        <v>0</v>
      </c>
      <c r="IN31" s="44">
        <f t="shared" si="452"/>
        <v>0</v>
      </c>
      <c r="IO31" s="44">
        <f t="shared" si="452"/>
        <v>0</v>
      </c>
      <c r="IP31" s="44">
        <f t="shared" si="452"/>
        <v>0</v>
      </c>
      <c r="IQ31" s="44">
        <f t="shared" si="452"/>
        <v>0</v>
      </c>
      <c r="IR31" s="44">
        <f t="shared" si="452"/>
        <v>0</v>
      </c>
      <c r="IS31" s="44">
        <f t="shared" si="452"/>
        <v>0</v>
      </c>
      <c r="IT31" s="44">
        <f t="shared" si="452"/>
        <v>0</v>
      </c>
      <c r="IU31" s="44">
        <f t="shared" si="452"/>
        <v>0</v>
      </c>
      <c r="IV31" s="44">
        <f t="shared" si="452"/>
        <v>0</v>
      </c>
      <c r="IW31" s="44">
        <f t="shared" si="452"/>
        <v>0</v>
      </c>
      <c r="IX31" s="44">
        <f t="shared" si="452"/>
        <v>0</v>
      </c>
      <c r="IY31" s="44">
        <f t="shared" si="452"/>
        <v>0</v>
      </c>
      <c r="IZ31" s="44">
        <f t="shared" si="452"/>
        <v>0</v>
      </c>
      <c r="JA31" s="44">
        <f t="shared" ref="JA31:LL31" si="453">+JA30*JA29*1000</f>
        <v>0</v>
      </c>
      <c r="JB31" s="44">
        <f t="shared" si="453"/>
        <v>0</v>
      </c>
      <c r="JC31" s="44">
        <f t="shared" si="453"/>
        <v>0</v>
      </c>
      <c r="JD31" s="44">
        <f t="shared" si="453"/>
        <v>0</v>
      </c>
      <c r="JE31" s="44">
        <f t="shared" si="453"/>
        <v>0</v>
      </c>
      <c r="JF31" s="44">
        <f t="shared" si="453"/>
        <v>0</v>
      </c>
      <c r="JG31" s="44">
        <f t="shared" si="453"/>
        <v>0</v>
      </c>
      <c r="JH31" s="44">
        <f t="shared" si="453"/>
        <v>0</v>
      </c>
      <c r="JI31" s="44">
        <f t="shared" si="453"/>
        <v>0</v>
      </c>
      <c r="JJ31" s="44">
        <f t="shared" si="453"/>
        <v>0</v>
      </c>
      <c r="JK31" s="44">
        <f t="shared" si="453"/>
        <v>0</v>
      </c>
      <c r="JL31" s="44">
        <f t="shared" si="453"/>
        <v>0</v>
      </c>
      <c r="JM31" s="44">
        <f t="shared" si="453"/>
        <v>0</v>
      </c>
      <c r="JN31" s="44">
        <f t="shared" si="453"/>
        <v>0</v>
      </c>
      <c r="JO31" s="44">
        <f t="shared" si="453"/>
        <v>0</v>
      </c>
      <c r="JP31" s="44">
        <f t="shared" si="453"/>
        <v>0</v>
      </c>
      <c r="JQ31" s="44">
        <f t="shared" si="453"/>
        <v>0</v>
      </c>
      <c r="JR31" s="44">
        <f t="shared" si="453"/>
        <v>0</v>
      </c>
      <c r="JS31" s="44">
        <f t="shared" si="453"/>
        <v>0</v>
      </c>
      <c r="JT31" s="44">
        <f t="shared" si="453"/>
        <v>0</v>
      </c>
      <c r="JU31" s="44">
        <f t="shared" si="453"/>
        <v>0</v>
      </c>
      <c r="JV31" s="44">
        <f t="shared" si="453"/>
        <v>0</v>
      </c>
      <c r="JW31" s="44">
        <f t="shared" si="453"/>
        <v>0</v>
      </c>
      <c r="JX31" s="44">
        <f t="shared" si="453"/>
        <v>0</v>
      </c>
      <c r="JY31" s="44">
        <f t="shared" si="453"/>
        <v>0</v>
      </c>
      <c r="JZ31" s="44">
        <f t="shared" si="453"/>
        <v>0</v>
      </c>
      <c r="KA31" s="44">
        <f t="shared" si="453"/>
        <v>0</v>
      </c>
      <c r="KB31" s="44">
        <f t="shared" si="453"/>
        <v>0</v>
      </c>
      <c r="KC31" s="44">
        <f t="shared" si="453"/>
        <v>0</v>
      </c>
      <c r="KD31" s="44">
        <f t="shared" si="453"/>
        <v>0</v>
      </c>
      <c r="KE31" s="44">
        <f t="shared" si="453"/>
        <v>0</v>
      </c>
      <c r="KF31" s="44">
        <f t="shared" si="453"/>
        <v>0</v>
      </c>
      <c r="KG31" s="44">
        <f t="shared" si="453"/>
        <v>0</v>
      </c>
      <c r="KH31" s="44">
        <f t="shared" si="453"/>
        <v>0</v>
      </c>
      <c r="KI31" s="44">
        <f t="shared" si="453"/>
        <v>0</v>
      </c>
      <c r="KJ31" s="44">
        <f t="shared" si="453"/>
        <v>0</v>
      </c>
      <c r="KK31" s="44">
        <f t="shared" si="453"/>
        <v>0</v>
      </c>
      <c r="KL31" s="44">
        <f t="shared" si="453"/>
        <v>0</v>
      </c>
      <c r="KM31" s="44">
        <f t="shared" si="453"/>
        <v>0</v>
      </c>
      <c r="KN31" s="44">
        <f t="shared" si="453"/>
        <v>0</v>
      </c>
      <c r="KO31" s="44">
        <f t="shared" si="453"/>
        <v>0</v>
      </c>
      <c r="KP31" s="44">
        <f t="shared" si="453"/>
        <v>0</v>
      </c>
      <c r="KQ31" s="44">
        <f t="shared" si="453"/>
        <v>0</v>
      </c>
      <c r="KR31" s="44">
        <f t="shared" si="453"/>
        <v>0</v>
      </c>
      <c r="KS31" s="44">
        <f t="shared" si="453"/>
        <v>0</v>
      </c>
      <c r="KT31" s="44">
        <f t="shared" si="453"/>
        <v>0</v>
      </c>
      <c r="KU31" s="44">
        <f t="shared" si="453"/>
        <v>0</v>
      </c>
      <c r="KV31" s="44">
        <f t="shared" si="453"/>
        <v>0</v>
      </c>
      <c r="KW31" s="44">
        <f t="shared" si="453"/>
        <v>0</v>
      </c>
      <c r="KX31" s="44">
        <f t="shared" si="453"/>
        <v>0</v>
      </c>
      <c r="KY31" s="44">
        <f t="shared" si="453"/>
        <v>0</v>
      </c>
      <c r="KZ31" s="44">
        <f t="shared" si="453"/>
        <v>0</v>
      </c>
      <c r="LA31" s="44">
        <f t="shared" si="453"/>
        <v>0</v>
      </c>
      <c r="LB31" s="44">
        <f t="shared" si="453"/>
        <v>0</v>
      </c>
      <c r="LC31" s="44">
        <f t="shared" si="453"/>
        <v>0</v>
      </c>
      <c r="LD31" s="44">
        <f t="shared" si="453"/>
        <v>0</v>
      </c>
      <c r="LE31" s="44">
        <f t="shared" si="453"/>
        <v>0</v>
      </c>
      <c r="LF31" s="44">
        <f t="shared" si="453"/>
        <v>0</v>
      </c>
      <c r="LG31" s="44">
        <f t="shared" si="453"/>
        <v>0</v>
      </c>
      <c r="LH31" s="44">
        <f t="shared" si="453"/>
        <v>0</v>
      </c>
      <c r="LI31" s="44">
        <f t="shared" si="453"/>
        <v>0</v>
      </c>
      <c r="LJ31" s="44">
        <f t="shared" si="453"/>
        <v>0</v>
      </c>
      <c r="LK31" s="44">
        <f t="shared" si="453"/>
        <v>0</v>
      </c>
      <c r="LL31" s="44">
        <f t="shared" si="453"/>
        <v>0</v>
      </c>
      <c r="LM31" s="44">
        <f t="shared" ref="LM31:MZ31" si="454">+LM30*LM29*1000</f>
        <v>0</v>
      </c>
      <c r="LN31" s="44">
        <f t="shared" si="454"/>
        <v>0</v>
      </c>
      <c r="LO31" s="44">
        <f t="shared" si="454"/>
        <v>0</v>
      </c>
      <c r="LP31" s="44">
        <f t="shared" si="454"/>
        <v>0</v>
      </c>
      <c r="LQ31" s="44">
        <f t="shared" si="454"/>
        <v>0</v>
      </c>
      <c r="LR31" s="44">
        <f t="shared" si="454"/>
        <v>0</v>
      </c>
      <c r="LS31" s="44">
        <f t="shared" si="454"/>
        <v>0</v>
      </c>
      <c r="LT31" s="44">
        <f t="shared" si="454"/>
        <v>0</v>
      </c>
      <c r="LU31" s="44">
        <f t="shared" si="454"/>
        <v>0</v>
      </c>
      <c r="LV31" s="44">
        <f t="shared" si="454"/>
        <v>0</v>
      </c>
      <c r="LW31" s="44">
        <f t="shared" si="454"/>
        <v>0</v>
      </c>
      <c r="LX31" s="44">
        <f t="shared" si="454"/>
        <v>0</v>
      </c>
      <c r="LY31" s="44">
        <f t="shared" si="454"/>
        <v>0</v>
      </c>
      <c r="LZ31" s="44">
        <f t="shared" si="454"/>
        <v>0</v>
      </c>
      <c r="MA31" s="44">
        <f t="shared" si="454"/>
        <v>0</v>
      </c>
      <c r="MB31" s="44">
        <f t="shared" si="454"/>
        <v>0</v>
      </c>
      <c r="MC31" s="44">
        <f t="shared" si="454"/>
        <v>0</v>
      </c>
      <c r="MD31" s="44">
        <f t="shared" si="454"/>
        <v>0</v>
      </c>
      <c r="ME31" s="44">
        <f t="shared" si="454"/>
        <v>0</v>
      </c>
      <c r="MF31" s="44">
        <f t="shared" si="454"/>
        <v>0</v>
      </c>
      <c r="MG31" s="44">
        <f t="shared" si="454"/>
        <v>0</v>
      </c>
      <c r="MH31" s="44">
        <f t="shared" si="454"/>
        <v>0</v>
      </c>
      <c r="MI31" s="44">
        <f t="shared" si="454"/>
        <v>0</v>
      </c>
      <c r="MJ31" s="44">
        <f t="shared" si="454"/>
        <v>0</v>
      </c>
      <c r="MK31" s="44">
        <f t="shared" si="454"/>
        <v>0</v>
      </c>
      <c r="ML31" s="44">
        <f t="shared" si="454"/>
        <v>0</v>
      </c>
      <c r="MM31" s="44">
        <f t="shared" si="454"/>
        <v>0</v>
      </c>
      <c r="MN31" s="44">
        <f t="shared" si="454"/>
        <v>0</v>
      </c>
      <c r="MO31" s="44">
        <f t="shared" si="454"/>
        <v>0</v>
      </c>
      <c r="MP31" s="44">
        <f t="shared" si="454"/>
        <v>0</v>
      </c>
      <c r="MQ31" s="44">
        <f t="shared" si="454"/>
        <v>0</v>
      </c>
      <c r="MR31" s="44">
        <f t="shared" si="454"/>
        <v>0</v>
      </c>
      <c r="MS31" s="44">
        <f t="shared" si="454"/>
        <v>0</v>
      </c>
      <c r="MT31" s="44">
        <f t="shared" si="454"/>
        <v>0</v>
      </c>
      <c r="MU31" s="44">
        <f t="shared" si="454"/>
        <v>0</v>
      </c>
      <c r="MV31" s="44">
        <f t="shared" si="454"/>
        <v>0</v>
      </c>
      <c r="MW31" s="44">
        <f t="shared" si="454"/>
        <v>0</v>
      </c>
      <c r="MX31" s="44">
        <f t="shared" si="454"/>
        <v>0</v>
      </c>
      <c r="MY31" s="44">
        <f t="shared" si="454"/>
        <v>0</v>
      </c>
      <c r="MZ31" s="44">
        <f t="shared" si="454"/>
        <v>0</v>
      </c>
      <c r="NB31" s="19" t="str">
        <f t="shared" si="445"/>
        <v>Capacity (kW)</v>
      </c>
      <c r="NC31" s="52">
        <f t="shared" si="446"/>
        <v>0</v>
      </c>
      <c r="ND31" s="52">
        <f t="shared" si="446"/>
        <v>0</v>
      </c>
      <c r="NE31" s="52">
        <f t="shared" si="446"/>
        <v>0</v>
      </c>
      <c r="NF31" s="52">
        <f t="shared" si="446"/>
        <v>0</v>
      </c>
      <c r="NG31" s="52">
        <f t="shared" si="446"/>
        <v>0</v>
      </c>
      <c r="NH31" s="52">
        <f t="shared" si="446"/>
        <v>0</v>
      </c>
      <c r="NI31" s="52">
        <f t="shared" si="446"/>
        <v>0</v>
      </c>
      <c r="NJ31" s="52">
        <f t="shared" si="446"/>
        <v>0</v>
      </c>
      <c r="NK31" s="52">
        <f t="shared" si="446"/>
        <v>0</v>
      </c>
      <c r="NL31" s="52">
        <f t="shared" si="446"/>
        <v>0</v>
      </c>
      <c r="NM31" s="52">
        <f t="shared" si="447"/>
        <v>0</v>
      </c>
      <c r="NN31" s="52">
        <f t="shared" si="447"/>
        <v>0</v>
      </c>
      <c r="NO31" s="52">
        <f t="shared" si="447"/>
        <v>0</v>
      </c>
      <c r="NP31" s="52">
        <f t="shared" si="447"/>
        <v>0</v>
      </c>
      <c r="NQ31" s="52">
        <f t="shared" si="447"/>
        <v>0</v>
      </c>
      <c r="NR31" s="52">
        <f t="shared" si="447"/>
        <v>0</v>
      </c>
      <c r="NS31" s="52">
        <f t="shared" si="447"/>
        <v>0</v>
      </c>
      <c r="NT31" s="52">
        <f t="shared" si="447"/>
        <v>0</v>
      </c>
      <c r="NU31" s="52">
        <f t="shared" si="447"/>
        <v>0</v>
      </c>
      <c r="NV31" s="52">
        <f t="shared" si="447"/>
        <v>0</v>
      </c>
      <c r="NW31" s="52">
        <f t="shared" si="448"/>
        <v>0</v>
      </c>
      <c r="NX31" s="52">
        <f t="shared" si="448"/>
        <v>0</v>
      </c>
      <c r="NY31" s="52">
        <f t="shared" si="448"/>
        <v>0</v>
      </c>
      <c r="NZ31" s="52">
        <f t="shared" si="448"/>
        <v>0</v>
      </c>
      <c r="OA31" s="52">
        <f t="shared" si="448"/>
        <v>0</v>
      </c>
      <c r="OB31" s="52">
        <f t="shared" si="448"/>
        <v>0</v>
      </c>
      <c r="OC31" s="52">
        <f t="shared" si="448"/>
        <v>0</v>
      </c>
      <c r="OD31" s="52">
        <f t="shared" si="448"/>
        <v>0</v>
      </c>
      <c r="OE31" s="52">
        <f t="shared" si="448"/>
        <v>0</v>
      </c>
      <c r="OF31" s="52">
        <f t="shared" si="448"/>
        <v>0</v>
      </c>
      <c r="OH31" s="58" t="str">
        <f>_xlfn.CONCAT(C29," ",D31)</f>
        <v>Fox Island Diesel Capacity (kW)</v>
      </c>
    </row>
    <row r="32" spans="2:398" x14ac:dyDescent="0.25">
      <c r="C32" s="3"/>
      <c r="D32" s="19" t="s">
        <v>1</v>
      </c>
      <c r="E32" s="15">
        <f>SUMIFS(CP_Forecast!$F$5:$F$38,CP_Forecast!$E$5:$E$38,Capacity_Charges!E$6)</f>
        <v>5.2969999999999997</v>
      </c>
      <c r="F32" s="15">
        <f>SUMIFS(CP_Forecast!$F$5:$F$38,CP_Forecast!$E$5:$E$38,Capacity_Charges!F$6)</f>
        <v>5.2969999999999997</v>
      </c>
      <c r="G32" s="15">
        <f>SUMIFS(CP_Forecast!$F$5:$F$38,CP_Forecast!$E$5:$E$38,Capacity_Charges!G$6)</f>
        <v>5.2969999999999997</v>
      </c>
      <c r="H32" s="15">
        <f>SUMIFS(CP_Forecast!$F$5:$F$38,CP_Forecast!$E$5:$E$38,Capacity_Charges!H$6)</f>
        <v>5.2969999999999997</v>
      </c>
      <c r="I32" s="15">
        <f>SUMIFS(CP_Forecast!$F$5:$F$38,CP_Forecast!$E$5:$E$38,Capacity_Charges!I$6)</f>
        <v>5.2969999999999997</v>
      </c>
      <c r="J32" s="15">
        <f>SUMIFS(CP_Forecast!$F$5:$F$38,CP_Forecast!$E$5:$E$38,Capacity_Charges!J$6)</f>
        <v>4.6310000000000002</v>
      </c>
      <c r="K32" s="15">
        <f>SUMIFS(CP_Forecast!$F$5:$F$38,CP_Forecast!$E$5:$E$38,Capacity_Charges!K$6)</f>
        <v>4.6310000000000002</v>
      </c>
      <c r="L32" s="15">
        <f>SUMIFS(CP_Forecast!$F$5:$F$38,CP_Forecast!$E$5:$E$38,Capacity_Charges!L$6)</f>
        <v>4.6310000000000002</v>
      </c>
      <c r="M32" s="15">
        <f>SUMIFS(CP_Forecast!$F$5:$F$38,CP_Forecast!$E$5:$E$38,Capacity_Charges!M$6)</f>
        <v>4.6310000000000002</v>
      </c>
      <c r="N32" s="15">
        <f>SUMIFS(CP_Forecast!$F$5:$F$38,CP_Forecast!$E$5:$E$38,Capacity_Charges!N$6)</f>
        <v>4.6310000000000002</v>
      </c>
      <c r="O32" s="15">
        <f>SUMIFS(CP_Forecast!$F$5:$F$38,CP_Forecast!$E$5:$E$38,Capacity_Charges!O$6)</f>
        <v>4.6310000000000002</v>
      </c>
      <c r="P32" s="15">
        <f>SUMIFS(CP_Forecast!$F$5:$F$38,CP_Forecast!$E$5:$E$38,Capacity_Charges!P$6)</f>
        <v>4.6310000000000002</v>
      </c>
      <c r="Q32" s="15">
        <f>SUMIFS(CP_Forecast!$F$5:$F$38,CP_Forecast!$E$5:$E$38,Capacity_Charges!Q$6)</f>
        <v>4.6310000000000002</v>
      </c>
      <c r="R32" s="15">
        <f>SUMIFS(CP_Forecast!$F$5:$F$38,CP_Forecast!$E$5:$E$38,Capacity_Charges!R$6)</f>
        <v>4.6310000000000002</v>
      </c>
      <c r="S32" s="15">
        <f>SUMIFS(CP_Forecast!$F$5:$F$38,CP_Forecast!$E$5:$E$38,Capacity_Charges!S$6)</f>
        <v>4.6310000000000002</v>
      </c>
      <c r="T32" s="15">
        <f>SUMIFS(CP_Forecast!$F$5:$F$38,CP_Forecast!$E$5:$E$38,Capacity_Charges!T$6)</f>
        <v>4.6310000000000002</v>
      </c>
      <c r="U32" s="15">
        <f>SUMIFS(CP_Forecast!$F$5:$F$38,CP_Forecast!$E$5:$E$38,Capacity_Charges!U$6)</f>
        <v>4.6310000000000002</v>
      </c>
      <c r="V32" s="15">
        <f>SUMIFS(CP_Forecast!$F$5:$F$38,CP_Forecast!$E$5:$E$38,Capacity_Charges!V$6)</f>
        <v>3.8</v>
      </c>
      <c r="W32" s="15">
        <f>SUMIFS(CP_Forecast!$F$5:$F$38,CP_Forecast!$E$5:$E$38,Capacity_Charges!W$6)</f>
        <v>3.8</v>
      </c>
      <c r="X32" s="15">
        <f>SUMIFS(CP_Forecast!$F$5:$F$38,CP_Forecast!$E$5:$E$38,Capacity_Charges!X$6)</f>
        <v>3.8</v>
      </c>
      <c r="Y32" s="15">
        <f>SUMIFS(CP_Forecast!$F$5:$F$38,CP_Forecast!$E$5:$E$38,Capacity_Charges!Y$6)</f>
        <v>3.8</v>
      </c>
      <c r="Z32" s="15">
        <f>SUMIFS(CP_Forecast!$F$5:$F$38,CP_Forecast!$E$5:$E$38,Capacity_Charges!Z$6)</f>
        <v>3.8</v>
      </c>
      <c r="AA32" s="15">
        <f>SUMIFS(CP_Forecast!$F$5:$F$38,CP_Forecast!$E$5:$E$38,Capacity_Charges!AA$6)</f>
        <v>3.8</v>
      </c>
      <c r="AB32" s="15">
        <f>SUMIFS(CP_Forecast!$F$5:$F$38,CP_Forecast!$E$5:$E$38,Capacity_Charges!AB$6)</f>
        <v>3.8</v>
      </c>
      <c r="AC32" s="15">
        <f>SUMIFS(CP_Forecast!$F$5:$F$38,CP_Forecast!$E$5:$E$38,Capacity_Charges!AC$6)</f>
        <v>3.8</v>
      </c>
      <c r="AD32" s="15">
        <f>SUMIFS(CP_Forecast!$F$5:$F$38,CP_Forecast!$E$5:$E$38,Capacity_Charges!AD$6)</f>
        <v>3.8</v>
      </c>
      <c r="AE32" s="15">
        <f>SUMIFS(CP_Forecast!$F$5:$F$38,CP_Forecast!$E$5:$E$38,Capacity_Charges!AE$6)</f>
        <v>3.8</v>
      </c>
      <c r="AF32" s="15">
        <f>SUMIFS(CP_Forecast!$F$5:$F$38,CP_Forecast!$E$5:$E$38,Capacity_Charges!AF$6)</f>
        <v>3.8</v>
      </c>
      <c r="AG32" s="15">
        <f>SUMIFS(CP_Forecast!$F$5:$F$38,CP_Forecast!$E$5:$E$38,Capacity_Charges!AG$6)</f>
        <v>3.8</v>
      </c>
      <c r="AH32" s="15">
        <f>SUMIFS(CP_Forecast!$F$5:$F$38,CP_Forecast!$E$5:$E$38,Capacity_Charges!AH$6)</f>
        <v>2.0009999999999999</v>
      </c>
      <c r="AI32" s="15">
        <f>SUMIFS(CP_Forecast!$F$5:$F$38,CP_Forecast!$E$5:$E$38,Capacity_Charges!AI$6)</f>
        <v>2.0009999999999999</v>
      </c>
      <c r="AJ32" s="15">
        <f>SUMIFS(CP_Forecast!$F$5:$F$38,CP_Forecast!$E$5:$E$38,Capacity_Charges!AJ$6)</f>
        <v>2.0009999999999999</v>
      </c>
      <c r="AK32" s="15">
        <f>SUMIFS(CP_Forecast!$F$5:$F$38,CP_Forecast!$E$5:$E$38,Capacity_Charges!AK$6)</f>
        <v>2.0009999999999999</v>
      </c>
      <c r="AL32" s="15">
        <f>SUMIFS(CP_Forecast!$F$5:$F$38,CP_Forecast!$E$5:$E$38,Capacity_Charges!AL$6)</f>
        <v>2.0009999999999999</v>
      </c>
      <c r="AM32" s="15">
        <f>SUMIFS(CP_Forecast!$F$5:$F$38,CP_Forecast!$E$5:$E$38,Capacity_Charges!AM$6)</f>
        <v>2.0009999999999999</v>
      </c>
      <c r="AN32" s="15">
        <f>SUMIFS(CP_Forecast!$F$5:$F$38,CP_Forecast!$E$5:$E$38,Capacity_Charges!AN$6)</f>
        <v>2.0009999999999999</v>
      </c>
      <c r="AO32" s="15">
        <f>SUMIFS(CP_Forecast!$F$5:$F$38,CP_Forecast!$E$5:$E$38,Capacity_Charges!AO$6)</f>
        <v>2.0009999999999999</v>
      </c>
      <c r="AP32" s="15">
        <f>SUMIFS(CP_Forecast!$F$5:$F$38,CP_Forecast!$E$5:$E$38,Capacity_Charges!AP$6)</f>
        <v>2.0009999999999999</v>
      </c>
      <c r="AQ32" s="15">
        <f>SUMIFS(CP_Forecast!$F$5:$F$38,CP_Forecast!$E$5:$E$38,Capacity_Charges!AQ$6)</f>
        <v>2.0009999999999999</v>
      </c>
      <c r="AR32" s="15">
        <f>SUMIFS(CP_Forecast!$F$5:$F$38,CP_Forecast!$E$5:$E$38,Capacity_Charges!AR$6)</f>
        <v>2.0009999999999999</v>
      </c>
      <c r="AS32" s="15">
        <f>SUMIFS(CP_Forecast!$F$5:$F$38,CP_Forecast!$E$5:$E$38,Capacity_Charges!AS$6)</f>
        <v>2.0009999999999999</v>
      </c>
      <c r="AT32" s="15">
        <f>SUMIFS(CP_Forecast!$F$5:$F$38,CP_Forecast!$E$5:$E$38,Capacity_Charges!AT$6)</f>
        <v>2.4769999999999999</v>
      </c>
      <c r="AU32" s="15">
        <f>SUMIFS(CP_Forecast!$F$5:$F$38,CP_Forecast!$E$5:$E$38,Capacity_Charges!AU$6)</f>
        <v>2.4769999999999999</v>
      </c>
      <c r="AV32" s="15">
        <f>SUMIFS(CP_Forecast!$F$5:$F$38,CP_Forecast!$E$5:$E$38,Capacity_Charges!AV$6)</f>
        <v>2.4769999999999999</v>
      </c>
      <c r="AW32" s="15">
        <f>SUMIFS(CP_Forecast!$F$5:$F$38,CP_Forecast!$E$5:$E$38,Capacity_Charges!AW$6)</f>
        <v>2.4769999999999999</v>
      </c>
      <c r="AX32" s="15">
        <f>SUMIFS(CP_Forecast!$F$5:$F$38,CP_Forecast!$E$5:$E$38,Capacity_Charges!AX$6)</f>
        <v>2.4769999999999999</v>
      </c>
      <c r="AY32" s="15">
        <f>SUMIFS(CP_Forecast!$F$5:$F$38,CP_Forecast!$E$5:$E$38,Capacity_Charges!AY$6)</f>
        <v>2.4769999999999999</v>
      </c>
      <c r="AZ32" s="15">
        <f>SUMIFS(CP_Forecast!$F$5:$F$38,CP_Forecast!$E$5:$E$38,Capacity_Charges!AZ$6)</f>
        <v>2.4769999999999999</v>
      </c>
      <c r="BA32" s="15">
        <f>SUMIFS(CP_Forecast!$F$5:$F$38,CP_Forecast!$E$5:$E$38,Capacity_Charges!BA$6)</f>
        <v>2.4769999999999999</v>
      </c>
      <c r="BB32" s="15">
        <f>SUMIFS(CP_Forecast!$F$5:$F$38,CP_Forecast!$E$5:$E$38,Capacity_Charges!BB$6)</f>
        <v>2.4769999999999999</v>
      </c>
      <c r="BC32" s="15">
        <f>SUMIFS(CP_Forecast!$F$5:$F$38,CP_Forecast!$E$5:$E$38,Capacity_Charges!BC$6)</f>
        <v>2.4769999999999999</v>
      </c>
      <c r="BD32" s="15">
        <f>SUMIFS(CP_Forecast!$F$5:$F$38,CP_Forecast!$E$5:$E$38,Capacity_Charges!BD$6)</f>
        <v>2.4769999999999999</v>
      </c>
      <c r="BE32" s="15">
        <f>SUMIFS(CP_Forecast!$F$5:$F$38,CP_Forecast!$E$5:$E$38,Capacity_Charges!BE$6)</f>
        <v>2.4769999999999999</v>
      </c>
      <c r="BF32" s="15">
        <f>SUMIFS(CP_Forecast!$F$5:$F$38,CP_Forecast!$E$5:$E$38,Capacity_Charges!BF$6)</f>
        <v>2.5310000000000001</v>
      </c>
      <c r="BG32" s="15">
        <f>SUMIFS(CP_Forecast!$F$5:$F$38,CP_Forecast!$E$5:$E$38,Capacity_Charges!BG$6)</f>
        <v>2.5310000000000001</v>
      </c>
      <c r="BH32" s="15">
        <f>SUMIFS(CP_Forecast!$F$5:$F$38,CP_Forecast!$E$5:$E$38,Capacity_Charges!BH$6)</f>
        <v>2.5310000000000001</v>
      </c>
      <c r="BI32" s="15">
        <f>SUMIFS(CP_Forecast!$F$5:$F$38,CP_Forecast!$E$5:$E$38,Capacity_Charges!BI$6)</f>
        <v>2.5310000000000001</v>
      </c>
      <c r="BJ32" s="15">
        <f>SUMIFS(CP_Forecast!$F$5:$F$38,CP_Forecast!$E$5:$E$38,Capacity_Charges!BJ$6)</f>
        <v>2.5310000000000001</v>
      </c>
      <c r="BK32" s="15">
        <f>SUMIFS(CP_Forecast!$F$5:$F$38,CP_Forecast!$E$5:$E$38,Capacity_Charges!BK$6)</f>
        <v>2.5310000000000001</v>
      </c>
      <c r="BL32" s="15">
        <f>SUMIFS(CP_Forecast!$F$5:$F$38,CP_Forecast!$E$5:$E$38,Capacity_Charges!BL$6)</f>
        <v>2.5310000000000001</v>
      </c>
      <c r="BM32" s="15">
        <f>SUMIFS(CP_Forecast!$F$5:$F$38,CP_Forecast!$E$5:$E$38,Capacity_Charges!BM$6)</f>
        <v>2.5310000000000001</v>
      </c>
      <c r="BN32" s="15">
        <f>SUMIFS(CP_Forecast!$F$5:$F$38,CP_Forecast!$E$5:$E$38,Capacity_Charges!BN$6)</f>
        <v>2.5310000000000001</v>
      </c>
      <c r="BO32" s="15">
        <f>SUMIFS(CP_Forecast!$F$5:$F$38,CP_Forecast!$E$5:$E$38,Capacity_Charges!BO$6)</f>
        <v>2.5310000000000001</v>
      </c>
      <c r="BP32" s="15">
        <f>SUMIFS(CP_Forecast!$F$5:$F$38,CP_Forecast!$E$5:$E$38,Capacity_Charges!BP$6)</f>
        <v>2.5310000000000001</v>
      </c>
      <c r="BQ32" s="15">
        <f>SUMIFS(CP_Forecast!$F$5:$F$38,CP_Forecast!$E$5:$E$38,Capacity_Charges!BQ$6)</f>
        <v>2.5310000000000001</v>
      </c>
      <c r="BR32" s="15">
        <f>SUMIFS(CP_Forecast!$F$5:$F$38,CP_Forecast!$E$5:$E$38,Capacity_Charges!BR$6)</f>
        <v>3.5</v>
      </c>
      <c r="BS32" s="15">
        <f>SUMIFS(CP_Forecast!$F$5:$F$38,CP_Forecast!$E$5:$E$38,Capacity_Charges!BS$6)</f>
        <v>3.5</v>
      </c>
      <c r="BT32" s="15">
        <f>SUMIFS(CP_Forecast!$F$5:$F$38,CP_Forecast!$E$5:$E$38,Capacity_Charges!BT$6)</f>
        <v>3.5</v>
      </c>
      <c r="BU32" s="15">
        <f>SUMIFS(CP_Forecast!$F$5:$F$38,CP_Forecast!$E$5:$E$38,Capacity_Charges!BU$6)</f>
        <v>3.5</v>
      </c>
      <c r="BV32" s="15">
        <f>SUMIFS(CP_Forecast!$F$5:$F$38,CP_Forecast!$E$5:$E$38,Capacity_Charges!BV$6)</f>
        <v>3.5</v>
      </c>
      <c r="BW32" s="15">
        <f>SUMIFS(CP_Forecast!$F$5:$F$38,CP_Forecast!$E$5:$E$38,Capacity_Charges!BW$6)</f>
        <v>3.5</v>
      </c>
      <c r="BX32" s="15">
        <f>SUMIFS(CP_Forecast!$F$5:$F$38,CP_Forecast!$E$5:$E$38,Capacity_Charges!BX$6)</f>
        <v>3.5</v>
      </c>
      <c r="BY32" s="15">
        <f>SUMIFS(CP_Forecast!$F$5:$F$38,CP_Forecast!$E$5:$E$38,Capacity_Charges!BY$6)</f>
        <v>3.5</v>
      </c>
      <c r="BZ32" s="15">
        <f>SUMIFS(CP_Forecast!$F$5:$F$38,CP_Forecast!$E$5:$E$38,Capacity_Charges!BZ$6)</f>
        <v>3.5</v>
      </c>
      <c r="CA32" s="15">
        <f>SUMIFS(CP_Forecast!$F$5:$F$38,CP_Forecast!$E$5:$E$38,Capacity_Charges!CA$6)</f>
        <v>3.5</v>
      </c>
      <c r="CB32" s="15">
        <f>SUMIFS(CP_Forecast!$F$5:$F$38,CP_Forecast!$E$5:$E$38,Capacity_Charges!CB$6)</f>
        <v>3.5</v>
      </c>
      <c r="CC32" s="15">
        <f>SUMIFS(CP_Forecast!$F$5:$F$38,CP_Forecast!$E$5:$E$38,Capacity_Charges!CC$6)</f>
        <v>3.5</v>
      </c>
      <c r="CD32" s="15">
        <f>SUMIFS(CP_Forecast!$F$5:$F$38,CP_Forecast!$E$5:$E$38,Capacity_Charges!CD$6)</f>
        <v>4.25</v>
      </c>
      <c r="CE32" s="15">
        <f>SUMIFS(CP_Forecast!$F$5:$F$38,CP_Forecast!$E$5:$E$38,Capacity_Charges!CE$6)</f>
        <v>4.25</v>
      </c>
      <c r="CF32" s="15">
        <f>SUMIFS(CP_Forecast!$F$5:$F$38,CP_Forecast!$E$5:$E$38,Capacity_Charges!CF$6)</f>
        <v>4.25</v>
      </c>
      <c r="CG32" s="15">
        <f>SUMIFS(CP_Forecast!$F$5:$F$38,CP_Forecast!$E$5:$E$38,Capacity_Charges!CG$6)</f>
        <v>4.25</v>
      </c>
      <c r="CH32" s="15">
        <f>SUMIFS(CP_Forecast!$F$5:$F$38,CP_Forecast!$E$5:$E$38,Capacity_Charges!CH$6)</f>
        <v>4.25</v>
      </c>
      <c r="CI32" s="15">
        <f>SUMIFS(CP_Forecast!$F$5:$F$38,CP_Forecast!$E$5:$E$38,Capacity_Charges!CI$6)</f>
        <v>4.25</v>
      </c>
      <c r="CJ32" s="15">
        <f>SUMIFS(CP_Forecast!$F$5:$F$38,CP_Forecast!$E$5:$E$38,Capacity_Charges!CJ$6)</f>
        <v>4.25</v>
      </c>
      <c r="CK32" s="15">
        <f>SUMIFS(CP_Forecast!$F$5:$F$38,CP_Forecast!$E$5:$E$38,Capacity_Charges!CK$6)</f>
        <v>4.25</v>
      </c>
      <c r="CL32" s="15">
        <f>SUMIFS(CP_Forecast!$F$5:$F$38,CP_Forecast!$E$5:$E$38,Capacity_Charges!CL$6)</f>
        <v>4.25</v>
      </c>
      <c r="CM32" s="15">
        <f>SUMIFS(CP_Forecast!$F$5:$F$38,CP_Forecast!$E$5:$E$38,Capacity_Charges!CM$6)</f>
        <v>4.25</v>
      </c>
      <c r="CN32" s="15">
        <f>SUMIFS(CP_Forecast!$F$5:$F$38,CP_Forecast!$E$5:$E$38,Capacity_Charges!CN$6)</f>
        <v>4.25</v>
      </c>
      <c r="CO32" s="15">
        <f>SUMIFS(CP_Forecast!$F$5:$F$38,CP_Forecast!$E$5:$E$38,Capacity_Charges!CO$6)</f>
        <v>4.25</v>
      </c>
      <c r="CP32" s="15">
        <f>SUMIFS(CP_Forecast!$F$5:$F$38,CP_Forecast!$E$5:$E$38,Capacity_Charges!CP$6)</f>
        <v>5</v>
      </c>
      <c r="CQ32" s="15">
        <f>SUMIFS(CP_Forecast!$F$5:$F$38,CP_Forecast!$E$5:$E$38,Capacity_Charges!CQ$6)</f>
        <v>5</v>
      </c>
      <c r="CR32" s="15">
        <f>SUMIFS(CP_Forecast!$F$5:$F$38,CP_Forecast!$E$5:$E$38,Capacity_Charges!CR$6)</f>
        <v>5</v>
      </c>
      <c r="CS32" s="15">
        <f>SUMIFS(CP_Forecast!$F$5:$F$38,CP_Forecast!$E$5:$E$38,Capacity_Charges!CS$6)</f>
        <v>5</v>
      </c>
      <c r="CT32" s="15">
        <f>SUMIFS(CP_Forecast!$F$5:$F$38,CP_Forecast!$E$5:$E$38,Capacity_Charges!CT$6)</f>
        <v>5</v>
      </c>
      <c r="CU32" s="15">
        <f>SUMIFS(CP_Forecast!$F$5:$F$38,CP_Forecast!$E$5:$E$38,Capacity_Charges!CU$6)</f>
        <v>5</v>
      </c>
      <c r="CV32" s="15">
        <f>SUMIFS(CP_Forecast!$F$5:$F$38,CP_Forecast!$E$5:$E$38,Capacity_Charges!CV$6)</f>
        <v>5</v>
      </c>
      <c r="CW32" s="15">
        <f>SUMIFS(CP_Forecast!$F$5:$F$38,CP_Forecast!$E$5:$E$38,Capacity_Charges!CW$6)</f>
        <v>5</v>
      </c>
      <c r="CX32" s="15">
        <f>SUMIFS(CP_Forecast!$F$5:$F$38,CP_Forecast!$E$5:$E$38,Capacity_Charges!CX$6)</f>
        <v>5</v>
      </c>
      <c r="CY32" s="15">
        <f>SUMIFS(CP_Forecast!$F$5:$F$38,CP_Forecast!$E$5:$E$38,Capacity_Charges!CY$6)</f>
        <v>5</v>
      </c>
      <c r="CZ32" s="15">
        <f>SUMIFS(CP_Forecast!$F$5:$F$38,CP_Forecast!$E$5:$E$38,Capacity_Charges!CZ$6)</f>
        <v>5</v>
      </c>
      <c r="DA32" s="15">
        <f>SUMIFS(CP_Forecast!$F$5:$F$38,CP_Forecast!$E$5:$E$38,Capacity_Charges!DA$6)</f>
        <v>5</v>
      </c>
      <c r="DB32" s="15">
        <f>SUMIFS(CP_Forecast!$F$5:$F$38,CP_Forecast!$E$5:$E$38,Capacity_Charges!DB$6)</f>
        <v>5.15</v>
      </c>
      <c r="DC32" s="15">
        <f>SUMIFS(CP_Forecast!$F$5:$F$38,CP_Forecast!$E$5:$E$38,Capacity_Charges!DC$6)</f>
        <v>5.15</v>
      </c>
      <c r="DD32" s="15">
        <f>SUMIFS(CP_Forecast!$F$5:$F$38,CP_Forecast!$E$5:$E$38,Capacity_Charges!DD$6)</f>
        <v>5.15</v>
      </c>
      <c r="DE32" s="15">
        <f>SUMIFS(CP_Forecast!$F$5:$F$38,CP_Forecast!$E$5:$E$38,Capacity_Charges!DE$6)</f>
        <v>5.15</v>
      </c>
      <c r="DF32" s="15">
        <f>SUMIFS(CP_Forecast!$F$5:$F$38,CP_Forecast!$E$5:$E$38,Capacity_Charges!DF$6)</f>
        <v>5.15</v>
      </c>
      <c r="DG32" s="15">
        <f>SUMIFS(CP_Forecast!$F$5:$F$38,CP_Forecast!$E$5:$E$38,Capacity_Charges!DG$6)</f>
        <v>5.15</v>
      </c>
      <c r="DH32" s="15">
        <f>SUMIFS(CP_Forecast!$F$5:$F$38,CP_Forecast!$E$5:$E$38,Capacity_Charges!DH$6)</f>
        <v>5.15</v>
      </c>
      <c r="DI32" s="15">
        <f>SUMIFS(CP_Forecast!$F$5:$F$38,CP_Forecast!$E$5:$E$38,Capacity_Charges!DI$6)</f>
        <v>5.15</v>
      </c>
      <c r="DJ32" s="15">
        <f>SUMIFS(CP_Forecast!$F$5:$F$38,CP_Forecast!$E$5:$E$38,Capacity_Charges!DJ$6)</f>
        <v>5.15</v>
      </c>
      <c r="DK32" s="15">
        <f>SUMIFS(CP_Forecast!$F$5:$F$38,CP_Forecast!$E$5:$E$38,Capacity_Charges!DK$6)</f>
        <v>5.15</v>
      </c>
      <c r="DL32" s="15">
        <f>SUMIFS(CP_Forecast!$F$5:$F$38,CP_Forecast!$E$5:$E$38,Capacity_Charges!DL$6)</f>
        <v>5.15</v>
      </c>
      <c r="DM32" s="15">
        <f>SUMIFS(CP_Forecast!$F$5:$F$38,CP_Forecast!$E$5:$E$38,Capacity_Charges!DM$6)</f>
        <v>5.15</v>
      </c>
      <c r="DN32" s="15">
        <f>SUMIFS(CP_Forecast!$F$5:$F$38,CP_Forecast!$E$5:$E$38,Capacity_Charges!DN$6)</f>
        <v>5.3045000000000009</v>
      </c>
      <c r="DO32" s="15">
        <f>SUMIFS(CP_Forecast!$F$5:$F$38,CP_Forecast!$E$5:$E$38,Capacity_Charges!DO$6)</f>
        <v>5.3045000000000009</v>
      </c>
      <c r="DP32" s="15">
        <f>SUMIFS(CP_Forecast!$F$5:$F$38,CP_Forecast!$E$5:$E$38,Capacity_Charges!DP$6)</f>
        <v>5.3045000000000009</v>
      </c>
      <c r="DQ32" s="15">
        <f>SUMIFS(CP_Forecast!$F$5:$F$38,CP_Forecast!$E$5:$E$38,Capacity_Charges!DQ$6)</f>
        <v>5.3045000000000009</v>
      </c>
      <c r="DR32" s="15">
        <f>SUMIFS(CP_Forecast!$F$5:$F$38,CP_Forecast!$E$5:$E$38,Capacity_Charges!DR$6)</f>
        <v>5.3045000000000009</v>
      </c>
      <c r="DS32" s="15">
        <f>SUMIFS(CP_Forecast!$F$5:$F$38,CP_Forecast!$E$5:$E$38,Capacity_Charges!DS$6)</f>
        <v>5.3045000000000009</v>
      </c>
      <c r="DT32" s="15">
        <f>SUMIFS(CP_Forecast!$F$5:$F$38,CP_Forecast!$E$5:$E$38,Capacity_Charges!DT$6)</f>
        <v>5.3045000000000009</v>
      </c>
      <c r="DU32" s="15">
        <f>SUMIFS(CP_Forecast!$F$5:$F$38,CP_Forecast!$E$5:$E$38,Capacity_Charges!DU$6)</f>
        <v>5.3045000000000009</v>
      </c>
      <c r="DV32" s="15">
        <f>SUMIFS(CP_Forecast!$F$5:$F$38,CP_Forecast!$E$5:$E$38,Capacity_Charges!DV$6)</f>
        <v>5.3045000000000009</v>
      </c>
      <c r="DW32" s="15">
        <f>SUMIFS(CP_Forecast!$F$5:$F$38,CP_Forecast!$E$5:$E$38,Capacity_Charges!DW$6)</f>
        <v>5.3045000000000009</v>
      </c>
      <c r="DX32" s="15">
        <f>SUMIFS(CP_Forecast!$F$5:$F$38,CP_Forecast!$E$5:$E$38,Capacity_Charges!DX$6)</f>
        <v>5.3045000000000009</v>
      </c>
      <c r="DY32" s="15">
        <f>SUMIFS(CP_Forecast!$F$5:$F$38,CP_Forecast!$E$5:$E$38,Capacity_Charges!DY$6)</f>
        <v>5.3045000000000009</v>
      </c>
      <c r="DZ32" s="15">
        <f>SUMIFS(CP_Forecast!$F$5:$F$38,CP_Forecast!$E$5:$E$38,Capacity_Charges!DZ$6)</f>
        <v>5.4636350000000009</v>
      </c>
      <c r="EA32" s="15">
        <f>SUMIFS(CP_Forecast!$F$5:$F$38,CP_Forecast!$E$5:$E$38,Capacity_Charges!EA$6)</f>
        <v>5.4636350000000009</v>
      </c>
      <c r="EB32" s="15">
        <f>SUMIFS(CP_Forecast!$F$5:$F$38,CP_Forecast!$E$5:$E$38,Capacity_Charges!EB$6)</f>
        <v>5.4636350000000009</v>
      </c>
      <c r="EC32" s="15">
        <f>SUMIFS(CP_Forecast!$F$5:$F$38,CP_Forecast!$E$5:$E$38,Capacity_Charges!EC$6)</f>
        <v>5.4636350000000009</v>
      </c>
      <c r="ED32" s="15">
        <f>SUMIFS(CP_Forecast!$F$5:$F$38,CP_Forecast!$E$5:$E$38,Capacity_Charges!ED$6)</f>
        <v>5.4636350000000009</v>
      </c>
      <c r="EE32" s="15">
        <f>SUMIFS(CP_Forecast!$F$5:$F$38,CP_Forecast!$E$5:$E$38,Capacity_Charges!EE$6)</f>
        <v>5.4636350000000009</v>
      </c>
      <c r="EF32" s="15">
        <f>SUMIFS(CP_Forecast!$F$5:$F$38,CP_Forecast!$E$5:$E$38,Capacity_Charges!EF$6)</f>
        <v>5.4636350000000009</v>
      </c>
      <c r="EG32" s="15">
        <f>SUMIFS(CP_Forecast!$F$5:$F$38,CP_Forecast!$E$5:$E$38,Capacity_Charges!EG$6)</f>
        <v>5.4636350000000009</v>
      </c>
      <c r="EH32" s="15">
        <f>SUMIFS(CP_Forecast!$F$5:$F$38,CP_Forecast!$E$5:$E$38,Capacity_Charges!EH$6)</f>
        <v>5.4636350000000009</v>
      </c>
      <c r="EI32" s="15">
        <f>SUMIFS(CP_Forecast!$F$5:$F$38,CP_Forecast!$E$5:$E$38,Capacity_Charges!EI$6)</f>
        <v>5.4636350000000009</v>
      </c>
      <c r="EJ32" s="15">
        <f>SUMIFS(CP_Forecast!$F$5:$F$38,CP_Forecast!$E$5:$E$38,Capacity_Charges!EJ$6)</f>
        <v>5.4636350000000009</v>
      </c>
      <c r="EK32" s="15">
        <f>SUMIFS(CP_Forecast!$F$5:$F$38,CP_Forecast!$E$5:$E$38,Capacity_Charges!EK$6)</f>
        <v>5.4636350000000009</v>
      </c>
      <c r="EL32" s="15">
        <f>SUMIFS(CP_Forecast!$F$5:$F$38,CP_Forecast!$E$5:$E$38,Capacity_Charges!EL$6)</f>
        <v>5.6275440500000009</v>
      </c>
      <c r="EM32" s="15">
        <f>SUMIFS(CP_Forecast!$F$5:$F$38,CP_Forecast!$E$5:$E$38,Capacity_Charges!EM$6)</f>
        <v>5.6275440500000009</v>
      </c>
      <c r="EN32" s="15">
        <f>SUMIFS(CP_Forecast!$F$5:$F$38,CP_Forecast!$E$5:$E$38,Capacity_Charges!EN$6)</f>
        <v>5.6275440500000009</v>
      </c>
      <c r="EO32" s="15">
        <f>SUMIFS(CP_Forecast!$F$5:$F$38,CP_Forecast!$E$5:$E$38,Capacity_Charges!EO$6)</f>
        <v>5.6275440500000009</v>
      </c>
      <c r="EP32" s="15">
        <f>SUMIFS(CP_Forecast!$F$5:$F$38,CP_Forecast!$E$5:$E$38,Capacity_Charges!EP$6)</f>
        <v>5.6275440500000009</v>
      </c>
      <c r="EQ32" s="15">
        <f>SUMIFS(CP_Forecast!$F$5:$F$38,CP_Forecast!$E$5:$E$38,Capacity_Charges!EQ$6)</f>
        <v>5.6275440500000009</v>
      </c>
      <c r="ER32" s="15">
        <f>SUMIFS(CP_Forecast!$F$5:$F$38,CP_Forecast!$E$5:$E$38,Capacity_Charges!ER$6)</f>
        <v>5.6275440500000009</v>
      </c>
      <c r="ES32" s="15">
        <f>SUMIFS(CP_Forecast!$F$5:$F$38,CP_Forecast!$E$5:$E$38,Capacity_Charges!ES$6)</f>
        <v>5.6275440500000009</v>
      </c>
      <c r="ET32" s="15">
        <f>SUMIFS(CP_Forecast!$F$5:$F$38,CP_Forecast!$E$5:$E$38,Capacity_Charges!ET$6)</f>
        <v>5.6275440500000009</v>
      </c>
      <c r="EU32" s="15">
        <f>SUMIFS(CP_Forecast!$F$5:$F$38,CP_Forecast!$E$5:$E$38,Capacity_Charges!EU$6)</f>
        <v>5.6275440500000009</v>
      </c>
      <c r="EV32" s="15">
        <f>SUMIFS(CP_Forecast!$F$5:$F$38,CP_Forecast!$E$5:$E$38,Capacity_Charges!EV$6)</f>
        <v>5.6275440500000009</v>
      </c>
      <c r="EW32" s="15">
        <f>SUMIFS(CP_Forecast!$F$5:$F$38,CP_Forecast!$E$5:$E$38,Capacity_Charges!EW$6)</f>
        <v>5.6275440500000009</v>
      </c>
      <c r="EX32" s="15">
        <f>SUMIFS(CP_Forecast!$F$5:$F$38,CP_Forecast!$E$5:$E$38,Capacity_Charges!EX$6)</f>
        <v>5.796370371500001</v>
      </c>
      <c r="EY32" s="15">
        <f>SUMIFS(CP_Forecast!$F$5:$F$38,CP_Forecast!$E$5:$E$38,Capacity_Charges!EY$6)</f>
        <v>5.796370371500001</v>
      </c>
      <c r="EZ32" s="15">
        <f>SUMIFS(CP_Forecast!$F$5:$F$38,CP_Forecast!$E$5:$E$38,Capacity_Charges!EZ$6)</f>
        <v>5.796370371500001</v>
      </c>
      <c r="FA32" s="15">
        <f>SUMIFS(CP_Forecast!$F$5:$F$38,CP_Forecast!$E$5:$E$38,Capacity_Charges!FA$6)</f>
        <v>5.796370371500001</v>
      </c>
      <c r="FB32" s="15">
        <f>SUMIFS(CP_Forecast!$F$5:$F$38,CP_Forecast!$E$5:$E$38,Capacity_Charges!FB$6)</f>
        <v>5.796370371500001</v>
      </c>
      <c r="FC32" s="15">
        <f>SUMIFS(CP_Forecast!$F$5:$F$38,CP_Forecast!$E$5:$E$38,Capacity_Charges!FC$6)</f>
        <v>5.796370371500001</v>
      </c>
      <c r="FD32" s="15">
        <f>SUMIFS(CP_Forecast!$F$5:$F$38,CP_Forecast!$E$5:$E$38,Capacity_Charges!FD$6)</f>
        <v>5.796370371500001</v>
      </c>
      <c r="FE32" s="15">
        <f>SUMIFS(CP_Forecast!$F$5:$F$38,CP_Forecast!$E$5:$E$38,Capacity_Charges!FE$6)</f>
        <v>5.796370371500001</v>
      </c>
      <c r="FF32" s="15">
        <f>SUMIFS(CP_Forecast!$F$5:$F$38,CP_Forecast!$E$5:$E$38,Capacity_Charges!FF$6)</f>
        <v>5.796370371500001</v>
      </c>
      <c r="FG32" s="15">
        <f>SUMIFS(CP_Forecast!$F$5:$F$38,CP_Forecast!$E$5:$E$38,Capacity_Charges!FG$6)</f>
        <v>5.796370371500001</v>
      </c>
      <c r="FH32" s="15">
        <f>SUMIFS(CP_Forecast!$F$5:$F$38,CP_Forecast!$E$5:$E$38,Capacity_Charges!FH$6)</f>
        <v>5.796370371500001</v>
      </c>
      <c r="FI32" s="15">
        <f>SUMIFS(CP_Forecast!$F$5:$F$38,CP_Forecast!$E$5:$E$38,Capacity_Charges!FI$6)</f>
        <v>5.796370371500001</v>
      </c>
      <c r="FJ32" s="15">
        <f>SUMIFS(CP_Forecast!$F$5:$F$38,CP_Forecast!$E$5:$E$38,Capacity_Charges!FJ$6)</f>
        <v>5.9702614826450011</v>
      </c>
      <c r="FK32" s="15">
        <f>SUMIFS(CP_Forecast!$F$5:$F$38,CP_Forecast!$E$5:$E$38,Capacity_Charges!FK$6)</f>
        <v>5.9702614826450011</v>
      </c>
      <c r="FL32" s="15">
        <f>SUMIFS(CP_Forecast!$F$5:$F$38,CP_Forecast!$E$5:$E$38,Capacity_Charges!FL$6)</f>
        <v>5.9702614826450011</v>
      </c>
      <c r="FM32" s="15">
        <f>SUMIFS(CP_Forecast!$F$5:$F$38,CP_Forecast!$E$5:$E$38,Capacity_Charges!FM$6)</f>
        <v>5.9702614826450011</v>
      </c>
      <c r="FN32" s="15">
        <f>SUMIFS(CP_Forecast!$F$5:$F$38,CP_Forecast!$E$5:$E$38,Capacity_Charges!FN$6)</f>
        <v>5.9702614826450011</v>
      </c>
      <c r="FO32" s="15">
        <f>SUMIFS(CP_Forecast!$F$5:$F$38,CP_Forecast!$E$5:$E$38,Capacity_Charges!FO$6)</f>
        <v>5.9702614826450011</v>
      </c>
      <c r="FP32" s="15">
        <f>SUMIFS(CP_Forecast!$F$5:$F$38,CP_Forecast!$E$5:$E$38,Capacity_Charges!FP$6)</f>
        <v>5.9702614826450011</v>
      </c>
      <c r="FQ32" s="15">
        <f>SUMIFS(CP_Forecast!$F$5:$F$38,CP_Forecast!$E$5:$E$38,Capacity_Charges!FQ$6)</f>
        <v>5.9702614826450011</v>
      </c>
      <c r="FR32" s="15">
        <f>SUMIFS(CP_Forecast!$F$5:$F$38,CP_Forecast!$E$5:$E$38,Capacity_Charges!FR$6)</f>
        <v>5.9702614826450011</v>
      </c>
      <c r="FS32" s="15">
        <f>SUMIFS(CP_Forecast!$F$5:$F$38,CP_Forecast!$E$5:$E$38,Capacity_Charges!FS$6)</f>
        <v>5.9702614826450011</v>
      </c>
      <c r="FT32" s="15">
        <f>SUMIFS(CP_Forecast!$F$5:$F$38,CP_Forecast!$E$5:$E$38,Capacity_Charges!FT$6)</f>
        <v>5.9702614826450011</v>
      </c>
      <c r="FU32" s="15">
        <f>SUMIFS(CP_Forecast!$F$5:$F$38,CP_Forecast!$E$5:$E$38,Capacity_Charges!FU$6)</f>
        <v>5.9702614826450011</v>
      </c>
      <c r="FV32" s="15">
        <f>SUMIFS(CP_Forecast!$F$5:$F$38,CP_Forecast!$E$5:$E$38,Capacity_Charges!FV$6)</f>
        <v>6.1493693271243517</v>
      </c>
      <c r="FW32" s="15">
        <f>SUMIFS(CP_Forecast!$F$5:$F$38,CP_Forecast!$E$5:$E$38,Capacity_Charges!FW$6)</f>
        <v>6.1493693271243517</v>
      </c>
      <c r="FX32" s="15">
        <f>SUMIFS(CP_Forecast!$F$5:$F$38,CP_Forecast!$E$5:$E$38,Capacity_Charges!FX$6)</f>
        <v>6.1493693271243517</v>
      </c>
      <c r="FY32" s="15">
        <f>SUMIFS(CP_Forecast!$F$5:$F$38,CP_Forecast!$E$5:$E$38,Capacity_Charges!FY$6)</f>
        <v>6.1493693271243517</v>
      </c>
      <c r="FZ32" s="15">
        <f>SUMIFS(CP_Forecast!$F$5:$F$38,CP_Forecast!$E$5:$E$38,Capacity_Charges!FZ$6)</f>
        <v>6.1493693271243517</v>
      </c>
      <c r="GA32" s="15">
        <f>SUMIFS(CP_Forecast!$F$5:$F$38,CP_Forecast!$E$5:$E$38,Capacity_Charges!GA$6)</f>
        <v>6.1493693271243517</v>
      </c>
      <c r="GB32" s="15">
        <f>SUMIFS(CP_Forecast!$F$5:$F$38,CP_Forecast!$E$5:$E$38,Capacity_Charges!GB$6)</f>
        <v>6.1493693271243517</v>
      </c>
      <c r="GC32" s="15">
        <f>SUMIFS(CP_Forecast!$F$5:$F$38,CP_Forecast!$E$5:$E$38,Capacity_Charges!GC$6)</f>
        <v>6.1493693271243517</v>
      </c>
      <c r="GD32" s="15">
        <f>SUMIFS(CP_Forecast!$F$5:$F$38,CP_Forecast!$E$5:$E$38,Capacity_Charges!GD$6)</f>
        <v>6.1493693271243517</v>
      </c>
      <c r="GE32" s="15">
        <f>SUMIFS(CP_Forecast!$F$5:$F$38,CP_Forecast!$E$5:$E$38,Capacity_Charges!GE$6)</f>
        <v>6.1493693271243517</v>
      </c>
      <c r="GF32" s="15">
        <f>SUMIFS(CP_Forecast!$F$5:$F$38,CP_Forecast!$E$5:$E$38,Capacity_Charges!GF$6)</f>
        <v>6.1493693271243517</v>
      </c>
      <c r="GG32" s="15">
        <f>SUMIFS(CP_Forecast!$F$5:$F$38,CP_Forecast!$E$5:$E$38,Capacity_Charges!GG$6)</f>
        <v>6.1493693271243517</v>
      </c>
      <c r="GH32" s="15">
        <f>SUMIFS(CP_Forecast!$F$5:$F$38,CP_Forecast!$E$5:$E$38,Capacity_Charges!GH$6)</f>
        <v>6.3338504069380823</v>
      </c>
      <c r="GI32" s="15">
        <f>SUMIFS(CP_Forecast!$F$5:$F$38,CP_Forecast!$E$5:$E$38,Capacity_Charges!GI$6)</f>
        <v>6.3338504069380823</v>
      </c>
      <c r="GJ32" s="15">
        <f>SUMIFS(CP_Forecast!$F$5:$F$38,CP_Forecast!$E$5:$E$38,Capacity_Charges!GJ$6)</f>
        <v>6.3338504069380823</v>
      </c>
      <c r="GK32" s="15">
        <f>SUMIFS(CP_Forecast!$F$5:$F$38,CP_Forecast!$E$5:$E$38,Capacity_Charges!GK$6)</f>
        <v>6.3338504069380823</v>
      </c>
      <c r="GL32" s="15">
        <f>SUMIFS(CP_Forecast!$F$5:$F$38,CP_Forecast!$E$5:$E$38,Capacity_Charges!GL$6)</f>
        <v>6.3338504069380823</v>
      </c>
      <c r="GM32" s="15">
        <f>SUMIFS(CP_Forecast!$F$5:$F$38,CP_Forecast!$E$5:$E$38,Capacity_Charges!GM$6)</f>
        <v>6.3338504069380823</v>
      </c>
      <c r="GN32" s="15">
        <f>SUMIFS(CP_Forecast!$F$5:$F$38,CP_Forecast!$E$5:$E$38,Capacity_Charges!GN$6)</f>
        <v>6.3338504069380823</v>
      </c>
      <c r="GO32" s="15">
        <f>SUMIFS(CP_Forecast!$F$5:$F$38,CP_Forecast!$E$5:$E$38,Capacity_Charges!GO$6)</f>
        <v>6.3338504069380823</v>
      </c>
      <c r="GP32" s="15">
        <f>SUMIFS(CP_Forecast!$F$5:$F$38,CP_Forecast!$E$5:$E$38,Capacity_Charges!GP$6)</f>
        <v>6.3338504069380823</v>
      </c>
      <c r="GQ32" s="15">
        <f>SUMIFS(CP_Forecast!$F$5:$F$38,CP_Forecast!$E$5:$E$38,Capacity_Charges!GQ$6)</f>
        <v>6.3338504069380823</v>
      </c>
      <c r="GR32" s="15">
        <f>SUMIFS(CP_Forecast!$F$5:$F$38,CP_Forecast!$E$5:$E$38,Capacity_Charges!GR$6)</f>
        <v>6.3338504069380823</v>
      </c>
      <c r="GS32" s="15">
        <f>SUMIFS(CP_Forecast!$F$5:$F$38,CP_Forecast!$E$5:$E$38,Capacity_Charges!GS$6)</f>
        <v>6.3338504069380823</v>
      </c>
      <c r="GT32" s="15">
        <f>SUMIFS(CP_Forecast!$F$5:$F$38,CP_Forecast!$E$5:$E$38,Capacity_Charges!GT$6)</f>
        <v>6.5238659191462247</v>
      </c>
      <c r="GU32" s="15">
        <f>SUMIFS(CP_Forecast!$F$5:$F$38,CP_Forecast!$E$5:$E$38,Capacity_Charges!GU$6)</f>
        <v>6.5238659191462247</v>
      </c>
      <c r="GV32" s="15">
        <f>SUMIFS(CP_Forecast!$F$5:$F$38,CP_Forecast!$E$5:$E$38,Capacity_Charges!GV$6)</f>
        <v>6.5238659191462247</v>
      </c>
      <c r="GW32" s="15">
        <f>SUMIFS(CP_Forecast!$F$5:$F$38,CP_Forecast!$E$5:$E$38,Capacity_Charges!GW$6)</f>
        <v>6.5238659191462247</v>
      </c>
      <c r="GX32" s="15">
        <f>SUMIFS(CP_Forecast!$F$5:$F$38,CP_Forecast!$E$5:$E$38,Capacity_Charges!GX$6)</f>
        <v>6.5238659191462247</v>
      </c>
      <c r="GY32" s="15">
        <f>SUMIFS(CP_Forecast!$F$5:$F$38,CP_Forecast!$E$5:$E$38,Capacity_Charges!GY$6)</f>
        <v>6.5238659191462247</v>
      </c>
      <c r="GZ32" s="15">
        <f>SUMIFS(CP_Forecast!$F$5:$F$38,CP_Forecast!$E$5:$E$38,Capacity_Charges!GZ$6)</f>
        <v>6.5238659191462247</v>
      </c>
      <c r="HA32" s="15">
        <f>SUMIFS(CP_Forecast!$F$5:$F$38,CP_Forecast!$E$5:$E$38,Capacity_Charges!HA$6)</f>
        <v>6.5238659191462247</v>
      </c>
      <c r="HB32" s="15">
        <f>SUMIFS(CP_Forecast!$F$5:$F$38,CP_Forecast!$E$5:$E$38,Capacity_Charges!HB$6)</f>
        <v>6.5238659191462247</v>
      </c>
      <c r="HC32" s="15">
        <f>SUMIFS(CP_Forecast!$F$5:$F$38,CP_Forecast!$E$5:$E$38,Capacity_Charges!HC$6)</f>
        <v>6.5238659191462247</v>
      </c>
      <c r="HD32" s="15">
        <f>SUMIFS(CP_Forecast!$F$5:$F$38,CP_Forecast!$E$5:$E$38,Capacity_Charges!HD$6)</f>
        <v>6.5238659191462247</v>
      </c>
      <c r="HE32" s="15">
        <f>SUMIFS(CP_Forecast!$F$5:$F$38,CP_Forecast!$E$5:$E$38,Capacity_Charges!HE$6)</f>
        <v>6.5238659191462247</v>
      </c>
      <c r="HF32" s="15">
        <f>SUMIFS(CP_Forecast!$F$5:$F$38,CP_Forecast!$E$5:$E$38,Capacity_Charges!HF$6)</f>
        <v>6.7195818967206113</v>
      </c>
      <c r="HG32" s="15">
        <f>SUMIFS(CP_Forecast!$F$5:$F$38,CP_Forecast!$E$5:$E$38,Capacity_Charges!HG$6)</f>
        <v>6.7195818967206113</v>
      </c>
      <c r="HH32" s="15">
        <f>SUMIFS(CP_Forecast!$F$5:$F$38,CP_Forecast!$E$5:$E$38,Capacity_Charges!HH$6)</f>
        <v>6.7195818967206113</v>
      </c>
      <c r="HI32" s="15">
        <f>SUMIFS(CP_Forecast!$F$5:$F$38,CP_Forecast!$E$5:$E$38,Capacity_Charges!HI$6)</f>
        <v>6.7195818967206113</v>
      </c>
      <c r="HJ32" s="15">
        <f>SUMIFS(CP_Forecast!$F$5:$F$38,CP_Forecast!$E$5:$E$38,Capacity_Charges!HJ$6)</f>
        <v>6.7195818967206113</v>
      </c>
      <c r="HK32" s="15">
        <f>SUMIFS(CP_Forecast!$F$5:$F$38,CP_Forecast!$E$5:$E$38,Capacity_Charges!HK$6)</f>
        <v>6.7195818967206113</v>
      </c>
      <c r="HL32" s="15">
        <f>SUMIFS(CP_Forecast!$F$5:$F$38,CP_Forecast!$E$5:$E$38,Capacity_Charges!HL$6)</f>
        <v>6.7195818967206113</v>
      </c>
      <c r="HM32" s="15">
        <f>SUMIFS(CP_Forecast!$F$5:$F$38,CP_Forecast!$E$5:$E$38,Capacity_Charges!HM$6)</f>
        <v>6.7195818967206113</v>
      </c>
      <c r="HN32" s="15">
        <f>SUMIFS(CP_Forecast!$F$5:$F$38,CP_Forecast!$E$5:$E$38,Capacity_Charges!HN$6)</f>
        <v>6.7195818967206113</v>
      </c>
      <c r="HO32" s="15">
        <f>SUMIFS(CP_Forecast!$F$5:$F$38,CP_Forecast!$E$5:$E$38,Capacity_Charges!HO$6)</f>
        <v>6.7195818967206113</v>
      </c>
      <c r="HP32" s="15">
        <f>SUMIFS(CP_Forecast!$F$5:$F$38,CP_Forecast!$E$5:$E$38,Capacity_Charges!HP$6)</f>
        <v>6.7195818967206113</v>
      </c>
      <c r="HQ32" s="15">
        <f>SUMIFS(CP_Forecast!$F$5:$F$38,CP_Forecast!$E$5:$E$38,Capacity_Charges!HQ$6)</f>
        <v>6.7195818967206113</v>
      </c>
      <c r="HR32" s="15">
        <f>SUMIFS(CP_Forecast!$F$5:$F$38,CP_Forecast!$E$5:$E$38,Capacity_Charges!HR$6)</f>
        <v>6.9211693536222301</v>
      </c>
      <c r="HS32" s="15">
        <f>SUMIFS(CP_Forecast!$F$5:$F$38,CP_Forecast!$E$5:$E$38,Capacity_Charges!HS$6)</f>
        <v>6.9211693536222301</v>
      </c>
      <c r="HT32" s="15">
        <f>SUMIFS(CP_Forecast!$F$5:$F$38,CP_Forecast!$E$5:$E$38,Capacity_Charges!HT$6)</f>
        <v>6.9211693536222301</v>
      </c>
      <c r="HU32" s="15">
        <f>SUMIFS(CP_Forecast!$F$5:$F$38,CP_Forecast!$E$5:$E$38,Capacity_Charges!HU$6)</f>
        <v>6.9211693536222301</v>
      </c>
      <c r="HV32" s="15">
        <f>SUMIFS(CP_Forecast!$F$5:$F$38,CP_Forecast!$E$5:$E$38,Capacity_Charges!HV$6)</f>
        <v>6.9211693536222301</v>
      </c>
      <c r="HW32" s="15">
        <f>SUMIFS(CP_Forecast!$F$5:$F$38,CP_Forecast!$E$5:$E$38,Capacity_Charges!HW$6)</f>
        <v>6.9211693536222301</v>
      </c>
      <c r="HX32" s="15">
        <f>SUMIFS(CP_Forecast!$F$5:$F$38,CP_Forecast!$E$5:$E$38,Capacity_Charges!HX$6)</f>
        <v>6.9211693536222301</v>
      </c>
      <c r="HY32" s="15">
        <f>SUMIFS(CP_Forecast!$F$5:$F$38,CP_Forecast!$E$5:$E$38,Capacity_Charges!HY$6)</f>
        <v>6.9211693536222301</v>
      </c>
      <c r="HZ32" s="15">
        <f>SUMIFS(CP_Forecast!$F$5:$F$38,CP_Forecast!$E$5:$E$38,Capacity_Charges!HZ$6)</f>
        <v>6.9211693536222301</v>
      </c>
      <c r="IA32" s="15">
        <f>SUMIFS(CP_Forecast!$F$5:$F$38,CP_Forecast!$E$5:$E$38,Capacity_Charges!IA$6)</f>
        <v>6.9211693536222301</v>
      </c>
      <c r="IB32" s="15">
        <f>SUMIFS(CP_Forecast!$F$5:$F$38,CP_Forecast!$E$5:$E$38,Capacity_Charges!IB$6)</f>
        <v>6.9211693536222301</v>
      </c>
      <c r="IC32" s="15">
        <f>SUMIFS(CP_Forecast!$F$5:$F$38,CP_Forecast!$E$5:$E$38,Capacity_Charges!IC$6)</f>
        <v>6.9211693536222301</v>
      </c>
      <c r="ID32" s="15">
        <f>SUMIFS(CP_Forecast!$F$5:$F$38,CP_Forecast!$E$5:$E$38,Capacity_Charges!ID$6)</f>
        <v>7.1288044342308972</v>
      </c>
      <c r="IE32" s="15">
        <f>SUMIFS(CP_Forecast!$F$5:$F$38,CP_Forecast!$E$5:$E$38,Capacity_Charges!IE$6)</f>
        <v>7.1288044342308972</v>
      </c>
      <c r="IF32" s="15">
        <f>SUMIFS(CP_Forecast!$F$5:$F$38,CP_Forecast!$E$5:$E$38,Capacity_Charges!IF$6)</f>
        <v>7.1288044342308972</v>
      </c>
      <c r="IG32" s="15">
        <f>SUMIFS(CP_Forecast!$F$5:$F$38,CP_Forecast!$E$5:$E$38,Capacity_Charges!IG$6)</f>
        <v>7.1288044342308972</v>
      </c>
      <c r="IH32" s="15">
        <f>SUMIFS(CP_Forecast!$F$5:$F$38,CP_Forecast!$E$5:$E$38,Capacity_Charges!IH$6)</f>
        <v>7.1288044342308972</v>
      </c>
      <c r="II32" s="15">
        <f>SUMIFS(CP_Forecast!$F$5:$F$38,CP_Forecast!$E$5:$E$38,Capacity_Charges!II$6)</f>
        <v>7.1288044342308972</v>
      </c>
      <c r="IJ32" s="15">
        <f>SUMIFS(CP_Forecast!$F$5:$F$38,CP_Forecast!$E$5:$E$38,Capacity_Charges!IJ$6)</f>
        <v>7.1288044342308972</v>
      </c>
      <c r="IK32" s="15">
        <f>SUMIFS(CP_Forecast!$F$5:$F$38,CP_Forecast!$E$5:$E$38,Capacity_Charges!IK$6)</f>
        <v>7.1288044342308972</v>
      </c>
      <c r="IL32" s="15">
        <f>SUMIFS(CP_Forecast!$F$5:$F$38,CP_Forecast!$E$5:$E$38,Capacity_Charges!IL$6)</f>
        <v>7.1288044342308972</v>
      </c>
      <c r="IM32" s="15">
        <f>SUMIFS(CP_Forecast!$F$5:$F$38,CP_Forecast!$E$5:$E$38,Capacity_Charges!IM$6)</f>
        <v>7.1288044342308972</v>
      </c>
      <c r="IN32" s="15">
        <f>SUMIFS(CP_Forecast!$F$5:$F$38,CP_Forecast!$E$5:$E$38,Capacity_Charges!IN$6)</f>
        <v>7.1288044342308972</v>
      </c>
      <c r="IO32" s="15">
        <f>SUMIFS(CP_Forecast!$F$5:$F$38,CP_Forecast!$E$5:$E$38,Capacity_Charges!IO$6)</f>
        <v>7.1288044342308972</v>
      </c>
      <c r="IP32" s="15">
        <f>SUMIFS(CP_Forecast!$F$5:$F$38,CP_Forecast!$E$5:$E$38,Capacity_Charges!IP$6)</f>
        <v>7.3426685672578245</v>
      </c>
      <c r="IQ32" s="15">
        <f>SUMIFS(CP_Forecast!$F$5:$F$38,CP_Forecast!$E$5:$E$38,Capacity_Charges!IQ$6)</f>
        <v>7.3426685672578245</v>
      </c>
      <c r="IR32" s="15">
        <f>SUMIFS(CP_Forecast!$F$5:$F$38,CP_Forecast!$E$5:$E$38,Capacity_Charges!IR$6)</f>
        <v>7.3426685672578245</v>
      </c>
      <c r="IS32" s="15">
        <f>SUMIFS(CP_Forecast!$F$5:$F$38,CP_Forecast!$E$5:$E$38,Capacity_Charges!IS$6)</f>
        <v>7.3426685672578245</v>
      </c>
      <c r="IT32" s="15">
        <f>SUMIFS(CP_Forecast!$F$5:$F$38,CP_Forecast!$E$5:$E$38,Capacity_Charges!IT$6)</f>
        <v>7.3426685672578245</v>
      </c>
      <c r="IU32" s="15">
        <f>SUMIFS(CP_Forecast!$F$5:$F$38,CP_Forecast!$E$5:$E$38,Capacity_Charges!IU$6)</f>
        <v>7.3426685672578245</v>
      </c>
      <c r="IV32" s="15">
        <f>SUMIFS(CP_Forecast!$F$5:$F$38,CP_Forecast!$E$5:$E$38,Capacity_Charges!IV$6)</f>
        <v>7.3426685672578245</v>
      </c>
      <c r="IW32" s="15">
        <f>SUMIFS(CP_Forecast!$F$5:$F$38,CP_Forecast!$E$5:$E$38,Capacity_Charges!IW$6)</f>
        <v>7.3426685672578245</v>
      </c>
      <c r="IX32" s="15">
        <f>SUMIFS(CP_Forecast!$F$5:$F$38,CP_Forecast!$E$5:$E$38,Capacity_Charges!IX$6)</f>
        <v>7.3426685672578245</v>
      </c>
      <c r="IY32" s="15">
        <f>SUMIFS(CP_Forecast!$F$5:$F$38,CP_Forecast!$E$5:$E$38,Capacity_Charges!IY$6)</f>
        <v>7.3426685672578245</v>
      </c>
      <c r="IZ32" s="15">
        <f>SUMIFS(CP_Forecast!$F$5:$F$38,CP_Forecast!$E$5:$E$38,Capacity_Charges!IZ$6)</f>
        <v>7.3426685672578245</v>
      </c>
      <c r="JA32" s="15">
        <f>SUMIFS(CP_Forecast!$F$5:$F$38,CP_Forecast!$E$5:$E$38,Capacity_Charges!JA$6)</f>
        <v>7.3426685672578245</v>
      </c>
      <c r="JB32" s="15">
        <f>SUMIFS(CP_Forecast!$F$5:$F$38,CP_Forecast!$E$5:$E$38,Capacity_Charges!JB$6)</f>
        <v>7.5629486242755597</v>
      </c>
      <c r="JC32" s="15">
        <f>SUMIFS(CP_Forecast!$F$5:$F$38,CP_Forecast!$E$5:$E$38,Capacity_Charges!JC$6)</f>
        <v>7.5629486242755597</v>
      </c>
      <c r="JD32" s="15">
        <f>SUMIFS(CP_Forecast!$F$5:$F$38,CP_Forecast!$E$5:$E$38,Capacity_Charges!JD$6)</f>
        <v>7.5629486242755597</v>
      </c>
      <c r="JE32" s="15">
        <f>SUMIFS(CP_Forecast!$F$5:$F$38,CP_Forecast!$E$5:$E$38,Capacity_Charges!JE$6)</f>
        <v>7.5629486242755597</v>
      </c>
      <c r="JF32" s="15">
        <f>SUMIFS(CP_Forecast!$F$5:$F$38,CP_Forecast!$E$5:$E$38,Capacity_Charges!JF$6)</f>
        <v>7.5629486242755597</v>
      </c>
      <c r="JG32" s="15">
        <f>SUMIFS(CP_Forecast!$F$5:$F$38,CP_Forecast!$E$5:$E$38,Capacity_Charges!JG$6)</f>
        <v>7.5629486242755597</v>
      </c>
      <c r="JH32" s="15">
        <f>SUMIFS(CP_Forecast!$F$5:$F$38,CP_Forecast!$E$5:$E$38,Capacity_Charges!JH$6)</f>
        <v>7.5629486242755597</v>
      </c>
      <c r="JI32" s="15">
        <f>SUMIFS(CP_Forecast!$F$5:$F$38,CP_Forecast!$E$5:$E$38,Capacity_Charges!JI$6)</f>
        <v>7.5629486242755597</v>
      </c>
      <c r="JJ32" s="15">
        <f>SUMIFS(CP_Forecast!$F$5:$F$38,CP_Forecast!$E$5:$E$38,Capacity_Charges!JJ$6)</f>
        <v>7.5629486242755597</v>
      </c>
      <c r="JK32" s="15">
        <f>SUMIFS(CP_Forecast!$F$5:$F$38,CP_Forecast!$E$5:$E$38,Capacity_Charges!JK$6)</f>
        <v>7.5629486242755597</v>
      </c>
      <c r="JL32" s="15">
        <f>SUMIFS(CP_Forecast!$F$5:$F$38,CP_Forecast!$E$5:$E$38,Capacity_Charges!JL$6)</f>
        <v>7.5629486242755597</v>
      </c>
      <c r="JM32" s="15">
        <f>SUMIFS(CP_Forecast!$F$5:$F$38,CP_Forecast!$E$5:$E$38,Capacity_Charges!JM$6)</f>
        <v>7.5629486242755597</v>
      </c>
      <c r="JN32" s="15">
        <f>SUMIFS(CP_Forecast!$F$5:$F$38,CP_Forecast!$E$5:$E$38,Capacity_Charges!JN$6)</f>
        <v>7.7898370830038264</v>
      </c>
      <c r="JO32" s="15">
        <f>SUMIFS(CP_Forecast!$F$5:$F$38,CP_Forecast!$E$5:$E$38,Capacity_Charges!JO$6)</f>
        <v>7.7898370830038264</v>
      </c>
      <c r="JP32" s="15">
        <f>SUMIFS(CP_Forecast!$F$5:$F$38,CP_Forecast!$E$5:$E$38,Capacity_Charges!JP$6)</f>
        <v>7.7898370830038264</v>
      </c>
      <c r="JQ32" s="15">
        <f>SUMIFS(CP_Forecast!$F$5:$F$38,CP_Forecast!$E$5:$E$38,Capacity_Charges!JQ$6)</f>
        <v>7.7898370830038264</v>
      </c>
      <c r="JR32" s="15">
        <f>SUMIFS(CP_Forecast!$F$5:$F$38,CP_Forecast!$E$5:$E$38,Capacity_Charges!JR$6)</f>
        <v>7.7898370830038264</v>
      </c>
      <c r="JS32" s="15">
        <f>SUMIFS(CP_Forecast!$F$5:$F$38,CP_Forecast!$E$5:$E$38,Capacity_Charges!JS$6)</f>
        <v>7.7898370830038264</v>
      </c>
      <c r="JT32" s="15">
        <f>SUMIFS(CP_Forecast!$F$5:$F$38,CP_Forecast!$E$5:$E$38,Capacity_Charges!JT$6)</f>
        <v>7.7898370830038264</v>
      </c>
      <c r="JU32" s="15">
        <f>SUMIFS(CP_Forecast!$F$5:$F$38,CP_Forecast!$E$5:$E$38,Capacity_Charges!JU$6)</f>
        <v>7.7898370830038264</v>
      </c>
      <c r="JV32" s="15">
        <f>SUMIFS(CP_Forecast!$F$5:$F$38,CP_Forecast!$E$5:$E$38,Capacity_Charges!JV$6)</f>
        <v>7.7898370830038264</v>
      </c>
      <c r="JW32" s="15">
        <f>SUMIFS(CP_Forecast!$F$5:$F$38,CP_Forecast!$E$5:$E$38,Capacity_Charges!JW$6)</f>
        <v>7.7898370830038264</v>
      </c>
      <c r="JX32" s="15">
        <f>SUMIFS(CP_Forecast!$F$5:$F$38,CP_Forecast!$E$5:$E$38,Capacity_Charges!JX$6)</f>
        <v>7.7898370830038264</v>
      </c>
      <c r="JY32" s="15">
        <f>SUMIFS(CP_Forecast!$F$5:$F$38,CP_Forecast!$E$5:$E$38,Capacity_Charges!JY$6)</f>
        <v>7.7898370830038264</v>
      </c>
      <c r="JZ32" s="15">
        <f>SUMIFS(CP_Forecast!$F$5:$F$38,CP_Forecast!$E$5:$E$38,Capacity_Charges!JZ$6)</f>
        <v>8.0235321954939423</v>
      </c>
      <c r="KA32" s="15">
        <f>SUMIFS(CP_Forecast!$F$5:$F$38,CP_Forecast!$E$5:$E$38,Capacity_Charges!KA$6)</f>
        <v>8.0235321954939423</v>
      </c>
      <c r="KB32" s="15">
        <f>SUMIFS(CP_Forecast!$F$5:$F$38,CP_Forecast!$E$5:$E$38,Capacity_Charges!KB$6)</f>
        <v>8.0235321954939423</v>
      </c>
      <c r="KC32" s="15">
        <f>SUMIFS(CP_Forecast!$F$5:$F$38,CP_Forecast!$E$5:$E$38,Capacity_Charges!KC$6)</f>
        <v>8.0235321954939423</v>
      </c>
      <c r="KD32" s="15">
        <f>SUMIFS(CP_Forecast!$F$5:$F$38,CP_Forecast!$E$5:$E$38,Capacity_Charges!KD$6)</f>
        <v>8.0235321954939423</v>
      </c>
      <c r="KE32" s="15">
        <f>SUMIFS(CP_Forecast!$F$5:$F$38,CP_Forecast!$E$5:$E$38,Capacity_Charges!KE$6)</f>
        <v>8.0235321954939423</v>
      </c>
      <c r="KF32" s="15">
        <f>SUMIFS(CP_Forecast!$F$5:$F$38,CP_Forecast!$E$5:$E$38,Capacity_Charges!KF$6)</f>
        <v>8.0235321954939423</v>
      </c>
      <c r="KG32" s="15">
        <f>SUMIFS(CP_Forecast!$F$5:$F$38,CP_Forecast!$E$5:$E$38,Capacity_Charges!KG$6)</f>
        <v>8.0235321954939423</v>
      </c>
      <c r="KH32" s="15">
        <f>SUMIFS(CP_Forecast!$F$5:$F$38,CP_Forecast!$E$5:$E$38,Capacity_Charges!KH$6)</f>
        <v>8.0235321954939423</v>
      </c>
      <c r="KI32" s="15">
        <f>SUMIFS(CP_Forecast!$F$5:$F$38,CP_Forecast!$E$5:$E$38,Capacity_Charges!KI$6)</f>
        <v>8.0235321954939423</v>
      </c>
      <c r="KJ32" s="15">
        <f>SUMIFS(CP_Forecast!$F$5:$F$38,CP_Forecast!$E$5:$E$38,Capacity_Charges!KJ$6)</f>
        <v>8.0235321954939423</v>
      </c>
      <c r="KK32" s="15">
        <f>SUMIFS(CP_Forecast!$F$5:$F$38,CP_Forecast!$E$5:$E$38,Capacity_Charges!KK$6)</f>
        <v>8.0235321954939423</v>
      </c>
      <c r="KL32" s="15">
        <f>SUMIFS(CP_Forecast!$F$5:$F$38,CP_Forecast!$E$5:$E$38,Capacity_Charges!KL$6)</f>
        <v>8.2642381613587599</v>
      </c>
      <c r="KM32" s="15">
        <f>SUMIFS(CP_Forecast!$F$5:$F$38,CP_Forecast!$E$5:$E$38,Capacity_Charges!KM$6)</f>
        <v>8.2642381613587599</v>
      </c>
      <c r="KN32" s="15">
        <f>SUMIFS(CP_Forecast!$F$5:$F$38,CP_Forecast!$E$5:$E$38,Capacity_Charges!KN$6)</f>
        <v>8.2642381613587599</v>
      </c>
      <c r="KO32" s="15">
        <f>SUMIFS(CP_Forecast!$F$5:$F$38,CP_Forecast!$E$5:$E$38,Capacity_Charges!KO$6)</f>
        <v>8.2642381613587599</v>
      </c>
      <c r="KP32" s="15">
        <f>SUMIFS(CP_Forecast!$F$5:$F$38,CP_Forecast!$E$5:$E$38,Capacity_Charges!KP$6)</f>
        <v>8.2642381613587599</v>
      </c>
      <c r="KQ32" s="15">
        <f>SUMIFS(CP_Forecast!$F$5:$F$38,CP_Forecast!$E$5:$E$38,Capacity_Charges!KQ$6)</f>
        <v>8.2642381613587599</v>
      </c>
      <c r="KR32" s="15">
        <f>SUMIFS(CP_Forecast!$F$5:$F$38,CP_Forecast!$E$5:$E$38,Capacity_Charges!KR$6)</f>
        <v>8.2642381613587599</v>
      </c>
      <c r="KS32" s="15">
        <f>SUMIFS(CP_Forecast!$F$5:$F$38,CP_Forecast!$E$5:$E$38,Capacity_Charges!KS$6)</f>
        <v>8.2642381613587599</v>
      </c>
      <c r="KT32" s="15">
        <f>SUMIFS(CP_Forecast!$F$5:$F$38,CP_Forecast!$E$5:$E$38,Capacity_Charges!KT$6)</f>
        <v>8.2642381613587599</v>
      </c>
      <c r="KU32" s="15">
        <f>SUMIFS(CP_Forecast!$F$5:$F$38,CP_Forecast!$E$5:$E$38,Capacity_Charges!KU$6)</f>
        <v>8.2642381613587599</v>
      </c>
      <c r="KV32" s="15">
        <f>SUMIFS(CP_Forecast!$F$5:$F$38,CP_Forecast!$E$5:$E$38,Capacity_Charges!KV$6)</f>
        <v>8.2642381613587599</v>
      </c>
      <c r="KW32" s="15">
        <f>SUMIFS(CP_Forecast!$F$5:$F$38,CP_Forecast!$E$5:$E$38,Capacity_Charges!KW$6)</f>
        <v>8.2642381613587599</v>
      </c>
      <c r="KX32" s="15">
        <f>SUMIFS(CP_Forecast!$F$5:$F$38,CP_Forecast!$E$5:$E$38,Capacity_Charges!KX$6)</f>
        <v>8.5121653061995222</v>
      </c>
      <c r="KY32" s="15">
        <f>SUMIFS(CP_Forecast!$F$5:$F$38,CP_Forecast!$E$5:$E$38,Capacity_Charges!KY$6)</f>
        <v>8.5121653061995222</v>
      </c>
      <c r="KZ32" s="15">
        <f>SUMIFS(CP_Forecast!$F$5:$F$38,CP_Forecast!$E$5:$E$38,Capacity_Charges!KZ$6)</f>
        <v>8.5121653061995222</v>
      </c>
      <c r="LA32" s="15">
        <f>SUMIFS(CP_Forecast!$F$5:$F$38,CP_Forecast!$E$5:$E$38,Capacity_Charges!LA$6)</f>
        <v>8.5121653061995222</v>
      </c>
      <c r="LB32" s="15">
        <f>SUMIFS(CP_Forecast!$F$5:$F$38,CP_Forecast!$E$5:$E$38,Capacity_Charges!LB$6)</f>
        <v>8.5121653061995222</v>
      </c>
      <c r="LC32" s="15">
        <f>SUMIFS(CP_Forecast!$F$5:$F$38,CP_Forecast!$E$5:$E$38,Capacity_Charges!LC$6)</f>
        <v>8.5121653061995222</v>
      </c>
      <c r="LD32" s="15">
        <f>SUMIFS(CP_Forecast!$F$5:$F$38,CP_Forecast!$E$5:$E$38,Capacity_Charges!LD$6)</f>
        <v>8.5121653061995222</v>
      </c>
      <c r="LE32" s="15">
        <f>SUMIFS(CP_Forecast!$F$5:$F$38,CP_Forecast!$E$5:$E$38,Capacity_Charges!LE$6)</f>
        <v>8.5121653061995222</v>
      </c>
      <c r="LF32" s="15">
        <f>SUMIFS(CP_Forecast!$F$5:$F$38,CP_Forecast!$E$5:$E$38,Capacity_Charges!LF$6)</f>
        <v>8.5121653061995222</v>
      </c>
      <c r="LG32" s="15">
        <f>SUMIFS(CP_Forecast!$F$5:$F$38,CP_Forecast!$E$5:$E$38,Capacity_Charges!LG$6)</f>
        <v>8.5121653061995222</v>
      </c>
      <c r="LH32" s="15">
        <f>SUMIFS(CP_Forecast!$F$5:$F$38,CP_Forecast!$E$5:$E$38,Capacity_Charges!LH$6)</f>
        <v>8.5121653061995222</v>
      </c>
      <c r="LI32" s="15">
        <f>SUMIFS(CP_Forecast!$F$5:$F$38,CP_Forecast!$E$5:$E$38,Capacity_Charges!LI$6)</f>
        <v>8.5121653061995222</v>
      </c>
      <c r="LJ32" s="15">
        <f>SUMIFS(CP_Forecast!$F$5:$F$38,CP_Forecast!$E$5:$E$38,Capacity_Charges!LJ$6)</f>
        <v>8.7675302653855081</v>
      </c>
      <c r="LK32" s="15">
        <f>SUMIFS(CP_Forecast!$F$5:$F$38,CP_Forecast!$E$5:$E$38,Capacity_Charges!LK$6)</f>
        <v>8.7675302653855081</v>
      </c>
      <c r="LL32" s="15">
        <f>SUMIFS(CP_Forecast!$F$5:$F$38,CP_Forecast!$E$5:$E$38,Capacity_Charges!LL$6)</f>
        <v>8.7675302653855081</v>
      </c>
      <c r="LM32" s="15">
        <f>SUMIFS(CP_Forecast!$F$5:$F$38,CP_Forecast!$E$5:$E$38,Capacity_Charges!LM$6)</f>
        <v>8.7675302653855081</v>
      </c>
      <c r="LN32" s="15">
        <f>SUMIFS(CP_Forecast!$F$5:$F$38,CP_Forecast!$E$5:$E$38,Capacity_Charges!LN$6)</f>
        <v>8.7675302653855081</v>
      </c>
      <c r="LO32" s="15">
        <f>SUMIFS(CP_Forecast!$F$5:$F$38,CP_Forecast!$E$5:$E$38,Capacity_Charges!LO$6)</f>
        <v>8.7675302653855081</v>
      </c>
      <c r="LP32" s="15">
        <f>SUMIFS(CP_Forecast!$F$5:$F$38,CP_Forecast!$E$5:$E$38,Capacity_Charges!LP$6)</f>
        <v>8.7675302653855081</v>
      </c>
      <c r="LQ32" s="15">
        <f>SUMIFS(CP_Forecast!$F$5:$F$38,CP_Forecast!$E$5:$E$38,Capacity_Charges!LQ$6)</f>
        <v>8.7675302653855081</v>
      </c>
      <c r="LR32" s="15">
        <f>SUMIFS(CP_Forecast!$F$5:$F$38,CP_Forecast!$E$5:$E$38,Capacity_Charges!LR$6)</f>
        <v>8.7675302653855081</v>
      </c>
      <c r="LS32" s="15">
        <f>SUMIFS(CP_Forecast!$F$5:$F$38,CP_Forecast!$E$5:$E$38,Capacity_Charges!LS$6)</f>
        <v>8.7675302653855081</v>
      </c>
      <c r="LT32" s="15">
        <f>SUMIFS(CP_Forecast!$F$5:$F$38,CP_Forecast!$E$5:$E$38,Capacity_Charges!LT$6)</f>
        <v>8.7675302653855081</v>
      </c>
      <c r="LU32" s="15">
        <f>SUMIFS(CP_Forecast!$F$5:$F$38,CP_Forecast!$E$5:$E$38,Capacity_Charges!LU$6)</f>
        <v>8.7675302653855081</v>
      </c>
      <c r="LV32" s="15">
        <f>SUMIFS(CP_Forecast!$F$5:$F$38,CP_Forecast!$E$5:$E$38,Capacity_Charges!LV$6)</f>
        <v>9.0305561733470743</v>
      </c>
      <c r="LW32" s="15">
        <f>SUMIFS(CP_Forecast!$F$5:$F$38,CP_Forecast!$E$5:$E$38,Capacity_Charges!LW$6)</f>
        <v>9.0305561733470743</v>
      </c>
      <c r="LX32" s="15">
        <f>SUMIFS(CP_Forecast!$F$5:$F$38,CP_Forecast!$E$5:$E$38,Capacity_Charges!LX$6)</f>
        <v>9.0305561733470743</v>
      </c>
      <c r="LY32" s="15">
        <f>SUMIFS(CP_Forecast!$F$5:$F$38,CP_Forecast!$E$5:$E$38,Capacity_Charges!LY$6)</f>
        <v>9.0305561733470743</v>
      </c>
      <c r="LZ32" s="15">
        <f>SUMIFS(CP_Forecast!$F$5:$F$38,CP_Forecast!$E$5:$E$38,Capacity_Charges!LZ$6)</f>
        <v>9.0305561733470743</v>
      </c>
      <c r="MA32" s="15">
        <f>SUMIFS(CP_Forecast!$F$5:$F$38,CP_Forecast!$E$5:$E$38,Capacity_Charges!MA$6)</f>
        <v>9.0305561733470743</v>
      </c>
      <c r="MB32" s="15">
        <f>SUMIFS(CP_Forecast!$F$5:$F$38,CP_Forecast!$E$5:$E$38,Capacity_Charges!MB$6)</f>
        <v>9.0305561733470743</v>
      </c>
      <c r="MC32" s="15">
        <f>SUMIFS(CP_Forecast!$F$5:$F$38,CP_Forecast!$E$5:$E$38,Capacity_Charges!MC$6)</f>
        <v>9.0305561733470743</v>
      </c>
      <c r="MD32" s="15">
        <f>SUMIFS(CP_Forecast!$F$5:$F$38,CP_Forecast!$E$5:$E$38,Capacity_Charges!MD$6)</f>
        <v>9.0305561733470743</v>
      </c>
      <c r="ME32" s="15">
        <f>SUMIFS(CP_Forecast!$F$5:$F$38,CP_Forecast!$E$5:$E$38,Capacity_Charges!ME$6)</f>
        <v>9.0305561733470743</v>
      </c>
      <c r="MF32" s="15">
        <f>SUMIFS(CP_Forecast!$F$5:$F$38,CP_Forecast!$E$5:$E$38,Capacity_Charges!MF$6)</f>
        <v>9.0305561733470743</v>
      </c>
      <c r="MG32" s="15">
        <f>SUMIFS(CP_Forecast!$F$5:$F$38,CP_Forecast!$E$5:$E$38,Capacity_Charges!MG$6)</f>
        <v>9.0305561733470743</v>
      </c>
      <c r="MH32" s="15">
        <f>SUMIFS(CP_Forecast!$F$5:$F$38,CP_Forecast!$E$5:$E$38,Capacity_Charges!MH$6)</f>
        <v>9.301472858547486</v>
      </c>
      <c r="MI32" s="15">
        <f>SUMIFS(CP_Forecast!$F$5:$F$38,CP_Forecast!$E$5:$E$38,Capacity_Charges!MI$6)</f>
        <v>9.301472858547486</v>
      </c>
      <c r="MJ32" s="15">
        <f>SUMIFS(CP_Forecast!$F$5:$F$38,CP_Forecast!$E$5:$E$38,Capacity_Charges!MJ$6)</f>
        <v>9.301472858547486</v>
      </c>
      <c r="MK32" s="15">
        <f>SUMIFS(CP_Forecast!$F$5:$F$38,CP_Forecast!$E$5:$E$38,Capacity_Charges!MK$6)</f>
        <v>9.301472858547486</v>
      </c>
      <c r="ML32" s="15">
        <f>SUMIFS(CP_Forecast!$F$5:$F$38,CP_Forecast!$E$5:$E$38,Capacity_Charges!ML$6)</f>
        <v>9.301472858547486</v>
      </c>
      <c r="MM32" s="15">
        <f>SUMIFS(CP_Forecast!$F$5:$F$38,CP_Forecast!$E$5:$E$38,Capacity_Charges!MM$6)</f>
        <v>9.301472858547486</v>
      </c>
      <c r="MN32" s="15">
        <f>SUMIFS(CP_Forecast!$F$5:$F$38,CP_Forecast!$E$5:$E$38,Capacity_Charges!MN$6)</f>
        <v>9.301472858547486</v>
      </c>
      <c r="MO32" s="15">
        <f>SUMIFS(CP_Forecast!$F$5:$F$38,CP_Forecast!$E$5:$E$38,Capacity_Charges!MO$6)</f>
        <v>9.301472858547486</v>
      </c>
      <c r="MP32" s="15">
        <f>SUMIFS(CP_Forecast!$F$5:$F$38,CP_Forecast!$E$5:$E$38,Capacity_Charges!MP$6)</f>
        <v>9.301472858547486</v>
      </c>
      <c r="MQ32" s="15">
        <f>SUMIFS(CP_Forecast!$F$5:$F$38,CP_Forecast!$E$5:$E$38,Capacity_Charges!MQ$6)</f>
        <v>9.301472858547486</v>
      </c>
      <c r="MR32" s="15">
        <f>SUMIFS(CP_Forecast!$F$5:$F$38,CP_Forecast!$E$5:$E$38,Capacity_Charges!MR$6)</f>
        <v>9.301472858547486</v>
      </c>
      <c r="MS32" s="15">
        <f>SUMIFS(CP_Forecast!$F$5:$F$38,CP_Forecast!$E$5:$E$38,Capacity_Charges!MS$6)</f>
        <v>9.301472858547486</v>
      </c>
      <c r="MT32" s="15">
        <f>SUMIFS(CP_Forecast!$F$5:$F$38,CP_Forecast!$E$5:$E$38,Capacity_Charges!MT$6)</f>
        <v>9.5805170443039103</v>
      </c>
      <c r="MU32" s="15">
        <f>SUMIFS(CP_Forecast!$F$5:$F$38,CP_Forecast!$E$5:$E$38,Capacity_Charges!MU$6)</f>
        <v>9.5805170443039103</v>
      </c>
      <c r="MV32" s="15">
        <f>SUMIFS(CP_Forecast!$F$5:$F$38,CP_Forecast!$E$5:$E$38,Capacity_Charges!MV$6)</f>
        <v>9.5805170443039103</v>
      </c>
      <c r="MW32" s="15">
        <f>SUMIFS(CP_Forecast!$F$5:$F$38,CP_Forecast!$E$5:$E$38,Capacity_Charges!MW$6)</f>
        <v>9.5805170443039103</v>
      </c>
      <c r="MX32" s="15">
        <f>SUMIFS(CP_Forecast!$F$5:$F$38,CP_Forecast!$E$5:$E$38,Capacity_Charges!MX$6)</f>
        <v>9.5805170443039103</v>
      </c>
      <c r="MY32" s="15">
        <f>SUMIFS(CP_Forecast!$F$5:$F$38,CP_Forecast!$E$5:$E$38,Capacity_Charges!MY$6)</f>
        <v>9.5805170443039103</v>
      </c>
      <c r="MZ32" s="15">
        <f>SUMIFS(CP_Forecast!$F$5:$F$38,CP_Forecast!$E$5:$E$38,Capacity_Charges!MZ$6)</f>
        <v>9.5805170443039103</v>
      </c>
      <c r="NA32" s="1"/>
      <c r="NB32" s="19" t="str">
        <f t="shared" si="445"/>
        <v xml:space="preserve">FCM Clearing Price </v>
      </c>
      <c r="NC32" s="15">
        <f t="shared" si="446"/>
        <v>4.9640000000000004</v>
      </c>
      <c r="ND32" s="15">
        <f t="shared" si="446"/>
        <v>4.6310000000000002</v>
      </c>
      <c r="NE32" s="15">
        <f t="shared" si="446"/>
        <v>4.1462499999999993</v>
      </c>
      <c r="NF32" s="15">
        <f t="shared" si="446"/>
        <v>2.7505833333333336</v>
      </c>
      <c r="NG32" s="15">
        <f t="shared" si="446"/>
        <v>2.2786666666666666</v>
      </c>
      <c r="NH32" s="15">
        <f t="shared" si="446"/>
        <v>2.5084999999999993</v>
      </c>
      <c r="NI32" s="15">
        <f t="shared" si="446"/>
        <v>3.0962499999999999</v>
      </c>
      <c r="NJ32" s="15">
        <f t="shared" si="446"/>
        <v>3.9375</v>
      </c>
      <c r="NK32" s="15">
        <f t="shared" si="446"/>
        <v>4.6875</v>
      </c>
      <c r="NL32" s="15">
        <f t="shared" si="446"/>
        <v>5.0874999999999995</v>
      </c>
      <c r="NM32" s="15">
        <f t="shared" si="447"/>
        <v>5.2401250000000017</v>
      </c>
      <c r="NN32" s="15">
        <f t="shared" si="447"/>
        <v>5.3973287500000025</v>
      </c>
      <c r="NO32" s="15">
        <f t="shared" si="447"/>
        <v>5.5592486124999994</v>
      </c>
      <c r="NP32" s="15">
        <f t="shared" si="447"/>
        <v>5.7260260708750019</v>
      </c>
      <c r="NQ32" s="15">
        <f t="shared" si="447"/>
        <v>5.8978068530012502</v>
      </c>
      <c r="NR32" s="15">
        <f t="shared" si="447"/>
        <v>6.0747410585912895</v>
      </c>
      <c r="NS32" s="15">
        <f t="shared" si="447"/>
        <v>6.2569832903490274</v>
      </c>
      <c r="NT32" s="15">
        <f t="shared" si="447"/>
        <v>6.4446927890594994</v>
      </c>
      <c r="NU32" s="15">
        <f t="shared" si="447"/>
        <v>6.6380335727312838</v>
      </c>
      <c r="NV32" s="15">
        <f t="shared" si="447"/>
        <v>6.8371745799132233</v>
      </c>
      <c r="NW32" s="15">
        <f t="shared" si="448"/>
        <v>7.0422898173106212</v>
      </c>
      <c r="NX32" s="15">
        <f t="shared" si="448"/>
        <v>7.2535585118299366</v>
      </c>
      <c r="NY32" s="15">
        <f t="shared" si="448"/>
        <v>7.4711652671848379</v>
      </c>
      <c r="NZ32" s="15">
        <f t="shared" si="448"/>
        <v>7.6953002252003833</v>
      </c>
      <c r="OA32" s="15">
        <f t="shared" si="448"/>
        <v>7.9261592319563938</v>
      </c>
      <c r="OB32" s="15">
        <f t="shared" si="448"/>
        <v>8.1639440089150863</v>
      </c>
      <c r="OC32" s="15">
        <f t="shared" si="448"/>
        <v>8.4088623291825382</v>
      </c>
      <c r="OD32" s="15">
        <f t="shared" si="448"/>
        <v>8.6611281990580125</v>
      </c>
      <c r="OE32" s="15">
        <f t="shared" si="448"/>
        <v>8.9209620450297571</v>
      </c>
      <c r="OF32" s="15">
        <f t="shared" si="448"/>
        <v>9.1885909063806466</v>
      </c>
      <c r="OH32" s="58" t="str">
        <f>_xlfn.CONCAT(C29," ",D32)</f>
        <v xml:space="preserve">Fox Island Diesel FCM Clearing Price </v>
      </c>
    </row>
    <row r="33" spans="2:398" x14ac:dyDescent="0.25">
      <c r="C33" s="3"/>
      <c r="D33" s="19" t="s">
        <v>85</v>
      </c>
      <c r="E33" s="16">
        <f t="shared" ref="E33:BP33" si="455">-E29*E32*E30*1000</f>
        <v>0</v>
      </c>
      <c r="F33" s="16">
        <f t="shared" si="455"/>
        <v>0</v>
      </c>
      <c r="G33" s="16">
        <f t="shared" si="455"/>
        <v>0</v>
      </c>
      <c r="H33" s="16">
        <f t="shared" si="455"/>
        <v>0</v>
      </c>
      <c r="I33" s="16">
        <f t="shared" si="455"/>
        <v>0</v>
      </c>
      <c r="J33" s="16">
        <f t="shared" si="455"/>
        <v>0</v>
      </c>
      <c r="K33" s="16">
        <f t="shared" si="455"/>
        <v>0</v>
      </c>
      <c r="L33" s="16">
        <f t="shared" si="455"/>
        <v>0</v>
      </c>
      <c r="M33" s="16">
        <f t="shared" si="455"/>
        <v>0</v>
      </c>
      <c r="N33" s="16">
        <f t="shared" si="455"/>
        <v>0</v>
      </c>
      <c r="O33" s="16">
        <f t="shared" si="455"/>
        <v>0</v>
      </c>
      <c r="P33" s="16">
        <f t="shared" si="455"/>
        <v>0</v>
      </c>
      <c r="Q33" s="16">
        <f t="shared" si="455"/>
        <v>0</v>
      </c>
      <c r="R33" s="16">
        <f t="shared" si="455"/>
        <v>0</v>
      </c>
      <c r="S33" s="16">
        <f t="shared" si="455"/>
        <v>0</v>
      </c>
      <c r="T33" s="16">
        <f t="shared" si="455"/>
        <v>0</v>
      </c>
      <c r="U33" s="16">
        <f t="shared" si="455"/>
        <v>0</v>
      </c>
      <c r="V33" s="16">
        <f t="shared" si="455"/>
        <v>0</v>
      </c>
      <c r="W33" s="16">
        <f t="shared" si="455"/>
        <v>0</v>
      </c>
      <c r="X33" s="16">
        <f t="shared" si="455"/>
        <v>0</v>
      </c>
      <c r="Y33" s="16">
        <f t="shared" si="455"/>
        <v>0</v>
      </c>
      <c r="Z33" s="16">
        <f t="shared" si="455"/>
        <v>0</v>
      </c>
      <c r="AA33" s="16">
        <f t="shared" si="455"/>
        <v>0</v>
      </c>
      <c r="AB33" s="16">
        <f t="shared" si="455"/>
        <v>0</v>
      </c>
      <c r="AC33" s="16">
        <f t="shared" si="455"/>
        <v>0</v>
      </c>
      <c r="AD33" s="16">
        <f t="shared" si="455"/>
        <v>0</v>
      </c>
      <c r="AE33" s="16">
        <f t="shared" si="455"/>
        <v>0</v>
      </c>
      <c r="AF33" s="16">
        <f t="shared" si="455"/>
        <v>0</v>
      </c>
      <c r="AG33" s="16">
        <f t="shared" si="455"/>
        <v>0</v>
      </c>
      <c r="AH33" s="16">
        <f t="shared" si="455"/>
        <v>0</v>
      </c>
      <c r="AI33" s="16">
        <f t="shared" si="455"/>
        <v>0</v>
      </c>
      <c r="AJ33" s="16">
        <f t="shared" si="455"/>
        <v>0</v>
      </c>
      <c r="AK33" s="16">
        <f t="shared" si="455"/>
        <v>0</v>
      </c>
      <c r="AL33" s="16">
        <f t="shared" si="455"/>
        <v>0</v>
      </c>
      <c r="AM33" s="16">
        <f t="shared" si="455"/>
        <v>0</v>
      </c>
      <c r="AN33" s="16">
        <f t="shared" si="455"/>
        <v>0</v>
      </c>
      <c r="AO33" s="16">
        <f t="shared" si="455"/>
        <v>0</v>
      </c>
      <c r="AP33" s="16">
        <f t="shared" si="455"/>
        <v>0</v>
      </c>
      <c r="AQ33" s="16">
        <f t="shared" si="455"/>
        <v>0</v>
      </c>
      <c r="AR33" s="16">
        <f t="shared" si="455"/>
        <v>0</v>
      </c>
      <c r="AS33" s="16">
        <f t="shared" si="455"/>
        <v>0</v>
      </c>
      <c r="AT33" s="16">
        <f t="shared" si="455"/>
        <v>0</v>
      </c>
      <c r="AU33" s="16">
        <f t="shared" si="455"/>
        <v>0</v>
      </c>
      <c r="AV33" s="16">
        <f t="shared" si="455"/>
        <v>0</v>
      </c>
      <c r="AW33" s="16">
        <f t="shared" si="455"/>
        <v>0</v>
      </c>
      <c r="AX33" s="16">
        <f t="shared" si="455"/>
        <v>0</v>
      </c>
      <c r="AY33" s="16">
        <f t="shared" si="455"/>
        <v>0</v>
      </c>
      <c r="AZ33" s="16">
        <f t="shared" si="455"/>
        <v>0</v>
      </c>
      <c r="BA33" s="16">
        <f t="shared" si="455"/>
        <v>0</v>
      </c>
      <c r="BB33" s="16">
        <f t="shared" si="455"/>
        <v>0</v>
      </c>
      <c r="BC33" s="16">
        <f t="shared" si="455"/>
        <v>0</v>
      </c>
      <c r="BD33" s="16">
        <f t="shared" si="455"/>
        <v>0</v>
      </c>
      <c r="BE33" s="16">
        <f t="shared" si="455"/>
        <v>0</v>
      </c>
      <c r="BF33" s="16">
        <f t="shared" si="455"/>
        <v>0</v>
      </c>
      <c r="BG33" s="16">
        <f t="shared" si="455"/>
        <v>0</v>
      </c>
      <c r="BH33" s="16">
        <f t="shared" si="455"/>
        <v>0</v>
      </c>
      <c r="BI33" s="16">
        <f t="shared" si="455"/>
        <v>0</v>
      </c>
      <c r="BJ33" s="16">
        <f t="shared" si="455"/>
        <v>0</v>
      </c>
      <c r="BK33" s="16">
        <f t="shared" si="455"/>
        <v>0</v>
      </c>
      <c r="BL33" s="16">
        <f t="shared" si="455"/>
        <v>0</v>
      </c>
      <c r="BM33" s="16">
        <f t="shared" si="455"/>
        <v>0</v>
      </c>
      <c r="BN33" s="16">
        <f t="shared" si="455"/>
        <v>0</v>
      </c>
      <c r="BO33" s="16">
        <f t="shared" si="455"/>
        <v>0</v>
      </c>
      <c r="BP33" s="16">
        <f t="shared" si="455"/>
        <v>0</v>
      </c>
      <c r="BQ33" s="16">
        <f t="shared" ref="BQ33:EB33" si="456">-BQ29*BQ32*BQ30*1000</f>
        <v>0</v>
      </c>
      <c r="BR33" s="16">
        <f t="shared" si="456"/>
        <v>0</v>
      </c>
      <c r="BS33" s="16">
        <f t="shared" si="456"/>
        <v>0</v>
      </c>
      <c r="BT33" s="16">
        <f t="shared" si="456"/>
        <v>0</v>
      </c>
      <c r="BU33" s="16">
        <f t="shared" si="456"/>
        <v>0</v>
      </c>
      <c r="BV33" s="16">
        <f t="shared" si="456"/>
        <v>0</v>
      </c>
      <c r="BW33" s="16">
        <f t="shared" si="456"/>
        <v>0</v>
      </c>
      <c r="BX33" s="16">
        <f t="shared" si="456"/>
        <v>0</v>
      </c>
      <c r="BY33" s="16">
        <f t="shared" si="456"/>
        <v>0</v>
      </c>
      <c r="BZ33" s="16">
        <f t="shared" si="456"/>
        <v>0</v>
      </c>
      <c r="CA33" s="16">
        <f t="shared" si="456"/>
        <v>0</v>
      </c>
      <c r="CB33" s="16">
        <f t="shared" si="456"/>
        <v>0</v>
      </c>
      <c r="CC33" s="16">
        <f t="shared" si="456"/>
        <v>0</v>
      </c>
      <c r="CD33" s="16">
        <f t="shared" si="456"/>
        <v>0</v>
      </c>
      <c r="CE33" s="16">
        <f t="shared" si="456"/>
        <v>0</v>
      </c>
      <c r="CF33" s="16">
        <f t="shared" si="456"/>
        <v>0</v>
      </c>
      <c r="CG33" s="16">
        <f t="shared" si="456"/>
        <v>0</v>
      </c>
      <c r="CH33" s="16">
        <f t="shared" si="456"/>
        <v>0</v>
      </c>
      <c r="CI33" s="16">
        <f t="shared" si="456"/>
        <v>0</v>
      </c>
      <c r="CJ33" s="16">
        <f t="shared" si="456"/>
        <v>0</v>
      </c>
      <c r="CK33" s="16">
        <f t="shared" si="456"/>
        <v>0</v>
      </c>
      <c r="CL33" s="16">
        <f t="shared" si="456"/>
        <v>0</v>
      </c>
      <c r="CM33" s="16">
        <f t="shared" si="456"/>
        <v>0</v>
      </c>
      <c r="CN33" s="16">
        <f t="shared" si="456"/>
        <v>0</v>
      </c>
      <c r="CO33" s="16">
        <f t="shared" si="456"/>
        <v>0</v>
      </c>
      <c r="CP33" s="16">
        <f t="shared" si="456"/>
        <v>0</v>
      </c>
      <c r="CQ33" s="16">
        <f t="shared" si="456"/>
        <v>0</v>
      </c>
      <c r="CR33" s="16">
        <f t="shared" si="456"/>
        <v>0</v>
      </c>
      <c r="CS33" s="16">
        <f t="shared" si="456"/>
        <v>0</v>
      </c>
      <c r="CT33" s="16">
        <f t="shared" si="456"/>
        <v>0</v>
      </c>
      <c r="CU33" s="16">
        <f t="shared" si="456"/>
        <v>0</v>
      </c>
      <c r="CV33" s="16">
        <f t="shared" si="456"/>
        <v>0</v>
      </c>
      <c r="CW33" s="16">
        <f t="shared" si="456"/>
        <v>0</v>
      </c>
      <c r="CX33" s="16">
        <f t="shared" si="456"/>
        <v>0</v>
      </c>
      <c r="CY33" s="16">
        <f t="shared" si="456"/>
        <v>0</v>
      </c>
      <c r="CZ33" s="16">
        <f t="shared" si="456"/>
        <v>0</v>
      </c>
      <c r="DA33" s="16">
        <f t="shared" si="456"/>
        <v>0</v>
      </c>
      <c r="DB33" s="16">
        <f t="shared" si="456"/>
        <v>0</v>
      </c>
      <c r="DC33" s="16">
        <f t="shared" si="456"/>
        <v>0</v>
      </c>
      <c r="DD33" s="16">
        <f t="shared" si="456"/>
        <v>0</v>
      </c>
      <c r="DE33" s="16">
        <f t="shared" si="456"/>
        <v>0</v>
      </c>
      <c r="DF33" s="16">
        <f t="shared" si="456"/>
        <v>0</v>
      </c>
      <c r="DG33" s="16">
        <f t="shared" si="456"/>
        <v>0</v>
      </c>
      <c r="DH33" s="16">
        <f t="shared" si="456"/>
        <v>0</v>
      </c>
      <c r="DI33" s="16">
        <f t="shared" si="456"/>
        <v>0</v>
      </c>
      <c r="DJ33" s="16">
        <f t="shared" si="456"/>
        <v>0</v>
      </c>
      <c r="DK33" s="16">
        <f t="shared" si="456"/>
        <v>0</v>
      </c>
      <c r="DL33" s="16">
        <f t="shared" si="456"/>
        <v>0</v>
      </c>
      <c r="DM33" s="16">
        <f t="shared" si="456"/>
        <v>0</v>
      </c>
      <c r="DN33" s="16">
        <f t="shared" si="456"/>
        <v>0</v>
      </c>
      <c r="DO33" s="16">
        <f t="shared" si="456"/>
        <v>0</v>
      </c>
      <c r="DP33" s="16">
        <f t="shared" si="456"/>
        <v>0</v>
      </c>
      <c r="DQ33" s="16">
        <f t="shared" si="456"/>
        <v>0</v>
      </c>
      <c r="DR33" s="16">
        <f t="shared" si="456"/>
        <v>0</v>
      </c>
      <c r="DS33" s="16">
        <f t="shared" si="456"/>
        <v>0</v>
      </c>
      <c r="DT33" s="16">
        <f t="shared" si="456"/>
        <v>0</v>
      </c>
      <c r="DU33" s="16">
        <f t="shared" si="456"/>
        <v>0</v>
      </c>
      <c r="DV33" s="16">
        <f t="shared" si="456"/>
        <v>0</v>
      </c>
      <c r="DW33" s="16">
        <f t="shared" si="456"/>
        <v>0</v>
      </c>
      <c r="DX33" s="16">
        <f t="shared" si="456"/>
        <v>0</v>
      </c>
      <c r="DY33" s="16">
        <f t="shared" si="456"/>
        <v>0</v>
      </c>
      <c r="DZ33" s="16">
        <f t="shared" si="456"/>
        <v>0</v>
      </c>
      <c r="EA33" s="16">
        <f t="shared" si="456"/>
        <v>0</v>
      </c>
      <c r="EB33" s="16">
        <f t="shared" si="456"/>
        <v>0</v>
      </c>
      <c r="EC33" s="16">
        <f t="shared" ref="EC33:GN33" si="457">-EC29*EC32*EC30*1000</f>
        <v>0</v>
      </c>
      <c r="ED33" s="16">
        <f t="shared" si="457"/>
        <v>0</v>
      </c>
      <c r="EE33" s="16">
        <f t="shared" si="457"/>
        <v>0</v>
      </c>
      <c r="EF33" s="16">
        <f t="shared" si="457"/>
        <v>0</v>
      </c>
      <c r="EG33" s="16">
        <f t="shared" si="457"/>
        <v>0</v>
      </c>
      <c r="EH33" s="16">
        <f t="shared" si="457"/>
        <v>0</v>
      </c>
      <c r="EI33" s="16">
        <f t="shared" si="457"/>
        <v>0</v>
      </c>
      <c r="EJ33" s="16">
        <f t="shared" si="457"/>
        <v>0</v>
      </c>
      <c r="EK33" s="16">
        <f t="shared" si="457"/>
        <v>0</v>
      </c>
      <c r="EL33" s="16">
        <f t="shared" si="457"/>
        <v>0</v>
      </c>
      <c r="EM33" s="16">
        <f t="shared" si="457"/>
        <v>0</v>
      </c>
      <c r="EN33" s="16">
        <f t="shared" si="457"/>
        <v>0</v>
      </c>
      <c r="EO33" s="16">
        <f t="shared" si="457"/>
        <v>0</v>
      </c>
      <c r="EP33" s="16">
        <f t="shared" si="457"/>
        <v>0</v>
      </c>
      <c r="EQ33" s="16">
        <f t="shared" si="457"/>
        <v>0</v>
      </c>
      <c r="ER33" s="16">
        <f t="shared" si="457"/>
        <v>0</v>
      </c>
      <c r="ES33" s="16">
        <f t="shared" si="457"/>
        <v>0</v>
      </c>
      <c r="ET33" s="16">
        <f t="shared" si="457"/>
        <v>0</v>
      </c>
      <c r="EU33" s="16">
        <f t="shared" si="457"/>
        <v>0</v>
      </c>
      <c r="EV33" s="16">
        <f t="shared" si="457"/>
        <v>0</v>
      </c>
      <c r="EW33" s="16">
        <f t="shared" si="457"/>
        <v>0</v>
      </c>
      <c r="EX33" s="16">
        <f t="shared" si="457"/>
        <v>0</v>
      </c>
      <c r="EY33" s="16">
        <f t="shared" si="457"/>
        <v>0</v>
      </c>
      <c r="EZ33" s="16">
        <f t="shared" si="457"/>
        <v>0</v>
      </c>
      <c r="FA33" s="16">
        <f t="shared" si="457"/>
        <v>0</v>
      </c>
      <c r="FB33" s="16">
        <f t="shared" si="457"/>
        <v>0</v>
      </c>
      <c r="FC33" s="16">
        <f t="shared" si="457"/>
        <v>0</v>
      </c>
      <c r="FD33" s="16">
        <f t="shared" si="457"/>
        <v>0</v>
      </c>
      <c r="FE33" s="16">
        <f t="shared" si="457"/>
        <v>0</v>
      </c>
      <c r="FF33" s="16">
        <f t="shared" si="457"/>
        <v>0</v>
      </c>
      <c r="FG33" s="16">
        <f t="shared" si="457"/>
        <v>0</v>
      </c>
      <c r="FH33" s="16">
        <f t="shared" si="457"/>
        <v>0</v>
      </c>
      <c r="FI33" s="16">
        <f t="shared" si="457"/>
        <v>0</v>
      </c>
      <c r="FJ33" s="16">
        <f t="shared" si="457"/>
        <v>0</v>
      </c>
      <c r="FK33" s="16">
        <f t="shared" si="457"/>
        <v>0</v>
      </c>
      <c r="FL33" s="16">
        <f t="shared" si="457"/>
        <v>0</v>
      </c>
      <c r="FM33" s="16">
        <f t="shared" si="457"/>
        <v>0</v>
      </c>
      <c r="FN33" s="16">
        <f t="shared" si="457"/>
        <v>0</v>
      </c>
      <c r="FO33" s="16">
        <f t="shared" si="457"/>
        <v>0</v>
      </c>
      <c r="FP33" s="16">
        <f t="shared" si="457"/>
        <v>0</v>
      </c>
      <c r="FQ33" s="16">
        <f t="shared" si="457"/>
        <v>0</v>
      </c>
      <c r="FR33" s="16">
        <f t="shared" si="457"/>
        <v>0</v>
      </c>
      <c r="FS33" s="16">
        <f t="shared" si="457"/>
        <v>0</v>
      </c>
      <c r="FT33" s="16">
        <f t="shared" si="457"/>
        <v>0</v>
      </c>
      <c r="FU33" s="16">
        <f t="shared" si="457"/>
        <v>0</v>
      </c>
      <c r="FV33" s="16">
        <f t="shared" si="457"/>
        <v>0</v>
      </c>
      <c r="FW33" s="16">
        <f t="shared" si="457"/>
        <v>0</v>
      </c>
      <c r="FX33" s="16">
        <f t="shared" si="457"/>
        <v>0</v>
      </c>
      <c r="FY33" s="16">
        <f t="shared" si="457"/>
        <v>0</v>
      </c>
      <c r="FZ33" s="16">
        <f t="shared" si="457"/>
        <v>0</v>
      </c>
      <c r="GA33" s="16">
        <f t="shared" si="457"/>
        <v>0</v>
      </c>
      <c r="GB33" s="16">
        <f t="shared" si="457"/>
        <v>0</v>
      </c>
      <c r="GC33" s="16">
        <f t="shared" si="457"/>
        <v>0</v>
      </c>
      <c r="GD33" s="16">
        <f t="shared" si="457"/>
        <v>0</v>
      </c>
      <c r="GE33" s="16">
        <f t="shared" si="457"/>
        <v>0</v>
      </c>
      <c r="GF33" s="16">
        <f t="shared" si="457"/>
        <v>0</v>
      </c>
      <c r="GG33" s="16">
        <f t="shared" si="457"/>
        <v>0</v>
      </c>
      <c r="GH33" s="16">
        <f t="shared" si="457"/>
        <v>0</v>
      </c>
      <c r="GI33" s="16">
        <f t="shared" si="457"/>
        <v>0</v>
      </c>
      <c r="GJ33" s="16">
        <f t="shared" si="457"/>
        <v>0</v>
      </c>
      <c r="GK33" s="16">
        <f t="shared" si="457"/>
        <v>0</v>
      </c>
      <c r="GL33" s="16">
        <f t="shared" si="457"/>
        <v>0</v>
      </c>
      <c r="GM33" s="16">
        <f t="shared" si="457"/>
        <v>0</v>
      </c>
      <c r="GN33" s="16">
        <f t="shared" si="457"/>
        <v>0</v>
      </c>
      <c r="GO33" s="16">
        <f t="shared" ref="GO33:IZ33" si="458">-GO29*GO32*GO30*1000</f>
        <v>0</v>
      </c>
      <c r="GP33" s="16">
        <f t="shared" si="458"/>
        <v>0</v>
      </c>
      <c r="GQ33" s="16">
        <f t="shared" si="458"/>
        <v>0</v>
      </c>
      <c r="GR33" s="16">
        <f t="shared" si="458"/>
        <v>0</v>
      </c>
      <c r="GS33" s="16">
        <f t="shared" si="458"/>
        <v>0</v>
      </c>
      <c r="GT33" s="16">
        <f t="shared" si="458"/>
        <v>0</v>
      </c>
      <c r="GU33" s="16">
        <f t="shared" si="458"/>
        <v>0</v>
      </c>
      <c r="GV33" s="16">
        <f t="shared" si="458"/>
        <v>0</v>
      </c>
      <c r="GW33" s="16">
        <f t="shared" si="458"/>
        <v>0</v>
      </c>
      <c r="GX33" s="16">
        <f t="shared" si="458"/>
        <v>0</v>
      </c>
      <c r="GY33" s="16">
        <f t="shared" si="458"/>
        <v>0</v>
      </c>
      <c r="GZ33" s="16">
        <f t="shared" si="458"/>
        <v>0</v>
      </c>
      <c r="HA33" s="16">
        <f t="shared" si="458"/>
        <v>0</v>
      </c>
      <c r="HB33" s="16">
        <f t="shared" si="458"/>
        <v>0</v>
      </c>
      <c r="HC33" s="16">
        <f t="shared" si="458"/>
        <v>0</v>
      </c>
      <c r="HD33" s="16">
        <f t="shared" si="458"/>
        <v>0</v>
      </c>
      <c r="HE33" s="16">
        <f t="shared" si="458"/>
        <v>0</v>
      </c>
      <c r="HF33" s="16">
        <f t="shared" si="458"/>
        <v>0</v>
      </c>
      <c r="HG33" s="16">
        <f t="shared" si="458"/>
        <v>0</v>
      </c>
      <c r="HH33" s="16">
        <f t="shared" si="458"/>
        <v>0</v>
      </c>
      <c r="HI33" s="16">
        <f t="shared" si="458"/>
        <v>0</v>
      </c>
      <c r="HJ33" s="16">
        <f t="shared" si="458"/>
        <v>0</v>
      </c>
      <c r="HK33" s="16">
        <f t="shared" si="458"/>
        <v>0</v>
      </c>
      <c r="HL33" s="16">
        <f t="shared" si="458"/>
        <v>0</v>
      </c>
      <c r="HM33" s="16">
        <f t="shared" si="458"/>
        <v>0</v>
      </c>
      <c r="HN33" s="16">
        <f t="shared" si="458"/>
        <v>0</v>
      </c>
      <c r="HO33" s="16">
        <f t="shared" si="458"/>
        <v>0</v>
      </c>
      <c r="HP33" s="16">
        <f t="shared" si="458"/>
        <v>0</v>
      </c>
      <c r="HQ33" s="16">
        <f t="shared" si="458"/>
        <v>0</v>
      </c>
      <c r="HR33" s="16">
        <f t="shared" si="458"/>
        <v>0</v>
      </c>
      <c r="HS33" s="16">
        <f t="shared" si="458"/>
        <v>0</v>
      </c>
      <c r="HT33" s="16">
        <f t="shared" si="458"/>
        <v>0</v>
      </c>
      <c r="HU33" s="16">
        <f t="shared" si="458"/>
        <v>0</v>
      </c>
      <c r="HV33" s="16">
        <f t="shared" si="458"/>
        <v>0</v>
      </c>
      <c r="HW33" s="16">
        <f t="shared" si="458"/>
        <v>0</v>
      </c>
      <c r="HX33" s="16">
        <f t="shared" si="458"/>
        <v>0</v>
      </c>
      <c r="HY33" s="16">
        <f t="shared" si="458"/>
        <v>0</v>
      </c>
      <c r="HZ33" s="16">
        <f t="shared" si="458"/>
        <v>0</v>
      </c>
      <c r="IA33" s="16">
        <f t="shared" si="458"/>
        <v>0</v>
      </c>
      <c r="IB33" s="16">
        <f t="shared" si="458"/>
        <v>0</v>
      </c>
      <c r="IC33" s="16">
        <f t="shared" si="458"/>
        <v>0</v>
      </c>
      <c r="ID33" s="16">
        <f t="shared" si="458"/>
        <v>0</v>
      </c>
      <c r="IE33" s="16">
        <f t="shared" si="458"/>
        <v>0</v>
      </c>
      <c r="IF33" s="16">
        <f t="shared" si="458"/>
        <v>0</v>
      </c>
      <c r="IG33" s="16">
        <f t="shared" si="458"/>
        <v>0</v>
      </c>
      <c r="IH33" s="16">
        <f t="shared" si="458"/>
        <v>0</v>
      </c>
      <c r="II33" s="16">
        <f t="shared" si="458"/>
        <v>0</v>
      </c>
      <c r="IJ33" s="16">
        <f t="shared" si="458"/>
        <v>0</v>
      </c>
      <c r="IK33" s="16">
        <f t="shared" si="458"/>
        <v>0</v>
      </c>
      <c r="IL33" s="16">
        <f t="shared" si="458"/>
        <v>0</v>
      </c>
      <c r="IM33" s="16">
        <f t="shared" si="458"/>
        <v>0</v>
      </c>
      <c r="IN33" s="16">
        <f t="shared" si="458"/>
        <v>0</v>
      </c>
      <c r="IO33" s="16">
        <f t="shared" si="458"/>
        <v>0</v>
      </c>
      <c r="IP33" s="16">
        <f t="shared" si="458"/>
        <v>0</v>
      </c>
      <c r="IQ33" s="16">
        <f t="shared" si="458"/>
        <v>0</v>
      </c>
      <c r="IR33" s="16">
        <f t="shared" si="458"/>
        <v>0</v>
      </c>
      <c r="IS33" s="16">
        <f t="shared" si="458"/>
        <v>0</v>
      </c>
      <c r="IT33" s="16">
        <f t="shared" si="458"/>
        <v>0</v>
      </c>
      <c r="IU33" s="16">
        <f t="shared" si="458"/>
        <v>0</v>
      </c>
      <c r="IV33" s="16">
        <f t="shared" si="458"/>
        <v>0</v>
      </c>
      <c r="IW33" s="16">
        <f t="shared" si="458"/>
        <v>0</v>
      </c>
      <c r="IX33" s="16">
        <f t="shared" si="458"/>
        <v>0</v>
      </c>
      <c r="IY33" s="16">
        <f t="shared" si="458"/>
        <v>0</v>
      </c>
      <c r="IZ33" s="16">
        <f t="shared" si="458"/>
        <v>0</v>
      </c>
      <c r="JA33" s="16">
        <f t="shared" ref="JA33:LL33" si="459">-JA29*JA32*JA30*1000</f>
        <v>0</v>
      </c>
      <c r="JB33" s="16">
        <f t="shared" si="459"/>
        <v>0</v>
      </c>
      <c r="JC33" s="16">
        <f t="shared" si="459"/>
        <v>0</v>
      </c>
      <c r="JD33" s="16">
        <f t="shared" si="459"/>
        <v>0</v>
      </c>
      <c r="JE33" s="16">
        <f t="shared" si="459"/>
        <v>0</v>
      </c>
      <c r="JF33" s="16">
        <f t="shared" si="459"/>
        <v>0</v>
      </c>
      <c r="JG33" s="16">
        <f t="shared" si="459"/>
        <v>0</v>
      </c>
      <c r="JH33" s="16">
        <f t="shared" si="459"/>
        <v>0</v>
      </c>
      <c r="JI33" s="16">
        <f t="shared" si="459"/>
        <v>0</v>
      </c>
      <c r="JJ33" s="16">
        <f t="shared" si="459"/>
        <v>0</v>
      </c>
      <c r="JK33" s="16">
        <f t="shared" si="459"/>
        <v>0</v>
      </c>
      <c r="JL33" s="16">
        <f t="shared" si="459"/>
        <v>0</v>
      </c>
      <c r="JM33" s="16">
        <f t="shared" si="459"/>
        <v>0</v>
      </c>
      <c r="JN33" s="16">
        <f t="shared" si="459"/>
        <v>0</v>
      </c>
      <c r="JO33" s="16">
        <f t="shared" si="459"/>
        <v>0</v>
      </c>
      <c r="JP33" s="16">
        <f t="shared" si="459"/>
        <v>0</v>
      </c>
      <c r="JQ33" s="16">
        <f t="shared" si="459"/>
        <v>0</v>
      </c>
      <c r="JR33" s="16">
        <f t="shared" si="459"/>
        <v>0</v>
      </c>
      <c r="JS33" s="16">
        <f t="shared" si="459"/>
        <v>0</v>
      </c>
      <c r="JT33" s="16">
        <f t="shared" si="459"/>
        <v>0</v>
      </c>
      <c r="JU33" s="16">
        <f t="shared" si="459"/>
        <v>0</v>
      </c>
      <c r="JV33" s="16">
        <f t="shared" si="459"/>
        <v>0</v>
      </c>
      <c r="JW33" s="16">
        <f t="shared" si="459"/>
        <v>0</v>
      </c>
      <c r="JX33" s="16">
        <f t="shared" si="459"/>
        <v>0</v>
      </c>
      <c r="JY33" s="16">
        <f t="shared" si="459"/>
        <v>0</v>
      </c>
      <c r="JZ33" s="16">
        <f t="shared" si="459"/>
        <v>0</v>
      </c>
      <c r="KA33" s="16">
        <f t="shared" si="459"/>
        <v>0</v>
      </c>
      <c r="KB33" s="16">
        <f t="shared" si="459"/>
        <v>0</v>
      </c>
      <c r="KC33" s="16">
        <f t="shared" si="459"/>
        <v>0</v>
      </c>
      <c r="KD33" s="16">
        <f t="shared" si="459"/>
        <v>0</v>
      </c>
      <c r="KE33" s="16">
        <f t="shared" si="459"/>
        <v>0</v>
      </c>
      <c r="KF33" s="16">
        <f t="shared" si="459"/>
        <v>0</v>
      </c>
      <c r="KG33" s="16">
        <f t="shared" si="459"/>
        <v>0</v>
      </c>
      <c r="KH33" s="16">
        <f t="shared" si="459"/>
        <v>0</v>
      </c>
      <c r="KI33" s="16">
        <f t="shared" si="459"/>
        <v>0</v>
      </c>
      <c r="KJ33" s="16">
        <f t="shared" si="459"/>
        <v>0</v>
      </c>
      <c r="KK33" s="16">
        <f t="shared" si="459"/>
        <v>0</v>
      </c>
      <c r="KL33" s="16">
        <f t="shared" si="459"/>
        <v>0</v>
      </c>
      <c r="KM33" s="16">
        <f t="shared" si="459"/>
        <v>0</v>
      </c>
      <c r="KN33" s="16">
        <f t="shared" si="459"/>
        <v>0</v>
      </c>
      <c r="KO33" s="16">
        <f t="shared" si="459"/>
        <v>0</v>
      </c>
      <c r="KP33" s="16">
        <f t="shared" si="459"/>
        <v>0</v>
      </c>
      <c r="KQ33" s="16">
        <f t="shared" si="459"/>
        <v>0</v>
      </c>
      <c r="KR33" s="16">
        <f t="shared" si="459"/>
        <v>0</v>
      </c>
      <c r="KS33" s="16">
        <f t="shared" si="459"/>
        <v>0</v>
      </c>
      <c r="KT33" s="16">
        <f t="shared" si="459"/>
        <v>0</v>
      </c>
      <c r="KU33" s="16">
        <f t="shared" si="459"/>
        <v>0</v>
      </c>
      <c r="KV33" s="16">
        <f t="shared" si="459"/>
        <v>0</v>
      </c>
      <c r="KW33" s="16">
        <f t="shared" si="459"/>
        <v>0</v>
      </c>
      <c r="KX33" s="16">
        <f t="shared" si="459"/>
        <v>0</v>
      </c>
      <c r="KY33" s="16">
        <f t="shared" si="459"/>
        <v>0</v>
      </c>
      <c r="KZ33" s="16">
        <f t="shared" si="459"/>
        <v>0</v>
      </c>
      <c r="LA33" s="16">
        <f t="shared" si="459"/>
        <v>0</v>
      </c>
      <c r="LB33" s="16">
        <f t="shared" si="459"/>
        <v>0</v>
      </c>
      <c r="LC33" s="16">
        <f t="shared" si="459"/>
        <v>0</v>
      </c>
      <c r="LD33" s="16">
        <f t="shared" si="459"/>
        <v>0</v>
      </c>
      <c r="LE33" s="16">
        <f t="shared" si="459"/>
        <v>0</v>
      </c>
      <c r="LF33" s="16">
        <f t="shared" si="459"/>
        <v>0</v>
      </c>
      <c r="LG33" s="16">
        <f t="shared" si="459"/>
        <v>0</v>
      </c>
      <c r="LH33" s="16">
        <f t="shared" si="459"/>
        <v>0</v>
      </c>
      <c r="LI33" s="16">
        <f t="shared" si="459"/>
        <v>0</v>
      </c>
      <c r="LJ33" s="16">
        <f t="shared" si="459"/>
        <v>0</v>
      </c>
      <c r="LK33" s="16">
        <f t="shared" si="459"/>
        <v>0</v>
      </c>
      <c r="LL33" s="16">
        <f t="shared" si="459"/>
        <v>0</v>
      </c>
      <c r="LM33" s="16">
        <f t="shared" ref="LM33:MZ33" si="460">-LM29*LM32*LM30*1000</f>
        <v>0</v>
      </c>
      <c r="LN33" s="16">
        <f t="shared" si="460"/>
        <v>0</v>
      </c>
      <c r="LO33" s="16">
        <f t="shared" si="460"/>
        <v>0</v>
      </c>
      <c r="LP33" s="16">
        <f t="shared" si="460"/>
        <v>0</v>
      </c>
      <c r="LQ33" s="16">
        <f t="shared" si="460"/>
        <v>0</v>
      </c>
      <c r="LR33" s="16">
        <f t="shared" si="460"/>
        <v>0</v>
      </c>
      <c r="LS33" s="16">
        <f t="shared" si="460"/>
        <v>0</v>
      </c>
      <c r="LT33" s="16">
        <f t="shared" si="460"/>
        <v>0</v>
      </c>
      <c r="LU33" s="16">
        <f t="shared" si="460"/>
        <v>0</v>
      </c>
      <c r="LV33" s="16">
        <f t="shared" si="460"/>
        <v>0</v>
      </c>
      <c r="LW33" s="16">
        <f t="shared" si="460"/>
        <v>0</v>
      </c>
      <c r="LX33" s="16">
        <f t="shared" si="460"/>
        <v>0</v>
      </c>
      <c r="LY33" s="16">
        <f t="shared" si="460"/>
        <v>0</v>
      </c>
      <c r="LZ33" s="16">
        <f t="shared" si="460"/>
        <v>0</v>
      </c>
      <c r="MA33" s="16">
        <f t="shared" si="460"/>
        <v>0</v>
      </c>
      <c r="MB33" s="16">
        <f t="shared" si="460"/>
        <v>0</v>
      </c>
      <c r="MC33" s="16">
        <f t="shared" si="460"/>
        <v>0</v>
      </c>
      <c r="MD33" s="16">
        <f t="shared" si="460"/>
        <v>0</v>
      </c>
      <c r="ME33" s="16">
        <f t="shared" si="460"/>
        <v>0</v>
      </c>
      <c r="MF33" s="16">
        <f t="shared" si="460"/>
        <v>0</v>
      </c>
      <c r="MG33" s="16">
        <f t="shared" si="460"/>
        <v>0</v>
      </c>
      <c r="MH33" s="16">
        <f t="shared" si="460"/>
        <v>0</v>
      </c>
      <c r="MI33" s="16">
        <f t="shared" si="460"/>
        <v>0</v>
      </c>
      <c r="MJ33" s="16">
        <f t="shared" si="460"/>
        <v>0</v>
      </c>
      <c r="MK33" s="16">
        <f t="shared" si="460"/>
        <v>0</v>
      </c>
      <c r="ML33" s="16">
        <f t="shared" si="460"/>
        <v>0</v>
      </c>
      <c r="MM33" s="16">
        <f t="shared" si="460"/>
        <v>0</v>
      </c>
      <c r="MN33" s="16">
        <f t="shared" si="460"/>
        <v>0</v>
      </c>
      <c r="MO33" s="16">
        <f t="shared" si="460"/>
        <v>0</v>
      </c>
      <c r="MP33" s="16">
        <f t="shared" si="460"/>
        <v>0</v>
      </c>
      <c r="MQ33" s="16">
        <f t="shared" si="460"/>
        <v>0</v>
      </c>
      <c r="MR33" s="16">
        <f t="shared" si="460"/>
        <v>0</v>
      </c>
      <c r="MS33" s="16">
        <f t="shared" si="460"/>
        <v>0</v>
      </c>
      <c r="MT33" s="16">
        <f t="shared" si="460"/>
        <v>0</v>
      </c>
      <c r="MU33" s="16">
        <f t="shared" si="460"/>
        <v>0</v>
      </c>
      <c r="MV33" s="16">
        <f t="shared" si="460"/>
        <v>0</v>
      </c>
      <c r="MW33" s="16">
        <f t="shared" si="460"/>
        <v>0</v>
      </c>
      <c r="MX33" s="16">
        <f t="shared" si="460"/>
        <v>0</v>
      </c>
      <c r="MY33" s="16">
        <f t="shared" si="460"/>
        <v>0</v>
      </c>
      <c r="MZ33" s="16">
        <f t="shared" si="460"/>
        <v>0</v>
      </c>
      <c r="NA33" s="1"/>
      <c r="NB33" s="19" t="str">
        <f t="shared" si="445"/>
        <v>Capacity Credits ($)</v>
      </c>
      <c r="NC33" s="16">
        <f t="shared" ref="NC33:NL34" si="461">SUMIF($E$3:$MZ$3,NC$3,$E33:$MZ33)</f>
        <v>0</v>
      </c>
      <c r="ND33" s="16">
        <f t="shared" si="461"/>
        <v>0</v>
      </c>
      <c r="NE33" s="16">
        <f t="shared" si="461"/>
        <v>0</v>
      </c>
      <c r="NF33" s="16">
        <f t="shared" si="461"/>
        <v>0</v>
      </c>
      <c r="NG33" s="16">
        <f t="shared" si="461"/>
        <v>0</v>
      </c>
      <c r="NH33" s="16">
        <f t="shared" si="461"/>
        <v>0</v>
      </c>
      <c r="NI33" s="16">
        <f t="shared" si="461"/>
        <v>0</v>
      </c>
      <c r="NJ33" s="16">
        <f t="shared" si="461"/>
        <v>0</v>
      </c>
      <c r="NK33" s="16">
        <f t="shared" si="461"/>
        <v>0</v>
      </c>
      <c r="NL33" s="16">
        <f t="shared" si="461"/>
        <v>0</v>
      </c>
      <c r="NM33" s="16">
        <f t="shared" ref="NM33:NV34" si="462">SUMIF($E$3:$MZ$3,NM$3,$E33:$MZ33)</f>
        <v>0</v>
      </c>
      <c r="NN33" s="16">
        <f t="shared" si="462"/>
        <v>0</v>
      </c>
      <c r="NO33" s="16">
        <f t="shared" si="462"/>
        <v>0</v>
      </c>
      <c r="NP33" s="16">
        <f t="shared" si="462"/>
        <v>0</v>
      </c>
      <c r="NQ33" s="16">
        <f t="shared" si="462"/>
        <v>0</v>
      </c>
      <c r="NR33" s="16">
        <f t="shared" si="462"/>
        <v>0</v>
      </c>
      <c r="NS33" s="16">
        <f t="shared" si="462"/>
        <v>0</v>
      </c>
      <c r="NT33" s="16">
        <f t="shared" si="462"/>
        <v>0</v>
      </c>
      <c r="NU33" s="16">
        <f t="shared" si="462"/>
        <v>0</v>
      </c>
      <c r="NV33" s="16">
        <f t="shared" si="462"/>
        <v>0</v>
      </c>
      <c r="NW33" s="16">
        <f t="shared" ref="NW33:OF34" si="463">SUMIF($E$3:$MZ$3,NW$3,$E33:$MZ33)</f>
        <v>0</v>
      </c>
      <c r="NX33" s="16">
        <f t="shared" si="463"/>
        <v>0</v>
      </c>
      <c r="NY33" s="16">
        <f t="shared" si="463"/>
        <v>0</v>
      </c>
      <c r="NZ33" s="16">
        <f t="shared" si="463"/>
        <v>0</v>
      </c>
      <c r="OA33" s="16">
        <f t="shared" si="463"/>
        <v>0</v>
      </c>
      <c r="OB33" s="16">
        <f t="shared" si="463"/>
        <v>0</v>
      </c>
      <c r="OC33" s="16">
        <f t="shared" si="463"/>
        <v>0</v>
      </c>
      <c r="OD33" s="16">
        <f t="shared" si="463"/>
        <v>0</v>
      </c>
      <c r="OE33" s="16">
        <f t="shared" si="463"/>
        <v>0</v>
      </c>
      <c r="OF33" s="16">
        <f t="shared" si="463"/>
        <v>0</v>
      </c>
      <c r="OH33" s="58" t="str">
        <f>_xlfn.CONCAT(C29," ",D33)</f>
        <v>Fox Island Diesel Capacity Credits ($)</v>
      </c>
    </row>
    <row r="34" spans="2:398" x14ac:dyDescent="0.25">
      <c r="C34" s="3"/>
      <c r="D34" s="19" t="s">
        <v>270</v>
      </c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6"/>
      <c r="IQ34" s="16"/>
      <c r="IR34" s="16"/>
      <c r="IS34" s="16"/>
      <c r="IT34" s="16"/>
      <c r="IU34" s="16"/>
      <c r="IV34" s="16"/>
      <c r="IW34" s="16"/>
      <c r="IX34" s="16"/>
      <c r="IY34" s="16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16"/>
      <c r="JL34" s="16"/>
      <c r="JM34" s="16"/>
      <c r="JN34" s="16"/>
      <c r="JO34" s="16"/>
      <c r="JP34" s="16"/>
      <c r="JQ34" s="16"/>
      <c r="JR34" s="16"/>
      <c r="JS34" s="16"/>
      <c r="JT34" s="16"/>
      <c r="JU34" s="16"/>
      <c r="JV34" s="16"/>
      <c r="JW34" s="16"/>
      <c r="JX34" s="16"/>
      <c r="JY34" s="16"/>
      <c r="JZ34" s="16"/>
      <c r="KA34" s="16"/>
      <c r="KB34" s="16"/>
      <c r="KC34" s="16"/>
      <c r="KD34" s="16"/>
      <c r="KE34" s="16"/>
      <c r="KF34" s="16"/>
      <c r="KG34" s="16"/>
      <c r="KH34" s="16"/>
      <c r="KI34" s="16"/>
      <c r="KJ34" s="16"/>
      <c r="KK34" s="16"/>
      <c r="KL34" s="16"/>
      <c r="KM34" s="16"/>
      <c r="KN34" s="16"/>
      <c r="KO34" s="16"/>
      <c r="KP34" s="16"/>
      <c r="KQ34" s="16"/>
      <c r="KR34" s="16"/>
      <c r="KS34" s="16"/>
      <c r="KT34" s="16"/>
      <c r="KU34" s="16"/>
      <c r="KV34" s="16"/>
      <c r="KW34" s="16"/>
      <c r="KX34" s="16"/>
      <c r="KY34" s="16"/>
      <c r="KZ34" s="16"/>
      <c r="LA34" s="16"/>
      <c r="LB34" s="16"/>
      <c r="LC34" s="16"/>
      <c r="LD34" s="16"/>
      <c r="LE34" s="16"/>
      <c r="LF34" s="16"/>
      <c r="LG34" s="16"/>
      <c r="LH34" s="16"/>
      <c r="LI34" s="16"/>
      <c r="LJ34" s="16"/>
      <c r="LK34" s="16"/>
      <c r="LL34" s="16"/>
      <c r="LM34" s="16"/>
      <c r="LN34" s="16"/>
      <c r="LO34" s="16"/>
      <c r="LP34" s="16"/>
      <c r="LQ34" s="16"/>
      <c r="LR34" s="16"/>
      <c r="LS34" s="16"/>
      <c r="LT34" s="16"/>
      <c r="LU34" s="16"/>
      <c r="LV34" s="16"/>
      <c r="LW34" s="16"/>
      <c r="LX34" s="16"/>
      <c r="LY34" s="16"/>
      <c r="LZ34" s="16"/>
      <c r="MA34" s="16"/>
      <c r="MB34" s="16"/>
      <c r="MC34" s="16"/>
      <c r="MD34" s="16"/>
      <c r="ME34" s="16"/>
      <c r="MF34" s="16"/>
      <c r="MG34" s="16"/>
      <c r="MH34" s="16"/>
      <c r="MI34" s="16"/>
      <c r="MJ34" s="16"/>
      <c r="MK34" s="16"/>
      <c r="ML34" s="16"/>
      <c r="MM34" s="16"/>
      <c r="MN34" s="16"/>
      <c r="MO34" s="16"/>
      <c r="MP34" s="16"/>
      <c r="MQ34" s="16"/>
      <c r="MR34" s="16"/>
      <c r="MS34" s="16"/>
      <c r="MT34" s="16"/>
      <c r="MU34" s="16"/>
      <c r="MV34" s="16"/>
      <c r="MW34" s="16"/>
      <c r="MX34" s="16"/>
      <c r="MY34" s="16"/>
      <c r="MZ34" s="16"/>
      <c r="NA34" s="1"/>
      <c r="NB34" s="19" t="str">
        <f t="shared" si="445"/>
        <v>Self Supply Credits ($)</v>
      </c>
      <c r="NC34" s="16">
        <f t="shared" si="461"/>
        <v>0</v>
      </c>
      <c r="ND34" s="16">
        <f t="shared" si="461"/>
        <v>0</v>
      </c>
      <c r="NE34" s="16">
        <f t="shared" si="461"/>
        <v>0</v>
      </c>
      <c r="NF34" s="16">
        <f t="shared" si="461"/>
        <v>0</v>
      </c>
      <c r="NG34" s="16">
        <f t="shared" si="461"/>
        <v>0</v>
      </c>
      <c r="NH34" s="16">
        <f t="shared" si="461"/>
        <v>0</v>
      </c>
      <c r="NI34" s="16">
        <f t="shared" si="461"/>
        <v>0</v>
      </c>
      <c r="NJ34" s="16">
        <f t="shared" si="461"/>
        <v>0</v>
      </c>
      <c r="NK34" s="16">
        <f t="shared" si="461"/>
        <v>0</v>
      </c>
      <c r="NL34" s="16">
        <f t="shared" si="461"/>
        <v>0</v>
      </c>
      <c r="NM34" s="16">
        <f t="shared" si="462"/>
        <v>0</v>
      </c>
      <c r="NN34" s="16">
        <f t="shared" si="462"/>
        <v>0</v>
      </c>
      <c r="NO34" s="16">
        <f t="shared" si="462"/>
        <v>0</v>
      </c>
      <c r="NP34" s="16">
        <f t="shared" si="462"/>
        <v>0</v>
      </c>
      <c r="NQ34" s="16">
        <f t="shared" si="462"/>
        <v>0</v>
      </c>
      <c r="NR34" s="16">
        <f t="shared" si="462"/>
        <v>0</v>
      </c>
      <c r="NS34" s="16">
        <f t="shared" si="462"/>
        <v>0</v>
      </c>
      <c r="NT34" s="16">
        <f t="shared" si="462"/>
        <v>0</v>
      </c>
      <c r="NU34" s="16">
        <f t="shared" si="462"/>
        <v>0</v>
      </c>
      <c r="NV34" s="16">
        <f t="shared" si="462"/>
        <v>0</v>
      </c>
      <c r="NW34" s="16">
        <f t="shared" si="463"/>
        <v>0</v>
      </c>
      <c r="NX34" s="16">
        <f t="shared" si="463"/>
        <v>0</v>
      </c>
      <c r="NY34" s="16">
        <f t="shared" si="463"/>
        <v>0</v>
      </c>
      <c r="NZ34" s="16">
        <f t="shared" si="463"/>
        <v>0</v>
      </c>
      <c r="OA34" s="16">
        <f t="shared" si="463"/>
        <v>0</v>
      </c>
      <c r="OB34" s="16">
        <f t="shared" si="463"/>
        <v>0</v>
      </c>
      <c r="OC34" s="16">
        <f t="shared" si="463"/>
        <v>0</v>
      </c>
      <c r="OD34" s="16">
        <f t="shared" si="463"/>
        <v>0</v>
      </c>
      <c r="OE34" s="16">
        <f t="shared" si="463"/>
        <v>0</v>
      </c>
      <c r="OF34" s="16">
        <f t="shared" si="463"/>
        <v>0</v>
      </c>
      <c r="OH34" s="146"/>
    </row>
    <row r="36" spans="2:398" x14ac:dyDescent="0.25">
      <c r="B36" s="37" t="s">
        <v>31</v>
      </c>
      <c r="C36" s="195" t="s">
        <v>138</v>
      </c>
      <c r="D36" s="19" t="s">
        <v>73</v>
      </c>
      <c r="E36" s="14">
        <f>IFERROR(INDEX(Cap_MW_Lookups!$B$3:$IH$15,MATCH(FCA_Capacity_Credits!$C36,Cap_MW_Lookups!$B$3:$B$15,0),MATCH(FCA_Capacity_Credits!E$4,Cap_MW_Lookups!$B$3:$IH$3,0)),0)</f>
        <v>0</v>
      </c>
      <c r="F36" s="14">
        <f>IFERROR(INDEX(Cap_MW_Lookups!$B$3:$IH$15,MATCH(FCA_Capacity_Credits!$C36,Cap_MW_Lookups!$B$3:$B$15,0),MATCH(FCA_Capacity_Credits!F$4,Cap_MW_Lookups!$B$3:$IH$3,0)),0)</f>
        <v>0</v>
      </c>
      <c r="G36" s="14">
        <f>IFERROR(INDEX(Cap_MW_Lookups!$B$3:$IH$15,MATCH(FCA_Capacity_Credits!$C36,Cap_MW_Lookups!$B$3:$B$15,0),MATCH(FCA_Capacity_Credits!G$4,Cap_MW_Lookups!$B$3:$IH$3,0)),0)</f>
        <v>0</v>
      </c>
      <c r="H36" s="14">
        <f>IFERROR(INDEX(Cap_MW_Lookups!$B$3:$IH$15,MATCH(FCA_Capacity_Credits!$C36,Cap_MW_Lookups!$B$3:$B$15,0),MATCH(FCA_Capacity_Credits!H$4,Cap_MW_Lookups!$B$3:$IH$3,0)),0)</f>
        <v>0</v>
      </c>
      <c r="I36" s="14">
        <f>IFERROR(INDEX(Cap_MW_Lookups!$B$3:$IH$15,MATCH(FCA_Capacity_Credits!$C36,Cap_MW_Lookups!$B$3:$B$15,0),MATCH(FCA_Capacity_Credits!I$4,Cap_MW_Lookups!$B$3:$IH$3,0)),0)</f>
        <v>0</v>
      </c>
      <c r="J36" s="14">
        <f>IFERROR(INDEX(Cap_MW_Lookups!$B$3:$IH$15,MATCH(FCA_Capacity_Credits!$C36,Cap_MW_Lookups!$B$3:$B$15,0),MATCH(FCA_Capacity_Credits!J$4,Cap_MW_Lookups!$B$3:$IH$3,0)),0)</f>
        <v>0</v>
      </c>
      <c r="K36" s="14">
        <f>IFERROR(INDEX(Cap_MW_Lookups!$B$3:$IH$15,MATCH(FCA_Capacity_Credits!$C36,Cap_MW_Lookups!$B$3:$B$15,0),MATCH(FCA_Capacity_Credits!K$4,Cap_MW_Lookups!$B$3:$IH$3,0)),0)</f>
        <v>0</v>
      </c>
      <c r="L36" s="14">
        <f>IFERROR(INDEX(Cap_MW_Lookups!$B$3:$IH$15,MATCH(FCA_Capacity_Credits!$C36,Cap_MW_Lookups!$B$3:$B$15,0),MATCH(FCA_Capacity_Credits!L$4,Cap_MW_Lookups!$B$3:$IH$3,0)),0)</f>
        <v>0</v>
      </c>
      <c r="M36" s="14">
        <f>IFERROR(INDEX(Cap_MW_Lookups!$B$3:$IH$15,MATCH(FCA_Capacity_Credits!$C36,Cap_MW_Lookups!$B$3:$B$15,0),MATCH(FCA_Capacity_Credits!M$4,Cap_MW_Lookups!$B$3:$IH$3,0)),0)</f>
        <v>0</v>
      </c>
      <c r="N36" s="14">
        <f>IFERROR(INDEX(Cap_MW_Lookups!$B$3:$IH$15,MATCH(FCA_Capacity_Credits!$C36,Cap_MW_Lookups!$B$3:$B$15,0),MATCH(FCA_Capacity_Credits!N$4,Cap_MW_Lookups!$B$3:$IH$3,0)),0)</f>
        <v>0</v>
      </c>
      <c r="O36" s="14">
        <f>IFERROR(INDEX(Cap_MW_Lookups!$B$3:$IH$15,MATCH(FCA_Capacity_Credits!$C36,Cap_MW_Lookups!$B$3:$B$15,0),MATCH(FCA_Capacity_Credits!O$4,Cap_MW_Lookups!$B$3:$IH$3,0)),0)</f>
        <v>0</v>
      </c>
      <c r="P36" s="14">
        <f>IFERROR(INDEX(Cap_MW_Lookups!$B$3:$IH$15,MATCH(FCA_Capacity_Credits!$C36,Cap_MW_Lookups!$B$3:$B$15,0),MATCH(FCA_Capacity_Credits!P$4,Cap_MW_Lookups!$B$3:$IH$3,0)),0)</f>
        <v>0</v>
      </c>
      <c r="Q36" s="14">
        <f>IFERROR(INDEX(Cap_MW_Lookups!$B$3:$IH$15,MATCH(FCA_Capacity_Credits!$C36,Cap_MW_Lookups!$B$3:$B$15,0),MATCH(FCA_Capacity_Credits!Q$4,Cap_MW_Lookups!$B$3:$IH$3,0)),0)</f>
        <v>0</v>
      </c>
      <c r="R36" s="14">
        <f>IFERROR(INDEX(Cap_MW_Lookups!$B$3:$IH$15,MATCH(FCA_Capacity_Credits!$C36,Cap_MW_Lookups!$B$3:$B$15,0),MATCH(FCA_Capacity_Credits!R$4,Cap_MW_Lookups!$B$3:$IH$3,0)),0)</f>
        <v>0</v>
      </c>
      <c r="S36" s="14">
        <f>IFERROR(INDEX(Cap_MW_Lookups!$B$3:$IH$15,MATCH(FCA_Capacity_Credits!$C36,Cap_MW_Lookups!$B$3:$B$15,0),MATCH(FCA_Capacity_Credits!S$4,Cap_MW_Lookups!$B$3:$IH$3,0)),0)</f>
        <v>0</v>
      </c>
      <c r="T36" s="14">
        <f>IFERROR(INDEX(Cap_MW_Lookups!$B$3:$IH$15,MATCH(FCA_Capacity_Credits!$C36,Cap_MW_Lookups!$B$3:$B$15,0),MATCH(FCA_Capacity_Credits!T$4,Cap_MW_Lookups!$B$3:$IH$3,0)),0)</f>
        <v>0</v>
      </c>
      <c r="U36" s="14">
        <f>IFERROR(INDEX(Cap_MW_Lookups!$B$3:$IH$15,MATCH(FCA_Capacity_Credits!$C36,Cap_MW_Lookups!$B$3:$B$15,0),MATCH(FCA_Capacity_Credits!U$4,Cap_MW_Lookups!$B$3:$IH$3,0)),0)</f>
        <v>0</v>
      </c>
      <c r="V36" s="14">
        <f>IFERROR(INDEX(Cap_MW_Lookups!$B$3:$IH$15,MATCH(FCA_Capacity_Credits!$C36,Cap_MW_Lookups!$B$3:$B$15,0),MATCH(FCA_Capacity_Credits!V$4,Cap_MW_Lookups!$B$3:$IH$3,0)),0)</f>
        <v>0</v>
      </c>
      <c r="W36" s="14">
        <f>IFERROR(INDEX(Cap_MW_Lookups!$B$3:$IH$15,MATCH(FCA_Capacity_Credits!$C36,Cap_MW_Lookups!$B$3:$B$15,0),MATCH(FCA_Capacity_Credits!W$4,Cap_MW_Lookups!$B$3:$IH$3,0)),0)</f>
        <v>0</v>
      </c>
      <c r="X36" s="14">
        <f>IFERROR(INDEX(Cap_MW_Lookups!$B$3:$IH$15,MATCH(FCA_Capacity_Credits!$C36,Cap_MW_Lookups!$B$3:$B$15,0),MATCH(FCA_Capacity_Credits!X$4,Cap_MW_Lookups!$B$3:$IH$3,0)),0)</f>
        <v>0</v>
      </c>
      <c r="Y36" s="14">
        <f>IFERROR(INDEX(Cap_MW_Lookups!$B$3:$IH$15,MATCH(FCA_Capacity_Credits!$C36,Cap_MW_Lookups!$B$3:$B$15,0),MATCH(FCA_Capacity_Credits!Y$4,Cap_MW_Lookups!$B$3:$IH$3,0)),0)</f>
        <v>0</v>
      </c>
      <c r="Z36" s="14">
        <f>IFERROR(INDEX(Cap_MW_Lookups!$B$3:$IH$15,MATCH(FCA_Capacity_Credits!$C36,Cap_MW_Lookups!$B$3:$B$15,0),MATCH(FCA_Capacity_Credits!Z$4,Cap_MW_Lookups!$B$3:$IH$3,0)),0)</f>
        <v>0</v>
      </c>
      <c r="AA36" s="14">
        <f>IFERROR(INDEX(Cap_MW_Lookups!$B$3:$IH$15,MATCH(FCA_Capacity_Credits!$C36,Cap_MW_Lookups!$B$3:$B$15,0),MATCH(FCA_Capacity_Credits!AA$4,Cap_MW_Lookups!$B$3:$IH$3,0)),0)</f>
        <v>0</v>
      </c>
      <c r="AB36" s="14">
        <f>IFERROR(INDEX(Cap_MW_Lookups!$B$3:$IH$15,MATCH(FCA_Capacity_Credits!$C36,Cap_MW_Lookups!$B$3:$B$15,0),MATCH(FCA_Capacity_Credits!AB$4,Cap_MW_Lookups!$B$3:$IH$3,0)),0)</f>
        <v>0</v>
      </c>
      <c r="AC36" s="14">
        <f>IFERROR(INDEX(Cap_MW_Lookups!$B$3:$IH$15,MATCH(FCA_Capacity_Credits!$C36,Cap_MW_Lookups!$B$3:$B$15,0),MATCH(FCA_Capacity_Credits!AC$4,Cap_MW_Lookups!$B$3:$IH$3,0)),0)</f>
        <v>0</v>
      </c>
      <c r="AD36" s="14">
        <f>IFERROR(INDEX(Cap_MW_Lookups!$B$3:$IH$15,MATCH(FCA_Capacity_Credits!$C36,Cap_MW_Lookups!$B$3:$B$15,0),MATCH(FCA_Capacity_Credits!AD$4,Cap_MW_Lookups!$B$3:$IH$3,0)),0)</f>
        <v>0</v>
      </c>
      <c r="AE36" s="14">
        <f>IFERROR(INDEX(Cap_MW_Lookups!$B$3:$IH$15,MATCH(FCA_Capacity_Credits!$C36,Cap_MW_Lookups!$B$3:$B$15,0),MATCH(FCA_Capacity_Credits!AE$4,Cap_MW_Lookups!$B$3:$IH$3,0)),0)</f>
        <v>0</v>
      </c>
      <c r="AF36" s="14">
        <f>IFERROR(INDEX(Cap_MW_Lookups!$B$3:$IH$15,MATCH(FCA_Capacity_Credits!$C36,Cap_MW_Lookups!$B$3:$B$15,0),MATCH(FCA_Capacity_Credits!AF$4,Cap_MW_Lookups!$B$3:$IH$3,0)),0)</f>
        <v>0</v>
      </c>
      <c r="AG36" s="14">
        <f>IFERROR(INDEX(Cap_MW_Lookups!$B$3:$IH$15,MATCH(FCA_Capacity_Credits!$C36,Cap_MW_Lookups!$B$3:$B$15,0),MATCH(FCA_Capacity_Credits!AG$4,Cap_MW_Lookups!$B$3:$IH$3,0)),0)</f>
        <v>0</v>
      </c>
      <c r="AH36" s="14">
        <f>IFERROR(INDEX(Cap_MW_Lookups!$B$3:$IH$15,MATCH(FCA_Capacity_Credits!$C36,Cap_MW_Lookups!$B$3:$B$15,0),MATCH(FCA_Capacity_Credits!AH$4,Cap_MW_Lookups!$B$3:$IH$3,0)),0)</f>
        <v>0</v>
      </c>
      <c r="AI36" s="14">
        <f>IFERROR(INDEX(Cap_MW_Lookups!$B$3:$IH$15,MATCH(FCA_Capacity_Credits!$C36,Cap_MW_Lookups!$B$3:$B$15,0),MATCH(FCA_Capacity_Credits!AI$4,Cap_MW_Lookups!$B$3:$IH$3,0)),0)</f>
        <v>0</v>
      </c>
      <c r="AJ36" s="14">
        <f>IFERROR(INDEX(Cap_MW_Lookups!$B$3:$IH$15,MATCH(FCA_Capacity_Credits!$C36,Cap_MW_Lookups!$B$3:$B$15,0),MATCH(FCA_Capacity_Credits!AJ$4,Cap_MW_Lookups!$B$3:$IH$3,0)),0)</f>
        <v>0</v>
      </c>
      <c r="AK36" s="14">
        <f>IFERROR(INDEX(Cap_MW_Lookups!$B$3:$IH$15,MATCH(FCA_Capacity_Credits!$C36,Cap_MW_Lookups!$B$3:$B$15,0),MATCH(FCA_Capacity_Credits!AK$4,Cap_MW_Lookups!$B$3:$IH$3,0)),0)</f>
        <v>0</v>
      </c>
      <c r="AL36" s="14">
        <f>IFERROR(INDEX(Cap_MW_Lookups!$B$3:$IH$15,MATCH(FCA_Capacity_Credits!$C36,Cap_MW_Lookups!$B$3:$B$15,0),MATCH(FCA_Capacity_Credits!AL$4,Cap_MW_Lookups!$B$3:$IH$3,0)),0)</f>
        <v>0</v>
      </c>
      <c r="AM36" s="14">
        <f>IFERROR(INDEX(Cap_MW_Lookups!$B$3:$IH$15,MATCH(FCA_Capacity_Credits!$C36,Cap_MW_Lookups!$B$3:$B$15,0),MATCH(FCA_Capacity_Credits!AM$4,Cap_MW_Lookups!$B$3:$IH$3,0)),0)</f>
        <v>0</v>
      </c>
      <c r="AN36" s="14">
        <f>IFERROR(INDEX(Cap_MW_Lookups!$B$3:$IH$15,MATCH(FCA_Capacity_Credits!$C36,Cap_MW_Lookups!$B$3:$B$15,0),MATCH(FCA_Capacity_Credits!AN$4,Cap_MW_Lookups!$B$3:$IH$3,0)),0)</f>
        <v>0</v>
      </c>
      <c r="AO36" s="14">
        <f>IFERROR(INDEX(Cap_MW_Lookups!$B$3:$IH$15,MATCH(FCA_Capacity_Credits!$C36,Cap_MW_Lookups!$B$3:$B$15,0),MATCH(FCA_Capacity_Credits!AO$4,Cap_MW_Lookups!$B$3:$IH$3,0)),0)</f>
        <v>0</v>
      </c>
      <c r="AP36" s="14">
        <f>IFERROR(INDEX(Cap_MW_Lookups!$B$3:$IH$15,MATCH(FCA_Capacity_Credits!$C36,Cap_MW_Lookups!$B$3:$B$15,0),MATCH(FCA_Capacity_Credits!AP$4,Cap_MW_Lookups!$B$3:$IH$3,0)),0)</f>
        <v>0</v>
      </c>
      <c r="AQ36" s="14">
        <f>IFERROR(INDEX(Cap_MW_Lookups!$B$3:$IH$15,MATCH(FCA_Capacity_Credits!$C36,Cap_MW_Lookups!$B$3:$B$15,0),MATCH(FCA_Capacity_Credits!AQ$4,Cap_MW_Lookups!$B$3:$IH$3,0)),0)</f>
        <v>0</v>
      </c>
      <c r="AR36" s="14">
        <f>IFERROR(INDEX(Cap_MW_Lookups!$B$3:$IH$15,MATCH(FCA_Capacity_Credits!$C36,Cap_MW_Lookups!$B$3:$B$15,0),MATCH(FCA_Capacity_Credits!AR$4,Cap_MW_Lookups!$B$3:$IH$3,0)),0)</f>
        <v>0</v>
      </c>
      <c r="AS36" s="14">
        <f>IFERROR(INDEX(Cap_MW_Lookups!$B$3:$IH$15,MATCH(FCA_Capacity_Credits!$C36,Cap_MW_Lookups!$B$3:$B$15,0),MATCH(FCA_Capacity_Credits!AS$4,Cap_MW_Lookups!$B$3:$IH$3,0)),0)</f>
        <v>0</v>
      </c>
      <c r="AT36" s="14">
        <f>IFERROR(INDEX(Cap_MW_Lookups!$B$3:$IH$15,MATCH(FCA_Capacity_Credits!$C36,Cap_MW_Lookups!$B$3:$B$15,0),MATCH(FCA_Capacity_Credits!AT$4,Cap_MW_Lookups!$B$3:$IH$3,0)),0)</f>
        <v>0</v>
      </c>
      <c r="AU36" s="14">
        <f>IFERROR(INDEX(Cap_MW_Lookups!$B$3:$IH$15,MATCH(FCA_Capacity_Credits!$C36,Cap_MW_Lookups!$B$3:$B$15,0),MATCH(FCA_Capacity_Credits!AU$4,Cap_MW_Lookups!$B$3:$IH$3,0)),0)</f>
        <v>0</v>
      </c>
      <c r="AV36" s="14">
        <f>IFERROR(INDEX(Cap_MW_Lookups!$B$3:$IH$15,MATCH(FCA_Capacity_Credits!$C36,Cap_MW_Lookups!$B$3:$B$15,0),MATCH(FCA_Capacity_Credits!AV$4,Cap_MW_Lookups!$B$3:$IH$3,0)),0)</f>
        <v>0</v>
      </c>
      <c r="AW36" s="14">
        <f>IFERROR(INDEX(Cap_MW_Lookups!$B$3:$IH$15,MATCH(FCA_Capacity_Credits!$C36,Cap_MW_Lookups!$B$3:$B$15,0),MATCH(FCA_Capacity_Credits!AW$4,Cap_MW_Lookups!$B$3:$IH$3,0)),0)</f>
        <v>0</v>
      </c>
      <c r="AX36" s="14">
        <f>IFERROR(INDEX(Cap_MW_Lookups!$B$3:$IH$15,MATCH(FCA_Capacity_Credits!$C36,Cap_MW_Lookups!$B$3:$B$15,0),MATCH(FCA_Capacity_Credits!AX$4,Cap_MW_Lookups!$B$3:$IH$3,0)),0)</f>
        <v>0</v>
      </c>
      <c r="AY36" s="14">
        <f>IFERROR(INDEX(Cap_MW_Lookups!$B$3:$IH$15,MATCH(FCA_Capacity_Credits!$C36,Cap_MW_Lookups!$B$3:$B$15,0),MATCH(FCA_Capacity_Credits!AY$4,Cap_MW_Lookups!$B$3:$IH$3,0)),0)</f>
        <v>0</v>
      </c>
      <c r="AZ36" s="14">
        <f>IFERROR(INDEX(Cap_MW_Lookups!$B$3:$IH$15,MATCH(FCA_Capacity_Credits!$C36,Cap_MW_Lookups!$B$3:$B$15,0),MATCH(FCA_Capacity_Credits!AZ$4,Cap_MW_Lookups!$B$3:$IH$3,0)),0)</f>
        <v>0</v>
      </c>
      <c r="BA36" s="14">
        <f>IFERROR(INDEX(Cap_MW_Lookups!$B$3:$IH$15,MATCH(FCA_Capacity_Credits!$C36,Cap_MW_Lookups!$B$3:$B$15,0),MATCH(FCA_Capacity_Credits!BA$4,Cap_MW_Lookups!$B$3:$IH$3,0)),0)</f>
        <v>0</v>
      </c>
      <c r="BB36" s="14">
        <f>IFERROR(INDEX(Cap_MW_Lookups!$B$3:$IH$15,MATCH(FCA_Capacity_Credits!$C36,Cap_MW_Lookups!$B$3:$B$15,0),MATCH(FCA_Capacity_Credits!BB$4,Cap_MW_Lookups!$B$3:$IH$3,0)),0)</f>
        <v>0</v>
      </c>
      <c r="BC36" s="14">
        <f>IFERROR(INDEX(Cap_MW_Lookups!$B$3:$IH$15,MATCH(FCA_Capacity_Credits!$C36,Cap_MW_Lookups!$B$3:$B$15,0),MATCH(FCA_Capacity_Credits!BC$4,Cap_MW_Lookups!$B$3:$IH$3,0)),0)</f>
        <v>0</v>
      </c>
      <c r="BD36" s="14">
        <f>IFERROR(INDEX(Cap_MW_Lookups!$B$3:$IH$15,MATCH(FCA_Capacity_Credits!$C36,Cap_MW_Lookups!$B$3:$B$15,0),MATCH(FCA_Capacity_Credits!BD$4,Cap_MW_Lookups!$B$3:$IH$3,0)),0)</f>
        <v>0</v>
      </c>
      <c r="BE36" s="14">
        <f>IFERROR(INDEX(Cap_MW_Lookups!$B$3:$IH$15,MATCH(FCA_Capacity_Credits!$C36,Cap_MW_Lookups!$B$3:$B$15,0),MATCH(FCA_Capacity_Credits!BE$4,Cap_MW_Lookups!$B$3:$IH$3,0)),0)</f>
        <v>0</v>
      </c>
      <c r="BF36" s="14">
        <f>IFERROR(INDEX(Cap_MW_Lookups!$B$3:$IH$15,MATCH(FCA_Capacity_Credits!$C36,Cap_MW_Lookups!$B$3:$B$15,0),MATCH(FCA_Capacity_Credits!BF$4,Cap_MW_Lookups!$B$3:$IH$3,0)),0)</f>
        <v>0</v>
      </c>
      <c r="BG36" s="14">
        <f>IFERROR(INDEX(Cap_MW_Lookups!$B$3:$IH$15,MATCH(FCA_Capacity_Credits!$C36,Cap_MW_Lookups!$B$3:$B$15,0),MATCH(FCA_Capacity_Credits!BG$4,Cap_MW_Lookups!$B$3:$IH$3,0)),0)</f>
        <v>0</v>
      </c>
      <c r="BH36" s="14">
        <f>IFERROR(INDEX(Cap_MW_Lookups!$B$3:$IH$15,MATCH(FCA_Capacity_Credits!$C36,Cap_MW_Lookups!$B$3:$B$15,0),MATCH(FCA_Capacity_Credits!BH$4,Cap_MW_Lookups!$B$3:$IH$3,0)),0)</f>
        <v>0</v>
      </c>
      <c r="BI36" s="14">
        <f>IFERROR(INDEX(Cap_MW_Lookups!$B$3:$IH$15,MATCH(FCA_Capacity_Credits!$C36,Cap_MW_Lookups!$B$3:$B$15,0),MATCH(FCA_Capacity_Credits!BI$4,Cap_MW_Lookups!$B$3:$IH$3,0)),0)</f>
        <v>0</v>
      </c>
      <c r="BJ36" s="14">
        <f>IFERROR(INDEX(Cap_MW_Lookups!$B$3:$IH$15,MATCH(FCA_Capacity_Credits!$C36,Cap_MW_Lookups!$B$3:$B$15,0),MATCH(FCA_Capacity_Credits!BJ$4,Cap_MW_Lookups!$B$3:$IH$3,0)),0)</f>
        <v>0</v>
      </c>
      <c r="BK36" s="14">
        <f>IFERROR(INDEX(Cap_MW_Lookups!$B$3:$IH$15,MATCH(FCA_Capacity_Credits!$C36,Cap_MW_Lookups!$B$3:$B$15,0),MATCH(FCA_Capacity_Credits!BK$4,Cap_MW_Lookups!$B$3:$IH$3,0)),0)</f>
        <v>0</v>
      </c>
      <c r="BL36" s="14">
        <f>IFERROR(INDEX(Cap_MW_Lookups!$B$3:$IH$15,MATCH(FCA_Capacity_Credits!$C36,Cap_MW_Lookups!$B$3:$B$15,0),MATCH(FCA_Capacity_Credits!BL$4,Cap_MW_Lookups!$B$3:$IH$3,0)),0)</f>
        <v>0</v>
      </c>
      <c r="BM36" s="14">
        <f>IFERROR(INDEX(Cap_MW_Lookups!$B$3:$IH$15,MATCH(FCA_Capacity_Credits!$C36,Cap_MW_Lookups!$B$3:$B$15,0),MATCH(FCA_Capacity_Credits!BM$4,Cap_MW_Lookups!$B$3:$IH$3,0)),0)</f>
        <v>0</v>
      </c>
      <c r="BN36" s="14">
        <f>IFERROR(INDEX(Cap_MW_Lookups!$B$3:$IH$15,MATCH(FCA_Capacity_Credits!$C36,Cap_MW_Lookups!$B$3:$B$15,0),MATCH(FCA_Capacity_Credits!BN$4,Cap_MW_Lookups!$B$3:$IH$3,0)),0)</f>
        <v>0</v>
      </c>
      <c r="BO36" s="14">
        <f>IFERROR(INDEX(Cap_MW_Lookups!$B$3:$IH$15,MATCH(FCA_Capacity_Credits!$C36,Cap_MW_Lookups!$B$3:$B$15,0),MATCH(FCA_Capacity_Credits!BO$4,Cap_MW_Lookups!$B$3:$IH$3,0)),0)</f>
        <v>0</v>
      </c>
      <c r="BP36" s="14">
        <f>IFERROR(INDEX(Cap_MW_Lookups!$B$3:$IH$15,MATCH(FCA_Capacity_Credits!$C36,Cap_MW_Lookups!$B$3:$B$15,0),MATCH(FCA_Capacity_Credits!BP$4,Cap_MW_Lookups!$B$3:$IH$3,0)),0)</f>
        <v>0</v>
      </c>
      <c r="BQ36" s="14">
        <f>IFERROR(INDEX(Cap_MW_Lookups!$B$3:$IH$15,MATCH(FCA_Capacity_Credits!$C36,Cap_MW_Lookups!$B$3:$B$15,0),MATCH(FCA_Capacity_Credits!BQ$4,Cap_MW_Lookups!$B$3:$IH$3,0)),0)</f>
        <v>0</v>
      </c>
      <c r="BR36" s="14">
        <f>IFERROR(INDEX(Cap_MW_Lookups!$B$3:$IH$15,MATCH(FCA_Capacity_Credits!$C36,Cap_MW_Lookups!$B$3:$B$15,0),MATCH(FCA_Capacity_Credits!BR$4,Cap_MW_Lookups!$B$3:$IH$3,0)),0)</f>
        <v>0</v>
      </c>
      <c r="BS36" s="14">
        <f>IFERROR(INDEX(Cap_MW_Lookups!$B$3:$IH$15,MATCH(FCA_Capacity_Credits!$C36,Cap_MW_Lookups!$B$3:$B$15,0),MATCH(FCA_Capacity_Credits!BS$4,Cap_MW_Lookups!$B$3:$IH$3,0)),0)</f>
        <v>0</v>
      </c>
      <c r="BT36" s="14">
        <f>IFERROR(INDEX(Cap_MW_Lookups!$B$3:$IH$15,MATCH(FCA_Capacity_Credits!$C36,Cap_MW_Lookups!$B$3:$B$15,0),MATCH(FCA_Capacity_Credits!BT$4,Cap_MW_Lookups!$B$3:$IH$3,0)),0)</f>
        <v>0</v>
      </c>
      <c r="BU36" s="14">
        <f>IFERROR(INDEX(Cap_MW_Lookups!$B$3:$IH$15,MATCH(FCA_Capacity_Credits!$C36,Cap_MW_Lookups!$B$3:$B$15,0),MATCH(FCA_Capacity_Credits!BU$4,Cap_MW_Lookups!$B$3:$IH$3,0)),0)</f>
        <v>0</v>
      </c>
      <c r="BV36" s="14">
        <f>IFERROR(INDEX(Cap_MW_Lookups!$B$3:$IH$15,MATCH(FCA_Capacity_Credits!$C36,Cap_MW_Lookups!$B$3:$B$15,0),MATCH(FCA_Capacity_Credits!BV$4,Cap_MW_Lookups!$B$3:$IH$3,0)),0)</f>
        <v>0</v>
      </c>
      <c r="BW36" s="14">
        <f>IFERROR(INDEX(Cap_MW_Lookups!$B$3:$IH$15,MATCH(FCA_Capacity_Credits!$C36,Cap_MW_Lookups!$B$3:$B$15,0),MATCH(FCA_Capacity_Credits!BW$4,Cap_MW_Lookups!$B$3:$IH$3,0)),0)</f>
        <v>0</v>
      </c>
      <c r="BX36" s="14">
        <f>IFERROR(INDEX(Cap_MW_Lookups!$B$3:$IH$15,MATCH(FCA_Capacity_Credits!$C36,Cap_MW_Lookups!$B$3:$B$15,0),MATCH(FCA_Capacity_Credits!BX$4,Cap_MW_Lookups!$B$3:$IH$3,0)),0)</f>
        <v>0</v>
      </c>
      <c r="BY36" s="14">
        <f>IFERROR(INDEX(Cap_MW_Lookups!$B$3:$IH$15,MATCH(FCA_Capacity_Credits!$C36,Cap_MW_Lookups!$B$3:$B$15,0),MATCH(FCA_Capacity_Credits!BY$4,Cap_MW_Lookups!$B$3:$IH$3,0)),0)</f>
        <v>0</v>
      </c>
      <c r="BZ36" s="14">
        <f>IFERROR(INDEX(Cap_MW_Lookups!$B$3:$IH$15,MATCH(FCA_Capacity_Credits!$C36,Cap_MW_Lookups!$B$3:$B$15,0),MATCH(FCA_Capacity_Credits!BZ$4,Cap_MW_Lookups!$B$3:$IH$3,0)),0)</f>
        <v>0</v>
      </c>
      <c r="CA36" s="14">
        <f>IFERROR(INDEX(Cap_MW_Lookups!$B$3:$IH$15,MATCH(FCA_Capacity_Credits!$C36,Cap_MW_Lookups!$B$3:$B$15,0),MATCH(FCA_Capacity_Credits!CA$4,Cap_MW_Lookups!$B$3:$IH$3,0)),0)</f>
        <v>0</v>
      </c>
      <c r="CB36" s="14">
        <f>IFERROR(INDEX(Cap_MW_Lookups!$B$3:$IH$15,MATCH(FCA_Capacity_Credits!$C36,Cap_MW_Lookups!$B$3:$B$15,0),MATCH(FCA_Capacity_Credits!CB$4,Cap_MW_Lookups!$B$3:$IH$3,0)),0)</f>
        <v>0</v>
      </c>
      <c r="CC36" s="14">
        <f>IFERROR(INDEX(Cap_MW_Lookups!$B$3:$IH$15,MATCH(FCA_Capacity_Credits!$C36,Cap_MW_Lookups!$B$3:$B$15,0),MATCH(FCA_Capacity_Credits!CC$4,Cap_MW_Lookups!$B$3:$IH$3,0)),0)</f>
        <v>0</v>
      </c>
      <c r="CD36" s="14">
        <f>IFERROR(INDEX(Cap_MW_Lookups!$B$3:$IH$15,MATCH(FCA_Capacity_Credits!$C36,Cap_MW_Lookups!$B$3:$B$15,0),MATCH(FCA_Capacity_Credits!CD$4,Cap_MW_Lookups!$B$3:$IH$3,0)),0)</f>
        <v>0</v>
      </c>
      <c r="CE36" s="14">
        <f>IFERROR(INDEX(Cap_MW_Lookups!$B$3:$IH$15,MATCH(FCA_Capacity_Credits!$C36,Cap_MW_Lookups!$B$3:$B$15,0),MATCH(FCA_Capacity_Credits!CE$4,Cap_MW_Lookups!$B$3:$IH$3,0)),0)</f>
        <v>0</v>
      </c>
      <c r="CF36" s="14">
        <f>IFERROR(INDEX(Cap_MW_Lookups!$B$3:$IH$15,MATCH(FCA_Capacity_Credits!$C36,Cap_MW_Lookups!$B$3:$B$15,0),MATCH(FCA_Capacity_Credits!CF$4,Cap_MW_Lookups!$B$3:$IH$3,0)),0)</f>
        <v>0</v>
      </c>
      <c r="CG36" s="14">
        <f>IFERROR(INDEX(Cap_MW_Lookups!$B$3:$IH$15,MATCH(FCA_Capacity_Credits!$C36,Cap_MW_Lookups!$B$3:$B$15,0),MATCH(FCA_Capacity_Credits!CG$4,Cap_MW_Lookups!$B$3:$IH$3,0)),0)</f>
        <v>0</v>
      </c>
      <c r="CH36" s="14">
        <f>IFERROR(INDEX(Cap_MW_Lookups!$B$3:$IH$15,MATCH(FCA_Capacity_Credits!$C36,Cap_MW_Lookups!$B$3:$B$15,0),MATCH(FCA_Capacity_Credits!CH$4,Cap_MW_Lookups!$B$3:$IH$3,0)),0)</f>
        <v>0</v>
      </c>
      <c r="CI36" s="14">
        <f>IFERROR(INDEX(Cap_MW_Lookups!$B$3:$IH$15,MATCH(FCA_Capacity_Credits!$C36,Cap_MW_Lookups!$B$3:$B$15,0),MATCH(FCA_Capacity_Credits!CI$4,Cap_MW_Lookups!$B$3:$IH$3,0)),0)</f>
        <v>0</v>
      </c>
      <c r="CJ36" s="14">
        <f>IFERROR(INDEX(Cap_MW_Lookups!$B$3:$IH$15,MATCH(FCA_Capacity_Credits!$C36,Cap_MW_Lookups!$B$3:$B$15,0),MATCH(FCA_Capacity_Credits!CJ$4,Cap_MW_Lookups!$B$3:$IH$3,0)),0)</f>
        <v>0</v>
      </c>
      <c r="CK36" s="14">
        <f>IFERROR(INDEX(Cap_MW_Lookups!$B$3:$IH$15,MATCH(FCA_Capacity_Credits!$C36,Cap_MW_Lookups!$B$3:$B$15,0),MATCH(FCA_Capacity_Credits!CK$4,Cap_MW_Lookups!$B$3:$IH$3,0)),0)</f>
        <v>0</v>
      </c>
      <c r="CL36" s="14">
        <f>IFERROR(INDEX(Cap_MW_Lookups!$B$3:$IH$15,MATCH(FCA_Capacity_Credits!$C36,Cap_MW_Lookups!$B$3:$B$15,0),MATCH(FCA_Capacity_Credits!CL$4,Cap_MW_Lookups!$B$3:$IH$3,0)),0)</f>
        <v>0</v>
      </c>
      <c r="CM36" s="14">
        <f>IFERROR(INDEX(Cap_MW_Lookups!$B$3:$IH$15,MATCH(FCA_Capacity_Credits!$C36,Cap_MW_Lookups!$B$3:$B$15,0),MATCH(FCA_Capacity_Credits!CM$4,Cap_MW_Lookups!$B$3:$IH$3,0)),0)</f>
        <v>0</v>
      </c>
      <c r="CN36" s="14">
        <f>IFERROR(INDEX(Cap_MW_Lookups!$B$3:$IH$15,MATCH(FCA_Capacity_Credits!$C36,Cap_MW_Lookups!$B$3:$B$15,0),MATCH(FCA_Capacity_Credits!CN$4,Cap_MW_Lookups!$B$3:$IH$3,0)),0)</f>
        <v>0</v>
      </c>
      <c r="CO36" s="14">
        <f>IFERROR(INDEX(Cap_MW_Lookups!$B$3:$IH$15,MATCH(FCA_Capacity_Credits!$C36,Cap_MW_Lookups!$B$3:$B$15,0),MATCH(FCA_Capacity_Credits!CO$4,Cap_MW_Lookups!$B$3:$IH$3,0)),0)</f>
        <v>0</v>
      </c>
      <c r="CP36" s="14">
        <f>IFERROR(INDEX(Cap_MW_Lookups!$B$3:$IH$15,MATCH(FCA_Capacity_Credits!$C36,Cap_MW_Lookups!$B$3:$B$15,0),MATCH(FCA_Capacity_Credits!CP$4,Cap_MW_Lookups!$B$3:$IH$3,0)),0)</f>
        <v>0</v>
      </c>
      <c r="CQ36" s="14">
        <f>IFERROR(INDEX(Cap_MW_Lookups!$B$3:$IH$15,MATCH(FCA_Capacity_Credits!$C36,Cap_MW_Lookups!$B$3:$B$15,0),MATCH(FCA_Capacity_Credits!CQ$4,Cap_MW_Lookups!$B$3:$IH$3,0)),0)</f>
        <v>0</v>
      </c>
      <c r="CR36" s="14">
        <f>IFERROR(INDEX(Cap_MW_Lookups!$B$3:$IH$15,MATCH(FCA_Capacity_Credits!$C36,Cap_MW_Lookups!$B$3:$B$15,0),MATCH(FCA_Capacity_Credits!CR$4,Cap_MW_Lookups!$B$3:$IH$3,0)),0)</f>
        <v>0</v>
      </c>
      <c r="CS36" s="14">
        <f>IFERROR(INDEX(Cap_MW_Lookups!$B$3:$IH$15,MATCH(FCA_Capacity_Credits!$C36,Cap_MW_Lookups!$B$3:$B$15,0),MATCH(FCA_Capacity_Credits!CS$4,Cap_MW_Lookups!$B$3:$IH$3,0)),0)</f>
        <v>0</v>
      </c>
      <c r="CT36" s="14">
        <f>IFERROR(INDEX(Cap_MW_Lookups!$B$3:$IH$15,MATCH(FCA_Capacity_Credits!$C36,Cap_MW_Lookups!$B$3:$B$15,0),MATCH(FCA_Capacity_Credits!CT$4,Cap_MW_Lookups!$B$3:$IH$3,0)),0)</f>
        <v>0</v>
      </c>
      <c r="CU36" s="14">
        <f>IFERROR(INDEX(Cap_MW_Lookups!$B$3:$IH$15,MATCH(FCA_Capacity_Credits!$C36,Cap_MW_Lookups!$B$3:$B$15,0),MATCH(FCA_Capacity_Credits!CU$4,Cap_MW_Lookups!$B$3:$IH$3,0)),0)</f>
        <v>0</v>
      </c>
      <c r="CV36" s="14">
        <f>IFERROR(INDEX(Cap_MW_Lookups!$B$3:$IH$15,MATCH(FCA_Capacity_Credits!$C36,Cap_MW_Lookups!$B$3:$B$15,0),MATCH(FCA_Capacity_Credits!CV$4,Cap_MW_Lookups!$B$3:$IH$3,0)),0)</f>
        <v>0</v>
      </c>
      <c r="CW36" s="14">
        <f>IFERROR(INDEX(Cap_MW_Lookups!$B$3:$IH$15,MATCH(FCA_Capacity_Credits!$C36,Cap_MW_Lookups!$B$3:$B$15,0),MATCH(FCA_Capacity_Credits!CW$4,Cap_MW_Lookups!$B$3:$IH$3,0)),0)</f>
        <v>0</v>
      </c>
      <c r="CX36" s="14">
        <f>IFERROR(INDEX(Cap_MW_Lookups!$B$3:$IH$15,MATCH(FCA_Capacity_Credits!$C36,Cap_MW_Lookups!$B$3:$B$15,0),MATCH(FCA_Capacity_Credits!CX$4,Cap_MW_Lookups!$B$3:$IH$3,0)),0)</f>
        <v>0</v>
      </c>
      <c r="CY36" s="14">
        <f>IFERROR(INDEX(Cap_MW_Lookups!$B$3:$IH$15,MATCH(FCA_Capacity_Credits!$C36,Cap_MW_Lookups!$B$3:$B$15,0),MATCH(FCA_Capacity_Credits!CY$4,Cap_MW_Lookups!$B$3:$IH$3,0)),0)</f>
        <v>0</v>
      </c>
      <c r="CZ36" s="14">
        <f>IFERROR(INDEX(Cap_MW_Lookups!$B$3:$IH$15,MATCH(FCA_Capacity_Credits!$C36,Cap_MW_Lookups!$B$3:$B$15,0),MATCH(FCA_Capacity_Credits!CZ$4,Cap_MW_Lookups!$B$3:$IH$3,0)),0)</f>
        <v>0</v>
      </c>
      <c r="DA36" s="14">
        <f>IFERROR(INDEX(Cap_MW_Lookups!$B$3:$IH$15,MATCH(FCA_Capacity_Credits!$C36,Cap_MW_Lookups!$B$3:$B$15,0),MATCH(FCA_Capacity_Credits!DA$4,Cap_MW_Lookups!$B$3:$IH$3,0)),0)</f>
        <v>0</v>
      </c>
      <c r="DB36" s="14">
        <f>IFERROR(INDEX(Cap_MW_Lookups!$B$3:$IH$15,MATCH(FCA_Capacity_Credits!$C36,Cap_MW_Lookups!$B$3:$B$15,0),MATCH(FCA_Capacity_Credits!DB$4,Cap_MW_Lookups!$B$3:$IH$3,0)),0)</f>
        <v>0</v>
      </c>
      <c r="DC36" s="14">
        <f>IFERROR(INDEX(Cap_MW_Lookups!$B$3:$IH$15,MATCH(FCA_Capacity_Credits!$C36,Cap_MW_Lookups!$B$3:$B$15,0),MATCH(FCA_Capacity_Credits!DC$4,Cap_MW_Lookups!$B$3:$IH$3,0)),0)</f>
        <v>0</v>
      </c>
      <c r="DD36" s="14">
        <f>IFERROR(INDEX(Cap_MW_Lookups!$B$3:$IH$15,MATCH(FCA_Capacity_Credits!$C36,Cap_MW_Lookups!$B$3:$B$15,0),MATCH(FCA_Capacity_Credits!DD$4,Cap_MW_Lookups!$B$3:$IH$3,0)),0)</f>
        <v>0</v>
      </c>
      <c r="DE36" s="14">
        <f>IFERROR(INDEX(Cap_MW_Lookups!$B$3:$IH$15,MATCH(FCA_Capacity_Credits!$C36,Cap_MW_Lookups!$B$3:$B$15,0),MATCH(FCA_Capacity_Credits!DE$4,Cap_MW_Lookups!$B$3:$IH$3,0)),0)</f>
        <v>0</v>
      </c>
      <c r="DF36" s="14">
        <f>IFERROR(INDEX(Cap_MW_Lookups!$B$3:$IH$15,MATCH(FCA_Capacity_Credits!$C36,Cap_MW_Lookups!$B$3:$B$15,0),MATCH(FCA_Capacity_Credits!DF$4,Cap_MW_Lookups!$B$3:$IH$3,0)),0)</f>
        <v>0</v>
      </c>
      <c r="DG36" s="14">
        <f>IFERROR(INDEX(Cap_MW_Lookups!$B$3:$IH$15,MATCH(FCA_Capacity_Credits!$C36,Cap_MW_Lookups!$B$3:$B$15,0),MATCH(FCA_Capacity_Credits!DG$4,Cap_MW_Lookups!$B$3:$IH$3,0)),0)</f>
        <v>0</v>
      </c>
      <c r="DH36" s="14">
        <f>IFERROR(INDEX(Cap_MW_Lookups!$B$3:$IH$15,MATCH(FCA_Capacity_Credits!$C36,Cap_MW_Lookups!$B$3:$B$15,0),MATCH(FCA_Capacity_Credits!DH$4,Cap_MW_Lookups!$B$3:$IH$3,0)),0)</f>
        <v>0</v>
      </c>
      <c r="DI36" s="14">
        <f>IFERROR(INDEX(Cap_MW_Lookups!$B$3:$IH$15,MATCH(FCA_Capacity_Credits!$C36,Cap_MW_Lookups!$B$3:$B$15,0),MATCH(FCA_Capacity_Credits!DI$4,Cap_MW_Lookups!$B$3:$IH$3,0)),0)</f>
        <v>0</v>
      </c>
      <c r="DJ36" s="14">
        <f>IFERROR(INDEX(Cap_MW_Lookups!$B$3:$IH$15,MATCH(FCA_Capacity_Credits!$C36,Cap_MW_Lookups!$B$3:$B$15,0),MATCH(FCA_Capacity_Credits!DJ$4,Cap_MW_Lookups!$B$3:$IH$3,0)),0)</f>
        <v>0</v>
      </c>
      <c r="DK36" s="14">
        <f>IFERROR(INDEX(Cap_MW_Lookups!$B$3:$IH$15,MATCH(FCA_Capacity_Credits!$C36,Cap_MW_Lookups!$B$3:$B$15,0),MATCH(FCA_Capacity_Credits!DK$4,Cap_MW_Lookups!$B$3:$IH$3,0)),0)</f>
        <v>0</v>
      </c>
      <c r="DL36" s="14">
        <f>IFERROR(INDEX(Cap_MW_Lookups!$B$3:$IH$15,MATCH(FCA_Capacity_Credits!$C36,Cap_MW_Lookups!$B$3:$B$15,0),MATCH(FCA_Capacity_Credits!DL$4,Cap_MW_Lookups!$B$3:$IH$3,0)),0)</f>
        <v>0</v>
      </c>
      <c r="DM36" s="14">
        <f>IFERROR(INDEX(Cap_MW_Lookups!$B$3:$IH$15,MATCH(FCA_Capacity_Credits!$C36,Cap_MW_Lookups!$B$3:$B$15,0),MATCH(FCA_Capacity_Credits!DM$4,Cap_MW_Lookups!$B$3:$IH$3,0)),0)</f>
        <v>0</v>
      </c>
      <c r="DN36" s="14">
        <f>IFERROR(INDEX(Cap_MW_Lookups!$B$3:$IH$15,MATCH(FCA_Capacity_Credits!$C36,Cap_MW_Lookups!$B$3:$B$15,0),MATCH(FCA_Capacity_Credits!DN$4,Cap_MW_Lookups!$B$3:$IH$3,0)),0)</f>
        <v>0</v>
      </c>
      <c r="DO36" s="14">
        <f>IFERROR(INDEX(Cap_MW_Lookups!$B$3:$IH$15,MATCH(FCA_Capacity_Credits!$C36,Cap_MW_Lookups!$B$3:$B$15,0),MATCH(FCA_Capacity_Credits!DO$4,Cap_MW_Lookups!$B$3:$IH$3,0)),0)</f>
        <v>0</v>
      </c>
      <c r="DP36" s="14">
        <f>IFERROR(INDEX(Cap_MW_Lookups!$B$3:$IH$15,MATCH(FCA_Capacity_Credits!$C36,Cap_MW_Lookups!$B$3:$B$15,0),MATCH(FCA_Capacity_Credits!DP$4,Cap_MW_Lookups!$B$3:$IH$3,0)),0)</f>
        <v>0</v>
      </c>
      <c r="DQ36" s="14">
        <f>IFERROR(INDEX(Cap_MW_Lookups!$B$3:$IH$15,MATCH(FCA_Capacity_Credits!$C36,Cap_MW_Lookups!$B$3:$B$15,0),MATCH(FCA_Capacity_Credits!DQ$4,Cap_MW_Lookups!$B$3:$IH$3,0)),0)</f>
        <v>0</v>
      </c>
      <c r="DR36" s="14">
        <f>IFERROR(INDEX(Cap_MW_Lookups!$B$3:$IH$15,MATCH(FCA_Capacity_Credits!$C36,Cap_MW_Lookups!$B$3:$B$15,0),MATCH(FCA_Capacity_Credits!DR$4,Cap_MW_Lookups!$B$3:$IH$3,0)),0)</f>
        <v>0</v>
      </c>
      <c r="DS36" s="14">
        <f>IFERROR(INDEX(Cap_MW_Lookups!$B$3:$IH$15,MATCH(FCA_Capacity_Credits!$C36,Cap_MW_Lookups!$B$3:$B$15,0),MATCH(FCA_Capacity_Credits!DS$4,Cap_MW_Lookups!$B$3:$IH$3,0)),0)</f>
        <v>0</v>
      </c>
      <c r="DT36" s="14">
        <f>IFERROR(INDEX(Cap_MW_Lookups!$B$3:$IH$15,MATCH(FCA_Capacity_Credits!$C36,Cap_MW_Lookups!$B$3:$B$15,0),MATCH(FCA_Capacity_Credits!DT$4,Cap_MW_Lookups!$B$3:$IH$3,0)),0)</f>
        <v>0</v>
      </c>
      <c r="DU36" s="14">
        <f>IFERROR(INDEX(Cap_MW_Lookups!$B$3:$IH$15,MATCH(FCA_Capacity_Credits!$C36,Cap_MW_Lookups!$B$3:$B$15,0),MATCH(FCA_Capacity_Credits!DU$4,Cap_MW_Lookups!$B$3:$IH$3,0)),0)</f>
        <v>0</v>
      </c>
      <c r="DV36" s="14">
        <f>IFERROR(INDEX(Cap_MW_Lookups!$B$3:$IH$15,MATCH(FCA_Capacity_Credits!$C36,Cap_MW_Lookups!$B$3:$B$15,0),MATCH(FCA_Capacity_Credits!DV$4,Cap_MW_Lookups!$B$3:$IH$3,0)),0)</f>
        <v>0</v>
      </c>
      <c r="DW36" s="14">
        <f>IFERROR(INDEX(Cap_MW_Lookups!$B$3:$IH$15,MATCH(FCA_Capacity_Credits!$C36,Cap_MW_Lookups!$B$3:$B$15,0),MATCH(FCA_Capacity_Credits!DW$4,Cap_MW_Lookups!$B$3:$IH$3,0)),0)</f>
        <v>0</v>
      </c>
      <c r="DX36" s="14">
        <f>IFERROR(INDEX(Cap_MW_Lookups!$B$3:$IH$15,MATCH(FCA_Capacity_Credits!$C36,Cap_MW_Lookups!$B$3:$B$15,0),MATCH(FCA_Capacity_Credits!DX$4,Cap_MW_Lookups!$B$3:$IH$3,0)),0)</f>
        <v>0</v>
      </c>
      <c r="DY36" s="14">
        <f>IFERROR(INDEX(Cap_MW_Lookups!$B$3:$IH$15,MATCH(FCA_Capacity_Credits!$C36,Cap_MW_Lookups!$B$3:$B$15,0),MATCH(FCA_Capacity_Credits!DY$4,Cap_MW_Lookups!$B$3:$IH$3,0)),0)</f>
        <v>0</v>
      </c>
      <c r="DZ36" s="14">
        <f>IFERROR(INDEX(Cap_MW_Lookups!$B$3:$IH$15,MATCH(FCA_Capacity_Credits!$C36,Cap_MW_Lookups!$B$3:$B$15,0),MATCH(FCA_Capacity_Credits!DZ$4,Cap_MW_Lookups!$B$3:$IH$3,0)),0)</f>
        <v>0</v>
      </c>
      <c r="EA36" s="14">
        <f>IFERROR(INDEX(Cap_MW_Lookups!$B$3:$IH$15,MATCH(FCA_Capacity_Credits!$C36,Cap_MW_Lookups!$B$3:$B$15,0),MATCH(FCA_Capacity_Credits!EA$4,Cap_MW_Lookups!$B$3:$IH$3,0)),0)</f>
        <v>0</v>
      </c>
      <c r="EB36" s="14">
        <f>IFERROR(INDEX(Cap_MW_Lookups!$B$3:$IH$15,MATCH(FCA_Capacity_Credits!$C36,Cap_MW_Lookups!$B$3:$B$15,0),MATCH(FCA_Capacity_Credits!EB$4,Cap_MW_Lookups!$B$3:$IH$3,0)),0)</f>
        <v>0</v>
      </c>
      <c r="EC36" s="14">
        <f>IFERROR(INDEX(Cap_MW_Lookups!$B$3:$IH$15,MATCH(FCA_Capacity_Credits!$C36,Cap_MW_Lookups!$B$3:$B$15,0),MATCH(FCA_Capacity_Credits!EC$4,Cap_MW_Lookups!$B$3:$IH$3,0)),0)</f>
        <v>0</v>
      </c>
      <c r="ED36" s="14">
        <f>IFERROR(INDEX(Cap_MW_Lookups!$B$3:$IH$15,MATCH(FCA_Capacity_Credits!$C36,Cap_MW_Lookups!$B$3:$B$15,0),MATCH(FCA_Capacity_Credits!ED$4,Cap_MW_Lookups!$B$3:$IH$3,0)),0)</f>
        <v>0</v>
      </c>
      <c r="EE36" s="14">
        <f>IFERROR(INDEX(Cap_MW_Lookups!$B$3:$IH$15,MATCH(FCA_Capacity_Credits!$C36,Cap_MW_Lookups!$B$3:$B$15,0),MATCH(FCA_Capacity_Credits!EE$4,Cap_MW_Lookups!$B$3:$IH$3,0)),0)</f>
        <v>0</v>
      </c>
      <c r="EF36" s="14">
        <f>IFERROR(INDEX(Cap_MW_Lookups!$B$3:$IH$15,MATCH(FCA_Capacity_Credits!$C36,Cap_MW_Lookups!$B$3:$B$15,0),MATCH(FCA_Capacity_Credits!EF$4,Cap_MW_Lookups!$B$3:$IH$3,0)),0)</f>
        <v>0</v>
      </c>
      <c r="EG36" s="14">
        <f>IFERROR(INDEX(Cap_MW_Lookups!$B$3:$IH$15,MATCH(FCA_Capacity_Credits!$C36,Cap_MW_Lookups!$B$3:$B$15,0),MATCH(FCA_Capacity_Credits!EG$4,Cap_MW_Lookups!$B$3:$IH$3,0)),0)</f>
        <v>0</v>
      </c>
      <c r="EH36" s="14">
        <f>IFERROR(INDEX(Cap_MW_Lookups!$B$3:$IH$15,MATCH(FCA_Capacity_Credits!$C36,Cap_MW_Lookups!$B$3:$B$15,0),MATCH(FCA_Capacity_Credits!EH$4,Cap_MW_Lookups!$B$3:$IH$3,0)),0)</f>
        <v>0</v>
      </c>
      <c r="EI36" s="14">
        <f>IFERROR(INDEX(Cap_MW_Lookups!$B$3:$IH$15,MATCH(FCA_Capacity_Credits!$C36,Cap_MW_Lookups!$B$3:$B$15,0),MATCH(FCA_Capacity_Credits!EI$4,Cap_MW_Lookups!$B$3:$IH$3,0)),0)</f>
        <v>0</v>
      </c>
      <c r="EJ36" s="14">
        <f>IFERROR(INDEX(Cap_MW_Lookups!$B$3:$IH$15,MATCH(FCA_Capacity_Credits!$C36,Cap_MW_Lookups!$B$3:$B$15,0),MATCH(FCA_Capacity_Credits!EJ$4,Cap_MW_Lookups!$B$3:$IH$3,0)),0)</f>
        <v>0</v>
      </c>
      <c r="EK36" s="14">
        <f>IFERROR(INDEX(Cap_MW_Lookups!$B$3:$IH$15,MATCH(FCA_Capacity_Credits!$C36,Cap_MW_Lookups!$B$3:$B$15,0),MATCH(FCA_Capacity_Credits!EK$4,Cap_MW_Lookups!$B$3:$IH$3,0)),0)</f>
        <v>0</v>
      </c>
      <c r="EL36" s="14">
        <f>IFERROR(INDEX(Cap_MW_Lookups!$B$3:$IH$15,MATCH(FCA_Capacity_Credits!$C36,Cap_MW_Lookups!$B$3:$B$15,0),MATCH(FCA_Capacity_Credits!EL$4,Cap_MW_Lookups!$B$3:$IH$3,0)),0)</f>
        <v>0</v>
      </c>
      <c r="EM36" s="14">
        <f>IFERROR(INDEX(Cap_MW_Lookups!$B$3:$IH$15,MATCH(FCA_Capacity_Credits!$C36,Cap_MW_Lookups!$B$3:$B$15,0),MATCH(FCA_Capacity_Credits!EM$4,Cap_MW_Lookups!$B$3:$IH$3,0)),0)</f>
        <v>0</v>
      </c>
      <c r="EN36" s="14">
        <f>IFERROR(INDEX(Cap_MW_Lookups!$B$3:$IH$15,MATCH(FCA_Capacity_Credits!$C36,Cap_MW_Lookups!$B$3:$B$15,0),MATCH(FCA_Capacity_Credits!EN$4,Cap_MW_Lookups!$B$3:$IH$3,0)),0)</f>
        <v>0</v>
      </c>
      <c r="EO36" s="14">
        <f>IFERROR(INDEX(Cap_MW_Lookups!$B$3:$IH$15,MATCH(FCA_Capacity_Credits!$C36,Cap_MW_Lookups!$B$3:$B$15,0),MATCH(FCA_Capacity_Credits!EO$4,Cap_MW_Lookups!$B$3:$IH$3,0)),0)</f>
        <v>0</v>
      </c>
      <c r="EP36" s="14">
        <f>IFERROR(INDEX(Cap_MW_Lookups!$B$3:$IH$15,MATCH(FCA_Capacity_Credits!$C36,Cap_MW_Lookups!$B$3:$B$15,0),MATCH(FCA_Capacity_Credits!EP$4,Cap_MW_Lookups!$B$3:$IH$3,0)),0)</f>
        <v>0</v>
      </c>
      <c r="EQ36" s="14">
        <f>IFERROR(INDEX(Cap_MW_Lookups!$B$3:$IH$15,MATCH(FCA_Capacity_Credits!$C36,Cap_MW_Lookups!$B$3:$B$15,0),MATCH(FCA_Capacity_Credits!EQ$4,Cap_MW_Lookups!$B$3:$IH$3,0)),0)</f>
        <v>0</v>
      </c>
      <c r="ER36" s="14">
        <f>IFERROR(INDEX(Cap_MW_Lookups!$B$3:$IH$15,MATCH(FCA_Capacity_Credits!$C36,Cap_MW_Lookups!$B$3:$B$15,0),MATCH(FCA_Capacity_Credits!ER$4,Cap_MW_Lookups!$B$3:$IH$3,0)),0)</f>
        <v>0</v>
      </c>
      <c r="ES36" s="14">
        <f>IFERROR(INDEX(Cap_MW_Lookups!$B$3:$IH$15,MATCH(FCA_Capacity_Credits!$C36,Cap_MW_Lookups!$B$3:$B$15,0),MATCH(FCA_Capacity_Credits!ES$4,Cap_MW_Lookups!$B$3:$IH$3,0)),0)</f>
        <v>0</v>
      </c>
      <c r="ET36" s="14">
        <f>IFERROR(INDEX(Cap_MW_Lookups!$B$3:$IH$15,MATCH(FCA_Capacity_Credits!$C36,Cap_MW_Lookups!$B$3:$B$15,0),MATCH(FCA_Capacity_Credits!ET$4,Cap_MW_Lookups!$B$3:$IH$3,0)),0)</f>
        <v>0</v>
      </c>
      <c r="EU36" s="14">
        <f>IFERROR(INDEX(Cap_MW_Lookups!$B$3:$IH$15,MATCH(FCA_Capacity_Credits!$C36,Cap_MW_Lookups!$B$3:$B$15,0),MATCH(FCA_Capacity_Credits!EU$4,Cap_MW_Lookups!$B$3:$IH$3,0)),0)</f>
        <v>0</v>
      </c>
      <c r="EV36" s="14">
        <f>IFERROR(INDEX(Cap_MW_Lookups!$B$3:$IH$15,MATCH(FCA_Capacity_Credits!$C36,Cap_MW_Lookups!$B$3:$B$15,0),MATCH(FCA_Capacity_Credits!EV$4,Cap_MW_Lookups!$B$3:$IH$3,0)),0)</f>
        <v>0</v>
      </c>
      <c r="EW36" s="14">
        <f>IFERROR(INDEX(Cap_MW_Lookups!$B$3:$IH$15,MATCH(FCA_Capacity_Credits!$C36,Cap_MW_Lookups!$B$3:$B$15,0),MATCH(FCA_Capacity_Credits!EW$4,Cap_MW_Lookups!$B$3:$IH$3,0)),0)</f>
        <v>0</v>
      </c>
      <c r="EX36" s="14">
        <f>IFERROR(INDEX(Cap_MW_Lookups!$B$3:$IH$15,MATCH(FCA_Capacity_Credits!$C36,Cap_MW_Lookups!$B$3:$B$15,0),MATCH(FCA_Capacity_Credits!EX$4,Cap_MW_Lookups!$B$3:$IH$3,0)),0)</f>
        <v>0</v>
      </c>
      <c r="EY36" s="14">
        <f>IFERROR(INDEX(Cap_MW_Lookups!$B$3:$IH$15,MATCH(FCA_Capacity_Credits!$C36,Cap_MW_Lookups!$B$3:$B$15,0),MATCH(FCA_Capacity_Credits!EY$4,Cap_MW_Lookups!$B$3:$IH$3,0)),0)</f>
        <v>0</v>
      </c>
      <c r="EZ36" s="14">
        <f>IFERROR(INDEX(Cap_MW_Lookups!$B$3:$IH$15,MATCH(FCA_Capacity_Credits!$C36,Cap_MW_Lookups!$B$3:$B$15,0),MATCH(FCA_Capacity_Credits!EZ$4,Cap_MW_Lookups!$B$3:$IH$3,0)),0)</f>
        <v>0</v>
      </c>
      <c r="FA36" s="14">
        <f>IFERROR(INDEX(Cap_MW_Lookups!$B$3:$IH$15,MATCH(FCA_Capacity_Credits!$C36,Cap_MW_Lookups!$B$3:$B$15,0),MATCH(FCA_Capacity_Credits!FA$4,Cap_MW_Lookups!$B$3:$IH$3,0)),0)</f>
        <v>0</v>
      </c>
      <c r="FB36" s="14">
        <f>IFERROR(INDEX(Cap_MW_Lookups!$B$3:$IH$15,MATCH(FCA_Capacity_Credits!$C36,Cap_MW_Lookups!$B$3:$B$15,0),MATCH(FCA_Capacity_Credits!FB$4,Cap_MW_Lookups!$B$3:$IH$3,0)),0)</f>
        <v>0</v>
      </c>
      <c r="FC36" s="14">
        <f>IFERROR(INDEX(Cap_MW_Lookups!$B$3:$IH$15,MATCH(FCA_Capacity_Credits!$C36,Cap_MW_Lookups!$B$3:$B$15,0),MATCH(FCA_Capacity_Credits!FC$4,Cap_MW_Lookups!$B$3:$IH$3,0)),0)</f>
        <v>0</v>
      </c>
      <c r="FD36" s="14">
        <f>IFERROR(INDEX(Cap_MW_Lookups!$B$3:$IH$15,MATCH(FCA_Capacity_Credits!$C36,Cap_MW_Lookups!$B$3:$B$15,0),MATCH(FCA_Capacity_Credits!FD$4,Cap_MW_Lookups!$B$3:$IH$3,0)),0)</f>
        <v>0</v>
      </c>
      <c r="FE36" s="14">
        <f>IFERROR(INDEX(Cap_MW_Lookups!$B$3:$IH$15,MATCH(FCA_Capacity_Credits!$C36,Cap_MW_Lookups!$B$3:$B$15,0),MATCH(FCA_Capacity_Credits!FE$4,Cap_MW_Lookups!$B$3:$IH$3,0)),0)</f>
        <v>0</v>
      </c>
      <c r="FF36" s="14">
        <f>IFERROR(INDEX(Cap_MW_Lookups!$B$3:$IH$15,MATCH(FCA_Capacity_Credits!$C36,Cap_MW_Lookups!$B$3:$B$15,0),MATCH(FCA_Capacity_Credits!FF$4,Cap_MW_Lookups!$B$3:$IH$3,0)),0)</f>
        <v>0</v>
      </c>
      <c r="FG36" s="14">
        <f>IFERROR(INDEX(Cap_MW_Lookups!$B$3:$IH$15,MATCH(FCA_Capacity_Credits!$C36,Cap_MW_Lookups!$B$3:$B$15,0),MATCH(FCA_Capacity_Credits!FG$4,Cap_MW_Lookups!$B$3:$IH$3,0)),0)</f>
        <v>0</v>
      </c>
      <c r="FH36" s="14">
        <f>IFERROR(INDEX(Cap_MW_Lookups!$B$3:$IH$15,MATCH(FCA_Capacity_Credits!$C36,Cap_MW_Lookups!$B$3:$B$15,0),MATCH(FCA_Capacity_Credits!FH$4,Cap_MW_Lookups!$B$3:$IH$3,0)),0)</f>
        <v>0</v>
      </c>
      <c r="FI36" s="14">
        <f>IFERROR(INDEX(Cap_MW_Lookups!$B$3:$IH$15,MATCH(FCA_Capacity_Credits!$C36,Cap_MW_Lookups!$B$3:$B$15,0),MATCH(FCA_Capacity_Credits!FI$4,Cap_MW_Lookups!$B$3:$IH$3,0)),0)</f>
        <v>0</v>
      </c>
      <c r="FJ36" s="14">
        <f>IFERROR(INDEX(Cap_MW_Lookups!$B$3:$IH$15,MATCH(FCA_Capacity_Credits!$C36,Cap_MW_Lookups!$B$3:$B$15,0),MATCH(FCA_Capacity_Credits!FJ$4,Cap_MW_Lookups!$B$3:$IH$3,0)),0)</f>
        <v>0</v>
      </c>
      <c r="FK36" s="14">
        <f>IFERROR(INDEX(Cap_MW_Lookups!$B$3:$IH$15,MATCH(FCA_Capacity_Credits!$C36,Cap_MW_Lookups!$B$3:$B$15,0),MATCH(FCA_Capacity_Credits!FK$4,Cap_MW_Lookups!$B$3:$IH$3,0)),0)</f>
        <v>0</v>
      </c>
      <c r="FL36" s="14">
        <f>IFERROR(INDEX(Cap_MW_Lookups!$B$3:$IH$15,MATCH(FCA_Capacity_Credits!$C36,Cap_MW_Lookups!$B$3:$B$15,0),MATCH(FCA_Capacity_Credits!FL$4,Cap_MW_Lookups!$B$3:$IH$3,0)),0)</f>
        <v>0</v>
      </c>
      <c r="FM36" s="14">
        <f>IFERROR(INDEX(Cap_MW_Lookups!$B$3:$IH$15,MATCH(FCA_Capacity_Credits!$C36,Cap_MW_Lookups!$B$3:$B$15,0),MATCH(FCA_Capacity_Credits!FM$4,Cap_MW_Lookups!$B$3:$IH$3,0)),0)</f>
        <v>0</v>
      </c>
      <c r="FN36" s="14">
        <f>IFERROR(INDEX(Cap_MW_Lookups!$B$3:$IH$15,MATCH(FCA_Capacity_Credits!$C36,Cap_MW_Lookups!$B$3:$B$15,0),MATCH(FCA_Capacity_Credits!FN$4,Cap_MW_Lookups!$B$3:$IH$3,0)),0)</f>
        <v>0</v>
      </c>
      <c r="FO36" s="14">
        <f>IFERROR(INDEX(Cap_MW_Lookups!$B$3:$IH$15,MATCH(FCA_Capacity_Credits!$C36,Cap_MW_Lookups!$B$3:$B$15,0),MATCH(FCA_Capacity_Credits!FO$4,Cap_MW_Lookups!$B$3:$IH$3,0)),0)</f>
        <v>0</v>
      </c>
      <c r="FP36" s="14">
        <f>IFERROR(INDEX(Cap_MW_Lookups!$B$3:$IH$15,MATCH(FCA_Capacity_Credits!$C36,Cap_MW_Lookups!$B$3:$B$15,0),MATCH(FCA_Capacity_Credits!FP$4,Cap_MW_Lookups!$B$3:$IH$3,0)),0)</f>
        <v>0</v>
      </c>
      <c r="FQ36" s="14">
        <f>IFERROR(INDEX(Cap_MW_Lookups!$B$3:$IH$15,MATCH(FCA_Capacity_Credits!$C36,Cap_MW_Lookups!$B$3:$B$15,0),MATCH(FCA_Capacity_Credits!FQ$4,Cap_MW_Lookups!$B$3:$IH$3,0)),0)</f>
        <v>0</v>
      </c>
      <c r="FR36" s="14">
        <f>IFERROR(INDEX(Cap_MW_Lookups!$B$3:$IH$15,MATCH(FCA_Capacity_Credits!$C36,Cap_MW_Lookups!$B$3:$B$15,0),MATCH(FCA_Capacity_Credits!FR$4,Cap_MW_Lookups!$B$3:$IH$3,0)),0)</f>
        <v>0</v>
      </c>
      <c r="FS36" s="14">
        <f>IFERROR(INDEX(Cap_MW_Lookups!$B$3:$IH$15,MATCH(FCA_Capacity_Credits!$C36,Cap_MW_Lookups!$B$3:$B$15,0),MATCH(FCA_Capacity_Credits!FS$4,Cap_MW_Lookups!$B$3:$IH$3,0)),0)</f>
        <v>0</v>
      </c>
      <c r="FT36" s="14">
        <f>IFERROR(INDEX(Cap_MW_Lookups!$B$3:$IH$15,MATCH(FCA_Capacity_Credits!$C36,Cap_MW_Lookups!$B$3:$B$15,0),MATCH(FCA_Capacity_Credits!FT$4,Cap_MW_Lookups!$B$3:$IH$3,0)),0)</f>
        <v>0</v>
      </c>
      <c r="FU36" s="14">
        <f>IFERROR(INDEX(Cap_MW_Lookups!$B$3:$IH$15,MATCH(FCA_Capacity_Credits!$C36,Cap_MW_Lookups!$B$3:$B$15,0),MATCH(FCA_Capacity_Credits!FU$4,Cap_MW_Lookups!$B$3:$IH$3,0)),0)</f>
        <v>0</v>
      </c>
      <c r="FV36" s="14">
        <f>IFERROR(INDEX(Cap_MW_Lookups!$B$3:$IH$15,MATCH(FCA_Capacity_Credits!$C36,Cap_MW_Lookups!$B$3:$B$15,0),MATCH(FCA_Capacity_Credits!FV$4,Cap_MW_Lookups!$B$3:$IH$3,0)),0)</f>
        <v>0</v>
      </c>
      <c r="FW36" s="14">
        <f>IFERROR(INDEX(Cap_MW_Lookups!$B$3:$IH$15,MATCH(FCA_Capacity_Credits!$C36,Cap_MW_Lookups!$B$3:$B$15,0),MATCH(FCA_Capacity_Credits!FW$4,Cap_MW_Lookups!$B$3:$IH$3,0)),0)</f>
        <v>0</v>
      </c>
      <c r="FX36" s="14">
        <f>IFERROR(INDEX(Cap_MW_Lookups!$B$3:$IH$15,MATCH(FCA_Capacity_Credits!$C36,Cap_MW_Lookups!$B$3:$B$15,0),MATCH(FCA_Capacity_Credits!FX$4,Cap_MW_Lookups!$B$3:$IH$3,0)),0)</f>
        <v>0</v>
      </c>
      <c r="FY36" s="14">
        <f>IFERROR(INDEX(Cap_MW_Lookups!$B$3:$IH$15,MATCH(FCA_Capacity_Credits!$C36,Cap_MW_Lookups!$B$3:$B$15,0),MATCH(FCA_Capacity_Credits!FY$4,Cap_MW_Lookups!$B$3:$IH$3,0)),0)</f>
        <v>0</v>
      </c>
      <c r="FZ36" s="14">
        <f>IFERROR(INDEX(Cap_MW_Lookups!$B$3:$IH$15,MATCH(FCA_Capacity_Credits!$C36,Cap_MW_Lookups!$B$3:$B$15,0),MATCH(FCA_Capacity_Credits!FZ$4,Cap_MW_Lookups!$B$3:$IH$3,0)),0)</f>
        <v>0</v>
      </c>
      <c r="GA36" s="14">
        <f>IFERROR(INDEX(Cap_MW_Lookups!$B$3:$IH$15,MATCH(FCA_Capacity_Credits!$C36,Cap_MW_Lookups!$B$3:$B$15,0),MATCH(FCA_Capacity_Credits!GA$4,Cap_MW_Lookups!$B$3:$IH$3,0)),0)</f>
        <v>0</v>
      </c>
      <c r="GB36" s="14">
        <f>IFERROR(INDEX(Cap_MW_Lookups!$B$3:$IH$15,MATCH(FCA_Capacity_Credits!$C36,Cap_MW_Lookups!$B$3:$B$15,0),MATCH(FCA_Capacity_Credits!GB$4,Cap_MW_Lookups!$B$3:$IH$3,0)),0)</f>
        <v>0</v>
      </c>
      <c r="GC36" s="14">
        <f>IFERROR(INDEX(Cap_MW_Lookups!$B$3:$IH$15,MATCH(FCA_Capacity_Credits!$C36,Cap_MW_Lookups!$B$3:$B$15,0),MATCH(FCA_Capacity_Credits!GC$4,Cap_MW_Lookups!$B$3:$IH$3,0)),0)</f>
        <v>0</v>
      </c>
      <c r="GD36" s="14">
        <f>IFERROR(INDEX(Cap_MW_Lookups!$B$3:$IH$15,MATCH(FCA_Capacity_Credits!$C36,Cap_MW_Lookups!$B$3:$B$15,0),MATCH(FCA_Capacity_Credits!GD$4,Cap_MW_Lookups!$B$3:$IH$3,0)),0)</f>
        <v>0</v>
      </c>
      <c r="GE36" s="14">
        <f>IFERROR(INDEX(Cap_MW_Lookups!$B$3:$IH$15,MATCH(FCA_Capacity_Credits!$C36,Cap_MW_Lookups!$B$3:$B$15,0),MATCH(FCA_Capacity_Credits!GE$4,Cap_MW_Lookups!$B$3:$IH$3,0)),0)</f>
        <v>0</v>
      </c>
      <c r="GF36" s="14">
        <f>IFERROR(INDEX(Cap_MW_Lookups!$B$3:$IH$15,MATCH(FCA_Capacity_Credits!$C36,Cap_MW_Lookups!$B$3:$B$15,0),MATCH(FCA_Capacity_Credits!GF$4,Cap_MW_Lookups!$B$3:$IH$3,0)),0)</f>
        <v>0</v>
      </c>
      <c r="GG36" s="14">
        <f>IFERROR(INDEX(Cap_MW_Lookups!$B$3:$IH$15,MATCH(FCA_Capacity_Credits!$C36,Cap_MW_Lookups!$B$3:$B$15,0),MATCH(FCA_Capacity_Credits!GG$4,Cap_MW_Lookups!$B$3:$IH$3,0)),0)</f>
        <v>0</v>
      </c>
      <c r="GH36" s="14">
        <f>IFERROR(INDEX(Cap_MW_Lookups!$B$3:$IH$15,MATCH(FCA_Capacity_Credits!$C36,Cap_MW_Lookups!$B$3:$B$15,0),MATCH(FCA_Capacity_Credits!GH$4,Cap_MW_Lookups!$B$3:$IH$3,0)),0)</f>
        <v>0</v>
      </c>
      <c r="GI36" s="14">
        <f>IFERROR(INDEX(Cap_MW_Lookups!$B$3:$IH$15,MATCH(FCA_Capacity_Credits!$C36,Cap_MW_Lookups!$B$3:$B$15,0),MATCH(FCA_Capacity_Credits!GI$4,Cap_MW_Lookups!$B$3:$IH$3,0)),0)</f>
        <v>0</v>
      </c>
      <c r="GJ36" s="14">
        <f>IFERROR(INDEX(Cap_MW_Lookups!$B$3:$IH$15,MATCH(FCA_Capacity_Credits!$C36,Cap_MW_Lookups!$B$3:$B$15,0),MATCH(FCA_Capacity_Credits!GJ$4,Cap_MW_Lookups!$B$3:$IH$3,0)),0)</f>
        <v>0</v>
      </c>
      <c r="GK36" s="14">
        <f>IFERROR(INDEX(Cap_MW_Lookups!$B$3:$IH$15,MATCH(FCA_Capacity_Credits!$C36,Cap_MW_Lookups!$B$3:$B$15,0),MATCH(FCA_Capacity_Credits!GK$4,Cap_MW_Lookups!$B$3:$IH$3,0)),0)</f>
        <v>0</v>
      </c>
      <c r="GL36" s="14">
        <f>IFERROR(INDEX(Cap_MW_Lookups!$B$3:$IH$15,MATCH(FCA_Capacity_Credits!$C36,Cap_MW_Lookups!$B$3:$B$15,0),MATCH(FCA_Capacity_Credits!GL$4,Cap_MW_Lookups!$B$3:$IH$3,0)),0)</f>
        <v>0</v>
      </c>
      <c r="GM36" s="14">
        <f>IFERROR(INDEX(Cap_MW_Lookups!$B$3:$IH$15,MATCH(FCA_Capacity_Credits!$C36,Cap_MW_Lookups!$B$3:$B$15,0),MATCH(FCA_Capacity_Credits!GM$4,Cap_MW_Lookups!$B$3:$IH$3,0)),0)</f>
        <v>0</v>
      </c>
      <c r="GN36" s="14">
        <f>IFERROR(INDEX(Cap_MW_Lookups!$B$3:$IH$15,MATCH(FCA_Capacity_Credits!$C36,Cap_MW_Lookups!$B$3:$B$15,0),MATCH(FCA_Capacity_Credits!GN$4,Cap_MW_Lookups!$B$3:$IH$3,0)),0)</f>
        <v>0</v>
      </c>
      <c r="GO36" s="14">
        <f>IFERROR(INDEX(Cap_MW_Lookups!$B$3:$IH$15,MATCH(FCA_Capacity_Credits!$C36,Cap_MW_Lookups!$B$3:$B$15,0),MATCH(FCA_Capacity_Credits!GO$4,Cap_MW_Lookups!$B$3:$IH$3,0)),0)</f>
        <v>0</v>
      </c>
      <c r="GP36" s="14">
        <f>IFERROR(INDEX(Cap_MW_Lookups!$B$3:$IH$15,MATCH(FCA_Capacity_Credits!$C36,Cap_MW_Lookups!$B$3:$B$15,0),MATCH(FCA_Capacity_Credits!GP$4,Cap_MW_Lookups!$B$3:$IH$3,0)),0)</f>
        <v>0</v>
      </c>
      <c r="GQ36" s="14">
        <f>IFERROR(INDEX(Cap_MW_Lookups!$B$3:$IH$15,MATCH(FCA_Capacity_Credits!$C36,Cap_MW_Lookups!$B$3:$B$15,0),MATCH(FCA_Capacity_Credits!GQ$4,Cap_MW_Lookups!$B$3:$IH$3,0)),0)</f>
        <v>0</v>
      </c>
      <c r="GR36" s="14">
        <f>IFERROR(INDEX(Cap_MW_Lookups!$B$3:$IH$15,MATCH(FCA_Capacity_Credits!$C36,Cap_MW_Lookups!$B$3:$B$15,0),MATCH(FCA_Capacity_Credits!GR$4,Cap_MW_Lookups!$B$3:$IH$3,0)),0)</f>
        <v>0</v>
      </c>
      <c r="GS36" s="14">
        <f>IFERROR(INDEX(Cap_MW_Lookups!$B$3:$IH$15,MATCH(FCA_Capacity_Credits!$C36,Cap_MW_Lookups!$B$3:$B$15,0),MATCH(FCA_Capacity_Credits!GS$4,Cap_MW_Lookups!$B$3:$IH$3,0)),0)</f>
        <v>0</v>
      </c>
      <c r="GT36" s="14">
        <f>IFERROR(INDEX(Cap_MW_Lookups!$B$3:$IH$15,MATCH(FCA_Capacity_Credits!$C36,Cap_MW_Lookups!$B$3:$B$15,0),MATCH(FCA_Capacity_Credits!GT$4,Cap_MW_Lookups!$B$3:$IH$3,0)),0)</f>
        <v>0</v>
      </c>
      <c r="GU36" s="14">
        <f>IFERROR(INDEX(Cap_MW_Lookups!$B$3:$IH$15,MATCH(FCA_Capacity_Credits!$C36,Cap_MW_Lookups!$B$3:$B$15,0),MATCH(FCA_Capacity_Credits!GU$4,Cap_MW_Lookups!$B$3:$IH$3,0)),0)</f>
        <v>0</v>
      </c>
      <c r="GV36" s="14">
        <f>IFERROR(INDEX(Cap_MW_Lookups!$B$3:$IH$15,MATCH(FCA_Capacity_Credits!$C36,Cap_MW_Lookups!$B$3:$B$15,0),MATCH(FCA_Capacity_Credits!GV$4,Cap_MW_Lookups!$B$3:$IH$3,0)),0)</f>
        <v>0</v>
      </c>
      <c r="GW36" s="14">
        <f>IFERROR(INDEX(Cap_MW_Lookups!$B$3:$IH$15,MATCH(FCA_Capacity_Credits!$C36,Cap_MW_Lookups!$B$3:$B$15,0),MATCH(FCA_Capacity_Credits!GW$4,Cap_MW_Lookups!$B$3:$IH$3,0)),0)</f>
        <v>0</v>
      </c>
      <c r="GX36" s="14">
        <f>IFERROR(INDEX(Cap_MW_Lookups!$B$3:$IH$15,MATCH(FCA_Capacity_Credits!$C36,Cap_MW_Lookups!$B$3:$B$15,0),MATCH(FCA_Capacity_Credits!GX$4,Cap_MW_Lookups!$B$3:$IH$3,0)),0)</f>
        <v>0</v>
      </c>
      <c r="GY36" s="14">
        <f>IFERROR(INDEX(Cap_MW_Lookups!$B$3:$IH$15,MATCH(FCA_Capacity_Credits!$C36,Cap_MW_Lookups!$B$3:$B$15,0),MATCH(FCA_Capacity_Credits!GY$4,Cap_MW_Lookups!$B$3:$IH$3,0)),0)</f>
        <v>0</v>
      </c>
      <c r="GZ36" s="14">
        <f>IFERROR(INDEX(Cap_MW_Lookups!$B$3:$IH$15,MATCH(FCA_Capacity_Credits!$C36,Cap_MW_Lookups!$B$3:$B$15,0),MATCH(FCA_Capacity_Credits!GZ$4,Cap_MW_Lookups!$B$3:$IH$3,0)),0)</f>
        <v>0</v>
      </c>
      <c r="HA36" s="14">
        <f>IFERROR(INDEX(Cap_MW_Lookups!$B$3:$IH$15,MATCH(FCA_Capacity_Credits!$C36,Cap_MW_Lookups!$B$3:$B$15,0),MATCH(FCA_Capacity_Credits!HA$4,Cap_MW_Lookups!$B$3:$IH$3,0)),0)</f>
        <v>0</v>
      </c>
      <c r="HB36" s="14">
        <f>IFERROR(INDEX(Cap_MW_Lookups!$B$3:$IH$15,MATCH(FCA_Capacity_Credits!$C36,Cap_MW_Lookups!$B$3:$B$15,0),MATCH(FCA_Capacity_Credits!HB$4,Cap_MW_Lookups!$B$3:$IH$3,0)),0)</f>
        <v>0</v>
      </c>
      <c r="HC36" s="14">
        <f>IFERROR(INDEX(Cap_MW_Lookups!$B$3:$IH$15,MATCH(FCA_Capacity_Credits!$C36,Cap_MW_Lookups!$B$3:$B$15,0),MATCH(FCA_Capacity_Credits!HC$4,Cap_MW_Lookups!$B$3:$IH$3,0)),0)</f>
        <v>0</v>
      </c>
      <c r="HD36" s="14">
        <f>IFERROR(INDEX(Cap_MW_Lookups!$B$3:$IH$15,MATCH(FCA_Capacity_Credits!$C36,Cap_MW_Lookups!$B$3:$B$15,0),MATCH(FCA_Capacity_Credits!HD$4,Cap_MW_Lookups!$B$3:$IH$3,0)),0)</f>
        <v>0</v>
      </c>
      <c r="HE36" s="14">
        <f>IFERROR(INDEX(Cap_MW_Lookups!$B$3:$IH$15,MATCH(FCA_Capacity_Credits!$C36,Cap_MW_Lookups!$B$3:$B$15,0),MATCH(FCA_Capacity_Credits!HE$4,Cap_MW_Lookups!$B$3:$IH$3,0)),0)</f>
        <v>0</v>
      </c>
      <c r="HF36" s="14">
        <f>IFERROR(INDEX(Cap_MW_Lookups!$B$3:$IH$15,MATCH(FCA_Capacity_Credits!$C36,Cap_MW_Lookups!$B$3:$B$15,0),MATCH(FCA_Capacity_Credits!HF$4,Cap_MW_Lookups!$B$3:$IH$3,0)),0)</f>
        <v>0</v>
      </c>
      <c r="HG36" s="14">
        <f>IFERROR(INDEX(Cap_MW_Lookups!$B$3:$IH$15,MATCH(FCA_Capacity_Credits!$C36,Cap_MW_Lookups!$B$3:$B$15,0),MATCH(FCA_Capacity_Credits!HG$4,Cap_MW_Lookups!$B$3:$IH$3,0)),0)</f>
        <v>0</v>
      </c>
      <c r="HH36" s="14">
        <f>IFERROR(INDEX(Cap_MW_Lookups!$B$3:$IH$15,MATCH(FCA_Capacity_Credits!$C36,Cap_MW_Lookups!$B$3:$B$15,0),MATCH(FCA_Capacity_Credits!HH$4,Cap_MW_Lookups!$B$3:$IH$3,0)),0)</f>
        <v>0</v>
      </c>
      <c r="HI36" s="14">
        <f>IFERROR(INDEX(Cap_MW_Lookups!$B$3:$IH$15,MATCH(FCA_Capacity_Credits!$C36,Cap_MW_Lookups!$B$3:$B$15,0),MATCH(FCA_Capacity_Credits!HI$4,Cap_MW_Lookups!$B$3:$IH$3,0)),0)</f>
        <v>0</v>
      </c>
      <c r="HJ36" s="14">
        <f>IFERROR(INDEX(Cap_MW_Lookups!$B$3:$IH$15,MATCH(FCA_Capacity_Credits!$C36,Cap_MW_Lookups!$B$3:$B$15,0),MATCH(FCA_Capacity_Credits!HJ$4,Cap_MW_Lookups!$B$3:$IH$3,0)),0)</f>
        <v>0</v>
      </c>
      <c r="HK36" s="14">
        <f>IFERROR(INDEX(Cap_MW_Lookups!$B$3:$IH$15,MATCH(FCA_Capacity_Credits!$C36,Cap_MW_Lookups!$B$3:$B$15,0),MATCH(FCA_Capacity_Credits!HK$4,Cap_MW_Lookups!$B$3:$IH$3,0)),0)</f>
        <v>0</v>
      </c>
      <c r="HL36" s="14">
        <f>IFERROR(INDEX(Cap_MW_Lookups!$B$3:$IH$15,MATCH(FCA_Capacity_Credits!$C36,Cap_MW_Lookups!$B$3:$B$15,0),MATCH(FCA_Capacity_Credits!HL$4,Cap_MW_Lookups!$B$3:$IH$3,0)),0)</f>
        <v>0</v>
      </c>
      <c r="HM36" s="14">
        <f>IFERROR(INDEX(Cap_MW_Lookups!$B$3:$IH$15,MATCH(FCA_Capacity_Credits!$C36,Cap_MW_Lookups!$B$3:$B$15,0),MATCH(FCA_Capacity_Credits!HM$4,Cap_MW_Lookups!$B$3:$IH$3,0)),0)</f>
        <v>0</v>
      </c>
      <c r="HN36" s="14">
        <f>IFERROR(INDEX(Cap_MW_Lookups!$B$3:$IH$15,MATCH(FCA_Capacity_Credits!$C36,Cap_MW_Lookups!$B$3:$B$15,0),MATCH(FCA_Capacity_Credits!HN$4,Cap_MW_Lookups!$B$3:$IH$3,0)),0)</f>
        <v>0</v>
      </c>
      <c r="HO36" s="14">
        <f>IFERROR(INDEX(Cap_MW_Lookups!$B$3:$IH$15,MATCH(FCA_Capacity_Credits!$C36,Cap_MW_Lookups!$B$3:$B$15,0),MATCH(FCA_Capacity_Credits!HO$4,Cap_MW_Lookups!$B$3:$IH$3,0)),0)</f>
        <v>0</v>
      </c>
      <c r="HP36" s="14">
        <f>IFERROR(INDEX(Cap_MW_Lookups!$B$3:$IH$15,MATCH(FCA_Capacity_Credits!$C36,Cap_MW_Lookups!$B$3:$B$15,0),MATCH(FCA_Capacity_Credits!HP$4,Cap_MW_Lookups!$B$3:$IH$3,0)),0)</f>
        <v>0</v>
      </c>
      <c r="HQ36" s="14">
        <f>IFERROR(INDEX(Cap_MW_Lookups!$B$3:$IH$15,MATCH(FCA_Capacity_Credits!$C36,Cap_MW_Lookups!$B$3:$B$15,0),MATCH(FCA_Capacity_Credits!HQ$4,Cap_MW_Lookups!$B$3:$IH$3,0)),0)</f>
        <v>0</v>
      </c>
      <c r="HR36" s="14">
        <f>IFERROR(INDEX(Cap_MW_Lookups!$B$3:$IH$15,MATCH(FCA_Capacity_Credits!$C36,Cap_MW_Lookups!$B$3:$B$15,0),MATCH(FCA_Capacity_Credits!HR$4,Cap_MW_Lookups!$B$3:$IH$3,0)),0)</f>
        <v>0</v>
      </c>
      <c r="HS36" s="14">
        <f>IFERROR(INDEX(Cap_MW_Lookups!$B$3:$IH$15,MATCH(FCA_Capacity_Credits!$C36,Cap_MW_Lookups!$B$3:$B$15,0),MATCH(FCA_Capacity_Credits!HS$4,Cap_MW_Lookups!$B$3:$IH$3,0)),0)</f>
        <v>0</v>
      </c>
      <c r="HT36" s="14">
        <f>IFERROR(INDEX(Cap_MW_Lookups!$B$3:$IH$15,MATCH(FCA_Capacity_Credits!$C36,Cap_MW_Lookups!$B$3:$B$15,0),MATCH(FCA_Capacity_Credits!HT$4,Cap_MW_Lookups!$B$3:$IH$3,0)),0)</f>
        <v>0</v>
      </c>
      <c r="HU36" s="14">
        <f>IFERROR(INDEX(Cap_MW_Lookups!$B$3:$IH$15,MATCH(FCA_Capacity_Credits!$C36,Cap_MW_Lookups!$B$3:$B$15,0),MATCH(FCA_Capacity_Credits!HU$4,Cap_MW_Lookups!$B$3:$IH$3,0)),0)</f>
        <v>0</v>
      </c>
      <c r="HV36" s="14">
        <f>IFERROR(INDEX(Cap_MW_Lookups!$B$3:$IH$15,MATCH(FCA_Capacity_Credits!$C36,Cap_MW_Lookups!$B$3:$B$15,0),MATCH(FCA_Capacity_Credits!HV$4,Cap_MW_Lookups!$B$3:$IH$3,0)),0)</f>
        <v>0</v>
      </c>
      <c r="HW36" s="14">
        <f>IFERROR(INDEX(Cap_MW_Lookups!$B$3:$IH$15,MATCH(FCA_Capacity_Credits!$C36,Cap_MW_Lookups!$B$3:$B$15,0),MATCH(FCA_Capacity_Credits!HW$4,Cap_MW_Lookups!$B$3:$IH$3,0)),0)</f>
        <v>0</v>
      </c>
      <c r="HX36" s="14">
        <f>IFERROR(INDEX(Cap_MW_Lookups!$B$3:$IH$15,MATCH(FCA_Capacity_Credits!$C36,Cap_MW_Lookups!$B$3:$B$15,0),MATCH(FCA_Capacity_Credits!HX$4,Cap_MW_Lookups!$B$3:$IH$3,0)),0)</f>
        <v>0</v>
      </c>
      <c r="HY36" s="14">
        <f>IFERROR(INDEX(Cap_MW_Lookups!$B$3:$IH$15,MATCH(FCA_Capacity_Credits!$C36,Cap_MW_Lookups!$B$3:$B$15,0),MATCH(FCA_Capacity_Credits!HY$4,Cap_MW_Lookups!$B$3:$IH$3,0)),0)</f>
        <v>0</v>
      </c>
      <c r="HZ36" s="14">
        <f>IFERROR(INDEX(Cap_MW_Lookups!$B$3:$IH$15,MATCH(FCA_Capacity_Credits!$C36,Cap_MW_Lookups!$B$3:$B$15,0),MATCH(FCA_Capacity_Credits!HZ$4,Cap_MW_Lookups!$B$3:$IH$3,0)),0)</f>
        <v>0</v>
      </c>
      <c r="IA36" s="14">
        <f>IFERROR(INDEX(Cap_MW_Lookups!$B$3:$IH$15,MATCH(FCA_Capacity_Credits!$C36,Cap_MW_Lookups!$B$3:$B$15,0),MATCH(FCA_Capacity_Credits!IA$4,Cap_MW_Lookups!$B$3:$IH$3,0)),0)</f>
        <v>0</v>
      </c>
      <c r="IB36" s="14">
        <f>IFERROR(INDEX(Cap_MW_Lookups!$B$3:$IH$15,MATCH(FCA_Capacity_Credits!$C36,Cap_MW_Lookups!$B$3:$B$15,0),MATCH(FCA_Capacity_Credits!IB$4,Cap_MW_Lookups!$B$3:$IH$3,0)),0)</f>
        <v>0</v>
      </c>
      <c r="IC36" s="14">
        <f>IFERROR(INDEX(Cap_MW_Lookups!$B$3:$IH$15,MATCH(FCA_Capacity_Credits!$C36,Cap_MW_Lookups!$B$3:$B$15,0),MATCH(FCA_Capacity_Credits!IC$4,Cap_MW_Lookups!$B$3:$IH$3,0)),0)</f>
        <v>0</v>
      </c>
      <c r="ID36" s="14">
        <f>IFERROR(INDEX(Cap_MW_Lookups!$B$3:$IH$15,MATCH(FCA_Capacity_Credits!$C36,Cap_MW_Lookups!$B$3:$B$15,0),MATCH(FCA_Capacity_Credits!ID$4,Cap_MW_Lookups!$B$3:$IH$3,0)),0)</f>
        <v>0</v>
      </c>
      <c r="IE36" s="14">
        <f>IFERROR(INDEX(Cap_MW_Lookups!$B$3:$IH$15,MATCH(FCA_Capacity_Credits!$C36,Cap_MW_Lookups!$B$3:$B$15,0),MATCH(FCA_Capacity_Credits!IE$4,Cap_MW_Lookups!$B$3:$IH$3,0)),0)</f>
        <v>0</v>
      </c>
      <c r="IF36" s="14">
        <f>IFERROR(INDEX(Cap_MW_Lookups!$B$3:$IH$15,MATCH(FCA_Capacity_Credits!$C36,Cap_MW_Lookups!$B$3:$B$15,0),MATCH(FCA_Capacity_Credits!IF$4,Cap_MW_Lookups!$B$3:$IH$3,0)),0)</f>
        <v>0</v>
      </c>
      <c r="IG36" s="14">
        <f>IFERROR(INDEX(Cap_MW_Lookups!$B$3:$IH$15,MATCH(FCA_Capacity_Credits!$C36,Cap_MW_Lookups!$B$3:$B$15,0),MATCH(FCA_Capacity_Credits!IG$4,Cap_MW_Lookups!$B$3:$IH$3,0)),0)</f>
        <v>0</v>
      </c>
      <c r="IH36" s="14">
        <f>IFERROR(INDEX(Cap_MW_Lookups!$B$3:$IH$15,MATCH(FCA_Capacity_Credits!$C36,Cap_MW_Lookups!$B$3:$B$15,0),MATCH(FCA_Capacity_Credits!IH$4,Cap_MW_Lookups!$B$3:$IH$3,0)),0)</f>
        <v>0</v>
      </c>
      <c r="II36" s="14">
        <f>IFERROR(INDEX(Cap_MW_Lookups!$B$3:$IH$15,MATCH(FCA_Capacity_Credits!$C36,Cap_MW_Lookups!$B$3:$B$15,0),MATCH(FCA_Capacity_Credits!II$4,Cap_MW_Lookups!$B$3:$IH$3,0)),0)</f>
        <v>0</v>
      </c>
      <c r="IJ36" s="14">
        <f>IFERROR(INDEX(Cap_MW_Lookups!$B$3:$IH$15,MATCH(FCA_Capacity_Credits!$C36,Cap_MW_Lookups!$B$3:$B$15,0),MATCH(FCA_Capacity_Credits!IJ$4,Cap_MW_Lookups!$B$3:$IH$3,0)),0)</f>
        <v>0</v>
      </c>
      <c r="IK36" s="14">
        <f>IFERROR(INDEX(Cap_MW_Lookups!$B$3:$IH$15,MATCH(FCA_Capacity_Credits!$C36,Cap_MW_Lookups!$B$3:$B$15,0),MATCH(FCA_Capacity_Credits!IK$4,Cap_MW_Lookups!$B$3:$IH$3,0)),0)</f>
        <v>0</v>
      </c>
      <c r="IL36" s="14">
        <f>IFERROR(INDEX(Cap_MW_Lookups!$B$3:$IH$15,MATCH(FCA_Capacity_Credits!$C36,Cap_MW_Lookups!$B$3:$B$15,0),MATCH(FCA_Capacity_Credits!IL$4,Cap_MW_Lookups!$B$3:$IH$3,0)),0)</f>
        <v>0</v>
      </c>
      <c r="IM36" s="14">
        <f>IFERROR(INDEX(Cap_MW_Lookups!$B$3:$IH$15,MATCH(FCA_Capacity_Credits!$C36,Cap_MW_Lookups!$B$3:$B$15,0),MATCH(FCA_Capacity_Credits!IM$4,Cap_MW_Lookups!$B$3:$IH$3,0)),0)</f>
        <v>0</v>
      </c>
      <c r="IN36" s="14">
        <f>IFERROR(INDEX(Cap_MW_Lookups!$B$3:$IH$15,MATCH(FCA_Capacity_Credits!$C36,Cap_MW_Lookups!$B$3:$B$15,0),MATCH(FCA_Capacity_Credits!IN$4,Cap_MW_Lookups!$B$3:$IH$3,0)),0)</f>
        <v>0</v>
      </c>
      <c r="IO36" s="14">
        <f>IFERROR(INDEX(Cap_MW_Lookups!$B$3:$IH$15,MATCH(FCA_Capacity_Credits!$C36,Cap_MW_Lookups!$B$3:$B$15,0),MATCH(FCA_Capacity_Credits!IO$4,Cap_MW_Lookups!$B$3:$IH$3,0)),0)</f>
        <v>0</v>
      </c>
      <c r="IP36" s="14">
        <f>IFERROR(INDEX(Cap_MW_Lookups!$B$3:$IH$15,MATCH(FCA_Capacity_Credits!$C36,Cap_MW_Lookups!$B$3:$B$15,0),MATCH(FCA_Capacity_Credits!IP$4,Cap_MW_Lookups!$B$3:$IH$3,0)),0)</f>
        <v>0</v>
      </c>
      <c r="IQ36" s="14">
        <f>IFERROR(INDEX(Cap_MW_Lookups!$B$3:$IH$15,MATCH(FCA_Capacity_Credits!$C36,Cap_MW_Lookups!$B$3:$B$15,0),MATCH(FCA_Capacity_Credits!IQ$4,Cap_MW_Lookups!$B$3:$IH$3,0)),0)</f>
        <v>0</v>
      </c>
      <c r="IR36" s="14">
        <f>IFERROR(INDEX(Cap_MW_Lookups!$B$3:$IH$15,MATCH(FCA_Capacity_Credits!$C36,Cap_MW_Lookups!$B$3:$B$15,0),MATCH(FCA_Capacity_Credits!IR$4,Cap_MW_Lookups!$B$3:$IH$3,0)),0)</f>
        <v>0</v>
      </c>
      <c r="IS36" s="14">
        <f>IFERROR(INDEX(Cap_MW_Lookups!$B$3:$IH$15,MATCH(FCA_Capacity_Credits!$C36,Cap_MW_Lookups!$B$3:$B$15,0),MATCH(FCA_Capacity_Credits!IS$4,Cap_MW_Lookups!$B$3:$IH$3,0)),0)</f>
        <v>0</v>
      </c>
      <c r="IT36" s="14">
        <f>IFERROR(INDEX(Cap_MW_Lookups!$B$3:$IH$15,MATCH(FCA_Capacity_Credits!$C36,Cap_MW_Lookups!$B$3:$B$15,0),MATCH(FCA_Capacity_Credits!IT$4,Cap_MW_Lookups!$B$3:$IH$3,0)),0)</f>
        <v>0</v>
      </c>
      <c r="IU36" s="14">
        <f>IFERROR(INDEX(Cap_MW_Lookups!$B$3:$IH$15,MATCH(FCA_Capacity_Credits!$C36,Cap_MW_Lookups!$B$3:$B$15,0),MATCH(FCA_Capacity_Credits!IU$4,Cap_MW_Lookups!$B$3:$IH$3,0)),0)</f>
        <v>0</v>
      </c>
      <c r="IV36" s="14">
        <f>IFERROR(INDEX(Cap_MW_Lookups!$B$3:$IH$15,MATCH(FCA_Capacity_Credits!$C36,Cap_MW_Lookups!$B$3:$B$15,0),MATCH(FCA_Capacity_Credits!IV$4,Cap_MW_Lookups!$B$3:$IH$3,0)),0)</f>
        <v>0</v>
      </c>
      <c r="IW36" s="14">
        <f>IFERROR(INDEX(Cap_MW_Lookups!$B$3:$IH$15,MATCH(FCA_Capacity_Credits!$C36,Cap_MW_Lookups!$B$3:$B$15,0),MATCH(FCA_Capacity_Credits!IW$4,Cap_MW_Lookups!$B$3:$IH$3,0)),0)</f>
        <v>0</v>
      </c>
      <c r="IX36" s="14">
        <f>IFERROR(INDEX(Cap_MW_Lookups!$B$3:$IH$15,MATCH(FCA_Capacity_Credits!$C36,Cap_MW_Lookups!$B$3:$B$15,0),MATCH(FCA_Capacity_Credits!IX$4,Cap_MW_Lookups!$B$3:$IH$3,0)),0)</f>
        <v>0</v>
      </c>
      <c r="IY36" s="14">
        <f>IFERROR(INDEX(Cap_MW_Lookups!$B$3:$IH$15,MATCH(FCA_Capacity_Credits!$C36,Cap_MW_Lookups!$B$3:$B$15,0),MATCH(FCA_Capacity_Credits!IY$4,Cap_MW_Lookups!$B$3:$IH$3,0)),0)</f>
        <v>0</v>
      </c>
      <c r="IZ36" s="14">
        <f>IFERROR(INDEX(Cap_MW_Lookups!$B$3:$IH$15,MATCH(FCA_Capacity_Credits!$C36,Cap_MW_Lookups!$B$3:$B$15,0),MATCH(FCA_Capacity_Credits!IZ$4,Cap_MW_Lookups!$B$3:$IH$3,0)),0)</f>
        <v>0</v>
      </c>
      <c r="JA36" s="14">
        <f>IFERROR(INDEX(Cap_MW_Lookups!$B$3:$IH$15,MATCH(FCA_Capacity_Credits!$C36,Cap_MW_Lookups!$B$3:$B$15,0),MATCH(FCA_Capacity_Credits!JA$4,Cap_MW_Lookups!$B$3:$IH$3,0)),0)</f>
        <v>0</v>
      </c>
      <c r="JB36" s="14">
        <f>IFERROR(INDEX(Cap_MW_Lookups!$B$3:$IH$15,MATCH(FCA_Capacity_Credits!$C36,Cap_MW_Lookups!$B$3:$B$15,0),MATCH(FCA_Capacity_Credits!JB$4,Cap_MW_Lookups!$B$3:$IH$3,0)),0)</f>
        <v>0</v>
      </c>
      <c r="JC36" s="14">
        <f>IFERROR(INDEX(Cap_MW_Lookups!$B$3:$IH$15,MATCH(FCA_Capacity_Credits!$C36,Cap_MW_Lookups!$B$3:$B$15,0),MATCH(FCA_Capacity_Credits!JC$4,Cap_MW_Lookups!$B$3:$IH$3,0)),0)</f>
        <v>0</v>
      </c>
      <c r="JD36" s="14">
        <f>IFERROR(INDEX(Cap_MW_Lookups!$B$3:$IH$15,MATCH(FCA_Capacity_Credits!$C36,Cap_MW_Lookups!$B$3:$B$15,0),MATCH(FCA_Capacity_Credits!JD$4,Cap_MW_Lookups!$B$3:$IH$3,0)),0)</f>
        <v>0</v>
      </c>
      <c r="JE36" s="14">
        <f>IFERROR(INDEX(Cap_MW_Lookups!$B$3:$IH$15,MATCH(FCA_Capacity_Credits!$C36,Cap_MW_Lookups!$B$3:$B$15,0),MATCH(FCA_Capacity_Credits!JE$4,Cap_MW_Lookups!$B$3:$IH$3,0)),0)</f>
        <v>0</v>
      </c>
      <c r="JF36" s="14">
        <f>IFERROR(INDEX(Cap_MW_Lookups!$B$3:$IH$15,MATCH(FCA_Capacity_Credits!$C36,Cap_MW_Lookups!$B$3:$B$15,0),MATCH(FCA_Capacity_Credits!JF$4,Cap_MW_Lookups!$B$3:$IH$3,0)),0)</f>
        <v>0</v>
      </c>
      <c r="JG36" s="14">
        <f>IFERROR(INDEX(Cap_MW_Lookups!$B$3:$IH$15,MATCH(FCA_Capacity_Credits!$C36,Cap_MW_Lookups!$B$3:$B$15,0),MATCH(FCA_Capacity_Credits!JG$4,Cap_MW_Lookups!$B$3:$IH$3,0)),0)</f>
        <v>0</v>
      </c>
      <c r="JH36" s="14">
        <f>IFERROR(INDEX(Cap_MW_Lookups!$B$3:$IH$15,MATCH(FCA_Capacity_Credits!$C36,Cap_MW_Lookups!$B$3:$B$15,0),MATCH(FCA_Capacity_Credits!JH$4,Cap_MW_Lookups!$B$3:$IH$3,0)),0)</f>
        <v>0</v>
      </c>
      <c r="JI36" s="14">
        <f>IFERROR(INDEX(Cap_MW_Lookups!$B$3:$IH$15,MATCH(FCA_Capacity_Credits!$C36,Cap_MW_Lookups!$B$3:$B$15,0),MATCH(FCA_Capacity_Credits!JI$4,Cap_MW_Lookups!$B$3:$IH$3,0)),0)</f>
        <v>0</v>
      </c>
      <c r="JJ36" s="14">
        <f>IFERROR(INDEX(Cap_MW_Lookups!$B$3:$IH$15,MATCH(FCA_Capacity_Credits!$C36,Cap_MW_Lookups!$B$3:$B$15,0),MATCH(FCA_Capacity_Credits!JJ$4,Cap_MW_Lookups!$B$3:$IH$3,0)),0)</f>
        <v>0</v>
      </c>
      <c r="JK36" s="14">
        <f>IFERROR(INDEX(Cap_MW_Lookups!$B$3:$IH$15,MATCH(FCA_Capacity_Credits!$C36,Cap_MW_Lookups!$B$3:$B$15,0),MATCH(FCA_Capacity_Credits!JK$4,Cap_MW_Lookups!$B$3:$IH$3,0)),0)</f>
        <v>0</v>
      </c>
      <c r="JL36" s="14">
        <f>IFERROR(INDEX(Cap_MW_Lookups!$B$3:$IH$15,MATCH(FCA_Capacity_Credits!$C36,Cap_MW_Lookups!$B$3:$B$15,0),MATCH(FCA_Capacity_Credits!JL$4,Cap_MW_Lookups!$B$3:$IH$3,0)),0)</f>
        <v>0</v>
      </c>
      <c r="JM36" s="14">
        <f>IFERROR(INDEX(Cap_MW_Lookups!$B$3:$IH$15,MATCH(FCA_Capacity_Credits!$C36,Cap_MW_Lookups!$B$3:$B$15,0),MATCH(FCA_Capacity_Credits!JM$4,Cap_MW_Lookups!$B$3:$IH$3,0)),0)</f>
        <v>0</v>
      </c>
      <c r="JN36" s="14">
        <f>IFERROR(INDEX(Cap_MW_Lookups!$B$3:$IH$15,MATCH(FCA_Capacity_Credits!$C36,Cap_MW_Lookups!$B$3:$B$15,0),MATCH(FCA_Capacity_Credits!JN$4,Cap_MW_Lookups!$B$3:$IH$3,0)),0)</f>
        <v>0</v>
      </c>
      <c r="JO36" s="14">
        <f>IFERROR(INDEX(Cap_MW_Lookups!$B$3:$IH$15,MATCH(FCA_Capacity_Credits!$C36,Cap_MW_Lookups!$B$3:$B$15,0),MATCH(FCA_Capacity_Credits!JO$4,Cap_MW_Lookups!$B$3:$IH$3,0)),0)</f>
        <v>0</v>
      </c>
      <c r="JP36" s="14">
        <f>IFERROR(INDEX(Cap_MW_Lookups!$B$3:$IH$15,MATCH(FCA_Capacity_Credits!$C36,Cap_MW_Lookups!$B$3:$B$15,0),MATCH(FCA_Capacity_Credits!JP$4,Cap_MW_Lookups!$B$3:$IH$3,0)),0)</f>
        <v>0</v>
      </c>
      <c r="JQ36" s="14">
        <f>IFERROR(INDEX(Cap_MW_Lookups!$B$3:$IH$15,MATCH(FCA_Capacity_Credits!$C36,Cap_MW_Lookups!$B$3:$B$15,0),MATCH(FCA_Capacity_Credits!JQ$4,Cap_MW_Lookups!$B$3:$IH$3,0)),0)</f>
        <v>0</v>
      </c>
      <c r="JR36" s="14">
        <f>IFERROR(INDEX(Cap_MW_Lookups!$B$3:$IH$15,MATCH(FCA_Capacity_Credits!$C36,Cap_MW_Lookups!$B$3:$B$15,0),MATCH(FCA_Capacity_Credits!JR$4,Cap_MW_Lookups!$B$3:$IH$3,0)),0)</f>
        <v>0</v>
      </c>
      <c r="JS36" s="14">
        <f>IFERROR(INDEX(Cap_MW_Lookups!$B$3:$IH$15,MATCH(FCA_Capacity_Credits!$C36,Cap_MW_Lookups!$B$3:$B$15,0),MATCH(FCA_Capacity_Credits!JS$4,Cap_MW_Lookups!$B$3:$IH$3,0)),0)</f>
        <v>0</v>
      </c>
      <c r="JT36" s="14">
        <f>IFERROR(INDEX(Cap_MW_Lookups!$B$3:$IH$15,MATCH(FCA_Capacity_Credits!$C36,Cap_MW_Lookups!$B$3:$B$15,0),MATCH(FCA_Capacity_Credits!JT$4,Cap_MW_Lookups!$B$3:$IH$3,0)),0)</f>
        <v>0</v>
      </c>
      <c r="JU36" s="14">
        <f>IFERROR(INDEX(Cap_MW_Lookups!$B$3:$IH$15,MATCH(FCA_Capacity_Credits!$C36,Cap_MW_Lookups!$B$3:$B$15,0),MATCH(FCA_Capacity_Credits!JU$4,Cap_MW_Lookups!$B$3:$IH$3,0)),0)</f>
        <v>0</v>
      </c>
      <c r="JV36" s="14">
        <f>IFERROR(INDEX(Cap_MW_Lookups!$B$3:$IH$15,MATCH(FCA_Capacity_Credits!$C36,Cap_MW_Lookups!$B$3:$B$15,0),MATCH(FCA_Capacity_Credits!JV$4,Cap_MW_Lookups!$B$3:$IH$3,0)),0)</f>
        <v>0</v>
      </c>
      <c r="JW36" s="14">
        <f>IFERROR(INDEX(Cap_MW_Lookups!$B$3:$IH$15,MATCH(FCA_Capacity_Credits!$C36,Cap_MW_Lookups!$B$3:$B$15,0),MATCH(FCA_Capacity_Credits!JW$4,Cap_MW_Lookups!$B$3:$IH$3,0)),0)</f>
        <v>0</v>
      </c>
      <c r="JX36" s="14">
        <f>IFERROR(INDEX(Cap_MW_Lookups!$B$3:$IH$15,MATCH(FCA_Capacity_Credits!$C36,Cap_MW_Lookups!$B$3:$B$15,0),MATCH(FCA_Capacity_Credits!JX$4,Cap_MW_Lookups!$B$3:$IH$3,0)),0)</f>
        <v>0</v>
      </c>
      <c r="JY36" s="14">
        <f>IFERROR(INDEX(Cap_MW_Lookups!$B$3:$IH$15,MATCH(FCA_Capacity_Credits!$C36,Cap_MW_Lookups!$B$3:$B$15,0),MATCH(FCA_Capacity_Credits!JY$4,Cap_MW_Lookups!$B$3:$IH$3,0)),0)</f>
        <v>0</v>
      </c>
      <c r="JZ36" s="14">
        <f>IFERROR(INDEX(Cap_MW_Lookups!$B$3:$IH$15,MATCH(FCA_Capacity_Credits!$C36,Cap_MW_Lookups!$B$3:$B$15,0),MATCH(FCA_Capacity_Credits!JZ$4,Cap_MW_Lookups!$B$3:$IH$3,0)),0)</f>
        <v>0</v>
      </c>
      <c r="KA36" s="14">
        <f>IFERROR(INDEX(Cap_MW_Lookups!$B$3:$IH$15,MATCH(FCA_Capacity_Credits!$C36,Cap_MW_Lookups!$B$3:$B$15,0),MATCH(FCA_Capacity_Credits!KA$4,Cap_MW_Lookups!$B$3:$IH$3,0)),0)</f>
        <v>0</v>
      </c>
      <c r="KB36" s="14">
        <f>IFERROR(INDEX(Cap_MW_Lookups!$B$3:$IH$15,MATCH(FCA_Capacity_Credits!$C36,Cap_MW_Lookups!$B$3:$B$15,0),MATCH(FCA_Capacity_Credits!KB$4,Cap_MW_Lookups!$B$3:$IH$3,0)),0)</f>
        <v>0</v>
      </c>
      <c r="KC36" s="14">
        <f>IFERROR(INDEX(Cap_MW_Lookups!$B$3:$IH$15,MATCH(FCA_Capacity_Credits!$C36,Cap_MW_Lookups!$B$3:$B$15,0),MATCH(FCA_Capacity_Credits!KC$4,Cap_MW_Lookups!$B$3:$IH$3,0)),0)</f>
        <v>0</v>
      </c>
      <c r="KD36" s="14">
        <f>IFERROR(INDEX(Cap_MW_Lookups!$B$3:$IH$15,MATCH(FCA_Capacity_Credits!$C36,Cap_MW_Lookups!$B$3:$B$15,0),MATCH(FCA_Capacity_Credits!KD$4,Cap_MW_Lookups!$B$3:$IH$3,0)),0)</f>
        <v>0</v>
      </c>
      <c r="KE36" s="14">
        <f>IFERROR(INDEX(Cap_MW_Lookups!$B$3:$IH$15,MATCH(FCA_Capacity_Credits!$C36,Cap_MW_Lookups!$B$3:$B$15,0),MATCH(FCA_Capacity_Credits!KE$4,Cap_MW_Lookups!$B$3:$IH$3,0)),0)</f>
        <v>0</v>
      </c>
      <c r="KF36" s="14">
        <f>IFERROR(INDEX(Cap_MW_Lookups!$B$3:$IH$15,MATCH(FCA_Capacity_Credits!$C36,Cap_MW_Lookups!$B$3:$B$15,0),MATCH(FCA_Capacity_Credits!KF$4,Cap_MW_Lookups!$B$3:$IH$3,0)),0)</f>
        <v>0</v>
      </c>
      <c r="KG36" s="14">
        <f>IFERROR(INDEX(Cap_MW_Lookups!$B$3:$IH$15,MATCH(FCA_Capacity_Credits!$C36,Cap_MW_Lookups!$B$3:$B$15,0),MATCH(FCA_Capacity_Credits!KG$4,Cap_MW_Lookups!$B$3:$IH$3,0)),0)</f>
        <v>0</v>
      </c>
      <c r="KH36" s="14">
        <f>IFERROR(INDEX(Cap_MW_Lookups!$B$3:$IH$15,MATCH(FCA_Capacity_Credits!$C36,Cap_MW_Lookups!$B$3:$B$15,0),MATCH(FCA_Capacity_Credits!KH$4,Cap_MW_Lookups!$B$3:$IH$3,0)),0)</f>
        <v>0</v>
      </c>
      <c r="KI36" s="14">
        <f>IFERROR(INDEX(Cap_MW_Lookups!$B$3:$IH$15,MATCH(FCA_Capacity_Credits!$C36,Cap_MW_Lookups!$B$3:$B$15,0),MATCH(FCA_Capacity_Credits!KI$4,Cap_MW_Lookups!$B$3:$IH$3,0)),0)</f>
        <v>0</v>
      </c>
      <c r="KJ36" s="14">
        <f>IFERROR(INDEX(Cap_MW_Lookups!$B$3:$IH$15,MATCH(FCA_Capacity_Credits!$C36,Cap_MW_Lookups!$B$3:$B$15,0),MATCH(FCA_Capacity_Credits!KJ$4,Cap_MW_Lookups!$B$3:$IH$3,0)),0)</f>
        <v>0</v>
      </c>
      <c r="KK36" s="14">
        <f>IFERROR(INDEX(Cap_MW_Lookups!$B$3:$IH$15,MATCH(FCA_Capacity_Credits!$C36,Cap_MW_Lookups!$B$3:$B$15,0),MATCH(FCA_Capacity_Credits!KK$4,Cap_MW_Lookups!$B$3:$IH$3,0)),0)</f>
        <v>0</v>
      </c>
      <c r="KL36" s="14">
        <f>IFERROR(INDEX(Cap_MW_Lookups!$B$3:$IH$15,MATCH(FCA_Capacity_Credits!$C36,Cap_MW_Lookups!$B$3:$B$15,0),MATCH(FCA_Capacity_Credits!KL$4,Cap_MW_Lookups!$B$3:$IH$3,0)),0)</f>
        <v>0</v>
      </c>
      <c r="KM36" s="14">
        <f>IFERROR(INDEX(Cap_MW_Lookups!$B$3:$IH$15,MATCH(FCA_Capacity_Credits!$C36,Cap_MW_Lookups!$B$3:$B$15,0),MATCH(FCA_Capacity_Credits!KM$4,Cap_MW_Lookups!$B$3:$IH$3,0)),0)</f>
        <v>0</v>
      </c>
      <c r="KN36" s="14">
        <f>IFERROR(INDEX(Cap_MW_Lookups!$B$3:$IH$15,MATCH(FCA_Capacity_Credits!$C36,Cap_MW_Lookups!$B$3:$B$15,0),MATCH(FCA_Capacity_Credits!KN$4,Cap_MW_Lookups!$B$3:$IH$3,0)),0)</f>
        <v>0</v>
      </c>
      <c r="KO36" s="14">
        <f>IFERROR(INDEX(Cap_MW_Lookups!$B$3:$IH$15,MATCH(FCA_Capacity_Credits!$C36,Cap_MW_Lookups!$B$3:$B$15,0),MATCH(FCA_Capacity_Credits!KO$4,Cap_MW_Lookups!$B$3:$IH$3,0)),0)</f>
        <v>0</v>
      </c>
      <c r="KP36" s="14">
        <f>IFERROR(INDEX(Cap_MW_Lookups!$B$3:$IH$15,MATCH(FCA_Capacity_Credits!$C36,Cap_MW_Lookups!$B$3:$B$15,0),MATCH(FCA_Capacity_Credits!KP$4,Cap_MW_Lookups!$B$3:$IH$3,0)),0)</f>
        <v>0</v>
      </c>
      <c r="KQ36" s="14">
        <f>IFERROR(INDEX(Cap_MW_Lookups!$B$3:$IH$15,MATCH(FCA_Capacity_Credits!$C36,Cap_MW_Lookups!$B$3:$B$15,0),MATCH(FCA_Capacity_Credits!KQ$4,Cap_MW_Lookups!$B$3:$IH$3,0)),0)</f>
        <v>0</v>
      </c>
      <c r="KR36" s="14">
        <f>IFERROR(INDEX(Cap_MW_Lookups!$B$3:$IH$15,MATCH(FCA_Capacity_Credits!$C36,Cap_MW_Lookups!$B$3:$B$15,0),MATCH(FCA_Capacity_Credits!KR$4,Cap_MW_Lookups!$B$3:$IH$3,0)),0)</f>
        <v>0</v>
      </c>
      <c r="KS36" s="14">
        <f>IFERROR(INDEX(Cap_MW_Lookups!$B$3:$IH$15,MATCH(FCA_Capacity_Credits!$C36,Cap_MW_Lookups!$B$3:$B$15,0),MATCH(FCA_Capacity_Credits!KS$4,Cap_MW_Lookups!$B$3:$IH$3,0)),0)</f>
        <v>0</v>
      </c>
      <c r="KT36" s="14">
        <f>IFERROR(INDEX(Cap_MW_Lookups!$B$3:$IH$15,MATCH(FCA_Capacity_Credits!$C36,Cap_MW_Lookups!$B$3:$B$15,0),MATCH(FCA_Capacity_Credits!KT$4,Cap_MW_Lookups!$B$3:$IH$3,0)),0)</f>
        <v>0</v>
      </c>
      <c r="KU36" s="14">
        <f>IFERROR(INDEX(Cap_MW_Lookups!$B$3:$IH$15,MATCH(FCA_Capacity_Credits!$C36,Cap_MW_Lookups!$B$3:$B$15,0),MATCH(FCA_Capacity_Credits!KU$4,Cap_MW_Lookups!$B$3:$IH$3,0)),0)</f>
        <v>0</v>
      </c>
      <c r="KV36" s="14">
        <f>IFERROR(INDEX(Cap_MW_Lookups!$B$3:$IH$15,MATCH(FCA_Capacity_Credits!$C36,Cap_MW_Lookups!$B$3:$B$15,0),MATCH(FCA_Capacity_Credits!KV$4,Cap_MW_Lookups!$B$3:$IH$3,0)),0)</f>
        <v>0</v>
      </c>
      <c r="KW36" s="14">
        <f>IFERROR(INDEX(Cap_MW_Lookups!$B$3:$IH$15,MATCH(FCA_Capacity_Credits!$C36,Cap_MW_Lookups!$B$3:$B$15,0),MATCH(FCA_Capacity_Credits!KW$4,Cap_MW_Lookups!$B$3:$IH$3,0)),0)</f>
        <v>0</v>
      </c>
      <c r="KX36" s="14">
        <f>IFERROR(INDEX(Cap_MW_Lookups!$B$3:$IH$15,MATCH(FCA_Capacity_Credits!$C36,Cap_MW_Lookups!$B$3:$B$15,0),MATCH(FCA_Capacity_Credits!KX$4,Cap_MW_Lookups!$B$3:$IH$3,0)),0)</f>
        <v>0</v>
      </c>
      <c r="KY36" s="14">
        <f>IFERROR(INDEX(Cap_MW_Lookups!$B$3:$IH$15,MATCH(FCA_Capacity_Credits!$C36,Cap_MW_Lookups!$B$3:$B$15,0),MATCH(FCA_Capacity_Credits!KY$4,Cap_MW_Lookups!$B$3:$IH$3,0)),0)</f>
        <v>0</v>
      </c>
      <c r="KZ36" s="14">
        <f>IFERROR(INDEX(Cap_MW_Lookups!$B$3:$IH$15,MATCH(FCA_Capacity_Credits!$C36,Cap_MW_Lookups!$B$3:$B$15,0),MATCH(FCA_Capacity_Credits!KZ$4,Cap_MW_Lookups!$B$3:$IH$3,0)),0)</f>
        <v>0</v>
      </c>
      <c r="LA36" s="14">
        <f>IFERROR(INDEX(Cap_MW_Lookups!$B$3:$IH$15,MATCH(FCA_Capacity_Credits!$C36,Cap_MW_Lookups!$B$3:$B$15,0),MATCH(FCA_Capacity_Credits!LA$4,Cap_MW_Lookups!$B$3:$IH$3,0)),0)</f>
        <v>0</v>
      </c>
      <c r="LB36" s="14">
        <f>IFERROR(INDEX(Cap_MW_Lookups!$B$3:$IH$15,MATCH(FCA_Capacity_Credits!$C36,Cap_MW_Lookups!$B$3:$B$15,0),MATCH(FCA_Capacity_Credits!LB$4,Cap_MW_Lookups!$B$3:$IH$3,0)),0)</f>
        <v>0</v>
      </c>
      <c r="LC36" s="14">
        <f>IFERROR(INDEX(Cap_MW_Lookups!$B$3:$IH$15,MATCH(FCA_Capacity_Credits!$C36,Cap_MW_Lookups!$B$3:$B$15,0),MATCH(FCA_Capacity_Credits!LC$4,Cap_MW_Lookups!$B$3:$IH$3,0)),0)</f>
        <v>0</v>
      </c>
      <c r="LD36" s="14">
        <f>IFERROR(INDEX(Cap_MW_Lookups!$B$3:$IH$15,MATCH(FCA_Capacity_Credits!$C36,Cap_MW_Lookups!$B$3:$B$15,0),MATCH(FCA_Capacity_Credits!LD$4,Cap_MW_Lookups!$B$3:$IH$3,0)),0)</f>
        <v>0</v>
      </c>
      <c r="LE36" s="14">
        <f>IFERROR(INDEX(Cap_MW_Lookups!$B$3:$IH$15,MATCH(FCA_Capacity_Credits!$C36,Cap_MW_Lookups!$B$3:$B$15,0),MATCH(FCA_Capacity_Credits!LE$4,Cap_MW_Lookups!$B$3:$IH$3,0)),0)</f>
        <v>0</v>
      </c>
      <c r="LF36" s="14">
        <f>IFERROR(INDEX(Cap_MW_Lookups!$B$3:$IH$15,MATCH(FCA_Capacity_Credits!$C36,Cap_MW_Lookups!$B$3:$B$15,0),MATCH(FCA_Capacity_Credits!LF$4,Cap_MW_Lookups!$B$3:$IH$3,0)),0)</f>
        <v>0</v>
      </c>
      <c r="LG36" s="14">
        <f>IFERROR(INDEX(Cap_MW_Lookups!$B$3:$IH$15,MATCH(FCA_Capacity_Credits!$C36,Cap_MW_Lookups!$B$3:$B$15,0),MATCH(FCA_Capacity_Credits!LG$4,Cap_MW_Lookups!$B$3:$IH$3,0)),0)</f>
        <v>0</v>
      </c>
      <c r="LH36" s="14">
        <f>IFERROR(INDEX(Cap_MW_Lookups!$B$3:$IH$15,MATCH(FCA_Capacity_Credits!$C36,Cap_MW_Lookups!$B$3:$B$15,0),MATCH(FCA_Capacity_Credits!LH$4,Cap_MW_Lookups!$B$3:$IH$3,0)),0)</f>
        <v>0</v>
      </c>
      <c r="LI36" s="14">
        <f>IFERROR(INDEX(Cap_MW_Lookups!$B$3:$IH$15,MATCH(FCA_Capacity_Credits!$C36,Cap_MW_Lookups!$B$3:$B$15,0),MATCH(FCA_Capacity_Credits!LI$4,Cap_MW_Lookups!$B$3:$IH$3,0)),0)</f>
        <v>0</v>
      </c>
      <c r="LJ36" s="14">
        <f>IFERROR(INDEX(Cap_MW_Lookups!$B$3:$IH$15,MATCH(FCA_Capacity_Credits!$C36,Cap_MW_Lookups!$B$3:$B$15,0),MATCH(FCA_Capacity_Credits!LJ$4,Cap_MW_Lookups!$B$3:$IH$3,0)),0)</f>
        <v>0</v>
      </c>
      <c r="LK36" s="14">
        <f>IFERROR(INDEX(Cap_MW_Lookups!$B$3:$IH$15,MATCH(FCA_Capacity_Credits!$C36,Cap_MW_Lookups!$B$3:$B$15,0),MATCH(FCA_Capacity_Credits!LK$4,Cap_MW_Lookups!$B$3:$IH$3,0)),0)</f>
        <v>0</v>
      </c>
      <c r="LL36" s="14">
        <f>IFERROR(INDEX(Cap_MW_Lookups!$B$3:$IH$15,MATCH(FCA_Capacity_Credits!$C36,Cap_MW_Lookups!$B$3:$B$15,0),MATCH(FCA_Capacity_Credits!LL$4,Cap_MW_Lookups!$B$3:$IH$3,0)),0)</f>
        <v>0</v>
      </c>
      <c r="LM36" s="14">
        <f>IFERROR(INDEX(Cap_MW_Lookups!$B$3:$IH$15,MATCH(FCA_Capacity_Credits!$C36,Cap_MW_Lookups!$B$3:$B$15,0),MATCH(FCA_Capacity_Credits!LM$4,Cap_MW_Lookups!$B$3:$IH$3,0)),0)</f>
        <v>0</v>
      </c>
      <c r="LN36" s="14">
        <f>IFERROR(INDEX(Cap_MW_Lookups!$B$3:$IH$15,MATCH(FCA_Capacity_Credits!$C36,Cap_MW_Lookups!$B$3:$B$15,0),MATCH(FCA_Capacity_Credits!LN$4,Cap_MW_Lookups!$B$3:$IH$3,0)),0)</f>
        <v>0</v>
      </c>
      <c r="LO36" s="14">
        <f>IFERROR(INDEX(Cap_MW_Lookups!$B$3:$IH$15,MATCH(FCA_Capacity_Credits!$C36,Cap_MW_Lookups!$B$3:$B$15,0),MATCH(FCA_Capacity_Credits!LO$4,Cap_MW_Lookups!$B$3:$IH$3,0)),0)</f>
        <v>0</v>
      </c>
      <c r="LP36" s="14">
        <f>IFERROR(INDEX(Cap_MW_Lookups!$B$3:$IH$15,MATCH(FCA_Capacity_Credits!$C36,Cap_MW_Lookups!$B$3:$B$15,0),MATCH(FCA_Capacity_Credits!LP$4,Cap_MW_Lookups!$B$3:$IH$3,0)),0)</f>
        <v>0</v>
      </c>
      <c r="LQ36" s="14">
        <f>IFERROR(INDEX(Cap_MW_Lookups!$B$3:$IH$15,MATCH(FCA_Capacity_Credits!$C36,Cap_MW_Lookups!$B$3:$B$15,0),MATCH(FCA_Capacity_Credits!LQ$4,Cap_MW_Lookups!$B$3:$IH$3,0)),0)</f>
        <v>0</v>
      </c>
      <c r="LR36" s="14">
        <f>IFERROR(INDEX(Cap_MW_Lookups!$B$3:$IH$15,MATCH(FCA_Capacity_Credits!$C36,Cap_MW_Lookups!$B$3:$B$15,0),MATCH(FCA_Capacity_Credits!LR$4,Cap_MW_Lookups!$B$3:$IH$3,0)),0)</f>
        <v>0</v>
      </c>
      <c r="LS36" s="14">
        <f>IFERROR(INDEX(Cap_MW_Lookups!$B$3:$IH$15,MATCH(FCA_Capacity_Credits!$C36,Cap_MW_Lookups!$B$3:$B$15,0),MATCH(FCA_Capacity_Credits!LS$4,Cap_MW_Lookups!$B$3:$IH$3,0)),0)</f>
        <v>0</v>
      </c>
      <c r="LT36" s="14">
        <f>IFERROR(INDEX(Cap_MW_Lookups!$B$3:$IH$15,MATCH(FCA_Capacity_Credits!$C36,Cap_MW_Lookups!$B$3:$B$15,0),MATCH(FCA_Capacity_Credits!LT$4,Cap_MW_Lookups!$B$3:$IH$3,0)),0)</f>
        <v>0</v>
      </c>
      <c r="LU36" s="14">
        <f>IFERROR(INDEX(Cap_MW_Lookups!$B$3:$IH$15,MATCH(FCA_Capacity_Credits!$C36,Cap_MW_Lookups!$B$3:$B$15,0),MATCH(FCA_Capacity_Credits!LU$4,Cap_MW_Lookups!$B$3:$IH$3,0)),0)</f>
        <v>0</v>
      </c>
      <c r="LV36" s="14">
        <f>IFERROR(INDEX(Cap_MW_Lookups!$B$3:$IH$15,MATCH(FCA_Capacity_Credits!$C36,Cap_MW_Lookups!$B$3:$B$15,0),MATCH(FCA_Capacity_Credits!LV$4,Cap_MW_Lookups!$B$3:$IH$3,0)),0)</f>
        <v>0</v>
      </c>
      <c r="LW36" s="14">
        <f>IFERROR(INDEX(Cap_MW_Lookups!$B$3:$IH$15,MATCH(FCA_Capacity_Credits!$C36,Cap_MW_Lookups!$B$3:$B$15,0),MATCH(FCA_Capacity_Credits!LW$4,Cap_MW_Lookups!$B$3:$IH$3,0)),0)</f>
        <v>0</v>
      </c>
      <c r="LX36" s="14">
        <f>IFERROR(INDEX(Cap_MW_Lookups!$B$3:$IH$15,MATCH(FCA_Capacity_Credits!$C36,Cap_MW_Lookups!$B$3:$B$15,0),MATCH(FCA_Capacity_Credits!LX$4,Cap_MW_Lookups!$B$3:$IH$3,0)),0)</f>
        <v>0</v>
      </c>
      <c r="LY36" s="14">
        <f>IFERROR(INDEX(Cap_MW_Lookups!$B$3:$IH$15,MATCH(FCA_Capacity_Credits!$C36,Cap_MW_Lookups!$B$3:$B$15,0),MATCH(FCA_Capacity_Credits!LY$4,Cap_MW_Lookups!$B$3:$IH$3,0)),0)</f>
        <v>0</v>
      </c>
      <c r="LZ36" s="14">
        <f>IFERROR(INDEX(Cap_MW_Lookups!$B$3:$IH$15,MATCH(FCA_Capacity_Credits!$C36,Cap_MW_Lookups!$B$3:$B$15,0),MATCH(FCA_Capacity_Credits!LZ$4,Cap_MW_Lookups!$B$3:$IH$3,0)),0)</f>
        <v>0</v>
      </c>
      <c r="MA36" s="14">
        <f>IFERROR(INDEX(Cap_MW_Lookups!$B$3:$IH$15,MATCH(FCA_Capacity_Credits!$C36,Cap_MW_Lookups!$B$3:$B$15,0),MATCH(FCA_Capacity_Credits!MA$4,Cap_MW_Lookups!$B$3:$IH$3,0)),0)</f>
        <v>0</v>
      </c>
      <c r="MB36" s="14">
        <f>IFERROR(INDEX(Cap_MW_Lookups!$B$3:$IH$15,MATCH(FCA_Capacity_Credits!$C36,Cap_MW_Lookups!$B$3:$B$15,0),MATCH(FCA_Capacity_Credits!MB$4,Cap_MW_Lookups!$B$3:$IH$3,0)),0)</f>
        <v>0</v>
      </c>
      <c r="MC36" s="14">
        <f>IFERROR(INDEX(Cap_MW_Lookups!$B$3:$IH$15,MATCH(FCA_Capacity_Credits!$C36,Cap_MW_Lookups!$B$3:$B$15,0),MATCH(FCA_Capacity_Credits!MC$4,Cap_MW_Lookups!$B$3:$IH$3,0)),0)</f>
        <v>0</v>
      </c>
      <c r="MD36" s="14">
        <f>IFERROR(INDEX(Cap_MW_Lookups!$B$3:$IH$15,MATCH(FCA_Capacity_Credits!$C36,Cap_MW_Lookups!$B$3:$B$15,0),MATCH(FCA_Capacity_Credits!MD$4,Cap_MW_Lookups!$B$3:$IH$3,0)),0)</f>
        <v>0</v>
      </c>
      <c r="ME36" s="14">
        <f>IFERROR(INDEX(Cap_MW_Lookups!$B$3:$IH$15,MATCH(FCA_Capacity_Credits!$C36,Cap_MW_Lookups!$B$3:$B$15,0),MATCH(FCA_Capacity_Credits!ME$4,Cap_MW_Lookups!$B$3:$IH$3,0)),0)</f>
        <v>0</v>
      </c>
      <c r="MF36" s="14">
        <f>IFERROR(INDEX(Cap_MW_Lookups!$B$3:$IH$15,MATCH(FCA_Capacity_Credits!$C36,Cap_MW_Lookups!$B$3:$B$15,0),MATCH(FCA_Capacity_Credits!MF$4,Cap_MW_Lookups!$B$3:$IH$3,0)),0)</f>
        <v>0</v>
      </c>
      <c r="MG36" s="14">
        <f>IFERROR(INDEX(Cap_MW_Lookups!$B$3:$IH$15,MATCH(FCA_Capacity_Credits!$C36,Cap_MW_Lookups!$B$3:$B$15,0),MATCH(FCA_Capacity_Credits!MG$4,Cap_MW_Lookups!$B$3:$IH$3,0)),0)</f>
        <v>0</v>
      </c>
      <c r="MH36" s="14">
        <f>IFERROR(INDEX(Cap_MW_Lookups!$B$3:$IH$15,MATCH(FCA_Capacity_Credits!$C36,Cap_MW_Lookups!$B$3:$B$15,0),MATCH(FCA_Capacity_Credits!MH$4,Cap_MW_Lookups!$B$3:$IH$3,0)),0)</f>
        <v>0</v>
      </c>
      <c r="MI36" s="14">
        <f>IFERROR(INDEX(Cap_MW_Lookups!$B$3:$IH$15,MATCH(FCA_Capacity_Credits!$C36,Cap_MW_Lookups!$B$3:$B$15,0),MATCH(FCA_Capacity_Credits!MI$4,Cap_MW_Lookups!$B$3:$IH$3,0)),0)</f>
        <v>0</v>
      </c>
      <c r="MJ36" s="14">
        <f>IFERROR(INDEX(Cap_MW_Lookups!$B$3:$IH$15,MATCH(FCA_Capacity_Credits!$C36,Cap_MW_Lookups!$B$3:$B$15,0),MATCH(FCA_Capacity_Credits!MJ$4,Cap_MW_Lookups!$B$3:$IH$3,0)),0)</f>
        <v>0</v>
      </c>
      <c r="MK36" s="14">
        <f>IFERROR(INDEX(Cap_MW_Lookups!$B$3:$IH$15,MATCH(FCA_Capacity_Credits!$C36,Cap_MW_Lookups!$B$3:$B$15,0),MATCH(FCA_Capacity_Credits!MK$4,Cap_MW_Lookups!$B$3:$IH$3,0)),0)</f>
        <v>0</v>
      </c>
      <c r="ML36" s="14">
        <f>IFERROR(INDEX(Cap_MW_Lookups!$B$3:$IH$15,MATCH(FCA_Capacity_Credits!$C36,Cap_MW_Lookups!$B$3:$B$15,0),MATCH(FCA_Capacity_Credits!ML$4,Cap_MW_Lookups!$B$3:$IH$3,0)),0)</f>
        <v>0</v>
      </c>
      <c r="MM36" s="14">
        <f>IFERROR(INDEX(Cap_MW_Lookups!$B$3:$IH$15,MATCH(FCA_Capacity_Credits!$C36,Cap_MW_Lookups!$B$3:$B$15,0),MATCH(FCA_Capacity_Credits!MM$4,Cap_MW_Lookups!$B$3:$IH$3,0)),0)</f>
        <v>0</v>
      </c>
      <c r="MN36" s="14">
        <f>IFERROR(INDEX(Cap_MW_Lookups!$B$3:$IH$15,MATCH(FCA_Capacity_Credits!$C36,Cap_MW_Lookups!$B$3:$B$15,0),MATCH(FCA_Capacity_Credits!MN$4,Cap_MW_Lookups!$B$3:$IH$3,0)),0)</f>
        <v>0</v>
      </c>
      <c r="MO36" s="14">
        <f>IFERROR(INDEX(Cap_MW_Lookups!$B$3:$IH$15,MATCH(FCA_Capacity_Credits!$C36,Cap_MW_Lookups!$B$3:$B$15,0),MATCH(FCA_Capacity_Credits!MO$4,Cap_MW_Lookups!$B$3:$IH$3,0)),0)</f>
        <v>0</v>
      </c>
      <c r="MP36" s="14">
        <f>IFERROR(INDEX(Cap_MW_Lookups!$B$3:$IH$15,MATCH(FCA_Capacity_Credits!$C36,Cap_MW_Lookups!$B$3:$B$15,0),MATCH(FCA_Capacity_Credits!MP$4,Cap_MW_Lookups!$B$3:$IH$3,0)),0)</f>
        <v>0</v>
      </c>
      <c r="MQ36" s="14">
        <f>IFERROR(INDEX(Cap_MW_Lookups!$B$3:$IH$15,MATCH(FCA_Capacity_Credits!$C36,Cap_MW_Lookups!$B$3:$B$15,0),MATCH(FCA_Capacity_Credits!MQ$4,Cap_MW_Lookups!$B$3:$IH$3,0)),0)</f>
        <v>0</v>
      </c>
      <c r="MR36" s="14">
        <f>IFERROR(INDEX(Cap_MW_Lookups!$B$3:$IH$15,MATCH(FCA_Capacity_Credits!$C36,Cap_MW_Lookups!$B$3:$B$15,0),MATCH(FCA_Capacity_Credits!MR$4,Cap_MW_Lookups!$B$3:$IH$3,0)),0)</f>
        <v>0</v>
      </c>
      <c r="MS36" s="14">
        <f>IFERROR(INDEX(Cap_MW_Lookups!$B$3:$IH$15,MATCH(FCA_Capacity_Credits!$C36,Cap_MW_Lookups!$B$3:$B$15,0),MATCH(FCA_Capacity_Credits!MS$4,Cap_MW_Lookups!$B$3:$IH$3,0)),0)</f>
        <v>0</v>
      </c>
      <c r="MT36" s="14">
        <f>IFERROR(INDEX(Cap_MW_Lookups!$B$3:$IH$15,MATCH(FCA_Capacity_Credits!$C36,Cap_MW_Lookups!$B$3:$B$15,0),MATCH(FCA_Capacity_Credits!MT$4,Cap_MW_Lookups!$B$3:$IH$3,0)),0)</f>
        <v>0</v>
      </c>
      <c r="MU36" s="14">
        <f>IFERROR(INDEX(Cap_MW_Lookups!$B$3:$IH$15,MATCH(FCA_Capacity_Credits!$C36,Cap_MW_Lookups!$B$3:$B$15,0),MATCH(FCA_Capacity_Credits!MU$4,Cap_MW_Lookups!$B$3:$IH$3,0)),0)</f>
        <v>0</v>
      </c>
      <c r="MV36" s="14">
        <f>IFERROR(INDEX(Cap_MW_Lookups!$B$3:$IH$15,MATCH(FCA_Capacity_Credits!$C36,Cap_MW_Lookups!$B$3:$B$15,0),MATCH(FCA_Capacity_Credits!MV$4,Cap_MW_Lookups!$B$3:$IH$3,0)),0)</f>
        <v>0</v>
      </c>
      <c r="MW36" s="14">
        <f>IFERROR(INDEX(Cap_MW_Lookups!$B$3:$IH$15,MATCH(FCA_Capacity_Credits!$C36,Cap_MW_Lookups!$B$3:$B$15,0),MATCH(FCA_Capacity_Credits!MW$4,Cap_MW_Lookups!$B$3:$IH$3,0)),0)</f>
        <v>0</v>
      </c>
      <c r="MX36" s="14">
        <f>IFERROR(INDEX(Cap_MW_Lookups!$B$3:$IH$15,MATCH(FCA_Capacity_Credits!$C36,Cap_MW_Lookups!$B$3:$B$15,0),MATCH(FCA_Capacity_Credits!MX$4,Cap_MW_Lookups!$B$3:$IH$3,0)),0)</f>
        <v>0</v>
      </c>
      <c r="MY36" s="14">
        <f>IFERROR(INDEX(Cap_MW_Lookups!$B$3:$IH$15,MATCH(FCA_Capacity_Credits!$C36,Cap_MW_Lookups!$B$3:$B$15,0),MATCH(FCA_Capacity_Credits!MY$4,Cap_MW_Lookups!$B$3:$IH$3,0)),0)</f>
        <v>0</v>
      </c>
      <c r="MZ36" s="14">
        <f>IFERROR(INDEX(Cap_MW_Lookups!$B$3:$IH$15,MATCH(FCA_Capacity_Credits!$C36,Cap_MW_Lookups!$B$3:$B$15,0),MATCH(FCA_Capacity_Credits!MZ$4,Cap_MW_Lookups!$B$3:$IH$3,0)),0)</f>
        <v>0</v>
      </c>
      <c r="NA36" s="1"/>
      <c r="NB36" s="19" t="str">
        <f t="shared" ref="NB36:NB41" si="464">+D36</f>
        <v>Capacity MW</v>
      </c>
      <c r="NC36" s="14">
        <f t="shared" ref="NC36:NL39" si="465">AVERAGEIF($E$3:$MZ$3,NC$3,$E36:$MZ36)</f>
        <v>0</v>
      </c>
      <c r="ND36" s="14">
        <f t="shared" si="465"/>
        <v>0</v>
      </c>
      <c r="NE36" s="14">
        <f t="shared" si="465"/>
        <v>0</v>
      </c>
      <c r="NF36" s="14">
        <f t="shared" si="465"/>
        <v>0</v>
      </c>
      <c r="NG36" s="14">
        <f t="shared" si="465"/>
        <v>0</v>
      </c>
      <c r="NH36" s="14">
        <f t="shared" si="465"/>
        <v>0</v>
      </c>
      <c r="NI36" s="14">
        <f t="shared" si="465"/>
        <v>0</v>
      </c>
      <c r="NJ36" s="14">
        <f t="shared" si="465"/>
        <v>0</v>
      </c>
      <c r="NK36" s="14">
        <f t="shared" si="465"/>
        <v>0</v>
      </c>
      <c r="NL36" s="14">
        <f t="shared" si="465"/>
        <v>0</v>
      </c>
      <c r="NM36" s="14">
        <f t="shared" ref="NM36:NV39" si="466">AVERAGEIF($E$3:$MZ$3,NM$3,$E36:$MZ36)</f>
        <v>0</v>
      </c>
      <c r="NN36" s="14">
        <f t="shared" si="466"/>
        <v>0</v>
      </c>
      <c r="NO36" s="14">
        <f t="shared" si="466"/>
        <v>0</v>
      </c>
      <c r="NP36" s="14">
        <f t="shared" si="466"/>
        <v>0</v>
      </c>
      <c r="NQ36" s="14">
        <f t="shared" si="466"/>
        <v>0</v>
      </c>
      <c r="NR36" s="14">
        <f t="shared" si="466"/>
        <v>0</v>
      </c>
      <c r="NS36" s="14">
        <f t="shared" si="466"/>
        <v>0</v>
      </c>
      <c r="NT36" s="14">
        <f t="shared" si="466"/>
        <v>0</v>
      </c>
      <c r="NU36" s="14">
        <f t="shared" si="466"/>
        <v>0</v>
      </c>
      <c r="NV36" s="14">
        <f t="shared" si="466"/>
        <v>0</v>
      </c>
      <c r="NW36" s="14">
        <f t="shared" ref="NW36:OF39" si="467">AVERAGEIF($E$3:$MZ$3,NW$3,$E36:$MZ36)</f>
        <v>0</v>
      </c>
      <c r="NX36" s="14">
        <f t="shared" si="467"/>
        <v>0</v>
      </c>
      <c r="NY36" s="14">
        <f t="shared" si="467"/>
        <v>0</v>
      </c>
      <c r="NZ36" s="14">
        <f t="shared" si="467"/>
        <v>0</v>
      </c>
      <c r="OA36" s="14">
        <f t="shared" si="467"/>
        <v>0</v>
      </c>
      <c r="OB36" s="14">
        <f t="shared" si="467"/>
        <v>0</v>
      </c>
      <c r="OC36" s="14">
        <f t="shared" si="467"/>
        <v>0</v>
      </c>
      <c r="OD36" s="14">
        <f t="shared" si="467"/>
        <v>0</v>
      </c>
      <c r="OE36" s="14">
        <f t="shared" si="467"/>
        <v>0</v>
      </c>
      <c r="OF36" s="14">
        <f t="shared" si="467"/>
        <v>0</v>
      </c>
      <c r="OH36" s="58" t="str">
        <f>_xlfn.CONCAT(C36," ",D36)</f>
        <v>Fox Island Wind (Market) Capacity MW</v>
      </c>
    </row>
    <row r="37" spans="2:398" x14ac:dyDescent="0.25">
      <c r="C37" s="3"/>
      <c r="D37" s="19" t="s">
        <v>30</v>
      </c>
      <c r="E37" s="46">
        <f>INDEX(Allocations[#All],MATCH($C36,Allocations[[#All],[Invoice_Group]],0),MATCH($B$3,Allocations[#Headers],0))</f>
        <v>0</v>
      </c>
      <c r="F37" s="46">
        <f>INDEX(Allocations[#All],MATCH($C36,Allocations[[#All],[Invoice_Group]],0),MATCH($B$3,Allocations[#Headers],0))</f>
        <v>0</v>
      </c>
      <c r="G37" s="46">
        <f>INDEX(Allocations[#All],MATCH($C36,Allocations[[#All],[Invoice_Group]],0),MATCH($B$3,Allocations[#Headers],0))</f>
        <v>0</v>
      </c>
      <c r="H37" s="46">
        <f>INDEX(Allocations[#All],MATCH($C36,Allocations[[#All],[Invoice_Group]],0),MATCH($B$3,Allocations[#Headers],0))</f>
        <v>0</v>
      </c>
      <c r="I37" s="46">
        <f>INDEX(Allocations[#All],MATCH($C36,Allocations[[#All],[Invoice_Group]],0),MATCH($B$3,Allocations[#Headers],0))</f>
        <v>0</v>
      </c>
      <c r="J37" s="46">
        <f>INDEX(Allocations[#All],MATCH($C36,Allocations[[#All],[Invoice_Group]],0),MATCH($B$3,Allocations[#Headers],0))</f>
        <v>0</v>
      </c>
      <c r="K37" s="46">
        <f>INDEX(Allocations[#All],MATCH($C36,Allocations[[#All],[Invoice_Group]],0),MATCH($B$3,Allocations[#Headers],0))</f>
        <v>0</v>
      </c>
      <c r="L37" s="46">
        <f>INDEX(Allocations[#All],MATCH($C36,Allocations[[#All],[Invoice_Group]],0),MATCH($B$3,Allocations[#Headers],0))</f>
        <v>0</v>
      </c>
      <c r="M37" s="46">
        <f>INDEX(Allocations[#All],MATCH($C36,Allocations[[#All],[Invoice_Group]],0),MATCH($B$3,Allocations[#Headers],0))</f>
        <v>0</v>
      </c>
      <c r="N37" s="46">
        <f>INDEX(Allocations[#All],MATCH($C36,Allocations[[#All],[Invoice_Group]],0),MATCH($B$3,Allocations[#Headers],0))</f>
        <v>0</v>
      </c>
      <c r="O37" s="46">
        <f>INDEX(Allocations[#All],MATCH($C36,Allocations[[#All],[Invoice_Group]],0),MATCH($B$3,Allocations[#Headers],0))</f>
        <v>0</v>
      </c>
      <c r="P37" s="46">
        <f>INDEX(Allocations[#All],MATCH($C36,Allocations[[#All],[Invoice_Group]],0),MATCH($B$3,Allocations[#Headers],0))</f>
        <v>0</v>
      </c>
      <c r="Q37" s="46">
        <f>INDEX(Allocations[#All],MATCH($C36,Allocations[[#All],[Invoice_Group]],0),MATCH($B$3,Allocations[#Headers],0))</f>
        <v>0</v>
      </c>
      <c r="R37" s="46">
        <f>INDEX(Allocations[#All],MATCH($C36,Allocations[[#All],[Invoice_Group]],0),MATCH($B$3,Allocations[#Headers],0))</f>
        <v>0</v>
      </c>
      <c r="S37" s="46">
        <f>INDEX(Allocations[#All],MATCH($C36,Allocations[[#All],[Invoice_Group]],0),MATCH($B$3,Allocations[#Headers],0))</f>
        <v>0</v>
      </c>
      <c r="T37" s="46">
        <f>INDEX(Allocations[#All],MATCH($C36,Allocations[[#All],[Invoice_Group]],0),MATCH($B$3,Allocations[#Headers],0))</f>
        <v>0</v>
      </c>
      <c r="U37" s="46">
        <f>INDEX(Allocations[#All],MATCH($C36,Allocations[[#All],[Invoice_Group]],0),MATCH($B$3,Allocations[#Headers],0))</f>
        <v>0</v>
      </c>
      <c r="V37" s="46">
        <f>INDEX(Allocations[#All],MATCH($C36,Allocations[[#All],[Invoice_Group]],0),MATCH($B$3,Allocations[#Headers],0))</f>
        <v>0</v>
      </c>
      <c r="W37" s="46">
        <f>INDEX(Allocations[#All],MATCH($C36,Allocations[[#All],[Invoice_Group]],0),MATCH($B$3,Allocations[#Headers],0))</f>
        <v>0</v>
      </c>
      <c r="X37" s="46">
        <f>INDEX(Allocations[#All],MATCH($C36,Allocations[[#All],[Invoice_Group]],0),MATCH($B$3,Allocations[#Headers],0))</f>
        <v>0</v>
      </c>
      <c r="Y37" s="46">
        <f>INDEX(Allocations[#All],MATCH($C36,Allocations[[#All],[Invoice_Group]],0),MATCH($B$3,Allocations[#Headers],0))</f>
        <v>0</v>
      </c>
      <c r="Z37" s="46">
        <f>INDEX(Allocations[#All],MATCH($C36,Allocations[[#All],[Invoice_Group]],0),MATCH($B$3,Allocations[#Headers],0))</f>
        <v>0</v>
      </c>
      <c r="AA37" s="46">
        <f>INDEX(Allocations[#All],MATCH($C36,Allocations[[#All],[Invoice_Group]],0),MATCH($B$3,Allocations[#Headers],0))</f>
        <v>0</v>
      </c>
      <c r="AB37" s="46">
        <f>INDEX(Allocations[#All],MATCH($C36,Allocations[[#All],[Invoice_Group]],0),MATCH($B$3,Allocations[#Headers],0))</f>
        <v>0</v>
      </c>
      <c r="AC37" s="46">
        <f>INDEX(Allocations[#All],MATCH($C36,Allocations[[#All],[Invoice_Group]],0),MATCH($B$3,Allocations[#Headers],0))</f>
        <v>0</v>
      </c>
      <c r="AD37" s="46">
        <f>INDEX(Allocations[#All],MATCH($C36,Allocations[[#All],[Invoice_Group]],0),MATCH($B$3,Allocations[#Headers],0))</f>
        <v>0</v>
      </c>
      <c r="AE37" s="46">
        <f>INDEX(Allocations[#All],MATCH($C36,Allocations[[#All],[Invoice_Group]],0),MATCH($B$3,Allocations[#Headers],0))</f>
        <v>0</v>
      </c>
      <c r="AF37" s="46">
        <f>INDEX(Allocations[#All],MATCH($C36,Allocations[[#All],[Invoice_Group]],0),MATCH($B$3,Allocations[#Headers],0))</f>
        <v>0</v>
      </c>
      <c r="AG37" s="46">
        <f>INDEX(Allocations[#All],MATCH($C36,Allocations[[#All],[Invoice_Group]],0),MATCH($B$3,Allocations[#Headers],0))</f>
        <v>0</v>
      </c>
      <c r="AH37" s="46">
        <f>INDEX(Allocations[#All],MATCH($C36,Allocations[[#All],[Invoice_Group]],0),MATCH($B$3,Allocations[#Headers],0))</f>
        <v>0</v>
      </c>
      <c r="AI37" s="46">
        <f>INDEX(Allocations[#All],MATCH($C36,Allocations[[#All],[Invoice_Group]],0),MATCH($B$3,Allocations[#Headers],0))</f>
        <v>0</v>
      </c>
      <c r="AJ37" s="46">
        <f>INDEX(Allocations[#All],MATCH($C36,Allocations[[#All],[Invoice_Group]],0),MATCH($B$3,Allocations[#Headers],0))</f>
        <v>0</v>
      </c>
      <c r="AK37" s="46">
        <f>INDEX(Allocations[#All],MATCH($C36,Allocations[[#All],[Invoice_Group]],0),MATCH($B$3,Allocations[#Headers],0))</f>
        <v>0</v>
      </c>
      <c r="AL37" s="46">
        <f>INDEX(Allocations[#All],MATCH($C36,Allocations[[#All],[Invoice_Group]],0),MATCH($B$3,Allocations[#Headers],0))</f>
        <v>0</v>
      </c>
      <c r="AM37" s="46">
        <f>INDEX(Allocations[#All],MATCH($C36,Allocations[[#All],[Invoice_Group]],0),MATCH($B$3,Allocations[#Headers],0))</f>
        <v>0</v>
      </c>
      <c r="AN37" s="46">
        <f>INDEX(Allocations[#All],MATCH($C36,Allocations[[#All],[Invoice_Group]],0),MATCH($B$3,Allocations[#Headers],0))</f>
        <v>0</v>
      </c>
      <c r="AO37" s="46">
        <f>INDEX(Allocations[#All],MATCH($C36,Allocations[[#All],[Invoice_Group]],0),MATCH($B$3,Allocations[#Headers],0))</f>
        <v>0</v>
      </c>
      <c r="AP37" s="46">
        <f>INDEX(Allocations[#All],MATCH($C36,Allocations[[#All],[Invoice_Group]],0),MATCH($B$3,Allocations[#Headers],0))</f>
        <v>0</v>
      </c>
      <c r="AQ37" s="46">
        <f>INDEX(Allocations[#All],MATCH($C36,Allocations[[#All],[Invoice_Group]],0),MATCH($B$3,Allocations[#Headers],0))</f>
        <v>0</v>
      </c>
      <c r="AR37" s="46">
        <f>INDEX(Allocations[#All],MATCH($C36,Allocations[[#All],[Invoice_Group]],0),MATCH($B$3,Allocations[#Headers],0))</f>
        <v>0</v>
      </c>
      <c r="AS37" s="46">
        <f>INDEX(Allocations[#All],MATCH($C36,Allocations[[#All],[Invoice_Group]],0),MATCH($B$3,Allocations[#Headers],0))</f>
        <v>0</v>
      </c>
      <c r="AT37" s="46">
        <f>INDEX(Allocations[#All],MATCH($C36,Allocations[[#All],[Invoice_Group]],0),MATCH($B$3,Allocations[#Headers],0))</f>
        <v>0</v>
      </c>
      <c r="AU37" s="46">
        <f>INDEX(Allocations[#All],MATCH($C36,Allocations[[#All],[Invoice_Group]],0),MATCH($B$3,Allocations[#Headers],0))</f>
        <v>0</v>
      </c>
      <c r="AV37" s="46">
        <f>INDEX(Allocations[#All],MATCH($C36,Allocations[[#All],[Invoice_Group]],0),MATCH($B$3,Allocations[#Headers],0))</f>
        <v>0</v>
      </c>
      <c r="AW37" s="46">
        <f>INDEX(Allocations[#All],MATCH($C36,Allocations[[#All],[Invoice_Group]],0),MATCH($B$3,Allocations[#Headers],0))</f>
        <v>0</v>
      </c>
      <c r="AX37" s="46">
        <f>INDEX(Allocations[#All],MATCH($C36,Allocations[[#All],[Invoice_Group]],0),MATCH($B$3,Allocations[#Headers],0))</f>
        <v>0</v>
      </c>
      <c r="AY37" s="46">
        <f>INDEX(Allocations[#All],MATCH($C36,Allocations[[#All],[Invoice_Group]],0),MATCH($B$3,Allocations[#Headers],0))</f>
        <v>0</v>
      </c>
      <c r="AZ37" s="46">
        <f>INDEX(Allocations[#All],MATCH($C36,Allocations[[#All],[Invoice_Group]],0),MATCH($B$3,Allocations[#Headers],0))</f>
        <v>0</v>
      </c>
      <c r="BA37" s="46">
        <f>INDEX(Allocations[#All],MATCH($C36,Allocations[[#All],[Invoice_Group]],0),MATCH($B$3,Allocations[#Headers],0))</f>
        <v>0</v>
      </c>
      <c r="BB37" s="46">
        <f>INDEX(Allocations[#All],MATCH($C36,Allocations[[#All],[Invoice_Group]],0),MATCH($B$3,Allocations[#Headers],0))</f>
        <v>0</v>
      </c>
      <c r="BC37" s="46">
        <f>INDEX(Allocations[#All],MATCH($C36,Allocations[[#All],[Invoice_Group]],0),MATCH($B$3,Allocations[#Headers],0))</f>
        <v>0</v>
      </c>
      <c r="BD37" s="46">
        <f>INDEX(Allocations[#All],MATCH($C36,Allocations[[#All],[Invoice_Group]],0),MATCH($B$3,Allocations[#Headers],0))</f>
        <v>0</v>
      </c>
      <c r="BE37" s="46">
        <f>INDEX(Allocations[#All],MATCH($C36,Allocations[[#All],[Invoice_Group]],0),MATCH($B$3,Allocations[#Headers],0))</f>
        <v>0</v>
      </c>
      <c r="BF37" s="46">
        <f>INDEX(Allocations[#All],MATCH($C36,Allocations[[#All],[Invoice_Group]],0),MATCH($B$3,Allocations[#Headers],0))</f>
        <v>0</v>
      </c>
      <c r="BG37" s="46">
        <f>INDEX(Allocations[#All],MATCH($C36,Allocations[[#All],[Invoice_Group]],0),MATCH($B$3,Allocations[#Headers],0))</f>
        <v>0</v>
      </c>
      <c r="BH37" s="46">
        <f>INDEX(Allocations[#All],MATCH($C36,Allocations[[#All],[Invoice_Group]],0),MATCH($B$3,Allocations[#Headers],0))</f>
        <v>0</v>
      </c>
      <c r="BI37" s="46">
        <f>INDEX(Allocations[#All],MATCH($C36,Allocations[[#All],[Invoice_Group]],0),MATCH($B$3,Allocations[#Headers],0))</f>
        <v>0</v>
      </c>
      <c r="BJ37" s="46">
        <f>INDEX(Allocations[#All],MATCH($C36,Allocations[[#All],[Invoice_Group]],0),MATCH($B$3,Allocations[#Headers],0))</f>
        <v>0</v>
      </c>
      <c r="BK37" s="46">
        <f>INDEX(Allocations[#All],MATCH($C36,Allocations[[#All],[Invoice_Group]],0),MATCH($B$3,Allocations[#Headers],0))</f>
        <v>0</v>
      </c>
      <c r="BL37" s="46">
        <f>INDEX(Allocations[#All],MATCH($C36,Allocations[[#All],[Invoice_Group]],0),MATCH($B$3,Allocations[#Headers],0))</f>
        <v>0</v>
      </c>
      <c r="BM37" s="46">
        <f>INDEX(Allocations[#All],MATCH($C36,Allocations[[#All],[Invoice_Group]],0),MATCH($B$3,Allocations[#Headers],0))</f>
        <v>0</v>
      </c>
      <c r="BN37" s="46">
        <f>INDEX(Allocations[#All],MATCH($C36,Allocations[[#All],[Invoice_Group]],0),MATCH($B$3,Allocations[#Headers],0))</f>
        <v>0</v>
      </c>
      <c r="BO37" s="46">
        <f>INDEX(Allocations[#All],MATCH($C36,Allocations[[#All],[Invoice_Group]],0),MATCH($B$3,Allocations[#Headers],0))</f>
        <v>0</v>
      </c>
      <c r="BP37" s="46">
        <f>INDEX(Allocations[#All],MATCH($C36,Allocations[[#All],[Invoice_Group]],0),MATCH($B$3,Allocations[#Headers],0))</f>
        <v>0</v>
      </c>
      <c r="BQ37" s="46">
        <f>INDEX(Allocations[#All],MATCH($C36,Allocations[[#All],[Invoice_Group]],0),MATCH($B$3,Allocations[#Headers],0))</f>
        <v>0</v>
      </c>
      <c r="BR37" s="46">
        <f>INDEX(Allocations[#All],MATCH($C36,Allocations[[#All],[Invoice_Group]],0),MATCH($B$3,Allocations[#Headers],0))</f>
        <v>0</v>
      </c>
      <c r="BS37" s="46">
        <f>INDEX(Allocations[#All],MATCH($C36,Allocations[[#All],[Invoice_Group]],0),MATCH($B$3,Allocations[#Headers],0))</f>
        <v>0</v>
      </c>
      <c r="BT37" s="46">
        <f>INDEX(Allocations[#All],MATCH($C36,Allocations[[#All],[Invoice_Group]],0),MATCH($B$3,Allocations[#Headers],0))</f>
        <v>0</v>
      </c>
      <c r="BU37" s="46">
        <f>INDEX(Allocations[#All],MATCH($C36,Allocations[[#All],[Invoice_Group]],0),MATCH($B$3,Allocations[#Headers],0))</f>
        <v>0</v>
      </c>
      <c r="BV37" s="46">
        <f>INDEX(Allocations[#All],MATCH($C36,Allocations[[#All],[Invoice_Group]],0),MATCH($B$3,Allocations[#Headers],0))</f>
        <v>0</v>
      </c>
      <c r="BW37" s="46">
        <f>INDEX(Allocations[#All],MATCH($C36,Allocations[[#All],[Invoice_Group]],0),MATCH($B$3,Allocations[#Headers],0))</f>
        <v>0</v>
      </c>
      <c r="BX37" s="46">
        <f>INDEX(Allocations[#All],MATCH($C36,Allocations[[#All],[Invoice_Group]],0),MATCH($B$3,Allocations[#Headers],0))</f>
        <v>0</v>
      </c>
      <c r="BY37" s="46">
        <f>INDEX(Allocations[#All],MATCH($C36,Allocations[[#All],[Invoice_Group]],0),MATCH($B$3,Allocations[#Headers],0))</f>
        <v>0</v>
      </c>
      <c r="BZ37" s="46">
        <f>INDEX(Allocations[#All],MATCH($C36,Allocations[[#All],[Invoice_Group]],0),MATCH($B$3,Allocations[#Headers],0))</f>
        <v>0</v>
      </c>
      <c r="CA37" s="46">
        <f>INDEX(Allocations[#All],MATCH($C36,Allocations[[#All],[Invoice_Group]],0),MATCH($B$3,Allocations[#Headers],0))</f>
        <v>0</v>
      </c>
      <c r="CB37" s="46">
        <f>INDEX(Allocations[#All],MATCH($C36,Allocations[[#All],[Invoice_Group]],0),MATCH($B$3,Allocations[#Headers],0))</f>
        <v>0</v>
      </c>
      <c r="CC37" s="46">
        <f>INDEX(Allocations[#All],MATCH($C36,Allocations[[#All],[Invoice_Group]],0),MATCH($B$3,Allocations[#Headers],0))</f>
        <v>0</v>
      </c>
      <c r="CD37" s="46">
        <f>INDEX(Allocations[#All],MATCH($C36,Allocations[[#All],[Invoice_Group]],0),MATCH($B$3,Allocations[#Headers],0))</f>
        <v>0</v>
      </c>
      <c r="CE37" s="46">
        <f>INDEX(Allocations[#All],MATCH($C36,Allocations[[#All],[Invoice_Group]],0),MATCH($B$3,Allocations[#Headers],0))</f>
        <v>0</v>
      </c>
      <c r="CF37" s="46">
        <f>INDEX(Allocations[#All],MATCH($C36,Allocations[[#All],[Invoice_Group]],0),MATCH($B$3,Allocations[#Headers],0))</f>
        <v>0</v>
      </c>
      <c r="CG37" s="46">
        <f>INDEX(Allocations[#All],MATCH($C36,Allocations[[#All],[Invoice_Group]],0),MATCH($B$3,Allocations[#Headers],0))</f>
        <v>0</v>
      </c>
      <c r="CH37" s="46">
        <f>INDEX(Allocations[#All],MATCH($C36,Allocations[[#All],[Invoice_Group]],0),MATCH($B$3,Allocations[#Headers],0))</f>
        <v>0</v>
      </c>
      <c r="CI37" s="46">
        <f>INDEX(Allocations[#All],MATCH($C36,Allocations[[#All],[Invoice_Group]],0),MATCH($B$3,Allocations[#Headers],0))</f>
        <v>0</v>
      </c>
      <c r="CJ37" s="46">
        <f>INDEX(Allocations[#All],MATCH($C36,Allocations[[#All],[Invoice_Group]],0),MATCH($B$3,Allocations[#Headers],0))</f>
        <v>0</v>
      </c>
      <c r="CK37" s="46">
        <f>INDEX(Allocations[#All],MATCH($C36,Allocations[[#All],[Invoice_Group]],0),MATCH($B$3,Allocations[#Headers],0))</f>
        <v>0</v>
      </c>
      <c r="CL37" s="46">
        <f>INDEX(Allocations[#All],MATCH($C36,Allocations[[#All],[Invoice_Group]],0),MATCH($B$3,Allocations[#Headers],0))</f>
        <v>0</v>
      </c>
      <c r="CM37" s="46">
        <f>INDEX(Allocations[#All],MATCH($C36,Allocations[[#All],[Invoice_Group]],0),MATCH($B$3,Allocations[#Headers],0))</f>
        <v>0</v>
      </c>
      <c r="CN37" s="46">
        <f>INDEX(Allocations[#All],MATCH($C36,Allocations[[#All],[Invoice_Group]],0),MATCH($B$3,Allocations[#Headers],0))</f>
        <v>0</v>
      </c>
      <c r="CO37" s="46">
        <f>INDEX(Allocations[#All],MATCH($C36,Allocations[[#All],[Invoice_Group]],0),MATCH($B$3,Allocations[#Headers],0))</f>
        <v>0</v>
      </c>
      <c r="CP37" s="46">
        <f>INDEX(Allocations[#All],MATCH($C36,Allocations[[#All],[Invoice_Group]],0),MATCH($B$3,Allocations[#Headers],0))</f>
        <v>0</v>
      </c>
      <c r="CQ37" s="46">
        <f>INDEX(Allocations[#All],MATCH($C36,Allocations[[#All],[Invoice_Group]],0),MATCH($B$3,Allocations[#Headers],0))</f>
        <v>0</v>
      </c>
      <c r="CR37" s="46">
        <f>INDEX(Allocations[#All],MATCH($C36,Allocations[[#All],[Invoice_Group]],0),MATCH($B$3,Allocations[#Headers],0))</f>
        <v>0</v>
      </c>
      <c r="CS37" s="46">
        <f>INDEX(Allocations[#All],MATCH($C36,Allocations[[#All],[Invoice_Group]],0),MATCH($B$3,Allocations[#Headers],0))</f>
        <v>0</v>
      </c>
      <c r="CT37" s="46">
        <f>INDEX(Allocations[#All],MATCH($C36,Allocations[[#All],[Invoice_Group]],0),MATCH($B$3,Allocations[#Headers],0))</f>
        <v>0</v>
      </c>
      <c r="CU37" s="46">
        <f>INDEX(Allocations[#All],MATCH($C36,Allocations[[#All],[Invoice_Group]],0),MATCH($B$3,Allocations[#Headers],0))</f>
        <v>0</v>
      </c>
      <c r="CV37" s="46">
        <f>INDEX(Allocations[#All],MATCH($C36,Allocations[[#All],[Invoice_Group]],0),MATCH($B$3,Allocations[#Headers],0))</f>
        <v>0</v>
      </c>
      <c r="CW37" s="46">
        <f>INDEX(Allocations[#All],MATCH($C36,Allocations[[#All],[Invoice_Group]],0),MATCH($B$3,Allocations[#Headers],0))</f>
        <v>0</v>
      </c>
      <c r="CX37" s="46">
        <f>INDEX(Allocations[#All],MATCH($C36,Allocations[[#All],[Invoice_Group]],0),MATCH($B$3,Allocations[#Headers],0))</f>
        <v>0</v>
      </c>
      <c r="CY37" s="46">
        <f>INDEX(Allocations[#All],MATCH($C36,Allocations[[#All],[Invoice_Group]],0),MATCH($B$3,Allocations[#Headers],0))</f>
        <v>0</v>
      </c>
      <c r="CZ37" s="46">
        <f>INDEX(Allocations[#All],MATCH($C36,Allocations[[#All],[Invoice_Group]],0),MATCH($B$3,Allocations[#Headers],0))</f>
        <v>0</v>
      </c>
      <c r="DA37" s="46">
        <f>INDEX(Allocations[#All],MATCH($C36,Allocations[[#All],[Invoice_Group]],0),MATCH($B$3,Allocations[#Headers],0))</f>
        <v>0</v>
      </c>
      <c r="DB37" s="46">
        <f>INDEX(Allocations[#All],MATCH($C36,Allocations[[#All],[Invoice_Group]],0),MATCH($B$3,Allocations[#Headers],0))</f>
        <v>0</v>
      </c>
      <c r="DC37" s="46">
        <f>INDEX(Allocations[#All],MATCH($C36,Allocations[[#All],[Invoice_Group]],0),MATCH($B$3,Allocations[#Headers],0))</f>
        <v>0</v>
      </c>
      <c r="DD37" s="46">
        <f>INDEX(Allocations[#All],MATCH($C36,Allocations[[#All],[Invoice_Group]],0),MATCH($B$3,Allocations[#Headers],0))</f>
        <v>0</v>
      </c>
      <c r="DE37" s="46">
        <f>INDEX(Allocations[#All],MATCH($C36,Allocations[[#All],[Invoice_Group]],0),MATCH($B$3,Allocations[#Headers],0))</f>
        <v>0</v>
      </c>
      <c r="DF37" s="46">
        <f>INDEX(Allocations[#All],MATCH($C36,Allocations[[#All],[Invoice_Group]],0),MATCH($B$3,Allocations[#Headers],0))</f>
        <v>0</v>
      </c>
      <c r="DG37" s="46">
        <f>INDEX(Allocations[#All],MATCH($C36,Allocations[[#All],[Invoice_Group]],0),MATCH($B$3,Allocations[#Headers],0))</f>
        <v>0</v>
      </c>
      <c r="DH37" s="46">
        <f>INDEX(Allocations[#All],MATCH($C36,Allocations[[#All],[Invoice_Group]],0),MATCH($B$3,Allocations[#Headers],0))</f>
        <v>0</v>
      </c>
      <c r="DI37" s="46">
        <f>INDEX(Allocations[#All],MATCH($C36,Allocations[[#All],[Invoice_Group]],0),MATCH($B$3,Allocations[#Headers],0))</f>
        <v>0</v>
      </c>
      <c r="DJ37" s="46">
        <f>INDEX(Allocations[#All],MATCH($C36,Allocations[[#All],[Invoice_Group]],0),MATCH($B$3,Allocations[#Headers],0))</f>
        <v>0</v>
      </c>
      <c r="DK37" s="46">
        <f>INDEX(Allocations[#All],MATCH($C36,Allocations[[#All],[Invoice_Group]],0),MATCH($B$3,Allocations[#Headers],0))</f>
        <v>0</v>
      </c>
      <c r="DL37" s="46">
        <f>INDEX(Allocations[#All],MATCH($C36,Allocations[[#All],[Invoice_Group]],0),MATCH($B$3,Allocations[#Headers],0))</f>
        <v>0</v>
      </c>
      <c r="DM37" s="46">
        <f>INDEX(Allocations[#All],MATCH($C36,Allocations[[#All],[Invoice_Group]],0),MATCH($B$3,Allocations[#Headers],0))</f>
        <v>0</v>
      </c>
      <c r="DN37" s="46">
        <f>INDEX(Allocations[#All],MATCH($C36,Allocations[[#All],[Invoice_Group]],0),MATCH($B$3,Allocations[#Headers],0))</f>
        <v>0</v>
      </c>
      <c r="DO37" s="46">
        <f>INDEX(Allocations[#All],MATCH($C36,Allocations[[#All],[Invoice_Group]],0),MATCH($B$3,Allocations[#Headers],0))</f>
        <v>0</v>
      </c>
      <c r="DP37" s="46">
        <f>INDEX(Allocations[#All],MATCH($C36,Allocations[[#All],[Invoice_Group]],0),MATCH($B$3,Allocations[#Headers],0))</f>
        <v>0</v>
      </c>
      <c r="DQ37" s="46">
        <f>INDEX(Allocations[#All],MATCH($C36,Allocations[[#All],[Invoice_Group]],0),MATCH($B$3,Allocations[#Headers],0))</f>
        <v>0</v>
      </c>
      <c r="DR37" s="46">
        <f>INDEX(Allocations[#All],MATCH($C36,Allocations[[#All],[Invoice_Group]],0),MATCH($B$3,Allocations[#Headers],0))</f>
        <v>0</v>
      </c>
      <c r="DS37" s="46">
        <f>INDEX(Allocations[#All],MATCH($C36,Allocations[[#All],[Invoice_Group]],0),MATCH($B$3,Allocations[#Headers],0))</f>
        <v>0</v>
      </c>
      <c r="DT37" s="46">
        <f>INDEX(Allocations[#All],MATCH($C36,Allocations[[#All],[Invoice_Group]],0),MATCH($B$3,Allocations[#Headers],0))</f>
        <v>0</v>
      </c>
      <c r="DU37" s="46">
        <f>INDEX(Allocations[#All],MATCH($C36,Allocations[[#All],[Invoice_Group]],0),MATCH($B$3,Allocations[#Headers],0))</f>
        <v>0</v>
      </c>
      <c r="DV37" s="46">
        <f>INDEX(Allocations[#All],MATCH($C36,Allocations[[#All],[Invoice_Group]],0),MATCH($B$3,Allocations[#Headers],0))</f>
        <v>0</v>
      </c>
      <c r="DW37" s="46">
        <f>INDEX(Allocations[#All],MATCH($C36,Allocations[[#All],[Invoice_Group]],0),MATCH($B$3,Allocations[#Headers],0))</f>
        <v>0</v>
      </c>
      <c r="DX37" s="46">
        <f>INDEX(Allocations[#All],MATCH($C36,Allocations[[#All],[Invoice_Group]],0),MATCH($B$3,Allocations[#Headers],0))</f>
        <v>0</v>
      </c>
      <c r="DY37" s="46">
        <f>INDEX(Allocations[#All],MATCH($C36,Allocations[[#All],[Invoice_Group]],0),MATCH($B$3,Allocations[#Headers],0))</f>
        <v>0</v>
      </c>
      <c r="DZ37" s="46">
        <f>INDEX(Allocations[#All],MATCH($C36,Allocations[[#All],[Invoice_Group]],0),MATCH($B$3,Allocations[#Headers],0))</f>
        <v>0</v>
      </c>
      <c r="EA37" s="46">
        <f>INDEX(Allocations[#All],MATCH($C36,Allocations[[#All],[Invoice_Group]],0),MATCH($B$3,Allocations[#Headers],0))</f>
        <v>0</v>
      </c>
      <c r="EB37" s="46">
        <f>INDEX(Allocations[#All],MATCH($C36,Allocations[[#All],[Invoice_Group]],0),MATCH($B$3,Allocations[#Headers],0))</f>
        <v>0</v>
      </c>
      <c r="EC37" s="46">
        <f>INDEX(Allocations[#All],MATCH($C36,Allocations[[#All],[Invoice_Group]],0),MATCH($B$3,Allocations[#Headers],0))</f>
        <v>0</v>
      </c>
      <c r="ED37" s="46">
        <f>INDEX(Allocations[#All],MATCH($C36,Allocations[[#All],[Invoice_Group]],0),MATCH($B$3,Allocations[#Headers],0))</f>
        <v>0</v>
      </c>
      <c r="EE37" s="46">
        <f>INDEX(Allocations[#All],MATCH($C36,Allocations[[#All],[Invoice_Group]],0),MATCH($B$3,Allocations[#Headers],0))</f>
        <v>0</v>
      </c>
      <c r="EF37" s="46">
        <f>INDEX(Allocations[#All],MATCH($C36,Allocations[[#All],[Invoice_Group]],0),MATCH($B$3,Allocations[#Headers],0))</f>
        <v>0</v>
      </c>
      <c r="EG37" s="46">
        <f>INDEX(Allocations[#All],MATCH($C36,Allocations[[#All],[Invoice_Group]],0),MATCH($B$3,Allocations[#Headers],0))</f>
        <v>0</v>
      </c>
      <c r="EH37" s="46">
        <f>INDEX(Allocations[#All],MATCH($C36,Allocations[[#All],[Invoice_Group]],0),MATCH($B$3,Allocations[#Headers],0))</f>
        <v>0</v>
      </c>
      <c r="EI37" s="46">
        <f>INDEX(Allocations[#All],MATCH($C36,Allocations[[#All],[Invoice_Group]],0),MATCH($B$3,Allocations[#Headers],0))</f>
        <v>0</v>
      </c>
      <c r="EJ37" s="46">
        <f>INDEX(Allocations[#All],MATCH($C36,Allocations[[#All],[Invoice_Group]],0),MATCH($B$3,Allocations[#Headers],0))</f>
        <v>0</v>
      </c>
      <c r="EK37" s="46">
        <f>INDEX(Allocations[#All],MATCH($C36,Allocations[[#All],[Invoice_Group]],0),MATCH($B$3,Allocations[#Headers],0))</f>
        <v>0</v>
      </c>
      <c r="EL37" s="46">
        <f>INDEX(Allocations[#All],MATCH($C36,Allocations[[#All],[Invoice_Group]],0),MATCH($B$3,Allocations[#Headers],0))</f>
        <v>0</v>
      </c>
      <c r="EM37" s="46">
        <f>INDEX(Allocations[#All],MATCH($C36,Allocations[[#All],[Invoice_Group]],0),MATCH($B$3,Allocations[#Headers],0))</f>
        <v>0</v>
      </c>
      <c r="EN37" s="46">
        <f>INDEX(Allocations[#All],MATCH($C36,Allocations[[#All],[Invoice_Group]],0),MATCH($B$3,Allocations[#Headers],0))</f>
        <v>0</v>
      </c>
      <c r="EO37" s="46">
        <f>INDEX(Allocations[#All],MATCH($C36,Allocations[[#All],[Invoice_Group]],0),MATCH($B$3,Allocations[#Headers],0))</f>
        <v>0</v>
      </c>
      <c r="EP37" s="46">
        <f>INDEX(Allocations[#All],MATCH($C36,Allocations[[#All],[Invoice_Group]],0),MATCH($B$3,Allocations[#Headers],0))</f>
        <v>0</v>
      </c>
      <c r="EQ37" s="46">
        <f>INDEX(Allocations[#All],MATCH($C36,Allocations[[#All],[Invoice_Group]],0),MATCH($B$3,Allocations[#Headers],0))</f>
        <v>0</v>
      </c>
      <c r="ER37" s="46">
        <f>INDEX(Allocations[#All],MATCH($C36,Allocations[[#All],[Invoice_Group]],0),MATCH($B$3,Allocations[#Headers],0))</f>
        <v>0</v>
      </c>
      <c r="ES37" s="46">
        <f>INDEX(Allocations[#All],MATCH($C36,Allocations[[#All],[Invoice_Group]],0),MATCH($B$3,Allocations[#Headers],0))</f>
        <v>0</v>
      </c>
      <c r="ET37" s="46">
        <f>INDEX(Allocations[#All],MATCH($C36,Allocations[[#All],[Invoice_Group]],0),MATCH($B$3,Allocations[#Headers],0))</f>
        <v>0</v>
      </c>
      <c r="EU37" s="46">
        <f>INDEX(Allocations[#All],MATCH($C36,Allocations[[#All],[Invoice_Group]],0),MATCH($B$3,Allocations[#Headers],0))</f>
        <v>0</v>
      </c>
      <c r="EV37" s="46">
        <f>INDEX(Allocations[#All],MATCH($C36,Allocations[[#All],[Invoice_Group]],0),MATCH($B$3,Allocations[#Headers],0))</f>
        <v>0</v>
      </c>
      <c r="EW37" s="46">
        <f>INDEX(Allocations[#All],MATCH($C36,Allocations[[#All],[Invoice_Group]],0),MATCH($B$3,Allocations[#Headers],0))</f>
        <v>0</v>
      </c>
      <c r="EX37" s="46">
        <f>INDEX(Allocations[#All],MATCH($C36,Allocations[[#All],[Invoice_Group]],0),MATCH($B$3,Allocations[#Headers],0))</f>
        <v>0</v>
      </c>
      <c r="EY37" s="46">
        <f>INDEX(Allocations[#All],MATCH($C36,Allocations[[#All],[Invoice_Group]],0),MATCH($B$3,Allocations[#Headers],0))</f>
        <v>0</v>
      </c>
      <c r="EZ37" s="46">
        <f>INDEX(Allocations[#All],MATCH($C36,Allocations[[#All],[Invoice_Group]],0),MATCH($B$3,Allocations[#Headers],0))</f>
        <v>0</v>
      </c>
      <c r="FA37" s="46">
        <f>INDEX(Allocations[#All],MATCH($C36,Allocations[[#All],[Invoice_Group]],0),MATCH($B$3,Allocations[#Headers],0))</f>
        <v>0</v>
      </c>
      <c r="FB37" s="46">
        <f>INDEX(Allocations[#All],MATCH($C36,Allocations[[#All],[Invoice_Group]],0),MATCH($B$3,Allocations[#Headers],0))</f>
        <v>0</v>
      </c>
      <c r="FC37" s="46">
        <f>INDEX(Allocations[#All],MATCH($C36,Allocations[[#All],[Invoice_Group]],0),MATCH($B$3,Allocations[#Headers],0))</f>
        <v>0</v>
      </c>
      <c r="FD37" s="46">
        <f>INDEX(Allocations[#All],MATCH($C36,Allocations[[#All],[Invoice_Group]],0),MATCH($B$3,Allocations[#Headers],0))</f>
        <v>0</v>
      </c>
      <c r="FE37" s="46">
        <f>INDEX(Allocations[#All],MATCH($C36,Allocations[[#All],[Invoice_Group]],0),MATCH($B$3,Allocations[#Headers],0))</f>
        <v>0</v>
      </c>
      <c r="FF37" s="46">
        <f>INDEX(Allocations[#All],MATCH($C36,Allocations[[#All],[Invoice_Group]],0),MATCH($B$3,Allocations[#Headers],0))</f>
        <v>0</v>
      </c>
      <c r="FG37" s="46">
        <f>INDEX(Allocations[#All],MATCH($C36,Allocations[[#All],[Invoice_Group]],0),MATCH($B$3,Allocations[#Headers],0))</f>
        <v>0</v>
      </c>
      <c r="FH37" s="46">
        <f>INDEX(Allocations[#All],MATCH($C36,Allocations[[#All],[Invoice_Group]],0),MATCH($B$3,Allocations[#Headers],0))</f>
        <v>0</v>
      </c>
      <c r="FI37" s="46">
        <f>INDEX(Allocations[#All],MATCH($C36,Allocations[[#All],[Invoice_Group]],0),MATCH($B$3,Allocations[#Headers],0))</f>
        <v>0</v>
      </c>
      <c r="FJ37" s="46">
        <f>INDEX(Allocations[#All],MATCH($C36,Allocations[[#All],[Invoice_Group]],0),MATCH($B$3,Allocations[#Headers],0))</f>
        <v>0</v>
      </c>
      <c r="FK37" s="46">
        <f>INDEX(Allocations[#All],MATCH($C36,Allocations[[#All],[Invoice_Group]],0),MATCH($B$3,Allocations[#Headers],0))</f>
        <v>0</v>
      </c>
      <c r="FL37" s="46">
        <f>INDEX(Allocations[#All],MATCH($C36,Allocations[[#All],[Invoice_Group]],0),MATCH($B$3,Allocations[#Headers],0))</f>
        <v>0</v>
      </c>
      <c r="FM37" s="46">
        <f>INDEX(Allocations[#All],MATCH($C36,Allocations[[#All],[Invoice_Group]],0),MATCH($B$3,Allocations[#Headers],0))</f>
        <v>0</v>
      </c>
      <c r="FN37" s="46">
        <f>INDEX(Allocations[#All],MATCH($C36,Allocations[[#All],[Invoice_Group]],0),MATCH($B$3,Allocations[#Headers],0))</f>
        <v>0</v>
      </c>
      <c r="FO37" s="46">
        <f>INDEX(Allocations[#All],MATCH($C36,Allocations[[#All],[Invoice_Group]],0),MATCH($B$3,Allocations[#Headers],0))</f>
        <v>0</v>
      </c>
      <c r="FP37" s="46">
        <f>INDEX(Allocations[#All],MATCH($C36,Allocations[[#All],[Invoice_Group]],0),MATCH($B$3,Allocations[#Headers],0))</f>
        <v>0</v>
      </c>
      <c r="FQ37" s="46">
        <f>INDEX(Allocations[#All],MATCH($C36,Allocations[[#All],[Invoice_Group]],0),MATCH($B$3,Allocations[#Headers],0))</f>
        <v>0</v>
      </c>
      <c r="FR37" s="46">
        <f>INDEX(Allocations[#All],MATCH($C36,Allocations[[#All],[Invoice_Group]],0),MATCH($B$3,Allocations[#Headers],0))</f>
        <v>0</v>
      </c>
      <c r="FS37" s="46">
        <f>INDEX(Allocations[#All],MATCH($C36,Allocations[[#All],[Invoice_Group]],0),MATCH($B$3,Allocations[#Headers],0))</f>
        <v>0</v>
      </c>
      <c r="FT37" s="46">
        <f>INDEX(Allocations[#All],MATCH($C36,Allocations[[#All],[Invoice_Group]],0),MATCH($B$3,Allocations[#Headers],0))</f>
        <v>0</v>
      </c>
      <c r="FU37" s="46">
        <f>INDEX(Allocations[#All],MATCH($C36,Allocations[[#All],[Invoice_Group]],0),MATCH($B$3,Allocations[#Headers],0))</f>
        <v>0</v>
      </c>
      <c r="FV37" s="46">
        <f>INDEX(Allocations[#All],MATCH($C36,Allocations[[#All],[Invoice_Group]],0),MATCH($B$3,Allocations[#Headers],0))</f>
        <v>0</v>
      </c>
      <c r="FW37" s="46">
        <f>INDEX(Allocations[#All],MATCH($C36,Allocations[[#All],[Invoice_Group]],0),MATCH($B$3,Allocations[#Headers],0))</f>
        <v>0</v>
      </c>
      <c r="FX37" s="46">
        <f>INDEX(Allocations[#All],MATCH($C36,Allocations[[#All],[Invoice_Group]],0),MATCH($B$3,Allocations[#Headers],0))</f>
        <v>0</v>
      </c>
      <c r="FY37" s="46">
        <f>INDEX(Allocations[#All],MATCH($C36,Allocations[[#All],[Invoice_Group]],0),MATCH($B$3,Allocations[#Headers],0))</f>
        <v>0</v>
      </c>
      <c r="FZ37" s="46">
        <f>INDEX(Allocations[#All],MATCH($C36,Allocations[[#All],[Invoice_Group]],0),MATCH($B$3,Allocations[#Headers],0))</f>
        <v>0</v>
      </c>
      <c r="GA37" s="46">
        <f>INDEX(Allocations[#All],MATCH($C36,Allocations[[#All],[Invoice_Group]],0),MATCH($B$3,Allocations[#Headers],0))</f>
        <v>0</v>
      </c>
      <c r="GB37" s="46">
        <f>INDEX(Allocations[#All],MATCH($C36,Allocations[[#All],[Invoice_Group]],0),MATCH($B$3,Allocations[#Headers],0))</f>
        <v>0</v>
      </c>
      <c r="GC37" s="46">
        <f>INDEX(Allocations[#All],MATCH($C36,Allocations[[#All],[Invoice_Group]],0),MATCH($B$3,Allocations[#Headers],0))</f>
        <v>0</v>
      </c>
      <c r="GD37" s="46">
        <f>INDEX(Allocations[#All],MATCH($C36,Allocations[[#All],[Invoice_Group]],0),MATCH($B$3,Allocations[#Headers],0))</f>
        <v>0</v>
      </c>
      <c r="GE37" s="46">
        <f>INDEX(Allocations[#All],MATCH($C36,Allocations[[#All],[Invoice_Group]],0),MATCH($B$3,Allocations[#Headers],0))</f>
        <v>0</v>
      </c>
      <c r="GF37" s="46">
        <f>INDEX(Allocations[#All],MATCH($C36,Allocations[[#All],[Invoice_Group]],0),MATCH($B$3,Allocations[#Headers],0))</f>
        <v>0</v>
      </c>
      <c r="GG37" s="46">
        <f>INDEX(Allocations[#All],MATCH($C36,Allocations[[#All],[Invoice_Group]],0),MATCH($B$3,Allocations[#Headers],0))</f>
        <v>0</v>
      </c>
      <c r="GH37" s="46">
        <f>INDEX(Allocations[#All],MATCH($C36,Allocations[[#All],[Invoice_Group]],0),MATCH($B$3,Allocations[#Headers],0))</f>
        <v>0</v>
      </c>
      <c r="GI37" s="46">
        <f>INDEX(Allocations[#All],MATCH($C36,Allocations[[#All],[Invoice_Group]],0),MATCH($B$3,Allocations[#Headers],0))</f>
        <v>0</v>
      </c>
      <c r="GJ37" s="46">
        <f>INDEX(Allocations[#All],MATCH($C36,Allocations[[#All],[Invoice_Group]],0),MATCH($B$3,Allocations[#Headers],0))</f>
        <v>0</v>
      </c>
      <c r="GK37" s="46">
        <f>INDEX(Allocations[#All],MATCH($C36,Allocations[[#All],[Invoice_Group]],0),MATCH($B$3,Allocations[#Headers],0))</f>
        <v>0</v>
      </c>
      <c r="GL37" s="46">
        <f>INDEX(Allocations[#All],MATCH($C36,Allocations[[#All],[Invoice_Group]],0),MATCH($B$3,Allocations[#Headers],0))</f>
        <v>0</v>
      </c>
      <c r="GM37" s="46">
        <f>INDEX(Allocations[#All],MATCH($C36,Allocations[[#All],[Invoice_Group]],0),MATCH($B$3,Allocations[#Headers],0))</f>
        <v>0</v>
      </c>
      <c r="GN37" s="46">
        <f>INDEX(Allocations[#All],MATCH($C36,Allocations[[#All],[Invoice_Group]],0),MATCH($B$3,Allocations[#Headers],0))</f>
        <v>0</v>
      </c>
      <c r="GO37" s="46">
        <f>INDEX(Allocations[#All],MATCH($C36,Allocations[[#All],[Invoice_Group]],0),MATCH($B$3,Allocations[#Headers],0))</f>
        <v>0</v>
      </c>
      <c r="GP37" s="46">
        <f>INDEX(Allocations[#All],MATCH($C36,Allocations[[#All],[Invoice_Group]],0),MATCH($B$3,Allocations[#Headers],0))</f>
        <v>0</v>
      </c>
      <c r="GQ37" s="46">
        <f>INDEX(Allocations[#All],MATCH($C36,Allocations[[#All],[Invoice_Group]],0),MATCH($B$3,Allocations[#Headers],0))</f>
        <v>0</v>
      </c>
      <c r="GR37" s="46">
        <f>INDEX(Allocations[#All],MATCH($C36,Allocations[[#All],[Invoice_Group]],0),MATCH($B$3,Allocations[#Headers],0))</f>
        <v>0</v>
      </c>
      <c r="GS37" s="46">
        <f>INDEX(Allocations[#All],MATCH($C36,Allocations[[#All],[Invoice_Group]],0),MATCH($B$3,Allocations[#Headers],0))</f>
        <v>0</v>
      </c>
      <c r="GT37" s="46">
        <f>INDEX(Allocations[#All],MATCH($C36,Allocations[[#All],[Invoice_Group]],0),MATCH($B$3,Allocations[#Headers],0))</f>
        <v>0</v>
      </c>
      <c r="GU37" s="46">
        <f>INDEX(Allocations[#All],MATCH($C36,Allocations[[#All],[Invoice_Group]],0),MATCH($B$3,Allocations[#Headers],0))</f>
        <v>0</v>
      </c>
      <c r="GV37" s="46">
        <f>INDEX(Allocations[#All],MATCH($C36,Allocations[[#All],[Invoice_Group]],0),MATCH($B$3,Allocations[#Headers],0))</f>
        <v>0</v>
      </c>
      <c r="GW37" s="46">
        <f>INDEX(Allocations[#All],MATCH($C36,Allocations[[#All],[Invoice_Group]],0),MATCH($B$3,Allocations[#Headers],0))</f>
        <v>0</v>
      </c>
      <c r="GX37" s="46">
        <f>INDEX(Allocations[#All],MATCH($C36,Allocations[[#All],[Invoice_Group]],0),MATCH($B$3,Allocations[#Headers],0))</f>
        <v>0</v>
      </c>
      <c r="GY37" s="46">
        <f>INDEX(Allocations[#All],MATCH($C36,Allocations[[#All],[Invoice_Group]],0),MATCH($B$3,Allocations[#Headers],0))</f>
        <v>0</v>
      </c>
      <c r="GZ37" s="46">
        <f>INDEX(Allocations[#All],MATCH($C36,Allocations[[#All],[Invoice_Group]],0),MATCH($B$3,Allocations[#Headers],0))</f>
        <v>0</v>
      </c>
      <c r="HA37" s="46">
        <f>INDEX(Allocations[#All],MATCH($C36,Allocations[[#All],[Invoice_Group]],0),MATCH($B$3,Allocations[#Headers],0))</f>
        <v>0</v>
      </c>
      <c r="HB37" s="46">
        <f>INDEX(Allocations[#All],MATCH($C36,Allocations[[#All],[Invoice_Group]],0),MATCH($B$3,Allocations[#Headers],0))</f>
        <v>0</v>
      </c>
      <c r="HC37" s="46">
        <f>INDEX(Allocations[#All],MATCH($C36,Allocations[[#All],[Invoice_Group]],0),MATCH($B$3,Allocations[#Headers],0))</f>
        <v>0</v>
      </c>
      <c r="HD37" s="46">
        <f>INDEX(Allocations[#All],MATCH($C36,Allocations[[#All],[Invoice_Group]],0),MATCH($B$3,Allocations[#Headers],0))</f>
        <v>0</v>
      </c>
      <c r="HE37" s="46">
        <f>INDEX(Allocations[#All],MATCH($C36,Allocations[[#All],[Invoice_Group]],0),MATCH($B$3,Allocations[#Headers],0))</f>
        <v>0</v>
      </c>
      <c r="HF37" s="46">
        <f>INDEX(Allocations[#All],MATCH($C36,Allocations[[#All],[Invoice_Group]],0),MATCH($B$3,Allocations[#Headers],0))</f>
        <v>0</v>
      </c>
      <c r="HG37" s="46">
        <f>INDEX(Allocations[#All],MATCH($C36,Allocations[[#All],[Invoice_Group]],0),MATCH($B$3,Allocations[#Headers],0))</f>
        <v>0</v>
      </c>
      <c r="HH37" s="46">
        <f>INDEX(Allocations[#All],MATCH($C36,Allocations[[#All],[Invoice_Group]],0),MATCH($B$3,Allocations[#Headers],0))</f>
        <v>0</v>
      </c>
      <c r="HI37" s="46">
        <f>INDEX(Allocations[#All],MATCH($C36,Allocations[[#All],[Invoice_Group]],0),MATCH($B$3,Allocations[#Headers],0))</f>
        <v>0</v>
      </c>
      <c r="HJ37" s="46">
        <f>INDEX(Allocations[#All],MATCH($C36,Allocations[[#All],[Invoice_Group]],0),MATCH($B$3,Allocations[#Headers],0))</f>
        <v>0</v>
      </c>
      <c r="HK37" s="46">
        <f>INDEX(Allocations[#All],MATCH($C36,Allocations[[#All],[Invoice_Group]],0),MATCH($B$3,Allocations[#Headers],0))</f>
        <v>0</v>
      </c>
      <c r="HL37" s="46">
        <f>INDEX(Allocations[#All],MATCH($C36,Allocations[[#All],[Invoice_Group]],0),MATCH($B$3,Allocations[#Headers],0))</f>
        <v>0</v>
      </c>
      <c r="HM37" s="46">
        <f>INDEX(Allocations[#All],MATCH($C36,Allocations[[#All],[Invoice_Group]],0),MATCH($B$3,Allocations[#Headers],0))</f>
        <v>0</v>
      </c>
      <c r="HN37" s="46">
        <f>INDEX(Allocations[#All],MATCH($C36,Allocations[[#All],[Invoice_Group]],0),MATCH($B$3,Allocations[#Headers],0))</f>
        <v>0</v>
      </c>
      <c r="HO37" s="46">
        <f>INDEX(Allocations[#All],MATCH($C36,Allocations[[#All],[Invoice_Group]],0),MATCH($B$3,Allocations[#Headers],0))</f>
        <v>0</v>
      </c>
      <c r="HP37" s="46">
        <f>INDEX(Allocations[#All],MATCH($C36,Allocations[[#All],[Invoice_Group]],0),MATCH($B$3,Allocations[#Headers],0))</f>
        <v>0</v>
      </c>
      <c r="HQ37" s="46">
        <f>INDEX(Allocations[#All],MATCH($C36,Allocations[[#All],[Invoice_Group]],0),MATCH($B$3,Allocations[#Headers],0))</f>
        <v>0</v>
      </c>
      <c r="HR37" s="46">
        <f>INDEX(Allocations[#All],MATCH($C36,Allocations[[#All],[Invoice_Group]],0),MATCH($B$3,Allocations[#Headers],0))</f>
        <v>0</v>
      </c>
      <c r="HS37" s="46">
        <f>INDEX(Allocations[#All],MATCH($C36,Allocations[[#All],[Invoice_Group]],0),MATCH($B$3,Allocations[#Headers],0))</f>
        <v>0</v>
      </c>
      <c r="HT37" s="46">
        <f>INDEX(Allocations[#All],MATCH($C36,Allocations[[#All],[Invoice_Group]],0),MATCH($B$3,Allocations[#Headers],0))</f>
        <v>0</v>
      </c>
      <c r="HU37" s="46">
        <f>INDEX(Allocations[#All],MATCH($C36,Allocations[[#All],[Invoice_Group]],0),MATCH($B$3,Allocations[#Headers],0))</f>
        <v>0</v>
      </c>
      <c r="HV37" s="46">
        <f>INDEX(Allocations[#All],MATCH($C36,Allocations[[#All],[Invoice_Group]],0),MATCH($B$3,Allocations[#Headers],0))</f>
        <v>0</v>
      </c>
      <c r="HW37" s="46">
        <f>INDEX(Allocations[#All],MATCH($C36,Allocations[[#All],[Invoice_Group]],0),MATCH($B$3,Allocations[#Headers],0))</f>
        <v>0</v>
      </c>
      <c r="HX37" s="46">
        <f>INDEX(Allocations[#All],MATCH($C36,Allocations[[#All],[Invoice_Group]],0),MATCH($B$3,Allocations[#Headers],0))</f>
        <v>0</v>
      </c>
      <c r="HY37" s="46">
        <f>INDEX(Allocations[#All],MATCH($C36,Allocations[[#All],[Invoice_Group]],0),MATCH($B$3,Allocations[#Headers],0))</f>
        <v>0</v>
      </c>
      <c r="HZ37" s="46">
        <f>INDEX(Allocations[#All],MATCH($C36,Allocations[[#All],[Invoice_Group]],0),MATCH($B$3,Allocations[#Headers],0))</f>
        <v>0</v>
      </c>
      <c r="IA37" s="46">
        <f>INDEX(Allocations[#All],MATCH($C36,Allocations[[#All],[Invoice_Group]],0),MATCH($B$3,Allocations[#Headers],0))</f>
        <v>0</v>
      </c>
      <c r="IB37" s="46">
        <f>INDEX(Allocations[#All],MATCH($C36,Allocations[[#All],[Invoice_Group]],0),MATCH($B$3,Allocations[#Headers],0))</f>
        <v>0</v>
      </c>
      <c r="IC37" s="46">
        <f>INDEX(Allocations[#All],MATCH($C36,Allocations[[#All],[Invoice_Group]],0),MATCH($B$3,Allocations[#Headers],0))</f>
        <v>0</v>
      </c>
      <c r="ID37" s="46">
        <f>INDEX(Allocations[#All],MATCH($C36,Allocations[[#All],[Invoice_Group]],0),MATCH($B$3,Allocations[#Headers],0))</f>
        <v>0</v>
      </c>
      <c r="IE37" s="46">
        <f>INDEX(Allocations[#All],MATCH($C36,Allocations[[#All],[Invoice_Group]],0),MATCH($B$3,Allocations[#Headers],0))</f>
        <v>0</v>
      </c>
      <c r="IF37" s="46">
        <f>INDEX(Allocations[#All],MATCH($C36,Allocations[[#All],[Invoice_Group]],0),MATCH($B$3,Allocations[#Headers],0))</f>
        <v>0</v>
      </c>
      <c r="IG37" s="46">
        <f>INDEX(Allocations[#All],MATCH($C36,Allocations[[#All],[Invoice_Group]],0),MATCH($B$3,Allocations[#Headers],0))</f>
        <v>0</v>
      </c>
      <c r="IH37" s="46">
        <f>INDEX(Allocations[#All],MATCH($C36,Allocations[[#All],[Invoice_Group]],0),MATCH($B$3,Allocations[#Headers],0))</f>
        <v>0</v>
      </c>
      <c r="II37" s="46">
        <f>INDEX(Allocations[#All],MATCH($C36,Allocations[[#All],[Invoice_Group]],0),MATCH($B$3,Allocations[#Headers],0))</f>
        <v>0</v>
      </c>
      <c r="IJ37" s="46">
        <f>INDEX(Allocations[#All],MATCH($C36,Allocations[[#All],[Invoice_Group]],0),MATCH($B$3,Allocations[#Headers],0))</f>
        <v>0</v>
      </c>
      <c r="IK37" s="46">
        <f>INDEX(Allocations[#All],MATCH($C36,Allocations[[#All],[Invoice_Group]],0),MATCH($B$3,Allocations[#Headers],0))</f>
        <v>0</v>
      </c>
      <c r="IL37" s="46">
        <f>INDEX(Allocations[#All],MATCH($C36,Allocations[[#All],[Invoice_Group]],0),MATCH($B$3,Allocations[#Headers],0))</f>
        <v>0</v>
      </c>
      <c r="IM37" s="46">
        <f>INDEX(Allocations[#All],MATCH($C36,Allocations[[#All],[Invoice_Group]],0),MATCH($B$3,Allocations[#Headers],0))</f>
        <v>0</v>
      </c>
      <c r="IN37" s="46">
        <f>INDEX(Allocations[#All],MATCH($C36,Allocations[[#All],[Invoice_Group]],0),MATCH($B$3,Allocations[#Headers],0))</f>
        <v>0</v>
      </c>
      <c r="IO37" s="46">
        <f>INDEX(Allocations[#All],MATCH($C36,Allocations[[#All],[Invoice_Group]],0),MATCH($B$3,Allocations[#Headers],0))</f>
        <v>0</v>
      </c>
      <c r="IP37" s="46">
        <f>INDEX(Allocations[#All],MATCH($C36,Allocations[[#All],[Invoice_Group]],0),MATCH($B$3,Allocations[#Headers],0))</f>
        <v>0</v>
      </c>
      <c r="IQ37" s="46">
        <f>INDEX(Allocations[#All],MATCH($C36,Allocations[[#All],[Invoice_Group]],0),MATCH($B$3,Allocations[#Headers],0))</f>
        <v>0</v>
      </c>
      <c r="IR37" s="46">
        <f>INDEX(Allocations[#All],MATCH($C36,Allocations[[#All],[Invoice_Group]],0),MATCH($B$3,Allocations[#Headers],0))</f>
        <v>0</v>
      </c>
      <c r="IS37" s="46">
        <f>INDEX(Allocations[#All],MATCH($C36,Allocations[[#All],[Invoice_Group]],0),MATCH($B$3,Allocations[#Headers],0))</f>
        <v>0</v>
      </c>
      <c r="IT37" s="46">
        <f>INDEX(Allocations[#All],MATCH($C36,Allocations[[#All],[Invoice_Group]],0),MATCH($B$3,Allocations[#Headers],0))</f>
        <v>0</v>
      </c>
      <c r="IU37" s="46">
        <f>INDEX(Allocations[#All],MATCH($C36,Allocations[[#All],[Invoice_Group]],0),MATCH($B$3,Allocations[#Headers],0))</f>
        <v>0</v>
      </c>
      <c r="IV37" s="46">
        <f>INDEX(Allocations[#All],MATCH($C36,Allocations[[#All],[Invoice_Group]],0),MATCH($B$3,Allocations[#Headers],0))</f>
        <v>0</v>
      </c>
      <c r="IW37" s="46">
        <f>INDEX(Allocations[#All],MATCH($C36,Allocations[[#All],[Invoice_Group]],0),MATCH($B$3,Allocations[#Headers],0))</f>
        <v>0</v>
      </c>
      <c r="IX37" s="46">
        <f>INDEX(Allocations[#All],MATCH($C36,Allocations[[#All],[Invoice_Group]],0),MATCH($B$3,Allocations[#Headers],0))</f>
        <v>0</v>
      </c>
      <c r="IY37" s="46">
        <f>INDEX(Allocations[#All],MATCH($C36,Allocations[[#All],[Invoice_Group]],0),MATCH($B$3,Allocations[#Headers],0))</f>
        <v>0</v>
      </c>
      <c r="IZ37" s="46">
        <f>INDEX(Allocations[#All],MATCH($C36,Allocations[[#All],[Invoice_Group]],0),MATCH($B$3,Allocations[#Headers],0))</f>
        <v>0</v>
      </c>
      <c r="JA37" s="46">
        <f>INDEX(Allocations[#All],MATCH($C36,Allocations[[#All],[Invoice_Group]],0),MATCH($B$3,Allocations[#Headers],0))</f>
        <v>0</v>
      </c>
      <c r="JB37" s="46">
        <f>INDEX(Allocations[#All],MATCH($C36,Allocations[[#All],[Invoice_Group]],0),MATCH($B$3,Allocations[#Headers],0))</f>
        <v>0</v>
      </c>
      <c r="JC37" s="46">
        <f>INDEX(Allocations[#All],MATCH($C36,Allocations[[#All],[Invoice_Group]],0),MATCH($B$3,Allocations[#Headers],0))</f>
        <v>0</v>
      </c>
      <c r="JD37" s="46">
        <f>INDEX(Allocations[#All],MATCH($C36,Allocations[[#All],[Invoice_Group]],0),MATCH($B$3,Allocations[#Headers],0))</f>
        <v>0</v>
      </c>
      <c r="JE37" s="46">
        <f>INDEX(Allocations[#All],MATCH($C36,Allocations[[#All],[Invoice_Group]],0),MATCH($B$3,Allocations[#Headers],0))</f>
        <v>0</v>
      </c>
      <c r="JF37" s="46">
        <f>INDEX(Allocations[#All],MATCH($C36,Allocations[[#All],[Invoice_Group]],0),MATCH($B$3,Allocations[#Headers],0))</f>
        <v>0</v>
      </c>
      <c r="JG37" s="46">
        <f>INDEX(Allocations[#All],MATCH($C36,Allocations[[#All],[Invoice_Group]],0),MATCH($B$3,Allocations[#Headers],0))</f>
        <v>0</v>
      </c>
      <c r="JH37" s="46">
        <f>INDEX(Allocations[#All],MATCH($C36,Allocations[[#All],[Invoice_Group]],0),MATCH($B$3,Allocations[#Headers],0))</f>
        <v>0</v>
      </c>
      <c r="JI37" s="46">
        <f>INDEX(Allocations[#All],MATCH($C36,Allocations[[#All],[Invoice_Group]],0),MATCH($B$3,Allocations[#Headers],0))</f>
        <v>0</v>
      </c>
      <c r="JJ37" s="46">
        <f>INDEX(Allocations[#All],MATCH($C36,Allocations[[#All],[Invoice_Group]],0),MATCH($B$3,Allocations[#Headers],0))</f>
        <v>0</v>
      </c>
      <c r="JK37" s="46">
        <f>INDEX(Allocations[#All],MATCH($C36,Allocations[[#All],[Invoice_Group]],0),MATCH($B$3,Allocations[#Headers],0))</f>
        <v>0</v>
      </c>
      <c r="JL37" s="46">
        <f>INDEX(Allocations[#All],MATCH($C36,Allocations[[#All],[Invoice_Group]],0),MATCH($B$3,Allocations[#Headers],0))</f>
        <v>0</v>
      </c>
      <c r="JM37" s="46">
        <f>INDEX(Allocations[#All],MATCH($C36,Allocations[[#All],[Invoice_Group]],0),MATCH($B$3,Allocations[#Headers],0))</f>
        <v>0</v>
      </c>
      <c r="JN37" s="46">
        <f>INDEX(Allocations[#All],MATCH($C36,Allocations[[#All],[Invoice_Group]],0),MATCH($B$3,Allocations[#Headers],0))</f>
        <v>0</v>
      </c>
      <c r="JO37" s="46">
        <f>INDEX(Allocations[#All],MATCH($C36,Allocations[[#All],[Invoice_Group]],0),MATCH($B$3,Allocations[#Headers],0))</f>
        <v>0</v>
      </c>
      <c r="JP37" s="46">
        <f>INDEX(Allocations[#All],MATCH($C36,Allocations[[#All],[Invoice_Group]],0),MATCH($B$3,Allocations[#Headers],0))</f>
        <v>0</v>
      </c>
      <c r="JQ37" s="46">
        <f>INDEX(Allocations[#All],MATCH($C36,Allocations[[#All],[Invoice_Group]],0),MATCH($B$3,Allocations[#Headers],0))</f>
        <v>0</v>
      </c>
      <c r="JR37" s="46">
        <f>INDEX(Allocations[#All],MATCH($C36,Allocations[[#All],[Invoice_Group]],0),MATCH($B$3,Allocations[#Headers],0))</f>
        <v>0</v>
      </c>
      <c r="JS37" s="46">
        <f>INDEX(Allocations[#All],MATCH($C36,Allocations[[#All],[Invoice_Group]],0),MATCH($B$3,Allocations[#Headers],0))</f>
        <v>0</v>
      </c>
      <c r="JT37" s="46">
        <f>INDEX(Allocations[#All],MATCH($C36,Allocations[[#All],[Invoice_Group]],0),MATCH($B$3,Allocations[#Headers],0))</f>
        <v>0</v>
      </c>
      <c r="JU37" s="46">
        <f>INDEX(Allocations[#All],MATCH($C36,Allocations[[#All],[Invoice_Group]],0),MATCH($B$3,Allocations[#Headers],0))</f>
        <v>0</v>
      </c>
      <c r="JV37" s="46">
        <f>INDEX(Allocations[#All],MATCH($C36,Allocations[[#All],[Invoice_Group]],0),MATCH($B$3,Allocations[#Headers],0))</f>
        <v>0</v>
      </c>
      <c r="JW37" s="46">
        <f>INDEX(Allocations[#All],MATCH($C36,Allocations[[#All],[Invoice_Group]],0),MATCH($B$3,Allocations[#Headers],0))</f>
        <v>0</v>
      </c>
      <c r="JX37" s="46">
        <f>INDEX(Allocations[#All],MATCH($C36,Allocations[[#All],[Invoice_Group]],0),MATCH($B$3,Allocations[#Headers],0))</f>
        <v>0</v>
      </c>
      <c r="JY37" s="46">
        <f>INDEX(Allocations[#All],MATCH($C36,Allocations[[#All],[Invoice_Group]],0),MATCH($B$3,Allocations[#Headers],0))</f>
        <v>0</v>
      </c>
      <c r="JZ37" s="46">
        <f>INDEX(Allocations[#All],MATCH($C36,Allocations[[#All],[Invoice_Group]],0),MATCH($B$3,Allocations[#Headers],0))</f>
        <v>0</v>
      </c>
      <c r="KA37" s="46">
        <f>INDEX(Allocations[#All],MATCH($C36,Allocations[[#All],[Invoice_Group]],0),MATCH($B$3,Allocations[#Headers],0))</f>
        <v>0</v>
      </c>
      <c r="KB37" s="46">
        <f>INDEX(Allocations[#All],MATCH($C36,Allocations[[#All],[Invoice_Group]],0),MATCH($B$3,Allocations[#Headers],0))</f>
        <v>0</v>
      </c>
      <c r="KC37" s="46">
        <f>INDEX(Allocations[#All],MATCH($C36,Allocations[[#All],[Invoice_Group]],0),MATCH($B$3,Allocations[#Headers],0))</f>
        <v>0</v>
      </c>
      <c r="KD37" s="46">
        <f>INDEX(Allocations[#All],MATCH($C36,Allocations[[#All],[Invoice_Group]],0),MATCH($B$3,Allocations[#Headers],0))</f>
        <v>0</v>
      </c>
      <c r="KE37" s="46">
        <f>INDEX(Allocations[#All],MATCH($C36,Allocations[[#All],[Invoice_Group]],0),MATCH($B$3,Allocations[#Headers],0))</f>
        <v>0</v>
      </c>
      <c r="KF37" s="46">
        <f>INDEX(Allocations[#All],MATCH($C36,Allocations[[#All],[Invoice_Group]],0),MATCH($B$3,Allocations[#Headers],0))</f>
        <v>0</v>
      </c>
      <c r="KG37" s="46">
        <f>INDEX(Allocations[#All],MATCH($C36,Allocations[[#All],[Invoice_Group]],0),MATCH($B$3,Allocations[#Headers],0))</f>
        <v>0</v>
      </c>
      <c r="KH37" s="46">
        <f>INDEX(Allocations[#All],MATCH($C36,Allocations[[#All],[Invoice_Group]],0),MATCH($B$3,Allocations[#Headers],0))</f>
        <v>0</v>
      </c>
      <c r="KI37" s="46">
        <f>INDEX(Allocations[#All],MATCH($C36,Allocations[[#All],[Invoice_Group]],0),MATCH($B$3,Allocations[#Headers],0))</f>
        <v>0</v>
      </c>
      <c r="KJ37" s="46">
        <f>INDEX(Allocations[#All],MATCH($C36,Allocations[[#All],[Invoice_Group]],0),MATCH($B$3,Allocations[#Headers],0))</f>
        <v>0</v>
      </c>
      <c r="KK37" s="46">
        <f>INDEX(Allocations[#All],MATCH($C36,Allocations[[#All],[Invoice_Group]],0),MATCH($B$3,Allocations[#Headers],0))</f>
        <v>0</v>
      </c>
      <c r="KL37" s="46">
        <f>INDEX(Allocations[#All],MATCH($C36,Allocations[[#All],[Invoice_Group]],0),MATCH($B$3,Allocations[#Headers],0))</f>
        <v>0</v>
      </c>
      <c r="KM37" s="46">
        <f>INDEX(Allocations[#All],MATCH($C36,Allocations[[#All],[Invoice_Group]],0),MATCH($B$3,Allocations[#Headers],0))</f>
        <v>0</v>
      </c>
      <c r="KN37" s="46">
        <f>INDEX(Allocations[#All],MATCH($C36,Allocations[[#All],[Invoice_Group]],0),MATCH($B$3,Allocations[#Headers],0))</f>
        <v>0</v>
      </c>
      <c r="KO37" s="46">
        <f>INDEX(Allocations[#All],MATCH($C36,Allocations[[#All],[Invoice_Group]],0),MATCH($B$3,Allocations[#Headers],0))</f>
        <v>0</v>
      </c>
      <c r="KP37" s="46">
        <f>INDEX(Allocations[#All],MATCH($C36,Allocations[[#All],[Invoice_Group]],0),MATCH($B$3,Allocations[#Headers],0))</f>
        <v>0</v>
      </c>
      <c r="KQ37" s="46">
        <f>INDEX(Allocations[#All],MATCH($C36,Allocations[[#All],[Invoice_Group]],0),MATCH($B$3,Allocations[#Headers],0))</f>
        <v>0</v>
      </c>
      <c r="KR37" s="46">
        <f>INDEX(Allocations[#All],MATCH($C36,Allocations[[#All],[Invoice_Group]],0),MATCH($B$3,Allocations[#Headers],0))</f>
        <v>0</v>
      </c>
      <c r="KS37" s="46">
        <f>INDEX(Allocations[#All],MATCH($C36,Allocations[[#All],[Invoice_Group]],0),MATCH($B$3,Allocations[#Headers],0))</f>
        <v>0</v>
      </c>
      <c r="KT37" s="46">
        <f>INDEX(Allocations[#All],MATCH($C36,Allocations[[#All],[Invoice_Group]],0),MATCH($B$3,Allocations[#Headers],0))</f>
        <v>0</v>
      </c>
      <c r="KU37" s="46">
        <f>INDEX(Allocations[#All],MATCH($C36,Allocations[[#All],[Invoice_Group]],0),MATCH($B$3,Allocations[#Headers],0))</f>
        <v>0</v>
      </c>
      <c r="KV37" s="46">
        <f>INDEX(Allocations[#All],MATCH($C36,Allocations[[#All],[Invoice_Group]],0),MATCH($B$3,Allocations[#Headers],0))</f>
        <v>0</v>
      </c>
      <c r="KW37" s="46">
        <f>INDEX(Allocations[#All],MATCH($C36,Allocations[[#All],[Invoice_Group]],0),MATCH($B$3,Allocations[#Headers],0))</f>
        <v>0</v>
      </c>
      <c r="KX37" s="46">
        <f>INDEX(Allocations[#All],MATCH($C36,Allocations[[#All],[Invoice_Group]],0),MATCH($B$3,Allocations[#Headers],0))</f>
        <v>0</v>
      </c>
      <c r="KY37" s="46">
        <f>INDEX(Allocations[#All],MATCH($C36,Allocations[[#All],[Invoice_Group]],0),MATCH($B$3,Allocations[#Headers],0))</f>
        <v>0</v>
      </c>
      <c r="KZ37" s="46">
        <f>INDEX(Allocations[#All],MATCH($C36,Allocations[[#All],[Invoice_Group]],0),MATCH($B$3,Allocations[#Headers],0))</f>
        <v>0</v>
      </c>
      <c r="LA37" s="46">
        <f>INDEX(Allocations[#All],MATCH($C36,Allocations[[#All],[Invoice_Group]],0),MATCH($B$3,Allocations[#Headers],0))</f>
        <v>0</v>
      </c>
      <c r="LB37" s="46">
        <f>INDEX(Allocations[#All],MATCH($C36,Allocations[[#All],[Invoice_Group]],0),MATCH($B$3,Allocations[#Headers],0))</f>
        <v>0</v>
      </c>
      <c r="LC37" s="46">
        <f>INDEX(Allocations[#All],MATCH($C36,Allocations[[#All],[Invoice_Group]],0),MATCH($B$3,Allocations[#Headers],0))</f>
        <v>0</v>
      </c>
      <c r="LD37" s="46">
        <f>INDEX(Allocations[#All],MATCH($C36,Allocations[[#All],[Invoice_Group]],0),MATCH($B$3,Allocations[#Headers],0))</f>
        <v>0</v>
      </c>
      <c r="LE37" s="46">
        <f>INDEX(Allocations[#All],MATCH($C36,Allocations[[#All],[Invoice_Group]],0),MATCH($B$3,Allocations[#Headers],0))</f>
        <v>0</v>
      </c>
      <c r="LF37" s="46">
        <f>INDEX(Allocations[#All],MATCH($C36,Allocations[[#All],[Invoice_Group]],0),MATCH($B$3,Allocations[#Headers],0))</f>
        <v>0</v>
      </c>
      <c r="LG37" s="46">
        <f>INDEX(Allocations[#All],MATCH($C36,Allocations[[#All],[Invoice_Group]],0),MATCH($B$3,Allocations[#Headers],0))</f>
        <v>0</v>
      </c>
      <c r="LH37" s="46">
        <f>INDEX(Allocations[#All],MATCH($C36,Allocations[[#All],[Invoice_Group]],0),MATCH($B$3,Allocations[#Headers],0))</f>
        <v>0</v>
      </c>
      <c r="LI37" s="46">
        <f>INDEX(Allocations[#All],MATCH($C36,Allocations[[#All],[Invoice_Group]],0),MATCH($B$3,Allocations[#Headers],0))</f>
        <v>0</v>
      </c>
      <c r="LJ37" s="46">
        <f>INDEX(Allocations[#All],MATCH($C36,Allocations[[#All],[Invoice_Group]],0),MATCH($B$3,Allocations[#Headers],0))</f>
        <v>0</v>
      </c>
      <c r="LK37" s="46">
        <f>INDEX(Allocations[#All],MATCH($C36,Allocations[[#All],[Invoice_Group]],0),MATCH($B$3,Allocations[#Headers],0))</f>
        <v>0</v>
      </c>
      <c r="LL37" s="46">
        <f>INDEX(Allocations[#All],MATCH($C36,Allocations[[#All],[Invoice_Group]],0),MATCH($B$3,Allocations[#Headers],0))</f>
        <v>0</v>
      </c>
      <c r="LM37" s="46">
        <f>INDEX(Allocations[#All],MATCH($C36,Allocations[[#All],[Invoice_Group]],0),MATCH($B$3,Allocations[#Headers],0))</f>
        <v>0</v>
      </c>
      <c r="LN37" s="46">
        <f>INDEX(Allocations[#All],MATCH($C36,Allocations[[#All],[Invoice_Group]],0),MATCH($B$3,Allocations[#Headers],0))</f>
        <v>0</v>
      </c>
      <c r="LO37" s="46">
        <f>INDEX(Allocations[#All],MATCH($C36,Allocations[[#All],[Invoice_Group]],0),MATCH($B$3,Allocations[#Headers],0))</f>
        <v>0</v>
      </c>
      <c r="LP37" s="46">
        <f>INDEX(Allocations[#All],MATCH($C36,Allocations[[#All],[Invoice_Group]],0),MATCH($B$3,Allocations[#Headers],0))</f>
        <v>0</v>
      </c>
      <c r="LQ37" s="46">
        <f>INDEX(Allocations[#All],MATCH($C36,Allocations[[#All],[Invoice_Group]],0),MATCH($B$3,Allocations[#Headers],0))</f>
        <v>0</v>
      </c>
      <c r="LR37" s="46">
        <f>INDEX(Allocations[#All],MATCH($C36,Allocations[[#All],[Invoice_Group]],0),MATCH($B$3,Allocations[#Headers],0))</f>
        <v>0</v>
      </c>
      <c r="LS37" s="46">
        <f>INDEX(Allocations[#All],MATCH($C36,Allocations[[#All],[Invoice_Group]],0),MATCH($B$3,Allocations[#Headers],0))</f>
        <v>0</v>
      </c>
      <c r="LT37" s="46">
        <f>INDEX(Allocations[#All],MATCH($C36,Allocations[[#All],[Invoice_Group]],0),MATCH($B$3,Allocations[#Headers],0))</f>
        <v>0</v>
      </c>
      <c r="LU37" s="46">
        <f>INDEX(Allocations[#All],MATCH($C36,Allocations[[#All],[Invoice_Group]],0),MATCH($B$3,Allocations[#Headers],0))</f>
        <v>0</v>
      </c>
      <c r="LV37" s="46">
        <f>INDEX(Allocations[#All],MATCH($C36,Allocations[[#All],[Invoice_Group]],0),MATCH($B$3,Allocations[#Headers],0))</f>
        <v>0</v>
      </c>
      <c r="LW37" s="46">
        <f>INDEX(Allocations[#All],MATCH($C36,Allocations[[#All],[Invoice_Group]],0),MATCH($B$3,Allocations[#Headers],0))</f>
        <v>0</v>
      </c>
      <c r="LX37" s="46">
        <f>INDEX(Allocations[#All],MATCH($C36,Allocations[[#All],[Invoice_Group]],0),MATCH($B$3,Allocations[#Headers],0))</f>
        <v>0</v>
      </c>
      <c r="LY37" s="46">
        <f>INDEX(Allocations[#All],MATCH($C36,Allocations[[#All],[Invoice_Group]],0),MATCH($B$3,Allocations[#Headers],0))</f>
        <v>0</v>
      </c>
      <c r="LZ37" s="46">
        <f>INDEX(Allocations[#All],MATCH($C36,Allocations[[#All],[Invoice_Group]],0),MATCH($B$3,Allocations[#Headers],0))</f>
        <v>0</v>
      </c>
      <c r="MA37" s="46">
        <f>INDEX(Allocations[#All],MATCH($C36,Allocations[[#All],[Invoice_Group]],0),MATCH($B$3,Allocations[#Headers],0))</f>
        <v>0</v>
      </c>
      <c r="MB37" s="46">
        <f>INDEX(Allocations[#All],MATCH($C36,Allocations[[#All],[Invoice_Group]],0),MATCH($B$3,Allocations[#Headers],0))</f>
        <v>0</v>
      </c>
      <c r="MC37" s="46">
        <f>INDEX(Allocations[#All],MATCH($C36,Allocations[[#All],[Invoice_Group]],0),MATCH($B$3,Allocations[#Headers],0))</f>
        <v>0</v>
      </c>
      <c r="MD37" s="46">
        <f>INDEX(Allocations[#All],MATCH($C36,Allocations[[#All],[Invoice_Group]],0),MATCH($B$3,Allocations[#Headers],0))</f>
        <v>0</v>
      </c>
      <c r="ME37" s="46">
        <f>INDEX(Allocations[#All],MATCH($C36,Allocations[[#All],[Invoice_Group]],0),MATCH($B$3,Allocations[#Headers],0))</f>
        <v>0</v>
      </c>
      <c r="MF37" s="46">
        <f>INDEX(Allocations[#All],MATCH($C36,Allocations[[#All],[Invoice_Group]],0),MATCH($B$3,Allocations[#Headers],0))</f>
        <v>0</v>
      </c>
      <c r="MG37" s="46">
        <f>INDEX(Allocations[#All],MATCH($C36,Allocations[[#All],[Invoice_Group]],0),MATCH($B$3,Allocations[#Headers],0))</f>
        <v>0</v>
      </c>
      <c r="MH37" s="46">
        <f>INDEX(Allocations[#All],MATCH($C36,Allocations[[#All],[Invoice_Group]],0),MATCH($B$3,Allocations[#Headers],0))</f>
        <v>0</v>
      </c>
      <c r="MI37" s="46">
        <f>INDEX(Allocations[#All],MATCH($C36,Allocations[[#All],[Invoice_Group]],0),MATCH($B$3,Allocations[#Headers],0))</f>
        <v>0</v>
      </c>
      <c r="MJ37" s="46">
        <f>INDEX(Allocations[#All],MATCH($C36,Allocations[[#All],[Invoice_Group]],0),MATCH($B$3,Allocations[#Headers],0))</f>
        <v>0</v>
      </c>
      <c r="MK37" s="46">
        <f>INDEX(Allocations[#All],MATCH($C36,Allocations[[#All],[Invoice_Group]],0),MATCH($B$3,Allocations[#Headers],0))</f>
        <v>0</v>
      </c>
      <c r="ML37" s="46">
        <f>INDEX(Allocations[#All],MATCH($C36,Allocations[[#All],[Invoice_Group]],0),MATCH($B$3,Allocations[#Headers],0))</f>
        <v>0</v>
      </c>
      <c r="MM37" s="46">
        <f>INDEX(Allocations[#All],MATCH($C36,Allocations[[#All],[Invoice_Group]],0),MATCH($B$3,Allocations[#Headers],0))</f>
        <v>0</v>
      </c>
      <c r="MN37" s="46">
        <f>INDEX(Allocations[#All],MATCH($C36,Allocations[[#All],[Invoice_Group]],0),MATCH($B$3,Allocations[#Headers],0))</f>
        <v>0</v>
      </c>
      <c r="MO37" s="46">
        <f>INDEX(Allocations[#All],MATCH($C36,Allocations[[#All],[Invoice_Group]],0),MATCH($B$3,Allocations[#Headers],0))</f>
        <v>0</v>
      </c>
      <c r="MP37" s="46">
        <f>INDEX(Allocations[#All],MATCH($C36,Allocations[[#All],[Invoice_Group]],0),MATCH($B$3,Allocations[#Headers],0))</f>
        <v>0</v>
      </c>
      <c r="MQ37" s="46">
        <f>INDEX(Allocations[#All],MATCH($C36,Allocations[[#All],[Invoice_Group]],0),MATCH($B$3,Allocations[#Headers],0))</f>
        <v>0</v>
      </c>
      <c r="MR37" s="46">
        <f>INDEX(Allocations[#All],MATCH($C36,Allocations[[#All],[Invoice_Group]],0),MATCH($B$3,Allocations[#Headers],0))</f>
        <v>0</v>
      </c>
      <c r="MS37" s="46">
        <f>INDEX(Allocations[#All],MATCH($C36,Allocations[[#All],[Invoice_Group]],0),MATCH($B$3,Allocations[#Headers],0))</f>
        <v>0</v>
      </c>
      <c r="MT37" s="46">
        <f>INDEX(Allocations[#All],MATCH($C36,Allocations[[#All],[Invoice_Group]],0),MATCH($B$3,Allocations[#Headers],0))</f>
        <v>0</v>
      </c>
      <c r="MU37" s="46">
        <f>INDEX(Allocations[#All],MATCH($C36,Allocations[[#All],[Invoice_Group]],0),MATCH($B$3,Allocations[#Headers],0))</f>
        <v>0</v>
      </c>
      <c r="MV37" s="46">
        <f>INDEX(Allocations[#All],MATCH($C36,Allocations[[#All],[Invoice_Group]],0),MATCH($B$3,Allocations[#Headers],0))</f>
        <v>0</v>
      </c>
      <c r="MW37" s="46">
        <f>INDEX(Allocations[#All],MATCH($C36,Allocations[[#All],[Invoice_Group]],0),MATCH($B$3,Allocations[#Headers],0))</f>
        <v>0</v>
      </c>
      <c r="MX37" s="46">
        <f>INDEX(Allocations[#All],MATCH($C36,Allocations[[#All],[Invoice_Group]],0),MATCH($B$3,Allocations[#Headers],0))</f>
        <v>0</v>
      </c>
      <c r="MY37" s="46">
        <f>INDEX(Allocations[#All],MATCH($C36,Allocations[[#All],[Invoice_Group]],0),MATCH($B$3,Allocations[#Headers],0))</f>
        <v>0</v>
      </c>
      <c r="MZ37" s="46">
        <f>INDEX(Allocations[#All],MATCH($C36,Allocations[[#All],[Invoice_Group]],0),MATCH($B$3,Allocations[#Headers],0))</f>
        <v>0</v>
      </c>
      <c r="NA37" s="1"/>
      <c r="NB37" s="19" t="str">
        <f t="shared" si="464"/>
        <v>Allocation %</v>
      </c>
      <c r="NC37" s="46">
        <f t="shared" si="465"/>
        <v>0</v>
      </c>
      <c r="ND37" s="46">
        <f t="shared" si="465"/>
        <v>0</v>
      </c>
      <c r="NE37" s="46">
        <f t="shared" si="465"/>
        <v>0</v>
      </c>
      <c r="NF37" s="46">
        <f t="shared" si="465"/>
        <v>0</v>
      </c>
      <c r="NG37" s="46">
        <f t="shared" si="465"/>
        <v>0</v>
      </c>
      <c r="NH37" s="46">
        <f t="shared" si="465"/>
        <v>0</v>
      </c>
      <c r="NI37" s="46">
        <f t="shared" si="465"/>
        <v>0</v>
      </c>
      <c r="NJ37" s="46">
        <f t="shared" si="465"/>
        <v>0</v>
      </c>
      <c r="NK37" s="46">
        <f t="shared" si="465"/>
        <v>0</v>
      </c>
      <c r="NL37" s="46">
        <f t="shared" si="465"/>
        <v>0</v>
      </c>
      <c r="NM37" s="46">
        <f t="shared" si="466"/>
        <v>0</v>
      </c>
      <c r="NN37" s="46">
        <f t="shared" si="466"/>
        <v>0</v>
      </c>
      <c r="NO37" s="46">
        <f t="shared" si="466"/>
        <v>0</v>
      </c>
      <c r="NP37" s="46">
        <f t="shared" si="466"/>
        <v>0</v>
      </c>
      <c r="NQ37" s="46">
        <f t="shared" si="466"/>
        <v>0</v>
      </c>
      <c r="NR37" s="46">
        <f t="shared" si="466"/>
        <v>0</v>
      </c>
      <c r="NS37" s="46">
        <f t="shared" si="466"/>
        <v>0</v>
      </c>
      <c r="NT37" s="46">
        <f t="shared" si="466"/>
        <v>0</v>
      </c>
      <c r="NU37" s="46">
        <f t="shared" si="466"/>
        <v>0</v>
      </c>
      <c r="NV37" s="46">
        <f t="shared" si="466"/>
        <v>0</v>
      </c>
      <c r="NW37" s="46">
        <f t="shared" si="467"/>
        <v>0</v>
      </c>
      <c r="NX37" s="46">
        <f t="shared" si="467"/>
        <v>0</v>
      </c>
      <c r="NY37" s="46">
        <f t="shared" si="467"/>
        <v>0</v>
      </c>
      <c r="NZ37" s="46">
        <f t="shared" si="467"/>
        <v>0</v>
      </c>
      <c r="OA37" s="46">
        <f t="shared" si="467"/>
        <v>0</v>
      </c>
      <c r="OB37" s="46">
        <f t="shared" si="467"/>
        <v>0</v>
      </c>
      <c r="OC37" s="46">
        <f t="shared" si="467"/>
        <v>0</v>
      </c>
      <c r="OD37" s="46">
        <f t="shared" si="467"/>
        <v>0</v>
      </c>
      <c r="OE37" s="46">
        <f t="shared" si="467"/>
        <v>0</v>
      </c>
      <c r="OF37" s="46">
        <f t="shared" si="467"/>
        <v>0</v>
      </c>
      <c r="OH37" s="58" t="str">
        <f>_xlfn.CONCAT(C36," ",D37)</f>
        <v>Fox Island Wind (Market) Allocation %</v>
      </c>
    </row>
    <row r="38" spans="2:398" x14ac:dyDescent="0.25">
      <c r="B38" s="5"/>
      <c r="C38" s="5"/>
      <c r="D38" s="19" t="s">
        <v>91</v>
      </c>
      <c r="E38" s="44">
        <f t="shared" ref="E38:BP38" si="468">+E37*E36*1000</f>
        <v>0</v>
      </c>
      <c r="F38" s="44">
        <f t="shared" si="468"/>
        <v>0</v>
      </c>
      <c r="G38" s="44">
        <f t="shared" si="468"/>
        <v>0</v>
      </c>
      <c r="H38" s="44">
        <f t="shared" si="468"/>
        <v>0</v>
      </c>
      <c r="I38" s="44">
        <f t="shared" si="468"/>
        <v>0</v>
      </c>
      <c r="J38" s="44">
        <f t="shared" si="468"/>
        <v>0</v>
      </c>
      <c r="K38" s="44">
        <f t="shared" si="468"/>
        <v>0</v>
      </c>
      <c r="L38" s="44">
        <f t="shared" si="468"/>
        <v>0</v>
      </c>
      <c r="M38" s="44">
        <f t="shared" si="468"/>
        <v>0</v>
      </c>
      <c r="N38" s="44">
        <f t="shared" si="468"/>
        <v>0</v>
      </c>
      <c r="O38" s="44">
        <f t="shared" si="468"/>
        <v>0</v>
      </c>
      <c r="P38" s="44">
        <f t="shared" si="468"/>
        <v>0</v>
      </c>
      <c r="Q38" s="44">
        <f t="shared" si="468"/>
        <v>0</v>
      </c>
      <c r="R38" s="44">
        <f t="shared" si="468"/>
        <v>0</v>
      </c>
      <c r="S38" s="44">
        <f t="shared" si="468"/>
        <v>0</v>
      </c>
      <c r="T38" s="44">
        <f t="shared" si="468"/>
        <v>0</v>
      </c>
      <c r="U38" s="44">
        <f t="shared" si="468"/>
        <v>0</v>
      </c>
      <c r="V38" s="44">
        <f t="shared" si="468"/>
        <v>0</v>
      </c>
      <c r="W38" s="44">
        <f t="shared" si="468"/>
        <v>0</v>
      </c>
      <c r="X38" s="44">
        <f t="shared" si="468"/>
        <v>0</v>
      </c>
      <c r="Y38" s="44">
        <f t="shared" si="468"/>
        <v>0</v>
      </c>
      <c r="Z38" s="44">
        <f t="shared" si="468"/>
        <v>0</v>
      </c>
      <c r="AA38" s="44">
        <f t="shared" si="468"/>
        <v>0</v>
      </c>
      <c r="AB38" s="44">
        <f t="shared" si="468"/>
        <v>0</v>
      </c>
      <c r="AC38" s="44">
        <f t="shared" si="468"/>
        <v>0</v>
      </c>
      <c r="AD38" s="44">
        <f t="shared" si="468"/>
        <v>0</v>
      </c>
      <c r="AE38" s="44">
        <f t="shared" si="468"/>
        <v>0</v>
      </c>
      <c r="AF38" s="44">
        <f t="shared" si="468"/>
        <v>0</v>
      </c>
      <c r="AG38" s="44">
        <f t="shared" si="468"/>
        <v>0</v>
      </c>
      <c r="AH38" s="44">
        <f t="shared" si="468"/>
        <v>0</v>
      </c>
      <c r="AI38" s="44">
        <f t="shared" si="468"/>
        <v>0</v>
      </c>
      <c r="AJ38" s="44">
        <f t="shared" si="468"/>
        <v>0</v>
      </c>
      <c r="AK38" s="44">
        <f t="shared" si="468"/>
        <v>0</v>
      </c>
      <c r="AL38" s="44">
        <f t="shared" si="468"/>
        <v>0</v>
      </c>
      <c r="AM38" s="44">
        <f t="shared" si="468"/>
        <v>0</v>
      </c>
      <c r="AN38" s="44">
        <f t="shared" si="468"/>
        <v>0</v>
      </c>
      <c r="AO38" s="44">
        <f t="shared" si="468"/>
        <v>0</v>
      </c>
      <c r="AP38" s="44">
        <f t="shared" si="468"/>
        <v>0</v>
      </c>
      <c r="AQ38" s="44">
        <f t="shared" si="468"/>
        <v>0</v>
      </c>
      <c r="AR38" s="44">
        <f t="shared" si="468"/>
        <v>0</v>
      </c>
      <c r="AS38" s="44">
        <f t="shared" si="468"/>
        <v>0</v>
      </c>
      <c r="AT38" s="44">
        <f t="shared" si="468"/>
        <v>0</v>
      </c>
      <c r="AU38" s="44">
        <f t="shared" si="468"/>
        <v>0</v>
      </c>
      <c r="AV38" s="44">
        <f t="shared" si="468"/>
        <v>0</v>
      </c>
      <c r="AW38" s="44">
        <f t="shared" si="468"/>
        <v>0</v>
      </c>
      <c r="AX38" s="44">
        <f t="shared" si="468"/>
        <v>0</v>
      </c>
      <c r="AY38" s="44">
        <f t="shared" si="468"/>
        <v>0</v>
      </c>
      <c r="AZ38" s="44">
        <f t="shared" si="468"/>
        <v>0</v>
      </c>
      <c r="BA38" s="44">
        <f t="shared" si="468"/>
        <v>0</v>
      </c>
      <c r="BB38" s="44">
        <f t="shared" si="468"/>
        <v>0</v>
      </c>
      <c r="BC38" s="44">
        <f t="shared" si="468"/>
        <v>0</v>
      </c>
      <c r="BD38" s="44">
        <f t="shared" si="468"/>
        <v>0</v>
      </c>
      <c r="BE38" s="44">
        <f t="shared" si="468"/>
        <v>0</v>
      </c>
      <c r="BF38" s="44">
        <f t="shared" si="468"/>
        <v>0</v>
      </c>
      <c r="BG38" s="44">
        <f t="shared" si="468"/>
        <v>0</v>
      </c>
      <c r="BH38" s="44">
        <f t="shared" si="468"/>
        <v>0</v>
      </c>
      <c r="BI38" s="44">
        <f t="shared" si="468"/>
        <v>0</v>
      </c>
      <c r="BJ38" s="44">
        <f t="shared" si="468"/>
        <v>0</v>
      </c>
      <c r="BK38" s="44">
        <f t="shared" si="468"/>
        <v>0</v>
      </c>
      <c r="BL38" s="44">
        <f t="shared" si="468"/>
        <v>0</v>
      </c>
      <c r="BM38" s="44">
        <f t="shared" si="468"/>
        <v>0</v>
      </c>
      <c r="BN38" s="44">
        <f t="shared" si="468"/>
        <v>0</v>
      </c>
      <c r="BO38" s="44">
        <f t="shared" si="468"/>
        <v>0</v>
      </c>
      <c r="BP38" s="44">
        <f t="shared" si="468"/>
        <v>0</v>
      </c>
      <c r="BQ38" s="44">
        <f t="shared" ref="BQ38:EB38" si="469">+BQ37*BQ36*1000</f>
        <v>0</v>
      </c>
      <c r="BR38" s="44">
        <f t="shared" si="469"/>
        <v>0</v>
      </c>
      <c r="BS38" s="44">
        <f t="shared" si="469"/>
        <v>0</v>
      </c>
      <c r="BT38" s="44">
        <f t="shared" si="469"/>
        <v>0</v>
      </c>
      <c r="BU38" s="44">
        <f t="shared" si="469"/>
        <v>0</v>
      </c>
      <c r="BV38" s="44">
        <f t="shared" si="469"/>
        <v>0</v>
      </c>
      <c r="BW38" s="44">
        <f t="shared" si="469"/>
        <v>0</v>
      </c>
      <c r="BX38" s="44">
        <f t="shared" si="469"/>
        <v>0</v>
      </c>
      <c r="BY38" s="44">
        <f t="shared" si="469"/>
        <v>0</v>
      </c>
      <c r="BZ38" s="44">
        <f t="shared" si="469"/>
        <v>0</v>
      </c>
      <c r="CA38" s="44">
        <f t="shared" si="469"/>
        <v>0</v>
      </c>
      <c r="CB38" s="44">
        <f t="shared" si="469"/>
        <v>0</v>
      </c>
      <c r="CC38" s="44">
        <f t="shared" si="469"/>
        <v>0</v>
      </c>
      <c r="CD38" s="44">
        <f t="shared" si="469"/>
        <v>0</v>
      </c>
      <c r="CE38" s="44">
        <f t="shared" si="469"/>
        <v>0</v>
      </c>
      <c r="CF38" s="44">
        <f t="shared" si="469"/>
        <v>0</v>
      </c>
      <c r="CG38" s="44">
        <f t="shared" si="469"/>
        <v>0</v>
      </c>
      <c r="CH38" s="44">
        <f t="shared" si="469"/>
        <v>0</v>
      </c>
      <c r="CI38" s="44">
        <f t="shared" si="469"/>
        <v>0</v>
      </c>
      <c r="CJ38" s="44">
        <f t="shared" si="469"/>
        <v>0</v>
      </c>
      <c r="CK38" s="44">
        <f t="shared" si="469"/>
        <v>0</v>
      </c>
      <c r="CL38" s="44">
        <f t="shared" si="469"/>
        <v>0</v>
      </c>
      <c r="CM38" s="44">
        <f t="shared" si="469"/>
        <v>0</v>
      </c>
      <c r="CN38" s="44">
        <f t="shared" si="469"/>
        <v>0</v>
      </c>
      <c r="CO38" s="44">
        <f t="shared" si="469"/>
        <v>0</v>
      </c>
      <c r="CP38" s="44">
        <f t="shared" si="469"/>
        <v>0</v>
      </c>
      <c r="CQ38" s="44">
        <f t="shared" si="469"/>
        <v>0</v>
      </c>
      <c r="CR38" s="44">
        <f t="shared" si="469"/>
        <v>0</v>
      </c>
      <c r="CS38" s="44">
        <f t="shared" si="469"/>
        <v>0</v>
      </c>
      <c r="CT38" s="44">
        <f t="shared" si="469"/>
        <v>0</v>
      </c>
      <c r="CU38" s="44">
        <f t="shared" si="469"/>
        <v>0</v>
      </c>
      <c r="CV38" s="44">
        <f t="shared" si="469"/>
        <v>0</v>
      </c>
      <c r="CW38" s="44">
        <f t="shared" si="469"/>
        <v>0</v>
      </c>
      <c r="CX38" s="44">
        <f t="shared" si="469"/>
        <v>0</v>
      </c>
      <c r="CY38" s="44">
        <f t="shared" si="469"/>
        <v>0</v>
      </c>
      <c r="CZ38" s="44">
        <f t="shared" si="469"/>
        <v>0</v>
      </c>
      <c r="DA38" s="44">
        <f t="shared" si="469"/>
        <v>0</v>
      </c>
      <c r="DB38" s="44">
        <f t="shared" si="469"/>
        <v>0</v>
      </c>
      <c r="DC38" s="44">
        <f t="shared" si="469"/>
        <v>0</v>
      </c>
      <c r="DD38" s="44">
        <f t="shared" si="469"/>
        <v>0</v>
      </c>
      <c r="DE38" s="44">
        <f t="shared" si="469"/>
        <v>0</v>
      </c>
      <c r="DF38" s="44">
        <f t="shared" si="469"/>
        <v>0</v>
      </c>
      <c r="DG38" s="44">
        <f t="shared" si="469"/>
        <v>0</v>
      </c>
      <c r="DH38" s="44">
        <f t="shared" si="469"/>
        <v>0</v>
      </c>
      <c r="DI38" s="44">
        <f t="shared" si="469"/>
        <v>0</v>
      </c>
      <c r="DJ38" s="44">
        <f t="shared" si="469"/>
        <v>0</v>
      </c>
      <c r="DK38" s="44">
        <f t="shared" si="469"/>
        <v>0</v>
      </c>
      <c r="DL38" s="44">
        <f t="shared" si="469"/>
        <v>0</v>
      </c>
      <c r="DM38" s="44">
        <f t="shared" si="469"/>
        <v>0</v>
      </c>
      <c r="DN38" s="44">
        <f t="shared" si="469"/>
        <v>0</v>
      </c>
      <c r="DO38" s="44">
        <f t="shared" si="469"/>
        <v>0</v>
      </c>
      <c r="DP38" s="44">
        <f t="shared" si="469"/>
        <v>0</v>
      </c>
      <c r="DQ38" s="44">
        <f t="shared" si="469"/>
        <v>0</v>
      </c>
      <c r="DR38" s="44">
        <f t="shared" si="469"/>
        <v>0</v>
      </c>
      <c r="DS38" s="44">
        <f t="shared" si="469"/>
        <v>0</v>
      </c>
      <c r="DT38" s="44">
        <f t="shared" si="469"/>
        <v>0</v>
      </c>
      <c r="DU38" s="44">
        <f t="shared" si="469"/>
        <v>0</v>
      </c>
      <c r="DV38" s="44">
        <f t="shared" si="469"/>
        <v>0</v>
      </c>
      <c r="DW38" s="44">
        <f t="shared" si="469"/>
        <v>0</v>
      </c>
      <c r="DX38" s="44">
        <f t="shared" si="469"/>
        <v>0</v>
      </c>
      <c r="DY38" s="44">
        <f t="shared" si="469"/>
        <v>0</v>
      </c>
      <c r="DZ38" s="44">
        <f t="shared" si="469"/>
        <v>0</v>
      </c>
      <c r="EA38" s="44">
        <f t="shared" si="469"/>
        <v>0</v>
      </c>
      <c r="EB38" s="44">
        <f t="shared" si="469"/>
        <v>0</v>
      </c>
      <c r="EC38" s="44">
        <f t="shared" ref="EC38:GN38" si="470">+EC37*EC36*1000</f>
        <v>0</v>
      </c>
      <c r="ED38" s="44">
        <f t="shared" si="470"/>
        <v>0</v>
      </c>
      <c r="EE38" s="44">
        <f t="shared" si="470"/>
        <v>0</v>
      </c>
      <c r="EF38" s="44">
        <f t="shared" si="470"/>
        <v>0</v>
      </c>
      <c r="EG38" s="44">
        <f t="shared" si="470"/>
        <v>0</v>
      </c>
      <c r="EH38" s="44">
        <f t="shared" si="470"/>
        <v>0</v>
      </c>
      <c r="EI38" s="44">
        <f t="shared" si="470"/>
        <v>0</v>
      </c>
      <c r="EJ38" s="44">
        <f t="shared" si="470"/>
        <v>0</v>
      </c>
      <c r="EK38" s="44">
        <f t="shared" si="470"/>
        <v>0</v>
      </c>
      <c r="EL38" s="44">
        <f t="shared" si="470"/>
        <v>0</v>
      </c>
      <c r="EM38" s="44">
        <f t="shared" si="470"/>
        <v>0</v>
      </c>
      <c r="EN38" s="44">
        <f t="shared" si="470"/>
        <v>0</v>
      </c>
      <c r="EO38" s="44">
        <f t="shared" si="470"/>
        <v>0</v>
      </c>
      <c r="EP38" s="44">
        <f t="shared" si="470"/>
        <v>0</v>
      </c>
      <c r="EQ38" s="44">
        <f t="shared" si="470"/>
        <v>0</v>
      </c>
      <c r="ER38" s="44">
        <f t="shared" si="470"/>
        <v>0</v>
      </c>
      <c r="ES38" s="44">
        <f t="shared" si="470"/>
        <v>0</v>
      </c>
      <c r="ET38" s="44">
        <f t="shared" si="470"/>
        <v>0</v>
      </c>
      <c r="EU38" s="44">
        <f t="shared" si="470"/>
        <v>0</v>
      </c>
      <c r="EV38" s="44">
        <f t="shared" si="470"/>
        <v>0</v>
      </c>
      <c r="EW38" s="44">
        <f t="shared" si="470"/>
        <v>0</v>
      </c>
      <c r="EX38" s="44">
        <f t="shared" si="470"/>
        <v>0</v>
      </c>
      <c r="EY38" s="44">
        <f t="shared" si="470"/>
        <v>0</v>
      </c>
      <c r="EZ38" s="44">
        <f t="shared" si="470"/>
        <v>0</v>
      </c>
      <c r="FA38" s="44">
        <f t="shared" si="470"/>
        <v>0</v>
      </c>
      <c r="FB38" s="44">
        <f t="shared" si="470"/>
        <v>0</v>
      </c>
      <c r="FC38" s="44">
        <f t="shared" si="470"/>
        <v>0</v>
      </c>
      <c r="FD38" s="44">
        <f t="shared" si="470"/>
        <v>0</v>
      </c>
      <c r="FE38" s="44">
        <f t="shared" si="470"/>
        <v>0</v>
      </c>
      <c r="FF38" s="44">
        <f t="shared" si="470"/>
        <v>0</v>
      </c>
      <c r="FG38" s="44">
        <f t="shared" si="470"/>
        <v>0</v>
      </c>
      <c r="FH38" s="44">
        <f t="shared" si="470"/>
        <v>0</v>
      </c>
      <c r="FI38" s="44">
        <f t="shared" si="470"/>
        <v>0</v>
      </c>
      <c r="FJ38" s="44">
        <f t="shared" si="470"/>
        <v>0</v>
      </c>
      <c r="FK38" s="44">
        <f t="shared" si="470"/>
        <v>0</v>
      </c>
      <c r="FL38" s="44">
        <f t="shared" si="470"/>
        <v>0</v>
      </c>
      <c r="FM38" s="44">
        <f t="shared" si="470"/>
        <v>0</v>
      </c>
      <c r="FN38" s="44">
        <f t="shared" si="470"/>
        <v>0</v>
      </c>
      <c r="FO38" s="44">
        <f t="shared" si="470"/>
        <v>0</v>
      </c>
      <c r="FP38" s="44">
        <f t="shared" si="470"/>
        <v>0</v>
      </c>
      <c r="FQ38" s="44">
        <f t="shared" si="470"/>
        <v>0</v>
      </c>
      <c r="FR38" s="44">
        <f t="shared" si="470"/>
        <v>0</v>
      </c>
      <c r="FS38" s="44">
        <f t="shared" si="470"/>
        <v>0</v>
      </c>
      <c r="FT38" s="44">
        <f t="shared" si="470"/>
        <v>0</v>
      </c>
      <c r="FU38" s="44">
        <f t="shared" si="470"/>
        <v>0</v>
      </c>
      <c r="FV38" s="44">
        <f t="shared" si="470"/>
        <v>0</v>
      </c>
      <c r="FW38" s="44">
        <f t="shared" si="470"/>
        <v>0</v>
      </c>
      <c r="FX38" s="44">
        <f t="shared" si="470"/>
        <v>0</v>
      </c>
      <c r="FY38" s="44">
        <f t="shared" si="470"/>
        <v>0</v>
      </c>
      <c r="FZ38" s="44">
        <f t="shared" si="470"/>
        <v>0</v>
      </c>
      <c r="GA38" s="44">
        <f t="shared" si="470"/>
        <v>0</v>
      </c>
      <c r="GB38" s="44">
        <f t="shared" si="470"/>
        <v>0</v>
      </c>
      <c r="GC38" s="44">
        <f t="shared" si="470"/>
        <v>0</v>
      </c>
      <c r="GD38" s="44">
        <f t="shared" si="470"/>
        <v>0</v>
      </c>
      <c r="GE38" s="44">
        <f t="shared" si="470"/>
        <v>0</v>
      </c>
      <c r="GF38" s="44">
        <f t="shared" si="470"/>
        <v>0</v>
      </c>
      <c r="GG38" s="44">
        <f t="shared" si="470"/>
        <v>0</v>
      </c>
      <c r="GH38" s="44">
        <f t="shared" si="470"/>
        <v>0</v>
      </c>
      <c r="GI38" s="44">
        <f t="shared" si="470"/>
        <v>0</v>
      </c>
      <c r="GJ38" s="44">
        <f t="shared" si="470"/>
        <v>0</v>
      </c>
      <c r="GK38" s="44">
        <f t="shared" si="470"/>
        <v>0</v>
      </c>
      <c r="GL38" s="44">
        <f t="shared" si="470"/>
        <v>0</v>
      </c>
      <c r="GM38" s="44">
        <f t="shared" si="470"/>
        <v>0</v>
      </c>
      <c r="GN38" s="44">
        <f t="shared" si="470"/>
        <v>0</v>
      </c>
      <c r="GO38" s="44">
        <f t="shared" ref="GO38:IZ38" si="471">+GO37*GO36*1000</f>
        <v>0</v>
      </c>
      <c r="GP38" s="44">
        <f t="shared" si="471"/>
        <v>0</v>
      </c>
      <c r="GQ38" s="44">
        <f t="shared" si="471"/>
        <v>0</v>
      </c>
      <c r="GR38" s="44">
        <f t="shared" si="471"/>
        <v>0</v>
      </c>
      <c r="GS38" s="44">
        <f t="shared" si="471"/>
        <v>0</v>
      </c>
      <c r="GT38" s="44">
        <f t="shared" si="471"/>
        <v>0</v>
      </c>
      <c r="GU38" s="44">
        <f t="shared" si="471"/>
        <v>0</v>
      </c>
      <c r="GV38" s="44">
        <f t="shared" si="471"/>
        <v>0</v>
      </c>
      <c r="GW38" s="44">
        <f t="shared" si="471"/>
        <v>0</v>
      </c>
      <c r="GX38" s="44">
        <f t="shared" si="471"/>
        <v>0</v>
      </c>
      <c r="GY38" s="44">
        <f t="shared" si="471"/>
        <v>0</v>
      </c>
      <c r="GZ38" s="44">
        <f t="shared" si="471"/>
        <v>0</v>
      </c>
      <c r="HA38" s="44">
        <f t="shared" si="471"/>
        <v>0</v>
      </c>
      <c r="HB38" s="44">
        <f t="shared" si="471"/>
        <v>0</v>
      </c>
      <c r="HC38" s="44">
        <f t="shared" si="471"/>
        <v>0</v>
      </c>
      <c r="HD38" s="44">
        <f t="shared" si="471"/>
        <v>0</v>
      </c>
      <c r="HE38" s="44">
        <f t="shared" si="471"/>
        <v>0</v>
      </c>
      <c r="HF38" s="44">
        <f t="shared" si="471"/>
        <v>0</v>
      </c>
      <c r="HG38" s="44">
        <f t="shared" si="471"/>
        <v>0</v>
      </c>
      <c r="HH38" s="44">
        <f t="shared" si="471"/>
        <v>0</v>
      </c>
      <c r="HI38" s="44">
        <f t="shared" si="471"/>
        <v>0</v>
      </c>
      <c r="HJ38" s="44">
        <f t="shared" si="471"/>
        <v>0</v>
      </c>
      <c r="HK38" s="44">
        <f t="shared" si="471"/>
        <v>0</v>
      </c>
      <c r="HL38" s="44">
        <f t="shared" si="471"/>
        <v>0</v>
      </c>
      <c r="HM38" s="44">
        <f t="shared" si="471"/>
        <v>0</v>
      </c>
      <c r="HN38" s="44">
        <f t="shared" si="471"/>
        <v>0</v>
      </c>
      <c r="HO38" s="44">
        <f t="shared" si="471"/>
        <v>0</v>
      </c>
      <c r="HP38" s="44">
        <f t="shared" si="471"/>
        <v>0</v>
      </c>
      <c r="HQ38" s="44">
        <f t="shared" si="471"/>
        <v>0</v>
      </c>
      <c r="HR38" s="44">
        <f t="shared" si="471"/>
        <v>0</v>
      </c>
      <c r="HS38" s="44">
        <f t="shared" si="471"/>
        <v>0</v>
      </c>
      <c r="HT38" s="44">
        <f t="shared" si="471"/>
        <v>0</v>
      </c>
      <c r="HU38" s="44">
        <f t="shared" si="471"/>
        <v>0</v>
      </c>
      <c r="HV38" s="44">
        <f t="shared" si="471"/>
        <v>0</v>
      </c>
      <c r="HW38" s="44">
        <f t="shared" si="471"/>
        <v>0</v>
      </c>
      <c r="HX38" s="44">
        <f t="shared" si="471"/>
        <v>0</v>
      </c>
      <c r="HY38" s="44">
        <f t="shared" si="471"/>
        <v>0</v>
      </c>
      <c r="HZ38" s="44">
        <f t="shared" si="471"/>
        <v>0</v>
      </c>
      <c r="IA38" s="44">
        <f t="shared" si="471"/>
        <v>0</v>
      </c>
      <c r="IB38" s="44">
        <f t="shared" si="471"/>
        <v>0</v>
      </c>
      <c r="IC38" s="44">
        <f t="shared" si="471"/>
        <v>0</v>
      </c>
      <c r="ID38" s="44">
        <f t="shared" si="471"/>
        <v>0</v>
      </c>
      <c r="IE38" s="44">
        <f t="shared" si="471"/>
        <v>0</v>
      </c>
      <c r="IF38" s="44">
        <f t="shared" si="471"/>
        <v>0</v>
      </c>
      <c r="IG38" s="44">
        <f t="shared" si="471"/>
        <v>0</v>
      </c>
      <c r="IH38" s="44">
        <f t="shared" si="471"/>
        <v>0</v>
      </c>
      <c r="II38" s="44">
        <f t="shared" si="471"/>
        <v>0</v>
      </c>
      <c r="IJ38" s="44">
        <f t="shared" si="471"/>
        <v>0</v>
      </c>
      <c r="IK38" s="44">
        <f t="shared" si="471"/>
        <v>0</v>
      </c>
      <c r="IL38" s="44">
        <f t="shared" si="471"/>
        <v>0</v>
      </c>
      <c r="IM38" s="44">
        <f t="shared" si="471"/>
        <v>0</v>
      </c>
      <c r="IN38" s="44">
        <f t="shared" si="471"/>
        <v>0</v>
      </c>
      <c r="IO38" s="44">
        <f t="shared" si="471"/>
        <v>0</v>
      </c>
      <c r="IP38" s="44">
        <f t="shared" si="471"/>
        <v>0</v>
      </c>
      <c r="IQ38" s="44">
        <f t="shared" si="471"/>
        <v>0</v>
      </c>
      <c r="IR38" s="44">
        <f t="shared" si="471"/>
        <v>0</v>
      </c>
      <c r="IS38" s="44">
        <f t="shared" si="471"/>
        <v>0</v>
      </c>
      <c r="IT38" s="44">
        <f t="shared" si="471"/>
        <v>0</v>
      </c>
      <c r="IU38" s="44">
        <f t="shared" si="471"/>
        <v>0</v>
      </c>
      <c r="IV38" s="44">
        <f t="shared" si="471"/>
        <v>0</v>
      </c>
      <c r="IW38" s="44">
        <f t="shared" si="471"/>
        <v>0</v>
      </c>
      <c r="IX38" s="44">
        <f t="shared" si="471"/>
        <v>0</v>
      </c>
      <c r="IY38" s="44">
        <f t="shared" si="471"/>
        <v>0</v>
      </c>
      <c r="IZ38" s="44">
        <f t="shared" si="471"/>
        <v>0</v>
      </c>
      <c r="JA38" s="44">
        <f t="shared" ref="JA38:LL38" si="472">+JA37*JA36*1000</f>
        <v>0</v>
      </c>
      <c r="JB38" s="44">
        <f t="shared" si="472"/>
        <v>0</v>
      </c>
      <c r="JC38" s="44">
        <f t="shared" si="472"/>
        <v>0</v>
      </c>
      <c r="JD38" s="44">
        <f t="shared" si="472"/>
        <v>0</v>
      </c>
      <c r="JE38" s="44">
        <f t="shared" si="472"/>
        <v>0</v>
      </c>
      <c r="JF38" s="44">
        <f t="shared" si="472"/>
        <v>0</v>
      </c>
      <c r="JG38" s="44">
        <f t="shared" si="472"/>
        <v>0</v>
      </c>
      <c r="JH38" s="44">
        <f t="shared" si="472"/>
        <v>0</v>
      </c>
      <c r="JI38" s="44">
        <f t="shared" si="472"/>
        <v>0</v>
      </c>
      <c r="JJ38" s="44">
        <f t="shared" si="472"/>
        <v>0</v>
      </c>
      <c r="JK38" s="44">
        <f t="shared" si="472"/>
        <v>0</v>
      </c>
      <c r="JL38" s="44">
        <f t="shared" si="472"/>
        <v>0</v>
      </c>
      <c r="JM38" s="44">
        <f t="shared" si="472"/>
        <v>0</v>
      </c>
      <c r="JN38" s="44">
        <f t="shared" si="472"/>
        <v>0</v>
      </c>
      <c r="JO38" s="44">
        <f t="shared" si="472"/>
        <v>0</v>
      </c>
      <c r="JP38" s="44">
        <f t="shared" si="472"/>
        <v>0</v>
      </c>
      <c r="JQ38" s="44">
        <f t="shared" si="472"/>
        <v>0</v>
      </c>
      <c r="JR38" s="44">
        <f t="shared" si="472"/>
        <v>0</v>
      </c>
      <c r="JS38" s="44">
        <f t="shared" si="472"/>
        <v>0</v>
      </c>
      <c r="JT38" s="44">
        <f t="shared" si="472"/>
        <v>0</v>
      </c>
      <c r="JU38" s="44">
        <f t="shared" si="472"/>
        <v>0</v>
      </c>
      <c r="JV38" s="44">
        <f t="shared" si="472"/>
        <v>0</v>
      </c>
      <c r="JW38" s="44">
        <f t="shared" si="472"/>
        <v>0</v>
      </c>
      <c r="JX38" s="44">
        <f t="shared" si="472"/>
        <v>0</v>
      </c>
      <c r="JY38" s="44">
        <f t="shared" si="472"/>
        <v>0</v>
      </c>
      <c r="JZ38" s="44">
        <f t="shared" si="472"/>
        <v>0</v>
      </c>
      <c r="KA38" s="44">
        <f t="shared" si="472"/>
        <v>0</v>
      </c>
      <c r="KB38" s="44">
        <f t="shared" si="472"/>
        <v>0</v>
      </c>
      <c r="KC38" s="44">
        <f t="shared" si="472"/>
        <v>0</v>
      </c>
      <c r="KD38" s="44">
        <f t="shared" si="472"/>
        <v>0</v>
      </c>
      <c r="KE38" s="44">
        <f t="shared" si="472"/>
        <v>0</v>
      </c>
      <c r="KF38" s="44">
        <f t="shared" si="472"/>
        <v>0</v>
      </c>
      <c r="KG38" s="44">
        <f t="shared" si="472"/>
        <v>0</v>
      </c>
      <c r="KH38" s="44">
        <f t="shared" si="472"/>
        <v>0</v>
      </c>
      <c r="KI38" s="44">
        <f t="shared" si="472"/>
        <v>0</v>
      </c>
      <c r="KJ38" s="44">
        <f t="shared" si="472"/>
        <v>0</v>
      </c>
      <c r="KK38" s="44">
        <f t="shared" si="472"/>
        <v>0</v>
      </c>
      <c r="KL38" s="44">
        <f t="shared" si="472"/>
        <v>0</v>
      </c>
      <c r="KM38" s="44">
        <f t="shared" si="472"/>
        <v>0</v>
      </c>
      <c r="KN38" s="44">
        <f t="shared" si="472"/>
        <v>0</v>
      </c>
      <c r="KO38" s="44">
        <f t="shared" si="472"/>
        <v>0</v>
      </c>
      <c r="KP38" s="44">
        <f t="shared" si="472"/>
        <v>0</v>
      </c>
      <c r="KQ38" s="44">
        <f t="shared" si="472"/>
        <v>0</v>
      </c>
      <c r="KR38" s="44">
        <f t="shared" si="472"/>
        <v>0</v>
      </c>
      <c r="KS38" s="44">
        <f t="shared" si="472"/>
        <v>0</v>
      </c>
      <c r="KT38" s="44">
        <f t="shared" si="472"/>
        <v>0</v>
      </c>
      <c r="KU38" s="44">
        <f t="shared" si="472"/>
        <v>0</v>
      </c>
      <c r="KV38" s="44">
        <f t="shared" si="472"/>
        <v>0</v>
      </c>
      <c r="KW38" s="44">
        <f t="shared" si="472"/>
        <v>0</v>
      </c>
      <c r="KX38" s="44">
        <f t="shared" si="472"/>
        <v>0</v>
      </c>
      <c r="KY38" s="44">
        <f t="shared" si="472"/>
        <v>0</v>
      </c>
      <c r="KZ38" s="44">
        <f t="shared" si="472"/>
        <v>0</v>
      </c>
      <c r="LA38" s="44">
        <f t="shared" si="472"/>
        <v>0</v>
      </c>
      <c r="LB38" s="44">
        <f t="shared" si="472"/>
        <v>0</v>
      </c>
      <c r="LC38" s="44">
        <f t="shared" si="472"/>
        <v>0</v>
      </c>
      <c r="LD38" s="44">
        <f t="shared" si="472"/>
        <v>0</v>
      </c>
      <c r="LE38" s="44">
        <f t="shared" si="472"/>
        <v>0</v>
      </c>
      <c r="LF38" s="44">
        <f t="shared" si="472"/>
        <v>0</v>
      </c>
      <c r="LG38" s="44">
        <f t="shared" si="472"/>
        <v>0</v>
      </c>
      <c r="LH38" s="44">
        <f t="shared" si="472"/>
        <v>0</v>
      </c>
      <c r="LI38" s="44">
        <f t="shared" si="472"/>
        <v>0</v>
      </c>
      <c r="LJ38" s="44">
        <f t="shared" si="472"/>
        <v>0</v>
      </c>
      <c r="LK38" s="44">
        <f t="shared" si="472"/>
        <v>0</v>
      </c>
      <c r="LL38" s="44">
        <f t="shared" si="472"/>
        <v>0</v>
      </c>
      <c r="LM38" s="44">
        <f t="shared" ref="LM38:MZ38" si="473">+LM37*LM36*1000</f>
        <v>0</v>
      </c>
      <c r="LN38" s="44">
        <f t="shared" si="473"/>
        <v>0</v>
      </c>
      <c r="LO38" s="44">
        <f t="shared" si="473"/>
        <v>0</v>
      </c>
      <c r="LP38" s="44">
        <f t="shared" si="473"/>
        <v>0</v>
      </c>
      <c r="LQ38" s="44">
        <f t="shared" si="473"/>
        <v>0</v>
      </c>
      <c r="LR38" s="44">
        <f t="shared" si="473"/>
        <v>0</v>
      </c>
      <c r="LS38" s="44">
        <f t="shared" si="473"/>
        <v>0</v>
      </c>
      <c r="LT38" s="44">
        <f t="shared" si="473"/>
        <v>0</v>
      </c>
      <c r="LU38" s="44">
        <f t="shared" si="473"/>
        <v>0</v>
      </c>
      <c r="LV38" s="44">
        <f t="shared" si="473"/>
        <v>0</v>
      </c>
      <c r="LW38" s="44">
        <f t="shared" si="473"/>
        <v>0</v>
      </c>
      <c r="LX38" s="44">
        <f t="shared" si="473"/>
        <v>0</v>
      </c>
      <c r="LY38" s="44">
        <f t="shared" si="473"/>
        <v>0</v>
      </c>
      <c r="LZ38" s="44">
        <f t="shared" si="473"/>
        <v>0</v>
      </c>
      <c r="MA38" s="44">
        <f t="shared" si="473"/>
        <v>0</v>
      </c>
      <c r="MB38" s="44">
        <f t="shared" si="473"/>
        <v>0</v>
      </c>
      <c r="MC38" s="44">
        <f t="shared" si="473"/>
        <v>0</v>
      </c>
      <c r="MD38" s="44">
        <f t="shared" si="473"/>
        <v>0</v>
      </c>
      <c r="ME38" s="44">
        <f t="shared" si="473"/>
        <v>0</v>
      </c>
      <c r="MF38" s="44">
        <f t="shared" si="473"/>
        <v>0</v>
      </c>
      <c r="MG38" s="44">
        <f t="shared" si="473"/>
        <v>0</v>
      </c>
      <c r="MH38" s="44">
        <f t="shared" si="473"/>
        <v>0</v>
      </c>
      <c r="MI38" s="44">
        <f t="shared" si="473"/>
        <v>0</v>
      </c>
      <c r="MJ38" s="44">
        <f t="shared" si="473"/>
        <v>0</v>
      </c>
      <c r="MK38" s="44">
        <f t="shared" si="473"/>
        <v>0</v>
      </c>
      <c r="ML38" s="44">
        <f t="shared" si="473"/>
        <v>0</v>
      </c>
      <c r="MM38" s="44">
        <f t="shared" si="473"/>
        <v>0</v>
      </c>
      <c r="MN38" s="44">
        <f t="shared" si="473"/>
        <v>0</v>
      </c>
      <c r="MO38" s="44">
        <f t="shared" si="473"/>
        <v>0</v>
      </c>
      <c r="MP38" s="44">
        <f t="shared" si="473"/>
        <v>0</v>
      </c>
      <c r="MQ38" s="44">
        <f t="shared" si="473"/>
        <v>0</v>
      </c>
      <c r="MR38" s="44">
        <f t="shared" si="473"/>
        <v>0</v>
      </c>
      <c r="MS38" s="44">
        <f t="shared" si="473"/>
        <v>0</v>
      </c>
      <c r="MT38" s="44">
        <f t="shared" si="473"/>
        <v>0</v>
      </c>
      <c r="MU38" s="44">
        <f t="shared" si="473"/>
        <v>0</v>
      </c>
      <c r="MV38" s="44">
        <f t="shared" si="473"/>
        <v>0</v>
      </c>
      <c r="MW38" s="44">
        <f t="shared" si="473"/>
        <v>0</v>
      </c>
      <c r="MX38" s="44">
        <f t="shared" si="473"/>
        <v>0</v>
      </c>
      <c r="MY38" s="44">
        <f t="shared" si="473"/>
        <v>0</v>
      </c>
      <c r="MZ38" s="44">
        <f t="shared" si="473"/>
        <v>0</v>
      </c>
      <c r="NB38" s="19" t="str">
        <f t="shared" si="464"/>
        <v>Capacity (kW)</v>
      </c>
      <c r="NC38" s="52">
        <f t="shared" si="465"/>
        <v>0</v>
      </c>
      <c r="ND38" s="52">
        <f t="shared" si="465"/>
        <v>0</v>
      </c>
      <c r="NE38" s="52">
        <f t="shared" si="465"/>
        <v>0</v>
      </c>
      <c r="NF38" s="52">
        <f t="shared" si="465"/>
        <v>0</v>
      </c>
      <c r="NG38" s="52">
        <f t="shared" si="465"/>
        <v>0</v>
      </c>
      <c r="NH38" s="52">
        <f t="shared" si="465"/>
        <v>0</v>
      </c>
      <c r="NI38" s="52">
        <f t="shared" si="465"/>
        <v>0</v>
      </c>
      <c r="NJ38" s="52">
        <f t="shared" si="465"/>
        <v>0</v>
      </c>
      <c r="NK38" s="52">
        <f t="shared" si="465"/>
        <v>0</v>
      </c>
      <c r="NL38" s="52">
        <f t="shared" si="465"/>
        <v>0</v>
      </c>
      <c r="NM38" s="52">
        <f t="shared" si="466"/>
        <v>0</v>
      </c>
      <c r="NN38" s="52">
        <f t="shared" si="466"/>
        <v>0</v>
      </c>
      <c r="NO38" s="52">
        <f t="shared" si="466"/>
        <v>0</v>
      </c>
      <c r="NP38" s="52">
        <f t="shared" si="466"/>
        <v>0</v>
      </c>
      <c r="NQ38" s="52">
        <f t="shared" si="466"/>
        <v>0</v>
      </c>
      <c r="NR38" s="52">
        <f t="shared" si="466"/>
        <v>0</v>
      </c>
      <c r="NS38" s="52">
        <f t="shared" si="466"/>
        <v>0</v>
      </c>
      <c r="NT38" s="52">
        <f t="shared" si="466"/>
        <v>0</v>
      </c>
      <c r="NU38" s="52">
        <f t="shared" si="466"/>
        <v>0</v>
      </c>
      <c r="NV38" s="52">
        <f t="shared" si="466"/>
        <v>0</v>
      </c>
      <c r="NW38" s="52">
        <f t="shared" si="467"/>
        <v>0</v>
      </c>
      <c r="NX38" s="52">
        <f t="shared" si="467"/>
        <v>0</v>
      </c>
      <c r="NY38" s="52">
        <f t="shared" si="467"/>
        <v>0</v>
      </c>
      <c r="NZ38" s="52">
        <f t="shared" si="467"/>
        <v>0</v>
      </c>
      <c r="OA38" s="52">
        <f t="shared" si="467"/>
        <v>0</v>
      </c>
      <c r="OB38" s="52">
        <f t="shared" si="467"/>
        <v>0</v>
      </c>
      <c r="OC38" s="52">
        <f t="shared" si="467"/>
        <v>0</v>
      </c>
      <c r="OD38" s="52">
        <f t="shared" si="467"/>
        <v>0</v>
      </c>
      <c r="OE38" s="52">
        <f t="shared" si="467"/>
        <v>0</v>
      </c>
      <c r="OF38" s="52">
        <f t="shared" si="467"/>
        <v>0</v>
      </c>
      <c r="OH38" s="58" t="str">
        <f>_xlfn.CONCAT(C36," ",D38)</f>
        <v>Fox Island Wind (Market) Capacity (kW)</v>
      </c>
    </row>
    <row r="39" spans="2:398" x14ac:dyDescent="0.25">
      <c r="C39" s="3"/>
      <c r="D39" s="19" t="s">
        <v>1</v>
      </c>
      <c r="E39" s="15">
        <f>SUMIFS(CP_Forecast!$F$5:$F$38,CP_Forecast!$E$5:$E$38,Capacity_Charges!E$6)</f>
        <v>5.2969999999999997</v>
      </c>
      <c r="F39" s="15">
        <f>SUMIFS(CP_Forecast!$F$5:$F$38,CP_Forecast!$E$5:$E$38,Capacity_Charges!F$6)</f>
        <v>5.2969999999999997</v>
      </c>
      <c r="G39" s="15">
        <f>SUMIFS(CP_Forecast!$F$5:$F$38,CP_Forecast!$E$5:$E$38,Capacity_Charges!G$6)</f>
        <v>5.2969999999999997</v>
      </c>
      <c r="H39" s="15">
        <f>SUMIFS(CP_Forecast!$F$5:$F$38,CP_Forecast!$E$5:$E$38,Capacity_Charges!H$6)</f>
        <v>5.2969999999999997</v>
      </c>
      <c r="I39" s="15">
        <f>SUMIFS(CP_Forecast!$F$5:$F$38,CP_Forecast!$E$5:$E$38,Capacity_Charges!I$6)</f>
        <v>5.2969999999999997</v>
      </c>
      <c r="J39" s="15">
        <f>SUMIFS(CP_Forecast!$F$5:$F$38,CP_Forecast!$E$5:$E$38,Capacity_Charges!J$6)</f>
        <v>4.6310000000000002</v>
      </c>
      <c r="K39" s="15">
        <f>SUMIFS(CP_Forecast!$F$5:$F$38,CP_Forecast!$E$5:$E$38,Capacity_Charges!K$6)</f>
        <v>4.6310000000000002</v>
      </c>
      <c r="L39" s="15">
        <f>SUMIFS(CP_Forecast!$F$5:$F$38,CP_Forecast!$E$5:$E$38,Capacity_Charges!L$6)</f>
        <v>4.6310000000000002</v>
      </c>
      <c r="M39" s="15">
        <f>SUMIFS(CP_Forecast!$F$5:$F$38,CP_Forecast!$E$5:$E$38,Capacity_Charges!M$6)</f>
        <v>4.6310000000000002</v>
      </c>
      <c r="N39" s="15">
        <f>SUMIFS(CP_Forecast!$F$5:$F$38,CP_Forecast!$E$5:$E$38,Capacity_Charges!N$6)</f>
        <v>4.6310000000000002</v>
      </c>
      <c r="O39" s="15">
        <f>SUMIFS(CP_Forecast!$F$5:$F$38,CP_Forecast!$E$5:$E$38,Capacity_Charges!O$6)</f>
        <v>4.6310000000000002</v>
      </c>
      <c r="P39" s="15">
        <f>SUMIFS(CP_Forecast!$F$5:$F$38,CP_Forecast!$E$5:$E$38,Capacity_Charges!P$6)</f>
        <v>4.6310000000000002</v>
      </c>
      <c r="Q39" s="15">
        <f>SUMIFS(CP_Forecast!$F$5:$F$38,CP_Forecast!$E$5:$E$38,Capacity_Charges!Q$6)</f>
        <v>4.6310000000000002</v>
      </c>
      <c r="R39" s="15">
        <f>SUMIFS(CP_Forecast!$F$5:$F$38,CP_Forecast!$E$5:$E$38,Capacity_Charges!R$6)</f>
        <v>4.6310000000000002</v>
      </c>
      <c r="S39" s="15">
        <f>SUMIFS(CP_Forecast!$F$5:$F$38,CP_Forecast!$E$5:$E$38,Capacity_Charges!S$6)</f>
        <v>4.6310000000000002</v>
      </c>
      <c r="T39" s="15">
        <f>SUMIFS(CP_Forecast!$F$5:$F$38,CP_Forecast!$E$5:$E$38,Capacity_Charges!T$6)</f>
        <v>4.6310000000000002</v>
      </c>
      <c r="U39" s="15">
        <f>SUMIFS(CP_Forecast!$F$5:$F$38,CP_Forecast!$E$5:$E$38,Capacity_Charges!U$6)</f>
        <v>4.6310000000000002</v>
      </c>
      <c r="V39" s="15">
        <f>SUMIFS(CP_Forecast!$F$5:$F$38,CP_Forecast!$E$5:$E$38,Capacity_Charges!V$6)</f>
        <v>3.8</v>
      </c>
      <c r="W39" s="15">
        <f>SUMIFS(CP_Forecast!$F$5:$F$38,CP_Forecast!$E$5:$E$38,Capacity_Charges!W$6)</f>
        <v>3.8</v>
      </c>
      <c r="X39" s="15">
        <f>SUMIFS(CP_Forecast!$F$5:$F$38,CP_Forecast!$E$5:$E$38,Capacity_Charges!X$6)</f>
        <v>3.8</v>
      </c>
      <c r="Y39" s="15">
        <f>SUMIFS(CP_Forecast!$F$5:$F$38,CP_Forecast!$E$5:$E$38,Capacity_Charges!Y$6)</f>
        <v>3.8</v>
      </c>
      <c r="Z39" s="15">
        <f>SUMIFS(CP_Forecast!$F$5:$F$38,CP_Forecast!$E$5:$E$38,Capacity_Charges!Z$6)</f>
        <v>3.8</v>
      </c>
      <c r="AA39" s="15">
        <f>SUMIFS(CP_Forecast!$F$5:$F$38,CP_Forecast!$E$5:$E$38,Capacity_Charges!AA$6)</f>
        <v>3.8</v>
      </c>
      <c r="AB39" s="15">
        <f>SUMIFS(CP_Forecast!$F$5:$F$38,CP_Forecast!$E$5:$E$38,Capacity_Charges!AB$6)</f>
        <v>3.8</v>
      </c>
      <c r="AC39" s="15">
        <f>SUMIFS(CP_Forecast!$F$5:$F$38,CP_Forecast!$E$5:$E$38,Capacity_Charges!AC$6)</f>
        <v>3.8</v>
      </c>
      <c r="AD39" s="15">
        <f>SUMIFS(CP_Forecast!$F$5:$F$38,CP_Forecast!$E$5:$E$38,Capacity_Charges!AD$6)</f>
        <v>3.8</v>
      </c>
      <c r="AE39" s="15">
        <f>SUMIFS(CP_Forecast!$F$5:$F$38,CP_Forecast!$E$5:$E$38,Capacity_Charges!AE$6)</f>
        <v>3.8</v>
      </c>
      <c r="AF39" s="15">
        <f>SUMIFS(CP_Forecast!$F$5:$F$38,CP_Forecast!$E$5:$E$38,Capacity_Charges!AF$6)</f>
        <v>3.8</v>
      </c>
      <c r="AG39" s="15">
        <f>SUMIFS(CP_Forecast!$F$5:$F$38,CP_Forecast!$E$5:$E$38,Capacity_Charges!AG$6)</f>
        <v>3.8</v>
      </c>
      <c r="AH39" s="15">
        <f>SUMIFS(CP_Forecast!$F$5:$F$38,CP_Forecast!$E$5:$E$38,Capacity_Charges!AH$6)</f>
        <v>2.0009999999999999</v>
      </c>
      <c r="AI39" s="15">
        <f>SUMIFS(CP_Forecast!$F$5:$F$38,CP_Forecast!$E$5:$E$38,Capacity_Charges!AI$6)</f>
        <v>2.0009999999999999</v>
      </c>
      <c r="AJ39" s="15">
        <f>SUMIFS(CP_Forecast!$F$5:$F$38,CP_Forecast!$E$5:$E$38,Capacity_Charges!AJ$6)</f>
        <v>2.0009999999999999</v>
      </c>
      <c r="AK39" s="15">
        <f>SUMIFS(CP_Forecast!$F$5:$F$38,CP_Forecast!$E$5:$E$38,Capacity_Charges!AK$6)</f>
        <v>2.0009999999999999</v>
      </c>
      <c r="AL39" s="15">
        <f>SUMIFS(CP_Forecast!$F$5:$F$38,CP_Forecast!$E$5:$E$38,Capacity_Charges!AL$6)</f>
        <v>2.0009999999999999</v>
      </c>
      <c r="AM39" s="15">
        <f>SUMIFS(CP_Forecast!$F$5:$F$38,CP_Forecast!$E$5:$E$38,Capacity_Charges!AM$6)</f>
        <v>2.0009999999999999</v>
      </c>
      <c r="AN39" s="15">
        <f>SUMIFS(CP_Forecast!$F$5:$F$38,CP_Forecast!$E$5:$E$38,Capacity_Charges!AN$6)</f>
        <v>2.0009999999999999</v>
      </c>
      <c r="AO39" s="15">
        <f>SUMIFS(CP_Forecast!$F$5:$F$38,CP_Forecast!$E$5:$E$38,Capacity_Charges!AO$6)</f>
        <v>2.0009999999999999</v>
      </c>
      <c r="AP39" s="15">
        <f>SUMIFS(CP_Forecast!$F$5:$F$38,CP_Forecast!$E$5:$E$38,Capacity_Charges!AP$6)</f>
        <v>2.0009999999999999</v>
      </c>
      <c r="AQ39" s="15">
        <f>SUMIFS(CP_Forecast!$F$5:$F$38,CP_Forecast!$E$5:$E$38,Capacity_Charges!AQ$6)</f>
        <v>2.0009999999999999</v>
      </c>
      <c r="AR39" s="15">
        <f>SUMIFS(CP_Forecast!$F$5:$F$38,CP_Forecast!$E$5:$E$38,Capacity_Charges!AR$6)</f>
        <v>2.0009999999999999</v>
      </c>
      <c r="AS39" s="15">
        <f>SUMIFS(CP_Forecast!$F$5:$F$38,CP_Forecast!$E$5:$E$38,Capacity_Charges!AS$6)</f>
        <v>2.0009999999999999</v>
      </c>
      <c r="AT39" s="15">
        <f>SUMIFS(CP_Forecast!$F$5:$F$38,CP_Forecast!$E$5:$E$38,Capacity_Charges!AT$6)</f>
        <v>2.4769999999999999</v>
      </c>
      <c r="AU39" s="15">
        <f>SUMIFS(CP_Forecast!$F$5:$F$38,CP_Forecast!$E$5:$E$38,Capacity_Charges!AU$6)</f>
        <v>2.4769999999999999</v>
      </c>
      <c r="AV39" s="15">
        <f>SUMIFS(CP_Forecast!$F$5:$F$38,CP_Forecast!$E$5:$E$38,Capacity_Charges!AV$6)</f>
        <v>2.4769999999999999</v>
      </c>
      <c r="AW39" s="15">
        <f>SUMIFS(CP_Forecast!$F$5:$F$38,CP_Forecast!$E$5:$E$38,Capacity_Charges!AW$6)</f>
        <v>2.4769999999999999</v>
      </c>
      <c r="AX39" s="15">
        <f>SUMIFS(CP_Forecast!$F$5:$F$38,CP_Forecast!$E$5:$E$38,Capacity_Charges!AX$6)</f>
        <v>2.4769999999999999</v>
      </c>
      <c r="AY39" s="15">
        <f>SUMIFS(CP_Forecast!$F$5:$F$38,CP_Forecast!$E$5:$E$38,Capacity_Charges!AY$6)</f>
        <v>2.4769999999999999</v>
      </c>
      <c r="AZ39" s="15">
        <f>SUMIFS(CP_Forecast!$F$5:$F$38,CP_Forecast!$E$5:$E$38,Capacity_Charges!AZ$6)</f>
        <v>2.4769999999999999</v>
      </c>
      <c r="BA39" s="15">
        <f>SUMIFS(CP_Forecast!$F$5:$F$38,CP_Forecast!$E$5:$E$38,Capacity_Charges!BA$6)</f>
        <v>2.4769999999999999</v>
      </c>
      <c r="BB39" s="15">
        <f>SUMIFS(CP_Forecast!$F$5:$F$38,CP_Forecast!$E$5:$E$38,Capacity_Charges!BB$6)</f>
        <v>2.4769999999999999</v>
      </c>
      <c r="BC39" s="15">
        <f>SUMIFS(CP_Forecast!$F$5:$F$38,CP_Forecast!$E$5:$E$38,Capacity_Charges!BC$6)</f>
        <v>2.4769999999999999</v>
      </c>
      <c r="BD39" s="15">
        <f>SUMIFS(CP_Forecast!$F$5:$F$38,CP_Forecast!$E$5:$E$38,Capacity_Charges!BD$6)</f>
        <v>2.4769999999999999</v>
      </c>
      <c r="BE39" s="15">
        <f>SUMIFS(CP_Forecast!$F$5:$F$38,CP_Forecast!$E$5:$E$38,Capacity_Charges!BE$6)</f>
        <v>2.4769999999999999</v>
      </c>
      <c r="BF39" s="15">
        <f>SUMIFS(CP_Forecast!$F$5:$F$38,CP_Forecast!$E$5:$E$38,Capacity_Charges!BF$6)</f>
        <v>2.5310000000000001</v>
      </c>
      <c r="BG39" s="15">
        <f>SUMIFS(CP_Forecast!$F$5:$F$38,CP_Forecast!$E$5:$E$38,Capacity_Charges!BG$6)</f>
        <v>2.5310000000000001</v>
      </c>
      <c r="BH39" s="15">
        <f>SUMIFS(CP_Forecast!$F$5:$F$38,CP_Forecast!$E$5:$E$38,Capacity_Charges!BH$6)</f>
        <v>2.5310000000000001</v>
      </c>
      <c r="BI39" s="15">
        <f>SUMIFS(CP_Forecast!$F$5:$F$38,CP_Forecast!$E$5:$E$38,Capacity_Charges!BI$6)</f>
        <v>2.5310000000000001</v>
      </c>
      <c r="BJ39" s="15">
        <f>SUMIFS(CP_Forecast!$F$5:$F$38,CP_Forecast!$E$5:$E$38,Capacity_Charges!BJ$6)</f>
        <v>2.5310000000000001</v>
      </c>
      <c r="BK39" s="15">
        <f>SUMIFS(CP_Forecast!$F$5:$F$38,CP_Forecast!$E$5:$E$38,Capacity_Charges!BK$6)</f>
        <v>2.5310000000000001</v>
      </c>
      <c r="BL39" s="15">
        <f>SUMIFS(CP_Forecast!$F$5:$F$38,CP_Forecast!$E$5:$E$38,Capacity_Charges!BL$6)</f>
        <v>2.5310000000000001</v>
      </c>
      <c r="BM39" s="15">
        <f>SUMIFS(CP_Forecast!$F$5:$F$38,CP_Forecast!$E$5:$E$38,Capacity_Charges!BM$6)</f>
        <v>2.5310000000000001</v>
      </c>
      <c r="BN39" s="15">
        <f>SUMIFS(CP_Forecast!$F$5:$F$38,CP_Forecast!$E$5:$E$38,Capacity_Charges!BN$6)</f>
        <v>2.5310000000000001</v>
      </c>
      <c r="BO39" s="15">
        <f>SUMIFS(CP_Forecast!$F$5:$F$38,CP_Forecast!$E$5:$E$38,Capacity_Charges!BO$6)</f>
        <v>2.5310000000000001</v>
      </c>
      <c r="BP39" s="15">
        <f>SUMIFS(CP_Forecast!$F$5:$F$38,CP_Forecast!$E$5:$E$38,Capacity_Charges!BP$6)</f>
        <v>2.5310000000000001</v>
      </c>
      <c r="BQ39" s="15">
        <f>SUMIFS(CP_Forecast!$F$5:$F$38,CP_Forecast!$E$5:$E$38,Capacity_Charges!BQ$6)</f>
        <v>2.5310000000000001</v>
      </c>
      <c r="BR39" s="15">
        <f>SUMIFS(CP_Forecast!$F$5:$F$38,CP_Forecast!$E$5:$E$38,Capacity_Charges!BR$6)</f>
        <v>3.5</v>
      </c>
      <c r="BS39" s="15">
        <f>SUMIFS(CP_Forecast!$F$5:$F$38,CP_Forecast!$E$5:$E$38,Capacity_Charges!BS$6)</f>
        <v>3.5</v>
      </c>
      <c r="BT39" s="15">
        <f>SUMIFS(CP_Forecast!$F$5:$F$38,CP_Forecast!$E$5:$E$38,Capacity_Charges!BT$6)</f>
        <v>3.5</v>
      </c>
      <c r="BU39" s="15">
        <f>SUMIFS(CP_Forecast!$F$5:$F$38,CP_Forecast!$E$5:$E$38,Capacity_Charges!BU$6)</f>
        <v>3.5</v>
      </c>
      <c r="BV39" s="15">
        <f>SUMIFS(CP_Forecast!$F$5:$F$38,CP_Forecast!$E$5:$E$38,Capacity_Charges!BV$6)</f>
        <v>3.5</v>
      </c>
      <c r="BW39" s="15">
        <f>SUMIFS(CP_Forecast!$F$5:$F$38,CP_Forecast!$E$5:$E$38,Capacity_Charges!BW$6)</f>
        <v>3.5</v>
      </c>
      <c r="BX39" s="15">
        <f>SUMIFS(CP_Forecast!$F$5:$F$38,CP_Forecast!$E$5:$E$38,Capacity_Charges!BX$6)</f>
        <v>3.5</v>
      </c>
      <c r="BY39" s="15">
        <f>SUMIFS(CP_Forecast!$F$5:$F$38,CP_Forecast!$E$5:$E$38,Capacity_Charges!BY$6)</f>
        <v>3.5</v>
      </c>
      <c r="BZ39" s="15">
        <f>SUMIFS(CP_Forecast!$F$5:$F$38,CP_Forecast!$E$5:$E$38,Capacity_Charges!BZ$6)</f>
        <v>3.5</v>
      </c>
      <c r="CA39" s="15">
        <f>SUMIFS(CP_Forecast!$F$5:$F$38,CP_Forecast!$E$5:$E$38,Capacity_Charges!CA$6)</f>
        <v>3.5</v>
      </c>
      <c r="CB39" s="15">
        <f>SUMIFS(CP_Forecast!$F$5:$F$38,CP_Forecast!$E$5:$E$38,Capacity_Charges!CB$6)</f>
        <v>3.5</v>
      </c>
      <c r="CC39" s="15">
        <f>SUMIFS(CP_Forecast!$F$5:$F$38,CP_Forecast!$E$5:$E$38,Capacity_Charges!CC$6)</f>
        <v>3.5</v>
      </c>
      <c r="CD39" s="15">
        <f>SUMIFS(CP_Forecast!$F$5:$F$38,CP_Forecast!$E$5:$E$38,Capacity_Charges!CD$6)</f>
        <v>4.25</v>
      </c>
      <c r="CE39" s="15">
        <f>SUMIFS(CP_Forecast!$F$5:$F$38,CP_Forecast!$E$5:$E$38,Capacity_Charges!CE$6)</f>
        <v>4.25</v>
      </c>
      <c r="CF39" s="15">
        <f>SUMIFS(CP_Forecast!$F$5:$F$38,CP_Forecast!$E$5:$E$38,Capacity_Charges!CF$6)</f>
        <v>4.25</v>
      </c>
      <c r="CG39" s="15">
        <f>SUMIFS(CP_Forecast!$F$5:$F$38,CP_Forecast!$E$5:$E$38,Capacity_Charges!CG$6)</f>
        <v>4.25</v>
      </c>
      <c r="CH39" s="15">
        <f>SUMIFS(CP_Forecast!$F$5:$F$38,CP_Forecast!$E$5:$E$38,Capacity_Charges!CH$6)</f>
        <v>4.25</v>
      </c>
      <c r="CI39" s="15">
        <f>SUMIFS(CP_Forecast!$F$5:$F$38,CP_Forecast!$E$5:$E$38,Capacity_Charges!CI$6)</f>
        <v>4.25</v>
      </c>
      <c r="CJ39" s="15">
        <f>SUMIFS(CP_Forecast!$F$5:$F$38,CP_Forecast!$E$5:$E$38,Capacity_Charges!CJ$6)</f>
        <v>4.25</v>
      </c>
      <c r="CK39" s="15">
        <f>SUMIFS(CP_Forecast!$F$5:$F$38,CP_Forecast!$E$5:$E$38,Capacity_Charges!CK$6)</f>
        <v>4.25</v>
      </c>
      <c r="CL39" s="15">
        <f>SUMIFS(CP_Forecast!$F$5:$F$38,CP_Forecast!$E$5:$E$38,Capacity_Charges!CL$6)</f>
        <v>4.25</v>
      </c>
      <c r="CM39" s="15">
        <f>SUMIFS(CP_Forecast!$F$5:$F$38,CP_Forecast!$E$5:$E$38,Capacity_Charges!CM$6)</f>
        <v>4.25</v>
      </c>
      <c r="CN39" s="15">
        <f>SUMIFS(CP_Forecast!$F$5:$F$38,CP_Forecast!$E$5:$E$38,Capacity_Charges!CN$6)</f>
        <v>4.25</v>
      </c>
      <c r="CO39" s="15">
        <f>SUMIFS(CP_Forecast!$F$5:$F$38,CP_Forecast!$E$5:$E$38,Capacity_Charges!CO$6)</f>
        <v>4.25</v>
      </c>
      <c r="CP39" s="15">
        <f>SUMIFS(CP_Forecast!$F$5:$F$38,CP_Forecast!$E$5:$E$38,Capacity_Charges!CP$6)</f>
        <v>5</v>
      </c>
      <c r="CQ39" s="15">
        <f>SUMIFS(CP_Forecast!$F$5:$F$38,CP_Forecast!$E$5:$E$38,Capacity_Charges!CQ$6)</f>
        <v>5</v>
      </c>
      <c r="CR39" s="15">
        <f>SUMIFS(CP_Forecast!$F$5:$F$38,CP_Forecast!$E$5:$E$38,Capacity_Charges!CR$6)</f>
        <v>5</v>
      </c>
      <c r="CS39" s="15">
        <f>SUMIFS(CP_Forecast!$F$5:$F$38,CP_Forecast!$E$5:$E$38,Capacity_Charges!CS$6)</f>
        <v>5</v>
      </c>
      <c r="CT39" s="15">
        <f>SUMIFS(CP_Forecast!$F$5:$F$38,CP_Forecast!$E$5:$E$38,Capacity_Charges!CT$6)</f>
        <v>5</v>
      </c>
      <c r="CU39" s="15">
        <f>SUMIFS(CP_Forecast!$F$5:$F$38,CP_Forecast!$E$5:$E$38,Capacity_Charges!CU$6)</f>
        <v>5</v>
      </c>
      <c r="CV39" s="15">
        <f>SUMIFS(CP_Forecast!$F$5:$F$38,CP_Forecast!$E$5:$E$38,Capacity_Charges!CV$6)</f>
        <v>5</v>
      </c>
      <c r="CW39" s="15">
        <f>SUMIFS(CP_Forecast!$F$5:$F$38,CP_Forecast!$E$5:$E$38,Capacity_Charges!CW$6)</f>
        <v>5</v>
      </c>
      <c r="CX39" s="15">
        <f>SUMIFS(CP_Forecast!$F$5:$F$38,CP_Forecast!$E$5:$E$38,Capacity_Charges!CX$6)</f>
        <v>5</v>
      </c>
      <c r="CY39" s="15">
        <f>SUMIFS(CP_Forecast!$F$5:$F$38,CP_Forecast!$E$5:$E$38,Capacity_Charges!CY$6)</f>
        <v>5</v>
      </c>
      <c r="CZ39" s="15">
        <f>SUMIFS(CP_Forecast!$F$5:$F$38,CP_Forecast!$E$5:$E$38,Capacity_Charges!CZ$6)</f>
        <v>5</v>
      </c>
      <c r="DA39" s="15">
        <f>SUMIFS(CP_Forecast!$F$5:$F$38,CP_Forecast!$E$5:$E$38,Capacity_Charges!DA$6)</f>
        <v>5</v>
      </c>
      <c r="DB39" s="15">
        <f>SUMIFS(CP_Forecast!$F$5:$F$38,CP_Forecast!$E$5:$E$38,Capacity_Charges!DB$6)</f>
        <v>5.15</v>
      </c>
      <c r="DC39" s="15">
        <f>SUMIFS(CP_Forecast!$F$5:$F$38,CP_Forecast!$E$5:$E$38,Capacity_Charges!DC$6)</f>
        <v>5.15</v>
      </c>
      <c r="DD39" s="15">
        <f>SUMIFS(CP_Forecast!$F$5:$F$38,CP_Forecast!$E$5:$E$38,Capacity_Charges!DD$6)</f>
        <v>5.15</v>
      </c>
      <c r="DE39" s="15">
        <f>SUMIFS(CP_Forecast!$F$5:$F$38,CP_Forecast!$E$5:$E$38,Capacity_Charges!DE$6)</f>
        <v>5.15</v>
      </c>
      <c r="DF39" s="15">
        <f>SUMIFS(CP_Forecast!$F$5:$F$38,CP_Forecast!$E$5:$E$38,Capacity_Charges!DF$6)</f>
        <v>5.15</v>
      </c>
      <c r="DG39" s="15">
        <f>SUMIFS(CP_Forecast!$F$5:$F$38,CP_Forecast!$E$5:$E$38,Capacity_Charges!DG$6)</f>
        <v>5.15</v>
      </c>
      <c r="DH39" s="15">
        <f>SUMIFS(CP_Forecast!$F$5:$F$38,CP_Forecast!$E$5:$E$38,Capacity_Charges!DH$6)</f>
        <v>5.15</v>
      </c>
      <c r="DI39" s="15">
        <f>SUMIFS(CP_Forecast!$F$5:$F$38,CP_Forecast!$E$5:$E$38,Capacity_Charges!DI$6)</f>
        <v>5.15</v>
      </c>
      <c r="DJ39" s="15">
        <f>SUMIFS(CP_Forecast!$F$5:$F$38,CP_Forecast!$E$5:$E$38,Capacity_Charges!DJ$6)</f>
        <v>5.15</v>
      </c>
      <c r="DK39" s="15">
        <f>SUMIFS(CP_Forecast!$F$5:$F$38,CP_Forecast!$E$5:$E$38,Capacity_Charges!DK$6)</f>
        <v>5.15</v>
      </c>
      <c r="DL39" s="15">
        <f>SUMIFS(CP_Forecast!$F$5:$F$38,CP_Forecast!$E$5:$E$38,Capacity_Charges!DL$6)</f>
        <v>5.15</v>
      </c>
      <c r="DM39" s="15">
        <f>SUMIFS(CP_Forecast!$F$5:$F$38,CP_Forecast!$E$5:$E$38,Capacity_Charges!DM$6)</f>
        <v>5.15</v>
      </c>
      <c r="DN39" s="15">
        <f>SUMIFS(CP_Forecast!$F$5:$F$38,CP_Forecast!$E$5:$E$38,Capacity_Charges!DN$6)</f>
        <v>5.3045000000000009</v>
      </c>
      <c r="DO39" s="15">
        <f>SUMIFS(CP_Forecast!$F$5:$F$38,CP_Forecast!$E$5:$E$38,Capacity_Charges!DO$6)</f>
        <v>5.3045000000000009</v>
      </c>
      <c r="DP39" s="15">
        <f>SUMIFS(CP_Forecast!$F$5:$F$38,CP_Forecast!$E$5:$E$38,Capacity_Charges!DP$6)</f>
        <v>5.3045000000000009</v>
      </c>
      <c r="DQ39" s="15">
        <f>SUMIFS(CP_Forecast!$F$5:$F$38,CP_Forecast!$E$5:$E$38,Capacity_Charges!DQ$6)</f>
        <v>5.3045000000000009</v>
      </c>
      <c r="DR39" s="15">
        <f>SUMIFS(CP_Forecast!$F$5:$F$38,CP_Forecast!$E$5:$E$38,Capacity_Charges!DR$6)</f>
        <v>5.3045000000000009</v>
      </c>
      <c r="DS39" s="15">
        <f>SUMIFS(CP_Forecast!$F$5:$F$38,CP_Forecast!$E$5:$E$38,Capacity_Charges!DS$6)</f>
        <v>5.3045000000000009</v>
      </c>
      <c r="DT39" s="15">
        <f>SUMIFS(CP_Forecast!$F$5:$F$38,CP_Forecast!$E$5:$E$38,Capacity_Charges!DT$6)</f>
        <v>5.3045000000000009</v>
      </c>
      <c r="DU39" s="15">
        <f>SUMIFS(CP_Forecast!$F$5:$F$38,CP_Forecast!$E$5:$E$38,Capacity_Charges!DU$6)</f>
        <v>5.3045000000000009</v>
      </c>
      <c r="DV39" s="15">
        <f>SUMIFS(CP_Forecast!$F$5:$F$38,CP_Forecast!$E$5:$E$38,Capacity_Charges!DV$6)</f>
        <v>5.3045000000000009</v>
      </c>
      <c r="DW39" s="15">
        <f>SUMIFS(CP_Forecast!$F$5:$F$38,CP_Forecast!$E$5:$E$38,Capacity_Charges!DW$6)</f>
        <v>5.3045000000000009</v>
      </c>
      <c r="DX39" s="15">
        <f>SUMIFS(CP_Forecast!$F$5:$F$38,CP_Forecast!$E$5:$E$38,Capacity_Charges!DX$6)</f>
        <v>5.3045000000000009</v>
      </c>
      <c r="DY39" s="15">
        <f>SUMIFS(CP_Forecast!$F$5:$F$38,CP_Forecast!$E$5:$E$38,Capacity_Charges!DY$6)</f>
        <v>5.3045000000000009</v>
      </c>
      <c r="DZ39" s="15">
        <f>SUMIFS(CP_Forecast!$F$5:$F$38,CP_Forecast!$E$5:$E$38,Capacity_Charges!DZ$6)</f>
        <v>5.4636350000000009</v>
      </c>
      <c r="EA39" s="15">
        <f>SUMIFS(CP_Forecast!$F$5:$F$38,CP_Forecast!$E$5:$E$38,Capacity_Charges!EA$6)</f>
        <v>5.4636350000000009</v>
      </c>
      <c r="EB39" s="15">
        <f>SUMIFS(CP_Forecast!$F$5:$F$38,CP_Forecast!$E$5:$E$38,Capacity_Charges!EB$6)</f>
        <v>5.4636350000000009</v>
      </c>
      <c r="EC39" s="15">
        <f>SUMIFS(CP_Forecast!$F$5:$F$38,CP_Forecast!$E$5:$E$38,Capacity_Charges!EC$6)</f>
        <v>5.4636350000000009</v>
      </c>
      <c r="ED39" s="15">
        <f>SUMIFS(CP_Forecast!$F$5:$F$38,CP_Forecast!$E$5:$E$38,Capacity_Charges!ED$6)</f>
        <v>5.4636350000000009</v>
      </c>
      <c r="EE39" s="15">
        <f>SUMIFS(CP_Forecast!$F$5:$F$38,CP_Forecast!$E$5:$E$38,Capacity_Charges!EE$6)</f>
        <v>5.4636350000000009</v>
      </c>
      <c r="EF39" s="15">
        <f>SUMIFS(CP_Forecast!$F$5:$F$38,CP_Forecast!$E$5:$E$38,Capacity_Charges!EF$6)</f>
        <v>5.4636350000000009</v>
      </c>
      <c r="EG39" s="15">
        <f>SUMIFS(CP_Forecast!$F$5:$F$38,CP_Forecast!$E$5:$E$38,Capacity_Charges!EG$6)</f>
        <v>5.4636350000000009</v>
      </c>
      <c r="EH39" s="15">
        <f>SUMIFS(CP_Forecast!$F$5:$F$38,CP_Forecast!$E$5:$E$38,Capacity_Charges!EH$6)</f>
        <v>5.4636350000000009</v>
      </c>
      <c r="EI39" s="15">
        <f>SUMIFS(CP_Forecast!$F$5:$F$38,CP_Forecast!$E$5:$E$38,Capacity_Charges!EI$6)</f>
        <v>5.4636350000000009</v>
      </c>
      <c r="EJ39" s="15">
        <f>SUMIFS(CP_Forecast!$F$5:$F$38,CP_Forecast!$E$5:$E$38,Capacity_Charges!EJ$6)</f>
        <v>5.4636350000000009</v>
      </c>
      <c r="EK39" s="15">
        <f>SUMIFS(CP_Forecast!$F$5:$F$38,CP_Forecast!$E$5:$E$38,Capacity_Charges!EK$6)</f>
        <v>5.4636350000000009</v>
      </c>
      <c r="EL39" s="15">
        <f>SUMIFS(CP_Forecast!$F$5:$F$38,CP_Forecast!$E$5:$E$38,Capacity_Charges!EL$6)</f>
        <v>5.6275440500000009</v>
      </c>
      <c r="EM39" s="15">
        <f>SUMIFS(CP_Forecast!$F$5:$F$38,CP_Forecast!$E$5:$E$38,Capacity_Charges!EM$6)</f>
        <v>5.6275440500000009</v>
      </c>
      <c r="EN39" s="15">
        <f>SUMIFS(CP_Forecast!$F$5:$F$38,CP_Forecast!$E$5:$E$38,Capacity_Charges!EN$6)</f>
        <v>5.6275440500000009</v>
      </c>
      <c r="EO39" s="15">
        <f>SUMIFS(CP_Forecast!$F$5:$F$38,CP_Forecast!$E$5:$E$38,Capacity_Charges!EO$6)</f>
        <v>5.6275440500000009</v>
      </c>
      <c r="EP39" s="15">
        <f>SUMIFS(CP_Forecast!$F$5:$F$38,CP_Forecast!$E$5:$E$38,Capacity_Charges!EP$6)</f>
        <v>5.6275440500000009</v>
      </c>
      <c r="EQ39" s="15">
        <f>SUMIFS(CP_Forecast!$F$5:$F$38,CP_Forecast!$E$5:$E$38,Capacity_Charges!EQ$6)</f>
        <v>5.6275440500000009</v>
      </c>
      <c r="ER39" s="15">
        <f>SUMIFS(CP_Forecast!$F$5:$F$38,CP_Forecast!$E$5:$E$38,Capacity_Charges!ER$6)</f>
        <v>5.6275440500000009</v>
      </c>
      <c r="ES39" s="15">
        <f>SUMIFS(CP_Forecast!$F$5:$F$38,CP_Forecast!$E$5:$E$38,Capacity_Charges!ES$6)</f>
        <v>5.6275440500000009</v>
      </c>
      <c r="ET39" s="15">
        <f>SUMIFS(CP_Forecast!$F$5:$F$38,CP_Forecast!$E$5:$E$38,Capacity_Charges!ET$6)</f>
        <v>5.6275440500000009</v>
      </c>
      <c r="EU39" s="15">
        <f>SUMIFS(CP_Forecast!$F$5:$F$38,CP_Forecast!$E$5:$E$38,Capacity_Charges!EU$6)</f>
        <v>5.6275440500000009</v>
      </c>
      <c r="EV39" s="15">
        <f>SUMIFS(CP_Forecast!$F$5:$F$38,CP_Forecast!$E$5:$E$38,Capacity_Charges!EV$6)</f>
        <v>5.6275440500000009</v>
      </c>
      <c r="EW39" s="15">
        <f>SUMIFS(CP_Forecast!$F$5:$F$38,CP_Forecast!$E$5:$E$38,Capacity_Charges!EW$6)</f>
        <v>5.6275440500000009</v>
      </c>
      <c r="EX39" s="15">
        <f>SUMIFS(CP_Forecast!$F$5:$F$38,CP_Forecast!$E$5:$E$38,Capacity_Charges!EX$6)</f>
        <v>5.796370371500001</v>
      </c>
      <c r="EY39" s="15">
        <f>SUMIFS(CP_Forecast!$F$5:$F$38,CP_Forecast!$E$5:$E$38,Capacity_Charges!EY$6)</f>
        <v>5.796370371500001</v>
      </c>
      <c r="EZ39" s="15">
        <f>SUMIFS(CP_Forecast!$F$5:$F$38,CP_Forecast!$E$5:$E$38,Capacity_Charges!EZ$6)</f>
        <v>5.796370371500001</v>
      </c>
      <c r="FA39" s="15">
        <f>SUMIFS(CP_Forecast!$F$5:$F$38,CP_Forecast!$E$5:$E$38,Capacity_Charges!FA$6)</f>
        <v>5.796370371500001</v>
      </c>
      <c r="FB39" s="15">
        <f>SUMIFS(CP_Forecast!$F$5:$F$38,CP_Forecast!$E$5:$E$38,Capacity_Charges!FB$6)</f>
        <v>5.796370371500001</v>
      </c>
      <c r="FC39" s="15">
        <f>SUMIFS(CP_Forecast!$F$5:$F$38,CP_Forecast!$E$5:$E$38,Capacity_Charges!FC$6)</f>
        <v>5.796370371500001</v>
      </c>
      <c r="FD39" s="15">
        <f>SUMIFS(CP_Forecast!$F$5:$F$38,CP_Forecast!$E$5:$E$38,Capacity_Charges!FD$6)</f>
        <v>5.796370371500001</v>
      </c>
      <c r="FE39" s="15">
        <f>SUMIFS(CP_Forecast!$F$5:$F$38,CP_Forecast!$E$5:$E$38,Capacity_Charges!FE$6)</f>
        <v>5.796370371500001</v>
      </c>
      <c r="FF39" s="15">
        <f>SUMIFS(CP_Forecast!$F$5:$F$38,CP_Forecast!$E$5:$E$38,Capacity_Charges!FF$6)</f>
        <v>5.796370371500001</v>
      </c>
      <c r="FG39" s="15">
        <f>SUMIFS(CP_Forecast!$F$5:$F$38,CP_Forecast!$E$5:$E$38,Capacity_Charges!FG$6)</f>
        <v>5.796370371500001</v>
      </c>
      <c r="FH39" s="15">
        <f>SUMIFS(CP_Forecast!$F$5:$F$38,CP_Forecast!$E$5:$E$38,Capacity_Charges!FH$6)</f>
        <v>5.796370371500001</v>
      </c>
      <c r="FI39" s="15">
        <f>SUMIFS(CP_Forecast!$F$5:$F$38,CP_Forecast!$E$5:$E$38,Capacity_Charges!FI$6)</f>
        <v>5.796370371500001</v>
      </c>
      <c r="FJ39" s="15">
        <f>SUMIFS(CP_Forecast!$F$5:$F$38,CP_Forecast!$E$5:$E$38,Capacity_Charges!FJ$6)</f>
        <v>5.9702614826450011</v>
      </c>
      <c r="FK39" s="15">
        <f>SUMIFS(CP_Forecast!$F$5:$F$38,CP_Forecast!$E$5:$E$38,Capacity_Charges!FK$6)</f>
        <v>5.9702614826450011</v>
      </c>
      <c r="FL39" s="15">
        <f>SUMIFS(CP_Forecast!$F$5:$F$38,CP_Forecast!$E$5:$E$38,Capacity_Charges!FL$6)</f>
        <v>5.9702614826450011</v>
      </c>
      <c r="FM39" s="15">
        <f>SUMIFS(CP_Forecast!$F$5:$F$38,CP_Forecast!$E$5:$E$38,Capacity_Charges!FM$6)</f>
        <v>5.9702614826450011</v>
      </c>
      <c r="FN39" s="15">
        <f>SUMIFS(CP_Forecast!$F$5:$F$38,CP_Forecast!$E$5:$E$38,Capacity_Charges!FN$6)</f>
        <v>5.9702614826450011</v>
      </c>
      <c r="FO39" s="15">
        <f>SUMIFS(CP_Forecast!$F$5:$F$38,CP_Forecast!$E$5:$E$38,Capacity_Charges!FO$6)</f>
        <v>5.9702614826450011</v>
      </c>
      <c r="FP39" s="15">
        <f>SUMIFS(CP_Forecast!$F$5:$F$38,CP_Forecast!$E$5:$E$38,Capacity_Charges!FP$6)</f>
        <v>5.9702614826450011</v>
      </c>
      <c r="FQ39" s="15">
        <f>SUMIFS(CP_Forecast!$F$5:$F$38,CP_Forecast!$E$5:$E$38,Capacity_Charges!FQ$6)</f>
        <v>5.9702614826450011</v>
      </c>
      <c r="FR39" s="15">
        <f>SUMIFS(CP_Forecast!$F$5:$F$38,CP_Forecast!$E$5:$E$38,Capacity_Charges!FR$6)</f>
        <v>5.9702614826450011</v>
      </c>
      <c r="FS39" s="15">
        <f>SUMIFS(CP_Forecast!$F$5:$F$38,CP_Forecast!$E$5:$E$38,Capacity_Charges!FS$6)</f>
        <v>5.9702614826450011</v>
      </c>
      <c r="FT39" s="15">
        <f>SUMIFS(CP_Forecast!$F$5:$F$38,CP_Forecast!$E$5:$E$38,Capacity_Charges!FT$6)</f>
        <v>5.9702614826450011</v>
      </c>
      <c r="FU39" s="15">
        <f>SUMIFS(CP_Forecast!$F$5:$F$38,CP_Forecast!$E$5:$E$38,Capacity_Charges!FU$6)</f>
        <v>5.9702614826450011</v>
      </c>
      <c r="FV39" s="15">
        <f>SUMIFS(CP_Forecast!$F$5:$F$38,CP_Forecast!$E$5:$E$38,Capacity_Charges!FV$6)</f>
        <v>6.1493693271243517</v>
      </c>
      <c r="FW39" s="15">
        <f>SUMIFS(CP_Forecast!$F$5:$F$38,CP_Forecast!$E$5:$E$38,Capacity_Charges!FW$6)</f>
        <v>6.1493693271243517</v>
      </c>
      <c r="FX39" s="15">
        <f>SUMIFS(CP_Forecast!$F$5:$F$38,CP_Forecast!$E$5:$E$38,Capacity_Charges!FX$6)</f>
        <v>6.1493693271243517</v>
      </c>
      <c r="FY39" s="15">
        <f>SUMIFS(CP_Forecast!$F$5:$F$38,CP_Forecast!$E$5:$E$38,Capacity_Charges!FY$6)</f>
        <v>6.1493693271243517</v>
      </c>
      <c r="FZ39" s="15">
        <f>SUMIFS(CP_Forecast!$F$5:$F$38,CP_Forecast!$E$5:$E$38,Capacity_Charges!FZ$6)</f>
        <v>6.1493693271243517</v>
      </c>
      <c r="GA39" s="15">
        <f>SUMIFS(CP_Forecast!$F$5:$F$38,CP_Forecast!$E$5:$E$38,Capacity_Charges!GA$6)</f>
        <v>6.1493693271243517</v>
      </c>
      <c r="GB39" s="15">
        <f>SUMIFS(CP_Forecast!$F$5:$F$38,CP_Forecast!$E$5:$E$38,Capacity_Charges!GB$6)</f>
        <v>6.1493693271243517</v>
      </c>
      <c r="GC39" s="15">
        <f>SUMIFS(CP_Forecast!$F$5:$F$38,CP_Forecast!$E$5:$E$38,Capacity_Charges!GC$6)</f>
        <v>6.1493693271243517</v>
      </c>
      <c r="GD39" s="15">
        <f>SUMIFS(CP_Forecast!$F$5:$F$38,CP_Forecast!$E$5:$E$38,Capacity_Charges!GD$6)</f>
        <v>6.1493693271243517</v>
      </c>
      <c r="GE39" s="15">
        <f>SUMIFS(CP_Forecast!$F$5:$F$38,CP_Forecast!$E$5:$E$38,Capacity_Charges!GE$6)</f>
        <v>6.1493693271243517</v>
      </c>
      <c r="GF39" s="15">
        <f>SUMIFS(CP_Forecast!$F$5:$F$38,CP_Forecast!$E$5:$E$38,Capacity_Charges!GF$6)</f>
        <v>6.1493693271243517</v>
      </c>
      <c r="GG39" s="15">
        <f>SUMIFS(CP_Forecast!$F$5:$F$38,CP_Forecast!$E$5:$E$38,Capacity_Charges!GG$6)</f>
        <v>6.1493693271243517</v>
      </c>
      <c r="GH39" s="15">
        <f>SUMIFS(CP_Forecast!$F$5:$F$38,CP_Forecast!$E$5:$E$38,Capacity_Charges!GH$6)</f>
        <v>6.3338504069380823</v>
      </c>
      <c r="GI39" s="15">
        <f>SUMIFS(CP_Forecast!$F$5:$F$38,CP_Forecast!$E$5:$E$38,Capacity_Charges!GI$6)</f>
        <v>6.3338504069380823</v>
      </c>
      <c r="GJ39" s="15">
        <f>SUMIFS(CP_Forecast!$F$5:$F$38,CP_Forecast!$E$5:$E$38,Capacity_Charges!GJ$6)</f>
        <v>6.3338504069380823</v>
      </c>
      <c r="GK39" s="15">
        <f>SUMIFS(CP_Forecast!$F$5:$F$38,CP_Forecast!$E$5:$E$38,Capacity_Charges!GK$6)</f>
        <v>6.3338504069380823</v>
      </c>
      <c r="GL39" s="15">
        <f>SUMIFS(CP_Forecast!$F$5:$F$38,CP_Forecast!$E$5:$E$38,Capacity_Charges!GL$6)</f>
        <v>6.3338504069380823</v>
      </c>
      <c r="GM39" s="15">
        <f>SUMIFS(CP_Forecast!$F$5:$F$38,CP_Forecast!$E$5:$E$38,Capacity_Charges!GM$6)</f>
        <v>6.3338504069380823</v>
      </c>
      <c r="GN39" s="15">
        <f>SUMIFS(CP_Forecast!$F$5:$F$38,CP_Forecast!$E$5:$E$38,Capacity_Charges!GN$6)</f>
        <v>6.3338504069380823</v>
      </c>
      <c r="GO39" s="15">
        <f>SUMIFS(CP_Forecast!$F$5:$F$38,CP_Forecast!$E$5:$E$38,Capacity_Charges!GO$6)</f>
        <v>6.3338504069380823</v>
      </c>
      <c r="GP39" s="15">
        <f>SUMIFS(CP_Forecast!$F$5:$F$38,CP_Forecast!$E$5:$E$38,Capacity_Charges!GP$6)</f>
        <v>6.3338504069380823</v>
      </c>
      <c r="GQ39" s="15">
        <f>SUMIFS(CP_Forecast!$F$5:$F$38,CP_Forecast!$E$5:$E$38,Capacity_Charges!GQ$6)</f>
        <v>6.3338504069380823</v>
      </c>
      <c r="GR39" s="15">
        <f>SUMIFS(CP_Forecast!$F$5:$F$38,CP_Forecast!$E$5:$E$38,Capacity_Charges!GR$6)</f>
        <v>6.3338504069380823</v>
      </c>
      <c r="GS39" s="15">
        <f>SUMIFS(CP_Forecast!$F$5:$F$38,CP_Forecast!$E$5:$E$38,Capacity_Charges!GS$6)</f>
        <v>6.3338504069380823</v>
      </c>
      <c r="GT39" s="15">
        <f>SUMIFS(CP_Forecast!$F$5:$F$38,CP_Forecast!$E$5:$E$38,Capacity_Charges!GT$6)</f>
        <v>6.5238659191462247</v>
      </c>
      <c r="GU39" s="15">
        <f>SUMIFS(CP_Forecast!$F$5:$F$38,CP_Forecast!$E$5:$E$38,Capacity_Charges!GU$6)</f>
        <v>6.5238659191462247</v>
      </c>
      <c r="GV39" s="15">
        <f>SUMIFS(CP_Forecast!$F$5:$F$38,CP_Forecast!$E$5:$E$38,Capacity_Charges!GV$6)</f>
        <v>6.5238659191462247</v>
      </c>
      <c r="GW39" s="15">
        <f>SUMIFS(CP_Forecast!$F$5:$F$38,CP_Forecast!$E$5:$E$38,Capacity_Charges!GW$6)</f>
        <v>6.5238659191462247</v>
      </c>
      <c r="GX39" s="15">
        <f>SUMIFS(CP_Forecast!$F$5:$F$38,CP_Forecast!$E$5:$E$38,Capacity_Charges!GX$6)</f>
        <v>6.5238659191462247</v>
      </c>
      <c r="GY39" s="15">
        <f>SUMIFS(CP_Forecast!$F$5:$F$38,CP_Forecast!$E$5:$E$38,Capacity_Charges!GY$6)</f>
        <v>6.5238659191462247</v>
      </c>
      <c r="GZ39" s="15">
        <f>SUMIFS(CP_Forecast!$F$5:$F$38,CP_Forecast!$E$5:$E$38,Capacity_Charges!GZ$6)</f>
        <v>6.5238659191462247</v>
      </c>
      <c r="HA39" s="15">
        <f>SUMIFS(CP_Forecast!$F$5:$F$38,CP_Forecast!$E$5:$E$38,Capacity_Charges!HA$6)</f>
        <v>6.5238659191462247</v>
      </c>
      <c r="HB39" s="15">
        <f>SUMIFS(CP_Forecast!$F$5:$F$38,CP_Forecast!$E$5:$E$38,Capacity_Charges!HB$6)</f>
        <v>6.5238659191462247</v>
      </c>
      <c r="HC39" s="15">
        <f>SUMIFS(CP_Forecast!$F$5:$F$38,CP_Forecast!$E$5:$E$38,Capacity_Charges!HC$6)</f>
        <v>6.5238659191462247</v>
      </c>
      <c r="HD39" s="15">
        <f>SUMIFS(CP_Forecast!$F$5:$F$38,CP_Forecast!$E$5:$E$38,Capacity_Charges!HD$6)</f>
        <v>6.5238659191462247</v>
      </c>
      <c r="HE39" s="15">
        <f>SUMIFS(CP_Forecast!$F$5:$F$38,CP_Forecast!$E$5:$E$38,Capacity_Charges!HE$6)</f>
        <v>6.5238659191462247</v>
      </c>
      <c r="HF39" s="15">
        <f>SUMIFS(CP_Forecast!$F$5:$F$38,CP_Forecast!$E$5:$E$38,Capacity_Charges!HF$6)</f>
        <v>6.7195818967206113</v>
      </c>
      <c r="HG39" s="15">
        <f>SUMIFS(CP_Forecast!$F$5:$F$38,CP_Forecast!$E$5:$E$38,Capacity_Charges!HG$6)</f>
        <v>6.7195818967206113</v>
      </c>
      <c r="HH39" s="15">
        <f>SUMIFS(CP_Forecast!$F$5:$F$38,CP_Forecast!$E$5:$E$38,Capacity_Charges!HH$6)</f>
        <v>6.7195818967206113</v>
      </c>
      <c r="HI39" s="15">
        <f>SUMIFS(CP_Forecast!$F$5:$F$38,CP_Forecast!$E$5:$E$38,Capacity_Charges!HI$6)</f>
        <v>6.7195818967206113</v>
      </c>
      <c r="HJ39" s="15">
        <f>SUMIFS(CP_Forecast!$F$5:$F$38,CP_Forecast!$E$5:$E$38,Capacity_Charges!HJ$6)</f>
        <v>6.7195818967206113</v>
      </c>
      <c r="HK39" s="15">
        <f>SUMIFS(CP_Forecast!$F$5:$F$38,CP_Forecast!$E$5:$E$38,Capacity_Charges!HK$6)</f>
        <v>6.7195818967206113</v>
      </c>
      <c r="HL39" s="15">
        <f>SUMIFS(CP_Forecast!$F$5:$F$38,CP_Forecast!$E$5:$E$38,Capacity_Charges!HL$6)</f>
        <v>6.7195818967206113</v>
      </c>
      <c r="HM39" s="15">
        <f>SUMIFS(CP_Forecast!$F$5:$F$38,CP_Forecast!$E$5:$E$38,Capacity_Charges!HM$6)</f>
        <v>6.7195818967206113</v>
      </c>
      <c r="HN39" s="15">
        <f>SUMIFS(CP_Forecast!$F$5:$F$38,CP_Forecast!$E$5:$E$38,Capacity_Charges!HN$6)</f>
        <v>6.7195818967206113</v>
      </c>
      <c r="HO39" s="15">
        <f>SUMIFS(CP_Forecast!$F$5:$F$38,CP_Forecast!$E$5:$E$38,Capacity_Charges!HO$6)</f>
        <v>6.7195818967206113</v>
      </c>
      <c r="HP39" s="15">
        <f>SUMIFS(CP_Forecast!$F$5:$F$38,CP_Forecast!$E$5:$E$38,Capacity_Charges!HP$6)</f>
        <v>6.7195818967206113</v>
      </c>
      <c r="HQ39" s="15">
        <f>SUMIFS(CP_Forecast!$F$5:$F$38,CP_Forecast!$E$5:$E$38,Capacity_Charges!HQ$6)</f>
        <v>6.7195818967206113</v>
      </c>
      <c r="HR39" s="15">
        <f>SUMIFS(CP_Forecast!$F$5:$F$38,CP_Forecast!$E$5:$E$38,Capacity_Charges!HR$6)</f>
        <v>6.9211693536222301</v>
      </c>
      <c r="HS39" s="15">
        <f>SUMIFS(CP_Forecast!$F$5:$F$38,CP_Forecast!$E$5:$E$38,Capacity_Charges!HS$6)</f>
        <v>6.9211693536222301</v>
      </c>
      <c r="HT39" s="15">
        <f>SUMIFS(CP_Forecast!$F$5:$F$38,CP_Forecast!$E$5:$E$38,Capacity_Charges!HT$6)</f>
        <v>6.9211693536222301</v>
      </c>
      <c r="HU39" s="15">
        <f>SUMIFS(CP_Forecast!$F$5:$F$38,CP_Forecast!$E$5:$E$38,Capacity_Charges!HU$6)</f>
        <v>6.9211693536222301</v>
      </c>
      <c r="HV39" s="15">
        <f>SUMIFS(CP_Forecast!$F$5:$F$38,CP_Forecast!$E$5:$E$38,Capacity_Charges!HV$6)</f>
        <v>6.9211693536222301</v>
      </c>
      <c r="HW39" s="15">
        <f>SUMIFS(CP_Forecast!$F$5:$F$38,CP_Forecast!$E$5:$E$38,Capacity_Charges!HW$6)</f>
        <v>6.9211693536222301</v>
      </c>
      <c r="HX39" s="15">
        <f>SUMIFS(CP_Forecast!$F$5:$F$38,CP_Forecast!$E$5:$E$38,Capacity_Charges!HX$6)</f>
        <v>6.9211693536222301</v>
      </c>
      <c r="HY39" s="15">
        <f>SUMIFS(CP_Forecast!$F$5:$F$38,CP_Forecast!$E$5:$E$38,Capacity_Charges!HY$6)</f>
        <v>6.9211693536222301</v>
      </c>
      <c r="HZ39" s="15">
        <f>SUMIFS(CP_Forecast!$F$5:$F$38,CP_Forecast!$E$5:$E$38,Capacity_Charges!HZ$6)</f>
        <v>6.9211693536222301</v>
      </c>
      <c r="IA39" s="15">
        <f>SUMIFS(CP_Forecast!$F$5:$F$38,CP_Forecast!$E$5:$E$38,Capacity_Charges!IA$6)</f>
        <v>6.9211693536222301</v>
      </c>
      <c r="IB39" s="15">
        <f>SUMIFS(CP_Forecast!$F$5:$F$38,CP_Forecast!$E$5:$E$38,Capacity_Charges!IB$6)</f>
        <v>6.9211693536222301</v>
      </c>
      <c r="IC39" s="15">
        <f>SUMIFS(CP_Forecast!$F$5:$F$38,CP_Forecast!$E$5:$E$38,Capacity_Charges!IC$6)</f>
        <v>6.9211693536222301</v>
      </c>
      <c r="ID39" s="15">
        <f>SUMIFS(CP_Forecast!$F$5:$F$38,CP_Forecast!$E$5:$E$38,Capacity_Charges!ID$6)</f>
        <v>7.1288044342308972</v>
      </c>
      <c r="IE39" s="15">
        <f>SUMIFS(CP_Forecast!$F$5:$F$38,CP_Forecast!$E$5:$E$38,Capacity_Charges!IE$6)</f>
        <v>7.1288044342308972</v>
      </c>
      <c r="IF39" s="15">
        <f>SUMIFS(CP_Forecast!$F$5:$F$38,CP_Forecast!$E$5:$E$38,Capacity_Charges!IF$6)</f>
        <v>7.1288044342308972</v>
      </c>
      <c r="IG39" s="15">
        <f>SUMIFS(CP_Forecast!$F$5:$F$38,CP_Forecast!$E$5:$E$38,Capacity_Charges!IG$6)</f>
        <v>7.1288044342308972</v>
      </c>
      <c r="IH39" s="15">
        <f>SUMIFS(CP_Forecast!$F$5:$F$38,CP_Forecast!$E$5:$E$38,Capacity_Charges!IH$6)</f>
        <v>7.1288044342308972</v>
      </c>
      <c r="II39" s="15">
        <f>SUMIFS(CP_Forecast!$F$5:$F$38,CP_Forecast!$E$5:$E$38,Capacity_Charges!II$6)</f>
        <v>7.1288044342308972</v>
      </c>
      <c r="IJ39" s="15">
        <f>SUMIFS(CP_Forecast!$F$5:$F$38,CP_Forecast!$E$5:$E$38,Capacity_Charges!IJ$6)</f>
        <v>7.1288044342308972</v>
      </c>
      <c r="IK39" s="15">
        <f>SUMIFS(CP_Forecast!$F$5:$F$38,CP_Forecast!$E$5:$E$38,Capacity_Charges!IK$6)</f>
        <v>7.1288044342308972</v>
      </c>
      <c r="IL39" s="15">
        <f>SUMIFS(CP_Forecast!$F$5:$F$38,CP_Forecast!$E$5:$E$38,Capacity_Charges!IL$6)</f>
        <v>7.1288044342308972</v>
      </c>
      <c r="IM39" s="15">
        <f>SUMIFS(CP_Forecast!$F$5:$F$38,CP_Forecast!$E$5:$E$38,Capacity_Charges!IM$6)</f>
        <v>7.1288044342308972</v>
      </c>
      <c r="IN39" s="15">
        <f>SUMIFS(CP_Forecast!$F$5:$F$38,CP_Forecast!$E$5:$E$38,Capacity_Charges!IN$6)</f>
        <v>7.1288044342308972</v>
      </c>
      <c r="IO39" s="15">
        <f>SUMIFS(CP_Forecast!$F$5:$F$38,CP_Forecast!$E$5:$E$38,Capacity_Charges!IO$6)</f>
        <v>7.1288044342308972</v>
      </c>
      <c r="IP39" s="15">
        <f>SUMIFS(CP_Forecast!$F$5:$F$38,CP_Forecast!$E$5:$E$38,Capacity_Charges!IP$6)</f>
        <v>7.3426685672578245</v>
      </c>
      <c r="IQ39" s="15">
        <f>SUMIFS(CP_Forecast!$F$5:$F$38,CP_Forecast!$E$5:$E$38,Capacity_Charges!IQ$6)</f>
        <v>7.3426685672578245</v>
      </c>
      <c r="IR39" s="15">
        <f>SUMIFS(CP_Forecast!$F$5:$F$38,CP_Forecast!$E$5:$E$38,Capacity_Charges!IR$6)</f>
        <v>7.3426685672578245</v>
      </c>
      <c r="IS39" s="15">
        <f>SUMIFS(CP_Forecast!$F$5:$F$38,CP_Forecast!$E$5:$E$38,Capacity_Charges!IS$6)</f>
        <v>7.3426685672578245</v>
      </c>
      <c r="IT39" s="15">
        <f>SUMIFS(CP_Forecast!$F$5:$F$38,CP_Forecast!$E$5:$E$38,Capacity_Charges!IT$6)</f>
        <v>7.3426685672578245</v>
      </c>
      <c r="IU39" s="15">
        <f>SUMIFS(CP_Forecast!$F$5:$F$38,CP_Forecast!$E$5:$E$38,Capacity_Charges!IU$6)</f>
        <v>7.3426685672578245</v>
      </c>
      <c r="IV39" s="15">
        <f>SUMIFS(CP_Forecast!$F$5:$F$38,CP_Forecast!$E$5:$E$38,Capacity_Charges!IV$6)</f>
        <v>7.3426685672578245</v>
      </c>
      <c r="IW39" s="15">
        <f>SUMIFS(CP_Forecast!$F$5:$F$38,CP_Forecast!$E$5:$E$38,Capacity_Charges!IW$6)</f>
        <v>7.3426685672578245</v>
      </c>
      <c r="IX39" s="15">
        <f>SUMIFS(CP_Forecast!$F$5:$F$38,CP_Forecast!$E$5:$E$38,Capacity_Charges!IX$6)</f>
        <v>7.3426685672578245</v>
      </c>
      <c r="IY39" s="15">
        <f>SUMIFS(CP_Forecast!$F$5:$F$38,CP_Forecast!$E$5:$E$38,Capacity_Charges!IY$6)</f>
        <v>7.3426685672578245</v>
      </c>
      <c r="IZ39" s="15">
        <f>SUMIFS(CP_Forecast!$F$5:$F$38,CP_Forecast!$E$5:$E$38,Capacity_Charges!IZ$6)</f>
        <v>7.3426685672578245</v>
      </c>
      <c r="JA39" s="15">
        <f>SUMIFS(CP_Forecast!$F$5:$F$38,CP_Forecast!$E$5:$E$38,Capacity_Charges!JA$6)</f>
        <v>7.3426685672578245</v>
      </c>
      <c r="JB39" s="15">
        <f>SUMIFS(CP_Forecast!$F$5:$F$38,CP_Forecast!$E$5:$E$38,Capacity_Charges!JB$6)</f>
        <v>7.5629486242755597</v>
      </c>
      <c r="JC39" s="15">
        <f>SUMIFS(CP_Forecast!$F$5:$F$38,CP_Forecast!$E$5:$E$38,Capacity_Charges!JC$6)</f>
        <v>7.5629486242755597</v>
      </c>
      <c r="JD39" s="15">
        <f>SUMIFS(CP_Forecast!$F$5:$F$38,CP_Forecast!$E$5:$E$38,Capacity_Charges!JD$6)</f>
        <v>7.5629486242755597</v>
      </c>
      <c r="JE39" s="15">
        <f>SUMIFS(CP_Forecast!$F$5:$F$38,CP_Forecast!$E$5:$E$38,Capacity_Charges!JE$6)</f>
        <v>7.5629486242755597</v>
      </c>
      <c r="JF39" s="15">
        <f>SUMIFS(CP_Forecast!$F$5:$F$38,CP_Forecast!$E$5:$E$38,Capacity_Charges!JF$6)</f>
        <v>7.5629486242755597</v>
      </c>
      <c r="JG39" s="15">
        <f>SUMIFS(CP_Forecast!$F$5:$F$38,CP_Forecast!$E$5:$E$38,Capacity_Charges!JG$6)</f>
        <v>7.5629486242755597</v>
      </c>
      <c r="JH39" s="15">
        <f>SUMIFS(CP_Forecast!$F$5:$F$38,CP_Forecast!$E$5:$E$38,Capacity_Charges!JH$6)</f>
        <v>7.5629486242755597</v>
      </c>
      <c r="JI39" s="15">
        <f>SUMIFS(CP_Forecast!$F$5:$F$38,CP_Forecast!$E$5:$E$38,Capacity_Charges!JI$6)</f>
        <v>7.5629486242755597</v>
      </c>
      <c r="JJ39" s="15">
        <f>SUMIFS(CP_Forecast!$F$5:$F$38,CP_Forecast!$E$5:$E$38,Capacity_Charges!JJ$6)</f>
        <v>7.5629486242755597</v>
      </c>
      <c r="JK39" s="15">
        <f>SUMIFS(CP_Forecast!$F$5:$F$38,CP_Forecast!$E$5:$E$38,Capacity_Charges!JK$6)</f>
        <v>7.5629486242755597</v>
      </c>
      <c r="JL39" s="15">
        <f>SUMIFS(CP_Forecast!$F$5:$F$38,CP_Forecast!$E$5:$E$38,Capacity_Charges!JL$6)</f>
        <v>7.5629486242755597</v>
      </c>
      <c r="JM39" s="15">
        <f>SUMIFS(CP_Forecast!$F$5:$F$38,CP_Forecast!$E$5:$E$38,Capacity_Charges!JM$6)</f>
        <v>7.5629486242755597</v>
      </c>
      <c r="JN39" s="15">
        <f>SUMIFS(CP_Forecast!$F$5:$F$38,CP_Forecast!$E$5:$E$38,Capacity_Charges!JN$6)</f>
        <v>7.7898370830038264</v>
      </c>
      <c r="JO39" s="15">
        <f>SUMIFS(CP_Forecast!$F$5:$F$38,CP_Forecast!$E$5:$E$38,Capacity_Charges!JO$6)</f>
        <v>7.7898370830038264</v>
      </c>
      <c r="JP39" s="15">
        <f>SUMIFS(CP_Forecast!$F$5:$F$38,CP_Forecast!$E$5:$E$38,Capacity_Charges!JP$6)</f>
        <v>7.7898370830038264</v>
      </c>
      <c r="JQ39" s="15">
        <f>SUMIFS(CP_Forecast!$F$5:$F$38,CP_Forecast!$E$5:$E$38,Capacity_Charges!JQ$6)</f>
        <v>7.7898370830038264</v>
      </c>
      <c r="JR39" s="15">
        <f>SUMIFS(CP_Forecast!$F$5:$F$38,CP_Forecast!$E$5:$E$38,Capacity_Charges!JR$6)</f>
        <v>7.7898370830038264</v>
      </c>
      <c r="JS39" s="15">
        <f>SUMIFS(CP_Forecast!$F$5:$F$38,CP_Forecast!$E$5:$E$38,Capacity_Charges!JS$6)</f>
        <v>7.7898370830038264</v>
      </c>
      <c r="JT39" s="15">
        <f>SUMIFS(CP_Forecast!$F$5:$F$38,CP_Forecast!$E$5:$E$38,Capacity_Charges!JT$6)</f>
        <v>7.7898370830038264</v>
      </c>
      <c r="JU39" s="15">
        <f>SUMIFS(CP_Forecast!$F$5:$F$38,CP_Forecast!$E$5:$E$38,Capacity_Charges!JU$6)</f>
        <v>7.7898370830038264</v>
      </c>
      <c r="JV39" s="15">
        <f>SUMIFS(CP_Forecast!$F$5:$F$38,CP_Forecast!$E$5:$E$38,Capacity_Charges!JV$6)</f>
        <v>7.7898370830038264</v>
      </c>
      <c r="JW39" s="15">
        <f>SUMIFS(CP_Forecast!$F$5:$F$38,CP_Forecast!$E$5:$E$38,Capacity_Charges!JW$6)</f>
        <v>7.7898370830038264</v>
      </c>
      <c r="JX39" s="15">
        <f>SUMIFS(CP_Forecast!$F$5:$F$38,CP_Forecast!$E$5:$E$38,Capacity_Charges!JX$6)</f>
        <v>7.7898370830038264</v>
      </c>
      <c r="JY39" s="15">
        <f>SUMIFS(CP_Forecast!$F$5:$F$38,CP_Forecast!$E$5:$E$38,Capacity_Charges!JY$6)</f>
        <v>7.7898370830038264</v>
      </c>
      <c r="JZ39" s="15">
        <f>SUMIFS(CP_Forecast!$F$5:$F$38,CP_Forecast!$E$5:$E$38,Capacity_Charges!JZ$6)</f>
        <v>8.0235321954939423</v>
      </c>
      <c r="KA39" s="15">
        <f>SUMIFS(CP_Forecast!$F$5:$F$38,CP_Forecast!$E$5:$E$38,Capacity_Charges!KA$6)</f>
        <v>8.0235321954939423</v>
      </c>
      <c r="KB39" s="15">
        <f>SUMIFS(CP_Forecast!$F$5:$F$38,CP_Forecast!$E$5:$E$38,Capacity_Charges!KB$6)</f>
        <v>8.0235321954939423</v>
      </c>
      <c r="KC39" s="15">
        <f>SUMIFS(CP_Forecast!$F$5:$F$38,CP_Forecast!$E$5:$E$38,Capacity_Charges!KC$6)</f>
        <v>8.0235321954939423</v>
      </c>
      <c r="KD39" s="15">
        <f>SUMIFS(CP_Forecast!$F$5:$F$38,CP_Forecast!$E$5:$E$38,Capacity_Charges!KD$6)</f>
        <v>8.0235321954939423</v>
      </c>
      <c r="KE39" s="15">
        <f>SUMIFS(CP_Forecast!$F$5:$F$38,CP_Forecast!$E$5:$E$38,Capacity_Charges!KE$6)</f>
        <v>8.0235321954939423</v>
      </c>
      <c r="KF39" s="15">
        <f>SUMIFS(CP_Forecast!$F$5:$F$38,CP_Forecast!$E$5:$E$38,Capacity_Charges!KF$6)</f>
        <v>8.0235321954939423</v>
      </c>
      <c r="KG39" s="15">
        <f>SUMIFS(CP_Forecast!$F$5:$F$38,CP_Forecast!$E$5:$E$38,Capacity_Charges!KG$6)</f>
        <v>8.0235321954939423</v>
      </c>
      <c r="KH39" s="15">
        <f>SUMIFS(CP_Forecast!$F$5:$F$38,CP_Forecast!$E$5:$E$38,Capacity_Charges!KH$6)</f>
        <v>8.0235321954939423</v>
      </c>
      <c r="KI39" s="15">
        <f>SUMIFS(CP_Forecast!$F$5:$F$38,CP_Forecast!$E$5:$E$38,Capacity_Charges!KI$6)</f>
        <v>8.0235321954939423</v>
      </c>
      <c r="KJ39" s="15">
        <f>SUMIFS(CP_Forecast!$F$5:$F$38,CP_Forecast!$E$5:$E$38,Capacity_Charges!KJ$6)</f>
        <v>8.0235321954939423</v>
      </c>
      <c r="KK39" s="15">
        <f>SUMIFS(CP_Forecast!$F$5:$F$38,CP_Forecast!$E$5:$E$38,Capacity_Charges!KK$6)</f>
        <v>8.0235321954939423</v>
      </c>
      <c r="KL39" s="15">
        <f>SUMIFS(CP_Forecast!$F$5:$F$38,CP_Forecast!$E$5:$E$38,Capacity_Charges!KL$6)</f>
        <v>8.2642381613587599</v>
      </c>
      <c r="KM39" s="15">
        <f>SUMIFS(CP_Forecast!$F$5:$F$38,CP_Forecast!$E$5:$E$38,Capacity_Charges!KM$6)</f>
        <v>8.2642381613587599</v>
      </c>
      <c r="KN39" s="15">
        <f>SUMIFS(CP_Forecast!$F$5:$F$38,CP_Forecast!$E$5:$E$38,Capacity_Charges!KN$6)</f>
        <v>8.2642381613587599</v>
      </c>
      <c r="KO39" s="15">
        <f>SUMIFS(CP_Forecast!$F$5:$F$38,CP_Forecast!$E$5:$E$38,Capacity_Charges!KO$6)</f>
        <v>8.2642381613587599</v>
      </c>
      <c r="KP39" s="15">
        <f>SUMIFS(CP_Forecast!$F$5:$F$38,CP_Forecast!$E$5:$E$38,Capacity_Charges!KP$6)</f>
        <v>8.2642381613587599</v>
      </c>
      <c r="KQ39" s="15">
        <f>SUMIFS(CP_Forecast!$F$5:$F$38,CP_Forecast!$E$5:$E$38,Capacity_Charges!KQ$6)</f>
        <v>8.2642381613587599</v>
      </c>
      <c r="KR39" s="15">
        <f>SUMIFS(CP_Forecast!$F$5:$F$38,CP_Forecast!$E$5:$E$38,Capacity_Charges!KR$6)</f>
        <v>8.2642381613587599</v>
      </c>
      <c r="KS39" s="15">
        <f>SUMIFS(CP_Forecast!$F$5:$F$38,CP_Forecast!$E$5:$E$38,Capacity_Charges!KS$6)</f>
        <v>8.2642381613587599</v>
      </c>
      <c r="KT39" s="15">
        <f>SUMIFS(CP_Forecast!$F$5:$F$38,CP_Forecast!$E$5:$E$38,Capacity_Charges!KT$6)</f>
        <v>8.2642381613587599</v>
      </c>
      <c r="KU39" s="15">
        <f>SUMIFS(CP_Forecast!$F$5:$F$38,CP_Forecast!$E$5:$E$38,Capacity_Charges!KU$6)</f>
        <v>8.2642381613587599</v>
      </c>
      <c r="KV39" s="15">
        <f>SUMIFS(CP_Forecast!$F$5:$F$38,CP_Forecast!$E$5:$E$38,Capacity_Charges!KV$6)</f>
        <v>8.2642381613587599</v>
      </c>
      <c r="KW39" s="15">
        <f>SUMIFS(CP_Forecast!$F$5:$F$38,CP_Forecast!$E$5:$E$38,Capacity_Charges!KW$6)</f>
        <v>8.2642381613587599</v>
      </c>
      <c r="KX39" s="15">
        <f>SUMIFS(CP_Forecast!$F$5:$F$38,CP_Forecast!$E$5:$E$38,Capacity_Charges!KX$6)</f>
        <v>8.5121653061995222</v>
      </c>
      <c r="KY39" s="15">
        <f>SUMIFS(CP_Forecast!$F$5:$F$38,CP_Forecast!$E$5:$E$38,Capacity_Charges!KY$6)</f>
        <v>8.5121653061995222</v>
      </c>
      <c r="KZ39" s="15">
        <f>SUMIFS(CP_Forecast!$F$5:$F$38,CP_Forecast!$E$5:$E$38,Capacity_Charges!KZ$6)</f>
        <v>8.5121653061995222</v>
      </c>
      <c r="LA39" s="15">
        <f>SUMIFS(CP_Forecast!$F$5:$F$38,CP_Forecast!$E$5:$E$38,Capacity_Charges!LA$6)</f>
        <v>8.5121653061995222</v>
      </c>
      <c r="LB39" s="15">
        <f>SUMIFS(CP_Forecast!$F$5:$F$38,CP_Forecast!$E$5:$E$38,Capacity_Charges!LB$6)</f>
        <v>8.5121653061995222</v>
      </c>
      <c r="LC39" s="15">
        <f>SUMIFS(CP_Forecast!$F$5:$F$38,CP_Forecast!$E$5:$E$38,Capacity_Charges!LC$6)</f>
        <v>8.5121653061995222</v>
      </c>
      <c r="LD39" s="15">
        <f>SUMIFS(CP_Forecast!$F$5:$F$38,CP_Forecast!$E$5:$E$38,Capacity_Charges!LD$6)</f>
        <v>8.5121653061995222</v>
      </c>
      <c r="LE39" s="15">
        <f>SUMIFS(CP_Forecast!$F$5:$F$38,CP_Forecast!$E$5:$E$38,Capacity_Charges!LE$6)</f>
        <v>8.5121653061995222</v>
      </c>
      <c r="LF39" s="15">
        <f>SUMIFS(CP_Forecast!$F$5:$F$38,CP_Forecast!$E$5:$E$38,Capacity_Charges!LF$6)</f>
        <v>8.5121653061995222</v>
      </c>
      <c r="LG39" s="15">
        <f>SUMIFS(CP_Forecast!$F$5:$F$38,CP_Forecast!$E$5:$E$38,Capacity_Charges!LG$6)</f>
        <v>8.5121653061995222</v>
      </c>
      <c r="LH39" s="15">
        <f>SUMIFS(CP_Forecast!$F$5:$F$38,CP_Forecast!$E$5:$E$38,Capacity_Charges!LH$6)</f>
        <v>8.5121653061995222</v>
      </c>
      <c r="LI39" s="15">
        <f>SUMIFS(CP_Forecast!$F$5:$F$38,CP_Forecast!$E$5:$E$38,Capacity_Charges!LI$6)</f>
        <v>8.5121653061995222</v>
      </c>
      <c r="LJ39" s="15">
        <f>SUMIFS(CP_Forecast!$F$5:$F$38,CP_Forecast!$E$5:$E$38,Capacity_Charges!LJ$6)</f>
        <v>8.7675302653855081</v>
      </c>
      <c r="LK39" s="15">
        <f>SUMIFS(CP_Forecast!$F$5:$F$38,CP_Forecast!$E$5:$E$38,Capacity_Charges!LK$6)</f>
        <v>8.7675302653855081</v>
      </c>
      <c r="LL39" s="15">
        <f>SUMIFS(CP_Forecast!$F$5:$F$38,CP_Forecast!$E$5:$E$38,Capacity_Charges!LL$6)</f>
        <v>8.7675302653855081</v>
      </c>
      <c r="LM39" s="15">
        <f>SUMIFS(CP_Forecast!$F$5:$F$38,CP_Forecast!$E$5:$E$38,Capacity_Charges!LM$6)</f>
        <v>8.7675302653855081</v>
      </c>
      <c r="LN39" s="15">
        <f>SUMIFS(CP_Forecast!$F$5:$F$38,CP_Forecast!$E$5:$E$38,Capacity_Charges!LN$6)</f>
        <v>8.7675302653855081</v>
      </c>
      <c r="LO39" s="15">
        <f>SUMIFS(CP_Forecast!$F$5:$F$38,CP_Forecast!$E$5:$E$38,Capacity_Charges!LO$6)</f>
        <v>8.7675302653855081</v>
      </c>
      <c r="LP39" s="15">
        <f>SUMIFS(CP_Forecast!$F$5:$F$38,CP_Forecast!$E$5:$E$38,Capacity_Charges!LP$6)</f>
        <v>8.7675302653855081</v>
      </c>
      <c r="LQ39" s="15">
        <f>SUMIFS(CP_Forecast!$F$5:$F$38,CP_Forecast!$E$5:$E$38,Capacity_Charges!LQ$6)</f>
        <v>8.7675302653855081</v>
      </c>
      <c r="LR39" s="15">
        <f>SUMIFS(CP_Forecast!$F$5:$F$38,CP_Forecast!$E$5:$E$38,Capacity_Charges!LR$6)</f>
        <v>8.7675302653855081</v>
      </c>
      <c r="LS39" s="15">
        <f>SUMIFS(CP_Forecast!$F$5:$F$38,CP_Forecast!$E$5:$E$38,Capacity_Charges!LS$6)</f>
        <v>8.7675302653855081</v>
      </c>
      <c r="LT39" s="15">
        <f>SUMIFS(CP_Forecast!$F$5:$F$38,CP_Forecast!$E$5:$E$38,Capacity_Charges!LT$6)</f>
        <v>8.7675302653855081</v>
      </c>
      <c r="LU39" s="15">
        <f>SUMIFS(CP_Forecast!$F$5:$F$38,CP_Forecast!$E$5:$E$38,Capacity_Charges!LU$6)</f>
        <v>8.7675302653855081</v>
      </c>
      <c r="LV39" s="15">
        <f>SUMIFS(CP_Forecast!$F$5:$F$38,CP_Forecast!$E$5:$E$38,Capacity_Charges!LV$6)</f>
        <v>9.0305561733470743</v>
      </c>
      <c r="LW39" s="15">
        <f>SUMIFS(CP_Forecast!$F$5:$F$38,CP_Forecast!$E$5:$E$38,Capacity_Charges!LW$6)</f>
        <v>9.0305561733470743</v>
      </c>
      <c r="LX39" s="15">
        <f>SUMIFS(CP_Forecast!$F$5:$F$38,CP_Forecast!$E$5:$E$38,Capacity_Charges!LX$6)</f>
        <v>9.0305561733470743</v>
      </c>
      <c r="LY39" s="15">
        <f>SUMIFS(CP_Forecast!$F$5:$F$38,CP_Forecast!$E$5:$E$38,Capacity_Charges!LY$6)</f>
        <v>9.0305561733470743</v>
      </c>
      <c r="LZ39" s="15">
        <f>SUMIFS(CP_Forecast!$F$5:$F$38,CP_Forecast!$E$5:$E$38,Capacity_Charges!LZ$6)</f>
        <v>9.0305561733470743</v>
      </c>
      <c r="MA39" s="15">
        <f>SUMIFS(CP_Forecast!$F$5:$F$38,CP_Forecast!$E$5:$E$38,Capacity_Charges!MA$6)</f>
        <v>9.0305561733470743</v>
      </c>
      <c r="MB39" s="15">
        <f>SUMIFS(CP_Forecast!$F$5:$F$38,CP_Forecast!$E$5:$E$38,Capacity_Charges!MB$6)</f>
        <v>9.0305561733470743</v>
      </c>
      <c r="MC39" s="15">
        <f>SUMIFS(CP_Forecast!$F$5:$F$38,CP_Forecast!$E$5:$E$38,Capacity_Charges!MC$6)</f>
        <v>9.0305561733470743</v>
      </c>
      <c r="MD39" s="15">
        <f>SUMIFS(CP_Forecast!$F$5:$F$38,CP_Forecast!$E$5:$E$38,Capacity_Charges!MD$6)</f>
        <v>9.0305561733470743</v>
      </c>
      <c r="ME39" s="15">
        <f>SUMIFS(CP_Forecast!$F$5:$F$38,CP_Forecast!$E$5:$E$38,Capacity_Charges!ME$6)</f>
        <v>9.0305561733470743</v>
      </c>
      <c r="MF39" s="15">
        <f>SUMIFS(CP_Forecast!$F$5:$F$38,CP_Forecast!$E$5:$E$38,Capacity_Charges!MF$6)</f>
        <v>9.0305561733470743</v>
      </c>
      <c r="MG39" s="15">
        <f>SUMIFS(CP_Forecast!$F$5:$F$38,CP_Forecast!$E$5:$E$38,Capacity_Charges!MG$6)</f>
        <v>9.0305561733470743</v>
      </c>
      <c r="MH39" s="15">
        <f>SUMIFS(CP_Forecast!$F$5:$F$38,CP_Forecast!$E$5:$E$38,Capacity_Charges!MH$6)</f>
        <v>9.301472858547486</v>
      </c>
      <c r="MI39" s="15">
        <f>SUMIFS(CP_Forecast!$F$5:$F$38,CP_Forecast!$E$5:$E$38,Capacity_Charges!MI$6)</f>
        <v>9.301472858547486</v>
      </c>
      <c r="MJ39" s="15">
        <f>SUMIFS(CP_Forecast!$F$5:$F$38,CP_Forecast!$E$5:$E$38,Capacity_Charges!MJ$6)</f>
        <v>9.301472858547486</v>
      </c>
      <c r="MK39" s="15">
        <f>SUMIFS(CP_Forecast!$F$5:$F$38,CP_Forecast!$E$5:$E$38,Capacity_Charges!MK$6)</f>
        <v>9.301472858547486</v>
      </c>
      <c r="ML39" s="15">
        <f>SUMIFS(CP_Forecast!$F$5:$F$38,CP_Forecast!$E$5:$E$38,Capacity_Charges!ML$6)</f>
        <v>9.301472858547486</v>
      </c>
      <c r="MM39" s="15">
        <f>SUMIFS(CP_Forecast!$F$5:$F$38,CP_Forecast!$E$5:$E$38,Capacity_Charges!MM$6)</f>
        <v>9.301472858547486</v>
      </c>
      <c r="MN39" s="15">
        <f>SUMIFS(CP_Forecast!$F$5:$F$38,CP_Forecast!$E$5:$E$38,Capacity_Charges!MN$6)</f>
        <v>9.301472858547486</v>
      </c>
      <c r="MO39" s="15">
        <f>SUMIFS(CP_Forecast!$F$5:$F$38,CP_Forecast!$E$5:$E$38,Capacity_Charges!MO$6)</f>
        <v>9.301472858547486</v>
      </c>
      <c r="MP39" s="15">
        <f>SUMIFS(CP_Forecast!$F$5:$F$38,CP_Forecast!$E$5:$E$38,Capacity_Charges!MP$6)</f>
        <v>9.301472858547486</v>
      </c>
      <c r="MQ39" s="15">
        <f>SUMIFS(CP_Forecast!$F$5:$F$38,CP_Forecast!$E$5:$E$38,Capacity_Charges!MQ$6)</f>
        <v>9.301472858547486</v>
      </c>
      <c r="MR39" s="15">
        <f>SUMIFS(CP_Forecast!$F$5:$F$38,CP_Forecast!$E$5:$E$38,Capacity_Charges!MR$6)</f>
        <v>9.301472858547486</v>
      </c>
      <c r="MS39" s="15">
        <f>SUMIFS(CP_Forecast!$F$5:$F$38,CP_Forecast!$E$5:$E$38,Capacity_Charges!MS$6)</f>
        <v>9.301472858547486</v>
      </c>
      <c r="MT39" s="15">
        <f>SUMIFS(CP_Forecast!$F$5:$F$38,CP_Forecast!$E$5:$E$38,Capacity_Charges!MT$6)</f>
        <v>9.5805170443039103</v>
      </c>
      <c r="MU39" s="15">
        <f>SUMIFS(CP_Forecast!$F$5:$F$38,CP_Forecast!$E$5:$E$38,Capacity_Charges!MU$6)</f>
        <v>9.5805170443039103</v>
      </c>
      <c r="MV39" s="15">
        <f>SUMIFS(CP_Forecast!$F$5:$F$38,CP_Forecast!$E$5:$E$38,Capacity_Charges!MV$6)</f>
        <v>9.5805170443039103</v>
      </c>
      <c r="MW39" s="15">
        <f>SUMIFS(CP_Forecast!$F$5:$F$38,CP_Forecast!$E$5:$E$38,Capacity_Charges!MW$6)</f>
        <v>9.5805170443039103</v>
      </c>
      <c r="MX39" s="15">
        <f>SUMIFS(CP_Forecast!$F$5:$F$38,CP_Forecast!$E$5:$E$38,Capacity_Charges!MX$6)</f>
        <v>9.5805170443039103</v>
      </c>
      <c r="MY39" s="15">
        <f>SUMIFS(CP_Forecast!$F$5:$F$38,CP_Forecast!$E$5:$E$38,Capacity_Charges!MY$6)</f>
        <v>9.5805170443039103</v>
      </c>
      <c r="MZ39" s="15">
        <f>SUMIFS(CP_Forecast!$F$5:$F$38,CP_Forecast!$E$5:$E$38,Capacity_Charges!MZ$6)</f>
        <v>9.5805170443039103</v>
      </c>
      <c r="NA39" s="1"/>
      <c r="NB39" s="19" t="str">
        <f t="shared" si="464"/>
        <v xml:space="preserve">FCM Clearing Price </v>
      </c>
      <c r="NC39" s="15">
        <f t="shared" si="465"/>
        <v>4.9640000000000004</v>
      </c>
      <c r="ND39" s="15">
        <f t="shared" si="465"/>
        <v>4.6310000000000002</v>
      </c>
      <c r="NE39" s="15">
        <f t="shared" si="465"/>
        <v>4.1462499999999993</v>
      </c>
      <c r="NF39" s="15">
        <f t="shared" si="465"/>
        <v>2.7505833333333336</v>
      </c>
      <c r="NG39" s="15">
        <f t="shared" si="465"/>
        <v>2.2786666666666666</v>
      </c>
      <c r="NH39" s="15">
        <f t="shared" si="465"/>
        <v>2.5084999999999993</v>
      </c>
      <c r="NI39" s="15">
        <f t="shared" si="465"/>
        <v>3.0962499999999999</v>
      </c>
      <c r="NJ39" s="15">
        <f t="shared" si="465"/>
        <v>3.9375</v>
      </c>
      <c r="NK39" s="15">
        <f t="shared" si="465"/>
        <v>4.6875</v>
      </c>
      <c r="NL39" s="15">
        <f t="shared" si="465"/>
        <v>5.0874999999999995</v>
      </c>
      <c r="NM39" s="15">
        <f t="shared" si="466"/>
        <v>5.2401250000000017</v>
      </c>
      <c r="NN39" s="15">
        <f t="shared" si="466"/>
        <v>5.3973287500000025</v>
      </c>
      <c r="NO39" s="15">
        <f t="shared" si="466"/>
        <v>5.5592486124999994</v>
      </c>
      <c r="NP39" s="15">
        <f t="shared" si="466"/>
        <v>5.7260260708750019</v>
      </c>
      <c r="NQ39" s="15">
        <f t="shared" si="466"/>
        <v>5.8978068530012502</v>
      </c>
      <c r="NR39" s="15">
        <f t="shared" si="466"/>
        <v>6.0747410585912895</v>
      </c>
      <c r="NS39" s="15">
        <f t="shared" si="466"/>
        <v>6.2569832903490274</v>
      </c>
      <c r="NT39" s="15">
        <f t="shared" si="466"/>
        <v>6.4446927890594994</v>
      </c>
      <c r="NU39" s="15">
        <f t="shared" si="466"/>
        <v>6.6380335727312838</v>
      </c>
      <c r="NV39" s="15">
        <f t="shared" si="466"/>
        <v>6.8371745799132233</v>
      </c>
      <c r="NW39" s="15">
        <f t="shared" si="467"/>
        <v>7.0422898173106212</v>
      </c>
      <c r="NX39" s="15">
        <f t="shared" si="467"/>
        <v>7.2535585118299366</v>
      </c>
      <c r="NY39" s="15">
        <f t="shared" si="467"/>
        <v>7.4711652671848379</v>
      </c>
      <c r="NZ39" s="15">
        <f t="shared" si="467"/>
        <v>7.6953002252003833</v>
      </c>
      <c r="OA39" s="15">
        <f t="shared" si="467"/>
        <v>7.9261592319563938</v>
      </c>
      <c r="OB39" s="15">
        <f t="shared" si="467"/>
        <v>8.1639440089150863</v>
      </c>
      <c r="OC39" s="15">
        <f t="shared" si="467"/>
        <v>8.4088623291825382</v>
      </c>
      <c r="OD39" s="15">
        <f t="shared" si="467"/>
        <v>8.6611281990580125</v>
      </c>
      <c r="OE39" s="15">
        <f t="shared" si="467"/>
        <v>8.9209620450297571</v>
      </c>
      <c r="OF39" s="15">
        <f t="shared" si="467"/>
        <v>9.1885909063806466</v>
      </c>
      <c r="OH39" s="58" t="str">
        <f>_xlfn.CONCAT(C36," ",D39)</f>
        <v xml:space="preserve">Fox Island Wind (Market) FCM Clearing Price </v>
      </c>
    </row>
    <row r="40" spans="2:398" x14ac:dyDescent="0.25">
      <c r="C40" s="3"/>
      <c r="D40" s="19" t="s">
        <v>85</v>
      </c>
      <c r="E40" s="16">
        <f t="shared" ref="E40:BP40" si="474">-E36*E39*E37*1000</f>
        <v>0</v>
      </c>
      <c r="F40" s="16">
        <f t="shared" si="474"/>
        <v>0</v>
      </c>
      <c r="G40" s="16">
        <f t="shared" si="474"/>
        <v>0</v>
      </c>
      <c r="H40" s="16">
        <f t="shared" si="474"/>
        <v>0</v>
      </c>
      <c r="I40" s="16">
        <f t="shared" si="474"/>
        <v>0</v>
      </c>
      <c r="J40" s="16">
        <f t="shared" si="474"/>
        <v>0</v>
      </c>
      <c r="K40" s="16">
        <f t="shared" si="474"/>
        <v>0</v>
      </c>
      <c r="L40" s="16">
        <f t="shared" si="474"/>
        <v>0</v>
      </c>
      <c r="M40" s="16">
        <f t="shared" si="474"/>
        <v>0</v>
      </c>
      <c r="N40" s="16">
        <f t="shared" si="474"/>
        <v>0</v>
      </c>
      <c r="O40" s="16">
        <f t="shared" si="474"/>
        <v>0</v>
      </c>
      <c r="P40" s="16">
        <f t="shared" si="474"/>
        <v>0</v>
      </c>
      <c r="Q40" s="16">
        <f t="shared" si="474"/>
        <v>0</v>
      </c>
      <c r="R40" s="16">
        <f t="shared" si="474"/>
        <v>0</v>
      </c>
      <c r="S40" s="16">
        <f t="shared" si="474"/>
        <v>0</v>
      </c>
      <c r="T40" s="16">
        <f t="shared" si="474"/>
        <v>0</v>
      </c>
      <c r="U40" s="16">
        <f t="shared" si="474"/>
        <v>0</v>
      </c>
      <c r="V40" s="16">
        <f t="shared" si="474"/>
        <v>0</v>
      </c>
      <c r="W40" s="16">
        <f t="shared" si="474"/>
        <v>0</v>
      </c>
      <c r="X40" s="16">
        <f t="shared" si="474"/>
        <v>0</v>
      </c>
      <c r="Y40" s="16">
        <f t="shared" si="474"/>
        <v>0</v>
      </c>
      <c r="Z40" s="16">
        <f t="shared" si="474"/>
        <v>0</v>
      </c>
      <c r="AA40" s="16">
        <f t="shared" si="474"/>
        <v>0</v>
      </c>
      <c r="AB40" s="16">
        <f t="shared" si="474"/>
        <v>0</v>
      </c>
      <c r="AC40" s="16">
        <f t="shared" si="474"/>
        <v>0</v>
      </c>
      <c r="AD40" s="16">
        <f t="shared" si="474"/>
        <v>0</v>
      </c>
      <c r="AE40" s="16">
        <f t="shared" si="474"/>
        <v>0</v>
      </c>
      <c r="AF40" s="16">
        <f t="shared" si="474"/>
        <v>0</v>
      </c>
      <c r="AG40" s="16">
        <f t="shared" si="474"/>
        <v>0</v>
      </c>
      <c r="AH40" s="16">
        <f t="shared" si="474"/>
        <v>0</v>
      </c>
      <c r="AI40" s="16">
        <f t="shared" si="474"/>
        <v>0</v>
      </c>
      <c r="AJ40" s="16">
        <f t="shared" si="474"/>
        <v>0</v>
      </c>
      <c r="AK40" s="16">
        <f t="shared" si="474"/>
        <v>0</v>
      </c>
      <c r="AL40" s="16">
        <f t="shared" si="474"/>
        <v>0</v>
      </c>
      <c r="AM40" s="16">
        <f t="shared" si="474"/>
        <v>0</v>
      </c>
      <c r="AN40" s="16">
        <f t="shared" si="474"/>
        <v>0</v>
      </c>
      <c r="AO40" s="16">
        <f t="shared" si="474"/>
        <v>0</v>
      </c>
      <c r="AP40" s="16">
        <f t="shared" si="474"/>
        <v>0</v>
      </c>
      <c r="AQ40" s="16">
        <f t="shared" si="474"/>
        <v>0</v>
      </c>
      <c r="AR40" s="16">
        <f t="shared" si="474"/>
        <v>0</v>
      </c>
      <c r="AS40" s="16">
        <f t="shared" si="474"/>
        <v>0</v>
      </c>
      <c r="AT40" s="16">
        <f t="shared" si="474"/>
        <v>0</v>
      </c>
      <c r="AU40" s="16">
        <f t="shared" si="474"/>
        <v>0</v>
      </c>
      <c r="AV40" s="16">
        <f t="shared" si="474"/>
        <v>0</v>
      </c>
      <c r="AW40" s="16">
        <f t="shared" si="474"/>
        <v>0</v>
      </c>
      <c r="AX40" s="16">
        <f t="shared" si="474"/>
        <v>0</v>
      </c>
      <c r="AY40" s="16">
        <f t="shared" si="474"/>
        <v>0</v>
      </c>
      <c r="AZ40" s="16">
        <f t="shared" si="474"/>
        <v>0</v>
      </c>
      <c r="BA40" s="16">
        <f t="shared" si="474"/>
        <v>0</v>
      </c>
      <c r="BB40" s="16">
        <f t="shared" si="474"/>
        <v>0</v>
      </c>
      <c r="BC40" s="16">
        <f t="shared" si="474"/>
        <v>0</v>
      </c>
      <c r="BD40" s="16">
        <f t="shared" si="474"/>
        <v>0</v>
      </c>
      <c r="BE40" s="16">
        <f t="shared" si="474"/>
        <v>0</v>
      </c>
      <c r="BF40" s="16">
        <f t="shared" si="474"/>
        <v>0</v>
      </c>
      <c r="BG40" s="16">
        <f t="shared" si="474"/>
        <v>0</v>
      </c>
      <c r="BH40" s="16">
        <f t="shared" si="474"/>
        <v>0</v>
      </c>
      <c r="BI40" s="16">
        <f t="shared" si="474"/>
        <v>0</v>
      </c>
      <c r="BJ40" s="16">
        <f t="shared" si="474"/>
        <v>0</v>
      </c>
      <c r="BK40" s="16">
        <f t="shared" si="474"/>
        <v>0</v>
      </c>
      <c r="BL40" s="16">
        <f t="shared" si="474"/>
        <v>0</v>
      </c>
      <c r="BM40" s="16">
        <f t="shared" si="474"/>
        <v>0</v>
      </c>
      <c r="BN40" s="16">
        <f t="shared" si="474"/>
        <v>0</v>
      </c>
      <c r="BO40" s="16">
        <f t="shared" si="474"/>
        <v>0</v>
      </c>
      <c r="BP40" s="16">
        <f t="shared" si="474"/>
        <v>0</v>
      </c>
      <c r="BQ40" s="16">
        <f t="shared" ref="BQ40:EB40" si="475">-BQ36*BQ39*BQ37*1000</f>
        <v>0</v>
      </c>
      <c r="BR40" s="16">
        <f t="shared" si="475"/>
        <v>0</v>
      </c>
      <c r="BS40" s="16">
        <f t="shared" si="475"/>
        <v>0</v>
      </c>
      <c r="BT40" s="16">
        <f t="shared" si="475"/>
        <v>0</v>
      </c>
      <c r="BU40" s="16">
        <f t="shared" si="475"/>
        <v>0</v>
      </c>
      <c r="BV40" s="16">
        <f t="shared" si="475"/>
        <v>0</v>
      </c>
      <c r="BW40" s="16">
        <f t="shared" si="475"/>
        <v>0</v>
      </c>
      <c r="BX40" s="16">
        <f t="shared" si="475"/>
        <v>0</v>
      </c>
      <c r="BY40" s="16">
        <f t="shared" si="475"/>
        <v>0</v>
      </c>
      <c r="BZ40" s="16">
        <f t="shared" si="475"/>
        <v>0</v>
      </c>
      <c r="CA40" s="16">
        <f t="shared" si="475"/>
        <v>0</v>
      </c>
      <c r="CB40" s="16">
        <f t="shared" si="475"/>
        <v>0</v>
      </c>
      <c r="CC40" s="16">
        <f t="shared" si="475"/>
        <v>0</v>
      </c>
      <c r="CD40" s="16">
        <f t="shared" si="475"/>
        <v>0</v>
      </c>
      <c r="CE40" s="16">
        <f t="shared" si="475"/>
        <v>0</v>
      </c>
      <c r="CF40" s="16">
        <f t="shared" si="475"/>
        <v>0</v>
      </c>
      <c r="CG40" s="16">
        <f t="shared" si="475"/>
        <v>0</v>
      </c>
      <c r="CH40" s="16">
        <f t="shared" si="475"/>
        <v>0</v>
      </c>
      <c r="CI40" s="16">
        <f t="shared" si="475"/>
        <v>0</v>
      </c>
      <c r="CJ40" s="16">
        <f t="shared" si="475"/>
        <v>0</v>
      </c>
      <c r="CK40" s="16">
        <f t="shared" si="475"/>
        <v>0</v>
      </c>
      <c r="CL40" s="16">
        <f t="shared" si="475"/>
        <v>0</v>
      </c>
      <c r="CM40" s="16">
        <f t="shared" si="475"/>
        <v>0</v>
      </c>
      <c r="CN40" s="16">
        <f t="shared" si="475"/>
        <v>0</v>
      </c>
      <c r="CO40" s="16">
        <f t="shared" si="475"/>
        <v>0</v>
      </c>
      <c r="CP40" s="16">
        <f t="shared" si="475"/>
        <v>0</v>
      </c>
      <c r="CQ40" s="16">
        <f t="shared" si="475"/>
        <v>0</v>
      </c>
      <c r="CR40" s="16">
        <f t="shared" si="475"/>
        <v>0</v>
      </c>
      <c r="CS40" s="16">
        <f t="shared" si="475"/>
        <v>0</v>
      </c>
      <c r="CT40" s="16">
        <f t="shared" si="475"/>
        <v>0</v>
      </c>
      <c r="CU40" s="16">
        <f t="shared" si="475"/>
        <v>0</v>
      </c>
      <c r="CV40" s="16">
        <f t="shared" si="475"/>
        <v>0</v>
      </c>
      <c r="CW40" s="16">
        <f t="shared" si="475"/>
        <v>0</v>
      </c>
      <c r="CX40" s="16">
        <f t="shared" si="475"/>
        <v>0</v>
      </c>
      <c r="CY40" s="16">
        <f t="shared" si="475"/>
        <v>0</v>
      </c>
      <c r="CZ40" s="16">
        <f t="shared" si="475"/>
        <v>0</v>
      </c>
      <c r="DA40" s="16">
        <f t="shared" si="475"/>
        <v>0</v>
      </c>
      <c r="DB40" s="16">
        <f t="shared" si="475"/>
        <v>0</v>
      </c>
      <c r="DC40" s="16">
        <f t="shared" si="475"/>
        <v>0</v>
      </c>
      <c r="DD40" s="16">
        <f t="shared" si="475"/>
        <v>0</v>
      </c>
      <c r="DE40" s="16">
        <f t="shared" si="475"/>
        <v>0</v>
      </c>
      <c r="DF40" s="16">
        <f t="shared" si="475"/>
        <v>0</v>
      </c>
      <c r="DG40" s="16">
        <f t="shared" si="475"/>
        <v>0</v>
      </c>
      <c r="DH40" s="16">
        <f t="shared" si="475"/>
        <v>0</v>
      </c>
      <c r="DI40" s="16">
        <f t="shared" si="475"/>
        <v>0</v>
      </c>
      <c r="DJ40" s="16">
        <f t="shared" si="475"/>
        <v>0</v>
      </c>
      <c r="DK40" s="16">
        <f t="shared" si="475"/>
        <v>0</v>
      </c>
      <c r="DL40" s="16">
        <f t="shared" si="475"/>
        <v>0</v>
      </c>
      <c r="DM40" s="16">
        <f t="shared" si="475"/>
        <v>0</v>
      </c>
      <c r="DN40" s="16">
        <f t="shared" si="475"/>
        <v>0</v>
      </c>
      <c r="DO40" s="16">
        <f t="shared" si="475"/>
        <v>0</v>
      </c>
      <c r="DP40" s="16">
        <f t="shared" si="475"/>
        <v>0</v>
      </c>
      <c r="DQ40" s="16">
        <f t="shared" si="475"/>
        <v>0</v>
      </c>
      <c r="DR40" s="16">
        <f t="shared" si="475"/>
        <v>0</v>
      </c>
      <c r="DS40" s="16">
        <f t="shared" si="475"/>
        <v>0</v>
      </c>
      <c r="DT40" s="16">
        <f t="shared" si="475"/>
        <v>0</v>
      </c>
      <c r="DU40" s="16">
        <f t="shared" si="475"/>
        <v>0</v>
      </c>
      <c r="DV40" s="16">
        <f t="shared" si="475"/>
        <v>0</v>
      </c>
      <c r="DW40" s="16">
        <f t="shared" si="475"/>
        <v>0</v>
      </c>
      <c r="DX40" s="16">
        <f t="shared" si="475"/>
        <v>0</v>
      </c>
      <c r="DY40" s="16">
        <f t="shared" si="475"/>
        <v>0</v>
      </c>
      <c r="DZ40" s="16">
        <f t="shared" si="475"/>
        <v>0</v>
      </c>
      <c r="EA40" s="16">
        <f t="shared" si="475"/>
        <v>0</v>
      </c>
      <c r="EB40" s="16">
        <f t="shared" si="475"/>
        <v>0</v>
      </c>
      <c r="EC40" s="16">
        <f t="shared" ref="EC40:GN40" si="476">-EC36*EC39*EC37*1000</f>
        <v>0</v>
      </c>
      <c r="ED40" s="16">
        <f t="shared" si="476"/>
        <v>0</v>
      </c>
      <c r="EE40" s="16">
        <f t="shared" si="476"/>
        <v>0</v>
      </c>
      <c r="EF40" s="16">
        <f t="shared" si="476"/>
        <v>0</v>
      </c>
      <c r="EG40" s="16">
        <f t="shared" si="476"/>
        <v>0</v>
      </c>
      <c r="EH40" s="16">
        <f t="shared" si="476"/>
        <v>0</v>
      </c>
      <c r="EI40" s="16">
        <f t="shared" si="476"/>
        <v>0</v>
      </c>
      <c r="EJ40" s="16">
        <f t="shared" si="476"/>
        <v>0</v>
      </c>
      <c r="EK40" s="16">
        <f t="shared" si="476"/>
        <v>0</v>
      </c>
      <c r="EL40" s="16">
        <f t="shared" si="476"/>
        <v>0</v>
      </c>
      <c r="EM40" s="16">
        <f t="shared" si="476"/>
        <v>0</v>
      </c>
      <c r="EN40" s="16">
        <f t="shared" si="476"/>
        <v>0</v>
      </c>
      <c r="EO40" s="16">
        <f t="shared" si="476"/>
        <v>0</v>
      </c>
      <c r="EP40" s="16">
        <f t="shared" si="476"/>
        <v>0</v>
      </c>
      <c r="EQ40" s="16">
        <f t="shared" si="476"/>
        <v>0</v>
      </c>
      <c r="ER40" s="16">
        <f t="shared" si="476"/>
        <v>0</v>
      </c>
      <c r="ES40" s="16">
        <f t="shared" si="476"/>
        <v>0</v>
      </c>
      <c r="ET40" s="16">
        <f t="shared" si="476"/>
        <v>0</v>
      </c>
      <c r="EU40" s="16">
        <f t="shared" si="476"/>
        <v>0</v>
      </c>
      <c r="EV40" s="16">
        <f t="shared" si="476"/>
        <v>0</v>
      </c>
      <c r="EW40" s="16">
        <f t="shared" si="476"/>
        <v>0</v>
      </c>
      <c r="EX40" s="16">
        <f t="shared" si="476"/>
        <v>0</v>
      </c>
      <c r="EY40" s="16">
        <f t="shared" si="476"/>
        <v>0</v>
      </c>
      <c r="EZ40" s="16">
        <f t="shared" si="476"/>
        <v>0</v>
      </c>
      <c r="FA40" s="16">
        <f t="shared" si="476"/>
        <v>0</v>
      </c>
      <c r="FB40" s="16">
        <f t="shared" si="476"/>
        <v>0</v>
      </c>
      <c r="FC40" s="16">
        <f t="shared" si="476"/>
        <v>0</v>
      </c>
      <c r="FD40" s="16">
        <f t="shared" si="476"/>
        <v>0</v>
      </c>
      <c r="FE40" s="16">
        <f t="shared" si="476"/>
        <v>0</v>
      </c>
      <c r="FF40" s="16">
        <f t="shared" si="476"/>
        <v>0</v>
      </c>
      <c r="FG40" s="16">
        <f t="shared" si="476"/>
        <v>0</v>
      </c>
      <c r="FH40" s="16">
        <f t="shared" si="476"/>
        <v>0</v>
      </c>
      <c r="FI40" s="16">
        <f t="shared" si="476"/>
        <v>0</v>
      </c>
      <c r="FJ40" s="16">
        <f t="shared" si="476"/>
        <v>0</v>
      </c>
      <c r="FK40" s="16">
        <f t="shared" si="476"/>
        <v>0</v>
      </c>
      <c r="FL40" s="16">
        <f t="shared" si="476"/>
        <v>0</v>
      </c>
      <c r="FM40" s="16">
        <f t="shared" si="476"/>
        <v>0</v>
      </c>
      <c r="FN40" s="16">
        <f t="shared" si="476"/>
        <v>0</v>
      </c>
      <c r="FO40" s="16">
        <f t="shared" si="476"/>
        <v>0</v>
      </c>
      <c r="FP40" s="16">
        <f t="shared" si="476"/>
        <v>0</v>
      </c>
      <c r="FQ40" s="16">
        <f t="shared" si="476"/>
        <v>0</v>
      </c>
      <c r="FR40" s="16">
        <f t="shared" si="476"/>
        <v>0</v>
      </c>
      <c r="FS40" s="16">
        <f t="shared" si="476"/>
        <v>0</v>
      </c>
      <c r="FT40" s="16">
        <f t="shared" si="476"/>
        <v>0</v>
      </c>
      <c r="FU40" s="16">
        <f t="shared" si="476"/>
        <v>0</v>
      </c>
      <c r="FV40" s="16">
        <f t="shared" si="476"/>
        <v>0</v>
      </c>
      <c r="FW40" s="16">
        <f t="shared" si="476"/>
        <v>0</v>
      </c>
      <c r="FX40" s="16">
        <f t="shared" si="476"/>
        <v>0</v>
      </c>
      <c r="FY40" s="16">
        <f t="shared" si="476"/>
        <v>0</v>
      </c>
      <c r="FZ40" s="16">
        <f t="shared" si="476"/>
        <v>0</v>
      </c>
      <c r="GA40" s="16">
        <f t="shared" si="476"/>
        <v>0</v>
      </c>
      <c r="GB40" s="16">
        <f t="shared" si="476"/>
        <v>0</v>
      </c>
      <c r="GC40" s="16">
        <f t="shared" si="476"/>
        <v>0</v>
      </c>
      <c r="GD40" s="16">
        <f t="shared" si="476"/>
        <v>0</v>
      </c>
      <c r="GE40" s="16">
        <f t="shared" si="476"/>
        <v>0</v>
      </c>
      <c r="GF40" s="16">
        <f t="shared" si="476"/>
        <v>0</v>
      </c>
      <c r="GG40" s="16">
        <f t="shared" si="476"/>
        <v>0</v>
      </c>
      <c r="GH40" s="16">
        <f t="shared" si="476"/>
        <v>0</v>
      </c>
      <c r="GI40" s="16">
        <f t="shared" si="476"/>
        <v>0</v>
      </c>
      <c r="GJ40" s="16">
        <f t="shared" si="476"/>
        <v>0</v>
      </c>
      <c r="GK40" s="16">
        <f t="shared" si="476"/>
        <v>0</v>
      </c>
      <c r="GL40" s="16">
        <f t="shared" si="476"/>
        <v>0</v>
      </c>
      <c r="GM40" s="16">
        <f t="shared" si="476"/>
        <v>0</v>
      </c>
      <c r="GN40" s="16">
        <f t="shared" si="476"/>
        <v>0</v>
      </c>
      <c r="GO40" s="16">
        <f t="shared" ref="GO40:IZ40" si="477">-GO36*GO39*GO37*1000</f>
        <v>0</v>
      </c>
      <c r="GP40" s="16">
        <f t="shared" si="477"/>
        <v>0</v>
      </c>
      <c r="GQ40" s="16">
        <f t="shared" si="477"/>
        <v>0</v>
      </c>
      <c r="GR40" s="16">
        <f t="shared" si="477"/>
        <v>0</v>
      </c>
      <c r="GS40" s="16">
        <f t="shared" si="477"/>
        <v>0</v>
      </c>
      <c r="GT40" s="16">
        <f t="shared" si="477"/>
        <v>0</v>
      </c>
      <c r="GU40" s="16">
        <f t="shared" si="477"/>
        <v>0</v>
      </c>
      <c r="GV40" s="16">
        <f t="shared" si="477"/>
        <v>0</v>
      </c>
      <c r="GW40" s="16">
        <f t="shared" si="477"/>
        <v>0</v>
      </c>
      <c r="GX40" s="16">
        <f t="shared" si="477"/>
        <v>0</v>
      </c>
      <c r="GY40" s="16">
        <f t="shared" si="477"/>
        <v>0</v>
      </c>
      <c r="GZ40" s="16">
        <f t="shared" si="477"/>
        <v>0</v>
      </c>
      <c r="HA40" s="16">
        <f t="shared" si="477"/>
        <v>0</v>
      </c>
      <c r="HB40" s="16">
        <f t="shared" si="477"/>
        <v>0</v>
      </c>
      <c r="HC40" s="16">
        <f t="shared" si="477"/>
        <v>0</v>
      </c>
      <c r="HD40" s="16">
        <f t="shared" si="477"/>
        <v>0</v>
      </c>
      <c r="HE40" s="16">
        <f t="shared" si="477"/>
        <v>0</v>
      </c>
      <c r="HF40" s="16">
        <f t="shared" si="477"/>
        <v>0</v>
      </c>
      <c r="HG40" s="16">
        <f t="shared" si="477"/>
        <v>0</v>
      </c>
      <c r="HH40" s="16">
        <f t="shared" si="477"/>
        <v>0</v>
      </c>
      <c r="HI40" s="16">
        <f t="shared" si="477"/>
        <v>0</v>
      </c>
      <c r="HJ40" s="16">
        <f t="shared" si="477"/>
        <v>0</v>
      </c>
      <c r="HK40" s="16">
        <f t="shared" si="477"/>
        <v>0</v>
      </c>
      <c r="HL40" s="16">
        <f t="shared" si="477"/>
        <v>0</v>
      </c>
      <c r="HM40" s="16">
        <f t="shared" si="477"/>
        <v>0</v>
      </c>
      <c r="HN40" s="16">
        <f t="shared" si="477"/>
        <v>0</v>
      </c>
      <c r="HO40" s="16">
        <f t="shared" si="477"/>
        <v>0</v>
      </c>
      <c r="HP40" s="16">
        <f t="shared" si="477"/>
        <v>0</v>
      </c>
      <c r="HQ40" s="16">
        <f t="shared" si="477"/>
        <v>0</v>
      </c>
      <c r="HR40" s="16">
        <f t="shared" si="477"/>
        <v>0</v>
      </c>
      <c r="HS40" s="16">
        <f t="shared" si="477"/>
        <v>0</v>
      </c>
      <c r="HT40" s="16">
        <f t="shared" si="477"/>
        <v>0</v>
      </c>
      <c r="HU40" s="16">
        <f t="shared" si="477"/>
        <v>0</v>
      </c>
      <c r="HV40" s="16">
        <f t="shared" si="477"/>
        <v>0</v>
      </c>
      <c r="HW40" s="16">
        <f t="shared" si="477"/>
        <v>0</v>
      </c>
      <c r="HX40" s="16">
        <f t="shared" si="477"/>
        <v>0</v>
      </c>
      <c r="HY40" s="16">
        <f t="shared" si="477"/>
        <v>0</v>
      </c>
      <c r="HZ40" s="16">
        <f t="shared" si="477"/>
        <v>0</v>
      </c>
      <c r="IA40" s="16">
        <f t="shared" si="477"/>
        <v>0</v>
      </c>
      <c r="IB40" s="16">
        <f t="shared" si="477"/>
        <v>0</v>
      </c>
      <c r="IC40" s="16">
        <f t="shared" si="477"/>
        <v>0</v>
      </c>
      <c r="ID40" s="16">
        <f t="shared" si="477"/>
        <v>0</v>
      </c>
      <c r="IE40" s="16">
        <f t="shared" si="477"/>
        <v>0</v>
      </c>
      <c r="IF40" s="16">
        <f t="shared" si="477"/>
        <v>0</v>
      </c>
      <c r="IG40" s="16">
        <f t="shared" si="477"/>
        <v>0</v>
      </c>
      <c r="IH40" s="16">
        <f t="shared" si="477"/>
        <v>0</v>
      </c>
      <c r="II40" s="16">
        <f t="shared" si="477"/>
        <v>0</v>
      </c>
      <c r="IJ40" s="16">
        <f t="shared" si="477"/>
        <v>0</v>
      </c>
      <c r="IK40" s="16">
        <f t="shared" si="477"/>
        <v>0</v>
      </c>
      <c r="IL40" s="16">
        <f t="shared" si="477"/>
        <v>0</v>
      </c>
      <c r="IM40" s="16">
        <f t="shared" si="477"/>
        <v>0</v>
      </c>
      <c r="IN40" s="16">
        <f t="shared" si="477"/>
        <v>0</v>
      </c>
      <c r="IO40" s="16">
        <f t="shared" si="477"/>
        <v>0</v>
      </c>
      <c r="IP40" s="16">
        <f t="shared" si="477"/>
        <v>0</v>
      </c>
      <c r="IQ40" s="16">
        <f t="shared" si="477"/>
        <v>0</v>
      </c>
      <c r="IR40" s="16">
        <f t="shared" si="477"/>
        <v>0</v>
      </c>
      <c r="IS40" s="16">
        <f t="shared" si="477"/>
        <v>0</v>
      </c>
      <c r="IT40" s="16">
        <f t="shared" si="477"/>
        <v>0</v>
      </c>
      <c r="IU40" s="16">
        <f t="shared" si="477"/>
        <v>0</v>
      </c>
      <c r="IV40" s="16">
        <f t="shared" si="477"/>
        <v>0</v>
      </c>
      <c r="IW40" s="16">
        <f t="shared" si="477"/>
        <v>0</v>
      </c>
      <c r="IX40" s="16">
        <f t="shared" si="477"/>
        <v>0</v>
      </c>
      <c r="IY40" s="16">
        <f t="shared" si="477"/>
        <v>0</v>
      </c>
      <c r="IZ40" s="16">
        <f t="shared" si="477"/>
        <v>0</v>
      </c>
      <c r="JA40" s="16">
        <f t="shared" ref="JA40:LL40" si="478">-JA36*JA39*JA37*1000</f>
        <v>0</v>
      </c>
      <c r="JB40" s="16">
        <f t="shared" si="478"/>
        <v>0</v>
      </c>
      <c r="JC40" s="16">
        <f t="shared" si="478"/>
        <v>0</v>
      </c>
      <c r="JD40" s="16">
        <f t="shared" si="478"/>
        <v>0</v>
      </c>
      <c r="JE40" s="16">
        <f t="shared" si="478"/>
        <v>0</v>
      </c>
      <c r="JF40" s="16">
        <f t="shared" si="478"/>
        <v>0</v>
      </c>
      <c r="JG40" s="16">
        <f t="shared" si="478"/>
        <v>0</v>
      </c>
      <c r="JH40" s="16">
        <f t="shared" si="478"/>
        <v>0</v>
      </c>
      <c r="JI40" s="16">
        <f t="shared" si="478"/>
        <v>0</v>
      </c>
      <c r="JJ40" s="16">
        <f t="shared" si="478"/>
        <v>0</v>
      </c>
      <c r="JK40" s="16">
        <f t="shared" si="478"/>
        <v>0</v>
      </c>
      <c r="JL40" s="16">
        <f t="shared" si="478"/>
        <v>0</v>
      </c>
      <c r="JM40" s="16">
        <f t="shared" si="478"/>
        <v>0</v>
      </c>
      <c r="JN40" s="16">
        <f t="shared" si="478"/>
        <v>0</v>
      </c>
      <c r="JO40" s="16">
        <f t="shared" si="478"/>
        <v>0</v>
      </c>
      <c r="JP40" s="16">
        <f t="shared" si="478"/>
        <v>0</v>
      </c>
      <c r="JQ40" s="16">
        <f t="shared" si="478"/>
        <v>0</v>
      </c>
      <c r="JR40" s="16">
        <f t="shared" si="478"/>
        <v>0</v>
      </c>
      <c r="JS40" s="16">
        <f t="shared" si="478"/>
        <v>0</v>
      </c>
      <c r="JT40" s="16">
        <f t="shared" si="478"/>
        <v>0</v>
      </c>
      <c r="JU40" s="16">
        <f t="shared" si="478"/>
        <v>0</v>
      </c>
      <c r="JV40" s="16">
        <f t="shared" si="478"/>
        <v>0</v>
      </c>
      <c r="JW40" s="16">
        <f t="shared" si="478"/>
        <v>0</v>
      </c>
      <c r="JX40" s="16">
        <f t="shared" si="478"/>
        <v>0</v>
      </c>
      <c r="JY40" s="16">
        <f t="shared" si="478"/>
        <v>0</v>
      </c>
      <c r="JZ40" s="16">
        <f t="shared" si="478"/>
        <v>0</v>
      </c>
      <c r="KA40" s="16">
        <f t="shared" si="478"/>
        <v>0</v>
      </c>
      <c r="KB40" s="16">
        <f t="shared" si="478"/>
        <v>0</v>
      </c>
      <c r="KC40" s="16">
        <f t="shared" si="478"/>
        <v>0</v>
      </c>
      <c r="KD40" s="16">
        <f t="shared" si="478"/>
        <v>0</v>
      </c>
      <c r="KE40" s="16">
        <f t="shared" si="478"/>
        <v>0</v>
      </c>
      <c r="KF40" s="16">
        <f t="shared" si="478"/>
        <v>0</v>
      </c>
      <c r="KG40" s="16">
        <f t="shared" si="478"/>
        <v>0</v>
      </c>
      <c r="KH40" s="16">
        <f t="shared" si="478"/>
        <v>0</v>
      </c>
      <c r="KI40" s="16">
        <f t="shared" si="478"/>
        <v>0</v>
      </c>
      <c r="KJ40" s="16">
        <f t="shared" si="478"/>
        <v>0</v>
      </c>
      <c r="KK40" s="16">
        <f t="shared" si="478"/>
        <v>0</v>
      </c>
      <c r="KL40" s="16">
        <f t="shared" si="478"/>
        <v>0</v>
      </c>
      <c r="KM40" s="16">
        <f t="shared" si="478"/>
        <v>0</v>
      </c>
      <c r="KN40" s="16">
        <f t="shared" si="478"/>
        <v>0</v>
      </c>
      <c r="KO40" s="16">
        <f t="shared" si="478"/>
        <v>0</v>
      </c>
      <c r="KP40" s="16">
        <f t="shared" si="478"/>
        <v>0</v>
      </c>
      <c r="KQ40" s="16">
        <f t="shared" si="478"/>
        <v>0</v>
      </c>
      <c r="KR40" s="16">
        <f t="shared" si="478"/>
        <v>0</v>
      </c>
      <c r="KS40" s="16">
        <f t="shared" si="478"/>
        <v>0</v>
      </c>
      <c r="KT40" s="16">
        <f t="shared" si="478"/>
        <v>0</v>
      </c>
      <c r="KU40" s="16">
        <f t="shared" si="478"/>
        <v>0</v>
      </c>
      <c r="KV40" s="16">
        <f t="shared" si="478"/>
        <v>0</v>
      </c>
      <c r="KW40" s="16">
        <f t="shared" si="478"/>
        <v>0</v>
      </c>
      <c r="KX40" s="16">
        <f t="shared" si="478"/>
        <v>0</v>
      </c>
      <c r="KY40" s="16">
        <f t="shared" si="478"/>
        <v>0</v>
      </c>
      <c r="KZ40" s="16">
        <f t="shared" si="478"/>
        <v>0</v>
      </c>
      <c r="LA40" s="16">
        <f t="shared" si="478"/>
        <v>0</v>
      </c>
      <c r="LB40" s="16">
        <f t="shared" si="478"/>
        <v>0</v>
      </c>
      <c r="LC40" s="16">
        <f t="shared" si="478"/>
        <v>0</v>
      </c>
      <c r="LD40" s="16">
        <f t="shared" si="478"/>
        <v>0</v>
      </c>
      <c r="LE40" s="16">
        <f t="shared" si="478"/>
        <v>0</v>
      </c>
      <c r="LF40" s="16">
        <f t="shared" si="478"/>
        <v>0</v>
      </c>
      <c r="LG40" s="16">
        <f t="shared" si="478"/>
        <v>0</v>
      </c>
      <c r="LH40" s="16">
        <f t="shared" si="478"/>
        <v>0</v>
      </c>
      <c r="LI40" s="16">
        <f t="shared" si="478"/>
        <v>0</v>
      </c>
      <c r="LJ40" s="16">
        <f t="shared" si="478"/>
        <v>0</v>
      </c>
      <c r="LK40" s="16">
        <f t="shared" si="478"/>
        <v>0</v>
      </c>
      <c r="LL40" s="16">
        <f t="shared" si="478"/>
        <v>0</v>
      </c>
      <c r="LM40" s="16">
        <f t="shared" ref="LM40:MZ40" si="479">-LM36*LM39*LM37*1000</f>
        <v>0</v>
      </c>
      <c r="LN40" s="16">
        <f t="shared" si="479"/>
        <v>0</v>
      </c>
      <c r="LO40" s="16">
        <f t="shared" si="479"/>
        <v>0</v>
      </c>
      <c r="LP40" s="16">
        <f t="shared" si="479"/>
        <v>0</v>
      </c>
      <c r="LQ40" s="16">
        <f t="shared" si="479"/>
        <v>0</v>
      </c>
      <c r="LR40" s="16">
        <f t="shared" si="479"/>
        <v>0</v>
      </c>
      <c r="LS40" s="16">
        <f t="shared" si="479"/>
        <v>0</v>
      </c>
      <c r="LT40" s="16">
        <f t="shared" si="479"/>
        <v>0</v>
      </c>
      <c r="LU40" s="16">
        <f t="shared" si="479"/>
        <v>0</v>
      </c>
      <c r="LV40" s="16">
        <f t="shared" si="479"/>
        <v>0</v>
      </c>
      <c r="LW40" s="16">
        <f t="shared" si="479"/>
        <v>0</v>
      </c>
      <c r="LX40" s="16">
        <f t="shared" si="479"/>
        <v>0</v>
      </c>
      <c r="LY40" s="16">
        <f t="shared" si="479"/>
        <v>0</v>
      </c>
      <c r="LZ40" s="16">
        <f t="shared" si="479"/>
        <v>0</v>
      </c>
      <c r="MA40" s="16">
        <f t="shared" si="479"/>
        <v>0</v>
      </c>
      <c r="MB40" s="16">
        <f t="shared" si="479"/>
        <v>0</v>
      </c>
      <c r="MC40" s="16">
        <f t="shared" si="479"/>
        <v>0</v>
      </c>
      <c r="MD40" s="16">
        <f t="shared" si="479"/>
        <v>0</v>
      </c>
      <c r="ME40" s="16">
        <f t="shared" si="479"/>
        <v>0</v>
      </c>
      <c r="MF40" s="16">
        <f t="shared" si="479"/>
        <v>0</v>
      </c>
      <c r="MG40" s="16">
        <f t="shared" si="479"/>
        <v>0</v>
      </c>
      <c r="MH40" s="16">
        <f t="shared" si="479"/>
        <v>0</v>
      </c>
      <c r="MI40" s="16">
        <f t="shared" si="479"/>
        <v>0</v>
      </c>
      <c r="MJ40" s="16">
        <f t="shared" si="479"/>
        <v>0</v>
      </c>
      <c r="MK40" s="16">
        <f t="shared" si="479"/>
        <v>0</v>
      </c>
      <c r="ML40" s="16">
        <f t="shared" si="479"/>
        <v>0</v>
      </c>
      <c r="MM40" s="16">
        <f t="shared" si="479"/>
        <v>0</v>
      </c>
      <c r="MN40" s="16">
        <f t="shared" si="479"/>
        <v>0</v>
      </c>
      <c r="MO40" s="16">
        <f t="shared" si="479"/>
        <v>0</v>
      </c>
      <c r="MP40" s="16">
        <f t="shared" si="479"/>
        <v>0</v>
      </c>
      <c r="MQ40" s="16">
        <f t="shared" si="479"/>
        <v>0</v>
      </c>
      <c r="MR40" s="16">
        <f t="shared" si="479"/>
        <v>0</v>
      </c>
      <c r="MS40" s="16">
        <f t="shared" si="479"/>
        <v>0</v>
      </c>
      <c r="MT40" s="16">
        <f t="shared" si="479"/>
        <v>0</v>
      </c>
      <c r="MU40" s="16">
        <f t="shared" si="479"/>
        <v>0</v>
      </c>
      <c r="MV40" s="16">
        <f t="shared" si="479"/>
        <v>0</v>
      </c>
      <c r="MW40" s="16">
        <f t="shared" si="479"/>
        <v>0</v>
      </c>
      <c r="MX40" s="16">
        <f t="shared" si="479"/>
        <v>0</v>
      </c>
      <c r="MY40" s="16">
        <f t="shared" si="479"/>
        <v>0</v>
      </c>
      <c r="MZ40" s="16">
        <f t="shared" si="479"/>
        <v>0</v>
      </c>
      <c r="NA40" s="1"/>
      <c r="NB40" s="19" t="str">
        <f t="shared" si="464"/>
        <v>Capacity Credits ($)</v>
      </c>
      <c r="NC40" s="16">
        <f t="shared" ref="NC40:NL41" si="480">SUMIF($E$3:$MZ$3,NC$3,$E40:$MZ40)</f>
        <v>0</v>
      </c>
      <c r="ND40" s="16">
        <f t="shared" si="480"/>
        <v>0</v>
      </c>
      <c r="NE40" s="16">
        <f t="shared" si="480"/>
        <v>0</v>
      </c>
      <c r="NF40" s="16">
        <f t="shared" si="480"/>
        <v>0</v>
      </c>
      <c r="NG40" s="16">
        <f t="shared" si="480"/>
        <v>0</v>
      </c>
      <c r="NH40" s="16">
        <f t="shared" si="480"/>
        <v>0</v>
      </c>
      <c r="NI40" s="16">
        <f t="shared" si="480"/>
        <v>0</v>
      </c>
      <c r="NJ40" s="16">
        <f t="shared" si="480"/>
        <v>0</v>
      </c>
      <c r="NK40" s="16">
        <f t="shared" si="480"/>
        <v>0</v>
      </c>
      <c r="NL40" s="16">
        <f t="shared" si="480"/>
        <v>0</v>
      </c>
      <c r="NM40" s="16">
        <f t="shared" ref="NM40:NV41" si="481">SUMIF($E$3:$MZ$3,NM$3,$E40:$MZ40)</f>
        <v>0</v>
      </c>
      <c r="NN40" s="16">
        <f t="shared" si="481"/>
        <v>0</v>
      </c>
      <c r="NO40" s="16">
        <f t="shared" si="481"/>
        <v>0</v>
      </c>
      <c r="NP40" s="16">
        <f t="shared" si="481"/>
        <v>0</v>
      </c>
      <c r="NQ40" s="16">
        <f t="shared" si="481"/>
        <v>0</v>
      </c>
      <c r="NR40" s="16">
        <f t="shared" si="481"/>
        <v>0</v>
      </c>
      <c r="NS40" s="16">
        <f t="shared" si="481"/>
        <v>0</v>
      </c>
      <c r="NT40" s="16">
        <f t="shared" si="481"/>
        <v>0</v>
      </c>
      <c r="NU40" s="16">
        <f t="shared" si="481"/>
        <v>0</v>
      </c>
      <c r="NV40" s="16">
        <f t="shared" si="481"/>
        <v>0</v>
      </c>
      <c r="NW40" s="16">
        <f t="shared" ref="NW40:OF41" si="482">SUMIF($E$3:$MZ$3,NW$3,$E40:$MZ40)</f>
        <v>0</v>
      </c>
      <c r="NX40" s="16">
        <f t="shared" si="482"/>
        <v>0</v>
      </c>
      <c r="NY40" s="16">
        <f t="shared" si="482"/>
        <v>0</v>
      </c>
      <c r="NZ40" s="16">
        <f t="shared" si="482"/>
        <v>0</v>
      </c>
      <c r="OA40" s="16">
        <f t="shared" si="482"/>
        <v>0</v>
      </c>
      <c r="OB40" s="16">
        <f t="shared" si="482"/>
        <v>0</v>
      </c>
      <c r="OC40" s="16">
        <f t="shared" si="482"/>
        <v>0</v>
      </c>
      <c r="OD40" s="16">
        <f t="shared" si="482"/>
        <v>0</v>
      </c>
      <c r="OE40" s="16">
        <f t="shared" si="482"/>
        <v>0</v>
      </c>
      <c r="OF40" s="16">
        <f t="shared" si="482"/>
        <v>0</v>
      </c>
      <c r="OH40" s="58" t="str">
        <f>_xlfn.CONCAT(C36," ",D40)</f>
        <v>Fox Island Wind (Market) Capacity Credits ($)</v>
      </c>
    </row>
    <row r="41" spans="2:398" x14ac:dyDescent="0.25">
      <c r="C41" s="3"/>
      <c r="D41" s="19" t="s">
        <v>270</v>
      </c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  <c r="HU41" s="16"/>
      <c r="HV41" s="16"/>
      <c r="HW41" s="16"/>
      <c r="HX41" s="16"/>
      <c r="HY41" s="16"/>
      <c r="HZ41" s="16"/>
      <c r="IA41" s="16"/>
      <c r="IB41" s="16"/>
      <c r="IC41" s="16"/>
      <c r="ID41" s="16"/>
      <c r="IE41" s="16"/>
      <c r="IF41" s="16"/>
      <c r="IG41" s="16"/>
      <c r="IH41" s="16"/>
      <c r="II41" s="16"/>
      <c r="IJ41" s="16"/>
      <c r="IK41" s="16"/>
      <c r="IL41" s="16"/>
      <c r="IM41" s="16"/>
      <c r="IN41" s="16"/>
      <c r="IO41" s="16"/>
      <c r="IP41" s="16"/>
      <c r="IQ41" s="16"/>
      <c r="IR41" s="16"/>
      <c r="IS41" s="16"/>
      <c r="IT41" s="16"/>
      <c r="IU41" s="16"/>
      <c r="IV41" s="16"/>
      <c r="IW41" s="16"/>
      <c r="IX41" s="16"/>
      <c r="IY41" s="16"/>
      <c r="IZ41" s="16"/>
      <c r="JA41" s="16"/>
      <c r="JB41" s="16"/>
      <c r="JC41" s="16"/>
      <c r="JD41" s="16"/>
      <c r="JE41" s="16"/>
      <c r="JF41" s="16"/>
      <c r="JG41" s="16"/>
      <c r="JH41" s="16"/>
      <c r="JI41" s="16"/>
      <c r="JJ41" s="16"/>
      <c r="JK41" s="16"/>
      <c r="JL41" s="16"/>
      <c r="JM41" s="16"/>
      <c r="JN41" s="16"/>
      <c r="JO41" s="16"/>
      <c r="JP41" s="16"/>
      <c r="JQ41" s="16"/>
      <c r="JR41" s="16"/>
      <c r="JS41" s="16"/>
      <c r="JT41" s="16"/>
      <c r="JU41" s="16"/>
      <c r="JV41" s="16"/>
      <c r="JW41" s="16"/>
      <c r="JX41" s="16"/>
      <c r="JY41" s="16"/>
      <c r="JZ41" s="16"/>
      <c r="KA41" s="16"/>
      <c r="KB41" s="16"/>
      <c r="KC41" s="16"/>
      <c r="KD41" s="16"/>
      <c r="KE41" s="16"/>
      <c r="KF41" s="16"/>
      <c r="KG41" s="16"/>
      <c r="KH41" s="16"/>
      <c r="KI41" s="16"/>
      <c r="KJ41" s="16"/>
      <c r="KK41" s="16"/>
      <c r="KL41" s="16"/>
      <c r="KM41" s="16"/>
      <c r="KN41" s="16"/>
      <c r="KO41" s="16"/>
      <c r="KP41" s="16"/>
      <c r="KQ41" s="16"/>
      <c r="KR41" s="16"/>
      <c r="KS41" s="16"/>
      <c r="KT41" s="16"/>
      <c r="KU41" s="16"/>
      <c r="KV41" s="16"/>
      <c r="KW41" s="16"/>
      <c r="KX41" s="16"/>
      <c r="KY41" s="16"/>
      <c r="KZ41" s="16"/>
      <c r="LA41" s="16"/>
      <c r="LB41" s="16"/>
      <c r="LC41" s="16"/>
      <c r="LD41" s="16"/>
      <c r="LE41" s="16"/>
      <c r="LF41" s="16"/>
      <c r="LG41" s="16"/>
      <c r="LH41" s="16"/>
      <c r="LI41" s="16"/>
      <c r="LJ41" s="16"/>
      <c r="LK41" s="16"/>
      <c r="LL41" s="16"/>
      <c r="LM41" s="16"/>
      <c r="LN41" s="16"/>
      <c r="LO41" s="16"/>
      <c r="LP41" s="16"/>
      <c r="LQ41" s="16"/>
      <c r="LR41" s="16"/>
      <c r="LS41" s="16"/>
      <c r="LT41" s="16"/>
      <c r="LU41" s="16"/>
      <c r="LV41" s="16"/>
      <c r="LW41" s="16"/>
      <c r="LX41" s="16"/>
      <c r="LY41" s="16"/>
      <c r="LZ41" s="16"/>
      <c r="MA41" s="16"/>
      <c r="MB41" s="16"/>
      <c r="MC41" s="16"/>
      <c r="MD41" s="16"/>
      <c r="ME41" s="16"/>
      <c r="MF41" s="16"/>
      <c r="MG41" s="16"/>
      <c r="MH41" s="16"/>
      <c r="MI41" s="16"/>
      <c r="MJ41" s="16"/>
      <c r="MK41" s="16"/>
      <c r="ML41" s="16"/>
      <c r="MM41" s="16"/>
      <c r="MN41" s="16"/>
      <c r="MO41" s="16"/>
      <c r="MP41" s="16"/>
      <c r="MQ41" s="16"/>
      <c r="MR41" s="16"/>
      <c r="MS41" s="16"/>
      <c r="MT41" s="16"/>
      <c r="MU41" s="16"/>
      <c r="MV41" s="16"/>
      <c r="MW41" s="16"/>
      <c r="MX41" s="16"/>
      <c r="MY41" s="16"/>
      <c r="MZ41" s="16"/>
      <c r="NA41" s="1"/>
      <c r="NB41" s="19" t="str">
        <f t="shared" si="464"/>
        <v>Self Supply Credits ($)</v>
      </c>
      <c r="NC41" s="16">
        <f t="shared" si="480"/>
        <v>0</v>
      </c>
      <c r="ND41" s="16">
        <f t="shared" si="480"/>
        <v>0</v>
      </c>
      <c r="NE41" s="16">
        <f t="shared" si="480"/>
        <v>0</v>
      </c>
      <c r="NF41" s="16">
        <f t="shared" si="480"/>
        <v>0</v>
      </c>
      <c r="NG41" s="16">
        <f t="shared" si="480"/>
        <v>0</v>
      </c>
      <c r="NH41" s="16">
        <f t="shared" si="480"/>
        <v>0</v>
      </c>
      <c r="NI41" s="16">
        <f t="shared" si="480"/>
        <v>0</v>
      </c>
      <c r="NJ41" s="16">
        <f t="shared" si="480"/>
        <v>0</v>
      </c>
      <c r="NK41" s="16">
        <f t="shared" si="480"/>
        <v>0</v>
      </c>
      <c r="NL41" s="16">
        <f t="shared" si="480"/>
        <v>0</v>
      </c>
      <c r="NM41" s="16">
        <f t="shared" si="481"/>
        <v>0</v>
      </c>
      <c r="NN41" s="16">
        <f t="shared" si="481"/>
        <v>0</v>
      </c>
      <c r="NO41" s="16">
        <f t="shared" si="481"/>
        <v>0</v>
      </c>
      <c r="NP41" s="16">
        <f t="shared" si="481"/>
        <v>0</v>
      </c>
      <c r="NQ41" s="16">
        <f t="shared" si="481"/>
        <v>0</v>
      </c>
      <c r="NR41" s="16">
        <f t="shared" si="481"/>
        <v>0</v>
      </c>
      <c r="NS41" s="16">
        <f t="shared" si="481"/>
        <v>0</v>
      </c>
      <c r="NT41" s="16">
        <f t="shared" si="481"/>
        <v>0</v>
      </c>
      <c r="NU41" s="16">
        <f t="shared" si="481"/>
        <v>0</v>
      </c>
      <c r="NV41" s="16">
        <f t="shared" si="481"/>
        <v>0</v>
      </c>
      <c r="NW41" s="16">
        <f t="shared" si="482"/>
        <v>0</v>
      </c>
      <c r="NX41" s="16">
        <f t="shared" si="482"/>
        <v>0</v>
      </c>
      <c r="NY41" s="16">
        <f t="shared" si="482"/>
        <v>0</v>
      </c>
      <c r="NZ41" s="16">
        <f t="shared" si="482"/>
        <v>0</v>
      </c>
      <c r="OA41" s="16">
        <f t="shared" si="482"/>
        <v>0</v>
      </c>
      <c r="OB41" s="16">
        <f t="shared" si="482"/>
        <v>0</v>
      </c>
      <c r="OC41" s="16">
        <f t="shared" si="482"/>
        <v>0</v>
      </c>
      <c r="OD41" s="16">
        <f t="shared" si="482"/>
        <v>0</v>
      </c>
      <c r="OE41" s="16">
        <f t="shared" si="482"/>
        <v>0</v>
      </c>
      <c r="OF41" s="16">
        <f t="shared" si="482"/>
        <v>0</v>
      </c>
      <c r="OH41" s="146"/>
    </row>
    <row r="43" spans="2:398" s="76" customFormat="1" x14ac:dyDescent="0.25">
      <c r="B43" s="72" t="s">
        <v>31</v>
      </c>
      <c r="C43" s="73" t="s">
        <v>42</v>
      </c>
      <c r="D43" s="74" t="s">
        <v>73</v>
      </c>
      <c r="E43" s="62">
        <f>+SUM(Cap_MW_Lookups!C6:C11)</f>
        <v>4.0969999999999995</v>
      </c>
      <c r="F43" s="62">
        <f>+SUM(Cap_MW_Lookups!D6:D11)</f>
        <v>4.0969999999999995</v>
      </c>
      <c r="G43" s="62">
        <f>+SUM(Cap_MW_Lookups!E6:E11)</f>
        <v>4.0969999999999995</v>
      </c>
      <c r="H43" s="62">
        <f>+SUM(Cap_MW_Lookups!F6:F11)</f>
        <v>4.0969999999999995</v>
      </c>
      <c r="I43" s="62">
        <f>+SUM(Cap_MW_Lookups!G6:G11)</f>
        <v>4.0969999999999995</v>
      </c>
      <c r="J43" s="62">
        <f>+SUM(Cap_MW_Lookups!H6:H11)</f>
        <v>1.5770000000000002</v>
      </c>
      <c r="K43" s="62">
        <f>+SUM(Cap_MW_Lookups!I6:I11)</f>
        <v>1.5770000000000002</v>
      </c>
      <c r="L43" s="62">
        <f>+SUM(Cap_MW_Lookups!J6:J11)</f>
        <v>1.5770000000000002</v>
      </c>
      <c r="M43" s="62">
        <f>+SUM(Cap_MW_Lookups!K6:K11)</f>
        <v>1.5770000000000002</v>
      </c>
      <c r="N43" s="62">
        <f>+SUM(Cap_MW_Lookups!L6:L11)</f>
        <v>4.0969999999999995</v>
      </c>
      <c r="O43" s="62">
        <f>+SUM(Cap_MW_Lookups!M6:M11)</f>
        <v>4.0969999999999995</v>
      </c>
      <c r="P43" s="62">
        <f>+SUM(Cap_MW_Lookups!N6:N11)</f>
        <v>4.0969999999999995</v>
      </c>
      <c r="Q43" s="62">
        <f>+SUM(Cap_MW_Lookups!O6:O11)</f>
        <v>4.0969999999999995</v>
      </c>
      <c r="R43" s="62">
        <f>+SUM(Cap_MW_Lookups!P6:P11)</f>
        <v>4.0969999999999995</v>
      </c>
      <c r="S43" s="62">
        <f>+SUM(Cap_MW_Lookups!Q6:Q11)</f>
        <v>4.0969999999999995</v>
      </c>
      <c r="T43" s="62">
        <f>+SUM(Cap_MW_Lookups!R6:R11)</f>
        <v>4.0969999999999995</v>
      </c>
      <c r="U43" s="62">
        <f>+SUM(Cap_MW_Lookups!S6:S11)</f>
        <v>4.0969999999999995</v>
      </c>
      <c r="V43" s="62">
        <f>+SUM(Cap_MW_Lookups!T6:T11)</f>
        <v>1.4689999999999999</v>
      </c>
      <c r="W43" s="62">
        <f>+SUM(Cap_MW_Lookups!U6:U11)</f>
        <v>1.4689999999999999</v>
      </c>
      <c r="X43" s="62">
        <f>+SUM(Cap_MW_Lookups!V6:V11)</f>
        <v>1.4689999999999999</v>
      </c>
      <c r="Y43" s="62">
        <f>+SUM(Cap_MW_Lookups!W6:W11)</f>
        <v>1.4689999999999999</v>
      </c>
      <c r="Z43" s="62">
        <f>+SUM(Cap_MW_Lookups!X6:X11)</f>
        <v>3.9260000000000002</v>
      </c>
      <c r="AA43" s="62">
        <f>+SUM(Cap_MW_Lookups!Y6:Y11)</f>
        <v>3.9260000000000002</v>
      </c>
      <c r="AB43" s="62">
        <f>+SUM(Cap_MW_Lookups!Z6:Z11)</f>
        <v>3.9260000000000002</v>
      </c>
      <c r="AC43" s="62">
        <f>+SUM(Cap_MW_Lookups!AA6:AA11)</f>
        <v>3.9260000000000002</v>
      </c>
      <c r="AD43" s="62">
        <f>+SUM(Cap_MW_Lookups!AB6:AB11)</f>
        <v>3.9260000000000002</v>
      </c>
      <c r="AE43" s="62">
        <f>+SUM(Cap_MW_Lookups!AC6:AC11)</f>
        <v>3.9260000000000002</v>
      </c>
      <c r="AF43" s="62">
        <f>+SUM(Cap_MW_Lookups!AD6:AD11)</f>
        <v>3.9260000000000002</v>
      </c>
      <c r="AG43" s="62">
        <f>+SUM(Cap_MW_Lookups!AE6:AE11)</f>
        <v>3.9260000000000002</v>
      </c>
      <c r="AH43" s="62">
        <f>+SUM(Cap_MW_Lookups!AF6:AF11)</f>
        <v>0.71399999999999997</v>
      </c>
      <c r="AI43" s="62">
        <f>+SUM(Cap_MW_Lookups!AG6:AG11)</f>
        <v>0.71399999999999997</v>
      </c>
      <c r="AJ43" s="62">
        <f>+SUM(Cap_MW_Lookups!AH6:AH11)</f>
        <v>0.71399999999999997</v>
      </c>
      <c r="AK43" s="62">
        <f>+SUM(Cap_MW_Lookups!AI6:AI11)</f>
        <v>0.71399999999999997</v>
      </c>
      <c r="AL43" s="62">
        <f>+SUM(Cap_MW_Lookups!AJ6:AJ11)</f>
        <v>3.6949999999999998</v>
      </c>
      <c r="AM43" s="62">
        <f>+SUM(Cap_MW_Lookups!AK6:AK11)</f>
        <v>3.6949999999999998</v>
      </c>
      <c r="AN43" s="62">
        <f>+SUM(Cap_MW_Lookups!AL6:AL11)</f>
        <v>3.6949999999999998</v>
      </c>
      <c r="AO43" s="62">
        <f>+SUM(Cap_MW_Lookups!AM6:AM11)</f>
        <v>3.6949999999999998</v>
      </c>
      <c r="AP43" s="62">
        <f>+SUM(Cap_MW_Lookups!AN6:AN11)</f>
        <v>3.6949999999999998</v>
      </c>
      <c r="AQ43" s="62">
        <f>+SUM(Cap_MW_Lookups!AO6:AO11)</f>
        <v>3.6949999999999998</v>
      </c>
      <c r="AR43" s="62">
        <f>+SUM(Cap_MW_Lookups!AP6:AP11)</f>
        <v>3.6949999999999998</v>
      </c>
      <c r="AS43" s="62">
        <f>+SUM(Cap_MW_Lookups!AQ6:AQ11)</f>
        <v>3.6949999999999998</v>
      </c>
      <c r="AT43" s="62">
        <f>+SUM(Cap_MW_Lookups!AR6:AR11)</f>
        <v>0.28299999999999997</v>
      </c>
      <c r="AU43" s="62">
        <f>+SUM(Cap_MW_Lookups!AS6:AS11)</f>
        <v>0.28299999999999997</v>
      </c>
      <c r="AV43" s="62">
        <f>+SUM(Cap_MW_Lookups!AT6:AT11)</f>
        <v>0.28299999999999997</v>
      </c>
      <c r="AW43" s="62">
        <f>+SUM(Cap_MW_Lookups!AU6:AU11)</f>
        <v>0.28299999999999997</v>
      </c>
      <c r="AX43" s="62">
        <f>+SUM(Cap_MW_Lookups!AV6:AV11)</f>
        <v>3.8250000000000006</v>
      </c>
      <c r="AY43" s="62">
        <f>+SUM(Cap_MW_Lookups!AW6:AW11)</f>
        <v>3.8250000000000006</v>
      </c>
      <c r="AZ43" s="62">
        <f>+SUM(Cap_MW_Lookups!AX6:AX11)</f>
        <v>3.8250000000000006</v>
      </c>
      <c r="BA43" s="62">
        <f>+SUM(Cap_MW_Lookups!AY6:AY11)</f>
        <v>3.8250000000000006</v>
      </c>
      <c r="BB43" s="62">
        <f>+SUM(Cap_MW_Lookups!AZ6:AZ11)</f>
        <v>3.8250000000000006</v>
      </c>
      <c r="BC43" s="62">
        <f>+SUM(Cap_MW_Lookups!BA6:BA11)</f>
        <v>3.8250000000000006</v>
      </c>
      <c r="BD43" s="62">
        <f>+SUM(Cap_MW_Lookups!BB6:BB11)</f>
        <v>3.8250000000000006</v>
      </c>
      <c r="BE43" s="62">
        <f>+SUM(Cap_MW_Lookups!BC6:BC11)</f>
        <v>3.8250000000000006</v>
      </c>
      <c r="BF43" s="62">
        <f>+SUM(Cap_MW_Lookups!BD6:BD11)</f>
        <v>0.28299999999999997</v>
      </c>
      <c r="BG43" s="62">
        <f>+SUM(Cap_MW_Lookups!BE6:BE11)</f>
        <v>0.28299999999999997</v>
      </c>
      <c r="BH43" s="62">
        <f>+SUM(Cap_MW_Lookups!BF6:BF11)</f>
        <v>0.28299999999999997</v>
      </c>
      <c r="BI43" s="62">
        <f>+SUM(Cap_MW_Lookups!BG6:BG11)</f>
        <v>0.28299999999999997</v>
      </c>
      <c r="BJ43" s="62">
        <f>+SUM(Cap_MW_Lookups!BH6:BH11)</f>
        <v>3.8250000000000006</v>
      </c>
      <c r="BK43" s="62">
        <f>+SUM(Cap_MW_Lookups!BI6:BI11)</f>
        <v>3.8250000000000006</v>
      </c>
      <c r="BL43" s="62">
        <f>+SUM(Cap_MW_Lookups!BJ6:BJ11)</f>
        <v>3.8250000000000006</v>
      </c>
      <c r="BM43" s="62">
        <f>+SUM(Cap_MW_Lookups!BK6:BK11)</f>
        <v>3.8250000000000006</v>
      </c>
      <c r="BN43" s="62">
        <f>+SUM(Cap_MW_Lookups!BL6:BL11)</f>
        <v>3.8250000000000006</v>
      </c>
      <c r="BO43" s="62">
        <f>+SUM(Cap_MW_Lookups!BM6:BM11)</f>
        <v>3.8250000000000006</v>
      </c>
      <c r="BP43" s="62">
        <f>+SUM(Cap_MW_Lookups!BN6:BN11)</f>
        <v>3.8250000000000006</v>
      </c>
      <c r="BQ43" s="62">
        <f>+SUM(Cap_MW_Lookups!BO6:BO11)</f>
        <v>3.8250000000000006</v>
      </c>
      <c r="BR43" s="62">
        <f>+SUM(Cap_MW_Lookups!BP6:BP11)</f>
        <v>0.28299999999999997</v>
      </c>
      <c r="BS43" s="62">
        <f>+SUM(Cap_MW_Lookups!BQ6:BQ11)</f>
        <v>0.28299999999999997</v>
      </c>
      <c r="BT43" s="62">
        <f>+SUM(Cap_MW_Lookups!BR6:BR11)</f>
        <v>0.28299999999999997</v>
      </c>
      <c r="BU43" s="62">
        <f>+SUM(Cap_MW_Lookups!BS6:BS11)</f>
        <v>0.28299999999999997</v>
      </c>
      <c r="BV43" s="62">
        <f>+SUM(Cap_MW_Lookups!BT6:BT11)</f>
        <v>3.8250000000000006</v>
      </c>
      <c r="BW43" s="62">
        <f>+SUM(Cap_MW_Lookups!BU6:BU11)</f>
        <v>3.8250000000000006</v>
      </c>
      <c r="BX43" s="62">
        <f>+SUM(Cap_MW_Lookups!BV6:BV11)</f>
        <v>3.8250000000000006</v>
      </c>
      <c r="BY43" s="62">
        <f>+SUM(Cap_MW_Lookups!BW6:BW11)</f>
        <v>3.8250000000000006</v>
      </c>
      <c r="BZ43" s="62">
        <f>+SUM(Cap_MW_Lookups!BX6:BX11)</f>
        <v>3.8250000000000006</v>
      </c>
      <c r="CA43" s="62">
        <f>+SUM(Cap_MW_Lookups!BY6:BY11)</f>
        <v>3.8250000000000006</v>
      </c>
      <c r="CB43" s="62">
        <f>+SUM(Cap_MW_Lookups!BZ6:BZ11)</f>
        <v>3.8250000000000006</v>
      </c>
      <c r="CC43" s="62">
        <f>+SUM(Cap_MW_Lookups!CA6:CA11)</f>
        <v>3.8250000000000006</v>
      </c>
      <c r="CD43" s="62">
        <f>+SUM(Cap_MW_Lookups!CB6:CB11)</f>
        <v>0.28299999999999997</v>
      </c>
      <c r="CE43" s="62">
        <f>+SUM(Cap_MW_Lookups!CC6:CC11)</f>
        <v>0.28299999999999997</v>
      </c>
      <c r="CF43" s="62">
        <f>+SUM(Cap_MW_Lookups!CD6:CD11)</f>
        <v>0.28299999999999997</v>
      </c>
      <c r="CG43" s="62">
        <f>+SUM(Cap_MW_Lookups!CE6:CE11)</f>
        <v>0.28299999999999997</v>
      </c>
      <c r="CH43" s="62">
        <f>+SUM(Cap_MW_Lookups!CF6:CF11)</f>
        <v>3.8250000000000006</v>
      </c>
      <c r="CI43" s="62">
        <f>+SUM(Cap_MW_Lookups!CG6:CG11)</f>
        <v>3.8250000000000006</v>
      </c>
      <c r="CJ43" s="62">
        <f>+SUM(Cap_MW_Lookups!CH6:CH11)</f>
        <v>3.8250000000000006</v>
      </c>
      <c r="CK43" s="62">
        <f>+SUM(Cap_MW_Lookups!CI6:CI11)</f>
        <v>3.8250000000000006</v>
      </c>
      <c r="CL43" s="62">
        <f>+SUM(Cap_MW_Lookups!CJ6:CJ11)</f>
        <v>3.8250000000000006</v>
      </c>
      <c r="CM43" s="62">
        <f>+SUM(Cap_MW_Lookups!CK6:CK11)</f>
        <v>3.8250000000000006</v>
      </c>
      <c r="CN43" s="62">
        <f>+SUM(Cap_MW_Lookups!CL6:CL11)</f>
        <v>3.8250000000000006</v>
      </c>
      <c r="CO43" s="62">
        <f>+SUM(Cap_MW_Lookups!CM6:CM11)</f>
        <v>3.8250000000000006</v>
      </c>
      <c r="CP43" s="62">
        <f>+SUM(Cap_MW_Lookups!CN6:CN11)</f>
        <v>0.28299999999999997</v>
      </c>
      <c r="CQ43" s="62">
        <f>+SUM(Cap_MW_Lookups!CO6:CO11)</f>
        <v>0.28299999999999997</v>
      </c>
      <c r="CR43" s="62">
        <f>+SUM(Cap_MW_Lookups!CP6:CP11)</f>
        <v>0.28299999999999997</v>
      </c>
      <c r="CS43" s="62">
        <f>+SUM(Cap_MW_Lookups!CQ6:CQ11)</f>
        <v>0.28299999999999997</v>
      </c>
      <c r="CT43" s="62">
        <f>+SUM(Cap_MW_Lookups!CR6:CR11)</f>
        <v>3.8250000000000006</v>
      </c>
      <c r="CU43" s="62">
        <f>+SUM(Cap_MW_Lookups!CS6:CS11)</f>
        <v>3.8250000000000006</v>
      </c>
      <c r="CV43" s="62">
        <f>+SUM(Cap_MW_Lookups!CT6:CT11)</f>
        <v>3.8250000000000006</v>
      </c>
      <c r="CW43" s="62">
        <f>+SUM(Cap_MW_Lookups!CU6:CU11)</f>
        <v>3.8250000000000006</v>
      </c>
      <c r="CX43" s="62">
        <f>+SUM(Cap_MW_Lookups!CV6:CV11)</f>
        <v>3.8250000000000006</v>
      </c>
      <c r="CY43" s="62">
        <f>+SUM(Cap_MW_Lookups!CW6:CW11)</f>
        <v>3.8250000000000006</v>
      </c>
      <c r="CZ43" s="62">
        <f>+SUM(Cap_MW_Lookups!CX6:CX11)</f>
        <v>3.8250000000000006</v>
      </c>
      <c r="DA43" s="62">
        <f>+SUM(Cap_MW_Lookups!CY6:CY11)</f>
        <v>3.8250000000000006</v>
      </c>
      <c r="DB43" s="62">
        <f>+SUM(Cap_MW_Lookups!CZ6:CZ11)</f>
        <v>0.28299999999999997</v>
      </c>
      <c r="DC43" s="62">
        <f>+SUM(Cap_MW_Lookups!DA6:DA11)</f>
        <v>0.28299999999999997</v>
      </c>
      <c r="DD43" s="62">
        <f>+SUM(Cap_MW_Lookups!DB6:DB11)</f>
        <v>0.28299999999999997</v>
      </c>
      <c r="DE43" s="62">
        <f>+SUM(Cap_MW_Lookups!DC6:DC11)</f>
        <v>0.28299999999999997</v>
      </c>
      <c r="DF43" s="62">
        <f>+SUM(Cap_MW_Lookups!DD6:DD11)</f>
        <v>3.8250000000000006</v>
      </c>
      <c r="DG43" s="62">
        <f>+SUM(Cap_MW_Lookups!DE6:DE11)</f>
        <v>3.8250000000000006</v>
      </c>
      <c r="DH43" s="62">
        <f>+SUM(Cap_MW_Lookups!DF6:DF11)</f>
        <v>3.8250000000000006</v>
      </c>
      <c r="DI43" s="62">
        <f>+SUM(Cap_MW_Lookups!DG6:DG11)</f>
        <v>3.8250000000000006</v>
      </c>
      <c r="DJ43" s="62">
        <f>+SUM(Cap_MW_Lookups!DH6:DH11)</f>
        <v>3.8250000000000006</v>
      </c>
      <c r="DK43" s="62">
        <f>+SUM(Cap_MW_Lookups!DI6:DI11)</f>
        <v>3.8250000000000006</v>
      </c>
      <c r="DL43" s="62">
        <f>+SUM(Cap_MW_Lookups!DJ6:DJ11)</f>
        <v>3.8250000000000006</v>
      </c>
      <c r="DM43" s="62">
        <f>+SUM(Cap_MW_Lookups!DK6:DK11)</f>
        <v>3.8250000000000006</v>
      </c>
      <c r="DN43" s="62">
        <f>+SUM(Cap_MW_Lookups!DL6:DL11)</f>
        <v>0.28299999999999997</v>
      </c>
      <c r="DO43" s="62">
        <f>+SUM(Cap_MW_Lookups!DM6:DM11)</f>
        <v>0.28299999999999997</v>
      </c>
      <c r="DP43" s="62">
        <f>+SUM(Cap_MW_Lookups!DN6:DN11)</f>
        <v>0.28299999999999997</v>
      </c>
      <c r="DQ43" s="62">
        <f>+SUM(Cap_MW_Lookups!DO6:DO11)</f>
        <v>0.28299999999999997</v>
      </c>
      <c r="DR43" s="62">
        <f>+SUM(Cap_MW_Lookups!DP6:DP11)</f>
        <v>3.8250000000000006</v>
      </c>
      <c r="DS43" s="62">
        <f>+SUM(Cap_MW_Lookups!DQ6:DQ11)</f>
        <v>3.8250000000000006</v>
      </c>
      <c r="DT43" s="62">
        <f>+SUM(Cap_MW_Lookups!DR6:DR11)</f>
        <v>3.8250000000000006</v>
      </c>
      <c r="DU43" s="62">
        <f>+SUM(Cap_MW_Lookups!DS6:DS11)</f>
        <v>3.8250000000000006</v>
      </c>
      <c r="DV43" s="62">
        <f>+SUM(Cap_MW_Lookups!DT6:DT11)</f>
        <v>3.8250000000000006</v>
      </c>
      <c r="DW43" s="62">
        <f>+SUM(Cap_MW_Lookups!DU6:DU11)</f>
        <v>3.8250000000000006</v>
      </c>
      <c r="DX43" s="62">
        <f>+SUM(Cap_MW_Lookups!DV6:DV11)</f>
        <v>3.8250000000000006</v>
      </c>
      <c r="DY43" s="62">
        <f>+SUM(Cap_MW_Lookups!DW6:DW11)</f>
        <v>3.8250000000000006</v>
      </c>
      <c r="DZ43" s="62">
        <f>+SUM(Cap_MW_Lookups!DX6:DX11)</f>
        <v>0.28299999999999997</v>
      </c>
      <c r="EA43" s="62">
        <f>+SUM(Cap_MW_Lookups!DY6:DY11)</f>
        <v>0.28299999999999997</v>
      </c>
      <c r="EB43" s="62">
        <f>+SUM(Cap_MW_Lookups!DZ6:DZ11)</f>
        <v>0.28299999999999997</v>
      </c>
      <c r="EC43" s="62">
        <f>+SUM(Cap_MW_Lookups!EA6:EA11)</f>
        <v>0.28299999999999997</v>
      </c>
      <c r="ED43" s="62">
        <f>+SUM(Cap_MW_Lookups!EB6:EB11)</f>
        <v>3.8250000000000006</v>
      </c>
      <c r="EE43" s="62">
        <f>+SUM(Cap_MW_Lookups!EC6:EC11)</f>
        <v>3.8250000000000006</v>
      </c>
      <c r="EF43" s="62">
        <f>+SUM(Cap_MW_Lookups!ED6:ED11)</f>
        <v>3.8250000000000006</v>
      </c>
      <c r="EG43" s="62">
        <f>+SUM(Cap_MW_Lookups!EE6:EE11)</f>
        <v>3.8250000000000006</v>
      </c>
      <c r="EH43" s="62">
        <f>+SUM(Cap_MW_Lookups!EF6:EF11)</f>
        <v>3.8250000000000006</v>
      </c>
      <c r="EI43" s="62">
        <f>+SUM(Cap_MW_Lookups!EG6:EG11)</f>
        <v>3.8250000000000006</v>
      </c>
      <c r="EJ43" s="62">
        <f>+SUM(Cap_MW_Lookups!EH6:EH11)</f>
        <v>3.8250000000000006</v>
      </c>
      <c r="EK43" s="62">
        <f>+SUM(Cap_MW_Lookups!EI6:EI11)</f>
        <v>3.8250000000000006</v>
      </c>
      <c r="EL43" s="62">
        <f>+SUM(Cap_MW_Lookups!EJ6:EJ11)</f>
        <v>0.28299999999999997</v>
      </c>
      <c r="EM43" s="62">
        <f>+SUM(Cap_MW_Lookups!EK6:EK11)</f>
        <v>0.28299999999999997</v>
      </c>
      <c r="EN43" s="62">
        <f>+SUM(Cap_MW_Lookups!EL6:EL11)</f>
        <v>0.28299999999999997</v>
      </c>
      <c r="EO43" s="62">
        <f>+SUM(Cap_MW_Lookups!EM6:EM11)</f>
        <v>0.28299999999999997</v>
      </c>
      <c r="EP43" s="62">
        <f>+SUM(Cap_MW_Lookups!EN6:EN11)</f>
        <v>3.8250000000000006</v>
      </c>
      <c r="EQ43" s="62">
        <f>+SUM(Cap_MW_Lookups!EO6:EO11)</f>
        <v>3.8250000000000006</v>
      </c>
      <c r="ER43" s="62">
        <f>+SUM(Cap_MW_Lookups!EP6:EP11)</f>
        <v>3.8250000000000006</v>
      </c>
      <c r="ES43" s="62">
        <f>+SUM(Cap_MW_Lookups!EQ6:EQ11)</f>
        <v>3.8250000000000006</v>
      </c>
      <c r="ET43" s="62">
        <f>+SUM(Cap_MW_Lookups!ER6:ER11)</f>
        <v>3.8250000000000006</v>
      </c>
      <c r="EU43" s="62">
        <f>+SUM(Cap_MW_Lookups!ES6:ES11)</f>
        <v>3.8250000000000006</v>
      </c>
      <c r="EV43" s="62">
        <f>+SUM(Cap_MW_Lookups!ET6:ET11)</f>
        <v>3.8250000000000006</v>
      </c>
      <c r="EW43" s="62">
        <f>+SUM(Cap_MW_Lookups!EU6:EU11)</f>
        <v>3.8250000000000006</v>
      </c>
      <c r="EX43" s="62">
        <f>+SUM(Cap_MW_Lookups!EV6:EV11)</f>
        <v>0.28299999999999997</v>
      </c>
      <c r="EY43" s="62">
        <f>+SUM(Cap_MW_Lookups!EW6:EW11)</f>
        <v>0.28299999999999997</v>
      </c>
      <c r="EZ43" s="62">
        <f>+SUM(Cap_MW_Lookups!EX6:EX11)</f>
        <v>0.28299999999999997</v>
      </c>
      <c r="FA43" s="62">
        <f>+SUM(Cap_MW_Lookups!EY6:EY11)</f>
        <v>0.28299999999999997</v>
      </c>
      <c r="FB43" s="62">
        <f>+SUM(Cap_MW_Lookups!EZ6:EZ11)</f>
        <v>3.8250000000000006</v>
      </c>
      <c r="FC43" s="62">
        <f>+SUM(Cap_MW_Lookups!FA6:FA11)</f>
        <v>3.8250000000000006</v>
      </c>
      <c r="FD43" s="62">
        <f>+SUM(Cap_MW_Lookups!FB6:FB11)</f>
        <v>3.8250000000000006</v>
      </c>
      <c r="FE43" s="62">
        <f>+SUM(Cap_MW_Lookups!FC6:FC11)</f>
        <v>3.8250000000000006</v>
      </c>
      <c r="FF43" s="62">
        <f>+SUM(Cap_MW_Lookups!FD6:FD11)</f>
        <v>3.8250000000000006</v>
      </c>
      <c r="FG43" s="62">
        <f>+SUM(Cap_MW_Lookups!FE6:FE11)</f>
        <v>3.8250000000000006</v>
      </c>
      <c r="FH43" s="62">
        <f>+SUM(Cap_MW_Lookups!FF6:FF11)</f>
        <v>3.8250000000000006</v>
      </c>
      <c r="FI43" s="62">
        <f>+SUM(Cap_MW_Lookups!FG6:FG11)</f>
        <v>3.8250000000000006</v>
      </c>
      <c r="FJ43" s="62">
        <f>+SUM(Cap_MW_Lookups!FH6:FH11)</f>
        <v>0.28299999999999997</v>
      </c>
      <c r="FK43" s="62">
        <f>+SUM(Cap_MW_Lookups!FI6:FI11)</f>
        <v>0.28299999999999997</v>
      </c>
      <c r="FL43" s="62">
        <f>+SUM(Cap_MW_Lookups!FJ6:FJ11)</f>
        <v>0.28299999999999997</v>
      </c>
      <c r="FM43" s="62">
        <f>+SUM(Cap_MW_Lookups!FK6:FK11)</f>
        <v>0.28299999999999997</v>
      </c>
      <c r="FN43" s="62">
        <f>+SUM(Cap_MW_Lookups!FL6:FL11)</f>
        <v>3.8250000000000006</v>
      </c>
      <c r="FO43" s="62">
        <f>+SUM(Cap_MW_Lookups!FM6:FM11)</f>
        <v>3.8250000000000006</v>
      </c>
      <c r="FP43" s="62">
        <f>+SUM(Cap_MW_Lookups!FN6:FN11)</f>
        <v>3.8250000000000006</v>
      </c>
      <c r="FQ43" s="62">
        <f>+SUM(Cap_MW_Lookups!FO6:FO11)</f>
        <v>3.8250000000000006</v>
      </c>
      <c r="FR43" s="62">
        <f>+SUM(Cap_MW_Lookups!FP6:FP11)</f>
        <v>3.8250000000000006</v>
      </c>
      <c r="FS43" s="62">
        <f>+SUM(Cap_MW_Lookups!FQ6:FQ11)</f>
        <v>3.8250000000000006</v>
      </c>
      <c r="FT43" s="62">
        <f>+SUM(Cap_MW_Lookups!FR6:FR11)</f>
        <v>3.8250000000000006</v>
      </c>
      <c r="FU43" s="62">
        <f>+SUM(Cap_MW_Lookups!FS6:FS11)</f>
        <v>3.8250000000000006</v>
      </c>
      <c r="FV43" s="62">
        <f>+SUM(Cap_MW_Lookups!FT6:FT11)</f>
        <v>0.28299999999999997</v>
      </c>
      <c r="FW43" s="62">
        <f>+SUM(Cap_MW_Lookups!FU6:FU11)</f>
        <v>0.28299999999999997</v>
      </c>
      <c r="FX43" s="62">
        <f>+SUM(Cap_MW_Lookups!FV6:FV11)</f>
        <v>0.28299999999999997</v>
      </c>
      <c r="FY43" s="62">
        <f>+SUM(Cap_MW_Lookups!FW6:FW11)</f>
        <v>0.28299999999999997</v>
      </c>
      <c r="FZ43" s="62">
        <f>+SUM(Cap_MW_Lookups!FX6:FX11)</f>
        <v>3.8250000000000006</v>
      </c>
      <c r="GA43" s="62">
        <f>+SUM(Cap_MW_Lookups!FY6:FY11)</f>
        <v>3.8250000000000006</v>
      </c>
      <c r="GB43" s="62">
        <f>+SUM(Cap_MW_Lookups!FZ6:FZ11)</f>
        <v>3.8250000000000006</v>
      </c>
      <c r="GC43" s="62">
        <f>+SUM(Cap_MW_Lookups!GA6:GA11)</f>
        <v>3.8250000000000006</v>
      </c>
      <c r="GD43" s="62">
        <f>+SUM(Cap_MW_Lookups!GB6:GB11)</f>
        <v>3.8250000000000006</v>
      </c>
      <c r="GE43" s="62">
        <f>+SUM(Cap_MW_Lookups!GC6:GC11)</f>
        <v>3.8250000000000006</v>
      </c>
      <c r="GF43" s="62">
        <f>+SUM(Cap_MW_Lookups!GD6:GD11)</f>
        <v>3.8250000000000006</v>
      </c>
      <c r="GG43" s="62">
        <f>+SUM(Cap_MW_Lookups!GE6:GE11)</f>
        <v>3.8250000000000006</v>
      </c>
      <c r="GH43" s="62">
        <f>+SUM(Cap_MW_Lookups!GF6:GF11)</f>
        <v>0.28299999999999997</v>
      </c>
      <c r="GI43" s="62">
        <f>+SUM(Cap_MW_Lookups!GG6:GG11)</f>
        <v>0.28299999999999997</v>
      </c>
      <c r="GJ43" s="62">
        <f>+SUM(Cap_MW_Lookups!GH6:GH11)</f>
        <v>0.28299999999999997</v>
      </c>
      <c r="GK43" s="62">
        <f>+SUM(Cap_MW_Lookups!GI6:GI11)</f>
        <v>0.28299999999999997</v>
      </c>
      <c r="GL43" s="62">
        <f>+SUM(Cap_MW_Lookups!GJ6:GJ11)</f>
        <v>3.8250000000000006</v>
      </c>
      <c r="GM43" s="62">
        <f>+SUM(Cap_MW_Lookups!GK6:GK11)</f>
        <v>3.8250000000000006</v>
      </c>
      <c r="GN43" s="62">
        <f>+SUM(Cap_MW_Lookups!GL6:GL11)</f>
        <v>3.8250000000000006</v>
      </c>
      <c r="GO43" s="62">
        <f>+SUM(Cap_MW_Lookups!GM6:GM11)</f>
        <v>3.8250000000000006</v>
      </c>
      <c r="GP43" s="62">
        <f>+SUM(Cap_MW_Lookups!GN6:GN11)</f>
        <v>3.8250000000000006</v>
      </c>
      <c r="GQ43" s="62">
        <f>+SUM(Cap_MW_Lookups!GO6:GO11)</f>
        <v>3.8250000000000006</v>
      </c>
      <c r="GR43" s="62">
        <f>+SUM(Cap_MW_Lookups!GP6:GP11)</f>
        <v>3.8250000000000006</v>
      </c>
      <c r="GS43" s="62">
        <f>+SUM(Cap_MW_Lookups!GQ6:GQ11)</f>
        <v>3.8250000000000006</v>
      </c>
      <c r="GT43" s="62">
        <f>+SUM(Cap_MW_Lookups!GR6:GR11)</f>
        <v>0.28299999999999997</v>
      </c>
      <c r="GU43" s="62">
        <f>+SUM(Cap_MW_Lookups!GS6:GS11)</f>
        <v>0.28299999999999997</v>
      </c>
      <c r="GV43" s="62">
        <f>+SUM(Cap_MW_Lookups!GT6:GT11)</f>
        <v>0.28299999999999997</v>
      </c>
      <c r="GW43" s="62">
        <f>+SUM(Cap_MW_Lookups!GU6:GU11)</f>
        <v>0.28299999999999997</v>
      </c>
      <c r="GX43" s="62">
        <f>+SUM(Cap_MW_Lookups!GV6:GV11)</f>
        <v>3.8250000000000006</v>
      </c>
      <c r="GY43" s="62">
        <f>+SUM(Cap_MW_Lookups!GW6:GW11)</f>
        <v>3.8250000000000006</v>
      </c>
      <c r="GZ43" s="62">
        <f>+SUM(Cap_MW_Lookups!GX6:GX11)</f>
        <v>3.8250000000000006</v>
      </c>
      <c r="HA43" s="62"/>
      <c r="HB43" s="62"/>
      <c r="HC43" s="62"/>
      <c r="HD43" s="62"/>
      <c r="HE43" s="62"/>
      <c r="HF43" s="62"/>
      <c r="HG43" s="62"/>
      <c r="HH43" s="62"/>
      <c r="HI43" s="62"/>
      <c r="HJ43" s="62"/>
      <c r="HK43" s="62"/>
      <c r="HL43" s="62"/>
      <c r="HM43" s="62"/>
      <c r="HN43" s="62"/>
      <c r="HO43" s="62"/>
      <c r="HP43" s="62"/>
      <c r="HQ43" s="62"/>
      <c r="HR43" s="62"/>
      <c r="HS43" s="62"/>
      <c r="HT43" s="62"/>
      <c r="HU43" s="62"/>
      <c r="HV43" s="62"/>
      <c r="HW43" s="62"/>
      <c r="HX43" s="62"/>
      <c r="HY43" s="62"/>
      <c r="HZ43" s="62"/>
      <c r="IA43" s="62"/>
      <c r="IB43" s="62"/>
      <c r="IC43" s="62"/>
      <c r="ID43" s="62"/>
      <c r="IE43" s="62"/>
      <c r="IF43" s="62"/>
      <c r="IG43" s="62"/>
      <c r="IH43" s="62"/>
      <c r="II43" s="62"/>
      <c r="IJ43" s="62"/>
      <c r="IK43" s="62"/>
      <c r="IL43" s="62"/>
      <c r="IM43" s="62"/>
      <c r="IN43" s="62"/>
      <c r="IO43" s="62"/>
      <c r="IP43" s="62"/>
      <c r="IQ43" s="62"/>
      <c r="IR43" s="62"/>
      <c r="IS43" s="62"/>
      <c r="IT43" s="62"/>
      <c r="IU43" s="62"/>
      <c r="IV43" s="62"/>
      <c r="IW43" s="62"/>
      <c r="IX43" s="62"/>
      <c r="IY43" s="62"/>
      <c r="IZ43" s="62"/>
      <c r="JA43" s="62"/>
      <c r="JB43" s="62"/>
      <c r="JC43" s="62"/>
      <c r="JD43" s="62"/>
      <c r="JE43" s="62"/>
      <c r="JF43" s="62"/>
      <c r="JG43" s="62"/>
      <c r="JH43" s="62"/>
      <c r="JI43" s="62"/>
      <c r="JJ43" s="62"/>
      <c r="JK43" s="62"/>
      <c r="JL43" s="62"/>
      <c r="JM43" s="62"/>
      <c r="JN43" s="62"/>
      <c r="JO43" s="62"/>
      <c r="JP43" s="62"/>
      <c r="JQ43" s="62"/>
      <c r="JR43" s="62"/>
      <c r="JS43" s="62"/>
      <c r="JT43" s="62"/>
      <c r="JU43" s="62"/>
      <c r="JV43" s="62"/>
      <c r="JW43" s="62"/>
      <c r="JX43" s="62"/>
      <c r="JY43" s="62"/>
      <c r="JZ43" s="62"/>
      <c r="KA43" s="62"/>
      <c r="KB43" s="62"/>
      <c r="KC43" s="62"/>
      <c r="KD43" s="62"/>
      <c r="KE43" s="62"/>
      <c r="KF43" s="62"/>
      <c r="KG43" s="62"/>
      <c r="KH43" s="62"/>
      <c r="KI43" s="62"/>
      <c r="KJ43" s="62"/>
      <c r="KK43" s="62"/>
      <c r="KL43" s="62"/>
      <c r="KM43" s="62"/>
      <c r="KN43" s="62"/>
      <c r="KO43" s="62"/>
      <c r="KP43" s="62"/>
      <c r="KQ43" s="62"/>
      <c r="KR43" s="62"/>
      <c r="KS43" s="62"/>
      <c r="KT43" s="62"/>
      <c r="KU43" s="62"/>
      <c r="KV43" s="62"/>
      <c r="KW43" s="62"/>
      <c r="KX43" s="62"/>
      <c r="KY43" s="62"/>
      <c r="KZ43" s="62"/>
      <c r="LA43" s="62"/>
      <c r="LB43" s="62"/>
      <c r="LC43" s="62"/>
      <c r="LD43" s="62"/>
      <c r="LE43" s="62"/>
      <c r="LF43" s="62"/>
      <c r="LG43" s="62"/>
      <c r="LH43" s="62"/>
      <c r="LI43" s="62"/>
      <c r="LJ43" s="62"/>
      <c r="LK43" s="62"/>
      <c r="LL43" s="62"/>
      <c r="LM43" s="62"/>
      <c r="LN43" s="62"/>
      <c r="LO43" s="62"/>
      <c r="LP43" s="62"/>
      <c r="LQ43" s="62"/>
      <c r="LR43" s="62"/>
      <c r="LS43" s="62"/>
      <c r="LT43" s="62"/>
      <c r="LU43" s="62"/>
      <c r="LV43" s="62"/>
      <c r="LW43" s="62"/>
      <c r="LX43" s="62"/>
      <c r="LY43" s="62"/>
      <c r="LZ43" s="62"/>
      <c r="MA43" s="62"/>
      <c r="MB43" s="62"/>
      <c r="MC43" s="62"/>
      <c r="MD43" s="62"/>
      <c r="ME43" s="62"/>
      <c r="MF43" s="62"/>
      <c r="MG43" s="62"/>
      <c r="MH43" s="62"/>
      <c r="MI43" s="62"/>
      <c r="MJ43" s="62"/>
      <c r="MK43" s="62"/>
      <c r="ML43" s="62"/>
      <c r="MM43" s="62"/>
      <c r="MN43" s="62"/>
      <c r="MO43" s="62"/>
      <c r="MP43" s="62"/>
      <c r="MQ43" s="62"/>
      <c r="MR43" s="62"/>
      <c r="MS43" s="62"/>
      <c r="MT43" s="62"/>
      <c r="MU43" s="62"/>
      <c r="MV43" s="62"/>
      <c r="MW43" s="62"/>
      <c r="MX43" s="62"/>
      <c r="MY43" s="62"/>
      <c r="MZ43" s="62"/>
      <c r="NA43" s="75"/>
      <c r="NB43" s="74" t="str">
        <f t="shared" ref="NB43:NB48" si="483">+D43</f>
        <v>Capacity MW</v>
      </c>
      <c r="NC43" s="62">
        <f t="shared" ref="NC43:NL46" si="484">AVERAGEIF($E$3:$MZ$3,NC$3,$E43:$MZ43)</f>
        <v>3.0890000000000009</v>
      </c>
      <c r="ND43" s="62">
        <f t="shared" si="484"/>
        <v>4.0969999999999995</v>
      </c>
      <c r="NE43" s="62">
        <f t="shared" si="484"/>
        <v>3.1782500000000007</v>
      </c>
      <c r="NF43" s="62">
        <f t="shared" si="484"/>
        <v>2.7975833333333333</v>
      </c>
      <c r="NG43" s="62">
        <f t="shared" si="484"/>
        <v>2.5901666666666667</v>
      </c>
      <c r="NH43" s="62">
        <f t="shared" si="484"/>
        <v>2.6443333333333339</v>
      </c>
      <c r="NI43" s="62">
        <f t="shared" si="484"/>
        <v>2.6443333333333339</v>
      </c>
      <c r="NJ43" s="62">
        <f t="shared" si="484"/>
        <v>2.6443333333333339</v>
      </c>
      <c r="NK43" s="62">
        <f t="shared" si="484"/>
        <v>2.6443333333333339</v>
      </c>
      <c r="NL43" s="62">
        <f t="shared" si="484"/>
        <v>2.6443333333333339</v>
      </c>
      <c r="NM43" s="62">
        <f t="shared" ref="NM43:NV46" si="485">AVERAGEIF($E$3:$MZ$3,NM$3,$E43:$MZ43)</f>
        <v>2.6443333333333339</v>
      </c>
      <c r="NN43" s="62">
        <f t="shared" si="485"/>
        <v>2.6443333333333339</v>
      </c>
      <c r="NO43" s="62">
        <f t="shared" si="485"/>
        <v>2.6443333333333339</v>
      </c>
      <c r="NP43" s="62">
        <f t="shared" si="485"/>
        <v>2.6443333333333339</v>
      </c>
      <c r="NQ43" s="62">
        <f t="shared" si="485"/>
        <v>2.6443333333333339</v>
      </c>
      <c r="NR43" s="62">
        <f t="shared" si="485"/>
        <v>2.6443333333333339</v>
      </c>
      <c r="NS43" s="62">
        <f t="shared" si="485"/>
        <v>2.6443333333333339</v>
      </c>
      <c r="NT43" s="62">
        <f t="shared" si="485"/>
        <v>2.6443333333333339</v>
      </c>
      <c r="NU43" s="62" t="e">
        <f t="shared" si="485"/>
        <v>#DIV/0!</v>
      </c>
      <c r="NV43" s="62" t="e">
        <f t="shared" si="485"/>
        <v>#DIV/0!</v>
      </c>
      <c r="NW43" s="62" t="e">
        <f t="shared" ref="NW43:OF46" si="486">AVERAGEIF($E$3:$MZ$3,NW$3,$E43:$MZ43)</f>
        <v>#DIV/0!</v>
      </c>
      <c r="NX43" s="62" t="e">
        <f t="shared" si="486"/>
        <v>#DIV/0!</v>
      </c>
      <c r="NY43" s="62" t="e">
        <f t="shared" si="486"/>
        <v>#DIV/0!</v>
      </c>
      <c r="NZ43" s="62" t="e">
        <f t="shared" si="486"/>
        <v>#DIV/0!</v>
      </c>
      <c r="OA43" s="62" t="e">
        <f t="shared" si="486"/>
        <v>#DIV/0!</v>
      </c>
      <c r="OB43" s="62" t="e">
        <f t="shared" si="486"/>
        <v>#DIV/0!</v>
      </c>
      <c r="OC43" s="62" t="e">
        <f t="shared" si="486"/>
        <v>#DIV/0!</v>
      </c>
      <c r="OD43" s="62" t="e">
        <f t="shared" si="486"/>
        <v>#DIV/0!</v>
      </c>
      <c r="OE43" s="62" t="e">
        <f t="shared" si="486"/>
        <v>#DIV/0!</v>
      </c>
      <c r="OF43" s="62" t="e">
        <f t="shared" si="486"/>
        <v>#DIV/0!</v>
      </c>
      <c r="OH43" s="77" t="str">
        <f>_xlfn.CONCAT(C43," ",D43)</f>
        <v>Kruger Hydro Capacity MW</v>
      </c>
    </row>
    <row r="44" spans="2:398" s="76" customFormat="1" x14ac:dyDescent="0.25">
      <c r="C44" s="78"/>
      <c r="D44" s="74" t="s">
        <v>30</v>
      </c>
      <c r="E44" s="46">
        <f>INDEX(Allocations[#All],MATCH($C43,Allocations[[#All],[Invoice_Group]],0),MATCH($B$3,Allocations[#Headers],0))</f>
        <v>0</v>
      </c>
      <c r="F44" s="46">
        <f>INDEX(Allocations[#All],MATCH($C43,Allocations[[#All],[Invoice_Group]],0),MATCH($B$3,Allocations[#Headers],0))</f>
        <v>0</v>
      </c>
      <c r="G44" s="46">
        <f>INDEX(Allocations[#All],MATCH($C43,Allocations[[#All],[Invoice_Group]],0),MATCH($B$3,Allocations[#Headers],0))</f>
        <v>0</v>
      </c>
      <c r="H44" s="46">
        <f>INDEX(Allocations[#All],MATCH($C43,Allocations[[#All],[Invoice_Group]],0),MATCH($B$3,Allocations[#Headers],0))</f>
        <v>0</v>
      </c>
      <c r="I44" s="46">
        <f>INDEX(Allocations[#All],MATCH($C43,Allocations[[#All],[Invoice_Group]],0),MATCH($B$3,Allocations[#Headers],0))</f>
        <v>0</v>
      </c>
      <c r="J44" s="46">
        <f>INDEX(Allocations[#All],MATCH($C43,Allocations[[#All],[Invoice_Group]],0),MATCH($B$3,Allocations[#Headers],0))</f>
        <v>0</v>
      </c>
      <c r="K44" s="46">
        <f>INDEX(Allocations[#All],MATCH($C43,Allocations[[#All],[Invoice_Group]],0),MATCH($B$3,Allocations[#Headers],0))</f>
        <v>0</v>
      </c>
      <c r="L44" s="46">
        <f>INDEX(Allocations[#All],MATCH($C43,Allocations[[#All],[Invoice_Group]],0),MATCH($B$3,Allocations[#Headers],0))</f>
        <v>0</v>
      </c>
      <c r="M44" s="46">
        <f>INDEX(Allocations[#All],MATCH($C43,Allocations[[#All],[Invoice_Group]],0),MATCH($B$3,Allocations[#Headers],0))</f>
        <v>0</v>
      </c>
      <c r="N44" s="46">
        <f>INDEX(Allocations[#All],MATCH($C43,Allocations[[#All],[Invoice_Group]],0),MATCH($B$3,Allocations[#Headers],0))</f>
        <v>0</v>
      </c>
      <c r="O44" s="46">
        <f>INDEX(Allocations[#All],MATCH($C43,Allocations[[#All],[Invoice_Group]],0),MATCH($B$3,Allocations[#Headers],0))</f>
        <v>0</v>
      </c>
      <c r="P44" s="46">
        <f>INDEX(Allocations[#All],MATCH($C43,Allocations[[#All],[Invoice_Group]],0),MATCH($B$3,Allocations[#Headers],0))</f>
        <v>0</v>
      </c>
      <c r="Q44" s="46">
        <f>INDEX(Allocations[#All],MATCH($C43,Allocations[[#All],[Invoice_Group]],0),MATCH($B$3,Allocations[#Headers],0))</f>
        <v>0</v>
      </c>
      <c r="R44" s="46">
        <f>INDEX(Allocations[#All],MATCH($C43,Allocations[[#All],[Invoice_Group]],0),MATCH($B$3,Allocations[#Headers],0))</f>
        <v>0</v>
      </c>
      <c r="S44" s="46">
        <f>INDEX(Allocations[#All],MATCH($C43,Allocations[[#All],[Invoice_Group]],0),MATCH($B$3,Allocations[#Headers],0))</f>
        <v>0</v>
      </c>
      <c r="T44" s="46">
        <f>INDEX(Allocations[#All],MATCH($C43,Allocations[[#All],[Invoice_Group]],0),MATCH($B$3,Allocations[#Headers],0))</f>
        <v>0</v>
      </c>
      <c r="U44" s="46">
        <f>INDEX(Allocations[#All],MATCH($C43,Allocations[[#All],[Invoice_Group]],0),MATCH($B$3,Allocations[#Headers],0))</f>
        <v>0</v>
      </c>
      <c r="V44" s="46">
        <f>INDEX(Allocations[#All],MATCH($C43,Allocations[[#All],[Invoice_Group]],0),MATCH($B$3,Allocations[#Headers],0))</f>
        <v>0</v>
      </c>
      <c r="W44" s="46">
        <f>INDEX(Allocations[#All],MATCH($C43,Allocations[[#All],[Invoice_Group]],0),MATCH($B$3,Allocations[#Headers],0))</f>
        <v>0</v>
      </c>
      <c r="X44" s="46">
        <f>INDEX(Allocations[#All],MATCH($C43,Allocations[[#All],[Invoice_Group]],0),MATCH($B$3,Allocations[#Headers],0))</f>
        <v>0</v>
      </c>
      <c r="Y44" s="46">
        <f>INDEX(Allocations[#All],MATCH($C43,Allocations[[#All],[Invoice_Group]],0),MATCH($B$3,Allocations[#Headers],0))</f>
        <v>0</v>
      </c>
      <c r="Z44" s="46">
        <f>INDEX(Allocations[#All],MATCH($C43,Allocations[[#All],[Invoice_Group]],0),MATCH($B$3,Allocations[#Headers],0))</f>
        <v>0</v>
      </c>
      <c r="AA44" s="46">
        <f>INDEX(Allocations[#All],MATCH($C43,Allocations[[#All],[Invoice_Group]],0),MATCH($B$3,Allocations[#Headers],0))</f>
        <v>0</v>
      </c>
      <c r="AB44" s="46">
        <f>INDEX(Allocations[#All],MATCH($C43,Allocations[[#All],[Invoice_Group]],0),MATCH($B$3,Allocations[#Headers],0))</f>
        <v>0</v>
      </c>
      <c r="AC44" s="46">
        <f>INDEX(Allocations[#All],MATCH($C43,Allocations[[#All],[Invoice_Group]],0),MATCH($B$3,Allocations[#Headers],0))</f>
        <v>0</v>
      </c>
      <c r="AD44" s="46">
        <f>INDEX(Allocations[#All],MATCH($C43,Allocations[[#All],[Invoice_Group]],0),MATCH($B$3,Allocations[#Headers],0))</f>
        <v>0</v>
      </c>
      <c r="AE44" s="46">
        <f>INDEX(Allocations[#All],MATCH($C43,Allocations[[#All],[Invoice_Group]],0),MATCH($B$3,Allocations[#Headers],0))</f>
        <v>0</v>
      </c>
      <c r="AF44" s="46">
        <f>INDEX(Allocations[#All],MATCH($C43,Allocations[[#All],[Invoice_Group]],0),MATCH($B$3,Allocations[#Headers],0))</f>
        <v>0</v>
      </c>
      <c r="AG44" s="46">
        <f>INDEX(Allocations[#All],MATCH($C43,Allocations[[#All],[Invoice_Group]],0),MATCH($B$3,Allocations[#Headers],0))</f>
        <v>0</v>
      </c>
      <c r="AH44" s="46">
        <f>INDEX(Allocations[#All],MATCH($C43,Allocations[[#All],[Invoice_Group]],0),MATCH($B$3,Allocations[#Headers],0))</f>
        <v>0</v>
      </c>
      <c r="AI44" s="46">
        <f>INDEX(Allocations[#All],MATCH($C43,Allocations[[#All],[Invoice_Group]],0),MATCH($B$3,Allocations[#Headers],0))</f>
        <v>0</v>
      </c>
      <c r="AJ44" s="46">
        <f>INDEX(Allocations[#All],MATCH($C43,Allocations[[#All],[Invoice_Group]],0),MATCH($B$3,Allocations[#Headers],0))</f>
        <v>0</v>
      </c>
      <c r="AK44" s="46">
        <f>INDEX(Allocations[#All],MATCH($C43,Allocations[[#All],[Invoice_Group]],0),MATCH($B$3,Allocations[#Headers],0))</f>
        <v>0</v>
      </c>
      <c r="AL44" s="46">
        <f>INDEX(Allocations[#All],MATCH($C43,Allocations[[#All],[Invoice_Group]],0),MATCH($B$3,Allocations[#Headers],0))</f>
        <v>0</v>
      </c>
      <c r="AM44" s="46">
        <f>INDEX(Allocations[#All],MATCH($C43,Allocations[[#All],[Invoice_Group]],0),MATCH($B$3,Allocations[#Headers],0))</f>
        <v>0</v>
      </c>
      <c r="AN44" s="46">
        <f>INDEX(Allocations[#All],MATCH($C43,Allocations[[#All],[Invoice_Group]],0),MATCH($B$3,Allocations[#Headers],0))</f>
        <v>0</v>
      </c>
      <c r="AO44" s="46">
        <f>INDEX(Allocations[#All],MATCH($C43,Allocations[[#All],[Invoice_Group]],0),MATCH($B$3,Allocations[#Headers],0))</f>
        <v>0</v>
      </c>
      <c r="AP44" s="46">
        <f>INDEX(Allocations[#All],MATCH($C43,Allocations[[#All],[Invoice_Group]],0),MATCH($B$3,Allocations[#Headers],0))</f>
        <v>0</v>
      </c>
      <c r="AQ44" s="46">
        <f>INDEX(Allocations[#All],MATCH($C43,Allocations[[#All],[Invoice_Group]],0),MATCH($B$3,Allocations[#Headers],0))</f>
        <v>0</v>
      </c>
      <c r="AR44" s="46">
        <f>INDEX(Allocations[#All],MATCH($C43,Allocations[[#All],[Invoice_Group]],0),MATCH($B$3,Allocations[#Headers],0))</f>
        <v>0</v>
      </c>
      <c r="AS44" s="46">
        <f>INDEX(Allocations[#All],MATCH($C43,Allocations[[#All],[Invoice_Group]],0),MATCH($B$3,Allocations[#Headers],0))</f>
        <v>0</v>
      </c>
      <c r="AT44" s="46">
        <f>INDEX(Allocations[#All],MATCH($C43,Allocations[[#All],[Invoice_Group]],0),MATCH($B$3,Allocations[#Headers],0))</f>
        <v>0</v>
      </c>
      <c r="AU44" s="46">
        <f>INDEX(Allocations[#All],MATCH($C43,Allocations[[#All],[Invoice_Group]],0),MATCH($B$3,Allocations[#Headers],0))</f>
        <v>0</v>
      </c>
      <c r="AV44" s="46">
        <f>INDEX(Allocations[#All],MATCH($C43,Allocations[[#All],[Invoice_Group]],0),MATCH($B$3,Allocations[#Headers],0))</f>
        <v>0</v>
      </c>
      <c r="AW44" s="46">
        <f>INDEX(Allocations[#All],MATCH($C43,Allocations[[#All],[Invoice_Group]],0),MATCH($B$3,Allocations[#Headers],0))</f>
        <v>0</v>
      </c>
      <c r="AX44" s="46">
        <f>INDEX(Allocations[#All],MATCH($C43,Allocations[[#All],[Invoice_Group]],0),MATCH($B$3,Allocations[#Headers],0))</f>
        <v>0</v>
      </c>
      <c r="AY44" s="46">
        <f>INDEX(Allocations[#All],MATCH($C43,Allocations[[#All],[Invoice_Group]],0),MATCH($B$3,Allocations[#Headers],0))</f>
        <v>0</v>
      </c>
      <c r="AZ44" s="46">
        <f>INDEX(Allocations[#All],MATCH($C43,Allocations[[#All],[Invoice_Group]],0),MATCH($B$3,Allocations[#Headers],0))</f>
        <v>0</v>
      </c>
      <c r="BA44" s="46">
        <f>INDEX(Allocations[#All],MATCH($C43,Allocations[[#All],[Invoice_Group]],0),MATCH($B$3,Allocations[#Headers],0))</f>
        <v>0</v>
      </c>
      <c r="BB44" s="46">
        <f>INDEX(Allocations[#All],MATCH($C43,Allocations[[#All],[Invoice_Group]],0),MATCH($B$3,Allocations[#Headers],0))</f>
        <v>0</v>
      </c>
      <c r="BC44" s="46">
        <f>INDEX(Allocations[#All],MATCH($C43,Allocations[[#All],[Invoice_Group]],0),MATCH($B$3,Allocations[#Headers],0))</f>
        <v>0</v>
      </c>
      <c r="BD44" s="46">
        <f>INDEX(Allocations[#All],MATCH($C43,Allocations[[#All],[Invoice_Group]],0),MATCH($B$3,Allocations[#Headers],0))</f>
        <v>0</v>
      </c>
      <c r="BE44" s="46">
        <f>INDEX(Allocations[#All],MATCH($C43,Allocations[[#All],[Invoice_Group]],0),MATCH($B$3,Allocations[#Headers],0))</f>
        <v>0</v>
      </c>
      <c r="BF44" s="46">
        <f>INDEX(Allocations[#All],MATCH($C43,Allocations[[#All],[Invoice_Group]],0),MATCH($B$3,Allocations[#Headers],0))</f>
        <v>0</v>
      </c>
      <c r="BG44" s="46">
        <f>INDEX(Allocations[#All],MATCH($C43,Allocations[[#All],[Invoice_Group]],0),MATCH($B$3,Allocations[#Headers],0))</f>
        <v>0</v>
      </c>
      <c r="BH44" s="46">
        <f>INDEX(Allocations[#All],MATCH($C43,Allocations[[#All],[Invoice_Group]],0),MATCH($B$3,Allocations[#Headers],0))</f>
        <v>0</v>
      </c>
      <c r="BI44" s="46">
        <f>INDEX(Allocations[#All],MATCH($C43,Allocations[[#All],[Invoice_Group]],0),MATCH($B$3,Allocations[#Headers],0))</f>
        <v>0</v>
      </c>
      <c r="BJ44" s="46">
        <f>INDEX(Allocations[#All],MATCH($C43,Allocations[[#All],[Invoice_Group]],0),MATCH($B$3,Allocations[#Headers],0))</f>
        <v>0</v>
      </c>
      <c r="BK44" s="46">
        <f>INDEX(Allocations[#All],MATCH($C43,Allocations[[#All],[Invoice_Group]],0),MATCH($B$3,Allocations[#Headers],0))</f>
        <v>0</v>
      </c>
      <c r="BL44" s="46">
        <f>INDEX(Allocations[#All],MATCH($C43,Allocations[[#All],[Invoice_Group]],0),MATCH($B$3,Allocations[#Headers],0))</f>
        <v>0</v>
      </c>
      <c r="BM44" s="46">
        <f>INDEX(Allocations[#All],MATCH($C43,Allocations[[#All],[Invoice_Group]],0),MATCH($B$3,Allocations[#Headers],0))</f>
        <v>0</v>
      </c>
      <c r="BN44" s="46">
        <f>INDEX(Allocations[#All],MATCH($C43,Allocations[[#All],[Invoice_Group]],0),MATCH($B$3,Allocations[#Headers],0))</f>
        <v>0</v>
      </c>
      <c r="BO44" s="46">
        <f>INDEX(Allocations[#All],MATCH($C43,Allocations[[#All],[Invoice_Group]],0),MATCH($B$3,Allocations[#Headers],0))</f>
        <v>0</v>
      </c>
      <c r="BP44" s="46">
        <f>INDEX(Allocations[#All],MATCH($C43,Allocations[[#All],[Invoice_Group]],0),MATCH($B$3,Allocations[#Headers],0))</f>
        <v>0</v>
      </c>
      <c r="BQ44" s="46">
        <f>INDEX(Allocations[#All],MATCH($C43,Allocations[[#All],[Invoice_Group]],0),MATCH($B$3,Allocations[#Headers],0))</f>
        <v>0</v>
      </c>
      <c r="BR44" s="46">
        <f>INDEX(Allocations[#All],MATCH($C43,Allocations[[#All],[Invoice_Group]],0),MATCH($B$3,Allocations[#Headers],0))</f>
        <v>0</v>
      </c>
      <c r="BS44" s="46">
        <f>INDEX(Allocations[#All],MATCH($C43,Allocations[[#All],[Invoice_Group]],0),MATCH($B$3,Allocations[#Headers],0))</f>
        <v>0</v>
      </c>
      <c r="BT44" s="46">
        <f>INDEX(Allocations[#All],MATCH($C43,Allocations[[#All],[Invoice_Group]],0),MATCH($B$3,Allocations[#Headers],0))</f>
        <v>0</v>
      </c>
      <c r="BU44" s="46">
        <f>INDEX(Allocations[#All],MATCH($C43,Allocations[[#All],[Invoice_Group]],0),MATCH($B$3,Allocations[#Headers],0))</f>
        <v>0</v>
      </c>
      <c r="BV44" s="46">
        <f>INDEX(Allocations[#All],MATCH($C43,Allocations[[#All],[Invoice_Group]],0),MATCH($B$3,Allocations[#Headers],0))</f>
        <v>0</v>
      </c>
      <c r="BW44" s="46">
        <f>INDEX(Allocations[#All],MATCH($C43,Allocations[[#All],[Invoice_Group]],0),MATCH($B$3,Allocations[#Headers],0))</f>
        <v>0</v>
      </c>
      <c r="BX44" s="46">
        <f>INDEX(Allocations[#All],MATCH($C43,Allocations[[#All],[Invoice_Group]],0),MATCH($B$3,Allocations[#Headers],0))</f>
        <v>0</v>
      </c>
      <c r="BY44" s="46">
        <f>INDEX(Allocations[#All],MATCH($C43,Allocations[[#All],[Invoice_Group]],0),MATCH($B$3,Allocations[#Headers],0))</f>
        <v>0</v>
      </c>
      <c r="BZ44" s="46">
        <f>INDEX(Allocations[#All],MATCH($C43,Allocations[[#All],[Invoice_Group]],0),MATCH($B$3,Allocations[#Headers],0))</f>
        <v>0</v>
      </c>
      <c r="CA44" s="46">
        <f>INDEX(Allocations[#All],MATCH($C43,Allocations[[#All],[Invoice_Group]],0),MATCH($B$3,Allocations[#Headers],0))</f>
        <v>0</v>
      </c>
      <c r="CB44" s="46">
        <f>INDEX(Allocations[#All],MATCH($C43,Allocations[[#All],[Invoice_Group]],0),MATCH($B$3,Allocations[#Headers],0))</f>
        <v>0</v>
      </c>
      <c r="CC44" s="46">
        <f>INDEX(Allocations[#All],MATCH($C43,Allocations[[#All],[Invoice_Group]],0),MATCH($B$3,Allocations[#Headers],0))</f>
        <v>0</v>
      </c>
      <c r="CD44" s="46">
        <f>INDEX(Allocations[#All],MATCH($C43,Allocations[[#All],[Invoice_Group]],0),MATCH($B$3,Allocations[#Headers],0))</f>
        <v>0</v>
      </c>
      <c r="CE44" s="46">
        <f>INDEX(Allocations[#All],MATCH($C43,Allocations[[#All],[Invoice_Group]],0),MATCH($B$3,Allocations[#Headers],0))</f>
        <v>0</v>
      </c>
      <c r="CF44" s="46">
        <f>INDEX(Allocations[#All],MATCH($C43,Allocations[[#All],[Invoice_Group]],0),MATCH($B$3,Allocations[#Headers],0))</f>
        <v>0</v>
      </c>
      <c r="CG44" s="46">
        <f>INDEX(Allocations[#All],MATCH($C43,Allocations[[#All],[Invoice_Group]],0),MATCH($B$3,Allocations[#Headers],0))</f>
        <v>0</v>
      </c>
      <c r="CH44" s="46">
        <f>INDEX(Allocations[#All],MATCH($C43,Allocations[[#All],[Invoice_Group]],0),MATCH($B$3,Allocations[#Headers],0))</f>
        <v>0</v>
      </c>
      <c r="CI44" s="46">
        <f>INDEX(Allocations[#All],MATCH($C43,Allocations[[#All],[Invoice_Group]],0),MATCH($B$3,Allocations[#Headers],0))</f>
        <v>0</v>
      </c>
      <c r="CJ44" s="46">
        <f>INDEX(Allocations[#All],MATCH($C43,Allocations[[#All],[Invoice_Group]],0),MATCH($B$3,Allocations[#Headers],0))</f>
        <v>0</v>
      </c>
      <c r="CK44" s="46">
        <f>INDEX(Allocations[#All],MATCH($C43,Allocations[[#All],[Invoice_Group]],0),MATCH($B$3,Allocations[#Headers],0))</f>
        <v>0</v>
      </c>
      <c r="CL44" s="46">
        <f>INDEX(Allocations[#All],MATCH($C43,Allocations[[#All],[Invoice_Group]],0),MATCH($B$3,Allocations[#Headers],0))</f>
        <v>0</v>
      </c>
      <c r="CM44" s="46">
        <f>INDEX(Allocations[#All],MATCH($C43,Allocations[[#All],[Invoice_Group]],0),MATCH($B$3,Allocations[#Headers],0))</f>
        <v>0</v>
      </c>
      <c r="CN44" s="46">
        <f>INDEX(Allocations[#All],MATCH($C43,Allocations[[#All],[Invoice_Group]],0),MATCH($B$3,Allocations[#Headers],0))</f>
        <v>0</v>
      </c>
      <c r="CO44" s="46">
        <f>INDEX(Allocations[#All],MATCH($C43,Allocations[[#All],[Invoice_Group]],0),MATCH($B$3,Allocations[#Headers],0))</f>
        <v>0</v>
      </c>
      <c r="CP44" s="46">
        <f>INDEX(Allocations[#All],MATCH($C43,Allocations[[#All],[Invoice_Group]],0),MATCH($B$3,Allocations[#Headers],0))</f>
        <v>0</v>
      </c>
      <c r="CQ44" s="46">
        <f>INDEX(Allocations[#All],MATCH($C43,Allocations[[#All],[Invoice_Group]],0),MATCH($B$3,Allocations[#Headers],0))</f>
        <v>0</v>
      </c>
      <c r="CR44" s="46">
        <f>INDEX(Allocations[#All],MATCH($C43,Allocations[[#All],[Invoice_Group]],0),MATCH($B$3,Allocations[#Headers],0))</f>
        <v>0</v>
      </c>
      <c r="CS44" s="46">
        <f>INDEX(Allocations[#All],MATCH($C43,Allocations[[#All],[Invoice_Group]],0),MATCH($B$3,Allocations[#Headers],0))</f>
        <v>0</v>
      </c>
      <c r="CT44" s="46">
        <f>INDEX(Allocations[#All],MATCH($C43,Allocations[[#All],[Invoice_Group]],0),MATCH($B$3,Allocations[#Headers],0))</f>
        <v>0</v>
      </c>
      <c r="CU44" s="46">
        <f>INDEX(Allocations[#All],MATCH($C43,Allocations[[#All],[Invoice_Group]],0),MATCH($B$3,Allocations[#Headers],0))</f>
        <v>0</v>
      </c>
      <c r="CV44" s="46">
        <f>INDEX(Allocations[#All],MATCH($C43,Allocations[[#All],[Invoice_Group]],0),MATCH($B$3,Allocations[#Headers],0))</f>
        <v>0</v>
      </c>
      <c r="CW44" s="46">
        <f>INDEX(Allocations[#All],MATCH($C43,Allocations[[#All],[Invoice_Group]],0),MATCH($B$3,Allocations[#Headers],0))</f>
        <v>0</v>
      </c>
      <c r="CX44" s="46">
        <f>INDEX(Allocations[#All],MATCH($C43,Allocations[[#All],[Invoice_Group]],0),MATCH($B$3,Allocations[#Headers],0))</f>
        <v>0</v>
      </c>
      <c r="CY44" s="46">
        <f>INDEX(Allocations[#All],MATCH($C43,Allocations[[#All],[Invoice_Group]],0),MATCH($B$3,Allocations[#Headers],0))</f>
        <v>0</v>
      </c>
      <c r="CZ44" s="46">
        <f>INDEX(Allocations[#All],MATCH($C43,Allocations[[#All],[Invoice_Group]],0),MATCH($B$3,Allocations[#Headers],0))</f>
        <v>0</v>
      </c>
      <c r="DA44" s="46">
        <f>INDEX(Allocations[#All],MATCH($C43,Allocations[[#All],[Invoice_Group]],0),MATCH($B$3,Allocations[#Headers],0))</f>
        <v>0</v>
      </c>
      <c r="DB44" s="46">
        <f>INDEX(Allocations[#All],MATCH($C43,Allocations[[#All],[Invoice_Group]],0),MATCH($B$3,Allocations[#Headers],0))</f>
        <v>0</v>
      </c>
      <c r="DC44" s="46">
        <f>INDEX(Allocations[#All],MATCH($C43,Allocations[[#All],[Invoice_Group]],0),MATCH($B$3,Allocations[#Headers],0))</f>
        <v>0</v>
      </c>
      <c r="DD44" s="46">
        <f>INDEX(Allocations[#All],MATCH($C43,Allocations[[#All],[Invoice_Group]],0),MATCH($B$3,Allocations[#Headers],0))</f>
        <v>0</v>
      </c>
      <c r="DE44" s="46">
        <f>INDEX(Allocations[#All],MATCH($C43,Allocations[[#All],[Invoice_Group]],0),MATCH($B$3,Allocations[#Headers],0))</f>
        <v>0</v>
      </c>
      <c r="DF44" s="46">
        <f>INDEX(Allocations[#All],MATCH($C43,Allocations[[#All],[Invoice_Group]],0),MATCH($B$3,Allocations[#Headers],0))</f>
        <v>0</v>
      </c>
      <c r="DG44" s="46">
        <f>INDEX(Allocations[#All],MATCH($C43,Allocations[[#All],[Invoice_Group]],0),MATCH($B$3,Allocations[#Headers],0))</f>
        <v>0</v>
      </c>
      <c r="DH44" s="46">
        <f>INDEX(Allocations[#All],MATCH($C43,Allocations[[#All],[Invoice_Group]],0),MATCH($B$3,Allocations[#Headers],0))</f>
        <v>0</v>
      </c>
      <c r="DI44" s="46">
        <f>INDEX(Allocations[#All],MATCH($C43,Allocations[[#All],[Invoice_Group]],0),MATCH($B$3,Allocations[#Headers],0))</f>
        <v>0</v>
      </c>
      <c r="DJ44" s="46">
        <f>INDEX(Allocations[#All],MATCH($C43,Allocations[[#All],[Invoice_Group]],0),MATCH($B$3,Allocations[#Headers],0))</f>
        <v>0</v>
      </c>
      <c r="DK44" s="46">
        <f>INDEX(Allocations[#All],MATCH($C43,Allocations[[#All],[Invoice_Group]],0),MATCH($B$3,Allocations[#Headers],0))</f>
        <v>0</v>
      </c>
      <c r="DL44" s="46">
        <f>INDEX(Allocations[#All],MATCH($C43,Allocations[[#All],[Invoice_Group]],0),MATCH($B$3,Allocations[#Headers],0))</f>
        <v>0</v>
      </c>
      <c r="DM44" s="46">
        <f>INDEX(Allocations[#All],MATCH($C43,Allocations[[#All],[Invoice_Group]],0),MATCH($B$3,Allocations[#Headers],0))</f>
        <v>0</v>
      </c>
      <c r="DN44" s="46">
        <f>INDEX(Allocations[#All],MATCH($C43,Allocations[[#All],[Invoice_Group]],0),MATCH($B$3,Allocations[#Headers],0))</f>
        <v>0</v>
      </c>
      <c r="DO44" s="46">
        <f>INDEX(Allocations[#All],MATCH($C43,Allocations[[#All],[Invoice_Group]],0),MATCH($B$3,Allocations[#Headers],0))</f>
        <v>0</v>
      </c>
      <c r="DP44" s="46">
        <f>INDEX(Allocations[#All],MATCH($C43,Allocations[[#All],[Invoice_Group]],0),MATCH($B$3,Allocations[#Headers],0))</f>
        <v>0</v>
      </c>
      <c r="DQ44" s="46">
        <f>INDEX(Allocations[#All],MATCH($C43,Allocations[[#All],[Invoice_Group]],0),MATCH($B$3,Allocations[#Headers],0))</f>
        <v>0</v>
      </c>
      <c r="DR44" s="46">
        <f>INDEX(Allocations[#All],MATCH($C43,Allocations[[#All],[Invoice_Group]],0),MATCH($B$3,Allocations[#Headers],0))</f>
        <v>0</v>
      </c>
      <c r="DS44" s="46">
        <f>INDEX(Allocations[#All],MATCH($C43,Allocations[[#All],[Invoice_Group]],0),MATCH($B$3,Allocations[#Headers],0))</f>
        <v>0</v>
      </c>
      <c r="DT44" s="46">
        <f>INDEX(Allocations[#All],MATCH($C43,Allocations[[#All],[Invoice_Group]],0),MATCH($B$3,Allocations[#Headers],0))</f>
        <v>0</v>
      </c>
      <c r="DU44" s="46">
        <f>INDEX(Allocations[#All],MATCH($C43,Allocations[[#All],[Invoice_Group]],0),MATCH($B$3,Allocations[#Headers],0))</f>
        <v>0</v>
      </c>
      <c r="DV44" s="46">
        <f>INDEX(Allocations[#All],MATCH($C43,Allocations[[#All],[Invoice_Group]],0),MATCH($B$3,Allocations[#Headers],0))</f>
        <v>0</v>
      </c>
      <c r="DW44" s="46">
        <f>INDEX(Allocations[#All],MATCH($C43,Allocations[[#All],[Invoice_Group]],0),MATCH($B$3,Allocations[#Headers],0))</f>
        <v>0</v>
      </c>
      <c r="DX44" s="46">
        <f>INDEX(Allocations[#All],MATCH($C43,Allocations[[#All],[Invoice_Group]],0),MATCH($B$3,Allocations[#Headers],0))</f>
        <v>0</v>
      </c>
      <c r="DY44" s="46">
        <f>INDEX(Allocations[#All],MATCH($C43,Allocations[[#All],[Invoice_Group]],0),MATCH($B$3,Allocations[#Headers],0))</f>
        <v>0</v>
      </c>
      <c r="DZ44" s="46">
        <f>INDEX(Allocations[#All],MATCH($C43,Allocations[[#All],[Invoice_Group]],0),MATCH($B$3,Allocations[#Headers],0))</f>
        <v>0</v>
      </c>
      <c r="EA44" s="46">
        <f>INDEX(Allocations[#All],MATCH($C43,Allocations[[#All],[Invoice_Group]],0),MATCH($B$3,Allocations[#Headers],0))</f>
        <v>0</v>
      </c>
      <c r="EB44" s="46">
        <f>INDEX(Allocations[#All],MATCH($C43,Allocations[[#All],[Invoice_Group]],0),MATCH($B$3,Allocations[#Headers],0))</f>
        <v>0</v>
      </c>
      <c r="EC44" s="46">
        <f>INDEX(Allocations[#All],MATCH($C43,Allocations[[#All],[Invoice_Group]],0),MATCH($B$3,Allocations[#Headers],0))</f>
        <v>0</v>
      </c>
      <c r="ED44" s="46">
        <f>INDEX(Allocations[#All],MATCH($C43,Allocations[[#All],[Invoice_Group]],0),MATCH($B$3,Allocations[#Headers],0))</f>
        <v>0</v>
      </c>
      <c r="EE44" s="46">
        <f>INDEX(Allocations[#All],MATCH($C43,Allocations[[#All],[Invoice_Group]],0),MATCH($B$3,Allocations[#Headers],0))</f>
        <v>0</v>
      </c>
      <c r="EF44" s="46">
        <f>INDEX(Allocations[#All],MATCH($C43,Allocations[[#All],[Invoice_Group]],0),MATCH($B$3,Allocations[#Headers],0))</f>
        <v>0</v>
      </c>
      <c r="EG44" s="46">
        <f>INDEX(Allocations[#All],MATCH($C43,Allocations[[#All],[Invoice_Group]],0),MATCH($B$3,Allocations[#Headers],0))</f>
        <v>0</v>
      </c>
      <c r="EH44" s="46">
        <f>INDEX(Allocations[#All],MATCH($C43,Allocations[[#All],[Invoice_Group]],0),MATCH($B$3,Allocations[#Headers],0))</f>
        <v>0</v>
      </c>
      <c r="EI44" s="46">
        <f>INDEX(Allocations[#All],MATCH($C43,Allocations[[#All],[Invoice_Group]],0),MATCH($B$3,Allocations[#Headers],0))</f>
        <v>0</v>
      </c>
      <c r="EJ44" s="46">
        <f>INDEX(Allocations[#All],MATCH($C43,Allocations[[#All],[Invoice_Group]],0),MATCH($B$3,Allocations[#Headers],0))</f>
        <v>0</v>
      </c>
      <c r="EK44" s="46">
        <f>INDEX(Allocations[#All],MATCH($C43,Allocations[[#All],[Invoice_Group]],0),MATCH($B$3,Allocations[#Headers],0))</f>
        <v>0</v>
      </c>
      <c r="EL44" s="46">
        <f>INDEX(Allocations[#All],MATCH($C43,Allocations[[#All],[Invoice_Group]],0),MATCH($B$3,Allocations[#Headers],0))</f>
        <v>0</v>
      </c>
      <c r="EM44" s="46">
        <f>INDEX(Allocations[#All],MATCH($C43,Allocations[[#All],[Invoice_Group]],0),MATCH($B$3,Allocations[#Headers],0))</f>
        <v>0</v>
      </c>
      <c r="EN44" s="46">
        <f>INDEX(Allocations[#All],MATCH($C43,Allocations[[#All],[Invoice_Group]],0),MATCH($B$3,Allocations[#Headers],0))</f>
        <v>0</v>
      </c>
      <c r="EO44" s="46">
        <f>INDEX(Allocations[#All],MATCH($C43,Allocations[[#All],[Invoice_Group]],0),MATCH($B$3,Allocations[#Headers],0))</f>
        <v>0</v>
      </c>
      <c r="EP44" s="46">
        <f>INDEX(Allocations[#All],MATCH($C43,Allocations[[#All],[Invoice_Group]],0),MATCH($B$3,Allocations[#Headers],0))</f>
        <v>0</v>
      </c>
      <c r="EQ44" s="46">
        <f>INDEX(Allocations[#All],MATCH($C43,Allocations[[#All],[Invoice_Group]],0),MATCH($B$3,Allocations[#Headers],0))</f>
        <v>0</v>
      </c>
      <c r="ER44" s="46">
        <f>INDEX(Allocations[#All],MATCH($C43,Allocations[[#All],[Invoice_Group]],0),MATCH($B$3,Allocations[#Headers],0))</f>
        <v>0</v>
      </c>
      <c r="ES44" s="46">
        <f>INDEX(Allocations[#All],MATCH($C43,Allocations[[#All],[Invoice_Group]],0),MATCH($B$3,Allocations[#Headers],0))</f>
        <v>0</v>
      </c>
      <c r="ET44" s="46">
        <f>INDEX(Allocations[#All],MATCH($C43,Allocations[[#All],[Invoice_Group]],0),MATCH($B$3,Allocations[#Headers],0))</f>
        <v>0</v>
      </c>
      <c r="EU44" s="46">
        <f>INDEX(Allocations[#All],MATCH($C43,Allocations[[#All],[Invoice_Group]],0),MATCH($B$3,Allocations[#Headers],0))</f>
        <v>0</v>
      </c>
      <c r="EV44" s="46">
        <f>INDEX(Allocations[#All],MATCH($C43,Allocations[[#All],[Invoice_Group]],0),MATCH($B$3,Allocations[#Headers],0))</f>
        <v>0</v>
      </c>
      <c r="EW44" s="46">
        <f>INDEX(Allocations[#All],MATCH($C43,Allocations[[#All],[Invoice_Group]],0),MATCH($B$3,Allocations[#Headers],0))</f>
        <v>0</v>
      </c>
      <c r="EX44" s="46">
        <f>INDEX(Allocations[#All],MATCH($C43,Allocations[[#All],[Invoice_Group]],0),MATCH($B$3,Allocations[#Headers],0))</f>
        <v>0</v>
      </c>
      <c r="EY44" s="46">
        <f>INDEX(Allocations[#All],MATCH($C43,Allocations[[#All],[Invoice_Group]],0),MATCH($B$3,Allocations[#Headers],0))</f>
        <v>0</v>
      </c>
      <c r="EZ44" s="46">
        <f>INDEX(Allocations[#All],MATCH($C43,Allocations[[#All],[Invoice_Group]],0),MATCH($B$3,Allocations[#Headers],0))</f>
        <v>0</v>
      </c>
      <c r="FA44" s="46">
        <f>INDEX(Allocations[#All],MATCH($C43,Allocations[[#All],[Invoice_Group]],0),MATCH($B$3,Allocations[#Headers],0))</f>
        <v>0</v>
      </c>
      <c r="FB44" s="46">
        <f>INDEX(Allocations[#All],MATCH($C43,Allocations[[#All],[Invoice_Group]],0),MATCH($B$3,Allocations[#Headers],0))</f>
        <v>0</v>
      </c>
      <c r="FC44" s="46">
        <f>INDEX(Allocations[#All],MATCH($C43,Allocations[[#All],[Invoice_Group]],0),MATCH($B$3,Allocations[#Headers],0))</f>
        <v>0</v>
      </c>
      <c r="FD44" s="46">
        <f>INDEX(Allocations[#All],MATCH($C43,Allocations[[#All],[Invoice_Group]],0),MATCH($B$3,Allocations[#Headers],0))</f>
        <v>0</v>
      </c>
      <c r="FE44" s="46">
        <f>INDEX(Allocations[#All],MATCH($C43,Allocations[[#All],[Invoice_Group]],0),MATCH($B$3,Allocations[#Headers],0))</f>
        <v>0</v>
      </c>
      <c r="FF44" s="46">
        <f>INDEX(Allocations[#All],MATCH($C43,Allocations[[#All],[Invoice_Group]],0),MATCH($B$3,Allocations[#Headers],0))</f>
        <v>0</v>
      </c>
      <c r="FG44" s="46">
        <f>INDEX(Allocations[#All],MATCH($C43,Allocations[[#All],[Invoice_Group]],0),MATCH($B$3,Allocations[#Headers],0))</f>
        <v>0</v>
      </c>
      <c r="FH44" s="46">
        <f>INDEX(Allocations[#All],MATCH($C43,Allocations[[#All],[Invoice_Group]],0),MATCH($B$3,Allocations[#Headers],0))</f>
        <v>0</v>
      </c>
      <c r="FI44" s="46">
        <f>INDEX(Allocations[#All],MATCH($C43,Allocations[[#All],[Invoice_Group]],0),MATCH($B$3,Allocations[#Headers],0))</f>
        <v>0</v>
      </c>
      <c r="FJ44" s="46">
        <f>INDEX(Allocations[#All],MATCH($C43,Allocations[[#All],[Invoice_Group]],0),MATCH($B$3,Allocations[#Headers],0))</f>
        <v>0</v>
      </c>
      <c r="FK44" s="46">
        <f>INDEX(Allocations[#All],MATCH($C43,Allocations[[#All],[Invoice_Group]],0),MATCH($B$3,Allocations[#Headers],0))</f>
        <v>0</v>
      </c>
      <c r="FL44" s="46">
        <f>INDEX(Allocations[#All],MATCH($C43,Allocations[[#All],[Invoice_Group]],0),MATCH($B$3,Allocations[#Headers],0))</f>
        <v>0</v>
      </c>
      <c r="FM44" s="46">
        <f>INDEX(Allocations[#All],MATCH($C43,Allocations[[#All],[Invoice_Group]],0),MATCH($B$3,Allocations[#Headers],0))</f>
        <v>0</v>
      </c>
      <c r="FN44" s="46">
        <f>INDEX(Allocations[#All],MATCH($C43,Allocations[[#All],[Invoice_Group]],0),MATCH($B$3,Allocations[#Headers],0))</f>
        <v>0</v>
      </c>
      <c r="FO44" s="46">
        <f>INDEX(Allocations[#All],MATCH($C43,Allocations[[#All],[Invoice_Group]],0),MATCH($B$3,Allocations[#Headers],0))</f>
        <v>0</v>
      </c>
      <c r="FP44" s="46">
        <f>INDEX(Allocations[#All],MATCH($C43,Allocations[[#All],[Invoice_Group]],0),MATCH($B$3,Allocations[#Headers],0))</f>
        <v>0</v>
      </c>
      <c r="FQ44" s="46">
        <f>INDEX(Allocations[#All],MATCH($C43,Allocations[[#All],[Invoice_Group]],0),MATCH($B$3,Allocations[#Headers],0))</f>
        <v>0</v>
      </c>
      <c r="FR44" s="46">
        <f>INDEX(Allocations[#All],MATCH($C43,Allocations[[#All],[Invoice_Group]],0),MATCH($B$3,Allocations[#Headers],0))</f>
        <v>0</v>
      </c>
      <c r="FS44" s="46">
        <f>INDEX(Allocations[#All],MATCH($C43,Allocations[[#All],[Invoice_Group]],0),MATCH($B$3,Allocations[#Headers],0))</f>
        <v>0</v>
      </c>
      <c r="FT44" s="46">
        <f>INDEX(Allocations[#All],MATCH($C43,Allocations[[#All],[Invoice_Group]],0),MATCH($B$3,Allocations[#Headers],0))</f>
        <v>0</v>
      </c>
      <c r="FU44" s="46">
        <f>INDEX(Allocations[#All],MATCH($C43,Allocations[[#All],[Invoice_Group]],0),MATCH($B$3,Allocations[#Headers],0))</f>
        <v>0</v>
      </c>
      <c r="FV44" s="46">
        <f>INDEX(Allocations[#All],MATCH($C43,Allocations[[#All],[Invoice_Group]],0),MATCH($B$3,Allocations[#Headers],0))</f>
        <v>0</v>
      </c>
      <c r="FW44" s="46">
        <f>INDEX(Allocations[#All],MATCH($C43,Allocations[[#All],[Invoice_Group]],0),MATCH($B$3,Allocations[#Headers],0))</f>
        <v>0</v>
      </c>
      <c r="FX44" s="46">
        <f>INDEX(Allocations[#All],MATCH($C43,Allocations[[#All],[Invoice_Group]],0),MATCH($B$3,Allocations[#Headers],0))</f>
        <v>0</v>
      </c>
      <c r="FY44" s="46">
        <f>INDEX(Allocations[#All],MATCH($C43,Allocations[[#All],[Invoice_Group]],0),MATCH($B$3,Allocations[#Headers],0))</f>
        <v>0</v>
      </c>
      <c r="FZ44" s="46">
        <f>INDEX(Allocations[#All],MATCH($C43,Allocations[[#All],[Invoice_Group]],0),MATCH($B$3,Allocations[#Headers],0))</f>
        <v>0</v>
      </c>
      <c r="GA44" s="46">
        <f>INDEX(Allocations[#All],MATCH($C43,Allocations[[#All],[Invoice_Group]],0),MATCH($B$3,Allocations[#Headers],0))</f>
        <v>0</v>
      </c>
      <c r="GB44" s="46">
        <f>INDEX(Allocations[#All],MATCH($C43,Allocations[[#All],[Invoice_Group]],0),MATCH($B$3,Allocations[#Headers],0))</f>
        <v>0</v>
      </c>
      <c r="GC44" s="46">
        <f>INDEX(Allocations[#All],MATCH($C43,Allocations[[#All],[Invoice_Group]],0),MATCH($B$3,Allocations[#Headers],0))</f>
        <v>0</v>
      </c>
      <c r="GD44" s="46">
        <f>INDEX(Allocations[#All],MATCH($C43,Allocations[[#All],[Invoice_Group]],0),MATCH($B$3,Allocations[#Headers],0))</f>
        <v>0</v>
      </c>
      <c r="GE44" s="46">
        <f>INDEX(Allocations[#All],MATCH($C43,Allocations[[#All],[Invoice_Group]],0),MATCH($B$3,Allocations[#Headers],0))</f>
        <v>0</v>
      </c>
      <c r="GF44" s="46">
        <f>INDEX(Allocations[#All],MATCH($C43,Allocations[[#All],[Invoice_Group]],0),MATCH($B$3,Allocations[#Headers],0))</f>
        <v>0</v>
      </c>
      <c r="GG44" s="46">
        <f>INDEX(Allocations[#All],MATCH($C43,Allocations[[#All],[Invoice_Group]],0),MATCH($B$3,Allocations[#Headers],0))</f>
        <v>0</v>
      </c>
      <c r="GH44" s="46">
        <f>INDEX(Allocations[#All],MATCH($C43,Allocations[[#All],[Invoice_Group]],0),MATCH($B$3,Allocations[#Headers],0))</f>
        <v>0</v>
      </c>
      <c r="GI44" s="46">
        <f>INDEX(Allocations[#All],MATCH($C43,Allocations[[#All],[Invoice_Group]],0),MATCH($B$3,Allocations[#Headers],0))</f>
        <v>0</v>
      </c>
      <c r="GJ44" s="46">
        <f>INDEX(Allocations[#All],MATCH($C43,Allocations[[#All],[Invoice_Group]],0),MATCH($B$3,Allocations[#Headers],0))</f>
        <v>0</v>
      </c>
      <c r="GK44" s="46">
        <f>INDEX(Allocations[#All],MATCH($C43,Allocations[[#All],[Invoice_Group]],0),MATCH($B$3,Allocations[#Headers],0))</f>
        <v>0</v>
      </c>
      <c r="GL44" s="46">
        <f>INDEX(Allocations[#All],MATCH($C43,Allocations[[#All],[Invoice_Group]],0),MATCH($B$3,Allocations[#Headers],0))</f>
        <v>0</v>
      </c>
      <c r="GM44" s="46">
        <f>INDEX(Allocations[#All],MATCH($C43,Allocations[[#All],[Invoice_Group]],0),MATCH($B$3,Allocations[#Headers],0))</f>
        <v>0</v>
      </c>
      <c r="GN44" s="46">
        <f>INDEX(Allocations[#All],MATCH($C43,Allocations[[#All],[Invoice_Group]],0),MATCH($B$3,Allocations[#Headers],0))</f>
        <v>0</v>
      </c>
      <c r="GO44" s="46">
        <f>INDEX(Allocations[#All],MATCH($C43,Allocations[[#All],[Invoice_Group]],0),MATCH($B$3,Allocations[#Headers],0))</f>
        <v>0</v>
      </c>
      <c r="GP44" s="46">
        <f>INDEX(Allocations[#All],MATCH($C43,Allocations[[#All],[Invoice_Group]],0),MATCH($B$3,Allocations[#Headers],0))</f>
        <v>0</v>
      </c>
      <c r="GQ44" s="46">
        <f>INDEX(Allocations[#All],MATCH($C43,Allocations[[#All],[Invoice_Group]],0),MATCH($B$3,Allocations[#Headers],0))</f>
        <v>0</v>
      </c>
      <c r="GR44" s="46">
        <f>INDEX(Allocations[#All],MATCH($C43,Allocations[[#All],[Invoice_Group]],0),MATCH($B$3,Allocations[#Headers],0))</f>
        <v>0</v>
      </c>
      <c r="GS44" s="46">
        <f>INDEX(Allocations[#All],MATCH($C43,Allocations[[#All],[Invoice_Group]],0),MATCH($B$3,Allocations[#Headers],0))</f>
        <v>0</v>
      </c>
      <c r="GT44" s="46">
        <f>INDEX(Allocations[#All],MATCH($C43,Allocations[[#All],[Invoice_Group]],0),MATCH($B$3,Allocations[#Headers],0))</f>
        <v>0</v>
      </c>
      <c r="GU44" s="46">
        <f>INDEX(Allocations[#All],MATCH($C43,Allocations[[#All],[Invoice_Group]],0),MATCH($B$3,Allocations[#Headers],0))</f>
        <v>0</v>
      </c>
      <c r="GV44" s="46">
        <f>INDEX(Allocations[#All],MATCH($C43,Allocations[[#All],[Invoice_Group]],0),MATCH($B$3,Allocations[#Headers],0))</f>
        <v>0</v>
      </c>
      <c r="GW44" s="46">
        <f>INDEX(Allocations[#All],MATCH($C43,Allocations[[#All],[Invoice_Group]],0),MATCH($B$3,Allocations[#Headers],0))</f>
        <v>0</v>
      </c>
      <c r="GX44" s="46">
        <f>INDEX(Allocations[#All],MATCH($C43,Allocations[[#All],[Invoice_Group]],0),MATCH($B$3,Allocations[#Headers],0))</f>
        <v>0</v>
      </c>
      <c r="GY44" s="46">
        <f>INDEX(Allocations[#All],MATCH($C43,Allocations[[#All],[Invoice_Group]],0),MATCH($B$3,Allocations[#Headers],0))</f>
        <v>0</v>
      </c>
      <c r="GZ44" s="46">
        <f>INDEX(Allocations[#All],MATCH($C43,Allocations[[#All],[Invoice_Group]],0),MATCH($B$3,Allocations[#Headers],0))</f>
        <v>0</v>
      </c>
      <c r="HA44" s="46">
        <f>INDEX(Allocations[#All],MATCH($C43,Allocations[[#All],[Invoice_Group]],0),MATCH($B$3,Allocations[#Headers],0))</f>
        <v>0</v>
      </c>
      <c r="HB44" s="46">
        <f>INDEX(Allocations[#All],MATCH($C43,Allocations[[#All],[Invoice_Group]],0),MATCH($B$3,Allocations[#Headers],0))</f>
        <v>0</v>
      </c>
      <c r="HC44" s="46">
        <f>INDEX(Allocations[#All],MATCH($C43,Allocations[[#All],[Invoice_Group]],0),MATCH($B$3,Allocations[#Headers],0))</f>
        <v>0</v>
      </c>
      <c r="HD44" s="46">
        <f>INDEX(Allocations[#All],MATCH($C43,Allocations[[#All],[Invoice_Group]],0),MATCH($B$3,Allocations[#Headers],0))</f>
        <v>0</v>
      </c>
      <c r="HE44" s="46">
        <f>INDEX(Allocations[#All],MATCH($C43,Allocations[[#All],[Invoice_Group]],0),MATCH($B$3,Allocations[#Headers],0))</f>
        <v>0</v>
      </c>
      <c r="HF44" s="46">
        <f>INDEX(Allocations[#All],MATCH($C43,Allocations[[#All],[Invoice_Group]],0),MATCH($B$3,Allocations[#Headers],0))</f>
        <v>0</v>
      </c>
      <c r="HG44" s="46">
        <f>INDEX(Allocations[#All],MATCH($C43,Allocations[[#All],[Invoice_Group]],0),MATCH($B$3,Allocations[#Headers],0))</f>
        <v>0</v>
      </c>
      <c r="HH44" s="46">
        <f>INDEX(Allocations[#All],MATCH($C43,Allocations[[#All],[Invoice_Group]],0),MATCH($B$3,Allocations[#Headers],0))</f>
        <v>0</v>
      </c>
      <c r="HI44" s="46">
        <f>INDEX(Allocations[#All],MATCH($C43,Allocations[[#All],[Invoice_Group]],0),MATCH($B$3,Allocations[#Headers],0))</f>
        <v>0</v>
      </c>
      <c r="HJ44" s="46">
        <f>INDEX(Allocations[#All],MATCH($C43,Allocations[[#All],[Invoice_Group]],0),MATCH($B$3,Allocations[#Headers],0))</f>
        <v>0</v>
      </c>
      <c r="HK44" s="46">
        <f>INDEX(Allocations[#All],MATCH($C43,Allocations[[#All],[Invoice_Group]],0),MATCH($B$3,Allocations[#Headers],0))</f>
        <v>0</v>
      </c>
      <c r="HL44" s="46">
        <f>INDEX(Allocations[#All],MATCH($C43,Allocations[[#All],[Invoice_Group]],0),MATCH($B$3,Allocations[#Headers],0))</f>
        <v>0</v>
      </c>
      <c r="HM44" s="46">
        <f>INDEX(Allocations[#All],MATCH($C43,Allocations[[#All],[Invoice_Group]],0),MATCH($B$3,Allocations[#Headers],0))</f>
        <v>0</v>
      </c>
      <c r="HN44" s="46">
        <f>INDEX(Allocations[#All],MATCH($C43,Allocations[[#All],[Invoice_Group]],0),MATCH($B$3,Allocations[#Headers],0))</f>
        <v>0</v>
      </c>
      <c r="HO44" s="46">
        <f>INDEX(Allocations[#All],MATCH($C43,Allocations[[#All],[Invoice_Group]],0),MATCH($B$3,Allocations[#Headers],0))</f>
        <v>0</v>
      </c>
      <c r="HP44" s="46">
        <f>INDEX(Allocations[#All],MATCH($C43,Allocations[[#All],[Invoice_Group]],0),MATCH($B$3,Allocations[#Headers],0))</f>
        <v>0</v>
      </c>
      <c r="HQ44" s="46">
        <f>INDEX(Allocations[#All],MATCH($C43,Allocations[[#All],[Invoice_Group]],0),MATCH($B$3,Allocations[#Headers],0))</f>
        <v>0</v>
      </c>
      <c r="HR44" s="46">
        <f>INDEX(Allocations[#All],MATCH($C43,Allocations[[#All],[Invoice_Group]],0),MATCH($B$3,Allocations[#Headers],0))</f>
        <v>0</v>
      </c>
      <c r="HS44" s="46">
        <f>INDEX(Allocations[#All],MATCH($C43,Allocations[[#All],[Invoice_Group]],0),MATCH($B$3,Allocations[#Headers],0))</f>
        <v>0</v>
      </c>
      <c r="HT44" s="46">
        <f>INDEX(Allocations[#All],MATCH($C43,Allocations[[#All],[Invoice_Group]],0),MATCH($B$3,Allocations[#Headers],0))</f>
        <v>0</v>
      </c>
      <c r="HU44" s="46">
        <f>INDEX(Allocations[#All],MATCH($C43,Allocations[[#All],[Invoice_Group]],0),MATCH($B$3,Allocations[#Headers],0))</f>
        <v>0</v>
      </c>
      <c r="HV44" s="46">
        <f>INDEX(Allocations[#All],MATCH($C43,Allocations[[#All],[Invoice_Group]],0),MATCH($B$3,Allocations[#Headers],0))</f>
        <v>0</v>
      </c>
      <c r="HW44" s="46">
        <f>INDEX(Allocations[#All],MATCH($C43,Allocations[[#All],[Invoice_Group]],0),MATCH($B$3,Allocations[#Headers],0))</f>
        <v>0</v>
      </c>
      <c r="HX44" s="46">
        <f>INDEX(Allocations[#All],MATCH($C43,Allocations[[#All],[Invoice_Group]],0),MATCH($B$3,Allocations[#Headers],0))</f>
        <v>0</v>
      </c>
      <c r="HY44" s="46">
        <f>INDEX(Allocations[#All],MATCH($C43,Allocations[[#All],[Invoice_Group]],0),MATCH($B$3,Allocations[#Headers],0))</f>
        <v>0</v>
      </c>
      <c r="HZ44" s="46">
        <f>INDEX(Allocations[#All],MATCH($C43,Allocations[[#All],[Invoice_Group]],0),MATCH($B$3,Allocations[#Headers],0))</f>
        <v>0</v>
      </c>
      <c r="IA44" s="46">
        <f>INDEX(Allocations[#All],MATCH($C43,Allocations[[#All],[Invoice_Group]],0),MATCH($B$3,Allocations[#Headers],0))</f>
        <v>0</v>
      </c>
      <c r="IB44" s="46">
        <f>INDEX(Allocations[#All],MATCH($C43,Allocations[[#All],[Invoice_Group]],0),MATCH($B$3,Allocations[#Headers],0))</f>
        <v>0</v>
      </c>
      <c r="IC44" s="46">
        <f>INDEX(Allocations[#All],MATCH($C43,Allocations[[#All],[Invoice_Group]],0),MATCH($B$3,Allocations[#Headers],0))</f>
        <v>0</v>
      </c>
      <c r="ID44" s="46">
        <f>INDEX(Allocations[#All],MATCH($C43,Allocations[[#All],[Invoice_Group]],0),MATCH($B$3,Allocations[#Headers],0))</f>
        <v>0</v>
      </c>
      <c r="IE44" s="46">
        <f>INDEX(Allocations[#All],MATCH($C43,Allocations[[#All],[Invoice_Group]],0),MATCH($B$3,Allocations[#Headers],0))</f>
        <v>0</v>
      </c>
      <c r="IF44" s="46">
        <f>INDEX(Allocations[#All],MATCH($C43,Allocations[[#All],[Invoice_Group]],0),MATCH($B$3,Allocations[#Headers],0))</f>
        <v>0</v>
      </c>
      <c r="IG44" s="46">
        <f>INDEX(Allocations[#All],MATCH($C43,Allocations[[#All],[Invoice_Group]],0),MATCH($B$3,Allocations[#Headers],0))</f>
        <v>0</v>
      </c>
      <c r="IH44" s="46">
        <f>INDEX(Allocations[#All],MATCH($C43,Allocations[[#All],[Invoice_Group]],0),MATCH($B$3,Allocations[#Headers],0))</f>
        <v>0</v>
      </c>
      <c r="II44" s="46">
        <f>INDEX(Allocations[#All],MATCH($C43,Allocations[[#All],[Invoice_Group]],0),MATCH($B$3,Allocations[#Headers],0))</f>
        <v>0</v>
      </c>
      <c r="IJ44" s="46">
        <f>INDEX(Allocations[#All],MATCH($C43,Allocations[[#All],[Invoice_Group]],0),MATCH($B$3,Allocations[#Headers],0))</f>
        <v>0</v>
      </c>
      <c r="IK44" s="46">
        <f>INDEX(Allocations[#All],MATCH($C43,Allocations[[#All],[Invoice_Group]],0),MATCH($B$3,Allocations[#Headers],0))</f>
        <v>0</v>
      </c>
      <c r="IL44" s="46">
        <f>INDEX(Allocations[#All],MATCH($C43,Allocations[[#All],[Invoice_Group]],0),MATCH($B$3,Allocations[#Headers],0))</f>
        <v>0</v>
      </c>
      <c r="IM44" s="46">
        <f>INDEX(Allocations[#All],MATCH($C43,Allocations[[#All],[Invoice_Group]],0),MATCH($B$3,Allocations[#Headers],0))</f>
        <v>0</v>
      </c>
      <c r="IN44" s="46">
        <f>INDEX(Allocations[#All],MATCH($C43,Allocations[[#All],[Invoice_Group]],0),MATCH($B$3,Allocations[#Headers],0))</f>
        <v>0</v>
      </c>
      <c r="IO44" s="46">
        <f>INDEX(Allocations[#All],MATCH($C43,Allocations[[#All],[Invoice_Group]],0),MATCH($B$3,Allocations[#Headers],0))</f>
        <v>0</v>
      </c>
      <c r="IP44" s="46">
        <f>INDEX(Allocations[#All],MATCH($C43,Allocations[[#All],[Invoice_Group]],0),MATCH($B$3,Allocations[#Headers],0))</f>
        <v>0</v>
      </c>
      <c r="IQ44" s="46">
        <f>INDEX(Allocations[#All],MATCH($C43,Allocations[[#All],[Invoice_Group]],0),MATCH($B$3,Allocations[#Headers],0))</f>
        <v>0</v>
      </c>
      <c r="IR44" s="46">
        <f>INDEX(Allocations[#All],MATCH($C43,Allocations[[#All],[Invoice_Group]],0),MATCH($B$3,Allocations[#Headers],0))</f>
        <v>0</v>
      </c>
      <c r="IS44" s="46">
        <f>INDEX(Allocations[#All],MATCH($C43,Allocations[[#All],[Invoice_Group]],0),MATCH($B$3,Allocations[#Headers],0))</f>
        <v>0</v>
      </c>
      <c r="IT44" s="46">
        <f>INDEX(Allocations[#All],MATCH($C43,Allocations[[#All],[Invoice_Group]],0),MATCH($B$3,Allocations[#Headers],0))</f>
        <v>0</v>
      </c>
      <c r="IU44" s="46">
        <f>INDEX(Allocations[#All],MATCH($C43,Allocations[[#All],[Invoice_Group]],0),MATCH($B$3,Allocations[#Headers],0))</f>
        <v>0</v>
      </c>
      <c r="IV44" s="46">
        <f>INDEX(Allocations[#All],MATCH($C43,Allocations[[#All],[Invoice_Group]],0),MATCH($B$3,Allocations[#Headers],0))</f>
        <v>0</v>
      </c>
      <c r="IW44" s="46">
        <f>INDEX(Allocations[#All],MATCH($C43,Allocations[[#All],[Invoice_Group]],0),MATCH($B$3,Allocations[#Headers],0))</f>
        <v>0</v>
      </c>
      <c r="IX44" s="46">
        <f>INDEX(Allocations[#All],MATCH($C43,Allocations[[#All],[Invoice_Group]],0),MATCH($B$3,Allocations[#Headers],0))</f>
        <v>0</v>
      </c>
      <c r="IY44" s="46">
        <f>INDEX(Allocations[#All],MATCH($C43,Allocations[[#All],[Invoice_Group]],0),MATCH($B$3,Allocations[#Headers],0))</f>
        <v>0</v>
      </c>
      <c r="IZ44" s="46">
        <f>INDEX(Allocations[#All],MATCH($C43,Allocations[[#All],[Invoice_Group]],0),MATCH($B$3,Allocations[#Headers],0))</f>
        <v>0</v>
      </c>
      <c r="JA44" s="46">
        <f>INDEX(Allocations[#All],MATCH($C43,Allocations[[#All],[Invoice_Group]],0),MATCH($B$3,Allocations[#Headers],0))</f>
        <v>0</v>
      </c>
      <c r="JB44" s="46">
        <f>INDEX(Allocations[#All],MATCH($C43,Allocations[[#All],[Invoice_Group]],0),MATCH($B$3,Allocations[#Headers],0))</f>
        <v>0</v>
      </c>
      <c r="JC44" s="46">
        <f>INDEX(Allocations[#All],MATCH($C43,Allocations[[#All],[Invoice_Group]],0),MATCH($B$3,Allocations[#Headers],0))</f>
        <v>0</v>
      </c>
      <c r="JD44" s="46">
        <f>INDEX(Allocations[#All],MATCH($C43,Allocations[[#All],[Invoice_Group]],0),MATCH($B$3,Allocations[#Headers],0))</f>
        <v>0</v>
      </c>
      <c r="JE44" s="46">
        <f>INDEX(Allocations[#All],MATCH($C43,Allocations[[#All],[Invoice_Group]],0),MATCH($B$3,Allocations[#Headers],0))</f>
        <v>0</v>
      </c>
      <c r="JF44" s="46">
        <f>INDEX(Allocations[#All],MATCH($C43,Allocations[[#All],[Invoice_Group]],0),MATCH($B$3,Allocations[#Headers],0))</f>
        <v>0</v>
      </c>
      <c r="JG44" s="46">
        <f>INDEX(Allocations[#All],MATCH($C43,Allocations[[#All],[Invoice_Group]],0),MATCH($B$3,Allocations[#Headers],0))</f>
        <v>0</v>
      </c>
      <c r="JH44" s="46">
        <f>INDEX(Allocations[#All],MATCH($C43,Allocations[[#All],[Invoice_Group]],0),MATCH($B$3,Allocations[#Headers],0))</f>
        <v>0</v>
      </c>
      <c r="JI44" s="46">
        <f>INDEX(Allocations[#All],MATCH($C43,Allocations[[#All],[Invoice_Group]],0),MATCH($B$3,Allocations[#Headers],0))</f>
        <v>0</v>
      </c>
      <c r="JJ44" s="46">
        <f>INDEX(Allocations[#All],MATCH($C43,Allocations[[#All],[Invoice_Group]],0),MATCH($B$3,Allocations[#Headers],0))</f>
        <v>0</v>
      </c>
      <c r="JK44" s="46">
        <f>INDEX(Allocations[#All],MATCH($C43,Allocations[[#All],[Invoice_Group]],0),MATCH($B$3,Allocations[#Headers],0))</f>
        <v>0</v>
      </c>
      <c r="JL44" s="46">
        <f>INDEX(Allocations[#All],MATCH($C43,Allocations[[#All],[Invoice_Group]],0),MATCH($B$3,Allocations[#Headers],0))</f>
        <v>0</v>
      </c>
      <c r="JM44" s="46">
        <f>INDEX(Allocations[#All],MATCH($C43,Allocations[[#All],[Invoice_Group]],0),MATCH($B$3,Allocations[#Headers],0))</f>
        <v>0</v>
      </c>
      <c r="JN44" s="46">
        <f>INDEX(Allocations[#All],MATCH($C43,Allocations[[#All],[Invoice_Group]],0),MATCH($B$3,Allocations[#Headers],0))</f>
        <v>0</v>
      </c>
      <c r="JO44" s="46">
        <f>INDEX(Allocations[#All],MATCH($C43,Allocations[[#All],[Invoice_Group]],0),MATCH($B$3,Allocations[#Headers],0))</f>
        <v>0</v>
      </c>
      <c r="JP44" s="46">
        <f>INDEX(Allocations[#All],MATCH($C43,Allocations[[#All],[Invoice_Group]],0),MATCH($B$3,Allocations[#Headers],0))</f>
        <v>0</v>
      </c>
      <c r="JQ44" s="46">
        <f>INDEX(Allocations[#All],MATCH($C43,Allocations[[#All],[Invoice_Group]],0),MATCH($B$3,Allocations[#Headers],0))</f>
        <v>0</v>
      </c>
      <c r="JR44" s="46">
        <f>INDEX(Allocations[#All],MATCH($C43,Allocations[[#All],[Invoice_Group]],0),MATCH($B$3,Allocations[#Headers],0))</f>
        <v>0</v>
      </c>
      <c r="JS44" s="46">
        <f>INDEX(Allocations[#All],MATCH($C43,Allocations[[#All],[Invoice_Group]],0),MATCH($B$3,Allocations[#Headers],0))</f>
        <v>0</v>
      </c>
      <c r="JT44" s="46">
        <f>INDEX(Allocations[#All],MATCH($C43,Allocations[[#All],[Invoice_Group]],0),MATCH($B$3,Allocations[#Headers],0))</f>
        <v>0</v>
      </c>
      <c r="JU44" s="46">
        <f>INDEX(Allocations[#All],MATCH($C43,Allocations[[#All],[Invoice_Group]],0),MATCH($B$3,Allocations[#Headers],0))</f>
        <v>0</v>
      </c>
      <c r="JV44" s="46">
        <f>INDEX(Allocations[#All],MATCH($C43,Allocations[[#All],[Invoice_Group]],0),MATCH($B$3,Allocations[#Headers],0))</f>
        <v>0</v>
      </c>
      <c r="JW44" s="46">
        <f>INDEX(Allocations[#All],MATCH($C43,Allocations[[#All],[Invoice_Group]],0),MATCH($B$3,Allocations[#Headers],0))</f>
        <v>0</v>
      </c>
      <c r="JX44" s="46">
        <f>INDEX(Allocations[#All],MATCH($C43,Allocations[[#All],[Invoice_Group]],0),MATCH($B$3,Allocations[#Headers],0))</f>
        <v>0</v>
      </c>
      <c r="JY44" s="46">
        <f>INDEX(Allocations[#All],MATCH($C43,Allocations[[#All],[Invoice_Group]],0),MATCH($B$3,Allocations[#Headers],0))</f>
        <v>0</v>
      </c>
      <c r="JZ44" s="46">
        <f>INDEX(Allocations[#All],MATCH($C43,Allocations[[#All],[Invoice_Group]],0),MATCH($B$3,Allocations[#Headers],0))</f>
        <v>0</v>
      </c>
      <c r="KA44" s="46">
        <f>INDEX(Allocations[#All],MATCH($C43,Allocations[[#All],[Invoice_Group]],0),MATCH($B$3,Allocations[#Headers],0))</f>
        <v>0</v>
      </c>
      <c r="KB44" s="46">
        <f>INDEX(Allocations[#All],MATCH($C43,Allocations[[#All],[Invoice_Group]],0),MATCH($B$3,Allocations[#Headers],0))</f>
        <v>0</v>
      </c>
      <c r="KC44" s="46">
        <f>INDEX(Allocations[#All],MATCH($C43,Allocations[[#All],[Invoice_Group]],0),MATCH($B$3,Allocations[#Headers],0))</f>
        <v>0</v>
      </c>
      <c r="KD44" s="46">
        <f>INDEX(Allocations[#All],MATCH($C43,Allocations[[#All],[Invoice_Group]],0),MATCH($B$3,Allocations[#Headers],0))</f>
        <v>0</v>
      </c>
      <c r="KE44" s="46">
        <f>INDEX(Allocations[#All],MATCH($C43,Allocations[[#All],[Invoice_Group]],0),MATCH($B$3,Allocations[#Headers],0))</f>
        <v>0</v>
      </c>
      <c r="KF44" s="46">
        <f>INDEX(Allocations[#All],MATCH($C43,Allocations[[#All],[Invoice_Group]],0),MATCH($B$3,Allocations[#Headers],0))</f>
        <v>0</v>
      </c>
      <c r="KG44" s="46">
        <f>INDEX(Allocations[#All],MATCH($C43,Allocations[[#All],[Invoice_Group]],0),MATCH($B$3,Allocations[#Headers],0))</f>
        <v>0</v>
      </c>
      <c r="KH44" s="46">
        <f>INDEX(Allocations[#All],MATCH($C43,Allocations[[#All],[Invoice_Group]],0),MATCH($B$3,Allocations[#Headers],0))</f>
        <v>0</v>
      </c>
      <c r="KI44" s="46">
        <f>INDEX(Allocations[#All],MATCH($C43,Allocations[[#All],[Invoice_Group]],0),MATCH($B$3,Allocations[#Headers],0))</f>
        <v>0</v>
      </c>
      <c r="KJ44" s="46">
        <f>INDEX(Allocations[#All],MATCH($C43,Allocations[[#All],[Invoice_Group]],0),MATCH($B$3,Allocations[#Headers],0))</f>
        <v>0</v>
      </c>
      <c r="KK44" s="46">
        <f>INDEX(Allocations[#All],MATCH($C43,Allocations[[#All],[Invoice_Group]],0),MATCH($B$3,Allocations[#Headers],0))</f>
        <v>0</v>
      </c>
      <c r="KL44" s="46">
        <f>INDEX(Allocations[#All],MATCH($C43,Allocations[[#All],[Invoice_Group]],0),MATCH($B$3,Allocations[#Headers],0))</f>
        <v>0</v>
      </c>
      <c r="KM44" s="46">
        <f>INDEX(Allocations[#All],MATCH($C43,Allocations[[#All],[Invoice_Group]],0),MATCH($B$3,Allocations[#Headers],0))</f>
        <v>0</v>
      </c>
      <c r="KN44" s="46">
        <f>INDEX(Allocations[#All],MATCH($C43,Allocations[[#All],[Invoice_Group]],0),MATCH($B$3,Allocations[#Headers],0))</f>
        <v>0</v>
      </c>
      <c r="KO44" s="46">
        <f>INDEX(Allocations[#All],MATCH($C43,Allocations[[#All],[Invoice_Group]],0),MATCH($B$3,Allocations[#Headers],0))</f>
        <v>0</v>
      </c>
      <c r="KP44" s="46">
        <f>INDEX(Allocations[#All],MATCH($C43,Allocations[[#All],[Invoice_Group]],0),MATCH($B$3,Allocations[#Headers],0))</f>
        <v>0</v>
      </c>
      <c r="KQ44" s="46">
        <f>INDEX(Allocations[#All],MATCH($C43,Allocations[[#All],[Invoice_Group]],0),MATCH($B$3,Allocations[#Headers],0))</f>
        <v>0</v>
      </c>
      <c r="KR44" s="46">
        <f>INDEX(Allocations[#All],MATCH($C43,Allocations[[#All],[Invoice_Group]],0),MATCH($B$3,Allocations[#Headers],0))</f>
        <v>0</v>
      </c>
      <c r="KS44" s="46">
        <f>INDEX(Allocations[#All],MATCH($C43,Allocations[[#All],[Invoice_Group]],0),MATCH($B$3,Allocations[#Headers],0))</f>
        <v>0</v>
      </c>
      <c r="KT44" s="46">
        <f>INDEX(Allocations[#All],MATCH($C43,Allocations[[#All],[Invoice_Group]],0),MATCH($B$3,Allocations[#Headers],0))</f>
        <v>0</v>
      </c>
      <c r="KU44" s="46">
        <f>INDEX(Allocations[#All],MATCH($C43,Allocations[[#All],[Invoice_Group]],0),MATCH($B$3,Allocations[#Headers],0))</f>
        <v>0</v>
      </c>
      <c r="KV44" s="46">
        <f>INDEX(Allocations[#All],MATCH($C43,Allocations[[#All],[Invoice_Group]],0),MATCH($B$3,Allocations[#Headers],0))</f>
        <v>0</v>
      </c>
      <c r="KW44" s="46">
        <f>INDEX(Allocations[#All],MATCH($C43,Allocations[[#All],[Invoice_Group]],0),MATCH($B$3,Allocations[#Headers],0))</f>
        <v>0</v>
      </c>
      <c r="KX44" s="46">
        <f>INDEX(Allocations[#All],MATCH($C43,Allocations[[#All],[Invoice_Group]],0),MATCH($B$3,Allocations[#Headers],0))</f>
        <v>0</v>
      </c>
      <c r="KY44" s="46">
        <f>INDEX(Allocations[#All],MATCH($C43,Allocations[[#All],[Invoice_Group]],0),MATCH($B$3,Allocations[#Headers],0))</f>
        <v>0</v>
      </c>
      <c r="KZ44" s="46">
        <f>INDEX(Allocations[#All],MATCH($C43,Allocations[[#All],[Invoice_Group]],0),MATCH($B$3,Allocations[#Headers],0))</f>
        <v>0</v>
      </c>
      <c r="LA44" s="46">
        <f>INDEX(Allocations[#All],MATCH($C43,Allocations[[#All],[Invoice_Group]],0),MATCH($B$3,Allocations[#Headers],0))</f>
        <v>0</v>
      </c>
      <c r="LB44" s="46">
        <f>INDEX(Allocations[#All],MATCH($C43,Allocations[[#All],[Invoice_Group]],0),MATCH($B$3,Allocations[#Headers],0))</f>
        <v>0</v>
      </c>
      <c r="LC44" s="46">
        <f>INDEX(Allocations[#All],MATCH($C43,Allocations[[#All],[Invoice_Group]],0),MATCH($B$3,Allocations[#Headers],0))</f>
        <v>0</v>
      </c>
      <c r="LD44" s="46">
        <f>INDEX(Allocations[#All],MATCH($C43,Allocations[[#All],[Invoice_Group]],0),MATCH($B$3,Allocations[#Headers],0))</f>
        <v>0</v>
      </c>
      <c r="LE44" s="46">
        <f>INDEX(Allocations[#All],MATCH($C43,Allocations[[#All],[Invoice_Group]],0),MATCH($B$3,Allocations[#Headers],0))</f>
        <v>0</v>
      </c>
      <c r="LF44" s="46">
        <f>INDEX(Allocations[#All],MATCH($C43,Allocations[[#All],[Invoice_Group]],0),MATCH($B$3,Allocations[#Headers],0))</f>
        <v>0</v>
      </c>
      <c r="LG44" s="46">
        <f>INDEX(Allocations[#All],MATCH($C43,Allocations[[#All],[Invoice_Group]],0),MATCH($B$3,Allocations[#Headers],0))</f>
        <v>0</v>
      </c>
      <c r="LH44" s="46">
        <f>INDEX(Allocations[#All],MATCH($C43,Allocations[[#All],[Invoice_Group]],0),MATCH($B$3,Allocations[#Headers],0))</f>
        <v>0</v>
      </c>
      <c r="LI44" s="46">
        <f>INDEX(Allocations[#All],MATCH($C43,Allocations[[#All],[Invoice_Group]],0),MATCH($B$3,Allocations[#Headers],0))</f>
        <v>0</v>
      </c>
      <c r="LJ44" s="46">
        <f>INDEX(Allocations[#All],MATCH($C43,Allocations[[#All],[Invoice_Group]],0),MATCH($B$3,Allocations[#Headers],0))</f>
        <v>0</v>
      </c>
      <c r="LK44" s="46">
        <f>INDEX(Allocations[#All],MATCH($C43,Allocations[[#All],[Invoice_Group]],0),MATCH($B$3,Allocations[#Headers],0))</f>
        <v>0</v>
      </c>
      <c r="LL44" s="46">
        <f>INDEX(Allocations[#All],MATCH($C43,Allocations[[#All],[Invoice_Group]],0),MATCH($B$3,Allocations[#Headers],0))</f>
        <v>0</v>
      </c>
      <c r="LM44" s="46">
        <f>INDEX(Allocations[#All],MATCH($C43,Allocations[[#All],[Invoice_Group]],0),MATCH($B$3,Allocations[#Headers],0))</f>
        <v>0</v>
      </c>
      <c r="LN44" s="46">
        <f>INDEX(Allocations[#All],MATCH($C43,Allocations[[#All],[Invoice_Group]],0),MATCH($B$3,Allocations[#Headers],0))</f>
        <v>0</v>
      </c>
      <c r="LO44" s="46">
        <f>INDEX(Allocations[#All],MATCH($C43,Allocations[[#All],[Invoice_Group]],0),MATCH($B$3,Allocations[#Headers],0))</f>
        <v>0</v>
      </c>
      <c r="LP44" s="46">
        <f>INDEX(Allocations[#All],MATCH($C43,Allocations[[#All],[Invoice_Group]],0),MATCH($B$3,Allocations[#Headers],0))</f>
        <v>0</v>
      </c>
      <c r="LQ44" s="46">
        <f>INDEX(Allocations[#All],MATCH($C43,Allocations[[#All],[Invoice_Group]],0),MATCH($B$3,Allocations[#Headers],0))</f>
        <v>0</v>
      </c>
      <c r="LR44" s="46">
        <f>INDEX(Allocations[#All],MATCH($C43,Allocations[[#All],[Invoice_Group]],0),MATCH($B$3,Allocations[#Headers],0))</f>
        <v>0</v>
      </c>
      <c r="LS44" s="46">
        <f>INDEX(Allocations[#All],MATCH($C43,Allocations[[#All],[Invoice_Group]],0),MATCH($B$3,Allocations[#Headers],0))</f>
        <v>0</v>
      </c>
      <c r="LT44" s="46">
        <f>INDEX(Allocations[#All],MATCH($C43,Allocations[[#All],[Invoice_Group]],0),MATCH($B$3,Allocations[#Headers],0))</f>
        <v>0</v>
      </c>
      <c r="LU44" s="46">
        <f>INDEX(Allocations[#All],MATCH($C43,Allocations[[#All],[Invoice_Group]],0),MATCH($B$3,Allocations[#Headers],0))</f>
        <v>0</v>
      </c>
      <c r="LV44" s="46">
        <f>INDEX(Allocations[#All],MATCH($C43,Allocations[[#All],[Invoice_Group]],0),MATCH($B$3,Allocations[#Headers],0))</f>
        <v>0</v>
      </c>
      <c r="LW44" s="46">
        <f>INDEX(Allocations[#All],MATCH($C43,Allocations[[#All],[Invoice_Group]],0),MATCH($B$3,Allocations[#Headers],0))</f>
        <v>0</v>
      </c>
      <c r="LX44" s="46">
        <f>INDEX(Allocations[#All],MATCH($C43,Allocations[[#All],[Invoice_Group]],0),MATCH($B$3,Allocations[#Headers],0))</f>
        <v>0</v>
      </c>
      <c r="LY44" s="46">
        <f>INDEX(Allocations[#All],MATCH($C43,Allocations[[#All],[Invoice_Group]],0),MATCH($B$3,Allocations[#Headers],0))</f>
        <v>0</v>
      </c>
      <c r="LZ44" s="46">
        <f>INDEX(Allocations[#All],MATCH($C43,Allocations[[#All],[Invoice_Group]],0),MATCH($B$3,Allocations[#Headers],0))</f>
        <v>0</v>
      </c>
      <c r="MA44" s="46">
        <f>INDEX(Allocations[#All],MATCH($C43,Allocations[[#All],[Invoice_Group]],0),MATCH($B$3,Allocations[#Headers],0))</f>
        <v>0</v>
      </c>
      <c r="MB44" s="46">
        <f>INDEX(Allocations[#All],MATCH($C43,Allocations[[#All],[Invoice_Group]],0),MATCH($B$3,Allocations[#Headers],0))</f>
        <v>0</v>
      </c>
      <c r="MC44" s="46">
        <f>INDEX(Allocations[#All],MATCH($C43,Allocations[[#All],[Invoice_Group]],0),MATCH($B$3,Allocations[#Headers],0))</f>
        <v>0</v>
      </c>
      <c r="MD44" s="46">
        <f>INDEX(Allocations[#All],MATCH($C43,Allocations[[#All],[Invoice_Group]],0),MATCH($B$3,Allocations[#Headers],0))</f>
        <v>0</v>
      </c>
      <c r="ME44" s="46">
        <f>INDEX(Allocations[#All],MATCH($C43,Allocations[[#All],[Invoice_Group]],0),MATCH($B$3,Allocations[#Headers],0))</f>
        <v>0</v>
      </c>
      <c r="MF44" s="46">
        <f>INDEX(Allocations[#All],MATCH($C43,Allocations[[#All],[Invoice_Group]],0),MATCH($B$3,Allocations[#Headers],0))</f>
        <v>0</v>
      </c>
      <c r="MG44" s="46">
        <f>INDEX(Allocations[#All],MATCH($C43,Allocations[[#All],[Invoice_Group]],0),MATCH($B$3,Allocations[#Headers],0))</f>
        <v>0</v>
      </c>
      <c r="MH44" s="46">
        <f>INDEX(Allocations[#All],MATCH($C43,Allocations[[#All],[Invoice_Group]],0),MATCH($B$3,Allocations[#Headers],0))</f>
        <v>0</v>
      </c>
      <c r="MI44" s="46">
        <f>INDEX(Allocations[#All],MATCH($C43,Allocations[[#All],[Invoice_Group]],0),MATCH($B$3,Allocations[#Headers],0))</f>
        <v>0</v>
      </c>
      <c r="MJ44" s="46">
        <f>INDEX(Allocations[#All],MATCH($C43,Allocations[[#All],[Invoice_Group]],0),MATCH($B$3,Allocations[#Headers],0))</f>
        <v>0</v>
      </c>
      <c r="MK44" s="46">
        <f>INDEX(Allocations[#All],MATCH($C43,Allocations[[#All],[Invoice_Group]],0),MATCH($B$3,Allocations[#Headers],0))</f>
        <v>0</v>
      </c>
      <c r="ML44" s="46">
        <f>INDEX(Allocations[#All],MATCH($C43,Allocations[[#All],[Invoice_Group]],0),MATCH($B$3,Allocations[#Headers],0))</f>
        <v>0</v>
      </c>
      <c r="MM44" s="46">
        <f>INDEX(Allocations[#All],MATCH($C43,Allocations[[#All],[Invoice_Group]],0),MATCH($B$3,Allocations[#Headers],0))</f>
        <v>0</v>
      </c>
      <c r="MN44" s="46">
        <f>INDEX(Allocations[#All],MATCH($C43,Allocations[[#All],[Invoice_Group]],0),MATCH($B$3,Allocations[#Headers],0))</f>
        <v>0</v>
      </c>
      <c r="MO44" s="46">
        <f>INDEX(Allocations[#All],MATCH($C43,Allocations[[#All],[Invoice_Group]],0),MATCH($B$3,Allocations[#Headers],0))</f>
        <v>0</v>
      </c>
      <c r="MP44" s="46">
        <f>INDEX(Allocations[#All],MATCH($C43,Allocations[[#All],[Invoice_Group]],0),MATCH($B$3,Allocations[#Headers],0))</f>
        <v>0</v>
      </c>
      <c r="MQ44" s="46">
        <f>INDEX(Allocations[#All],MATCH($C43,Allocations[[#All],[Invoice_Group]],0),MATCH($B$3,Allocations[#Headers],0))</f>
        <v>0</v>
      </c>
      <c r="MR44" s="46">
        <f>INDEX(Allocations[#All],MATCH($C43,Allocations[[#All],[Invoice_Group]],0),MATCH($B$3,Allocations[#Headers],0))</f>
        <v>0</v>
      </c>
      <c r="MS44" s="46">
        <f>INDEX(Allocations[#All],MATCH($C43,Allocations[[#All],[Invoice_Group]],0),MATCH($B$3,Allocations[#Headers],0))</f>
        <v>0</v>
      </c>
      <c r="MT44" s="46">
        <f>INDEX(Allocations[#All],MATCH($C43,Allocations[[#All],[Invoice_Group]],0),MATCH($B$3,Allocations[#Headers],0))</f>
        <v>0</v>
      </c>
      <c r="MU44" s="46">
        <f>INDEX(Allocations[#All],MATCH($C43,Allocations[[#All],[Invoice_Group]],0),MATCH($B$3,Allocations[#Headers],0))</f>
        <v>0</v>
      </c>
      <c r="MV44" s="46">
        <f>INDEX(Allocations[#All],MATCH($C43,Allocations[[#All],[Invoice_Group]],0),MATCH($B$3,Allocations[#Headers],0))</f>
        <v>0</v>
      </c>
      <c r="MW44" s="46">
        <f>INDEX(Allocations[#All],MATCH($C43,Allocations[[#All],[Invoice_Group]],0),MATCH($B$3,Allocations[#Headers],0))</f>
        <v>0</v>
      </c>
      <c r="MX44" s="46">
        <f>INDEX(Allocations[#All],MATCH($C43,Allocations[[#All],[Invoice_Group]],0),MATCH($B$3,Allocations[#Headers],0))</f>
        <v>0</v>
      </c>
      <c r="MY44" s="46">
        <f>INDEX(Allocations[#All],MATCH($C43,Allocations[[#All],[Invoice_Group]],0),MATCH($B$3,Allocations[#Headers],0))</f>
        <v>0</v>
      </c>
      <c r="MZ44" s="46">
        <f>INDEX(Allocations[#All],MATCH($C43,Allocations[[#All],[Invoice_Group]],0),MATCH($B$3,Allocations[#Headers],0))</f>
        <v>0</v>
      </c>
      <c r="NA44" s="75"/>
      <c r="NB44" s="74" t="str">
        <f t="shared" si="483"/>
        <v>Allocation %</v>
      </c>
      <c r="NC44" s="79">
        <f t="shared" si="484"/>
        <v>0</v>
      </c>
      <c r="ND44" s="79">
        <f t="shared" si="484"/>
        <v>0</v>
      </c>
      <c r="NE44" s="79">
        <f t="shared" si="484"/>
        <v>0</v>
      </c>
      <c r="NF44" s="79">
        <f t="shared" si="484"/>
        <v>0</v>
      </c>
      <c r="NG44" s="79">
        <f t="shared" si="484"/>
        <v>0</v>
      </c>
      <c r="NH44" s="79">
        <f t="shared" si="484"/>
        <v>0</v>
      </c>
      <c r="NI44" s="79">
        <f t="shared" si="484"/>
        <v>0</v>
      </c>
      <c r="NJ44" s="79">
        <f t="shared" si="484"/>
        <v>0</v>
      </c>
      <c r="NK44" s="79">
        <f t="shared" si="484"/>
        <v>0</v>
      </c>
      <c r="NL44" s="79">
        <f t="shared" si="484"/>
        <v>0</v>
      </c>
      <c r="NM44" s="79">
        <f t="shared" si="485"/>
        <v>0</v>
      </c>
      <c r="NN44" s="79">
        <f t="shared" si="485"/>
        <v>0</v>
      </c>
      <c r="NO44" s="79">
        <f t="shared" si="485"/>
        <v>0</v>
      </c>
      <c r="NP44" s="79">
        <f t="shared" si="485"/>
        <v>0</v>
      </c>
      <c r="NQ44" s="79">
        <f t="shared" si="485"/>
        <v>0</v>
      </c>
      <c r="NR44" s="79">
        <f t="shared" si="485"/>
        <v>0</v>
      </c>
      <c r="NS44" s="79">
        <f t="shared" si="485"/>
        <v>0</v>
      </c>
      <c r="NT44" s="79">
        <f t="shared" si="485"/>
        <v>0</v>
      </c>
      <c r="NU44" s="79">
        <f t="shared" si="485"/>
        <v>0</v>
      </c>
      <c r="NV44" s="79">
        <f t="shared" si="485"/>
        <v>0</v>
      </c>
      <c r="NW44" s="79">
        <f t="shared" si="486"/>
        <v>0</v>
      </c>
      <c r="NX44" s="79">
        <f t="shared" si="486"/>
        <v>0</v>
      </c>
      <c r="NY44" s="79">
        <f t="shared" si="486"/>
        <v>0</v>
      </c>
      <c r="NZ44" s="79">
        <f t="shared" si="486"/>
        <v>0</v>
      </c>
      <c r="OA44" s="79">
        <f t="shared" si="486"/>
        <v>0</v>
      </c>
      <c r="OB44" s="79">
        <f t="shared" si="486"/>
        <v>0</v>
      </c>
      <c r="OC44" s="79">
        <f t="shared" si="486"/>
        <v>0</v>
      </c>
      <c r="OD44" s="79">
        <f t="shared" si="486"/>
        <v>0</v>
      </c>
      <c r="OE44" s="79">
        <f t="shared" si="486"/>
        <v>0</v>
      </c>
      <c r="OF44" s="79">
        <f t="shared" si="486"/>
        <v>0</v>
      </c>
      <c r="OH44" s="77" t="str">
        <f>_xlfn.CONCAT(C43," ",D44)</f>
        <v>Kruger Hydro Allocation %</v>
      </c>
    </row>
    <row r="45" spans="2:398" s="76" customFormat="1" x14ac:dyDescent="0.25">
      <c r="B45" s="80"/>
      <c r="C45" s="80"/>
      <c r="D45" s="74" t="s">
        <v>91</v>
      </c>
      <c r="E45" s="44">
        <f t="shared" ref="E45:BP45" si="487">+E44*E43*1000</f>
        <v>0</v>
      </c>
      <c r="F45" s="44">
        <f t="shared" si="487"/>
        <v>0</v>
      </c>
      <c r="G45" s="44">
        <f t="shared" si="487"/>
        <v>0</v>
      </c>
      <c r="H45" s="44">
        <f t="shared" si="487"/>
        <v>0</v>
      </c>
      <c r="I45" s="44">
        <f t="shared" si="487"/>
        <v>0</v>
      </c>
      <c r="J45" s="44">
        <f t="shared" si="487"/>
        <v>0</v>
      </c>
      <c r="K45" s="44">
        <f t="shared" si="487"/>
        <v>0</v>
      </c>
      <c r="L45" s="44">
        <f t="shared" si="487"/>
        <v>0</v>
      </c>
      <c r="M45" s="44">
        <f t="shared" si="487"/>
        <v>0</v>
      </c>
      <c r="N45" s="44">
        <f t="shared" si="487"/>
        <v>0</v>
      </c>
      <c r="O45" s="44">
        <f t="shared" si="487"/>
        <v>0</v>
      </c>
      <c r="P45" s="44">
        <f t="shared" si="487"/>
        <v>0</v>
      </c>
      <c r="Q45" s="44">
        <f t="shared" si="487"/>
        <v>0</v>
      </c>
      <c r="R45" s="44">
        <f t="shared" si="487"/>
        <v>0</v>
      </c>
      <c r="S45" s="44">
        <f t="shared" si="487"/>
        <v>0</v>
      </c>
      <c r="T45" s="44">
        <f t="shared" si="487"/>
        <v>0</v>
      </c>
      <c r="U45" s="44">
        <f t="shared" si="487"/>
        <v>0</v>
      </c>
      <c r="V45" s="44">
        <f t="shared" si="487"/>
        <v>0</v>
      </c>
      <c r="W45" s="44">
        <f t="shared" si="487"/>
        <v>0</v>
      </c>
      <c r="X45" s="44">
        <f t="shared" si="487"/>
        <v>0</v>
      </c>
      <c r="Y45" s="44">
        <f t="shared" si="487"/>
        <v>0</v>
      </c>
      <c r="Z45" s="44">
        <f t="shared" si="487"/>
        <v>0</v>
      </c>
      <c r="AA45" s="44">
        <f t="shared" si="487"/>
        <v>0</v>
      </c>
      <c r="AB45" s="44">
        <f t="shared" si="487"/>
        <v>0</v>
      </c>
      <c r="AC45" s="44">
        <f t="shared" si="487"/>
        <v>0</v>
      </c>
      <c r="AD45" s="44">
        <f t="shared" si="487"/>
        <v>0</v>
      </c>
      <c r="AE45" s="44">
        <f t="shared" si="487"/>
        <v>0</v>
      </c>
      <c r="AF45" s="44">
        <f t="shared" si="487"/>
        <v>0</v>
      </c>
      <c r="AG45" s="44">
        <f t="shared" si="487"/>
        <v>0</v>
      </c>
      <c r="AH45" s="44">
        <f t="shared" si="487"/>
        <v>0</v>
      </c>
      <c r="AI45" s="44">
        <f t="shared" si="487"/>
        <v>0</v>
      </c>
      <c r="AJ45" s="44">
        <f t="shared" si="487"/>
        <v>0</v>
      </c>
      <c r="AK45" s="44">
        <f t="shared" si="487"/>
        <v>0</v>
      </c>
      <c r="AL45" s="44">
        <f t="shared" si="487"/>
        <v>0</v>
      </c>
      <c r="AM45" s="44">
        <f t="shared" si="487"/>
        <v>0</v>
      </c>
      <c r="AN45" s="44">
        <f t="shared" si="487"/>
        <v>0</v>
      </c>
      <c r="AO45" s="44">
        <f t="shared" si="487"/>
        <v>0</v>
      </c>
      <c r="AP45" s="44">
        <f t="shared" si="487"/>
        <v>0</v>
      </c>
      <c r="AQ45" s="44">
        <f t="shared" si="487"/>
        <v>0</v>
      </c>
      <c r="AR45" s="44">
        <f t="shared" si="487"/>
        <v>0</v>
      </c>
      <c r="AS45" s="44">
        <f t="shared" si="487"/>
        <v>0</v>
      </c>
      <c r="AT45" s="44">
        <f t="shared" si="487"/>
        <v>0</v>
      </c>
      <c r="AU45" s="44">
        <f t="shared" si="487"/>
        <v>0</v>
      </c>
      <c r="AV45" s="44">
        <f t="shared" si="487"/>
        <v>0</v>
      </c>
      <c r="AW45" s="44">
        <f t="shared" si="487"/>
        <v>0</v>
      </c>
      <c r="AX45" s="44">
        <f t="shared" si="487"/>
        <v>0</v>
      </c>
      <c r="AY45" s="44">
        <f t="shared" si="487"/>
        <v>0</v>
      </c>
      <c r="AZ45" s="44">
        <f t="shared" si="487"/>
        <v>0</v>
      </c>
      <c r="BA45" s="44">
        <f t="shared" si="487"/>
        <v>0</v>
      </c>
      <c r="BB45" s="44">
        <f t="shared" si="487"/>
        <v>0</v>
      </c>
      <c r="BC45" s="44">
        <f t="shared" si="487"/>
        <v>0</v>
      </c>
      <c r="BD45" s="44">
        <f t="shared" si="487"/>
        <v>0</v>
      </c>
      <c r="BE45" s="44">
        <f t="shared" si="487"/>
        <v>0</v>
      </c>
      <c r="BF45" s="44">
        <f t="shared" si="487"/>
        <v>0</v>
      </c>
      <c r="BG45" s="44">
        <f t="shared" si="487"/>
        <v>0</v>
      </c>
      <c r="BH45" s="44">
        <f t="shared" si="487"/>
        <v>0</v>
      </c>
      <c r="BI45" s="44">
        <f t="shared" si="487"/>
        <v>0</v>
      </c>
      <c r="BJ45" s="44">
        <f t="shared" si="487"/>
        <v>0</v>
      </c>
      <c r="BK45" s="44">
        <f t="shared" si="487"/>
        <v>0</v>
      </c>
      <c r="BL45" s="44">
        <f t="shared" si="487"/>
        <v>0</v>
      </c>
      <c r="BM45" s="44">
        <f t="shared" si="487"/>
        <v>0</v>
      </c>
      <c r="BN45" s="44">
        <f t="shared" si="487"/>
        <v>0</v>
      </c>
      <c r="BO45" s="44">
        <f t="shared" si="487"/>
        <v>0</v>
      </c>
      <c r="BP45" s="44">
        <f t="shared" si="487"/>
        <v>0</v>
      </c>
      <c r="BQ45" s="44">
        <f t="shared" ref="BQ45:EB45" si="488">+BQ44*BQ43*1000</f>
        <v>0</v>
      </c>
      <c r="BR45" s="44">
        <f t="shared" si="488"/>
        <v>0</v>
      </c>
      <c r="BS45" s="44">
        <f t="shared" si="488"/>
        <v>0</v>
      </c>
      <c r="BT45" s="44">
        <f t="shared" si="488"/>
        <v>0</v>
      </c>
      <c r="BU45" s="44">
        <f t="shared" si="488"/>
        <v>0</v>
      </c>
      <c r="BV45" s="44">
        <f t="shared" si="488"/>
        <v>0</v>
      </c>
      <c r="BW45" s="44">
        <f t="shared" si="488"/>
        <v>0</v>
      </c>
      <c r="BX45" s="44">
        <f t="shared" si="488"/>
        <v>0</v>
      </c>
      <c r="BY45" s="44">
        <f t="shared" si="488"/>
        <v>0</v>
      </c>
      <c r="BZ45" s="44">
        <f t="shared" si="488"/>
        <v>0</v>
      </c>
      <c r="CA45" s="44">
        <f t="shared" si="488"/>
        <v>0</v>
      </c>
      <c r="CB45" s="44">
        <f t="shared" si="488"/>
        <v>0</v>
      </c>
      <c r="CC45" s="44">
        <f t="shared" si="488"/>
        <v>0</v>
      </c>
      <c r="CD45" s="44">
        <f t="shared" si="488"/>
        <v>0</v>
      </c>
      <c r="CE45" s="44">
        <f t="shared" si="488"/>
        <v>0</v>
      </c>
      <c r="CF45" s="44">
        <f t="shared" si="488"/>
        <v>0</v>
      </c>
      <c r="CG45" s="44">
        <f t="shared" si="488"/>
        <v>0</v>
      </c>
      <c r="CH45" s="44">
        <f t="shared" si="488"/>
        <v>0</v>
      </c>
      <c r="CI45" s="44">
        <f t="shared" si="488"/>
        <v>0</v>
      </c>
      <c r="CJ45" s="44">
        <f t="shared" si="488"/>
        <v>0</v>
      </c>
      <c r="CK45" s="44">
        <f t="shared" si="488"/>
        <v>0</v>
      </c>
      <c r="CL45" s="44">
        <f t="shared" si="488"/>
        <v>0</v>
      </c>
      <c r="CM45" s="44">
        <f t="shared" si="488"/>
        <v>0</v>
      </c>
      <c r="CN45" s="44">
        <f t="shared" si="488"/>
        <v>0</v>
      </c>
      <c r="CO45" s="44">
        <f t="shared" si="488"/>
        <v>0</v>
      </c>
      <c r="CP45" s="44">
        <f t="shared" si="488"/>
        <v>0</v>
      </c>
      <c r="CQ45" s="44">
        <f t="shared" si="488"/>
        <v>0</v>
      </c>
      <c r="CR45" s="44">
        <f t="shared" si="488"/>
        <v>0</v>
      </c>
      <c r="CS45" s="44">
        <f t="shared" si="488"/>
        <v>0</v>
      </c>
      <c r="CT45" s="44">
        <f t="shared" si="488"/>
        <v>0</v>
      </c>
      <c r="CU45" s="44">
        <f t="shared" si="488"/>
        <v>0</v>
      </c>
      <c r="CV45" s="44">
        <f t="shared" si="488"/>
        <v>0</v>
      </c>
      <c r="CW45" s="44">
        <f t="shared" si="488"/>
        <v>0</v>
      </c>
      <c r="CX45" s="44">
        <f t="shared" si="488"/>
        <v>0</v>
      </c>
      <c r="CY45" s="44">
        <f t="shared" si="488"/>
        <v>0</v>
      </c>
      <c r="CZ45" s="44">
        <f t="shared" si="488"/>
        <v>0</v>
      </c>
      <c r="DA45" s="44">
        <f t="shared" si="488"/>
        <v>0</v>
      </c>
      <c r="DB45" s="44">
        <f t="shared" si="488"/>
        <v>0</v>
      </c>
      <c r="DC45" s="44">
        <f t="shared" si="488"/>
        <v>0</v>
      </c>
      <c r="DD45" s="44">
        <f t="shared" si="488"/>
        <v>0</v>
      </c>
      <c r="DE45" s="44">
        <f t="shared" si="488"/>
        <v>0</v>
      </c>
      <c r="DF45" s="44">
        <f t="shared" si="488"/>
        <v>0</v>
      </c>
      <c r="DG45" s="44">
        <f t="shared" si="488"/>
        <v>0</v>
      </c>
      <c r="DH45" s="44">
        <f t="shared" si="488"/>
        <v>0</v>
      </c>
      <c r="DI45" s="44">
        <f t="shared" si="488"/>
        <v>0</v>
      </c>
      <c r="DJ45" s="44">
        <f t="shared" si="488"/>
        <v>0</v>
      </c>
      <c r="DK45" s="44">
        <f t="shared" si="488"/>
        <v>0</v>
      </c>
      <c r="DL45" s="44">
        <f t="shared" si="488"/>
        <v>0</v>
      </c>
      <c r="DM45" s="44">
        <f t="shared" si="488"/>
        <v>0</v>
      </c>
      <c r="DN45" s="44">
        <f t="shared" si="488"/>
        <v>0</v>
      </c>
      <c r="DO45" s="44">
        <f t="shared" si="488"/>
        <v>0</v>
      </c>
      <c r="DP45" s="44">
        <f t="shared" si="488"/>
        <v>0</v>
      </c>
      <c r="DQ45" s="44">
        <f t="shared" si="488"/>
        <v>0</v>
      </c>
      <c r="DR45" s="44">
        <f t="shared" si="488"/>
        <v>0</v>
      </c>
      <c r="DS45" s="44">
        <f t="shared" si="488"/>
        <v>0</v>
      </c>
      <c r="DT45" s="44">
        <f t="shared" si="488"/>
        <v>0</v>
      </c>
      <c r="DU45" s="44">
        <f t="shared" si="488"/>
        <v>0</v>
      </c>
      <c r="DV45" s="44">
        <f t="shared" si="488"/>
        <v>0</v>
      </c>
      <c r="DW45" s="44">
        <f t="shared" si="488"/>
        <v>0</v>
      </c>
      <c r="DX45" s="44">
        <f t="shared" si="488"/>
        <v>0</v>
      </c>
      <c r="DY45" s="44">
        <f t="shared" si="488"/>
        <v>0</v>
      </c>
      <c r="DZ45" s="44">
        <f t="shared" si="488"/>
        <v>0</v>
      </c>
      <c r="EA45" s="44">
        <f t="shared" si="488"/>
        <v>0</v>
      </c>
      <c r="EB45" s="44">
        <f t="shared" si="488"/>
        <v>0</v>
      </c>
      <c r="EC45" s="44">
        <f t="shared" ref="EC45:GN45" si="489">+EC44*EC43*1000</f>
        <v>0</v>
      </c>
      <c r="ED45" s="44">
        <f t="shared" si="489"/>
        <v>0</v>
      </c>
      <c r="EE45" s="44">
        <f t="shared" si="489"/>
        <v>0</v>
      </c>
      <c r="EF45" s="44">
        <f t="shared" si="489"/>
        <v>0</v>
      </c>
      <c r="EG45" s="44">
        <f t="shared" si="489"/>
        <v>0</v>
      </c>
      <c r="EH45" s="44">
        <f t="shared" si="489"/>
        <v>0</v>
      </c>
      <c r="EI45" s="44">
        <f t="shared" si="489"/>
        <v>0</v>
      </c>
      <c r="EJ45" s="44">
        <f t="shared" si="489"/>
        <v>0</v>
      </c>
      <c r="EK45" s="44">
        <f t="shared" si="489"/>
        <v>0</v>
      </c>
      <c r="EL45" s="44">
        <f t="shared" si="489"/>
        <v>0</v>
      </c>
      <c r="EM45" s="44">
        <f t="shared" si="489"/>
        <v>0</v>
      </c>
      <c r="EN45" s="44">
        <f t="shared" si="489"/>
        <v>0</v>
      </c>
      <c r="EO45" s="44">
        <f t="shared" si="489"/>
        <v>0</v>
      </c>
      <c r="EP45" s="44">
        <f t="shared" si="489"/>
        <v>0</v>
      </c>
      <c r="EQ45" s="44">
        <f t="shared" si="489"/>
        <v>0</v>
      </c>
      <c r="ER45" s="44">
        <f t="shared" si="489"/>
        <v>0</v>
      </c>
      <c r="ES45" s="44">
        <f t="shared" si="489"/>
        <v>0</v>
      </c>
      <c r="ET45" s="44">
        <f t="shared" si="489"/>
        <v>0</v>
      </c>
      <c r="EU45" s="44">
        <f t="shared" si="489"/>
        <v>0</v>
      </c>
      <c r="EV45" s="44">
        <f t="shared" si="489"/>
        <v>0</v>
      </c>
      <c r="EW45" s="44">
        <f t="shared" si="489"/>
        <v>0</v>
      </c>
      <c r="EX45" s="44">
        <f t="shared" si="489"/>
        <v>0</v>
      </c>
      <c r="EY45" s="44">
        <f t="shared" si="489"/>
        <v>0</v>
      </c>
      <c r="EZ45" s="44">
        <f t="shared" si="489"/>
        <v>0</v>
      </c>
      <c r="FA45" s="44">
        <f t="shared" si="489"/>
        <v>0</v>
      </c>
      <c r="FB45" s="44">
        <f t="shared" si="489"/>
        <v>0</v>
      </c>
      <c r="FC45" s="44">
        <f t="shared" si="489"/>
        <v>0</v>
      </c>
      <c r="FD45" s="44">
        <f t="shared" si="489"/>
        <v>0</v>
      </c>
      <c r="FE45" s="44">
        <f t="shared" si="489"/>
        <v>0</v>
      </c>
      <c r="FF45" s="44">
        <f t="shared" si="489"/>
        <v>0</v>
      </c>
      <c r="FG45" s="44">
        <f t="shared" si="489"/>
        <v>0</v>
      </c>
      <c r="FH45" s="44">
        <f t="shared" si="489"/>
        <v>0</v>
      </c>
      <c r="FI45" s="44">
        <f t="shared" si="489"/>
        <v>0</v>
      </c>
      <c r="FJ45" s="44">
        <f t="shared" si="489"/>
        <v>0</v>
      </c>
      <c r="FK45" s="44">
        <f t="shared" si="489"/>
        <v>0</v>
      </c>
      <c r="FL45" s="44">
        <f t="shared" si="489"/>
        <v>0</v>
      </c>
      <c r="FM45" s="44">
        <f t="shared" si="489"/>
        <v>0</v>
      </c>
      <c r="FN45" s="44">
        <f t="shared" si="489"/>
        <v>0</v>
      </c>
      <c r="FO45" s="44">
        <f t="shared" si="489"/>
        <v>0</v>
      </c>
      <c r="FP45" s="44">
        <f t="shared" si="489"/>
        <v>0</v>
      </c>
      <c r="FQ45" s="44">
        <f t="shared" si="489"/>
        <v>0</v>
      </c>
      <c r="FR45" s="44">
        <f t="shared" si="489"/>
        <v>0</v>
      </c>
      <c r="FS45" s="44">
        <f t="shared" si="489"/>
        <v>0</v>
      </c>
      <c r="FT45" s="44">
        <f t="shared" si="489"/>
        <v>0</v>
      </c>
      <c r="FU45" s="44">
        <f t="shared" si="489"/>
        <v>0</v>
      </c>
      <c r="FV45" s="44">
        <f t="shared" si="489"/>
        <v>0</v>
      </c>
      <c r="FW45" s="44">
        <f t="shared" si="489"/>
        <v>0</v>
      </c>
      <c r="FX45" s="44">
        <f t="shared" si="489"/>
        <v>0</v>
      </c>
      <c r="FY45" s="44">
        <f t="shared" si="489"/>
        <v>0</v>
      </c>
      <c r="FZ45" s="44">
        <f t="shared" si="489"/>
        <v>0</v>
      </c>
      <c r="GA45" s="44">
        <f t="shared" si="489"/>
        <v>0</v>
      </c>
      <c r="GB45" s="44">
        <f t="shared" si="489"/>
        <v>0</v>
      </c>
      <c r="GC45" s="44">
        <f t="shared" si="489"/>
        <v>0</v>
      </c>
      <c r="GD45" s="44">
        <f t="shared" si="489"/>
        <v>0</v>
      </c>
      <c r="GE45" s="44">
        <f t="shared" si="489"/>
        <v>0</v>
      </c>
      <c r="GF45" s="44">
        <f t="shared" si="489"/>
        <v>0</v>
      </c>
      <c r="GG45" s="44">
        <f t="shared" si="489"/>
        <v>0</v>
      </c>
      <c r="GH45" s="44">
        <f t="shared" si="489"/>
        <v>0</v>
      </c>
      <c r="GI45" s="44">
        <f t="shared" si="489"/>
        <v>0</v>
      </c>
      <c r="GJ45" s="44">
        <f t="shared" si="489"/>
        <v>0</v>
      </c>
      <c r="GK45" s="44">
        <f t="shared" si="489"/>
        <v>0</v>
      </c>
      <c r="GL45" s="44">
        <f t="shared" si="489"/>
        <v>0</v>
      </c>
      <c r="GM45" s="44">
        <f t="shared" si="489"/>
        <v>0</v>
      </c>
      <c r="GN45" s="44">
        <f t="shared" si="489"/>
        <v>0</v>
      </c>
      <c r="GO45" s="44">
        <f t="shared" ref="GO45:IZ45" si="490">+GO44*GO43*1000</f>
        <v>0</v>
      </c>
      <c r="GP45" s="44">
        <f t="shared" si="490"/>
        <v>0</v>
      </c>
      <c r="GQ45" s="44">
        <f t="shared" si="490"/>
        <v>0</v>
      </c>
      <c r="GR45" s="44">
        <f t="shared" si="490"/>
        <v>0</v>
      </c>
      <c r="GS45" s="44">
        <f t="shared" si="490"/>
        <v>0</v>
      </c>
      <c r="GT45" s="44">
        <f t="shared" si="490"/>
        <v>0</v>
      </c>
      <c r="GU45" s="44">
        <f t="shared" si="490"/>
        <v>0</v>
      </c>
      <c r="GV45" s="44">
        <f t="shared" si="490"/>
        <v>0</v>
      </c>
      <c r="GW45" s="44">
        <f t="shared" si="490"/>
        <v>0</v>
      </c>
      <c r="GX45" s="44">
        <f t="shared" si="490"/>
        <v>0</v>
      </c>
      <c r="GY45" s="44">
        <f t="shared" si="490"/>
        <v>0</v>
      </c>
      <c r="GZ45" s="44">
        <f t="shared" si="490"/>
        <v>0</v>
      </c>
      <c r="HA45" s="44">
        <f t="shared" si="490"/>
        <v>0</v>
      </c>
      <c r="HB45" s="44">
        <f t="shared" si="490"/>
        <v>0</v>
      </c>
      <c r="HC45" s="44">
        <f t="shared" si="490"/>
        <v>0</v>
      </c>
      <c r="HD45" s="44">
        <f t="shared" si="490"/>
        <v>0</v>
      </c>
      <c r="HE45" s="44">
        <f t="shared" si="490"/>
        <v>0</v>
      </c>
      <c r="HF45" s="44">
        <f t="shared" si="490"/>
        <v>0</v>
      </c>
      <c r="HG45" s="44">
        <f t="shared" si="490"/>
        <v>0</v>
      </c>
      <c r="HH45" s="44">
        <f t="shared" si="490"/>
        <v>0</v>
      </c>
      <c r="HI45" s="44">
        <f t="shared" si="490"/>
        <v>0</v>
      </c>
      <c r="HJ45" s="44">
        <f t="shared" si="490"/>
        <v>0</v>
      </c>
      <c r="HK45" s="44">
        <f t="shared" si="490"/>
        <v>0</v>
      </c>
      <c r="HL45" s="44">
        <f t="shared" si="490"/>
        <v>0</v>
      </c>
      <c r="HM45" s="44">
        <f t="shared" si="490"/>
        <v>0</v>
      </c>
      <c r="HN45" s="44">
        <f t="shared" si="490"/>
        <v>0</v>
      </c>
      <c r="HO45" s="44">
        <f t="shared" si="490"/>
        <v>0</v>
      </c>
      <c r="HP45" s="44">
        <f t="shared" si="490"/>
        <v>0</v>
      </c>
      <c r="HQ45" s="44">
        <f t="shared" si="490"/>
        <v>0</v>
      </c>
      <c r="HR45" s="44">
        <f t="shared" si="490"/>
        <v>0</v>
      </c>
      <c r="HS45" s="44">
        <f t="shared" si="490"/>
        <v>0</v>
      </c>
      <c r="HT45" s="44">
        <f t="shared" si="490"/>
        <v>0</v>
      </c>
      <c r="HU45" s="44">
        <f t="shared" si="490"/>
        <v>0</v>
      </c>
      <c r="HV45" s="44">
        <f t="shared" si="490"/>
        <v>0</v>
      </c>
      <c r="HW45" s="44">
        <f t="shared" si="490"/>
        <v>0</v>
      </c>
      <c r="HX45" s="44">
        <f t="shared" si="490"/>
        <v>0</v>
      </c>
      <c r="HY45" s="44">
        <f t="shared" si="490"/>
        <v>0</v>
      </c>
      <c r="HZ45" s="44">
        <f t="shared" si="490"/>
        <v>0</v>
      </c>
      <c r="IA45" s="44">
        <f t="shared" si="490"/>
        <v>0</v>
      </c>
      <c r="IB45" s="44">
        <f t="shared" si="490"/>
        <v>0</v>
      </c>
      <c r="IC45" s="44">
        <f t="shared" si="490"/>
        <v>0</v>
      </c>
      <c r="ID45" s="44">
        <f t="shared" si="490"/>
        <v>0</v>
      </c>
      <c r="IE45" s="44">
        <f t="shared" si="490"/>
        <v>0</v>
      </c>
      <c r="IF45" s="44">
        <f t="shared" si="490"/>
        <v>0</v>
      </c>
      <c r="IG45" s="44">
        <f t="shared" si="490"/>
        <v>0</v>
      </c>
      <c r="IH45" s="44">
        <f t="shared" si="490"/>
        <v>0</v>
      </c>
      <c r="II45" s="44">
        <f t="shared" si="490"/>
        <v>0</v>
      </c>
      <c r="IJ45" s="44">
        <f t="shared" si="490"/>
        <v>0</v>
      </c>
      <c r="IK45" s="44">
        <f t="shared" si="490"/>
        <v>0</v>
      </c>
      <c r="IL45" s="44">
        <f t="shared" si="490"/>
        <v>0</v>
      </c>
      <c r="IM45" s="44">
        <f t="shared" si="490"/>
        <v>0</v>
      </c>
      <c r="IN45" s="44">
        <f t="shared" si="490"/>
        <v>0</v>
      </c>
      <c r="IO45" s="44">
        <f t="shared" si="490"/>
        <v>0</v>
      </c>
      <c r="IP45" s="44">
        <f t="shared" si="490"/>
        <v>0</v>
      </c>
      <c r="IQ45" s="44">
        <f t="shared" si="490"/>
        <v>0</v>
      </c>
      <c r="IR45" s="44">
        <f t="shared" si="490"/>
        <v>0</v>
      </c>
      <c r="IS45" s="44">
        <f t="shared" si="490"/>
        <v>0</v>
      </c>
      <c r="IT45" s="44">
        <f t="shared" si="490"/>
        <v>0</v>
      </c>
      <c r="IU45" s="44">
        <f t="shared" si="490"/>
        <v>0</v>
      </c>
      <c r="IV45" s="44">
        <f t="shared" si="490"/>
        <v>0</v>
      </c>
      <c r="IW45" s="44">
        <f t="shared" si="490"/>
        <v>0</v>
      </c>
      <c r="IX45" s="44">
        <f t="shared" si="490"/>
        <v>0</v>
      </c>
      <c r="IY45" s="44">
        <f t="shared" si="490"/>
        <v>0</v>
      </c>
      <c r="IZ45" s="44">
        <f t="shared" si="490"/>
        <v>0</v>
      </c>
      <c r="JA45" s="44">
        <f t="shared" ref="JA45:LL45" si="491">+JA44*JA43*1000</f>
        <v>0</v>
      </c>
      <c r="JB45" s="44">
        <f t="shared" si="491"/>
        <v>0</v>
      </c>
      <c r="JC45" s="44">
        <f t="shared" si="491"/>
        <v>0</v>
      </c>
      <c r="JD45" s="44">
        <f t="shared" si="491"/>
        <v>0</v>
      </c>
      <c r="JE45" s="44">
        <f t="shared" si="491"/>
        <v>0</v>
      </c>
      <c r="JF45" s="44">
        <f t="shared" si="491"/>
        <v>0</v>
      </c>
      <c r="JG45" s="44">
        <f t="shared" si="491"/>
        <v>0</v>
      </c>
      <c r="JH45" s="44">
        <f t="shared" si="491"/>
        <v>0</v>
      </c>
      <c r="JI45" s="44">
        <f t="shared" si="491"/>
        <v>0</v>
      </c>
      <c r="JJ45" s="44">
        <f t="shared" si="491"/>
        <v>0</v>
      </c>
      <c r="JK45" s="44">
        <f t="shared" si="491"/>
        <v>0</v>
      </c>
      <c r="JL45" s="44">
        <f t="shared" si="491"/>
        <v>0</v>
      </c>
      <c r="JM45" s="44">
        <f t="shared" si="491"/>
        <v>0</v>
      </c>
      <c r="JN45" s="44">
        <f t="shared" si="491"/>
        <v>0</v>
      </c>
      <c r="JO45" s="44">
        <f t="shared" si="491"/>
        <v>0</v>
      </c>
      <c r="JP45" s="44">
        <f t="shared" si="491"/>
        <v>0</v>
      </c>
      <c r="JQ45" s="44">
        <f t="shared" si="491"/>
        <v>0</v>
      </c>
      <c r="JR45" s="44">
        <f t="shared" si="491"/>
        <v>0</v>
      </c>
      <c r="JS45" s="44">
        <f t="shared" si="491"/>
        <v>0</v>
      </c>
      <c r="JT45" s="44">
        <f t="shared" si="491"/>
        <v>0</v>
      </c>
      <c r="JU45" s="44">
        <f t="shared" si="491"/>
        <v>0</v>
      </c>
      <c r="JV45" s="44">
        <f t="shared" si="491"/>
        <v>0</v>
      </c>
      <c r="JW45" s="44">
        <f t="shared" si="491"/>
        <v>0</v>
      </c>
      <c r="JX45" s="44">
        <f t="shared" si="491"/>
        <v>0</v>
      </c>
      <c r="JY45" s="44">
        <f t="shared" si="491"/>
        <v>0</v>
      </c>
      <c r="JZ45" s="44">
        <f t="shared" si="491"/>
        <v>0</v>
      </c>
      <c r="KA45" s="44">
        <f t="shared" si="491"/>
        <v>0</v>
      </c>
      <c r="KB45" s="44">
        <f t="shared" si="491"/>
        <v>0</v>
      </c>
      <c r="KC45" s="44">
        <f t="shared" si="491"/>
        <v>0</v>
      </c>
      <c r="KD45" s="44">
        <f t="shared" si="491"/>
        <v>0</v>
      </c>
      <c r="KE45" s="44">
        <f t="shared" si="491"/>
        <v>0</v>
      </c>
      <c r="KF45" s="44">
        <f t="shared" si="491"/>
        <v>0</v>
      </c>
      <c r="KG45" s="44">
        <f t="shared" si="491"/>
        <v>0</v>
      </c>
      <c r="KH45" s="44">
        <f t="shared" si="491"/>
        <v>0</v>
      </c>
      <c r="KI45" s="44">
        <f t="shared" si="491"/>
        <v>0</v>
      </c>
      <c r="KJ45" s="44">
        <f t="shared" si="491"/>
        <v>0</v>
      </c>
      <c r="KK45" s="44">
        <f t="shared" si="491"/>
        <v>0</v>
      </c>
      <c r="KL45" s="44">
        <f t="shared" si="491"/>
        <v>0</v>
      </c>
      <c r="KM45" s="44">
        <f t="shared" si="491"/>
        <v>0</v>
      </c>
      <c r="KN45" s="44">
        <f t="shared" si="491"/>
        <v>0</v>
      </c>
      <c r="KO45" s="44">
        <f t="shared" si="491"/>
        <v>0</v>
      </c>
      <c r="KP45" s="44">
        <f t="shared" si="491"/>
        <v>0</v>
      </c>
      <c r="KQ45" s="44">
        <f t="shared" si="491"/>
        <v>0</v>
      </c>
      <c r="KR45" s="44">
        <f t="shared" si="491"/>
        <v>0</v>
      </c>
      <c r="KS45" s="44">
        <f t="shared" si="491"/>
        <v>0</v>
      </c>
      <c r="KT45" s="44">
        <f t="shared" si="491"/>
        <v>0</v>
      </c>
      <c r="KU45" s="44">
        <f t="shared" si="491"/>
        <v>0</v>
      </c>
      <c r="KV45" s="44">
        <f t="shared" si="491"/>
        <v>0</v>
      </c>
      <c r="KW45" s="44">
        <f t="shared" si="491"/>
        <v>0</v>
      </c>
      <c r="KX45" s="44">
        <f t="shared" si="491"/>
        <v>0</v>
      </c>
      <c r="KY45" s="44">
        <f t="shared" si="491"/>
        <v>0</v>
      </c>
      <c r="KZ45" s="44">
        <f t="shared" si="491"/>
        <v>0</v>
      </c>
      <c r="LA45" s="44">
        <f t="shared" si="491"/>
        <v>0</v>
      </c>
      <c r="LB45" s="44">
        <f t="shared" si="491"/>
        <v>0</v>
      </c>
      <c r="LC45" s="44">
        <f t="shared" si="491"/>
        <v>0</v>
      </c>
      <c r="LD45" s="44">
        <f t="shared" si="491"/>
        <v>0</v>
      </c>
      <c r="LE45" s="44">
        <f t="shared" si="491"/>
        <v>0</v>
      </c>
      <c r="LF45" s="44">
        <f t="shared" si="491"/>
        <v>0</v>
      </c>
      <c r="LG45" s="44">
        <f t="shared" si="491"/>
        <v>0</v>
      </c>
      <c r="LH45" s="44">
        <f t="shared" si="491"/>
        <v>0</v>
      </c>
      <c r="LI45" s="44">
        <f t="shared" si="491"/>
        <v>0</v>
      </c>
      <c r="LJ45" s="44">
        <f t="shared" si="491"/>
        <v>0</v>
      </c>
      <c r="LK45" s="44">
        <f t="shared" si="491"/>
        <v>0</v>
      </c>
      <c r="LL45" s="44">
        <f t="shared" si="491"/>
        <v>0</v>
      </c>
      <c r="LM45" s="44">
        <f t="shared" ref="LM45:MZ45" si="492">+LM44*LM43*1000</f>
        <v>0</v>
      </c>
      <c r="LN45" s="44">
        <f t="shared" si="492"/>
        <v>0</v>
      </c>
      <c r="LO45" s="44">
        <f t="shared" si="492"/>
        <v>0</v>
      </c>
      <c r="LP45" s="44">
        <f t="shared" si="492"/>
        <v>0</v>
      </c>
      <c r="LQ45" s="44">
        <f t="shared" si="492"/>
        <v>0</v>
      </c>
      <c r="LR45" s="44">
        <f t="shared" si="492"/>
        <v>0</v>
      </c>
      <c r="LS45" s="44">
        <f t="shared" si="492"/>
        <v>0</v>
      </c>
      <c r="LT45" s="44">
        <f t="shared" si="492"/>
        <v>0</v>
      </c>
      <c r="LU45" s="44">
        <f t="shared" si="492"/>
        <v>0</v>
      </c>
      <c r="LV45" s="44">
        <f t="shared" si="492"/>
        <v>0</v>
      </c>
      <c r="LW45" s="44">
        <f t="shared" si="492"/>
        <v>0</v>
      </c>
      <c r="LX45" s="44">
        <f t="shared" si="492"/>
        <v>0</v>
      </c>
      <c r="LY45" s="44">
        <f t="shared" si="492"/>
        <v>0</v>
      </c>
      <c r="LZ45" s="44">
        <f t="shared" si="492"/>
        <v>0</v>
      </c>
      <c r="MA45" s="44">
        <f t="shared" si="492"/>
        <v>0</v>
      </c>
      <c r="MB45" s="44">
        <f t="shared" si="492"/>
        <v>0</v>
      </c>
      <c r="MC45" s="44">
        <f t="shared" si="492"/>
        <v>0</v>
      </c>
      <c r="MD45" s="44">
        <f t="shared" si="492"/>
        <v>0</v>
      </c>
      <c r="ME45" s="44">
        <f t="shared" si="492"/>
        <v>0</v>
      </c>
      <c r="MF45" s="44">
        <f t="shared" si="492"/>
        <v>0</v>
      </c>
      <c r="MG45" s="44">
        <f t="shared" si="492"/>
        <v>0</v>
      </c>
      <c r="MH45" s="44">
        <f t="shared" si="492"/>
        <v>0</v>
      </c>
      <c r="MI45" s="44">
        <f t="shared" si="492"/>
        <v>0</v>
      </c>
      <c r="MJ45" s="44">
        <f t="shared" si="492"/>
        <v>0</v>
      </c>
      <c r="MK45" s="44">
        <f t="shared" si="492"/>
        <v>0</v>
      </c>
      <c r="ML45" s="44">
        <f t="shared" si="492"/>
        <v>0</v>
      </c>
      <c r="MM45" s="44">
        <f t="shared" si="492"/>
        <v>0</v>
      </c>
      <c r="MN45" s="44">
        <f t="shared" si="492"/>
        <v>0</v>
      </c>
      <c r="MO45" s="44">
        <f t="shared" si="492"/>
        <v>0</v>
      </c>
      <c r="MP45" s="44">
        <f t="shared" si="492"/>
        <v>0</v>
      </c>
      <c r="MQ45" s="44">
        <f t="shared" si="492"/>
        <v>0</v>
      </c>
      <c r="MR45" s="44">
        <f t="shared" si="492"/>
        <v>0</v>
      </c>
      <c r="MS45" s="44">
        <f t="shared" si="492"/>
        <v>0</v>
      </c>
      <c r="MT45" s="44">
        <f t="shared" si="492"/>
        <v>0</v>
      </c>
      <c r="MU45" s="44">
        <f t="shared" si="492"/>
        <v>0</v>
      </c>
      <c r="MV45" s="44">
        <f t="shared" si="492"/>
        <v>0</v>
      </c>
      <c r="MW45" s="44">
        <f t="shared" si="492"/>
        <v>0</v>
      </c>
      <c r="MX45" s="44">
        <f t="shared" si="492"/>
        <v>0</v>
      </c>
      <c r="MY45" s="44">
        <f t="shared" si="492"/>
        <v>0</v>
      </c>
      <c r="MZ45" s="44">
        <f t="shared" si="492"/>
        <v>0</v>
      </c>
      <c r="NB45" s="74" t="str">
        <f t="shared" si="483"/>
        <v>Capacity (kW)</v>
      </c>
      <c r="NC45" s="82">
        <f t="shared" si="484"/>
        <v>0</v>
      </c>
      <c r="ND45" s="82">
        <f t="shared" si="484"/>
        <v>0</v>
      </c>
      <c r="NE45" s="82">
        <f t="shared" si="484"/>
        <v>0</v>
      </c>
      <c r="NF45" s="82">
        <f t="shared" si="484"/>
        <v>0</v>
      </c>
      <c r="NG45" s="82">
        <f t="shared" si="484"/>
        <v>0</v>
      </c>
      <c r="NH45" s="82">
        <f t="shared" si="484"/>
        <v>0</v>
      </c>
      <c r="NI45" s="82">
        <f t="shared" si="484"/>
        <v>0</v>
      </c>
      <c r="NJ45" s="82">
        <f t="shared" si="484"/>
        <v>0</v>
      </c>
      <c r="NK45" s="82">
        <f t="shared" si="484"/>
        <v>0</v>
      </c>
      <c r="NL45" s="82">
        <f t="shared" si="484"/>
        <v>0</v>
      </c>
      <c r="NM45" s="82">
        <f t="shared" si="485"/>
        <v>0</v>
      </c>
      <c r="NN45" s="82">
        <f t="shared" si="485"/>
        <v>0</v>
      </c>
      <c r="NO45" s="82">
        <f t="shared" si="485"/>
        <v>0</v>
      </c>
      <c r="NP45" s="82">
        <f t="shared" si="485"/>
        <v>0</v>
      </c>
      <c r="NQ45" s="82">
        <f t="shared" si="485"/>
        <v>0</v>
      </c>
      <c r="NR45" s="82">
        <f t="shared" si="485"/>
        <v>0</v>
      </c>
      <c r="NS45" s="82">
        <f t="shared" si="485"/>
        <v>0</v>
      </c>
      <c r="NT45" s="82">
        <f t="shared" si="485"/>
        <v>0</v>
      </c>
      <c r="NU45" s="82">
        <f t="shared" si="485"/>
        <v>0</v>
      </c>
      <c r="NV45" s="82">
        <f t="shared" si="485"/>
        <v>0</v>
      </c>
      <c r="NW45" s="82">
        <f t="shared" si="486"/>
        <v>0</v>
      </c>
      <c r="NX45" s="82">
        <f t="shared" si="486"/>
        <v>0</v>
      </c>
      <c r="NY45" s="82">
        <f t="shared" si="486"/>
        <v>0</v>
      </c>
      <c r="NZ45" s="82">
        <f t="shared" si="486"/>
        <v>0</v>
      </c>
      <c r="OA45" s="82">
        <f t="shared" si="486"/>
        <v>0</v>
      </c>
      <c r="OB45" s="82">
        <f t="shared" si="486"/>
        <v>0</v>
      </c>
      <c r="OC45" s="82">
        <f t="shared" si="486"/>
        <v>0</v>
      </c>
      <c r="OD45" s="82">
        <f t="shared" si="486"/>
        <v>0</v>
      </c>
      <c r="OE45" s="82">
        <f t="shared" si="486"/>
        <v>0</v>
      </c>
      <c r="OF45" s="82">
        <f t="shared" si="486"/>
        <v>0</v>
      </c>
      <c r="OH45" s="77" t="str">
        <f>_xlfn.CONCAT(C43," ",D45)</f>
        <v>Kruger Hydro Capacity (kW)</v>
      </c>
    </row>
    <row r="46" spans="2:398" s="76" customFormat="1" x14ac:dyDescent="0.25">
      <c r="C46" s="78"/>
      <c r="D46" s="74" t="s">
        <v>1</v>
      </c>
      <c r="E46" s="15">
        <f>SUMIFS(CP_Forecast!$F$5:$F$38,CP_Forecast!$E$5:$E$38,Capacity_Charges!E$6)</f>
        <v>5.2969999999999997</v>
      </c>
      <c r="F46" s="15">
        <f>SUMIFS(CP_Forecast!$F$5:$F$38,CP_Forecast!$E$5:$E$38,Capacity_Charges!F$6)</f>
        <v>5.2969999999999997</v>
      </c>
      <c r="G46" s="15">
        <f>SUMIFS(CP_Forecast!$F$5:$F$38,CP_Forecast!$E$5:$E$38,Capacity_Charges!G$6)</f>
        <v>5.2969999999999997</v>
      </c>
      <c r="H46" s="15">
        <f>SUMIFS(CP_Forecast!$F$5:$F$38,CP_Forecast!$E$5:$E$38,Capacity_Charges!H$6)</f>
        <v>5.2969999999999997</v>
      </c>
      <c r="I46" s="15">
        <f>SUMIFS(CP_Forecast!$F$5:$F$38,CP_Forecast!$E$5:$E$38,Capacity_Charges!I$6)</f>
        <v>5.2969999999999997</v>
      </c>
      <c r="J46" s="15">
        <f>SUMIFS(CP_Forecast!$F$5:$F$38,CP_Forecast!$E$5:$E$38,Capacity_Charges!J$6)</f>
        <v>4.6310000000000002</v>
      </c>
      <c r="K46" s="15">
        <f>SUMIFS(CP_Forecast!$F$5:$F$38,CP_Forecast!$E$5:$E$38,Capacity_Charges!K$6)</f>
        <v>4.6310000000000002</v>
      </c>
      <c r="L46" s="15">
        <f>SUMIFS(CP_Forecast!$F$5:$F$38,CP_Forecast!$E$5:$E$38,Capacity_Charges!L$6)</f>
        <v>4.6310000000000002</v>
      </c>
      <c r="M46" s="15">
        <f>SUMIFS(CP_Forecast!$F$5:$F$38,CP_Forecast!$E$5:$E$38,Capacity_Charges!M$6)</f>
        <v>4.6310000000000002</v>
      </c>
      <c r="N46" s="15">
        <f>SUMIFS(CP_Forecast!$F$5:$F$38,CP_Forecast!$E$5:$E$38,Capacity_Charges!N$6)</f>
        <v>4.6310000000000002</v>
      </c>
      <c r="O46" s="15">
        <f>SUMIFS(CP_Forecast!$F$5:$F$38,CP_Forecast!$E$5:$E$38,Capacity_Charges!O$6)</f>
        <v>4.6310000000000002</v>
      </c>
      <c r="P46" s="15">
        <f>SUMIFS(CP_Forecast!$F$5:$F$38,CP_Forecast!$E$5:$E$38,Capacity_Charges!P$6)</f>
        <v>4.6310000000000002</v>
      </c>
      <c r="Q46" s="15">
        <f>SUMIFS(CP_Forecast!$F$5:$F$38,CP_Forecast!$E$5:$E$38,Capacity_Charges!Q$6)</f>
        <v>4.6310000000000002</v>
      </c>
      <c r="R46" s="15">
        <f>SUMIFS(CP_Forecast!$F$5:$F$38,CP_Forecast!$E$5:$E$38,Capacity_Charges!R$6)</f>
        <v>4.6310000000000002</v>
      </c>
      <c r="S46" s="15">
        <f>SUMIFS(CP_Forecast!$F$5:$F$38,CP_Forecast!$E$5:$E$38,Capacity_Charges!S$6)</f>
        <v>4.6310000000000002</v>
      </c>
      <c r="T46" s="15">
        <f>SUMIFS(CP_Forecast!$F$5:$F$38,CP_Forecast!$E$5:$E$38,Capacity_Charges!T$6)</f>
        <v>4.6310000000000002</v>
      </c>
      <c r="U46" s="15">
        <f>SUMIFS(CP_Forecast!$F$5:$F$38,CP_Forecast!$E$5:$E$38,Capacity_Charges!U$6)</f>
        <v>4.6310000000000002</v>
      </c>
      <c r="V46" s="15">
        <f>SUMIFS(CP_Forecast!$F$5:$F$38,CP_Forecast!$E$5:$E$38,Capacity_Charges!V$6)</f>
        <v>3.8</v>
      </c>
      <c r="W46" s="15">
        <f>SUMIFS(CP_Forecast!$F$5:$F$38,CP_Forecast!$E$5:$E$38,Capacity_Charges!W$6)</f>
        <v>3.8</v>
      </c>
      <c r="X46" s="15">
        <f>SUMIFS(CP_Forecast!$F$5:$F$38,CP_Forecast!$E$5:$E$38,Capacity_Charges!X$6)</f>
        <v>3.8</v>
      </c>
      <c r="Y46" s="15">
        <f>SUMIFS(CP_Forecast!$F$5:$F$38,CP_Forecast!$E$5:$E$38,Capacity_Charges!Y$6)</f>
        <v>3.8</v>
      </c>
      <c r="Z46" s="15">
        <f>SUMIFS(CP_Forecast!$F$5:$F$38,CP_Forecast!$E$5:$E$38,Capacity_Charges!Z$6)</f>
        <v>3.8</v>
      </c>
      <c r="AA46" s="15">
        <f>SUMIFS(CP_Forecast!$F$5:$F$38,CP_Forecast!$E$5:$E$38,Capacity_Charges!AA$6)</f>
        <v>3.8</v>
      </c>
      <c r="AB46" s="15">
        <f>SUMIFS(CP_Forecast!$F$5:$F$38,CP_Forecast!$E$5:$E$38,Capacity_Charges!AB$6)</f>
        <v>3.8</v>
      </c>
      <c r="AC46" s="15">
        <f>SUMIFS(CP_Forecast!$F$5:$F$38,CP_Forecast!$E$5:$E$38,Capacity_Charges!AC$6)</f>
        <v>3.8</v>
      </c>
      <c r="AD46" s="15">
        <f>SUMIFS(CP_Forecast!$F$5:$F$38,CP_Forecast!$E$5:$E$38,Capacity_Charges!AD$6)</f>
        <v>3.8</v>
      </c>
      <c r="AE46" s="15">
        <f>SUMIFS(CP_Forecast!$F$5:$F$38,CP_Forecast!$E$5:$E$38,Capacity_Charges!AE$6)</f>
        <v>3.8</v>
      </c>
      <c r="AF46" s="15">
        <f>SUMIFS(CP_Forecast!$F$5:$F$38,CP_Forecast!$E$5:$E$38,Capacity_Charges!AF$6)</f>
        <v>3.8</v>
      </c>
      <c r="AG46" s="15">
        <f>SUMIFS(CP_Forecast!$F$5:$F$38,CP_Forecast!$E$5:$E$38,Capacity_Charges!AG$6)</f>
        <v>3.8</v>
      </c>
      <c r="AH46" s="15">
        <f>SUMIFS(CP_Forecast!$F$5:$F$38,CP_Forecast!$E$5:$E$38,Capacity_Charges!AH$6)</f>
        <v>2.0009999999999999</v>
      </c>
      <c r="AI46" s="15">
        <f>SUMIFS(CP_Forecast!$F$5:$F$38,CP_Forecast!$E$5:$E$38,Capacity_Charges!AI$6)</f>
        <v>2.0009999999999999</v>
      </c>
      <c r="AJ46" s="15">
        <f>SUMIFS(CP_Forecast!$F$5:$F$38,CP_Forecast!$E$5:$E$38,Capacity_Charges!AJ$6)</f>
        <v>2.0009999999999999</v>
      </c>
      <c r="AK46" s="15">
        <f>SUMIFS(CP_Forecast!$F$5:$F$38,CP_Forecast!$E$5:$E$38,Capacity_Charges!AK$6)</f>
        <v>2.0009999999999999</v>
      </c>
      <c r="AL46" s="15">
        <f>SUMIFS(CP_Forecast!$F$5:$F$38,CP_Forecast!$E$5:$E$38,Capacity_Charges!AL$6)</f>
        <v>2.0009999999999999</v>
      </c>
      <c r="AM46" s="15">
        <f>SUMIFS(CP_Forecast!$F$5:$F$38,CP_Forecast!$E$5:$E$38,Capacity_Charges!AM$6)</f>
        <v>2.0009999999999999</v>
      </c>
      <c r="AN46" s="15">
        <f>SUMIFS(CP_Forecast!$F$5:$F$38,CP_Forecast!$E$5:$E$38,Capacity_Charges!AN$6)</f>
        <v>2.0009999999999999</v>
      </c>
      <c r="AO46" s="15">
        <f>SUMIFS(CP_Forecast!$F$5:$F$38,CP_Forecast!$E$5:$E$38,Capacity_Charges!AO$6)</f>
        <v>2.0009999999999999</v>
      </c>
      <c r="AP46" s="15">
        <f>SUMIFS(CP_Forecast!$F$5:$F$38,CP_Forecast!$E$5:$E$38,Capacity_Charges!AP$6)</f>
        <v>2.0009999999999999</v>
      </c>
      <c r="AQ46" s="15">
        <f>SUMIFS(CP_Forecast!$F$5:$F$38,CP_Forecast!$E$5:$E$38,Capacity_Charges!AQ$6)</f>
        <v>2.0009999999999999</v>
      </c>
      <c r="AR46" s="15">
        <f>SUMIFS(CP_Forecast!$F$5:$F$38,CP_Forecast!$E$5:$E$38,Capacity_Charges!AR$6)</f>
        <v>2.0009999999999999</v>
      </c>
      <c r="AS46" s="15">
        <f>SUMIFS(CP_Forecast!$F$5:$F$38,CP_Forecast!$E$5:$E$38,Capacity_Charges!AS$6)</f>
        <v>2.0009999999999999</v>
      </c>
      <c r="AT46" s="15">
        <f>SUMIFS(CP_Forecast!$F$5:$F$38,CP_Forecast!$E$5:$E$38,Capacity_Charges!AT$6)</f>
        <v>2.4769999999999999</v>
      </c>
      <c r="AU46" s="15">
        <f>SUMIFS(CP_Forecast!$F$5:$F$38,CP_Forecast!$E$5:$E$38,Capacity_Charges!AU$6)</f>
        <v>2.4769999999999999</v>
      </c>
      <c r="AV46" s="15">
        <f>SUMIFS(CP_Forecast!$F$5:$F$38,CP_Forecast!$E$5:$E$38,Capacity_Charges!AV$6)</f>
        <v>2.4769999999999999</v>
      </c>
      <c r="AW46" s="15">
        <f>SUMIFS(CP_Forecast!$F$5:$F$38,CP_Forecast!$E$5:$E$38,Capacity_Charges!AW$6)</f>
        <v>2.4769999999999999</v>
      </c>
      <c r="AX46" s="15">
        <f>SUMIFS(CP_Forecast!$F$5:$F$38,CP_Forecast!$E$5:$E$38,Capacity_Charges!AX$6)</f>
        <v>2.4769999999999999</v>
      </c>
      <c r="AY46" s="15">
        <f>SUMIFS(CP_Forecast!$F$5:$F$38,CP_Forecast!$E$5:$E$38,Capacity_Charges!AY$6)</f>
        <v>2.4769999999999999</v>
      </c>
      <c r="AZ46" s="15">
        <f>SUMIFS(CP_Forecast!$F$5:$F$38,CP_Forecast!$E$5:$E$38,Capacity_Charges!AZ$6)</f>
        <v>2.4769999999999999</v>
      </c>
      <c r="BA46" s="15">
        <f>SUMIFS(CP_Forecast!$F$5:$F$38,CP_Forecast!$E$5:$E$38,Capacity_Charges!BA$6)</f>
        <v>2.4769999999999999</v>
      </c>
      <c r="BB46" s="15">
        <f>SUMIFS(CP_Forecast!$F$5:$F$38,CP_Forecast!$E$5:$E$38,Capacity_Charges!BB$6)</f>
        <v>2.4769999999999999</v>
      </c>
      <c r="BC46" s="15">
        <f>SUMIFS(CP_Forecast!$F$5:$F$38,CP_Forecast!$E$5:$E$38,Capacity_Charges!BC$6)</f>
        <v>2.4769999999999999</v>
      </c>
      <c r="BD46" s="15">
        <f>SUMIFS(CP_Forecast!$F$5:$F$38,CP_Forecast!$E$5:$E$38,Capacity_Charges!BD$6)</f>
        <v>2.4769999999999999</v>
      </c>
      <c r="BE46" s="15">
        <f>SUMIFS(CP_Forecast!$F$5:$F$38,CP_Forecast!$E$5:$E$38,Capacity_Charges!BE$6)</f>
        <v>2.4769999999999999</v>
      </c>
      <c r="BF46" s="15">
        <f>SUMIFS(CP_Forecast!$F$5:$F$38,CP_Forecast!$E$5:$E$38,Capacity_Charges!BF$6)</f>
        <v>2.5310000000000001</v>
      </c>
      <c r="BG46" s="15">
        <f>SUMIFS(CP_Forecast!$F$5:$F$38,CP_Forecast!$E$5:$E$38,Capacity_Charges!BG$6)</f>
        <v>2.5310000000000001</v>
      </c>
      <c r="BH46" s="15">
        <f>SUMIFS(CP_Forecast!$F$5:$F$38,CP_Forecast!$E$5:$E$38,Capacity_Charges!BH$6)</f>
        <v>2.5310000000000001</v>
      </c>
      <c r="BI46" s="15">
        <f>SUMIFS(CP_Forecast!$F$5:$F$38,CP_Forecast!$E$5:$E$38,Capacity_Charges!BI$6)</f>
        <v>2.5310000000000001</v>
      </c>
      <c r="BJ46" s="15">
        <f>SUMIFS(CP_Forecast!$F$5:$F$38,CP_Forecast!$E$5:$E$38,Capacity_Charges!BJ$6)</f>
        <v>2.5310000000000001</v>
      </c>
      <c r="BK46" s="15">
        <f>SUMIFS(CP_Forecast!$F$5:$F$38,CP_Forecast!$E$5:$E$38,Capacity_Charges!BK$6)</f>
        <v>2.5310000000000001</v>
      </c>
      <c r="BL46" s="15">
        <f>SUMIFS(CP_Forecast!$F$5:$F$38,CP_Forecast!$E$5:$E$38,Capacity_Charges!BL$6)</f>
        <v>2.5310000000000001</v>
      </c>
      <c r="BM46" s="15">
        <f>SUMIFS(CP_Forecast!$F$5:$F$38,CP_Forecast!$E$5:$E$38,Capacity_Charges!BM$6)</f>
        <v>2.5310000000000001</v>
      </c>
      <c r="BN46" s="15">
        <f>SUMIFS(CP_Forecast!$F$5:$F$38,CP_Forecast!$E$5:$E$38,Capacity_Charges!BN$6)</f>
        <v>2.5310000000000001</v>
      </c>
      <c r="BO46" s="15">
        <f>SUMIFS(CP_Forecast!$F$5:$F$38,CP_Forecast!$E$5:$E$38,Capacity_Charges!BO$6)</f>
        <v>2.5310000000000001</v>
      </c>
      <c r="BP46" s="15">
        <f>SUMIFS(CP_Forecast!$F$5:$F$38,CP_Forecast!$E$5:$E$38,Capacity_Charges!BP$6)</f>
        <v>2.5310000000000001</v>
      </c>
      <c r="BQ46" s="15">
        <f>SUMIFS(CP_Forecast!$F$5:$F$38,CP_Forecast!$E$5:$E$38,Capacity_Charges!BQ$6)</f>
        <v>2.5310000000000001</v>
      </c>
      <c r="BR46" s="15">
        <f>SUMIFS(CP_Forecast!$F$5:$F$38,CP_Forecast!$E$5:$E$38,Capacity_Charges!BR$6)</f>
        <v>3.5</v>
      </c>
      <c r="BS46" s="15">
        <f>SUMIFS(CP_Forecast!$F$5:$F$38,CP_Forecast!$E$5:$E$38,Capacity_Charges!BS$6)</f>
        <v>3.5</v>
      </c>
      <c r="BT46" s="15">
        <f>SUMIFS(CP_Forecast!$F$5:$F$38,CP_Forecast!$E$5:$E$38,Capacity_Charges!BT$6)</f>
        <v>3.5</v>
      </c>
      <c r="BU46" s="15">
        <f>SUMIFS(CP_Forecast!$F$5:$F$38,CP_Forecast!$E$5:$E$38,Capacity_Charges!BU$6)</f>
        <v>3.5</v>
      </c>
      <c r="BV46" s="15">
        <f>SUMIFS(CP_Forecast!$F$5:$F$38,CP_Forecast!$E$5:$E$38,Capacity_Charges!BV$6)</f>
        <v>3.5</v>
      </c>
      <c r="BW46" s="15">
        <f>SUMIFS(CP_Forecast!$F$5:$F$38,CP_Forecast!$E$5:$E$38,Capacity_Charges!BW$6)</f>
        <v>3.5</v>
      </c>
      <c r="BX46" s="15">
        <f>SUMIFS(CP_Forecast!$F$5:$F$38,CP_Forecast!$E$5:$E$38,Capacity_Charges!BX$6)</f>
        <v>3.5</v>
      </c>
      <c r="BY46" s="15">
        <f>SUMIFS(CP_Forecast!$F$5:$F$38,CP_Forecast!$E$5:$E$38,Capacity_Charges!BY$6)</f>
        <v>3.5</v>
      </c>
      <c r="BZ46" s="15">
        <f>SUMIFS(CP_Forecast!$F$5:$F$38,CP_Forecast!$E$5:$E$38,Capacity_Charges!BZ$6)</f>
        <v>3.5</v>
      </c>
      <c r="CA46" s="15">
        <f>SUMIFS(CP_Forecast!$F$5:$F$38,CP_Forecast!$E$5:$E$38,Capacity_Charges!CA$6)</f>
        <v>3.5</v>
      </c>
      <c r="CB46" s="15">
        <f>SUMIFS(CP_Forecast!$F$5:$F$38,CP_Forecast!$E$5:$E$38,Capacity_Charges!CB$6)</f>
        <v>3.5</v>
      </c>
      <c r="CC46" s="15">
        <f>SUMIFS(CP_Forecast!$F$5:$F$38,CP_Forecast!$E$5:$E$38,Capacity_Charges!CC$6)</f>
        <v>3.5</v>
      </c>
      <c r="CD46" s="15">
        <f>SUMIFS(CP_Forecast!$F$5:$F$38,CP_Forecast!$E$5:$E$38,Capacity_Charges!CD$6)</f>
        <v>4.25</v>
      </c>
      <c r="CE46" s="15">
        <f>SUMIFS(CP_Forecast!$F$5:$F$38,CP_Forecast!$E$5:$E$38,Capacity_Charges!CE$6)</f>
        <v>4.25</v>
      </c>
      <c r="CF46" s="15">
        <f>SUMIFS(CP_Forecast!$F$5:$F$38,CP_Forecast!$E$5:$E$38,Capacity_Charges!CF$6)</f>
        <v>4.25</v>
      </c>
      <c r="CG46" s="15">
        <f>SUMIFS(CP_Forecast!$F$5:$F$38,CP_Forecast!$E$5:$E$38,Capacity_Charges!CG$6)</f>
        <v>4.25</v>
      </c>
      <c r="CH46" s="15">
        <f>SUMIFS(CP_Forecast!$F$5:$F$38,CP_Forecast!$E$5:$E$38,Capacity_Charges!CH$6)</f>
        <v>4.25</v>
      </c>
      <c r="CI46" s="15">
        <f>SUMIFS(CP_Forecast!$F$5:$F$38,CP_Forecast!$E$5:$E$38,Capacity_Charges!CI$6)</f>
        <v>4.25</v>
      </c>
      <c r="CJ46" s="15">
        <f>SUMIFS(CP_Forecast!$F$5:$F$38,CP_Forecast!$E$5:$E$38,Capacity_Charges!CJ$6)</f>
        <v>4.25</v>
      </c>
      <c r="CK46" s="15">
        <f>SUMIFS(CP_Forecast!$F$5:$F$38,CP_Forecast!$E$5:$E$38,Capacity_Charges!CK$6)</f>
        <v>4.25</v>
      </c>
      <c r="CL46" s="15">
        <f>SUMIFS(CP_Forecast!$F$5:$F$38,CP_Forecast!$E$5:$E$38,Capacity_Charges!CL$6)</f>
        <v>4.25</v>
      </c>
      <c r="CM46" s="15">
        <f>SUMIFS(CP_Forecast!$F$5:$F$38,CP_Forecast!$E$5:$E$38,Capacity_Charges!CM$6)</f>
        <v>4.25</v>
      </c>
      <c r="CN46" s="15">
        <f>SUMIFS(CP_Forecast!$F$5:$F$38,CP_Forecast!$E$5:$E$38,Capacity_Charges!CN$6)</f>
        <v>4.25</v>
      </c>
      <c r="CO46" s="15">
        <f>SUMIFS(CP_Forecast!$F$5:$F$38,CP_Forecast!$E$5:$E$38,Capacity_Charges!CO$6)</f>
        <v>4.25</v>
      </c>
      <c r="CP46" s="15">
        <f>SUMIFS(CP_Forecast!$F$5:$F$38,CP_Forecast!$E$5:$E$38,Capacity_Charges!CP$6)</f>
        <v>5</v>
      </c>
      <c r="CQ46" s="15">
        <f>SUMIFS(CP_Forecast!$F$5:$F$38,CP_Forecast!$E$5:$E$38,Capacity_Charges!CQ$6)</f>
        <v>5</v>
      </c>
      <c r="CR46" s="15">
        <f>SUMIFS(CP_Forecast!$F$5:$F$38,CP_Forecast!$E$5:$E$38,Capacity_Charges!CR$6)</f>
        <v>5</v>
      </c>
      <c r="CS46" s="15">
        <f>SUMIFS(CP_Forecast!$F$5:$F$38,CP_Forecast!$E$5:$E$38,Capacity_Charges!CS$6)</f>
        <v>5</v>
      </c>
      <c r="CT46" s="15">
        <f>SUMIFS(CP_Forecast!$F$5:$F$38,CP_Forecast!$E$5:$E$38,Capacity_Charges!CT$6)</f>
        <v>5</v>
      </c>
      <c r="CU46" s="15">
        <f>SUMIFS(CP_Forecast!$F$5:$F$38,CP_Forecast!$E$5:$E$38,Capacity_Charges!CU$6)</f>
        <v>5</v>
      </c>
      <c r="CV46" s="15">
        <f>SUMIFS(CP_Forecast!$F$5:$F$38,CP_Forecast!$E$5:$E$38,Capacity_Charges!CV$6)</f>
        <v>5</v>
      </c>
      <c r="CW46" s="15">
        <f>SUMIFS(CP_Forecast!$F$5:$F$38,CP_Forecast!$E$5:$E$38,Capacity_Charges!CW$6)</f>
        <v>5</v>
      </c>
      <c r="CX46" s="15">
        <f>SUMIFS(CP_Forecast!$F$5:$F$38,CP_Forecast!$E$5:$E$38,Capacity_Charges!CX$6)</f>
        <v>5</v>
      </c>
      <c r="CY46" s="15">
        <f>SUMIFS(CP_Forecast!$F$5:$F$38,CP_Forecast!$E$5:$E$38,Capacity_Charges!CY$6)</f>
        <v>5</v>
      </c>
      <c r="CZ46" s="15">
        <f>SUMIFS(CP_Forecast!$F$5:$F$38,CP_Forecast!$E$5:$E$38,Capacity_Charges!CZ$6)</f>
        <v>5</v>
      </c>
      <c r="DA46" s="15">
        <f>SUMIFS(CP_Forecast!$F$5:$F$38,CP_Forecast!$E$5:$E$38,Capacity_Charges!DA$6)</f>
        <v>5</v>
      </c>
      <c r="DB46" s="15">
        <f>SUMIFS(CP_Forecast!$F$5:$F$38,CP_Forecast!$E$5:$E$38,Capacity_Charges!DB$6)</f>
        <v>5.15</v>
      </c>
      <c r="DC46" s="15">
        <f>SUMIFS(CP_Forecast!$F$5:$F$38,CP_Forecast!$E$5:$E$38,Capacity_Charges!DC$6)</f>
        <v>5.15</v>
      </c>
      <c r="DD46" s="15">
        <f>SUMIFS(CP_Forecast!$F$5:$F$38,CP_Forecast!$E$5:$E$38,Capacity_Charges!DD$6)</f>
        <v>5.15</v>
      </c>
      <c r="DE46" s="15">
        <f>SUMIFS(CP_Forecast!$F$5:$F$38,CP_Forecast!$E$5:$E$38,Capacity_Charges!DE$6)</f>
        <v>5.15</v>
      </c>
      <c r="DF46" s="15">
        <f>SUMIFS(CP_Forecast!$F$5:$F$38,CP_Forecast!$E$5:$E$38,Capacity_Charges!DF$6)</f>
        <v>5.15</v>
      </c>
      <c r="DG46" s="15">
        <f>SUMIFS(CP_Forecast!$F$5:$F$38,CP_Forecast!$E$5:$E$38,Capacity_Charges!DG$6)</f>
        <v>5.15</v>
      </c>
      <c r="DH46" s="15">
        <f>SUMIFS(CP_Forecast!$F$5:$F$38,CP_Forecast!$E$5:$E$38,Capacity_Charges!DH$6)</f>
        <v>5.15</v>
      </c>
      <c r="DI46" s="15">
        <f>SUMIFS(CP_Forecast!$F$5:$F$38,CP_Forecast!$E$5:$E$38,Capacity_Charges!DI$6)</f>
        <v>5.15</v>
      </c>
      <c r="DJ46" s="15">
        <f>SUMIFS(CP_Forecast!$F$5:$F$38,CP_Forecast!$E$5:$E$38,Capacity_Charges!DJ$6)</f>
        <v>5.15</v>
      </c>
      <c r="DK46" s="15">
        <f>SUMIFS(CP_Forecast!$F$5:$F$38,CP_Forecast!$E$5:$E$38,Capacity_Charges!DK$6)</f>
        <v>5.15</v>
      </c>
      <c r="DL46" s="15">
        <f>SUMIFS(CP_Forecast!$F$5:$F$38,CP_Forecast!$E$5:$E$38,Capacity_Charges!DL$6)</f>
        <v>5.15</v>
      </c>
      <c r="DM46" s="15">
        <f>SUMIFS(CP_Forecast!$F$5:$F$38,CP_Forecast!$E$5:$E$38,Capacity_Charges!DM$6)</f>
        <v>5.15</v>
      </c>
      <c r="DN46" s="15">
        <f>SUMIFS(CP_Forecast!$F$5:$F$38,CP_Forecast!$E$5:$E$38,Capacity_Charges!DN$6)</f>
        <v>5.3045000000000009</v>
      </c>
      <c r="DO46" s="15">
        <f>SUMIFS(CP_Forecast!$F$5:$F$38,CP_Forecast!$E$5:$E$38,Capacity_Charges!DO$6)</f>
        <v>5.3045000000000009</v>
      </c>
      <c r="DP46" s="15">
        <f>SUMIFS(CP_Forecast!$F$5:$F$38,CP_Forecast!$E$5:$E$38,Capacity_Charges!DP$6)</f>
        <v>5.3045000000000009</v>
      </c>
      <c r="DQ46" s="15">
        <f>SUMIFS(CP_Forecast!$F$5:$F$38,CP_Forecast!$E$5:$E$38,Capacity_Charges!DQ$6)</f>
        <v>5.3045000000000009</v>
      </c>
      <c r="DR46" s="15">
        <f>SUMIFS(CP_Forecast!$F$5:$F$38,CP_Forecast!$E$5:$E$38,Capacity_Charges!DR$6)</f>
        <v>5.3045000000000009</v>
      </c>
      <c r="DS46" s="15">
        <f>SUMIFS(CP_Forecast!$F$5:$F$38,CP_Forecast!$E$5:$E$38,Capacity_Charges!DS$6)</f>
        <v>5.3045000000000009</v>
      </c>
      <c r="DT46" s="15">
        <f>SUMIFS(CP_Forecast!$F$5:$F$38,CP_Forecast!$E$5:$E$38,Capacity_Charges!DT$6)</f>
        <v>5.3045000000000009</v>
      </c>
      <c r="DU46" s="15">
        <f>SUMIFS(CP_Forecast!$F$5:$F$38,CP_Forecast!$E$5:$E$38,Capacity_Charges!DU$6)</f>
        <v>5.3045000000000009</v>
      </c>
      <c r="DV46" s="15">
        <f>SUMIFS(CP_Forecast!$F$5:$F$38,CP_Forecast!$E$5:$E$38,Capacity_Charges!DV$6)</f>
        <v>5.3045000000000009</v>
      </c>
      <c r="DW46" s="15">
        <f>SUMIFS(CP_Forecast!$F$5:$F$38,CP_Forecast!$E$5:$E$38,Capacity_Charges!DW$6)</f>
        <v>5.3045000000000009</v>
      </c>
      <c r="DX46" s="15">
        <f>SUMIFS(CP_Forecast!$F$5:$F$38,CP_Forecast!$E$5:$E$38,Capacity_Charges!DX$6)</f>
        <v>5.3045000000000009</v>
      </c>
      <c r="DY46" s="15">
        <f>SUMIFS(CP_Forecast!$F$5:$F$38,CP_Forecast!$E$5:$E$38,Capacity_Charges!DY$6)</f>
        <v>5.3045000000000009</v>
      </c>
      <c r="DZ46" s="15">
        <f>SUMIFS(CP_Forecast!$F$5:$F$38,CP_Forecast!$E$5:$E$38,Capacity_Charges!DZ$6)</f>
        <v>5.4636350000000009</v>
      </c>
      <c r="EA46" s="15">
        <f>SUMIFS(CP_Forecast!$F$5:$F$38,CP_Forecast!$E$5:$E$38,Capacity_Charges!EA$6)</f>
        <v>5.4636350000000009</v>
      </c>
      <c r="EB46" s="15">
        <f>SUMIFS(CP_Forecast!$F$5:$F$38,CP_Forecast!$E$5:$E$38,Capacity_Charges!EB$6)</f>
        <v>5.4636350000000009</v>
      </c>
      <c r="EC46" s="15">
        <f>SUMIFS(CP_Forecast!$F$5:$F$38,CP_Forecast!$E$5:$E$38,Capacity_Charges!EC$6)</f>
        <v>5.4636350000000009</v>
      </c>
      <c r="ED46" s="15">
        <f>SUMIFS(CP_Forecast!$F$5:$F$38,CP_Forecast!$E$5:$E$38,Capacity_Charges!ED$6)</f>
        <v>5.4636350000000009</v>
      </c>
      <c r="EE46" s="15">
        <f>SUMIFS(CP_Forecast!$F$5:$F$38,CP_Forecast!$E$5:$E$38,Capacity_Charges!EE$6)</f>
        <v>5.4636350000000009</v>
      </c>
      <c r="EF46" s="15">
        <f>SUMIFS(CP_Forecast!$F$5:$F$38,CP_Forecast!$E$5:$E$38,Capacity_Charges!EF$6)</f>
        <v>5.4636350000000009</v>
      </c>
      <c r="EG46" s="15">
        <f>SUMIFS(CP_Forecast!$F$5:$F$38,CP_Forecast!$E$5:$E$38,Capacity_Charges!EG$6)</f>
        <v>5.4636350000000009</v>
      </c>
      <c r="EH46" s="15">
        <f>SUMIFS(CP_Forecast!$F$5:$F$38,CP_Forecast!$E$5:$E$38,Capacity_Charges!EH$6)</f>
        <v>5.4636350000000009</v>
      </c>
      <c r="EI46" s="15">
        <f>SUMIFS(CP_Forecast!$F$5:$F$38,CP_Forecast!$E$5:$E$38,Capacity_Charges!EI$6)</f>
        <v>5.4636350000000009</v>
      </c>
      <c r="EJ46" s="15">
        <f>SUMIFS(CP_Forecast!$F$5:$F$38,CP_Forecast!$E$5:$E$38,Capacity_Charges!EJ$6)</f>
        <v>5.4636350000000009</v>
      </c>
      <c r="EK46" s="15">
        <f>SUMIFS(CP_Forecast!$F$5:$F$38,CP_Forecast!$E$5:$E$38,Capacity_Charges!EK$6)</f>
        <v>5.4636350000000009</v>
      </c>
      <c r="EL46" s="15">
        <f>SUMIFS(CP_Forecast!$F$5:$F$38,CP_Forecast!$E$5:$E$38,Capacity_Charges!EL$6)</f>
        <v>5.6275440500000009</v>
      </c>
      <c r="EM46" s="15">
        <f>SUMIFS(CP_Forecast!$F$5:$F$38,CP_Forecast!$E$5:$E$38,Capacity_Charges!EM$6)</f>
        <v>5.6275440500000009</v>
      </c>
      <c r="EN46" s="15">
        <f>SUMIFS(CP_Forecast!$F$5:$F$38,CP_Forecast!$E$5:$E$38,Capacity_Charges!EN$6)</f>
        <v>5.6275440500000009</v>
      </c>
      <c r="EO46" s="15">
        <f>SUMIFS(CP_Forecast!$F$5:$F$38,CP_Forecast!$E$5:$E$38,Capacity_Charges!EO$6)</f>
        <v>5.6275440500000009</v>
      </c>
      <c r="EP46" s="15">
        <f>SUMIFS(CP_Forecast!$F$5:$F$38,CP_Forecast!$E$5:$E$38,Capacity_Charges!EP$6)</f>
        <v>5.6275440500000009</v>
      </c>
      <c r="EQ46" s="15">
        <f>SUMIFS(CP_Forecast!$F$5:$F$38,CP_Forecast!$E$5:$E$38,Capacity_Charges!EQ$6)</f>
        <v>5.6275440500000009</v>
      </c>
      <c r="ER46" s="15">
        <f>SUMIFS(CP_Forecast!$F$5:$F$38,CP_Forecast!$E$5:$E$38,Capacity_Charges!ER$6)</f>
        <v>5.6275440500000009</v>
      </c>
      <c r="ES46" s="15">
        <f>SUMIFS(CP_Forecast!$F$5:$F$38,CP_Forecast!$E$5:$E$38,Capacity_Charges!ES$6)</f>
        <v>5.6275440500000009</v>
      </c>
      <c r="ET46" s="15">
        <f>SUMIFS(CP_Forecast!$F$5:$F$38,CP_Forecast!$E$5:$E$38,Capacity_Charges!ET$6)</f>
        <v>5.6275440500000009</v>
      </c>
      <c r="EU46" s="15">
        <f>SUMIFS(CP_Forecast!$F$5:$F$38,CP_Forecast!$E$5:$E$38,Capacity_Charges!EU$6)</f>
        <v>5.6275440500000009</v>
      </c>
      <c r="EV46" s="15">
        <f>SUMIFS(CP_Forecast!$F$5:$F$38,CP_Forecast!$E$5:$E$38,Capacity_Charges!EV$6)</f>
        <v>5.6275440500000009</v>
      </c>
      <c r="EW46" s="15">
        <f>SUMIFS(CP_Forecast!$F$5:$F$38,CP_Forecast!$E$5:$E$38,Capacity_Charges!EW$6)</f>
        <v>5.6275440500000009</v>
      </c>
      <c r="EX46" s="15">
        <f>SUMIFS(CP_Forecast!$F$5:$F$38,CP_Forecast!$E$5:$E$38,Capacity_Charges!EX$6)</f>
        <v>5.796370371500001</v>
      </c>
      <c r="EY46" s="15">
        <f>SUMIFS(CP_Forecast!$F$5:$F$38,CP_Forecast!$E$5:$E$38,Capacity_Charges!EY$6)</f>
        <v>5.796370371500001</v>
      </c>
      <c r="EZ46" s="15">
        <f>SUMIFS(CP_Forecast!$F$5:$F$38,CP_Forecast!$E$5:$E$38,Capacity_Charges!EZ$6)</f>
        <v>5.796370371500001</v>
      </c>
      <c r="FA46" s="15">
        <f>SUMIFS(CP_Forecast!$F$5:$F$38,CP_Forecast!$E$5:$E$38,Capacity_Charges!FA$6)</f>
        <v>5.796370371500001</v>
      </c>
      <c r="FB46" s="15">
        <f>SUMIFS(CP_Forecast!$F$5:$F$38,CP_Forecast!$E$5:$E$38,Capacity_Charges!FB$6)</f>
        <v>5.796370371500001</v>
      </c>
      <c r="FC46" s="15">
        <f>SUMIFS(CP_Forecast!$F$5:$F$38,CP_Forecast!$E$5:$E$38,Capacity_Charges!FC$6)</f>
        <v>5.796370371500001</v>
      </c>
      <c r="FD46" s="15">
        <f>SUMIFS(CP_Forecast!$F$5:$F$38,CP_Forecast!$E$5:$E$38,Capacity_Charges!FD$6)</f>
        <v>5.796370371500001</v>
      </c>
      <c r="FE46" s="15">
        <f>SUMIFS(CP_Forecast!$F$5:$F$38,CP_Forecast!$E$5:$E$38,Capacity_Charges!FE$6)</f>
        <v>5.796370371500001</v>
      </c>
      <c r="FF46" s="15">
        <f>SUMIFS(CP_Forecast!$F$5:$F$38,CP_Forecast!$E$5:$E$38,Capacity_Charges!FF$6)</f>
        <v>5.796370371500001</v>
      </c>
      <c r="FG46" s="15">
        <f>SUMIFS(CP_Forecast!$F$5:$F$38,CP_Forecast!$E$5:$E$38,Capacity_Charges!FG$6)</f>
        <v>5.796370371500001</v>
      </c>
      <c r="FH46" s="15">
        <f>SUMIFS(CP_Forecast!$F$5:$F$38,CP_Forecast!$E$5:$E$38,Capacity_Charges!FH$6)</f>
        <v>5.796370371500001</v>
      </c>
      <c r="FI46" s="15">
        <f>SUMIFS(CP_Forecast!$F$5:$F$38,CP_Forecast!$E$5:$E$38,Capacity_Charges!FI$6)</f>
        <v>5.796370371500001</v>
      </c>
      <c r="FJ46" s="15">
        <f>SUMIFS(CP_Forecast!$F$5:$F$38,CP_Forecast!$E$5:$E$38,Capacity_Charges!FJ$6)</f>
        <v>5.9702614826450011</v>
      </c>
      <c r="FK46" s="15">
        <f>SUMIFS(CP_Forecast!$F$5:$F$38,CP_Forecast!$E$5:$E$38,Capacity_Charges!FK$6)</f>
        <v>5.9702614826450011</v>
      </c>
      <c r="FL46" s="15">
        <f>SUMIFS(CP_Forecast!$F$5:$F$38,CP_Forecast!$E$5:$E$38,Capacity_Charges!FL$6)</f>
        <v>5.9702614826450011</v>
      </c>
      <c r="FM46" s="15">
        <f>SUMIFS(CP_Forecast!$F$5:$F$38,CP_Forecast!$E$5:$E$38,Capacity_Charges!FM$6)</f>
        <v>5.9702614826450011</v>
      </c>
      <c r="FN46" s="15">
        <f>SUMIFS(CP_Forecast!$F$5:$F$38,CP_Forecast!$E$5:$E$38,Capacity_Charges!FN$6)</f>
        <v>5.9702614826450011</v>
      </c>
      <c r="FO46" s="15">
        <f>SUMIFS(CP_Forecast!$F$5:$F$38,CP_Forecast!$E$5:$E$38,Capacity_Charges!FO$6)</f>
        <v>5.9702614826450011</v>
      </c>
      <c r="FP46" s="15">
        <f>SUMIFS(CP_Forecast!$F$5:$F$38,CP_Forecast!$E$5:$E$38,Capacity_Charges!FP$6)</f>
        <v>5.9702614826450011</v>
      </c>
      <c r="FQ46" s="15">
        <f>SUMIFS(CP_Forecast!$F$5:$F$38,CP_Forecast!$E$5:$E$38,Capacity_Charges!FQ$6)</f>
        <v>5.9702614826450011</v>
      </c>
      <c r="FR46" s="15">
        <f>SUMIFS(CP_Forecast!$F$5:$F$38,CP_Forecast!$E$5:$E$38,Capacity_Charges!FR$6)</f>
        <v>5.9702614826450011</v>
      </c>
      <c r="FS46" s="15">
        <f>SUMIFS(CP_Forecast!$F$5:$F$38,CP_Forecast!$E$5:$E$38,Capacity_Charges!FS$6)</f>
        <v>5.9702614826450011</v>
      </c>
      <c r="FT46" s="15">
        <f>SUMIFS(CP_Forecast!$F$5:$F$38,CP_Forecast!$E$5:$E$38,Capacity_Charges!FT$6)</f>
        <v>5.9702614826450011</v>
      </c>
      <c r="FU46" s="15">
        <f>SUMIFS(CP_Forecast!$F$5:$F$38,CP_Forecast!$E$5:$E$38,Capacity_Charges!FU$6)</f>
        <v>5.9702614826450011</v>
      </c>
      <c r="FV46" s="15">
        <f>SUMIFS(CP_Forecast!$F$5:$F$38,CP_Forecast!$E$5:$E$38,Capacity_Charges!FV$6)</f>
        <v>6.1493693271243517</v>
      </c>
      <c r="FW46" s="15">
        <f>SUMIFS(CP_Forecast!$F$5:$F$38,CP_Forecast!$E$5:$E$38,Capacity_Charges!FW$6)</f>
        <v>6.1493693271243517</v>
      </c>
      <c r="FX46" s="15">
        <f>SUMIFS(CP_Forecast!$F$5:$F$38,CP_Forecast!$E$5:$E$38,Capacity_Charges!FX$6)</f>
        <v>6.1493693271243517</v>
      </c>
      <c r="FY46" s="15">
        <f>SUMIFS(CP_Forecast!$F$5:$F$38,CP_Forecast!$E$5:$E$38,Capacity_Charges!FY$6)</f>
        <v>6.1493693271243517</v>
      </c>
      <c r="FZ46" s="15">
        <f>SUMIFS(CP_Forecast!$F$5:$F$38,CP_Forecast!$E$5:$E$38,Capacity_Charges!FZ$6)</f>
        <v>6.1493693271243517</v>
      </c>
      <c r="GA46" s="15">
        <f>SUMIFS(CP_Forecast!$F$5:$F$38,CP_Forecast!$E$5:$E$38,Capacity_Charges!GA$6)</f>
        <v>6.1493693271243517</v>
      </c>
      <c r="GB46" s="15">
        <f>SUMIFS(CP_Forecast!$F$5:$F$38,CP_Forecast!$E$5:$E$38,Capacity_Charges!GB$6)</f>
        <v>6.1493693271243517</v>
      </c>
      <c r="GC46" s="15">
        <f>SUMIFS(CP_Forecast!$F$5:$F$38,CP_Forecast!$E$5:$E$38,Capacity_Charges!GC$6)</f>
        <v>6.1493693271243517</v>
      </c>
      <c r="GD46" s="15">
        <f>SUMIFS(CP_Forecast!$F$5:$F$38,CP_Forecast!$E$5:$E$38,Capacity_Charges!GD$6)</f>
        <v>6.1493693271243517</v>
      </c>
      <c r="GE46" s="15">
        <f>SUMIFS(CP_Forecast!$F$5:$F$38,CP_Forecast!$E$5:$E$38,Capacity_Charges!GE$6)</f>
        <v>6.1493693271243517</v>
      </c>
      <c r="GF46" s="15">
        <f>SUMIFS(CP_Forecast!$F$5:$F$38,CP_Forecast!$E$5:$E$38,Capacity_Charges!GF$6)</f>
        <v>6.1493693271243517</v>
      </c>
      <c r="GG46" s="15">
        <f>SUMIFS(CP_Forecast!$F$5:$F$38,CP_Forecast!$E$5:$E$38,Capacity_Charges!GG$6)</f>
        <v>6.1493693271243517</v>
      </c>
      <c r="GH46" s="15">
        <f>SUMIFS(CP_Forecast!$F$5:$F$38,CP_Forecast!$E$5:$E$38,Capacity_Charges!GH$6)</f>
        <v>6.3338504069380823</v>
      </c>
      <c r="GI46" s="15">
        <f>SUMIFS(CP_Forecast!$F$5:$F$38,CP_Forecast!$E$5:$E$38,Capacity_Charges!GI$6)</f>
        <v>6.3338504069380823</v>
      </c>
      <c r="GJ46" s="15">
        <f>SUMIFS(CP_Forecast!$F$5:$F$38,CP_Forecast!$E$5:$E$38,Capacity_Charges!GJ$6)</f>
        <v>6.3338504069380823</v>
      </c>
      <c r="GK46" s="15">
        <f>SUMIFS(CP_Forecast!$F$5:$F$38,CP_Forecast!$E$5:$E$38,Capacity_Charges!GK$6)</f>
        <v>6.3338504069380823</v>
      </c>
      <c r="GL46" s="15">
        <f>SUMIFS(CP_Forecast!$F$5:$F$38,CP_Forecast!$E$5:$E$38,Capacity_Charges!GL$6)</f>
        <v>6.3338504069380823</v>
      </c>
      <c r="GM46" s="15">
        <f>SUMIFS(CP_Forecast!$F$5:$F$38,CP_Forecast!$E$5:$E$38,Capacity_Charges!GM$6)</f>
        <v>6.3338504069380823</v>
      </c>
      <c r="GN46" s="15">
        <f>SUMIFS(CP_Forecast!$F$5:$F$38,CP_Forecast!$E$5:$E$38,Capacity_Charges!GN$6)</f>
        <v>6.3338504069380823</v>
      </c>
      <c r="GO46" s="15">
        <f>SUMIFS(CP_Forecast!$F$5:$F$38,CP_Forecast!$E$5:$E$38,Capacity_Charges!GO$6)</f>
        <v>6.3338504069380823</v>
      </c>
      <c r="GP46" s="15">
        <f>SUMIFS(CP_Forecast!$F$5:$F$38,CP_Forecast!$E$5:$E$38,Capacity_Charges!GP$6)</f>
        <v>6.3338504069380823</v>
      </c>
      <c r="GQ46" s="15">
        <f>SUMIFS(CP_Forecast!$F$5:$F$38,CP_Forecast!$E$5:$E$38,Capacity_Charges!GQ$6)</f>
        <v>6.3338504069380823</v>
      </c>
      <c r="GR46" s="15">
        <f>SUMIFS(CP_Forecast!$F$5:$F$38,CP_Forecast!$E$5:$E$38,Capacity_Charges!GR$6)</f>
        <v>6.3338504069380823</v>
      </c>
      <c r="GS46" s="15">
        <f>SUMIFS(CP_Forecast!$F$5:$F$38,CP_Forecast!$E$5:$E$38,Capacity_Charges!GS$6)</f>
        <v>6.3338504069380823</v>
      </c>
      <c r="GT46" s="15">
        <f>SUMIFS(CP_Forecast!$F$5:$F$38,CP_Forecast!$E$5:$E$38,Capacity_Charges!GT$6)</f>
        <v>6.5238659191462247</v>
      </c>
      <c r="GU46" s="15">
        <f>SUMIFS(CP_Forecast!$F$5:$F$38,CP_Forecast!$E$5:$E$38,Capacity_Charges!GU$6)</f>
        <v>6.5238659191462247</v>
      </c>
      <c r="GV46" s="15">
        <f>SUMIFS(CP_Forecast!$F$5:$F$38,CP_Forecast!$E$5:$E$38,Capacity_Charges!GV$6)</f>
        <v>6.5238659191462247</v>
      </c>
      <c r="GW46" s="15">
        <f>SUMIFS(CP_Forecast!$F$5:$F$38,CP_Forecast!$E$5:$E$38,Capacity_Charges!GW$6)</f>
        <v>6.5238659191462247</v>
      </c>
      <c r="GX46" s="15">
        <f>SUMIFS(CP_Forecast!$F$5:$F$38,CP_Forecast!$E$5:$E$38,Capacity_Charges!GX$6)</f>
        <v>6.5238659191462247</v>
      </c>
      <c r="GY46" s="15">
        <f>SUMIFS(CP_Forecast!$F$5:$F$38,CP_Forecast!$E$5:$E$38,Capacity_Charges!GY$6)</f>
        <v>6.5238659191462247</v>
      </c>
      <c r="GZ46" s="15">
        <f>SUMIFS(CP_Forecast!$F$5:$F$38,CP_Forecast!$E$5:$E$38,Capacity_Charges!GZ$6)</f>
        <v>6.5238659191462247</v>
      </c>
      <c r="HA46" s="15">
        <f>SUMIFS(CP_Forecast!$F$5:$F$38,CP_Forecast!$E$5:$E$38,Capacity_Charges!HA$6)</f>
        <v>6.5238659191462247</v>
      </c>
      <c r="HB46" s="15">
        <f>SUMIFS(CP_Forecast!$F$5:$F$38,CP_Forecast!$E$5:$E$38,Capacity_Charges!HB$6)</f>
        <v>6.5238659191462247</v>
      </c>
      <c r="HC46" s="15">
        <f>SUMIFS(CP_Forecast!$F$5:$F$38,CP_Forecast!$E$5:$E$38,Capacity_Charges!HC$6)</f>
        <v>6.5238659191462247</v>
      </c>
      <c r="HD46" s="15">
        <f>SUMIFS(CP_Forecast!$F$5:$F$38,CP_Forecast!$E$5:$E$38,Capacity_Charges!HD$6)</f>
        <v>6.5238659191462247</v>
      </c>
      <c r="HE46" s="15">
        <f>SUMIFS(CP_Forecast!$F$5:$F$38,CP_Forecast!$E$5:$E$38,Capacity_Charges!HE$6)</f>
        <v>6.5238659191462247</v>
      </c>
      <c r="HF46" s="15">
        <f>SUMIFS(CP_Forecast!$F$5:$F$38,CP_Forecast!$E$5:$E$38,Capacity_Charges!HF$6)</f>
        <v>6.7195818967206113</v>
      </c>
      <c r="HG46" s="15">
        <f>SUMIFS(CP_Forecast!$F$5:$F$38,CP_Forecast!$E$5:$E$38,Capacity_Charges!HG$6)</f>
        <v>6.7195818967206113</v>
      </c>
      <c r="HH46" s="15">
        <f>SUMIFS(CP_Forecast!$F$5:$F$38,CP_Forecast!$E$5:$E$38,Capacity_Charges!HH$6)</f>
        <v>6.7195818967206113</v>
      </c>
      <c r="HI46" s="15">
        <f>SUMIFS(CP_Forecast!$F$5:$F$38,CP_Forecast!$E$5:$E$38,Capacity_Charges!HI$6)</f>
        <v>6.7195818967206113</v>
      </c>
      <c r="HJ46" s="15">
        <f>SUMIFS(CP_Forecast!$F$5:$F$38,CP_Forecast!$E$5:$E$38,Capacity_Charges!HJ$6)</f>
        <v>6.7195818967206113</v>
      </c>
      <c r="HK46" s="15">
        <f>SUMIFS(CP_Forecast!$F$5:$F$38,CP_Forecast!$E$5:$E$38,Capacity_Charges!HK$6)</f>
        <v>6.7195818967206113</v>
      </c>
      <c r="HL46" s="15">
        <f>SUMIFS(CP_Forecast!$F$5:$F$38,CP_Forecast!$E$5:$E$38,Capacity_Charges!HL$6)</f>
        <v>6.7195818967206113</v>
      </c>
      <c r="HM46" s="15">
        <f>SUMIFS(CP_Forecast!$F$5:$F$38,CP_Forecast!$E$5:$E$38,Capacity_Charges!HM$6)</f>
        <v>6.7195818967206113</v>
      </c>
      <c r="HN46" s="15">
        <f>SUMIFS(CP_Forecast!$F$5:$F$38,CP_Forecast!$E$5:$E$38,Capacity_Charges!HN$6)</f>
        <v>6.7195818967206113</v>
      </c>
      <c r="HO46" s="15">
        <f>SUMIFS(CP_Forecast!$F$5:$F$38,CP_Forecast!$E$5:$E$38,Capacity_Charges!HO$6)</f>
        <v>6.7195818967206113</v>
      </c>
      <c r="HP46" s="15">
        <f>SUMIFS(CP_Forecast!$F$5:$F$38,CP_Forecast!$E$5:$E$38,Capacity_Charges!HP$6)</f>
        <v>6.7195818967206113</v>
      </c>
      <c r="HQ46" s="15">
        <f>SUMIFS(CP_Forecast!$F$5:$F$38,CP_Forecast!$E$5:$E$38,Capacity_Charges!HQ$6)</f>
        <v>6.7195818967206113</v>
      </c>
      <c r="HR46" s="15">
        <f>SUMIFS(CP_Forecast!$F$5:$F$38,CP_Forecast!$E$5:$E$38,Capacity_Charges!HR$6)</f>
        <v>6.9211693536222301</v>
      </c>
      <c r="HS46" s="15">
        <f>SUMIFS(CP_Forecast!$F$5:$F$38,CP_Forecast!$E$5:$E$38,Capacity_Charges!HS$6)</f>
        <v>6.9211693536222301</v>
      </c>
      <c r="HT46" s="15">
        <f>SUMIFS(CP_Forecast!$F$5:$F$38,CP_Forecast!$E$5:$E$38,Capacity_Charges!HT$6)</f>
        <v>6.9211693536222301</v>
      </c>
      <c r="HU46" s="15">
        <f>SUMIFS(CP_Forecast!$F$5:$F$38,CP_Forecast!$E$5:$E$38,Capacity_Charges!HU$6)</f>
        <v>6.9211693536222301</v>
      </c>
      <c r="HV46" s="15">
        <f>SUMIFS(CP_Forecast!$F$5:$F$38,CP_Forecast!$E$5:$E$38,Capacity_Charges!HV$6)</f>
        <v>6.9211693536222301</v>
      </c>
      <c r="HW46" s="15">
        <f>SUMIFS(CP_Forecast!$F$5:$F$38,CP_Forecast!$E$5:$E$38,Capacity_Charges!HW$6)</f>
        <v>6.9211693536222301</v>
      </c>
      <c r="HX46" s="15">
        <f>SUMIFS(CP_Forecast!$F$5:$F$38,CP_Forecast!$E$5:$E$38,Capacity_Charges!HX$6)</f>
        <v>6.9211693536222301</v>
      </c>
      <c r="HY46" s="15">
        <f>SUMIFS(CP_Forecast!$F$5:$F$38,CP_Forecast!$E$5:$E$38,Capacity_Charges!HY$6)</f>
        <v>6.9211693536222301</v>
      </c>
      <c r="HZ46" s="15">
        <f>SUMIFS(CP_Forecast!$F$5:$F$38,CP_Forecast!$E$5:$E$38,Capacity_Charges!HZ$6)</f>
        <v>6.9211693536222301</v>
      </c>
      <c r="IA46" s="15">
        <f>SUMIFS(CP_Forecast!$F$5:$F$38,CP_Forecast!$E$5:$E$38,Capacity_Charges!IA$6)</f>
        <v>6.9211693536222301</v>
      </c>
      <c r="IB46" s="15">
        <f>SUMIFS(CP_Forecast!$F$5:$F$38,CP_Forecast!$E$5:$E$38,Capacity_Charges!IB$6)</f>
        <v>6.9211693536222301</v>
      </c>
      <c r="IC46" s="15">
        <f>SUMIFS(CP_Forecast!$F$5:$F$38,CP_Forecast!$E$5:$E$38,Capacity_Charges!IC$6)</f>
        <v>6.9211693536222301</v>
      </c>
      <c r="ID46" s="15">
        <f>SUMIFS(CP_Forecast!$F$5:$F$38,CP_Forecast!$E$5:$E$38,Capacity_Charges!ID$6)</f>
        <v>7.1288044342308972</v>
      </c>
      <c r="IE46" s="15">
        <f>SUMIFS(CP_Forecast!$F$5:$F$38,CP_Forecast!$E$5:$E$38,Capacity_Charges!IE$6)</f>
        <v>7.1288044342308972</v>
      </c>
      <c r="IF46" s="15">
        <f>SUMIFS(CP_Forecast!$F$5:$F$38,CP_Forecast!$E$5:$E$38,Capacity_Charges!IF$6)</f>
        <v>7.1288044342308972</v>
      </c>
      <c r="IG46" s="15">
        <f>SUMIFS(CP_Forecast!$F$5:$F$38,CP_Forecast!$E$5:$E$38,Capacity_Charges!IG$6)</f>
        <v>7.1288044342308972</v>
      </c>
      <c r="IH46" s="15">
        <f>SUMIFS(CP_Forecast!$F$5:$F$38,CP_Forecast!$E$5:$E$38,Capacity_Charges!IH$6)</f>
        <v>7.1288044342308972</v>
      </c>
      <c r="II46" s="15">
        <f>SUMIFS(CP_Forecast!$F$5:$F$38,CP_Forecast!$E$5:$E$38,Capacity_Charges!II$6)</f>
        <v>7.1288044342308972</v>
      </c>
      <c r="IJ46" s="15">
        <f>SUMIFS(CP_Forecast!$F$5:$F$38,CP_Forecast!$E$5:$E$38,Capacity_Charges!IJ$6)</f>
        <v>7.1288044342308972</v>
      </c>
      <c r="IK46" s="15">
        <f>SUMIFS(CP_Forecast!$F$5:$F$38,CP_Forecast!$E$5:$E$38,Capacity_Charges!IK$6)</f>
        <v>7.1288044342308972</v>
      </c>
      <c r="IL46" s="15">
        <f>SUMIFS(CP_Forecast!$F$5:$F$38,CP_Forecast!$E$5:$E$38,Capacity_Charges!IL$6)</f>
        <v>7.1288044342308972</v>
      </c>
      <c r="IM46" s="15">
        <f>SUMIFS(CP_Forecast!$F$5:$F$38,CP_Forecast!$E$5:$E$38,Capacity_Charges!IM$6)</f>
        <v>7.1288044342308972</v>
      </c>
      <c r="IN46" s="15">
        <f>SUMIFS(CP_Forecast!$F$5:$F$38,CP_Forecast!$E$5:$E$38,Capacity_Charges!IN$6)</f>
        <v>7.1288044342308972</v>
      </c>
      <c r="IO46" s="15">
        <f>SUMIFS(CP_Forecast!$F$5:$F$38,CP_Forecast!$E$5:$E$38,Capacity_Charges!IO$6)</f>
        <v>7.1288044342308972</v>
      </c>
      <c r="IP46" s="15">
        <f>SUMIFS(CP_Forecast!$F$5:$F$38,CP_Forecast!$E$5:$E$38,Capacity_Charges!IP$6)</f>
        <v>7.3426685672578245</v>
      </c>
      <c r="IQ46" s="15">
        <f>SUMIFS(CP_Forecast!$F$5:$F$38,CP_Forecast!$E$5:$E$38,Capacity_Charges!IQ$6)</f>
        <v>7.3426685672578245</v>
      </c>
      <c r="IR46" s="15">
        <f>SUMIFS(CP_Forecast!$F$5:$F$38,CP_Forecast!$E$5:$E$38,Capacity_Charges!IR$6)</f>
        <v>7.3426685672578245</v>
      </c>
      <c r="IS46" s="15">
        <f>SUMIFS(CP_Forecast!$F$5:$F$38,CP_Forecast!$E$5:$E$38,Capacity_Charges!IS$6)</f>
        <v>7.3426685672578245</v>
      </c>
      <c r="IT46" s="15">
        <f>SUMIFS(CP_Forecast!$F$5:$F$38,CP_Forecast!$E$5:$E$38,Capacity_Charges!IT$6)</f>
        <v>7.3426685672578245</v>
      </c>
      <c r="IU46" s="15">
        <f>SUMIFS(CP_Forecast!$F$5:$F$38,CP_Forecast!$E$5:$E$38,Capacity_Charges!IU$6)</f>
        <v>7.3426685672578245</v>
      </c>
      <c r="IV46" s="15">
        <f>SUMIFS(CP_Forecast!$F$5:$F$38,CP_Forecast!$E$5:$E$38,Capacity_Charges!IV$6)</f>
        <v>7.3426685672578245</v>
      </c>
      <c r="IW46" s="15">
        <f>SUMIFS(CP_Forecast!$F$5:$F$38,CP_Forecast!$E$5:$E$38,Capacity_Charges!IW$6)</f>
        <v>7.3426685672578245</v>
      </c>
      <c r="IX46" s="15">
        <f>SUMIFS(CP_Forecast!$F$5:$F$38,CP_Forecast!$E$5:$E$38,Capacity_Charges!IX$6)</f>
        <v>7.3426685672578245</v>
      </c>
      <c r="IY46" s="15">
        <f>SUMIFS(CP_Forecast!$F$5:$F$38,CP_Forecast!$E$5:$E$38,Capacity_Charges!IY$6)</f>
        <v>7.3426685672578245</v>
      </c>
      <c r="IZ46" s="15">
        <f>SUMIFS(CP_Forecast!$F$5:$F$38,CP_Forecast!$E$5:$E$38,Capacity_Charges!IZ$6)</f>
        <v>7.3426685672578245</v>
      </c>
      <c r="JA46" s="15">
        <f>SUMIFS(CP_Forecast!$F$5:$F$38,CP_Forecast!$E$5:$E$38,Capacity_Charges!JA$6)</f>
        <v>7.3426685672578245</v>
      </c>
      <c r="JB46" s="15">
        <f>SUMIFS(CP_Forecast!$F$5:$F$38,CP_Forecast!$E$5:$E$38,Capacity_Charges!JB$6)</f>
        <v>7.5629486242755597</v>
      </c>
      <c r="JC46" s="15">
        <f>SUMIFS(CP_Forecast!$F$5:$F$38,CP_Forecast!$E$5:$E$38,Capacity_Charges!JC$6)</f>
        <v>7.5629486242755597</v>
      </c>
      <c r="JD46" s="15">
        <f>SUMIFS(CP_Forecast!$F$5:$F$38,CP_Forecast!$E$5:$E$38,Capacity_Charges!JD$6)</f>
        <v>7.5629486242755597</v>
      </c>
      <c r="JE46" s="15">
        <f>SUMIFS(CP_Forecast!$F$5:$F$38,CP_Forecast!$E$5:$E$38,Capacity_Charges!JE$6)</f>
        <v>7.5629486242755597</v>
      </c>
      <c r="JF46" s="15">
        <f>SUMIFS(CP_Forecast!$F$5:$F$38,CP_Forecast!$E$5:$E$38,Capacity_Charges!JF$6)</f>
        <v>7.5629486242755597</v>
      </c>
      <c r="JG46" s="15">
        <f>SUMIFS(CP_Forecast!$F$5:$F$38,CP_Forecast!$E$5:$E$38,Capacity_Charges!JG$6)</f>
        <v>7.5629486242755597</v>
      </c>
      <c r="JH46" s="15">
        <f>SUMIFS(CP_Forecast!$F$5:$F$38,CP_Forecast!$E$5:$E$38,Capacity_Charges!JH$6)</f>
        <v>7.5629486242755597</v>
      </c>
      <c r="JI46" s="15">
        <f>SUMIFS(CP_Forecast!$F$5:$F$38,CP_Forecast!$E$5:$E$38,Capacity_Charges!JI$6)</f>
        <v>7.5629486242755597</v>
      </c>
      <c r="JJ46" s="15">
        <f>SUMIFS(CP_Forecast!$F$5:$F$38,CP_Forecast!$E$5:$E$38,Capacity_Charges!JJ$6)</f>
        <v>7.5629486242755597</v>
      </c>
      <c r="JK46" s="15">
        <f>SUMIFS(CP_Forecast!$F$5:$F$38,CP_Forecast!$E$5:$E$38,Capacity_Charges!JK$6)</f>
        <v>7.5629486242755597</v>
      </c>
      <c r="JL46" s="15">
        <f>SUMIFS(CP_Forecast!$F$5:$F$38,CP_Forecast!$E$5:$E$38,Capacity_Charges!JL$6)</f>
        <v>7.5629486242755597</v>
      </c>
      <c r="JM46" s="15">
        <f>SUMIFS(CP_Forecast!$F$5:$F$38,CP_Forecast!$E$5:$E$38,Capacity_Charges!JM$6)</f>
        <v>7.5629486242755597</v>
      </c>
      <c r="JN46" s="15">
        <f>SUMIFS(CP_Forecast!$F$5:$F$38,CP_Forecast!$E$5:$E$38,Capacity_Charges!JN$6)</f>
        <v>7.7898370830038264</v>
      </c>
      <c r="JO46" s="15">
        <f>SUMIFS(CP_Forecast!$F$5:$F$38,CP_Forecast!$E$5:$E$38,Capacity_Charges!JO$6)</f>
        <v>7.7898370830038264</v>
      </c>
      <c r="JP46" s="15">
        <f>SUMIFS(CP_Forecast!$F$5:$F$38,CP_Forecast!$E$5:$E$38,Capacity_Charges!JP$6)</f>
        <v>7.7898370830038264</v>
      </c>
      <c r="JQ46" s="15">
        <f>SUMIFS(CP_Forecast!$F$5:$F$38,CP_Forecast!$E$5:$E$38,Capacity_Charges!JQ$6)</f>
        <v>7.7898370830038264</v>
      </c>
      <c r="JR46" s="15">
        <f>SUMIFS(CP_Forecast!$F$5:$F$38,CP_Forecast!$E$5:$E$38,Capacity_Charges!JR$6)</f>
        <v>7.7898370830038264</v>
      </c>
      <c r="JS46" s="15">
        <f>SUMIFS(CP_Forecast!$F$5:$F$38,CP_Forecast!$E$5:$E$38,Capacity_Charges!JS$6)</f>
        <v>7.7898370830038264</v>
      </c>
      <c r="JT46" s="15">
        <f>SUMIFS(CP_Forecast!$F$5:$F$38,CP_Forecast!$E$5:$E$38,Capacity_Charges!JT$6)</f>
        <v>7.7898370830038264</v>
      </c>
      <c r="JU46" s="15">
        <f>SUMIFS(CP_Forecast!$F$5:$F$38,CP_Forecast!$E$5:$E$38,Capacity_Charges!JU$6)</f>
        <v>7.7898370830038264</v>
      </c>
      <c r="JV46" s="15">
        <f>SUMIFS(CP_Forecast!$F$5:$F$38,CP_Forecast!$E$5:$E$38,Capacity_Charges!JV$6)</f>
        <v>7.7898370830038264</v>
      </c>
      <c r="JW46" s="15">
        <f>SUMIFS(CP_Forecast!$F$5:$F$38,CP_Forecast!$E$5:$E$38,Capacity_Charges!JW$6)</f>
        <v>7.7898370830038264</v>
      </c>
      <c r="JX46" s="15">
        <f>SUMIFS(CP_Forecast!$F$5:$F$38,CP_Forecast!$E$5:$E$38,Capacity_Charges!JX$6)</f>
        <v>7.7898370830038264</v>
      </c>
      <c r="JY46" s="15">
        <f>SUMIFS(CP_Forecast!$F$5:$F$38,CP_Forecast!$E$5:$E$38,Capacity_Charges!JY$6)</f>
        <v>7.7898370830038264</v>
      </c>
      <c r="JZ46" s="15">
        <f>SUMIFS(CP_Forecast!$F$5:$F$38,CP_Forecast!$E$5:$E$38,Capacity_Charges!JZ$6)</f>
        <v>8.0235321954939423</v>
      </c>
      <c r="KA46" s="15">
        <f>SUMIFS(CP_Forecast!$F$5:$F$38,CP_Forecast!$E$5:$E$38,Capacity_Charges!KA$6)</f>
        <v>8.0235321954939423</v>
      </c>
      <c r="KB46" s="15">
        <f>SUMIFS(CP_Forecast!$F$5:$F$38,CP_Forecast!$E$5:$E$38,Capacity_Charges!KB$6)</f>
        <v>8.0235321954939423</v>
      </c>
      <c r="KC46" s="15">
        <f>SUMIFS(CP_Forecast!$F$5:$F$38,CP_Forecast!$E$5:$E$38,Capacity_Charges!KC$6)</f>
        <v>8.0235321954939423</v>
      </c>
      <c r="KD46" s="15">
        <f>SUMIFS(CP_Forecast!$F$5:$F$38,CP_Forecast!$E$5:$E$38,Capacity_Charges!KD$6)</f>
        <v>8.0235321954939423</v>
      </c>
      <c r="KE46" s="15">
        <f>SUMIFS(CP_Forecast!$F$5:$F$38,CP_Forecast!$E$5:$E$38,Capacity_Charges!KE$6)</f>
        <v>8.0235321954939423</v>
      </c>
      <c r="KF46" s="15">
        <f>SUMIFS(CP_Forecast!$F$5:$F$38,CP_Forecast!$E$5:$E$38,Capacity_Charges!KF$6)</f>
        <v>8.0235321954939423</v>
      </c>
      <c r="KG46" s="15">
        <f>SUMIFS(CP_Forecast!$F$5:$F$38,CP_Forecast!$E$5:$E$38,Capacity_Charges!KG$6)</f>
        <v>8.0235321954939423</v>
      </c>
      <c r="KH46" s="15">
        <f>SUMIFS(CP_Forecast!$F$5:$F$38,CP_Forecast!$E$5:$E$38,Capacity_Charges!KH$6)</f>
        <v>8.0235321954939423</v>
      </c>
      <c r="KI46" s="15">
        <f>SUMIFS(CP_Forecast!$F$5:$F$38,CP_Forecast!$E$5:$E$38,Capacity_Charges!KI$6)</f>
        <v>8.0235321954939423</v>
      </c>
      <c r="KJ46" s="15">
        <f>SUMIFS(CP_Forecast!$F$5:$F$38,CP_Forecast!$E$5:$E$38,Capacity_Charges!KJ$6)</f>
        <v>8.0235321954939423</v>
      </c>
      <c r="KK46" s="15">
        <f>SUMIFS(CP_Forecast!$F$5:$F$38,CP_Forecast!$E$5:$E$38,Capacity_Charges!KK$6)</f>
        <v>8.0235321954939423</v>
      </c>
      <c r="KL46" s="15">
        <f>SUMIFS(CP_Forecast!$F$5:$F$38,CP_Forecast!$E$5:$E$38,Capacity_Charges!KL$6)</f>
        <v>8.2642381613587599</v>
      </c>
      <c r="KM46" s="15">
        <f>SUMIFS(CP_Forecast!$F$5:$F$38,CP_Forecast!$E$5:$E$38,Capacity_Charges!KM$6)</f>
        <v>8.2642381613587599</v>
      </c>
      <c r="KN46" s="15">
        <f>SUMIFS(CP_Forecast!$F$5:$F$38,CP_Forecast!$E$5:$E$38,Capacity_Charges!KN$6)</f>
        <v>8.2642381613587599</v>
      </c>
      <c r="KO46" s="15">
        <f>SUMIFS(CP_Forecast!$F$5:$F$38,CP_Forecast!$E$5:$E$38,Capacity_Charges!KO$6)</f>
        <v>8.2642381613587599</v>
      </c>
      <c r="KP46" s="15">
        <f>SUMIFS(CP_Forecast!$F$5:$F$38,CP_Forecast!$E$5:$E$38,Capacity_Charges!KP$6)</f>
        <v>8.2642381613587599</v>
      </c>
      <c r="KQ46" s="15">
        <f>SUMIFS(CP_Forecast!$F$5:$F$38,CP_Forecast!$E$5:$E$38,Capacity_Charges!KQ$6)</f>
        <v>8.2642381613587599</v>
      </c>
      <c r="KR46" s="15">
        <f>SUMIFS(CP_Forecast!$F$5:$F$38,CP_Forecast!$E$5:$E$38,Capacity_Charges!KR$6)</f>
        <v>8.2642381613587599</v>
      </c>
      <c r="KS46" s="15">
        <f>SUMIFS(CP_Forecast!$F$5:$F$38,CP_Forecast!$E$5:$E$38,Capacity_Charges!KS$6)</f>
        <v>8.2642381613587599</v>
      </c>
      <c r="KT46" s="15">
        <f>SUMIFS(CP_Forecast!$F$5:$F$38,CP_Forecast!$E$5:$E$38,Capacity_Charges!KT$6)</f>
        <v>8.2642381613587599</v>
      </c>
      <c r="KU46" s="15">
        <f>SUMIFS(CP_Forecast!$F$5:$F$38,CP_Forecast!$E$5:$E$38,Capacity_Charges!KU$6)</f>
        <v>8.2642381613587599</v>
      </c>
      <c r="KV46" s="15">
        <f>SUMIFS(CP_Forecast!$F$5:$F$38,CP_Forecast!$E$5:$E$38,Capacity_Charges!KV$6)</f>
        <v>8.2642381613587599</v>
      </c>
      <c r="KW46" s="15">
        <f>SUMIFS(CP_Forecast!$F$5:$F$38,CP_Forecast!$E$5:$E$38,Capacity_Charges!KW$6)</f>
        <v>8.2642381613587599</v>
      </c>
      <c r="KX46" s="15">
        <f>SUMIFS(CP_Forecast!$F$5:$F$38,CP_Forecast!$E$5:$E$38,Capacity_Charges!KX$6)</f>
        <v>8.5121653061995222</v>
      </c>
      <c r="KY46" s="15">
        <f>SUMIFS(CP_Forecast!$F$5:$F$38,CP_Forecast!$E$5:$E$38,Capacity_Charges!KY$6)</f>
        <v>8.5121653061995222</v>
      </c>
      <c r="KZ46" s="15">
        <f>SUMIFS(CP_Forecast!$F$5:$F$38,CP_Forecast!$E$5:$E$38,Capacity_Charges!KZ$6)</f>
        <v>8.5121653061995222</v>
      </c>
      <c r="LA46" s="15">
        <f>SUMIFS(CP_Forecast!$F$5:$F$38,CP_Forecast!$E$5:$E$38,Capacity_Charges!LA$6)</f>
        <v>8.5121653061995222</v>
      </c>
      <c r="LB46" s="15">
        <f>SUMIFS(CP_Forecast!$F$5:$F$38,CP_Forecast!$E$5:$E$38,Capacity_Charges!LB$6)</f>
        <v>8.5121653061995222</v>
      </c>
      <c r="LC46" s="15">
        <f>SUMIFS(CP_Forecast!$F$5:$F$38,CP_Forecast!$E$5:$E$38,Capacity_Charges!LC$6)</f>
        <v>8.5121653061995222</v>
      </c>
      <c r="LD46" s="15">
        <f>SUMIFS(CP_Forecast!$F$5:$F$38,CP_Forecast!$E$5:$E$38,Capacity_Charges!LD$6)</f>
        <v>8.5121653061995222</v>
      </c>
      <c r="LE46" s="15">
        <f>SUMIFS(CP_Forecast!$F$5:$F$38,CP_Forecast!$E$5:$E$38,Capacity_Charges!LE$6)</f>
        <v>8.5121653061995222</v>
      </c>
      <c r="LF46" s="15">
        <f>SUMIFS(CP_Forecast!$F$5:$F$38,CP_Forecast!$E$5:$E$38,Capacity_Charges!LF$6)</f>
        <v>8.5121653061995222</v>
      </c>
      <c r="LG46" s="15">
        <f>SUMIFS(CP_Forecast!$F$5:$F$38,CP_Forecast!$E$5:$E$38,Capacity_Charges!LG$6)</f>
        <v>8.5121653061995222</v>
      </c>
      <c r="LH46" s="15">
        <f>SUMIFS(CP_Forecast!$F$5:$F$38,CP_Forecast!$E$5:$E$38,Capacity_Charges!LH$6)</f>
        <v>8.5121653061995222</v>
      </c>
      <c r="LI46" s="15">
        <f>SUMIFS(CP_Forecast!$F$5:$F$38,CP_Forecast!$E$5:$E$38,Capacity_Charges!LI$6)</f>
        <v>8.5121653061995222</v>
      </c>
      <c r="LJ46" s="15">
        <f>SUMIFS(CP_Forecast!$F$5:$F$38,CP_Forecast!$E$5:$E$38,Capacity_Charges!LJ$6)</f>
        <v>8.7675302653855081</v>
      </c>
      <c r="LK46" s="15">
        <f>SUMIFS(CP_Forecast!$F$5:$F$38,CP_Forecast!$E$5:$E$38,Capacity_Charges!LK$6)</f>
        <v>8.7675302653855081</v>
      </c>
      <c r="LL46" s="15">
        <f>SUMIFS(CP_Forecast!$F$5:$F$38,CP_Forecast!$E$5:$E$38,Capacity_Charges!LL$6)</f>
        <v>8.7675302653855081</v>
      </c>
      <c r="LM46" s="15">
        <f>SUMIFS(CP_Forecast!$F$5:$F$38,CP_Forecast!$E$5:$E$38,Capacity_Charges!LM$6)</f>
        <v>8.7675302653855081</v>
      </c>
      <c r="LN46" s="15">
        <f>SUMIFS(CP_Forecast!$F$5:$F$38,CP_Forecast!$E$5:$E$38,Capacity_Charges!LN$6)</f>
        <v>8.7675302653855081</v>
      </c>
      <c r="LO46" s="15">
        <f>SUMIFS(CP_Forecast!$F$5:$F$38,CP_Forecast!$E$5:$E$38,Capacity_Charges!LO$6)</f>
        <v>8.7675302653855081</v>
      </c>
      <c r="LP46" s="15">
        <f>SUMIFS(CP_Forecast!$F$5:$F$38,CP_Forecast!$E$5:$E$38,Capacity_Charges!LP$6)</f>
        <v>8.7675302653855081</v>
      </c>
      <c r="LQ46" s="15">
        <f>SUMIFS(CP_Forecast!$F$5:$F$38,CP_Forecast!$E$5:$E$38,Capacity_Charges!LQ$6)</f>
        <v>8.7675302653855081</v>
      </c>
      <c r="LR46" s="15">
        <f>SUMIFS(CP_Forecast!$F$5:$F$38,CP_Forecast!$E$5:$E$38,Capacity_Charges!LR$6)</f>
        <v>8.7675302653855081</v>
      </c>
      <c r="LS46" s="15">
        <f>SUMIFS(CP_Forecast!$F$5:$F$38,CP_Forecast!$E$5:$E$38,Capacity_Charges!LS$6)</f>
        <v>8.7675302653855081</v>
      </c>
      <c r="LT46" s="15">
        <f>SUMIFS(CP_Forecast!$F$5:$F$38,CP_Forecast!$E$5:$E$38,Capacity_Charges!LT$6)</f>
        <v>8.7675302653855081</v>
      </c>
      <c r="LU46" s="15">
        <f>SUMIFS(CP_Forecast!$F$5:$F$38,CP_Forecast!$E$5:$E$38,Capacity_Charges!LU$6)</f>
        <v>8.7675302653855081</v>
      </c>
      <c r="LV46" s="15">
        <f>SUMIFS(CP_Forecast!$F$5:$F$38,CP_Forecast!$E$5:$E$38,Capacity_Charges!LV$6)</f>
        <v>9.0305561733470743</v>
      </c>
      <c r="LW46" s="15">
        <f>SUMIFS(CP_Forecast!$F$5:$F$38,CP_Forecast!$E$5:$E$38,Capacity_Charges!LW$6)</f>
        <v>9.0305561733470743</v>
      </c>
      <c r="LX46" s="15">
        <f>SUMIFS(CP_Forecast!$F$5:$F$38,CP_Forecast!$E$5:$E$38,Capacity_Charges!LX$6)</f>
        <v>9.0305561733470743</v>
      </c>
      <c r="LY46" s="15">
        <f>SUMIFS(CP_Forecast!$F$5:$F$38,CP_Forecast!$E$5:$E$38,Capacity_Charges!LY$6)</f>
        <v>9.0305561733470743</v>
      </c>
      <c r="LZ46" s="15">
        <f>SUMIFS(CP_Forecast!$F$5:$F$38,CP_Forecast!$E$5:$E$38,Capacity_Charges!LZ$6)</f>
        <v>9.0305561733470743</v>
      </c>
      <c r="MA46" s="15">
        <f>SUMIFS(CP_Forecast!$F$5:$F$38,CP_Forecast!$E$5:$E$38,Capacity_Charges!MA$6)</f>
        <v>9.0305561733470743</v>
      </c>
      <c r="MB46" s="15">
        <f>SUMIFS(CP_Forecast!$F$5:$F$38,CP_Forecast!$E$5:$E$38,Capacity_Charges!MB$6)</f>
        <v>9.0305561733470743</v>
      </c>
      <c r="MC46" s="15">
        <f>SUMIFS(CP_Forecast!$F$5:$F$38,CP_Forecast!$E$5:$E$38,Capacity_Charges!MC$6)</f>
        <v>9.0305561733470743</v>
      </c>
      <c r="MD46" s="15">
        <f>SUMIFS(CP_Forecast!$F$5:$F$38,CP_Forecast!$E$5:$E$38,Capacity_Charges!MD$6)</f>
        <v>9.0305561733470743</v>
      </c>
      <c r="ME46" s="15">
        <f>SUMIFS(CP_Forecast!$F$5:$F$38,CP_Forecast!$E$5:$E$38,Capacity_Charges!ME$6)</f>
        <v>9.0305561733470743</v>
      </c>
      <c r="MF46" s="15">
        <f>SUMIFS(CP_Forecast!$F$5:$F$38,CP_Forecast!$E$5:$E$38,Capacity_Charges!MF$6)</f>
        <v>9.0305561733470743</v>
      </c>
      <c r="MG46" s="15">
        <f>SUMIFS(CP_Forecast!$F$5:$F$38,CP_Forecast!$E$5:$E$38,Capacity_Charges!MG$6)</f>
        <v>9.0305561733470743</v>
      </c>
      <c r="MH46" s="15">
        <f>SUMIFS(CP_Forecast!$F$5:$F$38,CP_Forecast!$E$5:$E$38,Capacity_Charges!MH$6)</f>
        <v>9.301472858547486</v>
      </c>
      <c r="MI46" s="15">
        <f>SUMIFS(CP_Forecast!$F$5:$F$38,CP_Forecast!$E$5:$E$38,Capacity_Charges!MI$6)</f>
        <v>9.301472858547486</v>
      </c>
      <c r="MJ46" s="15">
        <f>SUMIFS(CP_Forecast!$F$5:$F$38,CP_Forecast!$E$5:$E$38,Capacity_Charges!MJ$6)</f>
        <v>9.301472858547486</v>
      </c>
      <c r="MK46" s="15">
        <f>SUMIFS(CP_Forecast!$F$5:$F$38,CP_Forecast!$E$5:$E$38,Capacity_Charges!MK$6)</f>
        <v>9.301472858547486</v>
      </c>
      <c r="ML46" s="15">
        <f>SUMIFS(CP_Forecast!$F$5:$F$38,CP_Forecast!$E$5:$E$38,Capacity_Charges!ML$6)</f>
        <v>9.301472858547486</v>
      </c>
      <c r="MM46" s="15">
        <f>SUMIFS(CP_Forecast!$F$5:$F$38,CP_Forecast!$E$5:$E$38,Capacity_Charges!MM$6)</f>
        <v>9.301472858547486</v>
      </c>
      <c r="MN46" s="15">
        <f>SUMIFS(CP_Forecast!$F$5:$F$38,CP_Forecast!$E$5:$E$38,Capacity_Charges!MN$6)</f>
        <v>9.301472858547486</v>
      </c>
      <c r="MO46" s="15">
        <f>SUMIFS(CP_Forecast!$F$5:$F$38,CP_Forecast!$E$5:$E$38,Capacity_Charges!MO$6)</f>
        <v>9.301472858547486</v>
      </c>
      <c r="MP46" s="15">
        <f>SUMIFS(CP_Forecast!$F$5:$F$38,CP_Forecast!$E$5:$E$38,Capacity_Charges!MP$6)</f>
        <v>9.301472858547486</v>
      </c>
      <c r="MQ46" s="15">
        <f>SUMIFS(CP_Forecast!$F$5:$F$38,CP_Forecast!$E$5:$E$38,Capacity_Charges!MQ$6)</f>
        <v>9.301472858547486</v>
      </c>
      <c r="MR46" s="15">
        <f>SUMIFS(CP_Forecast!$F$5:$F$38,CP_Forecast!$E$5:$E$38,Capacity_Charges!MR$6)</f>
        <v>9.301472858547486</v>
      </c>
      <c r="MS46" s="15">
        <f>SUMIFS(CP_Forecast!$F$5:$F$38,CP_Forecast!$E$5:$E$38,Capacity_Charges!MS$6)</f>
        <v>9.301472858547486</v>
      </c>
      <c r="MT46" s="15">
        <f>SUMIFS(CP_Forecast!$F$5:$F$38,CP_Forecast!$E$5:$E$38,Capacity_Charges!MT$6)</f>
        <v>9.5805170443039103</v>
      </c>
      <c r="MU46" s="15">
        <f>SUMIFS(CP_Forecast!$F$5:$F$38,CP_Forecast!$E$5:$E$38,Capacity_Charges!MU$6)</f>
        <v>9.5805170443039103</v>
      </c>
      <c r="MV46" s="15">
        <f>SUMIFS(CP_Forecast!$F$5:$F$38,CP_Forecast!$E$5:$E$38,Capacity_Charges!MV$6)</f>
        <v>9.5805170443039103</v>
      </c>
      <c r="MW46" s="15">
        <f>SUMIFS(CP_Forecast!$F$5:$F$38,CP_Forecast!$E$5:$E$38,Capacity_Charges!MW$6)</f>
        <v>9.5805170443039103</v>
      </c>
      <c r="MX46" s="15">
        <f>SUMIFS(CP_Forecast!$F$5:$F$38,CP_Forecast!$E$5:$E$38,Capacity_Charges!MX$6)</f>
        <v>9.5805170443039103</v>
      </c>
      <c r="MY46" s="15">
        <f>SUMIFS(CP_Forecast!$F$5:$F$38,CP_Forecast!$E$5:$E$38,Capacity_Charges!MY$6)</f>
        <v>9.5805170443039103</v>
      </c>
      <c r="MZ46" s="15">
        <f>SUMIFS(CP_Forecast!$F$5:$F$38,CP_Forecast!$E$5:$E$38,Capacity_Charges!MZ$6)</f>
        <v>9.5805170443039103</v>
      </c>
      <c r="NA46" s="75"/>
      <c r="NB46" s="74" t="str">
        <f t="shared" si="483"/>
        <v xml:space="preserve">FCM Clearing Price </v>
      </c>
      <c r="NC46" s="83">
        <f t="shared" si="484"/>
        <v>4.9640000000000004</v>
      </c>
      <c r="ND46" s="83">
        <f t="shared" si="484"/>
        <v>4.6310000000000002</v>
      </c>
      <c r="NE46" s="83">
        <f t="shared" si="484"/>
        <v>4.1462499999999993</v>
      </c>
      <c r="NF46" s="83">
        <f t="shared" si="484"/>
        <v>2.7505833333333336</v>
      </c>
      <c r="NG46" s="83">
        <f t="shared" si="484"/>
        <v>2.2786666666666666</v>
      </c>
      <c r="NH46" s="83">
        <f t="shared" si="484"/>
        <v>2.5084999999999993</v>
      </c>
      <c r="NI46" s="83">
        <f t="shared" si="484"/>
        <v>3.0962499999999999</v>
      </c>
      <c r="NJ46" s="83">
        <f t="shared" si="484"/>
        <v>3.9375</v>
      </c>
      <c r="NK46" s="83">
        <f t="shared" si="484"/>
        <v>4.6875</v>
      </c>
      <c r="NL46" s="83">
        <f t="shared" si="484"/>
        <v>5.0874999999999995</v>
      </c>
      <c r="NM46" s="83">
        <f t="shared" si="485"/>
        <v>5.2401250000000017</v>
      </c>
      <c r="NN46" s="83">
        <f t="shared" si="485"/>
        <v>5.3973287500000025</v>
      </c>
      <c r="NO46" s="83">
        <f t="shared" si="485"/>
        <v>5.5592486124999994</v>
      </c>
      <c r="NP46" s="83">
        <f t="shared" si="485"/>
        <v>5.7260260708750019</v>
      </c>
      <c r="NQ46" s="83">
        <f t="shared" si="485"/>
        <v>5.8978068530012502</v>
      </c>
      <c r="NR46" s="83">
        <f t="shared" si="485"/>
        <v>6.0747410585912895</v>
      </c>
      <c r="NS46" s="83">
        <f t="shared" si="485"/>
        <v>6.2569832903490274</v>
      </c>
      <c r="NT46" s="83">
        <f t="shared" si="485"/>
        <v>6.4446927890594994</v>
      </c>
      <c r="NU46" s="83">
        <f t="shared" si="485"/>
        <v>6.6380335727312838</v>
      </c>
      <c r="NV46" s="83">
        <f t="shared" si="485"/>
        <v>6.8371745799132233</v>
      </c>
      <c r="NW46" s="83">
        <f t="shared" si="486"/>
        <v>7.0422898173106212</v>
      </c>
      <c r="NX46" s="83">
        <f t="shared" si="486"/>
        <v>7.2535585118299366</v>
      </c>
      <c r="NY46" s="83">
        <f t="shared" si="486"/>
        <v>7.4711652671848379</v>
      </c>
      <c r="NZ46" s="83">
        <f t="shared" si="486"/>
        <v>7.6953002252003833</v>
      </c>
      <c r="OA46" s="83">
        <f t="shared" si="486"/>
        <v>7.9261592319563938</v>
      </c>
      <c r="OB46" s="83">
        <f t="shared" si="486"/>
        <v>8.1639440089150863</v>
      </c>
      <c r="OC46" s="83">
        <f t="shared" si="486"/>
        <v>8.4088623291825382</v>
      </c>
      <c r="OD46" s="83">
        <f t="shared" si="486"/>
        <v>8.6611281990580125</v>
      </c>
      <c r="OE46" s="83">
        <f t="shared" si="486"/>
        <v>8.9209620450297571</v>
      </c>
      <c r="OF46" s="83">
        <f t="shared" si="486"/>
        <v>9.1885909063806466</v>
      </c>
      <c r="OH46" s="77" t="str">
        <f>_xlfn.CONCAT(C43," ",D46)</f>
        <v xml:space="preserve">Kruger Hydro FCM Clearing Price </v>
      </c>
    </row>
    <row r="47" spans="2:398" s="76" customFormat="1" x14ac:dyDescent="0.25">
      <c r="C47" s="78"/>
      <c r="D47" s="74" t="s">
        <v>85</v>
      </c>
      <c r="E47" s="16">
        <f t="shared" ref="E47:BP47" si="493">-E43*E46*E44*1000</f>
        <v>0</v>
      </c>
      <c r="F47" s="16">
        <f t="shared" si="493"/>
        <v>0</v>
      </c>
      <c r="G47" s="16">
        <f t="shared" si="493"/>
        <v>0</v>
      </c>
      <c r="H47" s="16">
        <f t="shared" si="493"/>
        <v>0</v>
      </c>
      <c r="I47" s="16">
        <f t="shared" si="493"/>
        <v>0</v>
      </c>
      <c r="J47" s="16">
        <f t="shared" si="493"/>
        <v>0</v>
      </c>
      <c r="K47" s="16">
        <f t="shared" si="493"/>
        <v>0</v>
      </c>
      <c r="L47" s="16">
        <f t="shared" si="493"/>
        <v>0</v>
      </c>
      <c r="M47" s="16">
        <f t="shared" si="493"/>
        <v>0</v>
      </c>
      <c r="N47" s="16">
        <f t="shared" si="493"/>
        <v>0</v>
      </c>
      <c r="O47" s="16">
        <f t="shared" si="493"/>
        <v>0</v>
      </c>
      <c r="P47" s="16">
        <f t="shared" si="493"/>
        <v>0</v>
      </c>
      <c r="Q47" s="16">
        <f t="shared" si="493"/>
        <v>0</v>
      </c>
      <c r="R47" s="16">
        <f t="shared" si="493"/>
        <v>0</v>
      </c>
      <c r="S47" s="16">
        <f t="shared" si="493"/>
        <v>0</v>
      </c>
      <c r="T47" s="16">
        <f t="shared" si="493"/>
        <v>0</v>
      </c>
      <c r="U47" s="16">
        <f t="shared" si="493"/>
        <v>0</v>
      </c>
      <c r="V47" s="145">
        <f t="shared" si="493"/>
        <v>0</v>
      </c>
      <c r="W47" s="16">
        <f t="shared" si="493"/>
        <v>0</v>
      </c>
      <c r="X47" s="16">
        <f t="shared" si="493"/>
        <v>0</v>
      </c>
      <c r="Y47" s="16">
        <f t="shared" si="493"/>
        <v>0</v>
      </c>
      <c r="Z47" s="16">
        <f t="shared" si="493"/>
        <v>0</v>
      </c>
      <c r="AA47" s="16">
        <f t="shared" si="493"/>
        <v>0</v>
      </c>
      <c r="AB47" s="16">
        <f t="shared" si="493"/>
        <v>0</v>
      </c>
      <c r="AC47" s="16">
        <f t="shared" si="493"/>
        <v>0</v>
      </c>
      <c r="AD47" s="16">
        <f t="shared" si="493"/>
        <v>0</v>
      </c>
      <c r="AE47" s="16">
        <f t="shared" si="493"/>
        <v>0</v>
      </c>
      <c r="AF47" s="16">
        <f t="shared" si="493"/>
        <v>0</v>
      </c>
      <c r="AG47" s="16">
        <f t="shared" si="493"/>
        <v>0</v>
      </c>
      <c r="AH47" s="16">
        <f t="shared" si="493"/>
        <v>0</v>
      </c>
      <c r="AI47" s="16">
        <f t="shared" si="493"/>
        <v>0</v>
      </c>
      <c r="AJ47" s="16">
        <f t="shared" si="493"/>
        <v>0</v>
      </c>
      <c r="AK47" s="16">
        <f t="shared" si="493"/>
        <v>0</v>
      </c>
      <c r="AL47" s="16">
        <f t="shared" si="493"/>
        <v>0</v>
      </c>
      <c r="AM47" s="16">
        <f t="shared" si="493"/>
        <v>0</v>
      </c>
      <c r="AN47" s="16">
        <f t="shared" si="493"/>
        <v>0</v>
      </c>
      <c r="AO47" s="16">
        <f t="shared" si="493"/>
        <v>0</v>
      </c>
      <c r="AP47" s="16">
        <f t="shared" si="493"/>
        <v>0</v>
      </c>
      <c r="AQ47" s="16">
        <f t="shared" si="493"/>
        <v>0</v>
      </c>
      <c r="AR47" s="16">
        <f t="shared" si="493"/>
        <v>0</v>
      </c>
      <c r="AS47" s="16">
        <f t="shared" si="493"/>
        <v>0</v>
      </c>
      <c r="AT47" s="16">
        <f t="shared" si="493"/>
        <v>0</v>
      </c>
      <c r="AU47" s="16">
        <f t="shared" si="493"/>
        <v>0</v>
      </c>
      <c r="AV47" s="16">
        <f t="shared" si="493"/>
        <v>0</v>
      </c>
      <c r="AW47" s="16">
        <f t="shared" si="493"/>
        <v>0</v>
      </c>
      <c r="AX47" s="16">
        <f t="shared" si="493"/>
        <v>0</v>
      </c>
      <c r="AY47" s="16">
        <f t="shared" si="493"/>
        <v>0</v>
      </c>
      <c r="AZ47" s="16">
        <f t="shared" si="493"/>
        <v>0</v>
      </c>
      <c r="BA47" s="16">
        <f t="shared" si="493"/>
        <v>0</v>
      </c>
      <c r="BB47" s="16">
        <f t="shared" si="493"/>
        <v>0</v>
      </c>
      <c r="BC47" s="16">
        <f t="shared" si="493"/>
        <v>0</v>
      </c>
      <c r="BD47" s="16">
        <f t="shared" si="493"/>
        <v>0</v>
      </c>
      <c r="BE47" s="16">
        <f t="shared" si="493"/>
        <v>0</v>
      </c>
      <c r="BF47" s="16">
        <f t="shared" si="493"/>
        <v>0</v>
      </c>
      <c r="BG47" s="16">
        <f t="shared" si="493"/>
        <v>0</v>
      </c>
      <c r="BH47" s="16">
        <f t="shared" si="493"/>
        <v>0</v>
      </c>
      <c r="BI47" s="16">
        <f t="shared" si="493"/>
        <v>0</v>
      </c>
      <c r="BJ47" s="16">
        <f t="shared" si="493"/>
        <v>0</v>
      </c>
      <c r="BK47" s="16">
        <f t="shared" si="493"/>
        <v>0</v>
      </c>
      <c r="BL47" s="16">
        <f t="shared" si="493"/>
        <v>0</v>
      </c>
      <c r="BM47" s="16">
        <f t="shared" si="493"/>
        <v>0</v>
      </c>
      <c r="BN47" s="16">
        <f t="shared" si="493"/>
        <v>0</v>
      </c>
      <c r="BO47" s="16">
        <f t="shared" si="493"/>
        <v>0</v>
      </c>
      <c r="BP47" s="16">
        <f t="shared" si="493"/>
        <v>0</v>
      </c>
      <c r="BQ47" s="16">
        <f t="shared" ref="BQ47:EB47" si="494">-BQ43*BQ46*BQ44*1000</f>
        <v>0</v>
      </c>
      <c r="BR47" s="16">
        <f t="shared" si="494"/>
        <v>0</v>
      </c>
      <c r="BS47" s="16">
        <f t="shared" si="494"/>
        <v>0</v>
      </c>
      <c r="BT47" s="16">
        <f t="shared" si="494"/>
        <v>0</v>
      </c>
      <c r="BU47" s="16">
        <f t="shared" si="494"/>
        <v>0</v>
      </c>
      <c r="BV47" s="16">
        <f t="shared" si="494"/>
        <v>0</v>
      </c>
      <c r="BW47" s="16">
        <f t="shared" si="494"/>
        <v>0</v>
      </c>
      <c r="BX47" s="16">
        <f t="shared" si="494"/>
        <v>0</v>
      </c>
      <c r="BY47" s="16">
        <f t="shared" si="494"/>
        <v>0</v>
      </c>
      <c r="BZ47" s="16">
        <f t="shared" si="494"/>
        <v>0</v>
      </c>
      <c r="CA47" s="16">
        <f t="shared" si="494"/>
        <v>0</v>
      </c>
      <c r="CB47" s="16">
        <f t="shared" si="494"/>
        <v>0</v>
      </c>
      <c r="CC47" s="16">
        <f t="shared" si="494"/>
        <v>0</v>
      </c>
      <c r="CD47" s="16">
        <f t="shared" si="494"/>
        <v>0</v>
      </c>
      <c r="CE47" s="16">
        <f t="shared" si="494"/>
        <v>0</v>
      </c>
      <c r="CF47" s="16">
        <f t="shared" si="494"/>
        <v>0</v>
      </c>
      <c r="CG47" s="16">
        <f t="shared" si="494"/>
        <v>0</v>
      </c>
      <c r="CH47" s="16">
        <f t="shared" si="494"/>
        <v>0</v>
      </c>
      <c r="CI47" s="16">
        <f t="shared" si="494"/>
        <v>0</v>
      </c>
      <c r="CJ47" s="16">
        <f t="shared" si="494"/>
        <v>0</v>
      </c>
      <c r="CK47" s="16">
        <f t="shared" si="494"/>
        <v>0</v>
      </c>
      <c r="CL47" s="16">
        <f t="shared" si="494"/>
        <v>0</v>
      </c>
      <c r="CM47" s="16">
        <f t="shared" si="494"/>
        <v>0</v>
      </c>
      <c r="CN47" s="16">
        <f t="shared" si="494"/>
        <v>0</v>
      </c>
      <c r="CO47" s="16">
        <f t="shared" si="494"/>
        <v>0</v>
      </c>
      <c r="CP47" s="16">
        <f t="shared" si="494"/>
        <v>0</v>
      </c>
      <c r="CQ47" s="16">
        <f t="shared" si="494"/>
        <v>0</v>
      </c>
      <c r="CR47" s="16">
        <f t="shared" si="494"/>
        <v>0</v>
      </c>
      <c r="CS47" s="16">
        <f t="shared" si="494"/>
        <v>0</v>
      </c>
      <c r="CT47" s="16">
        <f t="shared" si="494"/>
        <v>0</v>
      </c>
      <c r="CU47" s="16">
        <f t="shared" si="494"/>
        <v>0</v>
      </c>
      <c r="CV47" s="16">
        <f t="shared" si="494"/>
        <v>0</v>
      </c>
      <c r="CW47" s="16">
        <f t="shared" si="494"/>
        <v>0</v>
      </c>
      <c r="CX47" s="16">
        <f t="shared" si="494"/>
        <v>0</v>
      </c>
      <c r="CY47" s="16">
        <f t="shared" si="494"/>
        <v>0</v>
      </c>
      <c r="CZ47" s="16">
        <f t="shared" si="494"/>
        <v>0</v>
      </c>
      <c r="DA47" s="16">
        <f t="shared" si="494"/>
        <v>0</v>
      </c>
      <c r="DB47" s="16">
        <f t="shared" si="494"/>
        <v>0</v>
      </c>
      <c r="DC47" s="16">
        <f t="shared" si="494"/>
        <v>0</v>
      </c>
      <c r="DD47" s="16">
        <f t="shared" si="494"/>
        <v>0</v>
      </c>
      <c r="DE47" s="16">
        <f t="shared" si="494"/>
        <v>0</v>
      </c>
      <c r="DF47" s="16">
        <f t="shared" si="494"/>
        <v>0</v>
      </c>
      <c r="DG47" s="16">
        <f t="shared" si="494"/>
        <v>0</v>
      </c>
      <c r="DH47" s="16">
        <f t="shared" si="494"/>
        <v>0</v>
      </c>
      <c r="DI47" s="16">
        <f t="shared" si="494"/>
        <v>0</v>
      </c>
      <c r="DJ47" s="16">
        <f t="shared" si="494"/>
        <v>0</v>
      </c>
      <c r="DK47" s="16">
        <f t="shared" si="494"/>
        <v>0</v>
      </c>
      <c r="DL47" s="16">
        <f t="shared" si="494"/>
        <v>0</v>
      </c>
      <c r="DM47" s="16">
        <f t="shared" si="494"/>
        <v>0</v>
      </c>
      <c r="DN47" s="16">
        <f t="shared" si="494"/>
        <v>0</v>
      </c>
      <c r="DO47" s="16">
        <f t="shared" si="494"/>
        <v>0</v>
      </c>
      <c r="DP47" s="16">
        <f t="shared" si="494"/>
        <v>0</v>
      </c>
      <c r="DQ47" s="16">
        <f t="shared" si="494"/>
        <v>0</v>
      </c>
      <c r="DR47" s="16">
        <f t="shared" si="494"/>
        <v>0</v>
      </c>
      <c r="DS47" s="16">
        <f t="shared" si="494"/>
        <v>0</v>
      </c>
      <c r="DT47" s="16">
        <f t="shared" si="494"/>
        <v>0</v>
      </c>
      <c r="DU47" s="16">
        <f t="shared" si="494"/>
        <v>0</v>
      </c>
      <c r="DV47" s="16">
        <f t="shared" si="494"/>
        <v>0</v>
      </c>
      <c r="DW47" s="16">
        <f t="shared" si="494"/>
        <v>0</v>
      </c>
      <c r="DX47" s="16">
        <f t="shared" si="494"/>
        <v>0</v>
      </c>
      <c r="DY47" s="16">
        <f t="shared" si="494"/>
        <v>0</v>
      </c>
      <c r="DZ47" s="16">
        <f t="shared" si="494"/>
        <v>0</v>
      </c>
      <c r="EA47" s="16">
        <f t="shared" si="494"/>
        <v>0</v>
      </c>
      <c r="EB47" s="16">
        <f t="shared" si="494"/>
        <v>0</v>
      </c>
      <c r="EC47" s="16">
        <f t="shared" ref="EC47:GN47" si="495">-EC43*EC46*EC44*1000</f>
        <v>0</v>
      </c>
      <c r="ED47" s="16">
        <f t="shared" si="495"/>
        <v>0</v>
      </c>
      <c r="EE47" s="16">
        <f t="shared" si="495"/>
        <v>0</v>
      </c>
      <c r="EF47" s="16">
        <f t="shared" si="495"/>
        <v>0</v>
      </c>
      <c r="EG47" s="16">
        <f t="shared" si="495"/>
        <v>0</v>
      </c>
      <c r="EH47" s="16">
        <f t="shared" si="495"/>
        <v>0</v>
      </c>
      <c r="EI47" s="16">
        <f t="shared" si="495"/>
        <v>0</v>
      </c>
      <c r="EJ47" s="16">
        <f t="shared" si="495"/>
        <v>0</v>
      </c>
      <c r="EK47" s="16">
        <f t="shared" si="495"/>
        <v>0</v>
      </c>
      <c r="EL47" s="16">
        <f t="shared" si="495"/>
        <v>0</v>
      </c>
      <c r="EM47" s="16">
        <f t="shared" si="495"/>
        <v>0</v>
      </c>
      <c r="EN47" s="16">
        <f t="shared" si="495"/>
        <v>0</v>
      </c>
      <c r="EO47" s="16">
        <f t="shared" si="495"/>
        <v>0</v>
      </c>
      <c r="EP47" s="16">
        <f t="shared" si="495"/>
        <v>0</v>
      </c>
      <c r="EQ47" s="16">
        <f t="shared" si="495"/>
        <v>0</v>
      </c>
      <c r="ER47" s="16">
        <f t="shared" si="495"/>
        <v>0</v>
      </c>
      <c r="ES47" s="16">
        <f t="shared" si="495"/>
        <v>0</v>
      </c>
      <c r="ET47" s="16">
        <f t="shared" si="495"/>
        <v>0</v>
      </c>
      <c r="EU47" s="16">
        <f t="shared" si="495"/>
        <v>0</v>
      </c>
      <c r="EV47" s="16">
        <f t="shared" si="495"/>
        <v>0</v>
      </c>
      <c r="EW47" s="16">
        <f t="shared" si="495"/>
        <v>0</v>
      </c>
      <c r="EX47" s="16">
        <f t="shared" si="495"/>
        <v>0</v>
      </c>
      <c r="EY47" s="16">
        <f t="shared" si="495"/>
        <v>0</v>
      </c>
      <c r="EZ47" s="16">
        <f t="shared" si="495"/>
        <v>0</v>
      </c>
      <c r="FA47" s="16">
        <f t="shared" si="495"/>
        <v>0</v>
      </c>
      <c r="FB47" s="16">
        <f t="shared" si="495"/>
        <v>0</v>
      </c>
      <c r="FC47" s="16">
        <f t="shared" si="495"/>
        <v>0</v>
      </c>
      <c r="FD47" s="16">
        <f t="shared" si="495"/>
        <v>0</v>
      </c>
      <c r="FE47" s="16">
        <f t="shared" si="495"/>
        <v>0</v>
      </c>
      <c r="FF47" s="16">
        <f t="shared" si="495"/>
        <v>0</v>
      </c>
      <c r="FG47" s="16">
        <f t="shared" si="495"/>
        <v>0</v>
      </c>
      <c r="FH47" s="16">
        <f t="shared" si="495"/>
        <v>0</v>
      </c>
      <c r="FI47" s="16">
        <f t="shared" si="495"/>
        <v>0</v>
      </c>
      <c r="FJ47" s="16">
        <f t="shared" si="495"/>
        <v>0</v>
      </c>
      <c r="FK47" s="16">
        <f t="shared" si="495"/>
        <v>0</v>
      </c>
      <c r="FL47" s="16">
        <f t="shared" si="495"/>
        <v>0</v>
      </c>
      <c r="FM47" s="16">
        <f t="shared" si="495"/>
        <v>0</v>
      </c>
      <c r="FN47" s="16">
        <f t="shared" si="495"/>
        <v>0</v>
      </c>
      <c r="FO47" s="16">
        <f t="shared" si="495"/>
        <v>0</v>
      </c>
      <c r="FP47" s="16">
        <f t="shared" si="495"/>
        <v>0</v>
      </c>
      <c r="FQ47" s="16">
        <f t="shared" si="495"/>
        <v>0</v>
      </c>
      <c r="FR47" s="16">
        <f t="shared" si="495"/>
        <v>0</v>
      </c>
      <c r="FS47" s="16">
        <f t="shared" si="495"/>
        <v>0</v>
      </c>
      <c r="FT47" s="16">
        <f t="shared" si="495"/>
        <v>0</v>
      </c>
      <c r="FU47" s="16">
        <f t="shared" si="495"/>
        <v>0</v>
      </c>
      <c r="FV47" s="16">
        <f t="shared" si="495"/>
        <v>0</v>
      </c>
      <c r="FW47" s="16">
        <f t="shared" si="495"/>
        <v>0</v>
      </c>
      <c r="FX47" s="16">
        <f t="shared" si="495"/>
        <v>0</v>
      </c>
      <c r="FY47" s="16">
        <f t="shared" si="495"/>
        <v>0</v>
      </c>
      <c r="FZ47" s="16">
        <f t="shared" si="495"/>
        <v>0</v>
      </c>
      <c r="GA47" s="16">
        <f t="shared" si="495"/>
        <v>0</v>
      </c>
      <c r="GB47" s="16">
        <f t="shared" si="495"/>
        <v>0</v>
      </c>
      <c r="GC47" s="16">
        <f t="shared" si="495"/>
        <v>0</v>
      </c>
      <c r="GD47" s="16">
        <f t="shared" si="495"/>
        <v>0</v>
      </c>
      <c r="GE47" s="16">
        <f t="shared" si="495"/>
        <v>0</v>
      </c>
      <c r="GF47" s="16">
        <f t="shared" si="495"/>
        <v>0</v>
      </c>
      <c r="GG47" s="16">
        <f t="shared" si="495"/>
        <v>0</v>
      </c>
      <c r="GH47" s="16">
        <f t="shared" si="495"/>
        <v>0</v>
      </c>
      <c r="GI47" s="16">
        <f t="shared" si="495"/>
        <v>0</v>
      </c>
      <c r="GJ47" s="16">
        <f t="shared" si="495"/>
        <v>0</v>
      </c>
      <c r="GK47" s="16">
        <f t="shared" si="495"/>
        <v>0</v>
      </c>
      <c r="GL47" s="16">
        <f t="shared" si="495"/>
        <v>0</v>
      </c>
      <c r="GM47" s="16">
        <f t="shared" si="495"/>
        <v>0</v>
      </c>
      <c r="GN47" s="16">
        <f t="shared" si="495"/>
        <v>0</v>
      </c>
      <c r="GO47" s="16">
        <f t="shared" ref="GO47:IZ47" si="496">-GO43*GO46*GO44*1000</f>
        <v>0</v>
      </c>
      <c r="GP47" s="16">
        <f t="shared" si="496"/>
        <v>0</v>
      </c>
      <c r="GQ47" s="16">
        <f t="shared" si="496"/>
        <v>0</v>
      </c>
      <c r="GR47" s="16">
        <f t="shared" si="496"/>
        <v>0</v>
      </c>
      <c r="GS47" s="16">
        <f t="shared" si="496"/>
        <v>0</v>
      </c>
      <c r="GT47" s="16">
        <f t="shared" si="496"/>
        <v>0</v>
      </c>
      <c r="GU47" s="16">
        <f t="shared" si="496"/>
        <v>0</v>
      </c>
      <c r="GV47" s="16">
        <f t="shared" si="496"/>
        <v>0</v>
      </c>
      <c r="GW47" s="16">
        <f t="shared" si="496"/>
        <v>0</v>
      </c>
      <c r="GX47" s="16">
        <f t="shared" si="496"/>
        <v>0</v>
      </c>
      <c r="GY47" s="16">
        <f t="shared" si="496"/>
        <v>0</v>
      </c>
      <c r="GZ47" s="16">
        <f t="shared" si="496"/>
        <v>0</v>
      </c>
      <c r="HA47" s="16">
        <f t="shared" si="496"/>
        <v>0</v>
      </c>
      <c r="HB47" s="16">
        <f t="shared" si="496"/>
        <v>0</v>
      </c>
      <c r="HC47" s="16">
        <f t="shared" si="496"/>
        <v>0</v>
      </c>
      <c r="HD47" s="16">
        <f t="shared" si="496"/>
        <v>0</v>
      </c>
      <c r="HE47" s="16">
        <f t="shared" si="496"/>
        <v>0</v>
      </c>
      <c r="HF47" s="16">
        <f t="shared" si="496"/>
        <v>0</v>
      </c>
      <c r="HG47" s="16">
        <f t="shared" si="496"/>
        <v>0</v>
      </c>
      <c r="HH47" s="16">
        <f t="shared" si="496"/>
        <v>0</v>
      </c>
      <c r="HI47" s="16">
        <f t="shared" si="496"/>
        <v>0</v>
      </c>
      <c r="HJ47" s="16">
        <f t="shared" si="496"/>
        <v>0</v>
      </c>
      <c r="HK47" s="16">
        <f t="shared" si="496"/>
        <v>0</v>
      </c>
      <c r="HL47" s="16">
        <f t="shared" si="496"/>
        <v>0</v>
      </c>
      <c r="HM47" s="16">
        <f t="shared" si="496"/>
        <v>0</v>
      </c>
      <c r="HN47" s="16">
        <f t="shared" si="496"/>
        <v>0</v>
      </c>
      <c r="HO47" s="16">
        <f t="shared" si="496"/>
        <v>0</v>
      </c>
      <c r="HP47" s="16">
        <f t="shared" si="496"/>
        <v>0</v>
      </c>
      <c r="HQ47" s="16">
        <f t="shared" si="496"/>
        <v>0</v>
      </c>
      <c r="HR47" s="16">
        <f t="shared" si="496"/>
        <v>0</v>
      </c>
      <c r="HS47" s="16">
        <f t="shared" si="496"/>
        <v>0</v>
      </c>
      <c r="HT47" s="16">
        <f t="shared" si="496"/>
        <v>0</v>
      </c>
      <c r="HU47" s="16">
        <f t="shared" si="496"/>
        <v>0</v>
      </c>
      <c r="HV47" s="16">
        <f t="shared" si="496"/>
        <v>0</v>
      </c>
      <c r="HW47" s="16">
        <f t="shared" si="496"/>
        <v>0</v>
      </c>
      <c r="HX47" s="16">
        <f t="shared" si="496"/>
        <v>0</v>
      </c>
      <c r="HY47" s="16">
        <f t="shared" si="496"/>
        <v>0</v>
      </c>
      <c r="HZ47" s="16">
        <f t="shared" si="496"/>
        <v>0</v>
      </c>
      <c r="IA47" s="16">
        <f t="shared" si="496"/>
        <v>0</v>
      </c>
      <c r="IB47" s="16">
        <f t="shared" si="496"/>
        <v>0</v>
      </c>
      <c r="IC47" s="16">
        <f t="shared" si="496"/>
        <v>0</v>
      </c>
      <c r="ID47" s="16">
        <f t="shared" si="496"/>
        <v>0</v>
      </c>
      <c r="IE47" s="16">
        <f t="shared" si="496"/>
        <v>0</v>
      </c>
      <c r="IF47" s="16">
        <f t="shared" si="496"/>
        <v>0</v>
      </c>
      <c r="IG47" s="16">
        <f t="shared" si="496"/>
        <v>0</v>
      </c>
      <c r="IH47" s="16">
        <f t="shared" si="496"/>
        <v>0</v>
      </c>
      <c r="II47" s="16">
        <f t="shared" si="496"/>
        <v>0</v>
      </c>
      <c r="IJ47" s="16">
        <f t="shared" si="496"/>
        <v>0</v>
      </c>
      <c r="IK47" s="16">
        <f t="shared" si="496"/>
        <v>0</v>
      </c>
      <c r="IL47" s="16">
        <f t="shared" si="496"/>
        <v>0</v>
      </c>
      <c r="IM47" s="16">
        <f t="shared" si="496"/>
        <v>0</v>
      </c>
      <c r="IN47" s="16">
        <f t="shared" si="496"/>
        <v>0</v>
      </c>
      <c r="IO47" s="16">
        <f t="shared" si="496"/>
        <v>0</v>
      </c>
      <c r="IP47" s="16">
        <f t="shared" si="496"/>
        <v>0</v>
      </c>
      <c r="IQ47" s="16">
        <f t="shared" si="496"/>
        <v>0</v>
      </c>
      <c r="IR47" s="16">
        <f t="shared" si="496"/>
        <v>0</v>
      </c>
      <c r="IS47" s="16">
        <f t="shared" si="496"/>
        <v>0</v>
      </c>
      <c r="IT47" s="16">
        <f t="shared" si="496"/>
        <v>0</v>
      </c>
      <c r="IU47" s="16">
        <f t="shared" si="496"/>
        <v>0</v>
      </c>
      <c r="IV47" s="16">
        <f t="shared" si="496"/>
        <v>0</v>
      </c>
      <c r="IW47" s="16">
        <f t="shared" si="496"/>
        <v>0</v>
      </c>
      <c r="IX47" s="16">
        <f t="shared" si="496"/>
        <v>0</v>
      </c>
      <c r="IY47" s="16">
        <f t="shared" si="496"/>
        <v>0</v>
      </c>
      <c r="IZ47" s="16">
        <f t="shared" si="496"/>
        <v>0</v>
      </c>
      <c r="JA47" s="16">
        <f t="shared" ref="JA47:LL47" si="497">-JA43*JA46*JA44*1000</f>
        <v>0</v>
      </c>
      <c r="JB47" s="16">
        <f t="shared" si="497"/>
        <v>0</v>
      </c>
      <c r="JC47" s="16">
        <f t="shared" si="497"/>
        <v>0</v>
      </c>
      <c r="JD47" s="16">
        <f t="shared" si="497"/>
        <v>0</v>
      </c>
      <c r="JE47" s="16">
        <f t="shared" si="497"/>
        <v>0</v>
      </c>
      <c r="JF47" s="16">
        <f t="shared" si="497"/>
        <v>0</v>
      </c>
      <c r="JG47" s="16">
        <f t="shared" si="497"/>
        <v>0</v>
      </c>
      <c r="JH47" s="16">
        <f t="shared" si="497"/>
        <v>0</v>
      </c>
      <c r="JI47" s="16">
        <f t="shared" si="497"/>
        <v>0</v>
      </c>
      <c r="JJ47" s="16">
        <f t="shared" si="497"/>
        <v>0</v>
      </c>
      <c r="JK47" s="16">
        <f t="shared" si="497"/>
        <v>0</v>
      </c>
      <c r="JL47" s="16">
        <f t="shared" si="497"/>
        <v>0</v>
      </c>
      <c r="JM47" s="16">
        <f t="shared" si="497"/>
        <v>0</v>
      </c>
      <c r="JN47" s="16">
        <f t="shared" si="497"/>
        <v>0</v>
      </c>
      <c r="JO47" s="16">
        <f t="shared" si="497"/>
        <v>0</v>
      </c>
      <c r="JP47" s="16">
        <f t="shared" si="497"/>
        <v>0</v>
      </c>
      <c r="JQ47" s="16">
        <f t="shared" si="497"/>
        <v>0</v>
      </c>
      <c r="JR47" s="16">
        <f t="shared" si="497"/>
        <v>0</v>
      </c>
      <c r="JS47" s="16">
        <f t="shared" si="497"/>
        <v>0</v>
      </c>
      <c r="JT47" s="16">
        <f t="shared" si="497"/>
        <v>0</v>
      </c>
      <c r="JU47" s="16">
        <f t="shared" si="497"/>
        <v>0</v>
      </c>
      <c r="JV47" s="16">
        <f t="shared" si="497"/>
        <v>0</v>
      </c>
      <c r="JW47" s="16">
        <f t="shared" si="497"/>
        <v>0</v>
      </c>
      <c r="JX47" s="16">
        <f t="shared" si="497"/>
        <v>0</v>
      </c>
      <c r="JY47" s="16">
        <f t="shared" si="497"/>
        <v>0</v>
      </c>
      <c r="JZ47" s="16">
        <f t="shared" si="497"/>
        <v>0</v>
      </c>
      <c r="KA47" s="16">
        <f t="shared" si="497"/>
        <v>0</v>
      </c>
      <c r="KB47" s="16">
        <f t="shared" si="497"/>
        <v>0</v>
      </c>
      <c r="KC47" s="16">
        <f t="shared" si="497"/>
        <v>0</v>
      </c>
      <c r="KD47" s="16">
        <f t="shared" si="497"/>
        <v>0</v>
      </c>
      <c r="KE47" s="16">
        <f t="shared" si="497"/>
        <v>0</v>
      </c>
      <c r="KF47" s="16">
        <f t="shared" si="497"/>
        <v>0</v>
      </c>
      <c r="KG47" s="16">
        <f t="shared" si="497"/>
        <v>0</v>
      </c>
      <c r="KH47" s="16">
        <f t="shared" si="497"/>
        <v>0</v>
      </c>
      <c r="KI47" s="16">
        <f t="shared" si="497"/>
        <v>0</v>
      </c>
      <c r="KJ47" s="16">
        <f t="shared" si="497"/>
        <v>0</v>
      </c>
      <c r="KK47" s="16">
        <f t="shared" si="497"/>
        <v>0</v>
      </c>
      <c r="KL47" s="16">
        <f t="shared" si="497"/>
        <v>0</v>
      </c>
      <c r="KM47" s="16">
        <f t="shared" si="497"/>
        <v>0</v>
      </c>
      <c r="KN47" s="16">
        <f t="shared" si="497"/>
        <v>0</v>
      </c>
      <c r="KO47" s="16">
        <f t="shared" si="497"/>
        <v>0</v>
      </c>
      <c r="KP47" s="16">
        <f t="shared" si="497"/>
        <v>0</v>
      </c>
      <c r="KQ47" s="16">
        <f t="shared" si="497"/>
        <v>0</v>
      </c>
      <c r="KR47" s="16">
        <f t="shared" si="497"/>
        <v>0</v>
      </c>
      <c r="KS47" s="16">
        <f t="shared" si="497"/>
        <v>0</v>
      </c>
      <c r="KT47" s="16">
        <f t="shared" si="497"/>
        <v>0</v>
      </c>
      <c r="KU47" s="16">
        <f t="shared" si="497"/>
        <v>0</v>
      </c>
      <c r="KV47" s="16">
        <f t="shared" si="497"/>
        <v>0</v>
      </c>
      <c r="KW47" s="16">
        <f t="shared" si="497"/>
        <v>0</v>
      </c>
      <c r="KX47" s="16">
        <f t="shared" si="497"/>
        <v>0</v>
      </c>
      <c r="KY47" s="16">
        <f t="shared" si="497"/>
        <v>0</v>
      </c>
      <c r="KZ47" s="16">
        <f t="shared" si="497"/>
        <v>0</v>
      </c>
      <c r="LA47" s="16">
        <f t="shared" si="497"/>
        <v>0</v>
      </c>
      <c r="LB47" s="16">
        <f t="shared" si="497"/>
        <v>0</v>
      </c>
      <c r="LC47" s="16">
        <f t="shared" si="497"/>
        <v>0</v>
      </c>
      <c r="LD47" s="16">
        <f t="shared" si="497"/>
        <v>0</v>
      </c>
      <c r="LE47" s="16">
        <f t="shared" si="497"/>
        <v>0</v>
      </c>
      <c r="LF47" s="16">
        <f t="shared" si="497"/>
        <v>0</v>
      </c>
      <c r="LG47" s="16">
        <f t="shared" si="497"/>
        <v>0</v>
      </c>
      <c r="LH47" s="16">
        <f t="shared" si="497"/>
        <v>0</v>
      </c>
      <c r="LI47" s="16">
        <f t="shared" si="497"/>
        <v>0</v>
      </c>
      <c r="LJ47" s="16">
        <f t="shared" si="497"/>
        <v>0</v>
      </c>
      <c r="LK47" s="16">
        <f t="shared" si="497"/>
        <v>0</v>
      </c>
      <c r="LL47" s="16">
        <f t="shared" si="497"/>
        <v>0</v>
      </c>
      <c r="LM47" s="16">
        <f t="shared" ref="LM47:MZ47" si="498">-LM43*LM46*LM44*1000</f>
        <v>0</v>
      </c>
      <c r="LN47" s="16">
        <f t="shared" si="498"/>
        <v>0</v>
      </c>
      <c r="LO47" s="16">
        <f t="shared" si="498"/>
        <v>0</v>
      </c>
      <c r="LP47" s="16">
        <f t="shared" si="498"/>
        <v>0</v>
      </c>
      <c r="LQ47" s="16">
        <f t="shared" si="498"/>
        <v>0</v>
      </c>
      <c r="LR47" s="16">
        <f t="shared" si="498"/>
        <v>0</v>
      </c>
      <c r="LS47" s="16">
        <f t="shared" si="498"/>
        <v>0</v>
      </c>
      <c r="LT47" s="16">
        <f t="shared" si="498"/>
        <v>0</v>
      </c>
      <c r="LU47" s="16">
        <f t="shared" si="498"/>
        <v>0</v>
      </c>
      <c r="LV47" s="16">
        <f t="shared" si="498"/>
        <v>0</v>
      </c>
      <c r="LW47" s="16">
        <f t="shared" si="498"/>
        <v>0</v>
      </c>
      <c r="LX47" s="16">
        <f t="shared" si="498"/>
        <v>0</v>
      </c>
      <c r="LY47" s="16">
        <f t="shared" si="498"/>
        <v>0</v>
      </c>
      <c r="LZ47" s="16">
        <f t="shared" si="498"/>
        <v>0</v>
      </c>
      <c r="MA47" s="16">
        <f t="shared" si="498"/>
        <v>0</v>
      </c>
      <c r="MB47" s="16">
        <f t="shared" si="498"/>
        <v>0</v>
      </c>
      <c r="MC47" s="16">
        <f t="shared" si="498"/>
        <v>0</v>
      </c>
      <c r="MD47" s="16">
        <f t="shared" si="498"/>
        <v>0</v>
      </c>
      <c r="ME47" s="16">
        <f t="shared" si="498"/>
        <v>0</v>
      </c>
      <c r="MF47" s="16">
        <f t="shared" si="498"/>
        <v>0</v>
      </c>
      <c r="MG47" s="16">
        <f t="shared" si="498"/>
        <v>0</v>
      </c>
      <c r="MH47" s="16">
        <f t="shared" si="498"/>
        <v>0</v>
      </c>
      <c r="MI47" s="16">
        <f t="shared" si="498"/>
        <v>0</v>
      </c>
      <c r="MJ47" s="16">
        <f t="shared" si="498"/>
        <v>0</v>
      </c>
      <c r="MK47" s="16">
        <f t="shared" si="498"/>
        <v>0</v>
      </c>
      <c r="ML47" s="16">
        <f t="shared" si="498"/>
        <v>0</v>
      </c>
      <c r="MM47" s="16">
        <f t="shared" si="498"/>
        <v>0</v>
      </c>
      <c r="MN47" s="16">
        <f t="shared" si="498"/>
        <v>0</v>
      </c>
      <c r="MO47" s="16">
        <f t="shared" si="498"/>
        <v>0</v>
      </c>
      <c r="MP47" s="16">
        <f t="shared" si="498"/>
        <v>0</v>
      </c>
      <c r="MQ47" s="16">
        <f t="shared" si="498"/>
        <v>0</v>
      </c>
      <c r="MR47" s="16">
        <f t="shared" si="498"/>
        <v>0</v>
      </c>
      <c r="MS47" s="16">
        <f t="shared" si="498"/>
        <v>0</v>
      </c>
      <c r="MT47" s="16">
        <f t="shared" si="498"/>
        <v>0</v>
      </c>
      <c r="MU47" s="16">
        <f t="shared" si="498"/>
        <v>0</v>
      </c>
      <c r="MV47" s="16">
        <f t="shared" si="498"/>
        <v>0</v>
      </c>
      <c r="MW47" s="16">
        <f t="shared" si="498"/>
        <v>0</v>
      </c>
      <c r="MX47" s="16">
        <f t="shared" si="498"/>
        <v>0</v>
      </c>
      <c r="MY47" s="16">
        <f t="shared" si="498"/>
        <v>0</v>
      </c>
      <c r="MZ47" s="16">
        <f t="shared" si="498"/>
        <v>0</v>
      </c>
      <c r="NA47" s="75"/>
      <c r="NB47" s="74" t="str">
        <f t="shared" si="483"/>
        <v>Capacity Credits ($)</v>
      </c>
      <c r="NC47" s="84">
        <f t="shared" ref="NC47:NL48" si="499">SUMIF($E$3:$MZ$3,NC$3,$E47:$MZ47)</f>
        <v>0</v>
      </c>
      <c r="ND47" s="84">
        <f t="shared" si="499"/>
        <v>0</v>
      </c>
      <c r="NE47" s="84">
        <f t="shared" si="499"/>
        <v>0</v>
      </c>
      <c r="NF47" s="84">
        <f t="shared" si="499"/>
        <v>0</v>
      </c>
      <c r="NG47" s="84">
        <f t="shared" si="499"/>
        <v>0</v>
      </c>
      <c r="NH47" s="84">
        <f t="shared" si="499"/>
        <v>0</v>
      </c>
      <c r="NI47" s="84">
        <f t="shared" si="499"/>
        <v>0</v>
      </c>
      <c r="NJ47" s="84">
        <f t="shared" si="499"/>
        <v>0</v>
      </c>
      <c r="NK47" s="84">
        <f t="shared" si="499"/>
        <v>0</v>
      </c>
      <c r="NL47" s="84">
        <f t="shared" si="499"/>
        <v>0</v>
      </c>
      <c r="NM47" s="84">
        <f t="shared" ref="NM47:NV48" si="500">SUMIF($E$3:$MZ$3,NM$3,$E47:$MZ47)</f>
        <v>0</v>
      </c>
      <c r="NN47" s="84">
        <f t="shared" si="500"/>
        <v>0</v>
      </c>
      <c r="NO47" s="84">
        <f t="shared" si="500"/>
        <v>0</v>
      </c>
      <c r="NP47" s="84">
        <f t="shared" si="500"/>
        <v>0</v>
      </c>
      <c r="NQ47" s="84">
        <f t="shared" si="500"/>
        <v>0</v>
      </c>
      <c r="NR47" s="84">
        <f t="shared" si="500"/>
        <v>0</v>
      </c>
      <c r="NS47" s="84">
        <f t="shared" si="500"/>
        <v>0</v>
      </c>
      <c r="NT47" s="84">
        <f t="shared" si="500"/>
        <v>0</v>
      </c>
      <c r="NU47" s="84">
        <f t="shared" si="500"/>
        <v>0</v>
      </c>
      <c r="NV47" s="84">
        <f t="shared" si="500"/>
        <v>0</v>
      </c>
      <c r="NW47" s="84">
        <f t="shared" ref="NW47:OF48" si="501">SUMIF($E$3:$MZ$3,NW$3,$E47:$MZ47)</f>
        <v>0</v>
      </c>
      <c r="NX47" s="84">
        <f t="shared" si="501"/>
        <v>0</v>
      </c>
      <c r="NY47" s="84">
        <f t="shared" si="501"/>
        <v>0</v>
      </c>
      <c r="NZ47" s="84">
        <f t="shared" si="501"/>
        <v>0</v>
      </c>
      <c r="OA47" s="84">
        <f t="shared" si="501"/>
        <v>0</v>
      </c>
      <c r="OB47" s="84">
        <f t="shared" si="501"/>
        <v>0</v>
      </c>
      <c r="OC47" s="84">
        <f t="shared" si="501"/>
        <v>0</v>
      </c>
      <c r="OD47" s="84">
        <f t="shared" si="501"/>
        <v>0</v>
      </c>
      <c r="OE47" s="84">
        <f t="shared" si="501"/>
        <v>0</v>
      </c>
      <c r="OF47" s="84">
        <f t="shared" si="501"/>
        <v>0</v>
      </c>
      <c r="OH47" s="77" t="str">
        <f>_xlfn.CONCAT(C43," ",D47)</f>
        <v>Kruger Hydro Capacity Credits ($)</v>
      </c>
    </row>
    <row r="48" spans="2:398" s="76" customFormat="1" x14ac:dyDescent="0.25">
      <c r="C48" s="78"/>
      <c r="D48" s="19" t="s">
        <v>270</v>
      </c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  <c r="IG48" s="16"/>
      <c r="IH48" s="16"/>
      <c r="II48" s="16"/>
      <c r="IJ48" s="16"/>
      <c r="IK48" s="16"/>
      <c r="IL48" s="16"/>
      <c r="IM48" s="16"/>
      <c r="IN48" s="16"/>
      <c r="IO48" s="16"/>
      <c r="IP48" s="16"/>
      <c r="IQ48" s="16"/>
      <c r="IR48" s="16"/>
      <c r="IS48" s="16"/>
      <c r="IT48" s="16"/>
      <c r="IU48" s="16"/>
      <c r="IV48" s="16"/>
      <c r="IW48" s="16"/>
      <c r="IX48" s="16"/>
      <c r="IY48" s="16"/>
      <c r="IZ48" s="16"/>
      <c r="JA48" s="16"/>
      <c r="JB48" s="16"/>
      <c r="JC48" s="16"/>
      <c r="JD48" s="16"/>
      <c r="JE48" s="16"/>
      <c r="JF48" s="16"/>
      <c r="JG48" s="16"/>
      <c r="JH48" s="16"/>
      <c r="JI48" s="16"/>
      <c r="JJ48" s="16"/>
      <c r="JK48" s="16"/>
      <c r="JL48" s="16"/>
      <c r="JM48" s="16"/>
      <c r="JN48" s="16"/>
      <c r="JO48" s="16"/>
      <c r="JP48" s="16"/>
      <c r="JQ48" s="16"/>
      <c r="JR48" s="16"/>
      <c r="JS48" s="16"/>
      <c r="JT48" s="16"/>
      <c r="JU48" s="16"/>
      <c r="JV48" s="16"/>
      <c r="JW48" s="16"/>
      <c r="JX48" s="16"/>
      <c r="JY48" s="16"/>
      <c r="JZ48" s="16"/>
      <c r="KA48" s="16"/>
      <c r="KB48" s="16"/>
      <c r="KC48" s="16"/>
      <c r="KD48" s="16"/>
      <c r="KE48" s="16"/>
      <c r="KF48" s="16"/>
      <c r="KG48" s="16"/>
      <c r="KH48" s="16"/>
      <c r="KI48" s="16"/>
      <c r="KJ48" s="16"/>
      <c r="KK48" s="16"/>
      <c r="KL48" s="16"/>
      <c r="KM48" s="16"/>
      <c r="KN48" s="16"/>
      <c r="KO48" s="16"/>
      <c r="KP48" s="16"/>
      <c r="KQ48" s="16"/>
      <c r="KR48" s="16"/>
      <c r="KS48" s="16"/>
      <c r="KT48" s="16"/>
      <c r="KU48" s="16"/>
      <c r="KV48" s="16"/>
      <c r="KW48" s="16"/>
      <c r="KX48" s="16"/>
      <c r="KY48" s="16"/>
      <c r="KZ48" s="16"/>
      <c r="LA48" s="16"/>
      <c r="LB48" s="16"/>
      <c r="LC48" s="16"/>
      <c r="LD48" s="16"/>
      <c r="LE48" s="16"/>
      <c r="LF48" s="16"/>
      <c r="LG48" s="16"/>
      <c r="LH48" s="16"/>
      <c r="LI48" s="16"/>
      <c r="LJ48" s="16"/>
      <c r="LK48" s="16"/>
      <c r="LL48" s="16"/>
      <c r="LM48" s="16"/>
      <c r="LN48" s="16"/>
      <c r="LO48" s="16"/>
      <c r="LP48" s="16"/>
      <c r="LQ48" s="16"/>
      <c r="LR48" s="16"/>
      <c r="LS48" s="16"/>
      <c r="LT48" s="16"/>
      <c r="LU48" s="16"/>
      <c r="LV48" s="16"/>
      <c r="LW48" s="16"/>
      <c r="LX48" s="16"/>
      <c r="LY48" s="16"/>
      <c r="LZ48" s="16"/>
      <c r="MA48" s="16"/>
      <c r="MB48" s="16"/>
      <c r="MC48" s="16"/>
      <c r="MD48" s="16"/>
      <c r="ME48" s="16"/>
      <c r="MF48" s="16"/>
      <c r="MG48" s="16"/>
      <c r="MH48" s="16"/>
      <c r="MI48" s="16"/>
      <c r="MJ48" s="16"/>
      <c r="MK48" s="16"/>
      <c r="ML48" s="16"/>
      <c r="MM48" s="16"/>
      <c r="MN48" s="16"/>
      <c r="MO48" s="16"/>
      <c r="MP48" s="16"/>
      <c r="MQ48" s="16"/>
      <c r="MR48" s="16"/>
      <c r="MS48" s="16"/>
      <c r="MT48" s="16"/>
      <c r="MU48" s="16"/>
      <c r="MV48" s="16"/>
      <c r="MW48" s="16"/>
      <c r="MX48" s="16"/>
      <c r="MY48" s="16"/>
      <c r="MZ48" s="16"/>
      <c r="NA48" s="75"/>
      <c r="NB48" s="19" t="str">
        <f t="shared" si="483"/>
        <v>Self Supply Credits ($)</v>
      </c>
      <c r="NC48" s="16">
        <f t="shared" si="499"/>
        <v>0</v>
      </c>
      <c r="ND48" s="16">
        <f t="shared" si="499"/>
        <v>0</v>
      </c>
      <c r="NE48" s="16">
        <f t="shared" si="499"/>
        <v>0</v>
      </c>
      <c r="NF48" s="16">
        <f t="shared" si="499"/>
        <v>0</v>
      </c>
      <c r="NG48" s="16">
        <f t="shared" si="499"/>
        <v>0</v>
      </c>
      <c r="NH48" s="16">
        <f t="shared" si="499"/>
        <v>0</v>
      </c>
      <c r="NI48" s="16">
        <f t="shared" si="499"/>
        <v>0</v>
      </c>
      <c r="NJ48" s="16">
        <f t="shared" si="499"/>
        <v>0</v>
      </c>
      <c r="NK48" s="16">
        <f t="shared" si="499"/>
        <v>0</v>
      </c>
      <c r="NL48" s="16">
        <f t="shared" si="499"/>
        <v>0</v>
      </c>
      <c r="NM48" s="16">
        <f t="shared" si="500"/>
        <v>0</v>
      </c>
      <c r="NN48" s="16">
        <f t="shared" si="500"/>
        <v>0</v>
      </c>
      <c r="NO48" s="16">
        <f t="shared" si="500"/>
        <v>0</v>
      </c>
      <c r="NP48" s="16">
        <f t="shared" si="500"/>
        <v>0</v>
      </c>
      <c r="NQ48" s="16">
        <f t="shared" si="500"/>
        <v>0</v>
      </c>
      <c r="NR48" s="16">
        <f t="shared" si="500"/>
        <v>0</v>
      </c>
      <c r="NS48" s="16">
        <f t="shared" si="500"/>
        <v>0</v>
      </c>
      <c r="NT48" s="16">
        <f t="shared" si="500"/>
        <v>0</v>
      </c>
      <c r="NU48" s="16">
        <f t="shared" si="500"/>
        <v>0</v>
      </c>
      <c r="NV48" s="16">
        <f t="shared" si="500"/>
        <v>0</v>
      </c>
      <c r="NW48" s="16">
        <f t="shared" si="501"/>
        <v>0</v>
      </c>
      <c r="NX48" s="16">
        <f t="shared" si="501"/>
        <v>0</v>
      </c>
      <c r="NY48" s="16">
        <f t="shared" si="501"/>
        <v>0</v>
      </c>
      <c r="NZ48" s="16">
        <f t="shared" si="501"/>
        <v>0</v>
      </c>
      <c r="OA48" s="16">
        <f t="shared" si="501"/>
        <v>0</v>
      </c>
      <c r="OB48" s="16">
        <f t="shared" si="501"/>
        <v>0</v>
      </c>
      <c r="OC48" s="16">
        <f t="shared" si="501"/>
        <v>0</v>
      </c>
      <c r="OD48" s="16">
        <f t="shared" si="501"/>
        <v>0</v>
      </c>
      <c r="OE48" s="16">
        <f t="shared" si="501"/>
        <v>0</v>
      </c>
      <c r="OF48" s="16">
        <f t="shared" si="501"/>
        <v>0</v>
      </c>
      <c r="OH48" s="147"/>
    </row>
    <row r="50" spans="2:398" x14ac:dyDescent="0.25">
      <c r="B50" s="37" t="s">
        <v>31</v>
      </c>
      <c r="C50" s="23" t="s">
        <v>44</v>
      </c>
      <c r="D50" s="19" t="s">
        <v>73</v>
      </c>
      <c r="E50" s="14">
        <f>+Cap_MW_Lookups!C47</f>
        <v>50</v>
      </c>
      <c r="F50" s="14">
        <f>+Cap_MW_Lookups!D47</f>
        <v>50</v>
      </c>
      <c r="G50" s="14">
        <f>+Cap_MW_Lookups!E47</f>
        <v>50</v>
      </c>
      <c r="H50" s="14">
        <f>+Cap_MW_Lookups!F47</f>
        <v>50</v>
      </c>
      <c r="I50" s="14">
        <f>+Cap_MW_Lookups!G47</f>
        <v>50</v>
      </c>
      <c r="J50" s="14">
        <f>+Cap_MW_Lookups!H47</f>
        <v>50</v>
      </c>
      <c r="K50" s="14">
        <f>+Cap_MW_Lookups!I47</f>
        <v>50</v>
      </c>
      <c r="L50" s="14">
        <f>+Cap_MW_Lookups!J47</f>
        <v>50</v>
      </c>
      <c r="M50" s="14">
        <f>+Cap_MW_Lookups!K47</f>
        <v>50</v>
      </c>
      <c r="N50" s="14">
        <f>+Cap_MW_Lookups!L47</f>
        <v>50</v>
      </c>
      <c r="O50" s="14">
        <f>+Cap_MW_Lookups!M47</f>
        <v>50</v>
      </c>
      <c r="P50" s="14">
        <f>+Cap_MW_Lookups!N47</f>
        <v>50</v>
      </c>
      <c r="Q50" s="14">
        <f>+Cap_MW_Lookups!O47</f>
        <v>50</v>
      </c>
      <c r="R50" s="14">
        <f>+Cap_MW_Lookups!P47</f>
        <v>50</v>
      </c>
      <c r="S50" s="14">
        <f>+Cap_MW_Lookups!Q47</f>
        <v>50</v>
      </c>
      <c r="T50" s="14">
        <f>+Cap_MW_Lookups!R47</f>
        <v>50</v>
      </c>
      <c r="U50" s="14">
        <f>+Cap_MW_Lookups!S47</f>
        <v>50</v>
      </c>
      <c r="V50" s="14">
        <f>+Cap_MW_Lookups!T47</f>
        <v>50</v>
      </c>
      <c r="W50" s="14">
        <f>+Cap_MW_Lookups!U47</f>
        <v>50</v>
      </c>
      <c r="X50" s="14">
        <f>+Cap_MW_Lookups!V47</f>
        <v>50</v>
      </c>
      <c r="Y50" s="14">
        <f>+Cap_MW_Lookups!W47</f>
        <v>50</v>
      </c>
      <c r="Z50" s="14">
        <f>+Cap_MW_Lookups!X47</f>
        <v>50</v>
      </c>
      <c r="AA50" s="14">
        <f>+Cap_MW_Lookups!Y47</f>
        <v>50</v>
      </c>
      <c r="AB50" s="14">
        <f>+Cap_MW_Lookups!Z47</f>
        <v>50</v>
      </c>
      <c r="AC50" s="14">
        <f>+Cap_MW_Lookups!AA47</f>
        <v>50</v>
      </c>
      <c r="AD50" s="14">
        <f>+Cap_MW_Lookups!AB47</f>
        <v>50</v>
      </c>
      <c r="AE50" s="14">
        <f>+Cap_MW_Lookups!AC47</f>
        <v>50</v>
      </c>
      <c r="AF50" s="14">
        <f>+Cap_MW_Lookups!AD47</f>
        <v>50</v>
      </c>
      <c r="AG50" s="14">
        <f>+Cap_MW_Lookups!AE47</f>
        <v>50</v>
      </c>
      <c r="AH50" s="14">
        <f>+Cap_MW_Lookups!AF47</f>
        <v>50</v>
      </c>
      <c r="AI50" s="14">
        <f>+Cap_MW_Lookups!AG47</f>
        <v>50</v>
      </c>
      <c r="AJ50" s="14">
        <f>+Cap_MW_Lookups!AH47</f>
        <v>50</v>
      </c>
      <c r="AK50" s="14">
        <f>+Cap_MW_Lookups!AI47</f>
        <v>50</v>
      </c>
      <c r="AL50" s="14">
        <f>+Cap_MW_Lookups!AJ47</f>
        <v>50</v>
      </c>
      <c r="AM50" s="14">
        <f>+Cap_MW_Lookups!AK47</f>
        <v>50</v>
      </c>
      <c r="AN50" s="14">
        <f>+Cap_MW_Lookups!AL47</f>
        <v>50</v>
      </c>
      <c r="AO50" s="14">
        <f>+Cap_MW_Lookups!AM47</f>
        <v>50</v>
      </c>
      <c r="AP50" s="14">
        <f>+Cap_MW_Lookups!AN47</f>
        <v>50</v>
      </c>
      <c r="AQ50" s="14">
        <f>+Cap_MW_Lookups!AO47</f>
        <v>50</v>
      </c>
      <c r="AR50" s="14">
        <f>+Cap_MW_Lookups!AP47</f>
        <v>50</v>
      </c>
      <c r="AS50" s="14">
        <f>+Cap_MW_Lookups!AQ47</f>
        <v>50</v>
      </c>
      <c r="AT50" s="14">
        <f>+Cap_MW_Lookups!AR47</f>
        <v>50</v>
      </c>
      <c r="AU50" s="14">
        <f>+Cap_MW_Lookups!AS47</f>
        <v>50</v>
      </c>
      <c r="AV50" s="14">
        <f>+Cap_MW_Lookups!AT47</f>
        <v>50</v>
      </c>
      <c r="AW50" s="14">
        <f>+Cap_MW_Lookups!AU47</f>
        <v>50</v>
      </c>
      <c r="AX50" s="14">
        <f>+Cap_MW_Lookups!AV47</f>
        <v>50</v>
      </c>
      <c r="AY50" s="14">
        <f>+Cap_MW_Lookups!AW47</f>
        <v>50</v>
      </c>
      <c r="AZ50" s="14">
        <f>+Cap_MW_Lookups!AX47</f>
        <v>50</v>
      </c>
      <c r="BA50" s="14">
        <f>+Cap_MW_Lookups!AY47</f>
        <v>50</v>
      </c>
      <c r="BB50" s="14">
        <f>+Cap_MW_Lookups!AZ47</f>
        <v>50</v>
      </c>
      <c r="BC50" s="14">
        <f>+Cap_MW_Lookups!BA47</f>
        <v>50</v>
      </c>
      <c r="BD50" s="14">
        <f>+Cap_MW_Lookups!BB47</f>
        <v>50</v>
      </c>
      <c r="BE50" s="14">
        <f>+Cap_MW_Lookups!BC47</f>
        <v>50</v>
      </c>
      <c r="BF50" s="14">
        <f>+Cap_MW_Lookups!BD47</f>
        <v>50</v>
      </c>
      <c r="BG50" s="14">
        <f>+Cap_MW_Lookups!BE47</f>
        <v>50</v>
      </c>
      <c r="BH50" s="14">
        <f>+Cap_MW_Lookups!BF47</f>
        <v>50</v>
      </c>
      <c r="BI50" s="14">
        <f>+Cap_MW_Lookups!BG47</f>
        <v>50</v>
      </c>
      <c r="BJ50" s="14">
        <f>+Cap_MW_Lookups!BH47</f>
        <v>50</v>
      </c>
      <c r="BK50" s="14">
        <f>+Cap_MW_Lookups!BI47</f>
        <v>50</v>
      </c>
      <c r="BL50" s="14">
        <f>+Cap_MW_Lookups!BJ47</f>
        <v>50</v>
      </c>
      <c r="BM50" s="14">
        <f>+Cap_MW_Lookups!BK47</f>
        <v>50</v>
      </c>
      <c r="BN50" s="14">
        <f>+Cap_MW_Lookups!BL47</f>
        <v>50</v>
      </c>
      <c r="BO50" s="14">
        <f>+Cap_MW_Lookups!BM47</f>
        <v>50</v>
      </c>
      <c r="BP50" s="14">
        <f>+Cap_MW_Lookups!BN47</f>
        <v>50</v>
      </c>
      <c r="BQ50" s="14">
        <f>+Cap_MW_Lookups!BO47</f>
        <v>50</v>
      </c>
      <c r="BR50" s="14">
        <f>+Cap_MW_Lookups!BP47</f>
        <v>50</v>
      </c>
      <c r="BS50" s="14">
        <f>+Cap_MW_Lookups!BQ47</f>
        <v>50</v>
      </c>
      <c r="BT50" s="14">
        <f>+Cap_MW_Lookups!BR47</f>
        <v>50</v>
      </c>
      <c r="BU50" s="14">
        <f>+Cap_MW_Lookups!BS47</f>
        <v>50</v>
      </c>
      <c r="BV50" s="14">
        <f>+Cap_MW_Lookups!BT47</f>
        <v>50</v>
      </c>
      <c r="BW50" s="14">
        <f>+Cap_MW_Lookups!BU47</f>
        <v>50</v>
      </c>
      <c r="BX50" s="14">
        <f>+Cap_MW_Lookups!BV47</f>
        <v>50</v>
      </c>
      <c r="BY50" s="14">
        <f>+Cap_MW_Lookups!BW47</f>
        <v>50</v>
      </c>
      <c r="BZ50" s="14">
        <f>+Cap_MW_Lookups!BX47</f>
        <v>50</v>
      </c>
      <c r="CA50" s="14">
        <f>+Cap_MW_Lookups!BY47</f>
        <v>50</v>
      </c>
      <c r="CB50" s="14">
        <f>+Cap_MW_Lookups!BZ47</f>
        <v>50</v>
      </c>
      <c r="CC50" s="14">
        <f>+Cap_MW_Lookups!CA47</f>
        <v>50</v>
      </c>
      <c r="CD50" s="14">
        <f>+Cap_MW_Lookups!CB47</f>
        <v>50</v>
      </c>
      <c r="CE50" s="14">
        <f>+Cap_MW_Lookups!CC47</f>
        <v>50</v>
      </c>
      <c r="CF50" s="14">
        <f>+Cap_MW_Lookups!CD47</f>
        <v>50</v>
      </c>
      <c r="CG50" s="14">
        <f>+Cap_MW_Lookups!CE47</f>
        <v>50</v>
      </c>
      <c r="CH50" s="14">
        <f>+Cap_MW_Lookups!CF47</f>
        <v>50</v>
      </c>
      <c r="CI50" s="14">
        <f>+Cap_MW_Lookups!CG47</f>
        <v>50</v>
      </c>
      <c r="CJ50" s="14">
        <f>+Cap_MW_Lookups!CH47</f>
        <v>50</v>
      </c>
      <c r="CK50" s="14">
        <f>+Cap_MW_Lookups!CI47</f>
        <v>50</v>
      </c>
      <c r="CL50" s="14">
        <f>+Cap_MW_Lookups!CJ47</f>
        <v>50</v>
      </c>
      <c r="CM50" s="14">
        <f>+Cap_MW_Lookups!CK47</f>
        <v>50</v>
      </c>
      <c r="CN50" s="14">
        <f>+Cap_MW_Lookups!CL47</f>
        <v>50</v>
      </c>
      <c r="CO50" s="14">
        <f>+Cap_MW_Lookups!CM47</f>
        <v>50</v>
      </c>
      <c r="CP50" s="14">
        <f>+Cap_MW_Lookups!CN47</f>
        <v>50</v>
      </c>
      <c r="CQ50" s="14">
        <f>+Cap_MW_Lookups!CO47</f>
        <v>50</v>
      </c>
      <c r="CR50" s="14">
        <f>+Cap_MW_Lookups!CP47</f>
        <v>50</v>
      </c>
      <c r="CS50" s="14">
        <f>+Cap_MW_Lookups!CQ47</f>
        <v>50</v>
      </c>
      <c r="CT50" s="14">
        <f>+Cap_MW_Lookups!CR47</f>
        <v>50</v>
      </c>
      <c r="CU50" s="14">
        <f>+Cap_MW_Lookups!CS47</f>
        <v>50</v>
      </c>
      <c r="CV50" s="14">
        <f>+Cap_MW_Lookups!CT47</f>
        <v>50</v>
      </c>
      <c r="CW50" s="14">
        <f>+Cap_MW_Lookups!CU47</f>
        <v>50</v>
      </c>
      <c r="CX50" s="14">
        <f>+Cap_MW_Lookups!CV47</f>
        <v>50</v>
      </c>
      <c r="CY50" s="14">
        <f>+Cap_MW_Lookups!CW47</f>
        <v>50</v>
      </c>
      <c r="CZ50" s="14">
        <f>+Cap_MW_Lookups!CX47</f>
        <v>50</v>
      </c>
      <c r="DA50" s="14">
        <f>+Cap_MW_Lookups!CY47</f>
        <v>50</v>
      </c>
      <c r="DB50" s="14">
        <f>+Cap_MW_Lookups!CZ47</f>
        <v>50</v>
      </c>
      <c r="DC50" s="14">
        <f>+Cap_MW_Lookups!DA47</f>
        <v>50</v>
      </c>
      <c r="DD50" s="14">
        <f>+Cap_MW_Lookups!DB47</f>
        <v>50</v>
      </c>
      <c r="DE50" s="14">
        <f>+Cap_MW_Lookups!DC47</f>
        <v>50</v>
      </c>
      <c r="DF50" s="14">
        <f>+Cap_MW_Lookups!DD47</f>
        <v>50</v>
      </c>
      <c r="DG50" s="14">
        <f>+Cap_MW_Lookups!DE47</f>
        <v>50</v>
      </c>
      <c r="DH50" s="14">
        <f>+Cap_MW_Lookups!DF47</f>
        <v>50</v>
      </c>
      <c r="DI50" s="14">
        <f>+Cap_MW_Lookups!DG47</f>
        <v>50</v>
      </c>
      <c r="DJ50" s="14">
        <f>+Cap_MW_Lookups!DH47</f>
        <v>50</v>
      </c>
      <c r="DK50" s="14">
        <f>+Cap_MW_Lookups!DI47</f>
        <v>50</v>
      </c>
      <c r="DL50" s="14">
        <f>+Cap_MW_Lookups!DJ47</f>
        <v>50</v>
      </c>
      <c r="DM50" s="14">
        <f>+Cap_MW_Lookups!DK47</f>
        <v>50</v>
      </c>
      <c r="DN50" s="14">
        <f>+Cap_MW_Lookups!DL47</f>
        <v>50</v>
      </c>
      <c r="DO50" s="14">
        <f>+Cap_MW_Lookups!DM47</f>
        <v>50</v>
      </c>
      <c r="DP50" s="14">
        <f>+Cap_MW_Lookups!DN47</f>
        <v>50</v>
      </c>
      <c r="DQ50" s="14">
        <f>+Cap_MW_Lookups!DO47</f>
        <v>50</v>
      </c>
      <c r="DR50" s="14">
        <f>+Cap_MW_Lookups!DP47</f>
        <v>50</v>
      </c>
      <c r="DS50" s="14">
        <f>+Cap_MW_Lookups!DQ47</f>
        <v>50</v>
      </c>
      <c r="DT50" s="14">
        <f>+Cap_MW_Lookups!DR47</f>
        <v>50</v>
      </c>
      <c r="DU50" s="14">
        <f>+Cap_MW_Lookups!DS47</f>
        <v>50</v>
      </c>
      <c r="DV50" s="14">
        <f>+Cap_MW_Lookups!DT47</f>
        <v>50</v>
      </c>
      <c r="DW50" s="14">
        <f>+Cap_MW_Lookups!DU47</f>
        <v>50</v>
      </c>
      <c r="DX50" s="14">
        <f>+Cap_MW_Lookups!DV47</f>
        <v>50</v>
      </c>
      <c r="DY50" s="14">
        <f>+Cap_MW_Lookups!DW47</f>
        <v>50</v>
      </c>
      <c r="DZ50" s="14">
        <f>+Cap_MW_Lookups!DX47</f>
        <v>50</v>
      </c>
      <c r="EA50" s="14">
        <f>+Cap_MW_Lookups!DY47</f>
        <v>50</v>
      </c>
      <c r="EB50" s="14">
        <f>+Cap_MW_Lookups!DZ47</f>
        <v>50</v>
      </c>
      <c r="EC50" s="14">
        <f>+Cap_MW_Lookups!EA47</f>
        <v>50</v>
      </c>
      <c r="ED50" s="14">
        <f>+Cap_MW_Lookups!EB47</f>
        <v>50</v>
      </c>
      <c r="EE50" s="14">
        <f>+Cap_MW_Lookups!EC47</f>
        <v>50</v>
      </c>
      <c r="EF50" s="14">
        <f>+Cap_MW_Lookups!ED47</f>
        <v>50</v>
      </c>
      <c r="EG50" s="14">
        <f>+Cap_MW_Lookups!EE47</f>
        <v>50</v>
      </c>
      <c r="EH50" s="14">
        <f>+Cap_MW_Lookups!EF47</f>
        <v>50</v>
      </c>
      <c r="EI50" s="14">
        <f>+Cap_MW_Lookups!EG47</f>
        <v>50</v>
      </c>
      <c r="EJ50" s="14">
        <f>+Cap_MW_Lookups!EH47</f>
        <v>50</v>
      </c>
      <c r="EK50" s="14">
        <f>+Cap_MW_Lookups!EI47</f>
        <v>50</v>
      </c>
      <c r="EL50" s="14">
        <f>+Cap_MW_Lookups!EJ47</f>
        <v>50</v>
      </c>
      <c r="EM50" s="14">
        <f>+Cap_MW_Lookups!EK47</f>
        <v>50</v>
      </c>
      <c r="EN50" s="14">
        <f>+Cap_MW_Lookups!EL47</f>
        <v>50</v>
      </c>
      <c r="EO50" s="14">
        <f>+Cap_MW_Lookups!EM47</f>
        <v>50</v>
      </c>
      <c r="EP50" s="14">
        <f>+Cap_MW_Lookups!EN47</f>
        <v>50</v>
      </c>
      <c r="EQ50" s="14">
        <f>+Cap_MW_Lookups!EO47</f>
        <v>50</v>
      </c>
      <c r="ER50" s="14">
        <f>+Cap_MW_Lookups!EP47</f>
        <v>50</v>
      </c>
      <c r="ES50" s="14">
        <f>+Cap_MW_Lookups!EQ47</f>
        <v>50</v>
      </c>
      <c r="ET50" s="14">
        <f>+Cap_MW_Lookups!ER47</f>
        <v>50</v>
      </c>
      <c r="EU50" s="14">
        <f>+Cap_MW_Lookups!ES47</f>
        <v>50</v>
      </c>
      <c r="EV50" s="14">
        <f>+Cap_MW_Lookups!ET47</f>
        <v>50</v>
      </c>
      <c r="EW50" s="14">
        <f>+Cap_MW_Lookups!EU47</f>
        <v>50</v>
      </c>
      <c r="EX50" s="14">
        <f>+Cap_MW_Lookups!EV47</f>
        <v>50</v>
      </c>
      <c r="EY50" s="14">
        <f>+Cap_MW_Lookups!EW47</f>
        <v>50</v>
      </c>
      <c r="EZ50" s="14">
        <f>+Cap_MW_Lookups!EX47</f>
        <v>50</v>
      </c>
      <c r="FA50" s="14">
        <f>+Cap_MW_Lookups!EY47</f>
        <v>50</v>
      </c>
      <c r="FB50" s="14">
        <f>+Cap_MW_Lookups!EZ47</f>
        <v>50</v>
      </c>
      <c r="FC50" s="14">
        <f>+Cap_MW_Lookups!FA47</f>
        <v>50</v>
      </c>
      <c r="FD50" s="14">
        <f>+Cap_MW_Lookups!FB47</f>
        <v>50</v>
      </c>
      <c r="FE50" s="14">
        <f>+Cap_MW_Lookups!FC47</f>
        <v>50</v>
      </c>
      <c r="FF50" s="14">
        <f>+Cap_MW_Lookups!FD47</f>
        <v>50</v>
      </c>
      <c r="FG50" s="14">
        <f>+Cap_MW_Lookups!FE47</f>
        <v>50</v>
      </c>
      <c r="FH50" s="14">
        <f>+Cap_MW_Lookups!FF47</f>
        <v>50</v>
      </c>
      <c r="FI50" s="14">
        <f>+Cap_MW_Lookups!FG47</f>
        <v>50</v>
      </c>
      <c r="FJ50" s="14">
        <f>+Cap_MW_Lookups!FH47</f>
        <v>50</v>
      </c>
      <c r="FK50" s="14">
        <f>+Cap_MW_Lookups!FI47</f>
        <v>50</v>
      </c>
      <c r="FL50" s="14">
        <f>+Cap_MW_Lookups!FJ47</f>
        <v>50</v>
      </c>
      <c r="FM50" s="14">
        <f>+Cap_MW_Lookups!FK47</f>
        <v>50</v>
      </c>
      <c r="FN50" s="14">
        <f>+Cap_MW_Lookups!FL47</f>
        <v>50</v>
      </c>
      <c r="FO50" s="14">
        <f>+Cap_MW_Lookups!FM47</f>
        <v>50</v>
      </c>
      <c r="FP50" s="14">
        <f>+Cap_MW_Lookups!FN47</f>
        <v>50</v>
      </c>
      <c r="FQ50" s="14">
        <f>+Cap_MW_Lookups!FO47</f>
        <v>50</v>
      </c>
      <c r="FR50" s="14">
        <f>+Cap_MW_Lookups!FP47</f>
        <v>50</v>
      </c>
      <c r="FS50" s="14">
        <f>+Cap_MW_Lookups!FQ47</f>
        <v>50</v>
      </c>
      <c r="FT50" s="14">
        <f>+Cap_MW_Lookups!FR47</f>
        <v>50</v>
      </c>
      <c r="FU50" s="14">
        <f>+Cap_MW_Lookups!FS47</f>
        <v>50</v>
      </c>
      <c r="FV50" s="14">
        <f>+Cap_MW_Lookups!FT47</f>
        <v>50</v>
      </c>
      <c r="FW50" s="14">
        <f>+Cap_MW_Lookups!FU47</f>
        <v>50</v>
      </c>
      <c r="FX50" s="14">
        <f>+Cap_MW_Lookups!FV47</f>
        <v>50</v>
      </c>
      <c r="FY50" s="14">
        <f>+Cap_MW_Lookups!FW47</f>
        <v>50</v>
      </c>
      <c r="FZ50" s="14">
        <f>+Cap_MW_Lookups!FX47</f>
        <v>50</v>
      </c>
      <c r="GA50" s="14">
        <f>+Cap_MW_Lookups!FY47</f>
        <v>50</v>
      </c>
      <c r="GB50" s="14">
        <f>+Cap_MW_Lookups!FZ47</f>
        <v>50</v>
      </c>
      <c r="GC50" s="14">
        <f>+Cap_MW_Lookups!GA47</f>
        <v>50</v>
      </c>
      <c r="GD50" s="14">
        <f>+Cap_MW_Lookups!GB47</f>
        <v>50</v>
      </c>
      <c r="GE50" s="14">
        <f>+Cap_MW_Lookups!GC47</f>
        <v>50</v>
      </c>
      <c r="GF50" s="14">
        <f>+Cap_MW_Lookups!GD47</f>
        <v>50</v>
      </c>
      <c r="GG50" s="14">
        <f>+Cap_MW_Lookups!GE47</f>
        <v>50</v>
      </c>
      <c r="GH50" s="14">
        <f>+Cap_MW_Lookups!GF47</f>
        <v>50</v>
      </c>
      <c r="GI50" s="14">
        <f>+Cap_MW_Lookups!GG47</f>
        <v>50</v>
      </c>
      <c r="GJ50" s="14">
        <f>+Cap_MW_Lookups!GH47</f>
        <v>50</v>
      </c>
      <c r="GK50" s="14">
        <f>+Cap_MW_Lookups!GI47</f>
        <v>50</v>
      </c>
      <c r="GL50" s="14">
        <f>+Cap_MW_Lookups!GJ47</f>
        <v>50</v>
      </c>
      <c r="GM50" s="14">
        <f>+Cap_MW_Lookups!GK47</f>
        <v>50</v>
      </c>
      <c r="GN50" s="14">
        <f>+Cap_MW_Lookups!GL47</f>
        <v>50</v>
      </c>
      <c r="GO50" s="14">
        <f>+Cap_MW_Lookups!GM47</f>
        <v>50</v>
      </c>
      <c r="GP50" s="14">
        <f>+Cap_MW_Lookups!GN47</f>
        <v>50</v>
      </c>
      <c r="GQ50" s="14">
        <f>+Cap_MW_Lookups!GO47</f>
        <v>50</v>
      </c>
      <c r="GR50" s="14">
        <f>+Cap_MW_Lookups!GP47</f>
        <v>50</v>
      </c>
      <c r="GS50" s="14">
        <f>+Cap_MW_Lookups!GQ47</f>
        <v>50</v>
      </c>
      <c r="GT50" s="14">
        <f>+Cap_MW_Lookups!GR47</f>
        <v>50</v>
      </c>
      <c r="GU50" s="14">
        <f>+Cap_MW_Lookups!GS47</f>
        <v>50</v>
      </c>
      <c r="GV50" s="14">
        <f>+Cap_MW_Lookups!GT47</f>
        <v>50</v>
      </c>
      <c r="GW50" s="14">
        <f>+Cap_MW_Lookups!GU47</f>
        <v>50</v>
      </c>
      <c r="GX50" s="14">
        <f>+Cap_MW_Lookups!GV47</f>
        <v>50</v>
      </c>
      <c r="GY50" s="14">
        <f>+Cap_MW_Lookups!GW47</f>
        <v>50</v>
      </c>
      <c r="GZ50" s="14">
        <f>+Cap_MW_Lookups!GX47</f>
        <v>50</v>
      </c>
      <c r="HA50" s="14">
        <f>+Cap_MW_Lookups!GY47</f>
        <v>50</v>
      </c>
      <c r="HB50" s="14">
        <f>+Cap_MW_Lookups!GZ47</f>
        <v>50</v>
      </c>
      <c r="HC50" s="14">
        <f>+Cap_MW_Lookups!HA47</f>
        <v>50</v>
      </c>
      <c r="HD50" s="14">
        <f>+Cap_MW_Lookups!HB47</f>
        <v>50</v>
      </c>
      <c r="HE50" s="14">
        <f>+Cap_MW_Lookups!HC47</f>
        <v>50</v>
      </c>
      <c r="HF50" s="14">
        <f>+Cap_MW_Lookups!HD47</f>
        <v>50</v>
      </c>
      <c r="HG50" s="14">
        <f>+Cap_MW_Lookups!HE47</f>
        <v>50</v>
      </c>
      <c r="HH50" s="14">
        <f>+Cap_MW_Lookups!HF47</f>
        <v>50</v>
      </c>
      <c r="HI50" s="14">
        <f>+Cap_MW_Lookups!HG47</f>
        <v>50</v>
      </c>
      <c r="HJ50" s="14">
        <f>+Cap_MW_Lookups!HH47</f>
        <v>50</v>
      </c>
      <c r="HK50" s="14">
        <f>+Cap_MW_Lookups!HI47</f>
        <v>50</v>
      </c>
      <c r="HL50" s="14">
        <f>+Cap_MW_Lookups!HJ47</f>
        <v>50</v>
      </c>
      <c r="HM50" s="14">
        <f>+Cap_MW_Lookups!HK47</f>
        <v>50</v>
      </c>
      <c r="HN50" s="14">
        <f>+Cap_MW_Lookups!HL47</f>
        <v>50</v>
      </c>
      <c r="HO50" s="14">
        <f>+Cap_MW_Lookups!HM47</f>
        <v>50</v>
      </c>
      <c r="HP50" s="14">
        <f>+Cap_MW_Lookups!HN47</f>
        <v>50</v>
      </c>
      <c r="HQ50" s="14">
        <f>+Cap_MW_Lookups!HO47</f>
        <v>50</v>
      </c>
      <c r="HR50" s="14">
        <f>+Cap_MW_Lookups!HP47</f>
        <v>50</v>
      </c>
      <c r="HS50" s="14">
        <f>+Cap_MW_Lookups!HQ47</f>
        <v>50</v>
      </c>
      <c r="HT50" s="14">
        <f>+Cap_MW_Lookups!HR47</f>
        <v>50</v>
      </c>
      <c r="HU50" s="14">
        <f>+Cap_MW_Lookups!HS47</f>
        <v>50</v>
      </c>
      <c r="HV50" s="14">
        <f>+Cap_MW_Lookups!HT47</f>
        <v>50</v>
      </c>
      <c r="HW50" s="14">
        <f>+Cap_MW_Lookups!HU47</f>
        <v>50</v>
      </c>
      <c r="HX50" s="14">
        <f>+Cap_MW_Lookups!HV47</f>
        <v>50</v>
      </c>
      <c r="HY50" s="14">
        <f>+Cap_MW_Lookups!HW47</f>
        <v>50</v>
      </c>
      <c r="HZ50" s="14">
        <f>+Cap_MW_Lookups!HX47</f>
        <v>50</v>
      </c>
      <c r="IA50" s="14">
        <f>+Cap_MW_Lookups!HY47</f>
        <v>50</v>
      </c>
      <c r="IB50" s="14">
        <f>+Cap_MW_Lookups!HZ47</f>
        <v>50</v>
      </c>
      <c r="IC50" s="14">
        <f>+Cap_MW_Lookups!IA47</f>
        <v>50</v>
      </c>
      <c r="ID50" s="14">
        <f>+Cap_MW_Lookups!IB47</f>
        <v>50</v>
      </c>
      <c r="IE50" s="14">
        <f>+Cap_MW_Lookups!IC47</f>
        <v>50</v>
      </c>
      <c r="IF50" s="14">
        <f>+Cap_MW_Lookups!ID47</f>
        <v>50</v>
      </c>
      <c r="IG50" s="14">
        <f>+Cap_MW_Lookups!IE47</f>
        <v>50</v>
      </c>
      <c r="IH50" s="14">
        <f>+Cap_MW_Lookups!IF47</f>
        <v>50</v>
      </c>
      <c r="II50" s="14">
        <f>+Cap_MW_Lookups!IG47</f>
        <v>50</v>
      </c>
      <c r="IJ50" s="14">
        <f>+Cap_MW_Lookups!IH47</f>
        <v>50</v>
      </c>
      <c r="IK50" s="14">
        <f>+Cap_MW_Lookups!II47</f>
        <v>50</v>
      </c>
      <c r="IL50" s="14">
        <f>+Cap_MW_Lookups!IJ47</f>
        <v>50</v>
      </c>
      <c r="IM50" s="14">
        <f>+Cap_MW_Lookups!IK47</f>
        <v>50</v>
      </c>
      <c r="IN50" s="14">
        <f>+Cap_MW_Lookups!IL47</f>
        <v>50</v>
      </c>
      <c r="IO50" s="14">
        <f>+Cap_MW_Lookups!IM47</f>
        <v>50</v>
      </c>
      <c r="IP50" s="14">
        <f>+Cap_MW_Lookups!IN47</f>
        <v>50</v>
      </c>
      <c r="IQ50" s="14">
        <f>+Cap_MW_Lookups!IO47</f>
        <v>50</v>
      </c>
      <c r="IR50" s="14">
        <f>+Cap_MW_Lookups!IP47</f>
        <v>50</v>
      </c>
      <c r="IS50" s="14">
        <f>+Cap_MW_Lookups!IQ47</f>
        <v>50</v>
      </c>
      <c r="IT50" s="14">
        <f>+Cap_MW_Lookups!IR47</f>
        <v>50</v>
      </c>
      <c r="IU50" s="14">
        <f>+Cap_MW_Lookups!IS47</f>
        <v>50</v>
      </c>
      <c r="IV50" s="14">
        <f>+Cap_MW_Lookups!IT47</f>
        <v>50</v>
      </c>
      <c r="IW50" s="14">
        <f>+Cap_MW_Lookups!IU47</f>
        <v>50</v>
      </c>
      <c r="IX50" s="14">
        <f>+Cap_MW_Lookups!IV47</f>
        <v>50</v>
      </c>
      <c r="IY50" s="14">
        <f>+Cap_MW_Lookups!IW47</f>
        <v>50</v>
      </c>
      <c r="IZ50" s="14">
        <f>+Cap_MW_Lookups!IX47</f>
        <v>50</v>
      </c>
      <c r="JA50" s="14">
        <f>+Cap_MW_Lookups!IY47</f>
        <v>50</v>
      </c>
      <c r="JB50" s="14">
        <f>+Cap_MW_Lookups!IZ47</f>
        <v>50</v>
      </c>
      <c r="JC50" s="14">
        <f>+Cap_MW_Lookups!JA47</f>
        <v>50</v>
      </c>
      <c r="JD50" s="14">
        <f>+Cap_MW_Lookups!JB47</f>
        <v>50</v>
      </c>
      <c r="JE50" s="14">
        <f>+Cap_MW_Lookups!JC47</f>
        <v>50</v>
      </c>
      <c r="JF50" s="14">
        <f>+Cap_MW_Lookups!JD47</f>
        <v>50</v>
      </c>
      <c r="JG50" s="14">
        <f>+Cap_MW_Lookups!JE47</f>
        <v>50</v>
      </c>
      <c r="JH50" s="14">
        <f>+Cap_MW_Lookups!JF47</f>
        <v>50</v>
      </c>
      <c r="JI50" s="14">
        <f>+Cap_MW_Lookups!JG47</f>
        <v>50</v>
      </c>
      <c r="JJ50" s="14">
        <f>+Cap_MW_Lookups!JH47</f>
        <v>50</v>
      </c>
      <c r="JK50" s="14">
        <f>+Cap_MW_Lookups!JI47</f>
        <v>50</v>
      </c>
      <c r="JL50" s="14">
        <f>+Cap_MW_Lookups!JJ47</f>
        <v>50</v>
      </c>
      <c r="JM50" s="14">
        <f>+Cap_MW_Lookups!JK47</f>
        <v>50</v>
      </c>
      <c r="JN50" s="14">
        <f>+Cap_MW_Lookups!JL47</f>
        <v>50</v>
      </c>
      <c r="JO50" s="14">
        <f>+Cap_MW_Lookups!JM47</f>
        <v>50</v>
      </c>
      <c r="JP50" s="14">
        <f>+Cap_MW_Lookups!JN47</f>
        <v>50</v>
      </c>
      <c r="JQ50" s="14">
        <f>+Cap_MW_Lookups!JO47</f>
        <v>50</v>
      </c>
      <c r="JR50" s="14">
        <f>+Cap_MW_Lookups!JP47</f>
        <v>50</v>
      </c>
      <c r="JS50" s="14">
        <f>+Cap_MW_Lookups!JQ47</f>
        <v>50</v>
      </c>
      <c r="JT50" s="14">
        <f>+Cap_MW_Lookups!JR47</f>
        <v>50</v>
      </c>
      <c r="JU50" s="14">
        <f>+Cap_MW_Lookups!JS47</f>
        <v>50</v>
      </c>
      <c r="JV50" s="14">
        <f>+Cap_MW_Lookups!JT47</f>
        <v>50</v>
      </c>
      <c r="JW50" s="14">
        <f>+Cap_MW_Lookups!JU47</f>
        <v>50</v>
      </c>
      <c r="JX50" s="14">
        <f>+Cap_MW_Lookups!JV47</f>
        <v>50</v>
      </c>
      <c r="JY50" s="14">
        <f>+Cap_MW_Lookups!JW47</f>
        <v>50</v>
      </c>
      <c r="JZ50" s="14">
        <f>+Cap_MW_Lookups!JX47</f>
        <v>50</v>
      </c>
      <c r="KA50" s="14">
        <f>+Cap_MW_Lookups!JY47</f>
        <v>50</v>
      </c>
      <c r="KB50" s="14">
        <f>+Cap_MW_Lookups!JZ47</f>
        <v>50</v>
      </c>
      <c r="KC50" s="14">
        <f>+Cap_MW_Lookups!KA47</f>
        <v>50</v>
      </c>
      <c r="KD50" s="14">
        <f>+Cap_MW_Lookups!KB47</f>
        <v>50</v>
      </c>
      <c r="KE50" s="14">
        <f>+Cap_MW_Lookups!KC47</f>
        <v>50</v>
      </c>
      <c r="KF50" s="14">
        <f>+Cap_MW_Lookups!KD47</f>
        <v>50</v>
      </c>
      <c r="KG50" s="14">
        <f>+Cap_MW_Lookups!KE47</f>
        <v>50</v>
      </c>
      <c r="KH50" s="14">
        <f>+Cap_MW_Lookups!KF47</f>
        <v>50</v>
      </c>
      <c r="KI50" s="14">
        <f>+Cap_MW_Lookups!KG47</f>
        <v>50</v>
      </c>
      <c r="KJ50" s="14">
        <f>+Cap_MW_Lookups!KH47</f>
        <v>50</v>
      </c>
      <c r="KK50" s="14">
        <f>+Cap_MW_Lookups!KI47</f>
        <v>50</v>
      </c>
      <c r="KL50" s="14">
        <f>+Cap_MW_Lookups!KJ47</f>
        <v>50</v>
      </c>
      <c r="KM50" s="14">
        <f>+Cap_MW_Lookups!KK47</f>
        <v>50</v>
      </c>
      <c r="KN50" s="14">
        <f>+Cap_MW_Lookups!KL47</f>
        <v>50</v>
      </c>
      <c r="KO50" s="14">
        <f>+Cap_MW_Lookups!KM47</f>
        <v>50</v>
      </c>
      <c r="KP50" s="14">
        <f>+Cap_MW_Lookups!KN47</f>
        <v>50</v>
      </c>
      <c r="KQ50" s="14">
        <f>+Cap_MW_Lookups!KO47</f>
        <v>50</v>
      </c>
      <c r="KR50" s="14">
        <f>+Cap_MW_Lookups!KP47</f>
        <v>50</v>
      </c>
      <c r="KS50" s="14">
        <f>+Cap_MW_Lookups!KQ47</f>
        <v>50</v>
      </c>
      <c r="KT50" s="14">
        <f>+Cap_MW_Lookups!KR47</f>
        <v>50</v>
      </c>
      <c r="KU50" s="14">
        <f>+Cap_MW_Lookups!KS47</f>
        <v>50</v>
      </c>
      <c r="KV50" s="14">
        <f>+Cap_MW_Lookups!KT47</f>
        <v>50</v>
      </c>
      <c r="KW50" s="14">
        <f>+Cap_MW_Lookups!KU47</f>
        <v>50</v>
      </c>
      <c r="KX50" s="14">
        <f>+Cap_MW_Lookups!KV47</f>
        <v>50</v>
      </c>
      <c r="KY50" s="14">
        <f>+Cap_MW_Lookups!KW47</f>
        <v>50</v>
      </c>
      <c r="KZ50" s="14">
        <f>+Cap_MW_Lookups!KX47</f>
        <v>50</v>
      </c>
      <c r="LA50" s="14">
        <f>+Cap_MW_Lookups!KY47</f>
        <v>50</v>
      </c>
      <c r="LB50" s="14">
        <f>+Cap_MW_Lookups!KZ47</f>
        <v>50</v>
      </c>
      <c r="LC50" s="14">
        <f>+Cap_MW_Lookups!LA47</f>
        <v>50</v>
      </c>
      <c r="LD50" s="14">
        <f>+Cap_MW_Lookups!LB47</f>
        <v>50</v>
      </c>
      <c r="LE50" s="14">
        <f>+Cap_MW_Lookups!LC47</f>
        <v>50</v>
      </c>
      <c r="LF50" s="14">
        <f>+Cap_MW_Lookups!LD47</f>
        <v>50</v>
      </c>
      <c r="LG50" s="14">
        <f>+Cap_MW_Lookups!LE47</f>
        <v>50</v>
      </c>
      <c r="LH50" s="14">
        <f>+Cap_MW_Lookups!LF47</f>
        <v>50</v>
      </c>
      <c r="LI50" s="14">
        <f>+Cap_MW_Lookups!LG47</f>
        <v>50</v>
      </c>
      <c r="LJ50" s="14">
        <f>+Cap_MW_Lookups!LH47</f>
        <v>50</v>
      </c>
      <c r="LK50" s="14">
        <f>+Cap_MW_Lookups!LI47</f>
        <v>50</v>
      </c>
      <c r="LL50" s="14">
        <f>+Cap_MW_Lookups!LJ47</f>
        <v>50</v>
      </c>
      <c r="LM50" s="14">
        <f>+Cap_MW_Lookups!LK47</f>
        <v>50</v>
      </c>
      <c r="LN50" s="14">
        <f>+Cap_MW_Lookups!LL47</f>
        <v>50</v>
      </c>
      <c r="LO50" s="14">
        <f>+Cap_MW_Lookups!LM47</f>
        <v>50</v>
      </c>
      <c r="LP50" s="14">
        <f>+Cap_MW_Lookups!LN47</f>
        <v>50</v>
      </c>
      <c r="LQ50" s="14">
        <f>+Cap_MW_Lookups!LO47</f>
        <v>50</v>
      </c>
      <c r="LR50" s="14">
        <f>+Cap_MW_Lookups!LP47</f>
        <v>50</v>
      </c>
      <c r="LS50" s="14">
        <f>+Cap_MW_Lookups!LQ47</f>
        <v>50</v>
      </c>
      <c r="LT50" s="14">
        <f>+Cap_MW_Lookups!LR47</f>
        <v>50</v>
      </c>
      <c r="LU50" s="14">
        <f>+Cap_MW_Lookups!LS47</f>
        <v>50</v>
      </c>
      <c r="LV50" s="14">
        <f>+Cap_MW_Lookups!LT47</f>
        <v>50</v>
      </c>
      <c r="LW50" s="14">
        <f>+Cap_MW_Lookups!LU47</f>
        <v>50</v>
      </c>
      <c r="LX50" s="14">
        <f>+Cap_MW_Lookups!LV47</f>
        <v>50</v>
      </c>
      <c r="LY50" s="14">
        <f>+Cap_MW_Lookups!LW47</f>
        <v>50</v>
      </c>
      <c r="LZ50" s="14">
        <f>+Cap_MW_Lookups!LX47</f>
        <v>50</v>
      </c>
      <c r="MA50" s="14">
        <f>+Cap_MW_Lookups!LY47</f>
        <v>50</v>
      </c>
      <c r="MB50" s="14">
        <f>+Cap_MW_Lookups!LZ47</f>
        <v>50</v>
      </c>
      <c r="MC50" s="14">
        <f>+Cap_MW_Lookups!MA47</f>
        <v>50</v>
      </c>
      <c r="MD50" s="14">
        <f>+Cap_MW_Lookups!MB47</f>
        <v>50</v>
      </c>
      <c r="ME50" s="14">
        <f>+Cap_MW_Lookups!MC47</f>
        <v>50</v>
      </c>
      <c r="MF50" s="14">
        <f>+Cap_MW_Lookups!MD47</f>
        <v>50</v>
      </c>
      <c r="MG50" s="14">
        <f>+Cap_MW_Lookups!ME47</f>
        <v>50</v>
      </c>
      <c r="MH50" s="14">
        <f>+Cap_MW_Lookups!MF47</f>
        <v>50</v>
      </c>
      <c r="MI50" s="14">
        <f>+Cap_MW_Lookups!MG47</f>
        <v>50</v>
      </c>
      <c r="MJ50" s="14">
        <f>+Cap_MW_Lookups!MH47</f>
        <v>50</v>
      </c>
      <c r="MK50" s="14">
        <f>+Cap_MW_Lookups!MI47</f>
        <v>50</v>
      </c>
      <c r="ML50" s="14">
        <f>+Cap_MW_Lookups!MJ47</f>
        <v>50</v>
      </c>
      <c r="MM50" s="14">
        <f>+Cap_MW_Lookups!MK47</f>
        <v>50</v>
      </c>
      <c r="MN50" s="14">
        <f>+Cap_MW_Lookups!ML47</f>
        <v>50</v>
      </c>
      <c r="MO50" s="14">
        <f>+Cap_MW_Lookups!MM47</f>
        <v>50</v>
      </c>
      <c r="MP50" s="14">
        <f>+Cap_MW_Lookups!MN47</f>
        <v>50</v>
      </c>
      <c r="MQ50" s="14">
        <f>+Cap_MW_Lookups!MO47</f>
        <v>50</v>
      </c>
      <c r="MR50" s="14">
        <f>+Cap_MW_Lookups!MP47</f>
        <v>50</v>
      </c>
      <c r="MS50" s="14">
        <f>+Cap_MW_Lookups!MQ47</f>
        <v>50</v>
      </c>
      <c r="MT50" s="14">
        <f>+Cap_MW_Lookups!MR47</f>
        <v>50</v>
      </c>
      <c r="MU50" s="14">
        <f>+Cap_MW_Lookups!MS47</f>
        <v>50</v>
      </c>
      <c r="MV50" s="14">
        <f>+Cap_MW_Lookups!MT47</f>
        <v>50</v>
      </c>
      <c r="MW50" s="14">
        <f>+Cap_MW_Lookups!MU47</f>
        <v>50</v>
      </c>
      <c r="MX50" s="14">
        <f>+Cap_MW_Lookups!MV47</f>
        <v>50</v>
      </c>
      <c r="MY50" s="14">
        <f>+Cap_MW_Lookups!MW47</f>
        <v>50</v>
      </c>
      <c r="MZ50" s="14">
        <f>+Cap_MW_Lookups!MX47</f>
        <v>50</v>
      </c>
      <c r="NA50" s="1"/>
      <c r="NB50" s="19" t="str">
        <f t="shared" ref="NB50:NB55" si="502">+D50</f>
        <v>Capacity MW</v>
      </c>
      <c r="NC50" s="14">
        <f t="shared" ref="NC50:NL53" si="503">AVERAGEIF($E$3:$MZ$3,NC$3,$E50:$MZ50)</f>
        <v>50</v>
      </c>
      <c r="ND50" s="14">
        <f t="shared" si="503"/>
        <v>50</v>
      </c>
      <c r="NE50" s="14">
        <f t="shared" si="503"/>
        <v>50</v>
      </c>
      <c r="NF50" s="14">
        <f t="shared" si="503"/>
        <v>50</v>
      </c>
      <c r="NG50" s="14">
        <f t="shared" si="503"/>
        <v>50</v>
      </c>
      <c r="NH50" s="14">
        <f t="shared" si="503"/>
        <v>50</v>
      </c>
      <c r="NI50" s="14">
        <f t="shared" si="503"/>
        <v>50</v>
      </c>
      <c r="NJ50" s="14">
        <f t="shared" si="503"/>
        <v>50</v>
      </c>
      <c r="NK50" s="14">
        <f t="shared" si="503"/>
        <v>50</v>
      </c>
      <c r="NL50" s="14">
        <f t="shared" si="503"/>
        <v>50</v>
      </c>
      <c r="NM50" s="14">
        <f t="shared" ref="NM50:NV53" si="504">AVERAGEIF($E$3:$MZ$3,NM$3,$E50:$MZ50)</f>
        <v>50</v>
      </c>
      <c r="NN50" s="14">
        <f t="shared" si="504"/>
        <v>50</v>
      </c>
      <c r="NO50" s="14">
        <f t="shared" si="504"/>
        <v>50</v>
      </c>
      <c r="NP50" s="14">
        <f t="shared" si="504"/>
        <v>50</v>
      </c>
      <c r="NQ50" s="14">
        <f t="shared" si="504"/>
        <v>50</v>
      </c>
      <c r="NR50" s="14">
        <f t="shared" si="504"/>
        <v>50</v>
      </c>
      <c r="NS50" s="14">
        <f t="shared" si="504"/>
        <v>50</v>
      </c>
      <c r="NT50" s="14">
        <f t="shared" si="504"/>
        <v>50</v>
      </c>
      <c r="NU50" s="14">
        <f t="shared" si="504"/>
        <v>50</v>
      </c>
      <c r="NV50" s="14">
        <f t="shared" si="504"/>
        <v>50</v>
      </c>
      <c r="NW50" s="14">
        <f t="shared" ref="NW50:OF53" si="505">AVERAGEIF($E$3:$MZ$3,NW$3,$E50:$MZ50)</f>
        <v>50</v>
      </c>
      <c r="NX50" s="14">
        <f t="shared" si="505"/>
        <v>50</v>
      </c>
      <c r="NY50" s="14">
        <f t="shared" si="505"/>
        <v>50</v>
      </c>
      <c r="NZ50" s="14">
        <f t="shared" si="505"/>
        <v>50</v>
      </c>
      <c r="OA50" s="14">
        <f t="shared" si="505"/>
        <v>50</v>
      </c>
      <c r="OB50" s="14">
        <f t="shared" si="505"/>
        <v>50</v>
      </c>
      <c r="OC50" s="14">
        <f t="shared" si="505"/>
        <v>50</v>
      </c>
      <c r="OD50" s="14">
        <f t="shared" si="505"/>
        <v>50</v>
      </c>
      <c r="OE50" s="14">
        <f t="shared" si="505"/>
        <v>50</v>
      </c>
      <c r="OF50" s="14">
        <f t="shared" si="505"/>
        <v>50</v>
      </c>
      <c r="OH50" s="58" t="str">
        <f>_xlfn.CONCAT(C50," ",D50)</f>
        <v>McNeil Facility Capacity MW</v>
      </c>
    </row>
    <row r="51" spans="2:398" x14ac:dyDescent="0.25">
      <c r="C51" s="3"/>
      <c r="D51" s="19" t="s">
        <v>30</v>
      </c>
      <c r="E51" s="46">
        <f>INDEX(Allocations[#All],MATCH($C50,Allocations[[#All],[Invoice_Group]],0),MATCH($B$3,Allocations[#Headers],0))</f>
        <v>0</v>
      </c>
      <c r="F51" s="46">
        <f>INDEX(Allocations[#All],MATCH($C50,Allocations[[#All],[Invoice_Group]],0),MATCH($B$3,Allocations[#Headers],0))</f>
        <v>0</v>
      </c>
      <c r="G51" s="46">
        <f>INDEX(Allocations[#All],MATCH($C50,Allocations[[#All],[Invoice_Group]],0),MATCH($B$3,Allocations[#Headers],0))</f>
        <v>0</v>
      </c>
      <c r="H51" s="46">
        <f>INDEX(Allocations[#All],MATCH($C50,Allocations[[#All],[Invoice_Group]],0),MATCH($B$3,Allocations[#Headers],0))</f>
        <v>0</v>
      </c>
      <c r="I51" s="46">
        <f>INDEX(Allocations[#All],MATCH($C50,Allocations[[#All],[Invoice_Group]],0),MATCH($B$3,Allocations[#Headers],0))</f>
        <v>0</v>
      </c>
      <c r="J51" s="46">
        <f>INDEX(Allocations[#All],MATCH($C50,Allocations[[#All],[Invoice_Group]],0),MATCH($B$3,Allocations[#Headers],0))</f>
        <v>0</v>
      </c>
      <c r="K51" s="46">
        <f>INDEX(Allocations[#All],MATCH($C50,Allocations[[#All],[Invoice_Group]],0),MATCH($B$3,Allocations[#Headers],0))</f>
        <v>0</v>
      </c>
      <c r="L51" s="46">
        <f>INDEX(Allocations[#All],MATCH($C50,Allocations[[#All],[Invoice_Group]],0),MATCH($B$3,Allocations[#Headers],0))</f>
        <v>0</v>
      </c>
      <c r="M51" s="46">
        <f>INDEX(Allocations[#All],MATCH($C50,Allocations[[#All],[Invoice_Group]],0),MATCH($B$3,Allocations[#Headers],0))</f>
        <v>0</v>
      </c>
      <c r="N51" s="46">
        <f>INDEX(Allocations[#All],MATCH($C50,Allocations[[#All],[Invoice_Group]],0),MATCH($B$3,Allocations[#Headers],0))</f>
        <v>0</v>
      </c>
      <c r="O51" s="46">
        <f>INDEX(Allocations[#All],MATCH($C50,Allocations[[#All],[Invoice_Group]],0),MATCH($B$3,Allocations[#Headers],0))</f>
        <v>0</v>
      </c>
      <c r="P51" s="46">
        <f>INDEX(Allocations[#All],MATCH($C50,Allocations[[#All],[Invoice_Group]],0),MATCH($B$3,Allocations[#Headers],0))</f>
        <v>0</v>
      </c>
      <c r="Q51" s="46">
        <f>INDEX(Allocations[#All],MATCH($C50,Allocations[[#All],[Invoice_Group]],0),MATCH($B$3,Allocations[#Headers],0))</f>
        <v>0</v>
      </c>
      <c r="R51" s="46">
        <f>INDEX(Allocations[#All],MATCH($C50,Allocations[[#All],[Invoice_Group]],0),MATCH($B$3,Allocations[#Headers],0))</f>
        <v>0</v>
      </c>
      <c r="S51" s="46">
        <f>INDEX(Allocations[#All],MATCH($C50,Allocations[[#All],[Invoice_Group]],0),MATCH($B$3,Allocations[#Headers],0))</f>
        <v>0</v>
      </c>
      <c r="T51" s="46">
        <f>INDEX(Allocations[#All],MATCH($C50,Allocations[[#All],[Invoice_Group]],0),MATCH($B$3,Allocations[#Headers],0))</f>
        <v>0</v>
      </c>
      <c r="U51" s="46">
        <f>INDEX(Allocations[#All],MATCH($C50,Allocations[[#All],[Invoice_Group]],0),MATCH($B$3,Allocations[#Headers],0))</f>
        <v>0</v>
      </c>
      <c r="V51" s="46">
        <f>INDEX(Allocations[#All],MATCH($C50,Allocations[[#All],[Invoice_Group]],0),MATCH($B$3,Allocations[#Headers],0))</f>
        <v>0</v>
      </c>
      <c r="W51" s="46">
        <f>INDEX(Allocations[#All],MATCH($C50,Allocations[[#All],[Invoice_Group]],0),MATCH($B$3,Allocations[#Headers],0))</f>
        <v>0</v>
      </c>
      <c r="X51" s="46">
        <f>INDEX(Allocations[#All],MATCH($C50,Allocations[[#All],[Invoice_Group]],0),MATCH($B$3,Allocations[#Headers],0))</f>
        <v>0</v>
      </c>
      <c r="Y51" s="46">
        <f>INDEX(Allocations[#All],MATCH($C50,Allocations[[#All],[Invoice_Group]],0),MATCH($B$3,Allocations[#Headers],0))</f>
        <v>0</v>
      </c>
      <c r="Z51" s="46">
        <f>INDEX(Allocations[#All],MATCH($C50,Allocations[[#All],[Invoice_Group]],0),MATCH($B$3,Allocations[#Headers],0))</f>
        <v>0</v>
      </c>
      <c r="AA51" s="46">
        <f>INDEX(Allocations[#All],MATCH($C50,Allocations[[#All],[Invoice_Group]],0),MATCH($B$3,Allocations[#Headers],0))</f>
        <v>0</v>
      </c>
      <c r="AB51" s="46">
        <f>INDEX(Allocations[#All],MATCH($C50,Allocations[[#All],[Invoice_Group]],0),MATCH($B$3,Allocations[#Headers],0))</f>
        <v>0</v>
      </c>
      <c r="AC51" s="46">
        <f>INDEX(Allocations[#All],MATCH($C50,Allocations[[#All],[Invoice_Group]],0),MATCH($B$3,Allocations[#Headers],0))</f>
        <v>0</v>
      </c>
      <c r="AD51" s="46">
        <f>INDEX(Allocations[#All],MATCH($C50,Allocations[[#All],[Invoice_Group]],0),MATCH($B$3,Allocations[#Headers],0))</f>
        <v>0</v>
      </c>
      <c r="AE51" s="46">
        <f>INDEX(Allocations[#All],MATCH($C50,Allocations[[#All],[Invoice_Group]],0),MATCH($B$3,Allocations[#Headers],0))</f>
        <v>0</v>
      </c>
      <c r="AF51" s="46">
        <f>INDEX(Allocations[#All],MATCH($C50,Allocations[[#All],[Invoice_Group]],0),MATCH($B$3,Allocations[#Headers],0))</f>
        <v>0</v>
      </c>
      <c r="AG51" s="46">
        <f>INDEX(Allocations[#All],MATCH($C50,Allocations[[#All],[Invoice_Group]],0),MATCH($B$3,Allocations[#Headers],0))</f>
        <v>0</v>
      </c>
      <c r="AH51" s="46">
        <f>INDEX(Allocations[#All],MATCH($C50,Allocations[[#All],[Invoice_Group]],0),MATCH($B$3,Allocations[#Headers],0))</f>
        <v>0</v>
      </c>
      <c r="AI51" s="46">
        <f>INDEX(Allocations[#All],MATCH($C50,Allocations[[#All],[Invoice_Group]],0),MATCH($B$3,Allocations[#Headers],0))</f>
        <v>0</v>
      </c>
      <c r="AJ51" s="46">
        <f>INDEX(Allocations[#All],MATCH($C50,Allocations[[#All],[Invoice_Group]],0),MATCH($B$3,Allocations[#Headers],0))</f>
        <v>0</v>
      </c>
      <c r="AK51" s="46">
        <f>INDEX(Allocations[#All],MATCH($C50,Allocations[[#All],[Invoice_Group]],0),MATCH($B$3,Allocations[#Headers],0))</f>
        <v>0</v>
      </c>
      <c r="AL51" s="46">
        <f>INDEX(Allocations[#All],MATCH($C50,Allocations[[#All],[Invoice_Group]],0),MATCH($B$3,Allocations[#Headers],0))</f>
        <v>0</v>
      </c>
      <c r="AM51" s="46">
        <f>INDEX(Allocations[#All],MATCH($C50,Allocations[[#All],[Invoice_Group]],0),MATCH($B$3,Allocations[#Headers],0))</f>
        <v>0</v>
      </c>
      <c r="AN51" s="46">
        <f>INDEX(Allocations[#All],MATCH($C50,Allocations[[#All],[Invoice_Group]],0),MATCH($B$3,Allocations[#Headers],0))</f>
        <v>0</v>
      </c>
      <c r="AO51" s="46">
        <f>INDEX(Allocations[#All],MATCH($C50,Allocations[[#All],[Invoice_Group]],0),MATCH($B$3,Allocations[#Headers],0))</f>
        <v>0</v>
      </c>
      <c r="AP51" s="46">
        <f>INDEX(Allocations[#All],MATCH($C50,Allocations[[#All],[Invoice_Group]],0),MATCH($B$3,Allocations[#Headers],0))</f>
        <v>0</v>
      </c>
      <c r="AQ51" s="46">
        <f>INDEX(Allocations[#All],MATCH($C50,Allocations[[#All],[Invoice_Group]],0),MATCH($B$3,Allocations[#Headers],0))</f>
        <v>0</v>
      </c>
      <c r="AR51" s="46">
        <f>INDEX(Allocations[#All],MATCH($C50,Allocations[[#All],[Invoice_Group]],0),MATCH($B$3,Allocations[#Headers],0))</f>
        <v>0</v>
      </c>
      <c r="AS51" s="46">
        <f>INDEX(Allocations[#All],MATCH($C50,Allocations[[#All],[Invoice_Group]],0),MATCH($B$3,Allocations[#Headers],0))</f>
        <v>0</v>
      </c>
      <c r="AT51" s="46">
        <f>INDEX(Allocations[#All],MATCH($C50,Allocations[[#All],[Invoice_Group]],0),MATCH($B$3,Allocations[#Headers],0))</f>
        <v>0</v>
      </c>
      <c r="AU51" s="46">
        <f>INDEX(Allocations[#All],MATCH($C50,Allocations[[#All],[Invoice_Group]],0),MATCH($B$3,Allocations[#Headers],0))</f>
        <v>0</v>
      </c>
      <c r="AV51" s="46">
        <f>INDEX(Allocations[#All],MATCH($C50,Allocations[[#All],[Invoice_Group]],0),MATCH($B$3,Allocations[#Headers],0))</f>
        <v>0</v>
      </c>
      <c r="AW51" s="46">
        <f>INDEX(Allocations[#All],MATCH($C50,Allocations[[#All],[Invoice_Group]],0),MATCH($B$3,Allocations[#Headers],0))</f>
        <v>0</v>
      </c>
      <c r="AX51" s="46">
        <f>INDEX(Allocations[#All],MATCH($C50,Allocations[[#All],[Invoice_Group]],0),MATCH($B$3,Allocations[#Headers],0))</f>
        <v>0</v>
      </c>
      <c r="AY51" s="46">
        <f>INDEX(Allocations[#All],MATCH($C50,Allocations[[#All],[Invoice_Group]],0),MATCH($B$3,Allocations[#Headers],0))</f>
        <v>0</v>
      </c>
      <c r="AZ51" s="46">
        <f>INDEX(Allocations[#All],MATCH($C50,Allocations[[#All],[Invoice_Group]],0),MATCH($B$3,Allocations[#Headers],0))</f>
        <v>0</v>
      </c>
      <c r="BA51" s="46">
        <f>INDEX(Allocations[#All],MATCH($C50,Allocations[[#All],[Invoice_Group]],0),MATCH($B$3,Allocations[#Headers],0))</f>
        <v>0</v>
      </c>
      <c r="BB51" s="46">
        <f>INDEX(Allocations[#All],MATCH($C50,Allocations[[#All],[Invoice_Group]],0),MATCH($B$3,Allocations[#Headers],0))</f>
        <v>0</v>
      </c>
      <c r="BC51" s="46">
        <f>INDEX(Allocations[#All],MATCH($C50,Allocations[[#All],[Invoice_Group]],0),MATCH($B$3,Allocations[#Headers],0))</f>
        <v>0</v>
      </c>
      <c r="BD51" s="46">
        <f>INDEX(Allocations[#All],MATCH($C50,Allocations[[#All],[Invoice_Group]],0),MATCH($B$3,Allocations[#Headers],0))</f>
        <v>0</v>
      </c>
      <c r="BE51" s="46">
        <f>INDEX(Allocations[#All],MATCH($C50,Allocations[[#All],[Invoice_Group]],0),MATCH($B$3,Allocations[#Headers],0))</f>
        <v>0</v>
      </c>
      <c r="BF51" s="46">
        <f>INDEX(Allocations[#All],MATCH($C50,Allocations[[#All],[Invoice_Group]],0),MATCH($B$3,Allocations[#Headers],0))</f>
        <v>0</v>
      </c>
      <c r="BG51" s="46">
        <f>INDEX(Allocations[#All],MATCH($C50,Allocations[[#All],[Invoice_Group]],0),MATCH($B$3,Allocations[#Headers],0))</f>
        <v>0</v>
      </c>
      <c r="BH51" s="46">
        <f>INDEX(Allocations[#All],MATCH($C50,Allocations[[#All],[Invoice_Group]],0),MATCH($B$3,Allocations[#Headers],0))</f>
        <v>0</v>
      </c>
      <c r="BI51" s="46">
        <f>INDEX(Allocations[#All],MATCH($C50,Allocations[[#All],[Invoice_Group]],0),MATCH($B$3,Allocations[#Headers],0))</f>
        <v>0</v>
      </c>
      <c r="BJ51" s="46">
        <f>INDEX(Allocations[#All],MATCH($C50,Allocations[[#All],[Invoice_Group]],0),MATCH($B$3,Allocations[#Headers],0))</f>
        <v>0</v>
      </c>
      <c r="BK51" s="46">
        <f>INDEX(Allocations[#All],MATCH($C50,Allocations[[#All],[Invoice_Group]],0),MATCH($B$3,Allocations[#Headers],0))</f>
        <v>0</v>
      </c>
      <c r="BL51" s="46">
        <f>INDEX(Allocations[#All],MATCH($C50,Allocations[[#All],[Invoice_Group]],0),MATCH($B$3,Allocations[#Headers],0))</f>
        <v>0</v>
      </c>
      <c r="BM51" s="46">
        <f>INDEX(Allocations[#All],MATCH($C50,Allocations[[#All],[Invoice_Group]],0),MATCH($B$3,Allocations[#Headers],0))</f>
        <v>0</v>
      </c>
      <c r="BN51" s="46">
        <f>INDEX(Allocations[#All],MATCH($C50,Allocations[[#All],[Invoice_Group]],0),MATCH($B$3,Allocations[#Headers],0))</f>
        <v>0</v>
      </c>
      <c r="BO51" s="46">
        <f>INDEX(Allocations[#All],MATCH($C50,Allocations[[#All],[Invoice_Group]],0),MATCH($B$3,Allocations[#Headers],0))</f>
        <v>0</v>
      </c>
      <c r="BP51" s="46">
        <f>INDEX(Allocations[#All],MATCH($C50,Allocations[[#All],[Invoice_Group]],0),MATCH($B$3,Allocations[#Headers],0))</f>
        <v>0</v>
      </c>
      <c r="BQ51" s="46">
        <f>INDEX(Allocations[#All],MATCH($C50,Allocations[[#All],[Invoice_Group]],0),MATCH($B$3,Allocations[#Headers],0))</f>
        <v>0</v>
      </c>
      <c r="BR51" s="46">
        <f>INDEX(Allocations[#All],MATCH($C50,Allocations[[#All],[Invoice_Group]],0),MATCH($B$3,Allocations[#Headers],0))</f>
        <v>0</v>
      </c>
      <c r="BS51" s="46">
        <f>INDEX(Allocations[#All],MATCH($C50,Allocations[[#All],[Invoice_Group]],0),MATCH($B$3,Allocations[#Headers],0))</f>
        <v>0</v>
      </c>
      <c r="BT51" s="46">
        <f>INDEX(Allocations[#All],MATCH($C50,Allocations[[#All],[Invoice_Group]],0),MATCH($B$3,Allocations[#Headers],0))</f>
        <v>0</v>
      </c>
      <c r="BU51" s="46">
        <f>INDEX(Allocations[#All],MATCH($C50,Allocations[[#All],[Invoice_Group]],0),MATCH($B$3,Allocations[#Headers],0))</f>
        <v>0</v>
      </c>
      <c r="BV51" s="46">
        <f>INDEX(Allocations[#All],MATCH($C50,Allocations[[#All],[Invoice_Group]],0),MATCH($B$3,Allocations[#Headers],0))</f>
        <v>0</v>
      </c>
      <c r="BW51" s="46">
        <f>INDEX(Allocations[#All],MATCH($C50,Allocations[[#All],[Invoice_Group]],0),MATCH($B$3,Allocations[#Headers],0))</f>
        <v>0</v>
      </c>
      <c r="BX51" s="46">
        <f>INDEX(Allocations[#All],MATCH($C50,Allocations[[#All],[Invoice_Group]],0),MATCH($B$3,Allocations[#Headers],0))</f>
        <v>0</v>
      </c>
      <c r="BY51" s="46">
        <f>INDEX(Allocations[#All],MATCH($C50,Allocations[[#All],[Invoice_Group]],0),MATCH($B$3,Allocations[#Headers],0))</f>
        <v>0</v>
      </c>
      <c r="BZ51" s="46">
        <f>INDEX(Allocations[#All],MATCH($C50,Allocations[[#All],[Invoice_Group]],0),MATCH($B$3,Allocations[#Headers],0))</f>
        <v>0</v>
      </c>
      <c r="CA51" s="46">
        <f>INDEX(Allocations[#All],MATCH($C50,Allocations[[#All],[Invoice_Group]],0),MATCH($B$3,Allocations[#Headers],0))</f>
        <v>0</v>
      </c>
      <c r="CB51" s="46">
        <f>INDEX(Allocations[#All],MATCH($C50,Allocations[[#All],[Invoice_Group]],0),MATCH($B$3,Allocations[#Headers],0))</f>
        <v>0</v>
      </c>
      <c r="CC51" s="46">
        <f>INDEX(Allocations[#All],MATCH($C50,Allocations[[#All],[Invoice_Group]],0),MATCH($B$3,Allocations[#Headers],0))</f>
        <v>0</v>
      </c>
      <c r="CD51" s="46">
        <f>INDEX(Allocations[#All],MATCH($C50,Allocations[[#All],[Invoice_Group]],0),MATCH($B$3,Allocations[#Headers],0))</f>
        <v>0</v>
      </c>
      <c r="CE51" s="46">
        <f>INDEX(Allocations[#All],MATCH($C50,Allocations[[#All],[Invoice_Group]],0),MATCH($B$3,Allocations[#Headers],0))</f>
        <v>0</v>
      </c>
      <c r="CF51" s="46">
        <f>INDEX(Allocations[#All],MATCH($C50,Allocations[[#All],[Invoice_Group]],0),MATCH($B$3,Allocations[#Headers],0))</f>
        <v>0</v>
      </c>
      <c r="CG51" s="46">
        <f>INDEX(Allocations[#All],MATCH($C50,Allocations[[#All],[Invoice_Group]],0),MATCH($B$3,Allocations[#Headers],0))</f>
        <v>0</v>
      </c>
      <c r="CH51" s="46">
        <f>INDEX(Allocations[#All],MATCH($C50,Allocations[[#All],[Invoice_Group]],0),MATCH($B$3,Allocations[#Headers],0))</f>
        <v>0</v>
      </c>
      <c r="CI51" s="46">
        <f>INDEX(Allocations[#All],MATCH($C50,Allocations[[#All],[Invoice_Group]],0),MATCH($B$3,Allocations[#Headers],0))</f>
        <v>0</v>
      </c>
      <c r="CJ51" s="46">
        <f>INDEX(Allocations[#All],MATCH($C50,Allocations[[#All],[Invoice_Group]],0),MATCH($B$3,Allocations[#Headers],0))</f>
        <v>0</v>
      </c>
      <c r="CK51" s="46">
        <f>INDEX(Allocations[#All],MATCH($C50,Allocations[[#All],[Invoice_Group]],0),MATCH($B$3,Allocations[#Headers],0))</f>
        <v>0</v>
      </c>
      <c r="CL51" s="46">
        <f>INDEX(Allocations[#All],MATCH($C50,Allocations[[#All],[Invoice_Group]],0),MATCH($B$3,Allocations[#Headers],0))</f>
        <v>0</v>
      </c>
      <c r="CM51" s="46">
        <f>INDEX(Allocations[#All],MATCH($C50,Allocations[[#All],[Invoice_Group]],0),MATCH($B$3,Allocations[#Headers],0))</f>
        <v>0</v>
      </c>
      <c r="CN51" s="46">
        <f>INDEX(Allocations[#All],MATCH($C50,Allocations[[#All],[Invoice_Group]],0),MATCH($B$3,Allocations[#Headers],0))</f>
        <v>0</v>
      </c>
      <c r="CO51" s="46">
        <f>INDEX(Allocations[#All],MATCH($C50,Allocations[[#All],[Invoice_Group]],0),MATCH($B$3,Allocations[#Headers],0))</f>
        <v>0</v>
      </c>
      <c r="CP51" s="46">
        <f>INDEX(Allocations[#All],MATCH($C50,Allocations[[#All],[Invoice_Group]],0),MATCH($B$3,Allocations[#Headers],0))</f>
        <v>0</v>
      </c>
      <c r="CQ51" s="46">
        <f>INDEX(Allocations[#All],MATCH($C50,Allocations[[#All],[Invoice_Group]],0),MATCH($B$3,Allocations[#Headers],0))</f>
        <v>0</v>
      </c>
      <c r="CR51" s="46">
        <f>INDEX(Allocations[#All],MATCH($C50,Allocations[[#All],[Invoice_Group]],0),MATCH($B$3,Allocations[#Headers],0))</f>
        <v>0</v>
      </c>
      <c r="CS51" s="46">
        <f>INDEX(Allocations[#All],MATCH($C50,Allocations[[#All],[Invoice_Group]],0),MATCH($B$3,Allocations[#Headers],0))</f>
        <v>0</v>
      </c>
      <c r="CT51" s="46">
        <f>INDEX(Allocations[#All],MATCH($C50,Allocations[[#All],[Invoice_Group]],0),MATCH($B$3,Allocations[#Headers],0))</f>
        <v>0</v>
      </c>
      <c r="CU51" s="46">
        <f>INDEX(Allocations[#All],MATCH($C50,Allocations[[#All],[Invoice_Group]],0),MATCH($B$3,Allocations[#Headers],0))</f>
        <v>0</v>
      </c>
      <c r="CV51" s="46">
        <f>INDEX(Allocations[#All],MATCH($C50,Allocations[[#All],[Invoice_Group]],0),MATCH($B$3,Allocations[#Headers],0))</f>
        <v>0</v>
      </c>
      <c r="CW51" s="46">
        <f>INDEX(Allocations[#All],MATCH($C50,Allocations[[#All],[Invoice_Group]],0),MATCH($B$3,Allocations[#Headers],0))</f>
        <v>0</v>
      </c>
      <c r="CX51" s="46">
        <f>INDEX(Allocations[#All],MATCH($C50,Allocations[[#All],[Invoice_Group]],0),MATCH($B$3,Allocations[#Headers],0))</f>
        <v>0</v>
      </c>
      <c r="CY51" s="46">
        <f>INDEX(Allocations[#All],MATCH($C50,Allocations[[#All],[Invoice_Group]],0),MATCH($B$3,Allocations[#Headers],0))</f>
        <v>0</v>
      </c>
      <c r="CZ51" s="46">
        <f>INDEX(Allocations[#All],MATCH($C50,Allocations[[#All],[Invoice_Group]],0),MATCH($B$3,Allocations[#Headers],0))</f>
        <v>0</v>
      </c>
      <c r="DA51" s="46">
        <f>INDEX(Allocations[#All],MATCH($C50,Allocations[[#All],[Invoice_Group]],0),MATCH($B$3,Allocations[#Headers],0))</f>
        <v>0</v>
      </c>
      <c r="DB51" s="46">
        <f>INDEX(Allocations[#All],MATCH($C50,Allocations[[#All],[Invoice_Group]],0),MATCH($B$3,Allocations[#Headers],0))</f>
        <v>0</v>
      </c>
      <c r="DC51" s="46">
        <f>INDEX(Allocations[#All],MATCH($C50,Allocations[[#All],[Invoice_Group]],0),MATCH($B$3,Allocations[#Headers],0))</f>
        <v>0</v>
      </c>
      <c r="DD51" s="46">
        <f>INDEX(Allocations[#All],MATCH($C50,Allocations[[#All],[Invoice_Group]],0),MATCH($B$3,Allocations[#Headers],0))</f>
        <v>0</v>
      </c>
      <c r="DE51" s="46">
        <f>INDEX(Allocations[#All],MATCH($C50,Allocations[[#All],[Invoice_Group]],0),MATCH($B$3,Allocations[#Headers],0))</f>
        <v>0</v>
      </c>
      <c r="DF51" s="46">
        <f>INDEX(Allocations[#All],MATCH($C50,Allocations[[#All],[Invoice_Group]],0),MATCH($B$3,Allocations[#Headers],0))</f>
        <v>0</v>
      </c>
      <c r="DG51" s="46">
        <f>INDEX(Allocations[#All],MATCH($C50,Allocations[[#All],[Invoice_Group]],0),MATCH($B$3,Allocations[#Headers],0))</f>
        <v>0</v>
      </c>
      <c r="DH51" s="46">
        <f>INDEX(Allocations[#All],MATCH($C50,Allocations[[#All],[Invoice_Group]],0),MATCH($B$3,Allocations[#Headers],0))</f>
        <v>0</v>
      </c>
      <c r="DI51" s="46">
        <f>INDEX(Allocations[#All],MATCH($C50,Allocations[[#All],[Invoice_Group]],0),MATCH($B$3,Allocations[#Headers],0))</f>
        <v>0</v>
      </c>
      <c r="DJ51" s="46">
        <f>INDEX(Allocations[#All],MATCH($C50,Allocations[[#All],[Invoice_Group]],0),MATCH($B$3,Allocations[#Headers],0))</f>
        <v>0</v>
      </c>
      <c r="DK51" s="46">
        <f>INDEX(Allocations[#All],MATCH($C50,Allocations[[#All],[Invoice_Group]],0),MATCH($B$3,Allocations[#Headers],0))</f>
        <v>0</v>
      </c>
      <c r="DL51" s="46">
        <f>INDEX(Allocations[#All],MATCH($C50,Allocations[[#All],[Invoice_Group]],0),MATCH($B$3,Allocations[#Headers],0))</f>
        <v>0</v>
      </c>
      <c r="DM51" s="46">
        <f>INDEX(Allocations[#All],MATCH($C50,Allocations[[#All],[Invoice_Group]],0),MATCH($B$3,Allocations[#Headers],0))</f>
        <v>0</v>
      </c>
      <c r="DN51" s="46">
        <f>INDEX(Allocations[#All],MATCH($C50,Allocations[[#All],[Invoice_Group]],0),MATCH($B$3,Allocations[#Headers],0))</f>
        <v>0</v>
      </c>
      <c r="DO51" s="46">
        <f>INDEX(Allocations[#All],MATCH($C50,Allocations[[#All],[Invoice_Group]],0),MATCH($B$3,Allocations[#Headers],0))</f>
        <v>0</v>
      </c>
      <c r="DP51" s="46">
        <f>INDEX(Allocations[#All],MATCH($C50,Allocations[[#All],[Invoice_Group]],0),MATCH($B$3,Allocations[#Headers],0))</f>
        <v>0</v>
      </c>
      <c r="DQ51" s="46">
        <f>INDEX(Allocations[#All],MATCH($C50,Allocations[[#All],[Invoice_Group]],0),MATCH($B$3,Allocations[#Headers],0))</f>
        <v>0</v>
      </c>
      <c r="DR51" s="46">
        <f>INDEX(Allocations[#All],MATCH($C50,Allocations[[#All],[Invoice_Group]],0),MATCH($B$3,Allocations[#Headers],0))</f>
        <v>0</v>
      </c>
      <c r="DS51" s="46">
        <f>INDEX(Allocations[#All],MATCH($C50,Allocations[[#All],[Invoice_Group]],0),MATCH($B$3,Allocations[#Headers],0))</f>
        <v>0</v>
      </c>
      <c r="DT51" s="46">
        <f>INDEX(Allocations[#All],MATCH($C50,Allocations[[#All],[Invoice_Group]],0),MATCH($B$3,Allocations[#Headers],0))</f>
        <v>0</v>
      </c>
      <c r="DU51" s="46">
        <f>INDEX(Allocations[#All],MATCH($C50,Allocations[[#All],[Invoice_Group]],0),MATCH($B$3,Allocations[#Headers],0))</f>
        <v>0</v>
      </c>
      <c r="DV51" s="46">
        <f>INDEX(Allocations[#All],MATCH($C50,Allocations[[#All],[Invoice_Group]],0),MATCH($B$3,Allocations[#Headers],0))</f>
        <v>0</v>
      </c>
      <c r="DW51" s="46">
        <f>INDEX(Allocations[#All],MATCH($C50,Allocations[[#All],[Invoice_Group]],0),MATCH($B$3,Allocations[#Headers],0))</f>
        <v>0</v>
      </c>
      <c r="DX51" s="46">
        <f>INDEX(Allocations[#All],MATCH($C50,Allocations[[#All],[Invoice_Group]],0),MATCH($B$3,Allocations[#Headers],0))</f>
        <v>0</v>
      </c>
      <c r="DY51" s="46">
        <f>INDEX(Allocations[#All],MATCH($C50,Allocations[[#All],[Invoice_Group]],0),MATCH($B$3,Allocations[#Headers],0))</f>
        <v>0</v>
      </c>
      <c r="DZ51" s="46">
        <f>INDEX(Allocations[#All],MATCH($C50,Allocations[[#All],[Invoice_Group]],0),MATCH($B$3,Allocations[#Headers],0))</f>
        <v>0</v>
      </c>
      <c r="EA51" s="46">
        <f>INDEX(Allocations[#All],MATCH($C50,Allocations[[#All],[Invoice_Group]],0),MATCH($B$3,Allocations[#Headers],0))</f>
        <v>0</v>
      </c>
      <c r="EB51" s="46">
        <f>INDEX(Allocations[#All],MATCH($C50,Allocations[[#All],[Invoice_Group]],0),MATCH($B$3,Allocations[#Headers],0))</f>
        <v>0</v>
      </c>
      <c r="EC51" s="46">
        <f>INDEX(Allocations[#All],MATCH($C50,Allocations[[#All],[Invoice_Group]],0),MATCH($B$3,Allocations[#Headers],0))</f>
        <v>0</v>
      </c>
      <c r="ED51" s="46">
        <f>INDEX(Allocations[#All],MATCH($C50,Allocations[[#All],[Invoice_Group]],0),MATCH($B$3,Allocations[#Headers],0))</f>
        <v>0</v>
      </c>
      <c r="EE51" s="46">
        <f>INDEX(Allocations[#All],MATCH($C50,Allocations[[#All],[Invoice_Group]],0),MATCH($B$3,Allocations[#Headers],0))</f>
        <v>0</v>
      </c>
      <c r="EF51" s="46">
        <f>INDEX(Allocations[#All],MATCH($C50,Allocations[[#All],[Invoice_Group]],0),MATCH($B$3,Allocations[#Headers],0))</f>
        <v>0</v>
      </c>
      <c r="EG51" s="46">
        <f>INDEX(Allocations[#All],MATCH($C50,Allocations[[#All],[Invoice_Group]],0),MATCH($B$3,Allocations[#Headers],0))</f>
        <v>0</v>
      </c>
      <c r="EH51" s="46">
        <f>INDEX(Allocations[#All],MATCH($C50,Allocations[[#All],[Invoice_Group]],0),MATCH($B$3,Allocations[#Headers],0))</f>
        <v>0</v>
      </c>
      <c r="EI51" s="46">
        <f>INDEX(Allocations[#All],MATCH($C50,Allocations[[#All],[Invoice_Group]],0),MATCH($B$3,Allocations[#Headers],0))</f>
        <v>0</v>
      </c>
      <c r="EJ51" s="46">
        <f>INDEX(Allocations[#All],MATCH($C50,Allocations[[#All],[Invoice_Group]],0),MATCH($B$3,Allocations[#Headers],0))</f>
        <v>0</v>
      </c>
      <c r="EK51" s="46">
        <f>INDEX(Allocations[#All],MATCH($C50,Allocations[[#All],[Invoice_Group]],0),MATCH($B$3,Allocations[#Headers],0))</f>
        <v>0</v>
      </c>
      <c r="EL51" s="46">
        <f>INDEX(Allocations[#All],MATCH($C50,Allocations[[#All],[Invoice_Group]],0),MATCH($B$3,Allocations[#Headers],0))</f>
        <v>0</v>
      </c>
      <c r="EM51" s="46">
        <f>INDEX(Allocations[#All],MATCH($C50,Allocations[[#All],[Invoice_Group]],0),MATCH($B$3,Allocations[#Headers],0))</f>
        <v>0</v>
      </c>
      <c r="EN51" s="46">
        <f>INDEX(Allocations[#All],MATCH($C50,Allocations[[#All],[Invoice_Group]],0),MATCH($B$3,Allocations[#Headers],0))</f>
        <v>0</v>
      </c>
      <c r="EO51" s="46">
        <f>INDEX(Allocations[#All],MATCH($C50,Allocations[[#All],[Invoice_Group]],0),MATCH($B$3,Allocations[#Headers],0))</f>
        <v>0</v>
      </c>
      <c r="EP51" s="46">
        <f>INDEX(Allocations[#All],MATCH($C50,Allocations[[#All],[Invoice_Group]],0),MATCH($B$3,Allocations[#Headers],0))</f>
        <v>0</v>
      </c>
      <c r="EQ51" s="46">
        <f>INDEX(Allocations[#All],MATCH($C50,Allocations[[#All],[Invoice_Group]],0),MATCH($B$3,Allocations[#Headers],0))</f>
        <v>0</v>
      </c>
      <c r="ER51" s="46">
        <f>INDEX(Allocations[#All],MATCH($C50,Allocations[[#All],[Invoice_Group]],0),MATCH($B$3,Allocations[#Headers],0))</f>
        <v>0</v>
      </c>
      <c r="ES51" s="46">
        <f>INDEX(Allocations[#All],MATCH($C50,Allocations[[#All],[Invoice_Group]],0),MATCH($B$3,Allocations[#Headers],0))</f>
        <v>0</v>
      </c>
      <c r="ET51" s="46">
        <f>INDEX(Allocations[#All],MATCH($C50,Allocations[[#All],[Invoice_Group]],0),MATCH($B$3,Allocations[#Headers],0))</f>
        <v>0</v>
      </c>
      <c r="EU51" s="46">
        <f>INDEX(Allocations[#All],MATCH($C50,Allocations[[#All],[Invoice_Group]],0),MATCH($B$3,Allocations[#Headers],0))</f>
        <v>0</v>
      </c>
      <c r="EV51" s="46">
        <f>INDEX(Allocations[#All],MATCH($C50,Allocations[[#All],[Invoice_Group]],0),MATCH($B$3,Allocations[#Headers],0))</f>
        <v>0</v>
      </c>
      <c r="EW51" s="46">
        <f>INDEX(Allocations[#All],MATCH($C50,Allocations[[#All],[Invoice_Group]],0),MATCH($B$3,Allocations[#Headers],0))</f>
        <v>0</v>
      </c>
      <c r="EX51" s="46">
        <f>INDEX(Allocations[#All],MATCH($C50,Allocations[[#All],[Invoice_Group]],0),MATCH($B$3,Allocations[#Headers],0))</f>
        <v>0</v>
      </c>
      <c r="EY51" s="46">
        <f>INDEX(Allocations[#All],MATCH($C50,Allocations[[#All],[Invoice_Group]],0),MATCH($B$3,Allocations[#Headers],0))</f>
        <v>0</v>
      </c>
      <c r="EZ51" s="46">
        <f>INDEX(Allocations[#All],MATCH($C50,Allocations[[#All],[Invoice_Group]],0),MATCH($B$3,Allocations[#Headers],0))</f>
        <v>0</v>
      </c>
      <c r="FA51" s="46">
        <f>INDEX(Allocations[#All],MATCH($C50,Allocations[[#All],[Invoice_Group]],0),MATCH($B$3,Allocations[#Headers],0))</f>
        <v>0</v>
      </c>
      <c r="FB51" s="46">
        <f>INDEX(Allocations[#All],MATCH($C50,Allocations[[#All],[Invoice_Group]],0),MATCH($B$3,Allocations[#Headers],0))</f>
        <v>0</v>
      </c>
      <c r="FC51" s="46">
        <f>INDEX(Allocations[#All],MATCH($C50,Allocations[[#All],[Invoice_Group]],0),MATCH($B$3,Allocations[#Headers],0))</f>
        <v>0</v>
      </c>
      <c r="FD51" s="46">
        <f>INDEX(Allocations[#All],MATCH($C50,Allocations[[#All],[Invoice_Group]],0),MATCH($B$3,Allocations[#Headers],0))</f>
        <v>0</v>
      </c>
      <c r="FE51" s="46">
        <f>INDEX(Allocations[#All],MATCH($C50,Allocations[[#All],[Invoice_Group]],0),MATCH($B$3,Allocations[#Headers],0))</f>
        <v>0</v>
      </c>
      <c r="FF51" s="46">
        <f>INDEX(Allocations[#All],MATCH($C50,Allocations[[#All],[Invoice_Group]],0),MATCH($B$3,Allocations[#Headers],0))</f>
        <v>0</v>
      </c>
      <c r="FG51" s="46">
        <f>INDEX(Allocations[#All],MATCH($C50,Allocations[[#All],[Invoice_Group]],0),MATCH($B$3,Allocations[#Headers],0))</f>
        <v>0</v>
      </c>
      <c r="FH51" s="46">
        <f>INDEX(Allocations[#All],MATCH($C50,Allocations[[#All],[Invoice_Group]],0),MATCH($B$3,Allocations[#Headers],0))</f>
        <v>0</v>
      </c>
      <c r="FI51" s="46">
        <f>INDEX(Allocations[#All],MATCH($C50,Allocations[[#All],[Invoice_Group]],0),MATCH($B$3,Allocations[#Headers],0))</f>
        <v>0</v>
      </c>
      <c r="FJ51" s="46">
        <f>INDEX(Allocations[#All],MATCH($C50,Allocations[[#All],[Invoice_Group]],0),MATCH($B$3,Allocations[#Headers],0))</f>
        <v>0</v>
      </c>
      <c r="FK51" s="46">
        <f>INDEX(Allocations[#All],MATCH($C50,Allocations[[#All],[Invoice_Group]],0),MATCH($B$3,Allocations[#Headers],0))</f>
        <v>0</v>
      </c>
      <c r="FL51" s="46">
        <f>INDEX(Allocations[#All],MATCH($C50,Allocations[[#All],[Invoice_Group]],0),MATCH($B$3,Allocations[#Headers],0))</f>
        <v>0</v>
      </c>
      <c r="FM51" s="46">
        <f>INDEX(Allocations[#All],MATCH($C50,Allocations[[#All],[Invoice_Group]],0),MATCH($B$3,Allocations[#Headers],0))</f>
        <v>0</v>
      </c>
      <c r="FN51" s="46">
        <f>INDEX(Allocations[#All],MATCH($C50,Allocations[[#All],[Invoice_Group]],0),MATCH($B$3,Allocations[#Headers],0))</f>
        <v>0</v>
      </c>
      <c r="FO51" s="46">
        <f>INDEX(Allocations[#All],MATCH($C50,Allocations[[#All],[Invoice_Group]],0),MATCH($B$3,Allocations[#Headers],0))</f>
        <v>0</v>
      </c>
      <c r="FP51" s="46">
        <f>INDEX(Allocations[#All],MATCH($C50,Allocations[[#All],[Invoice_Group]],0),MATCH($B$3,Allocations[#Headers],0))</f>
        <v>0</v>
      </c>
      <c r="FQ51" s="46">
        <f>INDEX(Allocations[#All],MATCH($C50,Allocations[[#All],[Invoice_Group]],0),MATCH($B$3,Allocations[#Headers],0))</f>
        <v>0</v>
      </c>
      <c r="FR51" s="46">
        <f>INDEX(Allocations[#All],MATCH($C50,Allocations[[#All],[Invoice_Group]],0),MATCH($B$3,Allocations[#Headers],0))</f>
        <v>0</v>
      </c>
      <c r="FS51" s="46">
        <f>INDEX(Allocations[#All],MATCH($C50,Allocations[[#All],[Invoice_Group]],0),MATCH($B$3,Allocations[#Headers],0))</f>
        <v>0</v>
      </c>
      <c r="FT51" s="46">
        <f>INDEX(Allocations[#All],MATCH($C50,Allocations[[#All],[Invoice_Group]],0),MATCH($B$3,Allocations[#Headers],0))</f>
        <v>0</v>
      </c>
      <c r="FU51" s="46">
        <f>INDEX(Allocations[#All],MATCH($C50,Allocations[[#All],[Invoice_Group]],0),MATCH($B$3,Allocations[#Headers],0))</f>
        <v>0</v>
      </c>
      <c r="FV51" s="46">
        <f>INDEX(Allocations[#All],MATCH($C50,Allocations[[#All],[Invoice_Group]],0),MATCH($B$3,Allocations[#Headers],0))</f>
        <v>0</v>
      </c>
      <c r="FW51" s="46">
        <f>INDEX(Allocations[#All],MATCH($C50,Allocations[[#All],[Invoice_Group]],0),MATCH($B$3,Allocations[#Headers],0))</f>
        <v>0</v>
      </c>
      <c r="FX51" s="46">
        <f>INDEX(Allocations[#All],MATCH($C50,Allocations[[#All],[Invoice_Group]],0),MATCH($B$3,Allocations[#Headers],0))</f>
        <v>0</v>
      </c>
      <c r="FY51" s="46">
        <f>INDEX(Allocations[#All],MATCH($C50,Allocations[[#All],[Invoice_Group]],0),MATCH($B$3,Allocations[#Headers],0))</f>
        <v>0</v>
      </c>
      <c r="FZ51" s="46">
        <f>INDEX(Allocations[#All],MATCH($C50,Allocations[[#All],[Invoice_Group]],0),MATCH($B$3,Allocations[#Headers],0))</f>
        <v>0</v>
      </c>
      <c r="GA51" s="46">
        <f>INDEX(Allocations[#All],MATCH($C50,Allocations[[#All],[Invoice_Group]],0),MATCH($B$3,Allocations[#Headers],0))</f>
        <v>0</v>
      </c>
      <c r="GB51" s="46">
        <f>INDEX(Allocations[#All],MATCH($C50,Allocations[[#All],[Invoice_Group]],0),MATCH($B$3,Allocations[#Headers],0))</f>
        <v>0</v>
      </c>
      <c r="GC51" s="46">
        <f>INDEX(Allocations[#All],MATCH($C50,Allocations[[#All],[Invoice_Group]],0),MATCH($B$3,Allocations[#Headers],0))</f>
        <v>0</v>
      </c>
      <c r="GD51" s="46">
        <f>INDEX(Allocations[#All],MATCH($C50,Allocations[[#All],[Invoice_Group]],0),MATCH($B$3,Allocations[#Headers],0))</f>
        <v>0</v>
      </c>
      <c r="GE51" s="46">
        <f>INDEX(Allocations[#All],MATCH($C50,Allocations[[#All],[Invoice_Group]],0),MATCH($B$3,Allocations[#Headers],0))</f>
        <v>0</v>
      </c>
      <c r="GF51" s="46">
        <f>INDEX(Allocations[#All],MATCH($C50,Allocations[[#All],[Invoice_Group]],0),MATCH($B$3,Allocations[#Headers],0))</f>
        <v>0</v>
      </c>
      <c r="GG51" s="46">
        <f>INDEX(Allocations[#All],MATCH($C50,Allocations[[#All],[Invoice_Group]],0),MATCH($B$3,Allocations[#Headers],0))</f>
        <v>0</v>
      </c>
      <c r="GH51" s="46">
        <f>INDEX(Allocations[#All],MATCH($C50,Allocations[[#All],[Invoice_Group]],0),MATCH($B$3,Allocations[#Headers],0))</f>
        <v>0</v>
      </c>
      <c r="GI51" s="46">
        <f>INDEX(Allocations[#All],MATCH($C50,Allocations[[#All],[Invoice_Group]],0),MATCH($B$3,Allocations[#Headers],0))</f>
        <v>0</v>
      </c>
      <c r="GJ51" s="46">
        <f>INDEX(Allocations[#All],MATCH($C50,Allocations[[#All],[Invoice_Group]],0),MATCH($B$3,Allocations[#Headers],0))</f>
        <v>0</v>
      </c>
      <c r="GK51" s="46">
        <f>INDEX(Allocations[#All],MATCH($C50,Allocations[[#All],[Invoice_Group]],0),MATCH($B$3,Allocations[#Headers],0))</f>
        <v>0</v>
      </c>
      <c r="GL51" s="46">
        <f>INDEX(Allocations[#All],MATCH($C50,Allocations[[#All],[Invoice_Group]],0),MATCH($B$3,Allocations[#Headers],0))</f>
        <v>0</v>
      </c>
      <c r="GM51" s="46">
        <f>INDEX(Allocations[#All],MATCH($C50,Allocations[[#All],[Invoice_Group]],0),MATCH($B$3,Allocations[#Headers],0))</f>
        <v>0</v>
      </c>
      <c r="GN51" s="46">
        <f>INDEX(Allocations[#All],MATCH($C50,Allocations[[#All],[Invoice_Group]],0),MATCH($B$3,Allocations[#Headers],0))</f>
        <v>0</v>
      </c>
      <c r="GO51" s="46">
        <f>INDEX(Allocations[#All],MATCH($C50,Allocations[[#All],[Invoice_Group]],0),MATCH($B$3,Allocations[#Headers],0))</f>
        <v>0</v>
      </c>
      <c r="GP51" s="46">
        <f>INDEX(Allocations[#All],MATCH($C50,Allocations[[#All],[Invoice_Group]],0),MATCH($B$3,Allocations[#Headers],0))</f>
        <v>0</v>
      </c>
      <c r="GQ51" s="46">
        <f>INDEX(Allocations[#All],MATCH($C50,Allocations[[#All],[Invoice_Group]],0),MATCH($B$3,Allocations[#Headers],0))</f>
        <v>0</v>
      </c>
      <c r="GR51" s="46">
        <f>INDEX(Allocations[#All],MATCH($C50,Allocations[[#All],[Invoice_Group]],0),MATCH($B$3,Allocations[#Headers],0))</f>
        <v>0</v>
      </c>
      <c r="GS51" s="46">
        <f>INDEX(Allocations[#All],MATCH($C50,Allocations[[#All],[Invoice_Group]],0),MATCH($B$3,Allocations[#Headers],0))</f>
        <v>0</v>
      </c>
      <c r="GT51" s="46">
        <f>INDEX(Allocations[#All],MATCH($C50,Allocations[[#All],[Invoice_Group]],0),MATCH($B$3,Allocations[#Headers],0))</f>
        <v>0</v>
      </c>
      <c r="GU51" s="46">
        <f>INDEX(Allocations[#All],MATCH($C50,Allocations[[#All],[Invoice_Group]],0),MATCH($B$3,Allocations[#Headers],0))</f>
        <v>0</v>
      </c>
      <c r="GV51" s="46">
        <f>INDEX(Allocations[#All],MATCH($C50,Allocations[[#All],[Invoice_Group]],0),MATCH($B$3,Allocations[#Headers],0))</f>
        <v>0</v>
      </c>
      <c r="GW51" s="46">
        <f>INDEX(Allocations[#All],MATCH($C50,Allocations[[#All],[Invoice_Group]],0),MATCH($B$3,Allocations[#Headers],0))</f>
        <v>0</v>
      </c>
      <c r="GX51" s="46">
        <f>INDEX(Allocations[#All],MATCH($C50,Allocations[[#All],[Invoice_Group]],0),MATCH($B$3,Allocations[#Headers],0))</f>
        <v>0</v>
      </c>
      <c r="GY51" s="46">
        <f>INDEX(Allocations[#All],MATCH($C50,Allocations[[#All],[Invoice_Group]],0),MATCH($B$3,Allocations[#Headers],0))</f>
        <v>0</v>
      </c>
      <c r="GZ51" s="46">
        <f>INDEX(Allocations[#All],MATCH($C50,Allocations[[#All],[Invoice_Group]],0),MATCH($B$3,Allocations[#Headers],0))</f>
        <v>0</v>
      </c>
      <c r="HA51" s="46">
        <f>INDEX(Allocations[#All],MATCH($C50,Allocations[[#All],[Invoice_Group]],0),MATCH($B$3,Allocations[#Headers],0))</f>
        <v>0</v>
      </c>
      <c r="HB51" s="46">
        <f>INDEX(Allocations[#All],MATCH($C50,Allocations[[#All],[Invoice_Group]],0),MATCH($B$3,Allocations[#Headers],0))</f>
        <v>0</v>
      </c>
      <c r="HC51" s="46">
        <f>INDEX(Allocations[#All],MATCH($C50,Allocations[[#All],[Invoice_Group]],0),MATCH($B$3,Allocations[#Headers],0))</f>
        <v>0</v>
      </c>
      <c r="HD51" s="46">
        <f>INDEX(Allocations[#All],MATCH($C50,Allocations[[#All],[Invoice_Group]],0),MATCH($B$3,Allocations[#Headers],0))</f>
        <v>0</v>
      </c>
      <c r="HE51" s="46">
        <f>INDEX(Allocations[#All],MATCH($C50,Allocations[[#All],[Invoice_Group]],0),MATCH($B$3,Allocations[#Headers],0))</f>
        <v>0</v>
      </c>
      <c r="HF51" s="46">
        <f>INDEX(Allocations[#All],MATCH($C50,Allocations[[#All],[Invoice_Group]],0),MATCH($B$3,Allocations[#Headers],0))</f>
        <v>0</v>
      </c>
      <c r="HG51" s="46">
        <f>INDEX(Allocations[#All],MATCH($C50,Allocations[[#All],[Invoice_Group]],0),MATCH($B$3,Allocations[#Headers],0))</f>
        <v>0</v>
      </c>
      <c r="HH51" s="46">
        <f>INDEX(Allocations[#All],MATCH($C50,Allocations[[#All],[Invoice_Group]],0),MATCH($B$3,Allocations[#Headers],0))</f>
        <v>0</v>
      </c>
      <c r="HI51" s="46">
        <f>INDEX(Allocations[#All],MATCH($C50,Allocations[[#All],[Invoice_Group]],0),MATCH($B$3,Allocations[#Headers],0))</f>
        <v>0</v>
      </c>
      <c r="HJ51" s="46">
        <f>INDEX(Allocations[#All],MATCH($C50,Allocations[[#All],[Invoice_Group]],0),MATCH($B$3,Allocations[#Headers],0))</f>
        <v>0</v>
      </c>
      <c r="HK51" s="46">
        <f>INDEX(Allocations[#All],MATCH($C50,Allocations[[#All],[Invoice_Group]],0),MATCH($B$3,Allocations[#Headers],0))</f>
        <v>0</v>
      </c>
      <c r="HL51" s="46">
        <f>INDEX(Allocations[#All],MATCH($C50,Allocations[[#All],[Invoice_Group]],0),MATCH($B$3,Allocations[#Headers],0))</f>
        <v>0</v>
      </c>
      <c r="HM51" s="46">
        <f>INDEX(Allocations[#All],MATCH($C50,Allocations[[#All],[Invoice_Group]],0),MATCH($B$3,Allocations[#Headers],0))</f>
        <v>0</v>
      </c>
      <c r="HN51" s="46">
        <f>INDEX(Allocations[#All],MATCH($C50,Allocations[[#All],[Invoice_Group]],0),MATCH($B$3,Allocations[#Headers],0))</f>
        <v>0</v>
      </c>
      <c r="HO51" s="46">
        <f>INDEX(Allocations[#All],MATCH($C50,Allocations[[#All],[Invoice_Group]],0),MATCH($B$3,Allocations[#Headers],0))</f>
        <v>0</v>
      </c>
      <c r="HP51" s="46">
        <f>INDEX(Allocations[#All],MATCH($C50,Allocations[[#All],[Invoice_Group]],0),MATCH($B$3,Allocations[#Headers],0))</f>
        <v>0</v>
      </c>
      <c r="HQ51" s="46">
        <f>INDEX(Allocations[#All],MATCH($C50,Allocations[[#All],[Invoice_Group]],0),MATCH($B$3,Allocations[#Headers],0))</f>
        <v>0</v>
      </c>
      <c r="HR51" s="46">
        <f>INDEX(Allocations[#All],MATCH($C50,Allocations[[#All],[Invoice_Group]],0),MATCH($B$3,Allocations[#Headers],0))</f>
        <v>0</v>
      </c>
      <c r="HS51" s="46">
        <f>INDEX(Allocations[#All],MATCH($C50,Allocations[[#All],[Invoice_Group]],0),MATCH($B$3,Allocations[#Headers],0))</f>
        <v>0</v>
      </c>
      <c r="HT51" s="46">
        <f>INDEX(Allocations[#All],MATCH($C50,Allocations[[#All],[Invoice_Group]],0),MATCH($B$3,Allocations[#Headers],0))</f>
        <v>0</v>
      </c>
      <c r="HU51" s="46">
        <f>INDEX(Allocations[#All],MATCH($C50,Allocations[[#All],[Invoice_Group]],0),MATCH($B$3,Allocations[#Headers],0))</f>
        <v>0</v>
      </c>
      <c r="HV51" s="46">
        <f>INDEX(Allocations[#All],MATCH($C50,Allocations[[#All],[Invoice_Group]],0),MATCH($B$3,Allocations[#Headers],0))</f>
        <v>0</v>
      </c>
      <c r="HW51" s="46">
        <f>INDEX(Allocations[#All],MATCH($C50,Allocations[[#All],[Invoice_Group]],0),MATCH($B$3,Allocations[#Headers],0))</f>
        <v>0</v>
      </c>
      <c r="HX51" s="46">
        <f>INDEX(Allocations[#All],MATCH($C50,Allocations[[#All],[Invoice_Group]],0),MATCH($B$3,Allocations[#Headers],0))</f>
        <v>0</v>
      </c>
      <c r="HY51" s="46">
        <f>INDEX(Allocations[#All],MATCH($C50,Allocations[[#All],[Invoice_Group]],0),MATCH($B$3,Allocations[#Headers],0))</f>
        <v>0</v>
      </c>
      <c r="HZ51" s="46">
        <f>INDEX(Allocations[#All],MATCH($C50,Allocations[[#All],[Invoice_Group]],0),MATCH($B$3,Allocations[#Headers],0))</f>
        <v>0</v>
      </c>
      <c r="IA51" s="46">
        <f>INDEX(Allocations[#All],MATCH($C50,Allocations[[#All],[Invoice_Group]],0),MATCH($B$3,Allocations[#Headers],0))</f>
        <v>0</v>
      </c>
      <c r="IB51" s="46">
        <f>INDEX(Allocations[#All],MATCH($C50,Allocations[[#All],[Invoice_Group]],0),MATCH($B$3,Allocations[#Headers],0))</f>
        <v>0</v>
      </c>
      <c r="IC51" s="46">
        <f>INDEX(Allocations[#All],MATCH($C50,Allocations[[#All],[Invoice_Group]],0),MATCH($B$3,Allocations[#Headers],0))</f>
        <v>0</v>
      </c>
      <c r="ID51" s="46">
        <f>INDEX(Allocations[#All],MATCH($C50,Allocations[[#All],[Invoice_Group]],0),MATCH($B$3,Allocations[#Headers],0))</f>
        <v>0</v>
      </c>
      <c r="IE51" s="46">
        <f>INDEX(Allocations[#All],MATCH($C50,Allocations[[#All],[Invoice_Group]],0),MATCH($B$3,Allocations[#Headers],0))</f>
        <v>0</v>
      </c>
      <c r="IF51" s="46">
        <f>INDEX(Allocations[#All],MATCH($C50,Allocations[[#All],[Invoice_Group]],0),MATCH($B$3,Allocations[#Headers],0))</f>
        <v>0</v>
      </c>
      <c r="IG51" s="46">
        <f>INDEX(Allocations[#All],MATCH($C50,Allocations[[#All],[Invoice_Group]],0),MATCH($B$3,Allocations[#Headers],0))</f>
        <v>0</v>
      </c>
      <c r="IH51" s="46">
        <f>INDEX(Allocations[#All],MATCH($C50,Allocations[[#All],[Invoice_Group]],0),MATCH($B$3,Allocations[#Headers],0))</f>
        <v>0</v>
      </c>
      <c r="II51" s="46">
        <f>INDEX(Allocations[#All],MATCH($C50,Allocations[[#All],[Invoice_Group]],0),MATCH($B$3,Allocations[#Headers],0))</f>
        <v>0</v>
      </c>
      <c r="IJ51" s="46">
        <f>INDEX(Allocations[#All],MATCH($C50,Allocations[[#All],[Invoice_Group]],0),MATCH($B$3,Allocations[#Headers],0))</f>
        <v>0</v>
      </c>
      <c r="IK51" s="46">
        <f>INDEX(Allocations[#All],MATCH($C50,Allocations[[#All],[Invoice_Group]],0),MATCH($B$3,Allocations[#Headers],0))</f>
        <v>0</v>
      </c>
      <c r="IL51" s="46">
        <f>INDEX(Allocations[#All],MATCH($C50,Allocations[[#All],[Invoice_Group]],0),MATCH($B$3,Allocations[#Headers],0))</f>
        <v>0</v>
      </c>
      <c r="IM51" s="46">
        <f>INDEX(Allocations[#All],MATCH($C50,Allocations[[#All],[Invoice_Group]],0),MATCH($B$3,Allocations[#Headers],0))</f>
        <v>0</v>
      </c>
      <c r="IN51" s="46">
        <f>INDEX(Allocations[#All],MATCH($C50,Allocations[[#All],[Invoice_Group]],0),MATCH($B$3,Allocations[#Headers],0))</f>
        <v>0</v>
      </c>
      <c r="IO51" s="46">
        <f>INDEX(Allocations[#All],MATCH($C50,Allocations[[#All],[Invoice_Group]],0),MATCH($B$3,Allocations[#Headers],0))</f>
        <v>0</v>
      </c>
      <c r="IP51" s="46">
        <f>INDEX(Allocations[#All],MATCH($C50,Allocations[[#All],[Invoice_Group]],0),MATCH($B$3,Allocations[#Headers],0))</f>
        <v>0</v>
      </c>
      <c r="IQ51" s="46">
        <f>INDEX(Allocations[#All],MATCH($C50,Allocations[[#All],[Invoice_Group]],0),MATCH($B$3,Allocations[#Headers],0))</f>
        <v>0</v>
      </c>
      <c r="IR51" s="46">
        <f>INDEX(Allocations[#All],MATCH($C50,Allocations[[#All],[Invoice_Group]],0),MATCH($B$3,Allocations[#Headers],0))</f>
        <v>0</v>
      </c>
      <c r="IS51" s="46">
        <f>INDEX(Allocations[#All],MATCH($C50,Allocations[[#All],[Invoice_Group]],0),MATCH($B$3,Allocations[#Headers],0))</f>
        <v>0</v>
      </c>
      <c r="IT51" s="46">
        <f>INDEX(Allocations[#All],MATCH($C50,Allocations[[#All],[Invoice_Group]],0),MATCH($B$3,Allocations[#Headers],0))</f>
        <v>0</v>
      </c>
      <c r="IU51" s="46">
        <f>INDEX(Allocations[#All],MATCH($C50,Allocations[[#All],[Invoice_Group]],0),MATCH($B$3,Allocations[#Headers],0))</f>
        <v>0</v>
      </c>
      <c r="IV51" s="46">
        <f>INDEX(Allocations[#All],MATCH($C50,Allocations[[#All],[Invoice_Group]],0),MATCH($B$3,Allocations[#Headers],0))</f>
        <v>0</v>
      </c>
      <c r="IW51" s="46">
        <f>INDEX(Allocations[#All],MATCH($C50,Allocations[[#All],[Invoice_Group]],0),MATCH($B$3,Allocations[#Headers],0))</f>
        <v>0</v>
      </c>
      <c r="IX51" s="46">
        <f>INDEX(Allocations[#All],MATCH($C50,Allocations[[#All],[Invoice_Group]],0),MATCH($B$3,Allocations[#Headers],0))</f>
        <v>0</v>
      </c>
      <c r="IY51" s="46">
        <f>INDEX(Allocations[#All],MATCH($C50,Allocations[[#All],[Invoice_Group]],0),MATCH($B$3,Allocations[#Headers],0))</f>
        <v>0</v>
      </c>
      <c r="IZ51" s="46">
        <f>INDEX(Allocations[#All],MATCH($C50,Allocations[[#All],[Invoice_Group]],0),MATCH($B$3,Allocations[#Headers],0))</f>
        <v>0</v>
      </c>
      <c r="JA51" s="46">
        <f>INDEX(Allocations[#All],MATCH($C50,Allocations[[#All],[Invoice_Group]],0),MATCH($B$3,Allocations[#Headers],0))</f>
        <v>0</v>
      </c>
      <c r="JB51" s="46">
        <f>INDEX(Allocations[#All],MATCH($C50,Allocations[[#All],[Invoice_Group]],0),MATCH($B$3,Allocations[#Headers],0))</f>
        <v>0</v>
      </c>
      <c r="JC51" s="46">
        <f>INDEX(Allocations[#All],MATCH($C50,Allocations[[#All],[Invoice_Group]],0),MATCH($B$3,Allocations[#Headers],0))</f>
        <v>0</v>
      </c>
      <c r="JD51" s="46">
        <f>INDEX(Allocations[#All],MATCH($C50,Allocations[[#All],[Invoice_Group]],0),MATCH($B$3,Allocations[#Headers],0))</f>
        <v>0</v>
      </c>
      <c r="JE51" s="46">
        <f>INDEX(Allocations[#All],MATCH($C50,Allocations[[#All],[Invoice_Group]],0),MATCH($B$3,Allocations[#Headers],0))</f>
        <v>0</v>
      </c>
      <c r="JF51" s="46">
        <f>INDEX(Allocations[#All],MATCH($C50,Allocations[[#All],[Invoice_Group]],0),MATCH($B$3,Allocations[#Headers],0))</f>
        <v>0</v>
      </c>
      <c r="JG51" s="46">
        <f>INDEX(Allocations[#All],MATCH($C50,Allocations[[#All],[Invoice_Group]],0),MATCH($B$3,Allocations[#Headers],0))</f>
        <v>0</v>
      </c>
      <c r="JH51" s="46">
        <f>INDEX(Allocations[#All],MATCH($C50,Allocations[[#All],[Invoice_Group]],0),MATCH($B$3,Allocations[#Headers],0))</f>
        <v>0</v>
      </c>
      <c r="JI51" s="46">
        <f>INDEX(Allocations[#All],MATCH($C50,Allocations[[#All],[Invoice_Group]],0),MATCH($B$3,Allocations[#Headers],0))</f>
        <v>0</v>
      </c>
      <c r="JJ51" s="46">
        <f>INDEX(Allocations[#All],MATCH($C50,Allocations[[#All],[Invoice_Group]],0),MATCH($B$3,Allocations[#Headers],0))</f>
        <v>0</v>
      </c>
      <c r="JK51" s="46">
        <f>INDEX(Allocations[#All],MATCH($C50,Allocations[[#All],[Invoice_Group]],0),MATCH($B$3,Allocations[#Headers],0))</f>
        <v>0</v>
      </c>
      <c r="JL51" s="46">
        <f>INDEX(Allocations[#All],MATCH($C50,Allocations[[#All],[Invoice_Group]],0),MATCH($B$3,Allocations[#Headers],0))</f>
        <v>0</v>
      </c>
      <c r="JM51" s="46">
        <f>INDEX(Allocations[#All],MATCH($C50,Allocations[[#All],[Invoice_Group]],0),MATCH($B$3,Allocations[#Headers],0))</f>
        <v>0</v>
      </c>
      <c r="JN51" s="46">
        <f>INDEX(Allocations[#All],MATCH($C50,Allocations[[#All],[Invoice_Group]],0),MATCH($B$3,Allocations[#Headers],0))</f>
        <v>0</v>
      </c>
      <c r="JO51" s="46">
        <f>INDEX(Allocations[#All],MATCH($C50,Allocations[[#All],[Invoice_Group]],0),MATCH($B$3,Allocations[#Headers],0))</f>
        <v>0</v>
      </c>
      <c r="JP51" s="46">
        <f>INDEX(Allocations[#All],MATCH($C50,Allocations[[#All],[Invoice_Group]],0),MATCH($B$3,Allocations[#Headers],0))</f>
        <v>0</v>
      </c>
      <c r="JQ51" s="46">
        <f>INDEX(Allocations[#All],MATCH($C50,Allocations[[#All],[Invoice_Group]],0),MATCH($B$3,Allocations[#Headers],0))</f>
        <v>0</v>
      </c>
      <c r="JR51" s="46">
        <f>INDEX(Allocations[#All],MATCH($C50,Allocations[[#All],[Invoice_Group]],0),MATCH($B$3,Allocations[#Headers],0))</f>
        <v>0</v>
      </c>
      <c r="JS51" s="46">
        <f>INDEX(Allocations[#All],MATCH($C50,Allocations[[#All],[Invoice_Group]],0),MATCH($B$3,Allocations[#Headers],0))</f>
        <v>0</v>
      </c>
      <c r="JT51" s="46">
        <f>INDEX(Allocations[#All],MATCH($C50,Allocations[[#All],[Invoice_Group]],0),MATCH($B$3,Allocations[#Headers],0))</f>
        <v>0</v>
      </c>
      <c r="JU51" s="46">
        <f>INDEX(Allocations[#All],MATCH($C50,Allocations[[#All],[Invoice_Group]],0),MATCH($B$3,Allocations[#Headers],0))</f>
        <v>0</v>
      </c>
      <c r="JV51" s="46">
        <f>INDEX(Allocations[#All],MATCH($C50,Allocations[[#All],[Invoice_Group]],0),MATCH($B$3,Allocations[#Headers],0))</f>
        <v>0</v>
      </c>
      <c r="JW51" s="46">
        <f>INDEX(Allocations[#All],MATCH($C50,Allocations[[#All],[Invoice_Group]],0),MATCH($B$3,Allocations[#Headers],0))</f>
        <v>0</v>
      </c>
      <c r="JX51" s="46">
        <f>INDEX(Allocations[#All],MATCH($C50,Allocations[[#All],[Invoice_Group]],0),MATCH($B$3,Allocations[#Headers],0))</f>
        <v>0</v>
      </c>
      <c r="JY51" s="46">
        <f>INDEX(Allocations[#All],MATCH($C50,Allocations[[#All],[Invoice_Group]],0),MATCH($B$3,Allocations[#Headers],0))</f>
        <v>0</v>
      </c>
      <c r="JZ51" s="46">
        <f>INDEX(Allocations[#All],MATCH($C50,Allocations[[#All],[Invoice_Group]],0),MATCH($B$3,Allocations[#Headers],0))</f>
        <v>0</v>
      </c>
      <c r="KA51" s="46">
        <f>INDEX(Allocations[#All],MATCH($C50,Allocations[[#All],[Invoice_Group]],0),MATCH($B$3,Allocations[#Headers],0))</f>
        <v>0</v>
      </c>
      <c r="KB51" s="46">
        <f>INDEX(Allocations[#All],MATCH($C50,Allocations[[#All],[Invoice_Group]],0),MATCH($B$3,Allocations[#Headers],0))</f>
        <v>0</v>
      </c>
      <c r="KC51" s="46">
        <f>INDEX(Allocations[#All],MATCH($C50,Allocations[[#All],[Invoice_Group]],0),MATCH($B$3,Allocations[#Headers],0))</f>
        <v>0</v>
      </c>
      <c r="KD51" s="46">
        <f>INDEX(Allocations[#All],MATCH($C50,Allocations[[#All],[Invoice_Group]],0),MATCH($B$3,Allocations[#Headers],0))</f>
        <v>0</v>
      </c>
      <c r="KE51" s="46">
        <f>INDEX(Allocations[#All],MATCH($C50,Allocations[[#All],[Invoice_Group]],0),MATCH($B$3,Allocations[#Headers],0))</f>
        <v>0</v>
      </c>
      <c r="KF51" s="46">
        <f>INDEX(Allocations[#All],MATCH($C50,Allocations[[#All],[Invoice_Group]],0),MATCH($B$3,Allocations[#Headers],0))</f>
        <v>0</v>
      </c>
      <c r="KG51" s="46">
        <f>INDEX(Allocations[#All],MATCH($C50,Allocations[[#All],[Invoice_Group]],0),MATCH($B$3,Allocations[#Headers],0))</f>
        <v>0</v>
      </c>
      <c r="KH51" s="46">
        <f>INDEX(Allocations[#All],MATCH($C50,Allocations[[#All],[Invoice_Group]],0),MATCH($B$3,Allocations[#Headers],0))</f>
        <v>0</v>
      </c>
      <c r="KI51" s="46">
        <f>INDEX(Allocations[#All],MATCH($C50,Allocations[[#All],[Invoice_Group]],0),MATCH($B$3,Allocations[#Headers],0))</f>
        <v>0</v>
      </c>
      <c r="KJ51" s="46">
        <f>INDEX(Allocations[#All],MATCH($C50,Allocations[[#All],[Invoice_Group]],0),MATCH($B$3,Allocations[#Headers],0))</f>
        <v>0</v>
      </c>
      <c r="KK51" s="46">
        <f>INDEX(Allocations[#All],MATCH($C50,Allocations[[#All],[Invoice_Group]],0),MATCH($B$3,Allocations[#Headers],0))</f>
        <v>0</v>
      </c>
      <c r="KL51" s="46">
        <f>INDEX(Allocations[#All],MATCH($C50,Allocations[[#All],[Invoice_Group]],0),MATCH($B$3,Allocations[#Headers],0))</f>
        <v>0</v>
      </c>
      <c r="KM51" s="46">
        <f>INDEX(Allocations[#All],MATCH($C50,Allocations[[#All],[Invoice_Group]],0),MATCH($B$3,Allocations[#Headers],0))</f>
        <v>0</v>
      </c>
      <c r="KN51" s="46">
        <f>INDEX(Allocations[#All],MATCH($C50,Allocations[[#All],[Invoice_Group]],0),MATCH($B$3,Allocations[#Headers],0))</f>
        <v>0</v>
      </c>
      <c r="KO51" s="46">
        <f>INDEX(Allocations[#All],MATCH($C50,Allocations[[#All],[Invoice_Group]],0),MATCH($B$3,Allocations[#Headers],0))</f>
        <v>0</v>
      </c>
      <c r="KP51" s="46">
        <f>INDEX(Allocations[#All],MATCH($C50,Allocations[[#All],[Invoice_Group]],0),MATCH($B$3,Allocations[#Headers],0))</f>
        <v>0</v>
      </c>
      <c r="KQ51" s="46">
        <f>INDEX(Allocations[#All],MATCH($C50,Allocations[[#All],[Invoice_Group]],0),MATCH($B$3,Allocations[#Headers],0))</f>
        <v>0</v>
      </c>
      <c r="KR51" s="46">
        <f>INDEX(Allocations[#All],MATCH($C50,Allocations[[#All],[Invoice_Group]],0),MATCH($B$3,Allocations[#Headers],0))</f>
        <v>0</v>
      </c>
      <c r="KS51" s="46">
        <f>INDEX(Allocations[#All],MATCH($C50,Allocations[[#All],[Invoice_Group]],0),MATCH($B$3,Allocations[#Headers],0))</f>
        <v>0</v>
      </c>
      <c r="KT51" s="46">
        <f>INDEX(Allocations[#All],MATCH($C50,Allocations[[#All],[Invoice_Group]],0),MATCH($B$3,Allocations[#Headers],0))</f>
        <v>0</v>
      </c>
      <c r="KU51" s="46">
        <f>INDEX(Allocations[#All],MATCH($C50,Allocations[[#All],[Invoice_Group]],0),MATCH($B$3,Allocations[#Headers],0))</f>
        <v>0</v>
      </c>
      <c r="KV51" s="46">
        <f>INDEX(Allocations[#All],MATCH($C50,Allocations[[#All],[Invoice_Group]],0),MATCH($B$3,Allocations[#Headers],0))</f>
        <v>0</v>
      </c>
      <c r="KW51" s="46">
        <f>INDEX(Allocations[#All],MATCH($C50,Allocations[[#All],[Invoice_Group]],0),MATCH($B$3,Allocations[#Headers],0))</f>
        <v>0</v>
      </c>
      <c r="KX51" s="46">
        <f>INDEX(Allocations[#All],MATCH($C50,Allocations[[#All],[Invoice_Group]],0),MATCH($B$3,Allocations[#Headers],0))</f>
        <v>0</v>
      </c>
      <c r="KY51" s="46">
        <f>INDEX(Allocations[#All],MATCH($C50,Allocations[[#All],[Invoice_Group]],0),MATCH($B$3,Allocations[#Headers],0))</f>
        <v>0</v>
      </c>
      <c r="KZ51" s="46">
        <f>INDEX(Allocations[#All],MATCH($C50,Allocations[[#All],[Invoice_Group]],0),MATCH($B$3,Allocations[#Headers],0))</f>
        <v>0</v>
      </c>
      <c r="LA51" s="46">
        <f>INDEX(Allocations[#All],MATCH($C50,Allocations[[#All],[Invoice_Group]],0),MATCH($B$3,Allocations[#Headers],0))</f>
        <v>0</v>
      </c>
      <c r="LB51" s="46">
        <f>INDEX(Allocations[#All],MATCH($C50,Allocations[[#All],[Invoice_Group]],0),MATCH($B$3,Allocations[#Headers],0))</f>
        <v>0</v>
      </c>
      <c r="LC51" s="46">
        <f>INDEX(Allocations[#All],MATCH($C50,Allocations[[#All],[Invoice_Group]],0),MATCH($B$3,Allocations[#Headers],0))</f>
        <v>0</v>
      </c>
      <c r="LD51" s="46">
        <f>INDEX(Allocations[#All],MATCH($C50,Allocations[[#All],[Invoice_Group]],0),MATCH($B$3,Allocations[#Headers],0))</f>
        <v>0</v>
      </c>
      <c r="LE51" s="46">
        <f>INDEX(Allocations[#All],MATCH($C50,Allocations[[#All],[Invoice_Group]],0),MATCH($B$3,Allocations[#Headers],0))</f>
        <v>0</v>
      </c>
      <c r="LF51" s="46">
        <f>INDEX(Allocations[#All],MATCH($C50,Allocations[[#All],[Invoice_Group]],0),MATCH($B$3,Allocations[#Headers],0))</f>
        <v>0</v>
      </c>
      <c r="LG51" s="46">
        <f>INDEX(Allocations[#All],MATCH($C50,Allocations[[#All],[Invoice_Group]],0),MATCH($B$3,Allocations[#Headers],0))</f>
        <v>0</v>
      </c>
      <c r="LH51" s="46">
        <f>INDEX(Allocations[#All],MATCH($C50,Allocations[[#All],[Invoice_Group]],0),MATCH($B$3,Allocations[#Headers],0))</f>
        <v>0</v>
      </c>
      <c r="LI51" s="46">
        <f>INDEX(Allocations[#All],MATCH($C50,Allocations[[#All],[Invoice_Group]],0),MATCH($B$3,Allocations[#Headers],0))</f>
        <v>0</v>
      </c>
      <c r="LJ51" s="46">
        <f>INDEX(Allocations[#All],MATCH($C50,Allocations[[#All],[Invoice_Group]],0),MATCH($B$3,Allocations[#Headers],0))</f>
        <v>0</v>
      </c>
      <c r="LK51" s="46">
        <f>INDEX(Allocations[#All],MATCH($C50,Allocations[[#All],[Invoice_Group]],0),MATCH($B$3,Allocations[#Headers],0))</f>
        <v>0</v>
      </c>
      <c r="LL51" s="46">
        <f>INDEX(Allocations[#All],MATCH($C50,Allocations[[#All],[Invoice_Group]],0),MATCH($B$3,Allocations[#Headers],0))</f>
        <v>0</v>
      </c>
      <c r="LM51" s="46">
        <f>INDEX(Allocations[#All],MATCH($C50,Allocations[[#All],[Invoice_Group]],0),MATCH($B$3,Allocations[#Headers],0))</f>
        <v>0</v>
      </c>
      <c r="LN51" s="46">
        <f>INDEX(Allocations[#All],MATCH($C50,Allocations[[#All],[Invoice_Group]],0),MATCH($B$3,Allocations[#Headers],0))</f>
        <v>0</v>
      </c>
      <c r="LO51" s="46">
        <f>INDEX(Allocations[#All],MATCH($C50,Allocations[[#All],[Invoice_Group]],0),MATCH($B$3,Allocations[#Headers],0))</f>
        <v>0</v>
      </c>
      <c r="LP51" s="46">
        <f>INDEX(Allocations[#All],MATCH($C50,Allocations[[#All],[Invoice_Group]],0),MATCH($B$3,Allocations[#Headers],0))</f>
        <v>0</v>
      </c>
      <c r="LQ51" s="46">
        <f>INDEX(Allocations[#All],MATCH($C50,Allocations[[#All],[Invoice_Group]],0),MATCH($B$3,Allocations[#Headers],0))</f>
        <v>0</v>
      </c>
      <c r="LR51" s="46">
        <f>INDEX(Allocations[#All],MATCH($C50,Allocations[[#All],[Invoice_Group]],0),MATCH($B$3,Allocations[#Headers],0))</f>
        <v>0</v>
      </c>
      <c r="LS51" s="46">
        <f>INDEX(Allocations[#All],MATCH($C50,Allocations[[#All],[Invoice_Group]],0),MATCH($B$3,Allocations[#Headers],0))</f>
        <v>0</v>
      </c>
      <c r="LT51" s="46">
        <f>INDEX(Allocations[#All],MATCH($C50,Allocations[[#All],[Invoice_Group]],0),MATCH($B$3,Allocations[#Headers],0))</f>
        <v>0</v>
      </c>
      <c r="LU51" s="46">
        <f>INDEX(Allocations[#All],MATCH($C50,Allocations[[#All],[Invoice_Group]],0),MATCH($B$3,Allocations[#Headers],0))</f>
        <v>0</v>
      </c>
      <c r="LV51" s="46">
        <f>INDEX(Allocations[#All],MATCH($C50,Allocations[[#All],[Invoice_Group]],0),MATCH($B$3,Allocations[#Headers],0))</f>
        <v>0</v>
      </c>
      <c r="LW51" s="46">
        <f>INDEX(Allocations[#All],MATCH($C50,Allocations[[#All],[Invoice_Group]],0),MATCH($B$3,Allocations[#Headers],0))</f>
        <v>0</v>
      </c>
      <c r="LX51" s="46">
        <f>INDEX(Allocations[#All],MATCH($C50,Allocations[[#All],[Invoice_Group]],0),MATCH($B$3,Allocations[#Headers],0))</f>
        <v>0</v>
      </c>
      <c r="LY51" s="46">
        <f>INDEX(Allocations[#All],MATCH($C50,Allocations[[#All],[Invoice_Group]],0),MATCH($B$3,Allocations[#Headers],0))</f>
        <v>0</v>
      </c>
      <c r="LZ51" s="46">
        <f>INDEX(Allocations[#All],MATCH($C50,Allocations[[#All],[Invoice_Group]],0),MATCH($B$3,Allocations[#Headers],0))</f>
        <v>0</v>
      </c>
      <c r="MA51" s="46">
        <f>INDEX(Allocations[#All],MATCH($C50,Allocations[[#All],[Invoice_Group]],0),MATCH($B$3,Allocations[#Headers],0))</f>
        <v>0</v>
      </c>
      <c r="MB51" s="46">
        <f>INDEX(Allocations[#All],MATCH($C50,Allocations[[#All],[Invoice_Group]],0),MATCH($B$3,Allocations[#Headers],0))</f>
        <v>0</v>
      </c>
      <c r="MC51" s="46">
        <f>INDEX(Allocations[#All],MATCH($C50,Allocations[[#All],[Invoice_Group]],0),MATCH($B$3,Allocations[#Headers],0))</f>
        <v>0</v>
      </c>
      <c r="MD51" s="46">
        <f>INDEX(Allocations[#All],MATCH($C50,Allocations[[#All],[Invoice_Group]],0),MATCH($B$3,Allocations[#Headers],0))</f>
        <v>0</v>
      </c>
      <c r="ME51" s="46">
        <f>INDEX(Allocations[#All],MATCH($C50,Allocations[[#All],[Invoice_Group]],0),MATCH($B$3,Allocations[#Headers],0))</f>
        <v>0</v>
      </c>
      <c r="MF51" s="46">
        <f>INDEX(Allocations[#All],MATCH($C50,Allocations[[#All],[Invoice_Group]],0),MATCH($B$3,Allocations[#Headers],0))</f>
        <v>0</v>
      </c>
      <c r="MG51" s="46">
        <f>INDEX(Allocations[#All],MATCH($C50,Allocations[[#All],[Invoice_Group]],0),MATCH($B$3,Allocations[#Headers],0))</f>
        <v>0</v>
      </c>
      <c r="MH51" s="46">
        <f>INDEX(Allocations[#All],MATCH($C50,Allocations[[#All],[Invoice_Group]],0),MATCH($B$3,Allocations[#Headers],0))</f>
        <v>0</v>
      </c>
      <c r="MI51" s="46">
        <f>INDEX(Allocations[#All],MATCH($C50,Allocations[[#All],[Invoice_Group]],0),MATCH($B$3,Allocations[#Headers],0))</f>
        <v>0</v>
      </c>
      <c r="MJ51" s="46">
        <f>INDEX(Allocations[#All],MATCH($C50,Allocations[[#All],[Invoice_Group]],0),MATCH($B$3,Allocations[#Headers],0))</f>
        <v>0</v>
      </c>
      <c r="MK51" s="46">
        <f>INDEX(Allocations[#All],MATCH($C50,Allocations[[#All],[Invoice_Group]],0),MATCH($B$3,Allocations[#Headers],0))</f>
        <v>0</v>
      </c>
      <c r="ML51" s="46">
        <f>INDEX(Allocations[#All],MATCH($C50,Allocations[[#All],[Invoice_Group]],0),MATCH($B$3,Allocations[#Headers],0))</f>
        <v>0</v>
      </c>
      <c r="MM51" s="46">
        <f>INDEX(Allocations[#All],MATCH($C50,Allocations[[#All],[Invoice_Group]],0),MATCH($B$3,Allocations[#Headers],0))</f>
        <v>0</v>
      </c>
      <c r="MN51" s="46">
        <f>INDEX(Allocations[#All],MATCH($C50,Allocations[[#All],[Invoice_Group]],0),MATCH($B$3,Allocations[#Headers],0))</f>
        <v>0</v>
      </c>
      <c r="MO51" s="46">
        <f>INDEX(Allocations[#All],MATCH($C50,Allocations[[#All],[Invoice_Group]],0),MATCH($B$3,Allocations[#Headers],0))</f>
        <v>0</v>
      </c>
      <c r="MP51" s="46">
        <f>INDEX(Allocations[#All],MATCH($C50,Allocations[[#All],[Invoice_Group]],0),MATCH($B$3,Allocations[#Headers],0))</f>
        <v>0</v>
      </c>
      <c r="MQ51" s="46">
        <f>INDEX(Allocations[#All],MATCH($C50,Allocations[[#All],[Invoice_Group]],0),MATCH($B$3,Allocations[#Headers],0))</f>
        <v>0</v>
      </c>
      <c r="MR51" s="46">
        <f>INDEX(Allocations[#All],MATCH($C50,Allocations[[#All],[Invoice_Group]],0),MATCH($B$3,Allocations[#Headers],0))</f>
        <v>0</v>
      </c>
      <c r="MS51" s="46">
        <f>INDEX(Allocations[#All],MATCH($C50,Allocations[[#All],[Invoice_Group]],0),MATCH($B$3,Allocations[#Headers],0))</f>
        <v>0</v>
      </c>
      <c r="MT51" s="46">
        <f>INDEX(Allocations[#All],MATCH($C50,Allocations[[#All],[Invoice_Group]],0),MATCH($B$3,Allocations[#Headers],0))</f>
        <v>0</v>
      </c>
      <c r="MU51" s="46">
        <f>INDEX(Allocations[#All],MATCH($C50,Allocations[[#All],[Invoice_Group]],0),MATCH($B$3,Allocations[#Headers],0))</f>
        <v>0</v>
      </c>
      <c r="MV51" s="46">
        <f>INDEX(Allocations[#All],MATCH($C50,Allocations[[#All],[Invoice_Group]],0),MATCH($B$3,Allocations[#Headers],0))</f>
        <v>0</v>
      </c>
      <c r="MW51" s="46">
        <f>INDEX(Allocations[#All],MATCH($C50,Allocations[[#All],[Invoice_Group]],0),MATCH($B$3,Allocations[#Headers],0))</f>
        <v>0</v>
      </c>
      <c r="MX51" s="46">
        <f>INDEX(Allocations[#All],MATCH($C50,Allocations[[#All],[Invoice_Group]],0),MATCH($B$3,Allocations[#Headers],0))</f>
        <v>0</v>
      </c>
      <c r="MY51" s="46">
        <f>INDEX(Allocations[#All],MATCH($C50,Allocations[[#All],[Invoice_Group]],0),MATCH($B$3,Allocations[#Headers],0))</f>
        <v>0</v>
      </c>
      <c r="MZ51" s="46">
        <f>INDEX(Allocations[#All],MATCH($C50,Allocations[[#All],[Invoice_Group]],0),MATCH($B$3,Allocations[#Headers],0))</f>
        <v>0</v>
      </c>
      <c r="NA51" s="1"/>
      <c r="NB51" s="19" t="str">
        <f t="shared" si="502"/>
        <v>Allocation %</v>
      </c>
      <c r="NC51" s="46">
        <f t="shared" si="503"/>
        <v>0</v>
      </c>
      <c r="ND51" s="46">
        <f t="shared" si="503"/>
        <v>0</v>
      </c>
      <c r="NE51" s="46">
        <f t="shared" si="503"/>
        <v>0</v>
      </c>
      <c r="NF51" s="46">
        <f t="shared" si="503"/>
        <v>0</v>
      </c>
      <c r="NG51" s="46">
        <f t="shared" si="503"/>
        <v>0</v>
      </c>
      <c r="NH51" s="46">
        <f t="shared" si="503"/>
        <v>0</v>
      </c>
      <c r="NI51" s="46">
        <f t="shared" si="503"/>
        <v>0</v>
      </c>
      <c r="NJ51" s="46">
        <f t="shared" si="503"/>
        <v>0</v>
      </c>
      <c r="NK51" s="46">
        <f t="shared" si="503"/>
        <v>0</v>
      </c>
      <c r="NL51" s="46">
        <f t="shared" si="503"/>
        <v>0</v>
      </c>
      <c r="NM51" s="46">
        <f t="shared" si="504"/>
        <v>0</v>
      </c>
      <c r="NN51" s="46">
        <f t="shared" si="504"/>
        <v>0</v>
      </c>
      <c r="NO51" s="46">
        <f t="shared" si="504"/>
        <v>0</v>
      </c>
      <c r="NP51" s="46">
        <f t="shared" si="504"/>
        <v>0</v>
      </c>
      <c r="NQ51" s="46">
        <f t="shared" si="504"/>
        <v>0</v>
      </c>
      <c r="NR51" s="46">
        <f t="shared" si="504"/>
        <v>0</v>
      </c>
      <c r="NS51" s="46">
        <f t="shared" si="504"/>
        <v>0</v>
      </c>
      <c r="NT51" s="46">
        <f t="shared" si="504"/>
        <v>0</v>
      </c>
      <c r="NU51" s="46">
        <f t="shared" si="504"/>
        <v>0</v>
      </c>
      <c r="NV51" s="46">
        <f t="shared" si="504"/>
        <v>0</v>
      </c>
      <c r="NW51" s="46">
        <f t="shared" si="505"/>
        <v>0</v>
      </c>
      <c r="NX51" s="46">
        <f t="shared" si="505"/>
        <v>0</v>
      </c>
      <c r="NY51" s="46">
        <f t="shared" si="505"/>
        <v>0</v>
      </c>
      <c r="NZ51" s="46">
        <f t="shared" si="505"/>
        <v>0</v>
      </c>
      <c r="OA51" s="46">
        <f t="shared" si="505"/>
        <v>0</v>
      </c>
      <c r="OB51" s="46">
        <f t="shared" si="505"/>
        <v>0</v>
      </c>
      <c r="OC51" s="46">
        <f t="shared" si="505"/>
        <v>0</v>
      </c>
      <c r="OD51" s="46">
        <f t="shared" si="505"/>
        <v>0</v>
      </c>
      <c r="OE51" s="46">
        <f t="shared" si="505"/>
        <v>0</v>
      </c>
      <c r="OF51" s="46">
        <f t="shared" si="505"/>
        <v>0</v>
      </c>
      <c r="OH51" s="58" t="str">
        <f>_xlfn.CONCAT(C50," ",D51)</f>
        <v>McNeil Facility Allocation %</v>
      </c>
    </row>
    <row r="52" spans="2:398" x14ac:dyDescent="0.25">
      <c r="B52" s="5"/>
      <c r="C52" s="5"/>
      <c r="D52" s="19" t="s">
        <v>91</v>
      </c>
      <c r="E52" s="44">
        <f t="shared" ref="E52:BP52" si="506">+E51*E50*1000</f>
        <v>0</v>
      </c>
      <c r="F52" s="44">
        <f t="shared" si="506"/>
        <v>0</v>
      </c>
      <c r="G52" s="44">
        <f t="shared" si="506"/>
        <v>0</v>
      </c>
      <c r="H52" s="44">
        <f t="shared" si="506"/>
        <v>0</v>
      </c>
      <c r="I52" s="44">
        <f t="shared" si="506"/>
        <v>0</v>
      </c>
      <c r="J52" s="44">
        <f t="shared" si="506"/>
        <v>0</v>
      </c>
      <c r="K52" s="44">
        <f t="shared" si="506"/>
        <v>0</v>
      </c>
      <c r="L52" s="44">
        <f t="shared" si="506"/>
        <v>0</v>
      </c>
      <c r="M52" s="44">
        <f t="shared" si="506"/>
        <v>0</v>
      </c>
      <c r="N52" s="44">
        <f t="shared" si="506"/>
        <v>0</v>
      </c>
      <c r="O52" s="44">
        <f t="shared" si="506"/>
        <v>0</v>
      </c>
      <c r="P52" s="44">
        <f t="shared" si="506"/>
        <v>0</v>
      </c>
      <c r="Q52" s="44">
        <f t="shared" si="506"/>
        <v>0</v>
      </c>
      <c r="R52" s="44">
        <f t="shared" si="506"/>
        <v>0</v>
      </c>
      <c r="S52" s="44">
        <f t="shared" si="506"/>
        <v>0</v>
      </c>
      <c r="T52" s="44">
        <f t="shared" si="506"/>
        <v>0</v>
      </c>
      <c r="U52" s="44">
        <f t="shared" si="506"/>
        <v>0</v>
      </c>
      <c r="V52" s="44">
        <f t="shared" si="506"/>
        <v>0</v>
      </c>
      <c r="W52" s="44">
        <f t="shared" si="506"/>
        <v>0</v>
      </c>
      <c r="X52" s="44">
        <f t="shared" si="506"/>
        <v>0</v>
      </c>
      <c r="Y52" s="44">
        <f t="shared" si="506"/>
        <v>0</v>
      </c>
      <c r="Z52" s="44">
        <f t="shared" si="506"/>
        <v>0</v>
      </c>
      <c r="AA52" s="44">
        <f t="shared" si="506"/>
        <v>0</v>
      </c>
      <c r="AB52" s="44">
        <f t="shared" si="506"/>
        <v>0</v>
      </c>
      <c r="AC52" s="44">
        <f t="shared" si="506"/>
        <v>0</v>
      </c>
      <c r="AD52" s="44">
        <f t="shared" si="506"/>
        <v>0</v>
      </c>
      <c r="AE52" s="44">
        <f t="shared" si="506"/>
        <v>0</v>
      </c>
      <c r="AF52" s="44">
        <f t="shared" si="506"/>
        <v>0</v>
      </c>
      <c r="AG52" s="44">
        <f t="shared" si="506"/>
        <v>0</v>
      </c>
      <c r="AH52" s="44">
        <f t="shared" si="506"/>
        <v>0</v>
      </c>
      <c r="AI52" s="44">
        <f t="shared" si="506"/>
        <v>0</v>
      </c>
      <c r="AJ52" s="44">
        <f t="shared" si="506"/>
        <v>0</v>
      </c>
      <c r="AK52" s="44">
        <f t="shared" si="506"/>
        <v>0</v>
      </c>
      <c r="AL52" s="44">
        <f t="shared" si="506"/>
        <v>0</v>
      </c>
      <c r="AM52" s="44">
        <f t="shared" si="506"/>
        <v>0</v>
      </c>
      <c r="AN52" s="44">
        <f t="shared" si="506"/>
        <v>0</v>
      </c>
      <c r="AO52" s="44">
        <f t="shared" si="506"/>
        <v>0</v>
      </c>
      <c r="AP52" s="44">
        <f t="shared" si="506"/>
        <v>0</v>
      </c>
      <c r="AQ52" s="44">
        <f t="shared" si="506"/>
        <v>0</v>
      </c>
      <c r="AR52" s="44">
        <f t="shared" si="506"/>
        <v>0</v>
      </c>
      <c r="AS52" s="44">
        <f t="shared" si="506"/>
        <v>0</v>
      </c>
      <c r="AT52" s="44">
        <f t="shared" si="506"/>
        <v>0</v>
      </c>
      <c r="AU52" s="44">
        <f t="shared" si="506"/>
        <v>0</v>
      </c>
      <c r="AV52" s="44">
        <f t="shared" si="506"/>
        <v>0</v>
      </c>
      <c r="AW52" s="44">
        <f t="shared" si="506"/>
        <v>0</v>
      </c>
      <c r="AX52" s="44">
        <f t="shared" si="506"/>
        <v>0</v>
      </c>
      <c r="AY52" s="44">
        <f t="shared" si="506"/>
        <v>0</v>
      </c>
      <c r="AZ52" s="44">
        <f t="shared" si="506"/>
        <v>0</v>
      </c>
      <c r="BA52" s="44">
        <f t="shared" si="506"/>
        <v>0</v>
      </c>
      <c r="BB52" s="44">
        <f t="shared" si="506"/>
        <v>0</v>
      </c>
      <c r="BC52" s="44">
        <f t="shared" si="506"/>
        <v>0</v>
      </c>
      <c r="BD52" s="44">
        <f t="shared" si="506"/>
        <v>0</v>
      </c>
      <c r="BE52" s="44">
        <f t="shared" si="506"/>
        <v>0</v>
      </c>
      <c r="BF52" s="44">
        <f t="shared" si="506"/>
        <v>0</v>
      </c>
      <c r="BG52" s="44">
        <f t="shared" si="506"/>
        <v>0</v>
      </c>
      <c r="BH52" s="44">
        <f t="shared" si="506"/>
        <v>0</v>
      </c>
      <c r="BI52" s="44">
        <f t="shared" si="506"/>
        <v>0</v>
      </c>
      <c r="BJ52" s="44">
        <f t="shared" si="506"/>
        <v>0</v>
      </c>
      <c r="BK52" s="44">
        <f t="shared" si="506"/>
        <v>0</v>
      </c>
      <c r="BL52" s="44">
        <f t="shared" si="506"/>
        <v>0</v>
      </c>
      <c r="BM52" s="44">
        <f t="shared" si="506"/>
        <v>0</v>
      </c>
      <c r="BN52" s="44">
        <f t="shared" si="506"/>
        <v>0</v>
      </c>
      <c r="BO52" s="44">
        <f t="shared" si="506"/>
        <v>0</v>
      </c>
      <c r="BP52" s="44">
        <f t="shared" si="506"/>
        <v>0</v>
      </c>
      <c r="BQ52" s="44">
        <f t="shared" ref="BQ52:EB52" si="507">+BQ51*BQ50*1000</f>
        <v>0</v>
      </c>
      <c r="BR52" s="44">
        <f t="shared" si="507"/>
        <v>0</v>
      </c>
      <c r="BS52" s="44">
        <f t="shared" si="507"/>
        <v>0</v>
      </c>
      <c r="BT52" s="44">
        <f t="shared" si="507"/>
        <v>0</v>
      </c>
      <c r="BU52" s="44">
        <f t="shared" si="507"/>
        <v>0</v>
      </c>
      <c r="BV52" s="44">
        <f t="shared" si="507"/>
        <v>0</v>
      </c>
      <c r="BW52" s="44">
        <f t="shared" si="507"/>
        <v>0</v>
      </c>
      <c r="BX52" s="44">
        <f t="shared" si="507"/>
        <v>0</v>
      </c>
      <c r="BY52" s="44">
        <f t="shared" si="507"/>
        <v>0</v>
      </c>
      <c r="BZ52" s="44">
        <f t="shared" si="507"/>
        <v>0</v>
      </c>
      <c r="CA52" s="44">
        <f t="shared" si="507"/>
        <v>0</v>
      </c>
      <c r="CB52" s="44">
        <f t="shared" si="507"/>
        <v>0</v>
      </c>
      <c r="CC52" s="44">
        <f t="shared" si="507"/>
        <v>0</v>
      </c>
      <c r="CD52" s="44">
        <f t="shared" si="507"/>
        <v>0</v>
      </c>
      <c r="CE52" s="44">
        <f t="shared" si="507"/>
        <v>0</v>
      </c>
      <c r="CF52" s="44">
        <f t="shared" si="507"/>
        <v>0</v>
      </c>
      <c r="CG52" s="44">
        <f t="shared" si="507"/>
        <v>0</v>
      </c>
      <c r="CH52" s="44">
        <f t="shared" si="507"/>
        <v>0</v>
      </c>
      <c r="CI52" s="44">
        <f t="shared" si="507"/>
        <v>0</v>
      </c>
      <c r="CJ52" s="44">
        <f t="shared" si="507"/>
        <v>0</v>
      </c>
      <c r="CK52" s="44">
        <f t="shared" si="507"/>
        <v>0</v>
      </c>
      <c r="CL52" s="44">
        <f t="shared" si="507"/>
        <v>0</v>
      </c>
      <c r="CM52" s="44">
        <f t="shared" si="507"/>
        <v>0</v>
      </c>
      <c r="CN52" s="44">
        <f t="shared" si="507"/>
        <v>0</v>
      </c>
      <c r="CO52" s="44">
        <f t="shared" si="507"/>
        <v>0</v>
      </c>
      <c r="CP52" s="44">
        <f t="shared" si="507"/>
        <v>0</v>
      </c>
      <c r="CQ52" s="44">
        <f t="shared" si="507"/>
        <v>0</v>
      </c>
      <c r="CR52" s="44">
        <f t="shared" si="507"/>
        <v>0</v>
      </c>
      <c r="CS52" s="44">
        <f t="shared" si="507"/>
        <v>0</v>
      </c>
      <c r="CT52" s="44">
        <f t="shared" si="507"/>
        <v>0</v>
      </c>
      <c r="CU52" s="44">
        <f t="shared" si="507"/>
        <v>0</v>
      </c>
      <c r="CV52" s="44">
        <f t="shared" si="507"/>
        <v>0</v>
      </c>
      <c r="CW52" s="44">
        <f t="shared" si="507"/>
        <v>0</v>
      </c>
      <c r="CX52" s="44">
        <f t="shared" si="507"/>
        <v>0</v>
      </c>
      <c r="CY52" s="44">
        <f t="shared" si="507"/>
        <v>0</v>
      </c>
      <c r="CZ52" s="44">
        <f t="shared" si="507"/>
        <v>0</v>
      </c>
      <c r="DA52" s="44">
        <f t="shared" si="507"/>
        <v>0</v>
      </c>
      <c r="DB52" s="44">
        <f t="shared" si="507"/>
        <v>0</v>
      </c>
      <c r="DC52" s="44">
        <f t="shared" si="507"/>
        <v>0</v>
      </c>
      <c r="DD52" s="44">
        <f t="shared" si="507"/>
        <v>0</v>
      </c>
      <c r="DE52" s="44">
        <f t="shared" si="507"/>
        <v>0</v>
      </c>
      <c r="DF52" s="44">
        <f t="shared" si="507"/>
        <v>0</v>
      </c>
      <c r="DG52" s="44">
        <f t="shared" si="507"/>
        <v>0</v>
      </c>
      <c r="DH52" s="44">
        <f t="shared" si="507"/>
        <v>0</v>
      </c>
      <c r="DI52" s="44">
        <f t="shared" si="507"/>
        <v>0</v>
      </c>
      <c r="DJ52" s="44">
        <f t="shared" si="507"/>
        <v>0</v>
      </c>
      <c r="DK52" s="44">
        <f t="shared" si="507"/>
        <v>0</v>
      </c>
      <c r="DL52" s="44">
        <f t="shared" si="507"/>
        <v>0</v>
      </c>
      <c r="DM52" s="44">
        <f t="shared" si="507"/>
        <v>0</v>
      </c>
      <c r="DN52" s="44">
        <f t="shared" si="507"/>
        <v>0</v>
      </c>
      <c r="DO52" s="44">
        <f t="shared" si="507"/>
        <v>0</v>
      </c>
      <c r="DP52" s="44">
        <f t="shared" si="507"/>
        <v>0</v>
      </c>
      <c r="DQ52" s="44">
        <f t="shared" si="507"/>
        <v>0</v>
      </c>
      <c r="DR52" s="44">
        <f t="shared" si="507"/>
        <v>0</v>
      </c>
      <c r="DS52" s="44">
        <f t="shared" si="507"/>
        <v>0</v>
      </c>
      <c r="DT52" s="44">
        <f t="shared" si="507"/>
        <v>0</v>
      </c>
      <c r="DU52" s="44">
        <f t="shared" si="507"/>
        <v>0</v>
      </c>
      <c r="DV52" s="44">
        <f t="shared" si="507"/>
        <v>0</v>
      </c>
      <c r="DW52" s="44">
        <f t="shared" si="507"/>
        <v>0</v>
      </c>
      <c r="DX52" s="44">
        <f t="shared" si="507"/>
        <v>0</v>
      </c>
      <c r="DY52" s="44">
        <f t="shared" si="507"/>
        <v>0</v>
      </c>
      <c r="DZ52" s="44">
        <f t="shared" si="507"/>
        <v>0</v>
      </c>
      <c r="EA52" s="44">
        <f t="shared" si="507"/>
        <v>0</v>
      </c>
      <c r="EB52" s="44">
        <f t="shared" si="507"/>
        <v>0</v>
      </c>
      <c r="EC52" s="44">
        <f t="shared" ref="EC52:GN52" si="508">+EC51*EC50*1000</f>
        <v>0</v>
      </c>
      <c r="ED52" s="44">
        <f t="shared" si="508"/>
        <v>0</v>
      </c>
      <c r="EE52" s="44">
        <f t="shared" si="508"/>
        <v>0</v>
      </c>
      <c r="EF52" s="44">
        <f t="shared" si="508"/>
        <v>0</v>
      </c>
      <c r="EG52" s="44">
        <f t="shared" si="508"/>
        <v>0</v>
      </c>
      <c r="EH52" s="44">
        <f t="shared" si="508"/>
        <v>0</v>
      </c>
      <c r="EI52" s="44">
        <f t="shared" si="508"/>
        <v>0</v>
      </c>
      <c r="EJ52" s="44">
        <f t="shared" si="508"/>
        <v>0</v>
      </c>
      <c r="EK52" s="44">
        <f t="shared" si="508"/>
        <v>0</v>
      </c>
      <c r="EL52" s="44">
        <f t="shared" si="508"/>
        <v>0</v>
      </c>
      <c r="EM52" s="44">
        <f t="shared" si="508"/>
        <v>0</v>
      </c>
      <c r="EN52" s="44">
        <f t="shared" si="508"/>
        <v>0</v>
      </c>
      <c r="EO52" s="44">
        <f t="shared" si="508"/>
        <v>0</v>
      </c>
      <c r="EP52" s="44">
        <f t="shared" si="508"/>
        <v>0</v>
      </c>
      <c r="EQ52" s="44">
        <f t="shared" si="508"/>
        <v>0</v>
      </c>
      <c r="ER52" s="44">
        <f t="shared" si="508"/>
        <v>0</v>
      </c>
      <c r="ES52" s="44">
        <f t="shared" si="508"/>
        <v>0</v>
      </c>
      <c r="ET52" s="44">
        <f t="shared" si="508"/>
        <v>0</v>
      </c>
      <c r="EU52" s="44">
        <f t="shared" si="508"/>
        <v>0</v>
      </c>
      <c r="EV52" s="44">
        <f t="shared" si="508"/>
        <v>0</v>
      </c>
      <c r="EW52" s="44">
        <f t="shared" si="508"/>
        <v>0</v>
      </c>
      <c r="EX52" s="44">
        <f t="shared" si="508"/>
        <v>0</v>
      </c>
      <c r="EY52" s="44">
        <f t="shared" si="508"/>
        <v>0</v>
      </c>
      <c r="EZ52" s="44">
        <f t="shared" si="508"/>
        <v>0</v>
      </c>
      <c r="FA52" s="44">
        <f t="shared" si="508"/>
        <v>0</v>
      </c>
      <c r="FB52" s="44">
        <f t="shared" si="508"/>
        <v>0</v>
      </c>
      <c r="FC52" s="44">
        <f t="shared" si="508"/>
        <v>0</v>
      </c>
      <c r="FD52" s="44">
        <f t="shared" si="508"/>
        <v>0</v>
      </c>
      <c r="FE52" s="44">
        <f t="shared" si="508"/>
        <v>0</v>
      </c>
      <c r="FF52" s="44">
        <f t="shared" si="508"/>
        <v>0</v>
      </c>
      <c r="FG52" s="44">
        <f t="shared" si="508"/>
        <v>0</v>
      </c>
      <c r="FH52" s="44">
        <f t="shared" si="508"/>
        <v>0</v>
      </c>
      <c r="FI52" s="44">
        <f t="shared" si="508"/>
        <v>0</v>
      </c>
      <c r="FJ52" s="44">
        <f t="shared" si="508"/>
        <v>0</v>
      </c>
      <c r="FK52" s="44">
        <f t="shared" si="508"/>
        <v>0</v>
      </c>
      <c r="FL52" s="44">
        <f t="shared" si="508"/>
        <v>0</v>
      </c>
      <c r="FM52" s="44">
        <f t="shared" si="508"/>
        <v>0</v>
      </c>
      <c r="FN52" s="44">
        <f t="shared" si="508"/>
        <v>0</v>
      </c>
      <c r="FO52" s="44">
        <f t="shared" si="508"/>
        <v>0</v>
      </c>
      <c r="FP52" s="44">
        <f t="shared" si="508"/>
        <v>0</v>
      </c>
      <c r="FQ52" s="44">
        <f t="shared" si="508"/>
        <v>0</v>
      </c>
      <c r="FR52" s="44">
        <f t="shared" si="508"/>
        <v>0</v>
      </c>
      <c r="FS52" s="44">
        <f t="shared" si="508"/>
        <v>0</v>
      </c>
      <c r="FT52" s="44">
        <f t="shared" si="508"/>
        <v>0</v>
      </c>
      <c r="FU52" s="44">
        <f t="shared" si="508"/>
        <v>0</v>
      </c>
      <c r="FV52" s="44">
        <f t="shared" si="508"/>
        <v>0</v>
      </c>
      <c r="FW52" s="44">
        <f t="shared" si="508"/>
        <v>0</v>
      </c>
      <c r="FX52" s="44">
        <f t="shared" si="508"/>
        <v>0</v>
      </c>
      <c r="FY52" s="44">
        <f t="shared" si="508"/>
        <v>0</v>
      </c>
      <c r="FZ52" s="44">
        <f t="shared" si="508"/>
        <v>0</v>
      </c>
      <c r="GA52" s="44">
        <f t="shared" si="508"/>
        <v>0</v>
      </c>
      <c r="GB52" s="44">
        <f t="shared" si="508"/>
        <v>0</v>
      </c>
      <c r="GC52" s="44">
        <f t="shared" si="508"/>
        <v>0</v>
      </c>
      <c r="GD52" s="44">
        <f t="shared" si="508"/>
        <v>0</v>
      </c>
      <c r="GE52" s="44">
        <f t="shared" si="508"/>
        <v>0</v>
      </c>
      <c r="GF52" s="44">
        <f t="shared" si="508"/>
        <v>0</v>
      </c>
      <c r="GG52" s="44">
        <f t="shared" si="508"/>
        <v>0</v>
      </c>
      <c r="GH52" s="44">
        <f t="shared" si="508"/>
        <v>0</v>
      </c>
      <c r="GI52" s="44">
        <f t="shared" si="508"/>
        <v>0</v>
      </c>
      <c r="GJ52" s="44">
        <f t="shared" si="508"/>
        <v>0</v>
      </c>
      <c r="GK52" s="44">
        <f t="shared" si="508"/>
        <v>0</v>
      </c>
      <c r="GL52" s="44">
        <f t="shared" si="508"/>
        <v>0</v>
      </c>
      <c r="GM52" s="44">
        <f t="shared" si="508"/>
        <v>0</v>
      </c>
      <c r="GN52" s="44">
        <f t="shared" si="508"/>
        <v>0</v>
      </c>
      <c r="GO52" s="44">
        <f t="shared" ref="GO52:IZ52" si="509">+GO51*GO50*1000</f>
        <v>0</v>
      </c>
      <c r="GP52" s="44">
        <f t="shared" si="509"/>
        <v>0</v>
      </c>
      <c r="GQ52" s="44">
        <f t="shared" si="509"/>
        <v>0</v>
      </c>
      <c r="GR52" s="44">
        <f t="shared" si="509"/>
        <v>0</v>
      </c>
      <c r="GS52" s="44">
        <f t="shared" si="509"/>
        <v>0</v>
      </c>
      <c r="GT52" s="44">
        <f t="shared" si="509"/>
        <v>0</v>
      </c>
      <c r="GU52" s="44">
        <f t="shared" si="509"/>
        <v>0</v>
      </c>
      <c r="GV52" s="44">
        <f t="shared" si="509"/>
        <v>0</v>
      </c>
      <c r="GW52" s="44">
        <f t="shared" si="509"/>
        <v>0</v>
      </c>
      <c r="GX52" s="44">
        <f t="shared" si="509"/>
        <v>0</v>
      </c>
      <c r="GY52" s="44">
        <f t="shared" si="509"/>
        <v>0</v>
      </c>
      <c r="GZ52" s="44">
        <f t="shared" si="509"/>
        <v>0</v>
      </c>
      <c r="HA52" s="44">
        <f t="shared" si="509"/>
        <v>0</v>
      </c>
      <c r="HB52" s="44">
        <f t="shared" si="509"/>
        <v>0</v>
      </c>
      <c r="HC52" s="44">
        <f t="shared" si="509"/>
        <v>0</v>
      </c>
      <c r="HD52" s="44">
        <f t="shared" si="509"/>
        <v>0</v>
      </c>
      <c r="HE52" s="44">
        <f t="shared" si="509"/>
        <v>0</v>
      </c>
      <c r="HF52" s="44">
        <f t="shared" si="509"/>
        <v>0</v>
      </c>
      <c r="HG52" s="44">
        <f t="shared" si="509"/>
        <v>0</v>
      </c>
      <c r="HH52" s="44">
        <f t="shared" si="509"/>
        <v>0</v>
      </c>
      <c r="HI52" s="44">
        <f t="shared" si="509"/>
        <v>0</v>
      </c>
      <c r="HJ52" s="44">
        <f t="shared" si="509"/>
        <v>0</v>
      </c>
      <c r="HK52" s="44">
        <f t="shared" si="509"/>
        <v>0</v>
      </c>
      <c r="HL52" s="44">
        <f t="shared" si="509"/>
        <v>0</v>
      </c>
      <c r="HM52" s="44">
        <f t="shared" si="509"/>
        <v>0</v>
      </c>
      <c r="HN52" s="44">
        <f t="shared" si="509"/>
        <v>0</v>
      </c>
      <c r="HO52" s="44">
        <f t="shared" si="509"/>
        <v>0</v>
      </c>
      <c r="HP52" s="44">
        <f t="shared" si="509"/>
        <v>0</v>
      </c>
      <c r="HQ52" s="44">
        <f t="shared" si="509"/>
        <v>0</v>
      </c>
      <c r="HR52" s="44">
        <f t="shared" si="509"/>
        <v>0</v>
      </c>
      <c r="HS52" s="44">
        <f t="shared" si="509"/>
        <v>0</v>
      </c>
      <c r="HT52" s="44">
        <f t="shared" si="509"/>
        <v>0</v>
      </c>
      <c r="HU52" s="44">
        <f t="shared" si="509"/>
        <v>0</v>
      </c>
      <c r="HV52" s="44">
        <f t="shared" si="509"/>
        <v>0</v>
      </c>
      <c r="HW52" s="44">
        <f t="shared" si="509"/>
        <v>0</v>
      </c>
      <c r="HX52" s="44">
        <f t="shared" si="509"/>
        <v>0</v>
      </c>
      <c r="HY52" s="44">
        <f t="shared" si="509"/>
        <v>0</v>
      </c>
      <c r="HZ52" s="44">
        <f t="shared" si="509"/>
        <v>0</v>
      </c>
      <c r="IA52" s="44">
        <f t="shared" si="509"/>
        <v>0</v>
      </c>
      <c r="IB52" s="44">
        <f t="shared" si="509"/>
        <v>0</v>
      </c>
      <c r="IC52" s="44">
        <f t="shared" si="509"/>
        <v>0</v>
      </c>
      <c r="ID52" s="44">
        <f t="shared" si="509"/>
        <v>0</v>
      </c>
      <c r="IE52" s="44">
        <f t="shared" si="509"/>
        <v>0</v>
      </c>
      <c r="IF52" s="44">
        <f t="shared" si="509"/>
        <v>0</v>
      </c>
      <c r="IG52" s="44">
        <f t="shared" si="509"/>
        <v>0</v>
      </c>
      <c r="IH52" s="44">
        <f t="shared" si="509"/>
        <v>0</v>
      </c>
      <c r="II52" s="44">
        <f t="shared" si="509"/>
        <v>0</v>
      </c>
      <c r="IJ52" s="44">
        <f t="shared" si="509"/>
        <v>0</v>
      </c>
      <c r="IK52" s="44">
        <f t="shared" si="509"/>
        <v>0</v>
      </c>
      <c r="IL52" s="44">
        <f t="shared" si="509"/>
        <v>0</v>
      </c>
      <c r="IM52" s="44">
        <f t="shared" si="509"/>
        <v>0</v>
      </c>
      <c r="IN52" s="44">
        <f t="shared" si="509"/>
        <v>0</v>
      </c>
      <c r="IO52" s="44">
        <f t="shared" si="509"/>
        <v>0</v>
      </c>
      <c r="IP52" s="44">
        <f t="shared" si="509"/>
        <v>0</v>
      </c>
      <c r="IQ52" s="44">
        <f t="shared" si="509"/>
        <v>0</v>
      </c>
      <c r="IR52" s="44">
        <f t="shared" si="509"/>
        <v>0</v>
      </c>
      <c r="IS52" s="44">
        <f t="shared" si="509"/>
        <v>0</v>
      </c>
      <c r="IT52" s="44">
        <f t="shared" si="509"/>
        <v>0</v>
      </c>
      <c r="IU52" s="44">
        <f t="shared" si="509"/>
        <v>0</v>
      </c>
      <c r="IV52" s="44">
        <f t="shared" si="509"/>
        <v>0</v>
      </c>
      <c r="IW52" s="44">
        <f t="shared" si="509"/>
        <v>0</v>
      </c>
      <c r="IX52" s="44">
        <f t="shared" si="509"/>
        <v>0</v>
      </c>
      <c r="IY52" s="44">
        <f t="shared" si="509"/>
        <v>0</v>
      </c>
      <c r="IZ52" s="44">
        <f t="shared" si="509"/>
        <v>0</v>
      </c>
      <c r="JA52" s="44">
        <f t="shared" ref="JA52:LL52" si="510">+JA51*JA50*1000</f>
        <v>0</v>
      </c>
      <c r="JB52" s="44">
        <f t="shared" si="510"/>
        <v>0</v>
      </c>
      <c r="JC52" s="44">
        <f t="shared" si="510"/>
        <v>0</v>
      </c>
      <c r="JD52" s="44">
        <f t="shared" si="510"/>
        <v>0</v>
      </c>
      <c r="JE52" s="44">
        <f t="shared" si="510"/>
        <v>0</v>
      </c>
      <c r="JF52" s="44">
        <f t="shared" si="510"/>
        <v>0</v>
      </c>
      <c r="JG52" s="44">
        <f t="shared" si="510"/>
        <v>0</v>
      </c>
      <c r="JH52" s="44">
        <f t="shared" si="510"/>
        <v>0</v>
      </c>
      <c r="JI52" s="44">
        <f t="shared" si="510"/>
        <v>0</v>
      </c>
      <c r="JJ52" s="44">
        <f t="shared" si="510"/>
        <v>0</v>
      </c>
      <c r="JK52" s="44">
        <f t="shared" si="510"/>
        <v>0</v>
      </c>
      <c r="JL52" s="44">
        <f t="shared" si="510"/>
        <v>0</v>
      </c>
      <c r="JM52" s="44">
        <f t="shared" si="510"/>
        <v>0</v>
      </c>
      <c r="JN52" s="44">
        <f t="shared" si="510"/>
        <v>0</v>
      </c>
      <c r="JO52" s="44">
        <f t="shared" si="510"/>
        <v>0</v>
      </c>
      <c r="JP52" s="44">
        <f t="shared" si="510"/>
        <v>0</v>
      </c>
      <c r="JQ52" s="44">
        <f t="shared" si="510"/>
        <v>0</v>
      </c>
      <c r="JR52" s="44">
        <f t="shared" si="510"/>
        <v>0</v>
      </c>
      <c r="JS52" s="44">
        <f t="shared" si="510"/>
        <v>0</v>
      </c>
      <c r="JT52" s="44">
        <f t="shared" si="510"/>
        <v>0</v>
      </c>
      <c r="JU52" s="44">
        <f t="shared" si="510"/>
        <v>0</v>
      </c>
      <c r="JV52" s="44">
        <f t="shared" si="510"/>
        <v>0</v>
      </c>
      <c r="JW52" s="44">
        <f t="shared" si="510"/>
        <v>0</v>
      </c>
      <c r="JX52" s="44">
        <f t="shared" si="510"/>
        <v>0</v>
      </c>
      <c r="JY52" s="44">
        <f t="shared" si="510"/>
        <v>0</v>
      </c>
      <c r="JZ52" s="44">
        <f t="shared" si="510"/>
        <v>0</v>
      </c>
      <c r="KA52" s="44">
        <f t="shared" si="510"/>
        <v>0</v>
      </c>
      <c r="KB52" s="44">
        <f t="shared" si="510"/>
        <v>0</v>
      </c>
      <c r="KC52" s="44">
        <f t="shared" si="510"/>
        <v>0</v>
      </c>
      <c r="KD52" s="44">
        <f t="shared" si="510"/>
        <v>0</v>
      </c>
      <c r="KE52" s="44">
        <f t="shared" si="510"/>
        <v>0</v>
      </c>
      <c r="KF52" s="44">
        <f t="shared" si="510"/>
        <v>0</v>
      </c>
      <c r="KG52" s="44">
        <f t="shared" si="510"/>
        <v>0</v>
      </c>
      <c r="KH52" s="44">
        <f t="shared" si="510"/>
        <v>0</v>
      </c>
      <c r="KI52" s="44">
        <f t="shared" si="510"/>
        <v>0</v>
      </c>
      <c r="KJ52" s="44">
        <f t="shared" si="510"/>
        <v>0</v>
      </c>
      <c r="KK52" s="44">
        <f t="shared" si="510"/>
        <v>0</v>
      </c>
      <c r="KL52" s="44">
        <f t="shared" si="510"/>
        <v>0</v>
      </c>
      <c r="KM52" s="44">
        <f t="shared" si="510"/>
        <v>0</v>
      </c>
      <c r="KN52" s="44">
        <f t="shared" si="510"/>
        <v>0</v>
      </c>
      <c r="KO52" s="44">
        <f t="shared" si="510"/>
        <v>0</v>
      </c>
      <c r="KP52" s="44">
        <f t="shared" si="510"/>
        <v>0</v>
      </c>
      <c r="KQ52" s="44">
        <f t="shared" si="510"/>
        <v>0</v>
      </c>
      <c r="KR52" s="44">
        <f t="shared" si="510"/>
        <v>0</v>
      </c>
      <c r="KS52" s="44">
        <f t="shared" si="510"/>
        <v>0</v>
      </c>
      <c r="KT52" s="44">
        <f t="shared" si="510"/>
        <v>0</v>
      </c>
      <c r="KU52" s="44">
        <f t="shared" si="510"/>
        <v>0</v>
      </c>
      <c r="KV52" s="44">
        <f t="shared" si="510"/>
        <v>0</v>
      </c>
      <c r="KW52" s="44">
        <f t="shared" si="510"/>
        <v>0</v>
      </c>
      <c r="KX52" s="44">
        <f t="shared" si="510"/>
        <v>0</v>
      </c>
      <c r="KY52" s="44">
        <f t="shared" si="510"/>
        <v>0</v>
      </c>
      <c r="KZ52" s="44">
        <f t="shared" si="510"/>
        <v>0</v>
      </c>
      <c r="LA52" s="44">
        <f t="shared" si="510"/>
        <v>0</v>
      </c>
      <c r="LB52" s="44">
        <f t="shared" si="510"/>
        <v>0</v>
      </c>
      <c r="LC52" s="44">
        <f t="shared" si="510"/>
        <v>0</v>
      </c>
      <c r="LD52" s="44">
        <f t="shared" si="510"/>
        <v>0</v>
      </c>
      <c r="LE52" s="44">
        <f t="shared" si="510"/>
        <v>0</v>
      </c>
      <c r="LF52" s="44">
        <f t="shared" si="510"/>
        <v>0</v>
      </c>
      <c r="LG52" s="44">
        <f t="shared" si="510"/>
        <v>0</v>
      </c>
      <c r="LH52" s="44">
        <f t="shared" si="510"/>
        <v>0</v>
      </c>
      <c r="LI52" s="44">
        <f t="shared" si="510"/>
        <v>0</v>
      </c>
      <c r="LJ52" s="44">
        <f t="shared" si="510"/>
        <v>0</v>
      </c>
      <c r="LK52" s="44">
        <f t="shared" si="510"/>
        <v>0</v>
      </c>
      <c r="LL52" s="44">
        <f t="shared" si="510"/>
        <v>0</v>
      </c>
      <c r="LM52" s="44">
        <f t="shared" ref="LM52:MZ52" si="511">+LM51*LM50*1000</f>
        <v>0</v>
      </c>
      <c r="LN52" s="44">
        <f t="shared" si="511"/>
        <v>0</v>
      </c>
      <c r="LO52" s="44">
        <f t="shared" si="511"/>
        <v>0</v>
      </c>
      <c r="LP52" s="44">
        <f t="shared" si="511"/>
        <v>0</v>
      </c>
      <c r="LQ52" s="44">
        <f t="shared" si="511"/>
        <v>0</v>
      </c>
      <c r="LR52" s="44">
        <f t="shared" si="511"/>
        <v>0</v>
      </c>
      <c r="LS52" s="44">
        <f t="shared" si="511"/>
        <v>0</v>
      </c>
      <c r="LT52" s="44">
        <f t="shared" si="511"/>
        <v>0</v>
      </c>
      <c r="LU52" s="44">
        <f t="shared" si="511"/>
        <v>0</v>
      </c>
      <c r="LV52" s="44">
        <f t="shared" si="511"/>
        <v>0</v>
      </c>
      <c r="LW52" s="44">
        <f t="shared" si="511"/>
        <v>0</v>
      </c>
      <c r="LX52" s="44">
        <f t="shared" si="511"/>
        <v>0</v>
      </c>
      <c r="LY52" s="44">
        <f t="shared" si="511"/>
        <v>0</v>
      </c>
      <c r="LZ52" s="44">
        <f t="shared" si="511"/>
        <v>0</v>
      </c>
      <c r="MA52" s="44">
        <f t="shared" si="511"/>
        <v>0</v>
      </c>
      <c r="MB52" s="44">
        <f t="shared" si="511"/>
        <v>0</v>
      </c>
      <c r="MC52" s="44">
        <f t="shared" si="511"/>
        <v>0</v>
      </c>
      <c r="MD52" s="44">
        <f t="shared" si="511"/>
        <v>0</v>
      </c>
      <c r="ME52" s="44">
        <f t="shared" si="511"/>
        <v>0</v>
      </c>
      <c r="MF52" s="44">
        <f t="shared" si="511"/>
        <v>0</v>
      </c>
      <c r="MG52" s="44">
        <f t="shared" si="511"/>
        <v>0</v>
      </c>
      <c r="MH52" s="44">
        <f t="shared" si="511"/>
        <v>0</v>
      </c>
      <c r="MI52" s="44">
        <f t="shared" si="511"/>
        <v>0</v>
      </c>
      <c r="MJ52" s="44">
        <f t="shared" si="511"/>
        <v>0</v>
      </c>
      <c r="MK52" s="44">
        <f t="shared" si="511"/>
        <v>0</v>
      </c>
      <c r="ML52" s="44">
        <f t="shared" si="511"/>
        <v>0</v>
      </c>
      <c r="MM52" s="44">
        <f t="shared" si="511"/>
        <v>0</v>
      </c>
      <c r="MN52" s="44">
        <f t="shared" si="511"/>
        <v>0</v>
      </c>
      <c r="MO52" s="44">
        <f t="shared" si="511"/>
        <v>0</v>
      </c>
      <c r="MP52" s="44">
        <f t="shared" si="511"/>
        <v>0</v>
      </c>
      <c r="MQ52" s="44">
        <f t="shared" si="511"/>
        <v>0</v>
      </c>
      <c r="MR52" s="44">
        <f t="shared" si="511"/>
        <v>0</v>
      </c>
      <c r="MS52" s="44">
        <f t="shared" si="511"/>
        <v>0</v>
      </c>
      <c r="MT52" s="44">
        <f t="shared" si="511"/>
        <v>0</v>
      </c>
      <c r="MU52" s="44">
        <f t="shared" si="511"/>
        <v>0</v>
      </c>
      <c r="MV52" s="44">
        <f t="shared" si="511"/>
        <v>0</v>
      </c>
      <c r="MW52" s="44">
        <f t="shared" si="511"/>
        <v>0</v>
      </c>
      <c r="MX52" s="44">
        <f t="shared" si="511"/>
        <v>0</v>
      </c>
      <c r="MY52" s="44">
        <f t="shared" si="511"/>
        <v>0</v>
      </c>
      <c r="MZ52" s="44">
        <f t="shared" si="511"/>
        <v>0</v>
      </c>
      <c r="NB52" s="19" t="str">
        <f t="shared" si="502"/>
        <v>Capacity (kW)</v>
      </c>
      <c r="NC52" s="6">
        <f t="shared" si="503"/>
        <v>0</v>
      </c>
      <c r="ND52" s="6">
        <f t="shared" si="503"/>
        <v>0</v>
      </c>
      <c r="NE52" s="6">
        <f t="shared" si="503"/>
        <v>0</v>
      </c>
      <c r="NF52" s="6">
        <f t="shared" si="503"/>
        <v>0</v>
      </c>
      <c r="NG52" s="6">
        <f t="shared" si="503"/>
        <v>0</v>
      </c>
      <c r="NH52" s="6">
        <f t="shared" si="503"/>
        <v>0</v>
      </c>
      <c r="NI52" s="6">
        <f t="shared" si="503"/>
        <v>0</v>
      </c>
      <c r="NJ52" s="6">
        <f t="shared" si="503"/>
        <v>0</v>
      </c>
      <c r="NK52" s="6">
        <f t="shared" si="503"/>
        <v>0</v>
      </c>
      <c r="NL52" s="6">
        <f t="shared" si="503"/>
        <v>0</v>
      </c>
      <c r="NM52" s="6">
        <f t="shared" si="504"/>
        <v>0</v>
      </c>
      <c r="NN52" s="6">
        <f t="shared" si="504"/>
        <v>0</v>
      </c>
      <c r="NO52" s="6">
        <f t="shared" si="504"/>
        <v>0</v>
      </c>
      <c r="NP52" s="6">
        <f t="shared" si="504"/>
        <v>0</v>
      </c>
      <c r="NQ52" s="6">
        <f t="shared" si="504"/>
        <v>0</v>
      </c>
      <c r="NR52" s="6">
        <f t="shared" si="504"/>
        <v>0</v>
      </c>
      <c r="NS52" s="6">
        <f t="shared" si="504"/>
        <v>0</v>
      </c>
      <c r="NT52" s="6">
        <f t="shared" si="504"/>
        <v>0</v>
      </c>
      <c r="NU52" s="6">
        <f t="shared" si="504"/>
        <v>0</v>
      </c>
      <c r="NV52" s="6">
        <f t="shared" si="504"/>
        <v>0</v>
      </c>
      <c r="NW52" s="6">
        <f t="shared" si="505"/>
        <v>0</v>
      </c>
      <c r="NX52" s="6">
        <f t="shared" si="505"/>
        <v>0</v>
      </c>
      <c r="NY52" s="6">
        <f t="shared" si="505"/>
        <v>0</v>
      </c>
      <c r="NZ52" s="6">
        <f t="shared" si="505"/>
        <v>0</v>
      </c>
      <c r="OA52" s="6">
        <f t="shared" si="505"/>
        <v>0</v>
      </c>
      <c r="OB52" s="6">
        <f t="shared" si="505"/>
        <v>0</v>
      </c>
      <c r="OC52" s="6">
        <f t="shared" si="505"/>
        <v>0</v>
      </c>
      <c r="OD52" s="6">
        <f t="shared" si="505"/>
        <v>0</v>
      </c>
      <c r="OE52" s="6">
        <f t="shared" si="505"/>
        <v>0</v>
      </c>
      <c r="OF52" s="6">
        <f t="shared" si="505"/>
        <v>0</v>
      </c>
      <c r="OH52" s="58" t="str">
        <f>_xlfn.CONCAT(C50," ",D52)</f>
        <v>McNeil Facility Capacity (kW)</v>
      </c>
    </row>
    <row r="53" spans="2:398" x14ac:dyDescent="0.25">
      <c r="C53" s="3"/>
      <c r="D53" s="19" t="s">
        <v>1</v>
      </c>
      <c r="E53" s="15">
        <f>SUMIFS(CP_Forecast!$F$5:$F$38,CP_Forecast!$E$5:$E$38,Capacity_Charges!E$6)</f>
        <v>5.2969999999999997</v>
      </c>
      <c r="F53" s="15">
        <f>SUMIFS(CP_Forecast!$F$5:$F$38,CP_Forecast!$E$5:$E$38,Capacity_Charges!F$6)</f>
        <v>5.2969999999999997</v>
      </c>
      <c r="G53" s="15">
        <f>SUMIFS(CP_Forecast!$F$5:$F$38,CP_Forecast!$E$5:$E$38,Capacity_Charges!G$6)</f>
        <v>5.2969999999999997</v>
      </c>
      <c r="H53" s="15">
        <f>SUMIFS(CP_Forecast!$F$5:$F$38,CP_Forecast!$E$5:$E$38,Capacity_Charges!H$6)</f>
        <v>5.2969999999999997</v>
      </c>
      <c r="I53" s="15">
        <f>SUMIFS(CP_Forecast!$F$5:$F$38,CP_Forecast!$E$5:$E$38,Capacity_Charges!I$6)</f>
        <v>5.2969999999999997</v>
      </c>
      <c r="J53" s="15">
        <f>SUMIFS(CP_Forecast!$F$5:$F$38,CP_Forecast!$E$5:$E$38,Capacity_Charges!J$6)</f>
        <v>4.6310000000000002</v>
      </c>
      <c r="K53" s="15">
        <f>SUMIFS(CP_Forecast!$F$5:$F$38,CP_Forecast!$E$5:$E$38,Capacity_Charges!K$6)</f>
        <v>4.6310000000000002</v>
      </c>
      <c r="L53" s="15">
        <f>SUMIFS(CP_Forecast!$F$5:$F$38,CP_Forecast!$E$5:$E$38,Capacity_Charges!L$6)</f>
        <v>4.6310000000000002</v>
      </c>
      <c r="M53" s="15">
        <f>SUMIFS(CP_Forecast!$F$5:$F$38,CP_Forecast!$E$5:$E$38,Capacity_Charges!M$6)</f>
        <v>4.6310000000000002</v>
      </c>
      <c r="N53" s="15">
        <f>SUMIFS(CP_Forecast!$F$5:$F$38,CP_Forecast!$E$5:$E$38,Capacity_Charges!N$6)</f>
        <v>4.6310000000000002</v>
      </c>
      <c r="O53" s="15">
        <f>SUMIFS(CP_Forecast!$F$5:$F$38,CP_Forecast!$E$5:$E$38,Capacity_Charges!O$6)</f>
        <v>4.6310000000000002</v>
      </c>
      <c r="P53" s="15">
        <f>SUMIFS(CP_Forecast!$F$5:$F$38,CP_Forecast!$E$5:$E$38,Capacity_Charges!P$6)</f>
        <v>4.6310000000000002</v>
      </c>
      <c r="Q53" s="15">
        <f>SUMIFS(CP_Forecast!$F$5:$F$38,CP_Forecast!$E$5:$E$38,Capacity_Charges!Q$6)</f>
        <v>4.6310000000000002</v>
      </c>
      <c r="R53" s="15">
        <f>SUMIFS(CP_Forecast!$F$5:$F$38,CP_Forecast!$E$5:$E$38,Capacity_Charges!R$6)</f>
        <v>4.6310000000000002</v>
      </c>
      <c r="S53" s="15">
        <f>SUMIFS(CP_Forecast!$F$5:$F$38,CP_Forecast!$E$5:$E$38,Capacity_Charges!S$6)</f>
        <v>4.6310000000000002</v>
      </c>
      <c r="T53" s="15">
        <f>SUMIFS(CP_Forecast!$F$5:$F$38,CP_Forecast!$E$5:$E$38,Capacity_Charges!T$6)</f>
        <v>4.6310000000000002</v>
      </c>
      <c r="U53" s="15">
        <f>SUMIFS(CP_Forecast!$F$5:$F$38,CP_Forecast!$E$5:$E$38,Capacity_Charges!U$6)</f>
        <v>4.6310000000000002</v>
      </c>
      <c r="V53" s="15">
        <f>SUMIFS(CP_Forecast!$F$5:$F$38,CP_Forecast!$E$5:$E$38,Capacity_Charges!V$6)</f>
        <v>3.8</v>
      </c>
      <c r="W53" s="15">
        <f>SUMIFS(CP_Forecast!$F$5:$F$38,CP_Forecast!$E$5:$E$38,Capacity_Charges!W$6)</f>
        <v>3.8</v>
      </c>
      <c r="X53" s="15">
        <f>SUMIFS(CP_Forecast!$F$5:$F$38,CP_Forecast!$E$5:$E$38,Capacity_Charges!X$6)</f>
        <v>3.8</v>
      </c>
      <c r="Y53" s="15">
        <f>SUMIFS(CP_Forecast!$F$5:$F$38,CP_Forecast!$E$5:$E$38,Capacity_Charges!Y$6)</f>
        <v>3.8</v>
      </c>
      <c r="Z53" s="15">
        <f>SUMIFS(CP_Forecast!$F$5:$F$38,CP_Forecast!$E$5:$E$38,Capacity_Charges!Z$6)</f>
        <v>3.8</v>
      </c>
      <c r="AA53" s="15">
        <f>SUMIFS(CP_Forecast!$F$5:$F$38,CP_Forecast!$E$5:$E$38,Capacity_Charges!AA$6)</f>
        <v>3.8</v>
      </c>
      <c r="AB53" s="15">
        <f>SUMIFS(CP_Forecast!$F$5:$F$38,CP_Forecast!$E$5:$E$38,Capacity_Charges!AB$6)</f>
        <v>3.8</v>
      </c>
      <c r="AC53" s="15">
        <f>SUMIFS(CP_Forecast!$F$5:$F$38,CP_Forecast!$E$5:$E$38,Capacity_Charges!AC$6)</f>
        <v>3.8</v>
      </c>
      <c r="AD53" s="15">
        <f>SUMIFS(CP_Forecast!$F$5:$F$38,CP_Forecast!$E$5:$E$38,Capacity_Charges!AD$6)</f>
        <v>3.8</v>
      </c>
      <c r="AE53" s="15">
        <f>SUMIFS(CP_Forecast!$F$5:$F$38,CP_Forecast!$E$5:$E$38,Capacity_Charges!AE$6)</f>
        <v>3.8</v>
      </c>
      <c r="AF53" s="15">
        <f>SUMIFS(CP_Forecast!$F$5:$F$38,CP_Forecast!$E$5:$E$38,Capacity_Charges!AF$6)</f>
        <v>3.8</v>
      </c>
      <c r="AG53" s="15">
        <f>SUMIFS(CP_Forecast!$F$5:$F$38,CP_Forecast!$E$5:$E$38,Capacity_Charges!AG$6)</f>
        <v>3.8</v>
      </c>
      <c r="AH53" s="15">
        <f>SUMIFS(CP_Forecast!$F$5:$F$38,CP_Forecast!$E$5:$E$38,Capacity_Charges!AH$6)</f>
        <v>2.0009999999999999</v>
      </c>
      <c r="AI53" s="15">
        <f>SUMIFS(CP_Forecast!$F$5:$F$38,CP_Forecast!$E$5:$E$38,Capacity_Charges!AI$6)</f>
        <v>2.0009999999999999</v>
      </c>
      <c r="AJ53" s="15">
        <f>SUMIFS(CP_Forecast!$F$5:$F$38,CP_Forecast!$E$5:$E$38,Capacity_Charges!AJ$6)</f>
        <v>2.0009999999999999</v>
      </c>
      <c r="AK53" s="15">
        <f>SUMIFS(CP_Forecast!$F$5:$F$38,CP_Forecast!$E$5:$E$38,Capacity_Charges!AK$6)</f>
        <v>2.0009999999999999</v>
      </c>
      <c r="AL53" s="15">
        <f>SUMIFS(CP_Forecast!$F$5:$F$38,CP_Forecast!$E$5:$E$38,Capacity_Charges!AL$6)</f>
        <v>2.0009999999999999</v>
      </c>
      <c r="AM53" s="15">
        <f>SUMIFS(CP_Forecast!$F$5:$F$38,CP_Forecast!$E$5:$E$38,Capacity_Charges!AM$6)</f>
        <v>2.0009999999999999</v>
      </c>
      <c r="AN53" s="15">
        <f>SUMIFS(CP_Forecast!$F$5:$F$38,CP_Forecast!$E$5:$E$38,Capacity_Charges!AN$6)</f>
        <v>2.0009999999999999</v>
      </c>
      <c r="AO53" s="15">
        <f>SUMIFS(CP_Forecast!$F$5:$F$38,CP_Forecast!$E$5:$E$38,Capacity_Charges!AO$6)</f>
        <v>2.0009999999999999</v>
      </c>
      <c r="AP53" s="15">
        <f>SUMIFS(CP_Forecast!$F$5:$F$38,CP_Forecast!$E$5:$E$38,Capacity_Charges!AP$6)</f>
        <v>2.0009999999999999</v>
      </c>
      <c r="AQ53" s="15">
        <f>SUMIFS(CP_Forecast!$F$5:$F$38,CP_Forecast!$E$5:$E$38,Capacity_Charges!AQ$6)</f>
        <v>2.0009999999999999</v>
      </c>
      <c r="AR53" s="15">
        <f>SUMIFS(CP_Forecast!$F$5:$F$38,CP_Forecast!$E$5:$E$38,Capacity_Charges!AR$6)</f>
        <v>2.0009999999999999</v>
      </c>
      <c r="AS53" s="15">
        <f>SUMIFS(CP_Forecast!$F$5:$F$38,CP_Forecast!$E$5:$E$38,Capacity_Charges!AS$6)</f>
        <v>2.0009999999999999</v>
      </c>
      <c r="AT53" s="15">
        <f>SUMIFS(CP_Forecast!$F$5:$F$38,CP_Forecast!$E$5:$E$38,Capacity_Charges!AT$6)</f>
        <v>2.4769999999999999</v>
      </c>
      <c r="AU53" s="15">
        <f>SUMIFS(CP_Forecast!$F$5:$F$38,CP_Forecast!$E$5:$E$38,Capacity_Charges!AU$6)</f>
        <v>2.4769999999999999</v>
      </c>
      <c r="AV53" s="15">
        <f>SUMIFS(CP_Forecast!$F$5:$F$38,CP_Forecast!$E$5:$E$38,Capacity_Charges!AV$6)</f>
        <v>2.4769999999999999</v>
      </c>
      <c r="AW53" s="15">
        <f>SUMIFS(CP_Forecast!$F$5:$F$38,CP_Forecast!$E$5:$E$38,Capacity_Charges!AW$6)</f>
        <v>2.4769999999999999</v>
      </c>
      <c r="AX53" s="15">
        <f>SUMIFS(CP_Forecast!$F$5:$F$38,CP_Forecast!$E$5:$E$38,Capacity_Charges!AX$6)</f>
        <v>2.4769999999999999</v>
      </c>
      <c r="AY53" s="15">
        <f>SUMIFS(CP_Forecast!$F$5:$F$38,CP_Forecast!$E$5:$E$38,Capacity_Charges!AY$6)</f>
        <v>2.4769999999999999</v>
      </c>
      <c r="AZ53" s="15">
        <f>SUMIFS(CP_Forecast!$F$5:$F$38,CP_Forecast!$E$5:$E$38,Capacity_Charges!AZ$6)</f>
        <v>2.4769999999999999</v>
      </c>
      <c r="BA53" s="15">
        <f>SUMIFS(CP_Forecast!$F$5:$F$38,CP_Forecast!$E$5:$E$38,Capacity_Charges!BA$6)</f>
        <v>2.4769999999999999</v>
      </c>
      <c r="BB53" s="15">
        <f>SUMIFS(CP_Forecast!$F$5:$F$38,CP_Forecast!$E$5:$E$38,Capacity_Charges!BB$6)</f>
        <v>2.4769999999999999</v>
      </c>
      <c r="BC53" s="15">
        <f>SUMIFS(CP_Forecast!$F$5:$F$38,CP_Forecast!$E$5:$E$38,Capacity_Charges!BC$6)</f>
        <v>2.4769999999999999</v>
      </c>
      <c r="BD53" s="15">
        <f>SUMIFS(CP_Forecast!$F$5:$F$38,CP_Forecast!$E$5:$E$38,Capacity_Charges!BD$6)</f>
        <v>2.4769999999999999</v>
      </c>
      <c r="BE53" s="15">
        <f>SUMIFS(CP_Forecast!$F$5:$F$38,CP_Forecast!$E$5:$E$38,Capacity_Charges!BE$6)</f>
        <v>2.4769999999999999</v>
      </c>
      <c r="BF53" s="15">
        <f>SUMIFS(CP_Forecast!$F$5:$F$38,CP_Forecast!$E$5:$E$38,Capacity_Charges!BF$6)</f>
        <v>2.5310000000000001</v>
      </c>
      <c r="BG53" s="15">
        <f>SUMIFS(CP_Forecast!$F$5:$F$38,CP_Forecast!$E$5:$E$38,Capacity_Charges!BG$6)</f>
        <v>2.5310000000000001</v>
      </c>
      <c r="BH53" s="15">
        <f>SUMIFS(CP_Forecast!$F$5:$F$38,CP_Forecast!$E$5:$E$38,Capacity_Charges!BH$6)</f>
        <v>2.5310000000000001</v>
      </c>
      <c r="BI53" s="15">
        <f>SUMIFS(CP_Forecast!$F$5:$F$38,CP_Forecast!$E$5:$E$38,Capacity_Charges!BI$6)</f>
        <v>2.5310000000000001</v>
      </c>
      <c r="BJ53" s="15">
        <f>SUMIFS(CP_Forecast!$F$5:$F$38,CP_Forecast!$E$5:$E$38,Capacity_Charges!BJ$6)</f>
        <v>2.5310000000000001</v>
      </c>
      <c r="BK53" s="15">
        <f>SUMIFS(CP_Forecast!$F$5:$F$38,CP_Forecast!$E$5:$E$38,Capacity_Charges!BK$6)</f>
        <v>2.5310000000000001</v>
      </c>
      <c r="BL53" s="15">
        <f>SUMIFS(CP_Forecast!$F$5:$F$38,CP_Forecast!$E$5:$E$38,Capacity_Charges!BL$6)</f>
        <v>2.5310000000000001</v>
      </c>
      <c r="BM53" s="15">
        <f>SUMIFS(CP_Forecast!$F$5:$F$38,CP_Forecast!$E$5:$E$38,Capacity_Charges!BM$6)</f>
        <v>2.5310000000000001</v>
      </c>
      <c r="BN53" s="15">
        <f>SUMIFS(CP_Forecast!$F$5:$F$38,CP_Forecast!$E$5:$E$38,Capacity_Charges!BN$6)</f>
        <v>2.5310000000000001</v>
      </c>
      <c r="BO53" s="15">
        <f>SUMIFS(CP_Forecast!$F$5:$F$38,CP_Forecast!$E$5:$E$38,Capacity_Charges!BO$6)</f>
        <v>2.5310000000000001</v>
      </c>
      <c r="BP53" s="15">
        <f>SUMIFS(CP_Forecast!$F$5:$F$38,CP_Forecast!$E$5:$E$38,Capacity_Charges!BP$6)</f>
        <v>2.5310000000000001</v>
      </c>
      <c r="BQ53" s="15">
        <f>SUMIFS(CP_Forecast!$F$5:$F$38,CP_Forecast!$E$5:$E$38,Capacity_Charges!BQ$6)</f>
        <v>2.5310000000000001</v>
      </c>
      <c r="BR53" s="15">
        <f>SUMIFS(CP_Forecast!$F$5:$F$38,CP_Forecast!$E$5:$E$38,Capacity_Charges!BR$6)</f>
        <v>3.5</v>
      </c>
      <c r="BS53" s="15">
        <f>SUMIFS(CP_Forecast!$F$5:$F$38,CP_Forecast!$E$5:$E$38,Capacity_Charges!BS$6)</f>
        <v>3.5</v>
      </c>
      <c r="BT53" s="15">
        <f>SUMIFS(CP_Forecast!$F$5:$F$38,CP_Forecast!$E$5:$E$38,Capacity_Charges!BT$6)</f>
        <v>3.5</v>
      </c>
      <c r="BU53" s="15">
        <f>SUMIFS(CP_Forecast!$F$5:$F$38,CP_Forecast!$E$5:$E$38,Capacity_Charges!BU$6)</f>
        <v>3.5</v>
      </c>
      <c r="BV53" s="15">
        <f>SUMIFS(CP_Forecast!$F$5:$F$38,CP_Forecast!$E$5:$E$38,Capacity_Charges!BV$6)</f>
        <v>3.5</v>
      </c>
      <c r="BW53" s="15">
        <f>SUMIFS(CP_Forecast!$F$5:$F$38,CP_Forecast!$E$5:$E$38,Capacity_Charges!BW$6)</f>
        <v>3.5</v>
      </c>
      <c r="BX53" s="15">
        <f>SUMIFS(CP_Forecast!$F$5:$F$38,CP_Forecast!$E$5:$E$38,Capacity_Charges!BX$6)</f>
        <v>3.5</v>
      </c>
      <c r="BY53" s="15">
        <f>SUMIFS(CP_Forecast!$F$5:$F$38,CP_Forecast!$E$5:$E$38,Capacity_Charges!BY$6)</f>
        <v>3.5</v>
      </c>
      <c r="BZ53" s="15">
        <f>SUMIFS(CP_Forecast!$F$5:$F$38,CP_Forecast!$E$5:$E$38,Capacity_Charges!BZ$6)</f>
        <v>3.5</v>
      </c>
      <c r="CA53" s="15">
        <f>SUMIFS(CP_Forecast!$F$5:$F$38,CP_Forecast!$E$5:$E$38,Capacity_Charges!CA$6)</f>
        <v>3.5</v>
      </c>
      <c r="CB53" s="15">
        <f>SUMIFS(CP_Forecast!$F$5:$F$38,CP_Forecast!$E$5:$E$38,Capacity_Charges!CB$6)</f>
        <v>3.5</v>
      </c>
      <c r="CC53" s="15">
        <f>SUMIFS(CP_Forecast!$F$5:$F$38,CP_Forecast!$E$5:$E$38,Capacity_Charges!CC$6)</f>
        <v>3.5</v>
      </c>
      <c r="CD53" s="15">
        <f>SUMIFS(CP_Forecast!$F$5:$F$38,CP_Forecast!$E$5:$E$38,Capacity_Charges!CD$6)</f>
        <v>4.25</v>
      </c>
      <c r="CE53" s="15">
        <f>SUMIFS(CP_Forecast!$F$5:$F$38,CP_Forecast!$E$5:$E$38,Capacity_Charges!CE$6)</f>
        <v>4.25</v>
      </c>
      <c r="CF53" s="15">
        <f>SUMIFS(CP_Forecast!$F$5:$F$38,CP_Forecast!$E$5:$E$38,Capacity_Charges!CF$6)</f>
        <v>4.25</v>
      </c>
      <c r="CG53" s="15">
        <f>SUMIFS(CP_Forecast!$F$5:$F$38,CP_Forecast!$E$5:$E$38,Capacity_Charges!CG$6)</f>
        <v>4.25</v>
      </c>
      <c r="CH53" s="15">
        <f>SUMIFS(CP_Forecast!$F$5:$F$38,CP_Forecast!$E$5:$E$38,Capacity_Charges!CH$6)</f>
        <v>4.25</v>
      </c>
      <c r="CI53" s="15">
        <f>SUMIFS(CP_Forecast!$F$5:$F$38,CP_Forecast!$E$5:$E$38,Capacity_Charges!CI$6)</f>
        <v>4.25</v>
      </c>
      <c r="CJ53" s="15">
        <f>SUMIFS(CP_Forecast!$F$5:$F$38,CP_Forecast!$E$5:$E$38,Capacity_Charges!CJ$6)</f>
        <v>4.25</v>
      </c>
      <c r="CK53" s="15">
        <f>SUMIFS(CP_Forecast!$F$5:$F$38,CP_Forecast!$E$5:$E$38,Capacity_Charges!CK$6)</f>
        <v>4.25</v>
      </c>
      <c r="CL53" s="15">
        <f>SUMIFS(CP_Forecast!$F$5:$F$38,CP_Forecast!$E$5:$E$38,Capacity_Charges!CL$6)</f>
        <v>4.25</v>
      </c>
      <c r="CM53" s="15">
        <f>SUMIFS(CP_Forecast!$F$5:$F$38,CP_Forecast!$E$5:$E$38,Capacity_Charges!CM$6)</f>
        <v>4.25</v>
      </c>
      <c r="CN53" s="15">
        <f>SUMIFS(CP_Forecast!$F$5:$F$38,CP_Forecast!$E$5:$E$38,Capacity_Charges!CN$6)</f>
        <v>4.25</v>
      </c>
      <c r="CO53" s="15">
        <f>SUMIFS(CP_Forecast!$F$5:$F$38,CP_Forecast!$E$5:$E$38,Capacity_Charges!CO$6)</f>
        <v>4.25</v>
      </c>
      <c r="CP53" s="15">
        <f>SUMIFS(CP_Forecast!$F$5:$F$38,CP_Forecast!$E$5:$E$38,Capacity_Charges!CP$6)</f>
        <v>5</v>
      </c>
      <c r="CQ53" s="15">
        <f>SUMIFS(CP_Forecast!$F$5:$F$38,CP_Forecast!$E$5:$E$38,Capacity_Charges!CQ$6)</f>
        <v>5</v>
      </c>
      <c r="CR53" s="15">
        <f>SUMIFS(CP_Forecast!$F$5:$F$38,CP_Forecast!$E$5:$E$38,Capacity_Charges!CR$6)</f>
        <v>5</v>
      </c>
      <c r="CS53" s="15">
        <f>SUMIFS(CP_Forecast!$F$5:$F$38,CP_Forecast!$E$5:$E$38,Capacity_Charges!CS$6)</f>
        <v>5</v>
      </c>
      <c r="CT53" s="15">
        <f>SUMIFS(CP_Forecast!$F$5:$F$38,CP_Forecast!$E$5:$E$38,Capacity_Charges!CT$6)</f>
        <v>5</v>
      </c>
      <c r="CU53" s="15">
        <f>SUMIFS(CP_Forecast!$F$5:$F$38,CP_Forecast!$E$5:$E$38,Capacity_Charges!CU$6)</f>
        <v>5</v>
      </c>
      <c r="CV53" s="15">
        <f>SUMIFS(CP_Forecast!$F$5:$F$38,CP_Forecast!$E$5:$E$38,Capacity_Charges!CV$6)</f>
        <v>5</v>
      </c>
      <c r="CW53" s="15">
        <f>SUMIFS(CP_Forecast!$F$5:$F$38,CP_Forecast!$E$5:$E$38,Capacity_Charges!CW$6)</f>
        <v>5</v>
      </c>
      <c r="CX53" s="15">
        <f>SUMIFS(CP_Forecast!$F$5:$F$38,CP_Forecast!$E$5:$E$38,Capacity_Charges!CX$6)</f>
        <v>5</v>
      </c>
      <c r="CY53" s="15">
        <f>SUMIFS(CP_Forecast!$F$5:$F$38,CP_Forecast!$E$5:$E$38,Capacity_Charges!CY$6)</f>
        <v>5</v>
      </c>
      <c r="CZ53" s="15">
        <f>SUMIFS(CP_Forecast!$F$5:$F$38,CP_Forecast!$E$5:$E$38,Capacity_Charges!CZ$6)</f>
        <v>5</v>
      </c>
      <c r="DA53" s="15">
        <f>SUMIFS(CP_Forecast!$F$5:$F$38,CP_Forecast!$E$5:$E$38,Capacity_Charges!DA$6)</f>
        <v>5</v>
      </c>
      <c r="DB53" s="15">
        <f>SUMIFS(CP_Forecast!$F$5:$F$38,CP_Forecast!$E$5:$E$38,Capacity_Charges!DB$6)</f>
        <v>5.15</v>
      </c>
      <c r="DC53" s="15">
        <f>SUMIFS(CP_Forecast!$F$5:$F$38,CP_Forecast!$E$5:$E$38,Capacity_Charges!DC$6)</f>
        <v>5.15</v>
      </c>
      <c r="DD53" s="15">
        <f>SUMIFS(CP_Forecast!$F$5:$F$38,CP_Forecast!$E$5:$E$38,Capacity_Charges!DD$6)</f>
        <v>5.15</v>
      </c>
      <c r="DE53" s="15">
        <f>SUMIFS(CP_Forecast!$F$5:$F$38,CP_Forecast!$E$5:$E$38,Capacity_Charges!DE$6)</f>
        <v>5.15</v>
      </c>
      <c r="DF53" s="15">
        <f>SUMIFS(CP_Forecast!$F$5:$F$38,CP_Forecast!$E$5:$E$38,Capacity_Charges!DF$6)</f>
        <v>5.15</v>
      </c>
      <c r="DG53" s="15">
        <f>SUMIFS(CP_Forecast!$F$5:$F$38,CP_Forecast!$E$5:$E$38,Capacity_Charges!DG$6)</f>
        <v>5.15</v>
      </c>
      <c r="DH53" s="15">
        <f>SUMIFS(CP_Forecast!$F$5:$F$38,CP_Forecast!$E$5:$E$38,Capacity_Charges!DH$6)</f>
        <v>5.15</v>
      </c>
      <c r="DI53" s="15">
        <f>SUMIFS(CP_Forecast!$F$5:$F$38,CP_Forecast!$E$5:$E$38,Capacity_Charges!DI$6)</f>
        <v>5.15</v>
      </c>
      <c r="DJ53" s="15">
        <f>SUMIFS(CP_Forecast!$F$5:$F$38,CP_Forecast!$E$5:$E$38,Capacity_Charges!DJ$6)</f>
        <v>5.15</v>
      </c>
      <c r="DK53" s="15">
        <f>SUMIFS(CP_Forecast!$F$5:$F$38,CP_Forecast!$E$5:$E$38,Capacity_Charges!DK$6)</f>
        <v>5.15</v>
      </c>
      <c r="DL53" s="15">
        <f>SUMIFS(CP_Forecast!$F$5:$F$38,CP_Forecast!$E$5:$E$38,Capacity_Charges!DL$6)</f>
        <v>5.15</v>
      </c>
      <c r="DM53" s="15">
        <f>SUMIFS(CP_Forecast!$F$5:$F$38,CP_Forecast!$E$5:$E$38,Capacity_Charges!DM$6)</f>
        <v>5.15</v>
      </c>
      <c r="DN53" s="15">
        <f>SUMIFS(CP_Forecast!$F$5:$F$38,CP_Forecast!$E$5:$E$38,Capacity_Charges!DN$6)</f>
        <v>5.3045000000000009</v>
      </c>
      <c r="DO53" s="15">
        <f>SUMIFS(CP_Forecast!$F$5:$F$38,CP_Forecast!$E$5:$E$38,Capacity_Charges!DO$6)</f>
        <v>5.3045000000000009</v>
      </c>
      <c r="DP53" s="15">
        <f>SUMIFS(CP_Forecast!$F$5:$F$38,CP_Forecast!$E$5:$E$38,Capacity_Charges!DP$6)</f>
        <v>5.3045000000000009</v>
      </c>
      <c r="DQ53" s="15">
        <f>SUMIFS(CP_Forecast!$F$5:$F$38,CP_Forecast!$E$5:$E$38,Capacity_Charges!DQ$6)</f>
        <v>5.3045000000000009</v>
      </c>
      <c r="DR53" s="15">
        <f>SUMIFS(CP_Forecast!$F$5:$F$38,CP_Forecast!$E$5:$E$38,Capacity_Charges!DR$6)</f>
        <v>5.3045000000000009</v>
      </c>
      <c r="DS53" s="15">
        <f>SUMIFS(CP_Forecast!$F$5:$F$38,CP_Forecast!$E$5:$E$38,Capacity_Charges!DS$6)</f>
        <v>5.3045000000000009</v>
      </c>
      <c r="DT53" s="15">
        <f>SUMIFS(CP_Forecast!$F$5:$F$38,CP_Forecast!$E$5:$E$38,Capacity_Charges!DT$6)</f>
        <v>5.3045000000000009</v>
      </c>
      <c r="DU53" s="15">
        <f>SUMIFS(CP_Forecast!$F$5:$F$38,CP_Forecast!$E$5:$E$38,Capacity_Charges!DU$6)</f>
        <v>5.3045000000000009</v>
      </c>
      <c r="DV53" s="15">
        <f>SUMIFS(CP_Forecast!$F$5:$F$38,CP_Forecast!$E$5:$E$38,Capacity_Charges!DV$6)</f>
        <v>5.3045000000000009</v>
      </c>
      <c r="DW53" s="15">
        <f>SUMIFS(CP_Forecast!$F$5:$F$38,CP_Forecast!$E$5:$E$38,Capacity_Charges!DW$6)</f>
        <v>5.3045000000000009</v>
      </c>
      <c r="DX53" s="15">
        <f>SUMIFS(CP_Forecast!$F$5:$F$38,CP_Forecast!$E$5:$E$38,Capacity_Charges!DX$6)</f>
        <v>5.3045000000000009</v>
      </c>
      <c r="DY53" s="15">
        <f>SUMIFS(CP_Forecast!$F$5:$F$38,CP_Forecast!$E$5:$E$38,Capacity_Charges!DY$6)</f>
        <v>5.3045000000000009</v>
      </c>
      <c r="DZ53" s="15">
        <f>SUMIFS(CP_Forecast!$F$5:$F$38,CP_Forecast!$E$5:$E$38,Capacity_Charges!DZ$6)</f>
        <v>5.4636350000000009</v>
      </c>
      <c r="EA53" s="15">
        <f>SUMIFS(CP_Forecast!$F$5:$F$38,CP_Forecast!$E$5:$E$38,Capacity_Charges!EA$6)</f>
        <v>5.4636350000000009</v>
      </c>
      <c r="EB53" s="15">
        <f>SUMIFS(CP_Forecast!$F$5:$F$38,CP_Forecast!$E$5:$E$38,Capacity_Charges!EB$6)</f>
        <v>5.4636350000000009</v>
      </c>
      <c r="EC53" s="15">
        <f>SUMIFS(CP_Forecast!$F$5:$F$38,CP_Forecast!$E$5:$E$38,Capacity_Charges!EC$6)</f>
        <v>5.4636350000000009</v>
      </c>
      <c r="ED53" s="15">
        <f>SUMIFS(CP_Forecast!$F$5:$F$38,CP_Forecast!$E$5:$E$38,Capacity_Charges!ED$6)</f>
        <v>5.4636350000000009</v>
      </c>
      <c r="EE53" s="15">
        <f>SUMIFS(CP_Forecast!$F$5:$F$38,CP_Forecast!$E$5:$E$38,Capacity_Charges!EE$6)</f>
        <v>5.4636350000000009</v>
      </c>
      <c r="EF53" s="15">
        <f>SUMIFS(CP_Forecast!$F$5:$F$38,CP_Forecast!$E$5:$E$38,Capacity_Charges!EF$6)</f>
        <v>5.4636350000000009</v>
      </c>
      <c r="EG53" s="15">
        <f>SUMIFS(CP_Forecast!$F$5:$F$38,CP_Forecast!$E$5:$E$38,Capacity_Charges!EG$6)</f>
        <v>5.4636350000000009</v>
      </c>
      <c r="EH53" s="15">
        <f>SUMIFS(CP_Forecast!$F$5:$F$38,CP_Forecast!$E$5:$E$38,Capacity_Charges!EH$6)</f>
        <v>5.4636350000000009</v>
      </c>
      <c r="EI53" s="15">
        <f>SUMIFS(CP_Forecast!$F$5:$F$38,CP_Forecast!$E$5:$E$38,Capacity_Charges!EI$6)</f>
        <v>5.4636350000000009</v>
      </c>
      <c r="EJ53" s="15">
        <f>SUMIFS(CP_Forecast!$F$5:$F$38,CP_Forecast!$E$5:$E$38,Capacity_Charges!EJ$6)</f>
        <v>5.4636350000000009</v>
      </c>
      <c r="EK53" s="15">
        <f>SUMIFS(CP_Forecast!$F$5:$F$38,CP_Forecast!$E$5:$E$38,Capacity_Charges!EK$6)</f>
        <v>5.4636350000000009</v>
      </c>
      <c r="EL53" s="15">
        <f>SUMIFS(CP_Forecast!$F$5:$F$38,CP_Forecast!$E$5:$E$38,Capacity_Charges!EL$6)</f>
        <v>5.6275440500000009</v>
      </c>
      <c r="EM53" s="15">
        <f>SUMIFS(CP_Forecast!$F$5:$F$38,CP_Forecast!$E$5:$E$38,Capacity_Charges!EM$6)</f>
        <v>5.6275440500000009</v>
      </c>
      <c r="EN53" s="15">
        <f>SUMIFS(CP_Forecast!$F$5:$F$38,CP_Forecast!$E$5:$E$38,Capacity_Charges!EN$6)</f>
        <v>5.6275440500000009</v>
      </c>
      <c r="EO53" s="15">
        <f>SUMIFS(CP_Forecast!$F$5:$F$38,CP_Forecast!$E$5:$E$38,Capacity_Charges!EO$6)</f>
        <v>5.6275440500000009</v>
      </c>
      <c r="EP53" s="15">
        <f>SUMIFS(CP_Forecast!$F$5:$F$38,CP_Forecast!$E$5:$E$38,Capacity_Charges!EP$6)</f>
        <v>5.6275440500000009</v>
      </c>
      <c r="EQ53" s="15">
        <f>SUMIFS(CP_Forecast!$F$5:$F$38,CP_Forecast!$E$5:$E$38,Capacity_Charges!EQ$6)</f>
        <v>5.6275440500000009</v>
      </c>
      <c r="ER53" s="15">
        <f>SUMIFS(CP_Forecast!$F$5:$F$38,CP_Forecast!$E$5:$E$38,Capacity_Charges!ER$6)</f>
        <v>5.6275440500000009</v>
      </c>
      <c r="ES53" s="15">
        <f>SUMIFS(CP_Forecast!$F$5:$F$38,CP_Forecast!$E$5:$E$38,Capacity_Charges!ES$6)</f>
        <v>5.6275440500000009</v>
      </c>
      <c r="ET53" s="15">
        <f>SUMIFS(CP_Forecast!$F$5:$F$38,CP_Forecast!$E$5:$E$38,Capacity_Charges!ET$6)</f>
        <v>5.6275440500000009</v>
      </c>
      <c r="EU53" s="15">
        <f>SUMIFS(CP_Forecast!$F$5:$F$38,CP_Forecast!$E$5:$E$38,Capacity_Charges!EU$6)</f>
        <v>5.6275440500000009</v>
      </c>
      <c r="EV53" s="15">
        <f>SUMIFS(CP_Forecast!$F$5:$F$38,CP_Forecast!$E$5:$E$38,Capacity_Charges!EV$6)</f>
        <v>5.6275440500000009</v>
      </c>
      <c r="EW53" s="15">
        <f>SUMIFS(CP_Forecast!$F$5:$F$38,CP_Forecast!$E$5:$E$38,Capacity_Charges!EW$6)</f>
        <v>5.6275440500000009</v>
      </c>
      <c r="EX53" s="15">
        <f>SUMIFS(CP_Forecast!$F$5:$F$38,CP_Forecast!$E$5:$E$38,Capacity_Charges!EX$6)</f>
        <v>5.796370371500001</v>
      </c>
      <c r="EY53" s="15">
        <f>SUMIFS(CP_Forecast!$F$5:$F$38,CP_Forecast!$E$5:$E$38,Capacity_Charges!EY$6)</f>
        <v>5.796370371500001</v>
      </c>
      <c r="EZ53" s="15">
        <f>SUMIFS(CP_Forecast!$F$5:$F$38,CP_Forecast!$E$5:$E$38,Capacity_Charges!EZ$6)</f>
        <v>5.796370371500001</v>
      </c>
      <c r="FA53" s="15">
        <f>SUMIFS(CP_Forecast!$F$5:$F$38,CP_Forecast!$E$5:$E$38,Capacity_Charges!FA$6)</f>
        <v>5.796370371500001</v>
      </c>
      <c r="FB53" s="15">
        <f>SUMIFS(CP_Forecast!$F$5:$F$38,CP_Forecast!$E$5:$E$38,Capacity_Charges!FB$6)</f>
        <v>5.796370371500001</v>
      </c>
      <c r="FC53" s="15">
        <f>SUMIFS(CP_Forecast!$F$5:$F$38,CP_Forecast!$E$5:$E$38,Capacity_Charges!FC$6)</f>
        <v>5.796370371500001</v>
      </c>
      <c r="FD53" s="15">
        <f>SUMIFS(CP_Forecast!$F$5:$F$38,CP_Forecast!$E$5:$E$38,Capacity_Charges!FD$6)</f>
        <v>5.796370371500001</v>
      </c>
      <c r="FE53" s="15">
        <f>SUMIFS(CP_Forecast!$F$5:$F$38,CP_Forecast!$E$5:$E$38,Capacity_Charges!FE$6)</f>
        <v>5.796370371500001</v>
      </c>
      <c r="FF53" s="15">
        <f>SUMIFS(CP_Forecast!$F$5:$F$38,CP_Forecast!$E$5:$E$38,Capacity_Charges!FF$6)</f>
        <v>5.796370371500001</v>
      </c>
      <c r="FG53" s="15">
        <f>SUMIFS(CP_Forecast!$F$5:$F$38,CP_Forecast!$E$5:$E$38,Capacity_Charges!FG$6)</f>
        <v>5.796370371500001</v>
      </c>
      <c r="FH53" s="15">
        <f>SUMIFS(CP_Forecast!$F$5:$F$38,CP_Forecast!$E$5:$E$38,Capacity_Charges!FH$6)</f>
        <v>5.796370371500001</v>
      </c>
      <c r="FI53" s="15">
        <f>SUMIFS(CP_Forecast!$F$5:$F$38,CP_Forecast!$E$5:$E$38,Capacity_Charges!FI$6)</f>
        <v>5.796370371500001</v>
      </c>
      <c r="FJ53" s="15">
        <f>SUMIFS(CP_Forecast!$F$5:$F$38,CP_Forecast!$E$5:$E$38,Capacity_Charges!FJ$6)</f>
        <v>5.9702614826450011</v>
      </c>
      <c r="FK53" s="15">
        <f>SUMIFS(CP_Forecast!$F$5:$F$38,CP_Forecast!$E$5:$E$38,Capacity_Charges!FK$6)</f>
        <v>5.9702614826450011</v>
      </c>
      <c r="FL53" s="15">
        <f>SUMIFS(CP_Forecast!$F$5:$F$38,CP_Forecast!$E$5:$E$38,Capacity_Charges!FL$6)</f>
        <v>5.9702614826450011</v>
      </c>
      <c r="FM53" s="15">
        <f>SUMIFS(CP_Forecast!$F$5:$F$38,CP_Forecast!$E$5:$E$38,Capacity_Charges!FM$6)</f>
        <v>5.9702614826450011</v>
      </c>
      <c r="FN53" s="15">
        <f>SUMIFS(CP_Forecast!$F$5:$F$38,CP_Forecast!$E$5:$E$38,Capacity_Charges!FN$6)</f>
        <v>5.9702614826450011</v>
      </c>
      <c r="FO53" s="15">
        <f>SUMIFS(CP_Forecast!$F$5:$F$38,CP_Forecast!$E$5:$E$38,Capacity_Charges!FO$6)</f>
        <v>5.9702614826450011</v>
      </c>
      <c r="FP53" s="15">
        <f>SUMIFS(CP_Forecast!$F$5:$F$38,CP_Forecast!$E$5:$E$38,Capacity_Charges!FP$6)</f>
        <v>5.9702614826450011</v>
      </c>
      <c r="FQ53" s="15">
        <f>SUMIFS(CP_Forecast!$F$5:$F$38,CP_Forecast!$E$5:$E$38,Capacity_Charges!FQ$6)</f>
        <v>5.9702614826450011</v>
      </c>
      <c r="FR53" s="15">
        <f>SUMIFS(CP_Forecast!$F$5:$F$38,CP_Forecast!$E$5:$E$38,Capacity_Charges!FR$6)</f>
        <v>5.9702614826450011</v>
      </c>
      <c r="FS53" s="15">
        <f>SUMIFS(CP_Forecast!$F$5:$F$38,CP_Forecast!$E$5:$E$38,Capacity_Charges!FS$6)</f>
        <v>5.9702614826450011</v>
      </c>
      <c r="FT53" s="15">
        <f>SUMIFS(CP_Forecast!$F$5:$F$38,CP_Forecast!$E$5:$E$38,Capacity_Charges!FT$6)</f>
        <v>5.9702614826450011</v>
      </c>
      <c r="FU53" s="15">
        <f>SUMIFS(CP_Forecast!$F$5:$F$38,CP_Forecast!$E$5:$E$38,Capacity_Charges!FU$6)</f>
        <v>5.9702614826450011</v>
      </c>
      <c r="FV53" s="15">
        <f>SUMIFS(CP_Forecast!$F$5:$F$38,CP_Forecast!$E$5:$E$38,Capacity_Charges!FV$6)</f>
        <v>6.1493693271243517</v>
      </c>
      <c r="FW53" s="15">
        <f>SUMIFS(CP_Forecast!$F$5:$F$38,CP_Forecast!$E$5:$E$38,Capacity_Charges!FW$6)</f>
        <v>6.1493693271243517</v>
      </c>
      <c r="FX53" s="15">
        <f>SUMIFS(CP_Forecast!$F$5:$F$38,CP_Forecast!$E$5:$E$38,Capacity_Charges!FX$6)</f>
        <v>6.1493693271243517</v>
      </c>
      <c r="FY53" s="15">
        <f>SUMIFS(CP_Forecast!$F$5:$F$38,CP_Forecast!$E$5:$E$38,Capacity_Charges!FY$6)</f>
        <v>6.1493693271243517</v>
      </c>
      <c r="FZ53" s="15">
        <f>SUMIFS(CP_Forecast!$F$5:$F$38,CP_Forecast!$E$5:$E$38,Capacity_Charges!FZ$6)</f>
        <v>6.1493693271243517</v>
      </c>
      <c r="GA53" s="15">
        <f>SUMIFS(CP_Forecast!$F$5:$F$38,CP_Forecast!$E$5:$E$38,Capacity_Charges!GA$6)</f>
        <v>6.1493693271243517</v>
      </c>
      <c r="GB53" s="15">
        <f>SUMIFS(CP_Forecast!$F$5:$F$38,CP_Forecast!$E$5:$E$38,Capacity_Charges!GB$6)</f>
        <v>6.1493693271243517</v>
      </c>
      <c r="GC53" s="15">
        <f>SUMIFS(CP_Forecast!$F$5:$F$38,CP_Forecast!$E$5:$E$38,Capacity_Charges!GC$6)</f>
        <v>6.1493693271243517</v>
      </c>
      <c r="GD53" s="15">
        <f>SUMIFS(CP_Forecast!$F$5:$F$38,CP_Forecast!$E$5:$E$38,Capacity_Charges!GD$6)</f>
        <v>6.1493693271243517</v>
      </c>
      <c r="GE53" s="15">
        <f>SUMIFS(CP_Forecast!$F$5:$F$38,CP_Forecast!$E$5:$E$38,Capacity_Charges!GE$6)</f>
        <v>6.1493693271243517</v>
      </c>
      <c r="GF53" s="15">
        <f>SUMIFS(CP_Forecast!$F$5:$F$38,CP_Forecast!$E$5:$E$38,Capacity_Charges!GF$6)</f>
        <v>6.1493693271243517</v>
      </c>
      <c r="GG53" s="15">
        <f>SUMIFS(CP_Forecast!$F$5:$F$38,CP_Forecast!$E$5:$E$38,Capacity_Charges!GG$6)</f>
        <v>6.1493693271243517</v>
      </c>
      <c r="GH53" s="15">
        <f>SUMIFS(CP_Forecast!$F$5:$F$38,CP_Forecast!$E$5:$E$38,Capacity_Charges!GH$6)</f>
        <v>6.3338504069380823</v>
      </c>
      <c r="GI53" s="15">
        <f>SUMIFS(CP_Forecast!$F$5:$F$38,CP_Forecast!$E$5:$E$38,Capacity_Charges!GI$6)</f>
        <v>6.3338504069380823</v>
      </c>
      <c r="GJ53" s="15">
        <f>SUMIFS(CP_Forecast!$F$5:$F$38,CP_Forecast!$E$5:$E$38,Capacity_Charges!GJ$6)</f>
        <v>6.3338504069380823</v>
      </c>
      <c r="GK53" s="15">
        <f>SUMIFS(CP_Forecast!$F$5:$F$38,CP_Forecast!$E$5:$E$38,Capacity_Charges!GK$6)</f>
        <v>6.3338504069380823</v>
      </c>
      <c r="GL53" s="15">
        <f>SUMIFS(CP_Forecast!$F$5:$F$38,CP_Forecast!$E$5:$E$38,Capacity_Charges!GL$6)</f>
        <v>6.3338504069380823</v>
      </c>
      <c r="GM53" s="15">
        <f>SUMIFS(CP_Forecast!$F$5:$F$38,CP_Forecast!$E$5:$E$38,Capacity_Charges!GM$6)</f>
        <v>6.3338504069380823</v>
      </c>
      <c r="GN53" s="15">
        <f>SUMIFS(CP_Forecast!$F$5:$F$38,CP_Forecast!$E$5:$E$38,Capacity_Charges!GN$6)</f>
        <v>6.3338504069380823</v>
      </c>
      <c r="GO53" s="15">
        <f>SUMIFS(CP_Forecast!$F$5:$F$38,CP_Forecast!$E$5:$E$38,Capacity_Charges!GO$6)</f>
        <v>6.3338504069380823</v>
      </c>
      <c r="GP53" s="15">
        <f>SUMIFS(CP_Forecast!$F$5:$F$38,CP_Forecast!$E$5:$E$38,Capacity_Charges!GP$6)</f>
        <v>6.3338504069380823</v>
      </c>
      <c r="GQ53" s="15">
        <f>SUMIFS(CP_Forecast!$F$5:$F$38,CP_Forecast!$E$5:$E$38,Capacity_Charges!GQ$6)</f>
        <v>6.3338504069380823</v>
      </c>
      <c r="GR53" s="15">
        <f>SUMIFS(CP_Forecast!$F$5:$F$38,CP_Forecast!$E$5:$E$38,Capacity_Charges!GR$6)</f>
        <v>6.3338504069380823</v>
      </c>
      <c r="GS53" s="15">
        <f>SUMIFS(CP_Forecast!$F$5:$F$38,CP_Forecast!$E$5:$E$38,Capacity_Charges!GS$6)</f>
        <v>6.3338504069380823</v>
      </c>
      <c r="GT53" s="15">
        <f>SUMIFS(CP_Forecast!$F$5:$F$38,CP_Forecast!$E$5:$E$38,Capacity_Charges!GT$6)</f>
        <v>6.5238659191462247</v>
      </c>
      <c r="GU53" s="15">
        <f>SUMIFS(CP_Forecast!$F$5:$F$38,CP_Forecast!$E$5:$E$38,Capacity_Charges!GU$6)</f>
        <v>6.5238659191462247</v>
      </c>
      <c r="GV53" s="15">
        <f>SUMIFS(CP_Forecast!$F$5:$F$38,CP_Forecast!$E$5:$E$38,Capacity_Charges!GV$6)</f>
        <v>6.5238659191462247</v>
      </c>
      <c r="GW53" s="15">
        <f>SUMIFS(CP_Forecast!$F$5:$F$38,CP_Forecast!$E$5:$E$38,Capacity_Charges!GW$6)</f>
        <v>6.5238659191462247</v>
      </c>
      <c r="GX53" s="15">
        <f>SUMIFS(CP_Forecast!$F$5:$F$38,CP_Forecast!$E$5:$E$38,Capacity_Charges!GX$6)</f>
        <v>6.5238659191462247</v>
      </c>
      <c r="GY53" s="15">
        <f>SUMIFS(CP_Forecast!$F$5:$F$38,CP_Forecast!$E$5:$E$38,Capacity_Charges!GY$6)</f>
        <v>6.5238659191462247</v>
      </c>
      <c r="GZ53" s="15">
        <f>SUMIFS(CP_Forecast!$F$5:$F$38,CP_Forecast!$E$5:$E$38,Capacity_Charges!GZ$6)</f>
        <v>6.5238659191462247</v>
      </c>
      <c r="HA53" s="15">
        <f>SUMIFS(CP_Forecast!$F$5:$F$38,CP_Forecast!$E$5:$E$38,Capacity_Charges!HA$6)</f>
        <v>6.5238659191462247</v>
      </c>
      <c r="HB53" s="15">
        <f>SUMIFS(CP_Forecast!$F$5:$F$38,CP_Forecast!$E$5:$E$38,Capacity_Charges!HB$6)</f>
        <v>6.5238659191462247</v>
      </c>
      <c r="HC53" s="15">
        <f>SUMIFS(CP_Forecast!$F$5:$F$38,CP_Forecast!$E$5:$E$38,Capacity_Charges!HC$6)</f>
        <v>6.5238659191462247</v>
      </c>
      <c r="HD53" s="15">
        <f>SUMIFS(CP_Forecast!$F$5:$F$38,CP_Forecast!$E$5:$E$38,Capacity_Charges!HD$6)</f>
        <v>6.5238659191462247</v>
      </c>
      <c r="HE53" s="15">
        <f>SUMIFS(CP_Forecast!$F$5:$F$38,CP_Forecast!$E$5:$E$38,Capacity_Charges!HE$6)</f>
        <v>6.5238659191462247</v>
      </c>
      <c r="HF53" s="15">
        <f>SUMIFS(CP_Forecast!$F$5:$F$38,CP_Forecast!$E$5:$E$38,Capacity_Charges!HF$6)</f>
        <v>6.7195818967206113</v>
      </c>
      <c r="HG53" s="15">
        <f>SUMIFS(CP_Forecast!$F$5:$F$38,CP_Forecast!$E$5:$E$38,Capacity_Charges!HG$6)</f>
        <v>6.7195818967206113</v>
      </c>
      <c r="HH53" s="15">
        <f>SUMIFS(CP_Forecast!$F$5:$F$38,CP_Forecast!$E$5:$E$38,Capacity_Charges!HH$6)</f>
        <v>6.7195818967206113</v>
      </c>
      <c r="HI53" s="15">
        <f>SUMIFS(CP_Forecast!$F$5:$F$38,CP_Forecast!$E$5:$E$38,Capacity_Charges!HI$6)</f>
        <v>6.7195818967206113</v>
      </c>
      <c r="HJ53" s="15">
        <f>SUMIFS(CP_Forecast!$F$5:$F$38,CP_Forecast!$E$5:$E$38,Capacity_Charges!HJ$6)</f>
        <v>6.7195818967206113</v>
      </c>
      <c r="HK53" s="15">
        <f>SUMIFS(CP_Forecast!$F$5:$F$38,CP_Forecast!$E$5:$E$38,Capacity_Charges!HK$6)</f>
        <v>6.7195818967206113</v>
      </c>
      <c r="HL53" s="15">
        <f>SUMIFS(CP_Forecast!$F$5:$F$38,CP_Forecast!$E$5:$E$38,Capacity_Charges!HL$6)</f>
        <v>6.7195818967206113</v>
      </c>
      <c r="HM53" s="15">
        <f>SUMIFS(CP_Forecast!$F$5:$F$38,CP_Forecast!$E$5:$E$38,Capacity_Charges!HM$6)</f>
        <v>6.7195818967206113</v>
      </c>
      <c r="HN53" s="15">
        <f>SUMIFS(CP_Forecast!$F$5:$F$38,CP_Forecast!$E$5:$E$38,Capacity_Charges!HN$6)</f>
        <v>6.7195818967206113</v>
      </c>
      <c r="HO53" s="15">
        <f>SUMIFS(CP_Forecast!$F$5:$F$38,CP_Forecast!$E$5:$E$38,Capacity_Charges!HO$6)</f>
        <v>6.7195818967206113</v>
      </c>
      <c r="HP53" s="15">
        <f>SUMIFS(CP_Forecast!$F$5:$F$38,CP_Forecast!$E$5:$E$38,Capacity_Charges!HP$6)</f>
        <v>6.7195818967206113</v>
      </c>
      <c r="HQ53" s="15">
        <f>SUMIFS(CP_Forecast!$F$5:$F$38,CP_Forecast!$E$5:$E$38,Capacity_Charges!HQ$6)</f>
        <v>6.7195818967206113</v>
      </c>
      <c r="HR53" s="15">
        <f>SUMIFS(CP_Forecast!$F$5:$F$38,CP_Forecast!$E$5:$E$38,Capacity_Charges!HR$6)</f>
        <v>6.9211693536222301</v>
      </c>
      <c r="HS53" s="15">
        <f>SUMIFS(CP_Forecast!$F$5:$F$38,CP_Forecast!$E$5:$E$38,Capacity_Charges!HS$6)</f>
        <v>6.9211693536222301</v>
      </c>
      <c r="HT53" s="15">
        <f>SUMIFS(CP_Forecast!$F$5:$F$38,CP_Forecast!$E$5:$E$38,Capacity_Charges!HT$6)</f>
        <v>6.9211693536222301</v>
      </c>
      <c r="HU53" s="15">
        <f>SUMIFS(CP_Forecast!$F$5:$F$38,CP_Forecast!$E$5:$E$38,Capacity_Charges!HU$6)</f>
        <v>6.9211693536222301</v>
      </c>
      <c r="HV53" s="15">
        <f>SUMIFS(CP_Forecast!$F$5:$F$38,CP_Forecast!$E$5:$E$38,Capacity_Charges!HV$6)</f>
        <v>6.9211693536222301</v>
      </c>
      <c r="HW53" s="15">
        <f>SUMIFS(CP_Forecast!$F$5:$F$38,CP_Forecast!$E$5:$E$38,Capacity_Charges!HW$6)</f>
        <v>6.9211693536222301</v>
      </c>
      <c r="HX53" s="15">
        <f>SUMIFS(CP_Forecast!$F$5:$F$38,CP_Forecast!$E$5:$E$38,Capacity_Charges!HX$6)</f>
        <v>6.9211693536222301</v>
      </c>
      <c r="HY53" s="15">
        <f>SUMIFS(CP_Forecast!$F$5:$F$38,CP_Forecast!$E$5:$E$38,Capacity_Charges!HY$6)</f>
        <v>6.9211693536222301</v>
      </c>
      <c r="HZ53" s="15">
        <f>SUMIFS(CP_Forecast!$F$5:$F$38,CP_Forecast!$E$5:$E$38,Capacity_Charges!HZ$6)</f>
        <v>6.9211693536222301</v>
      </c>
      <c r="IA53" s="15">
        <f>SUMIFS(CP_Forecast!$F$5:$F$38,CP_Forecast!$E$5:$E$38,Capacity_Charges!IA$6)</f>
        <v>6.9211693536222301</v>
      </c>
      <c r="IB53" s="15">
        <f>SUMIFS(CP_Forecast!$F$5:$F$38,CP_Forecast!$E$5:$E$38,Capacity_Charges!IB$6)</f>
        <v>6.9211693536222301</v>
      </c>
      <c r="IC53" s="15">
        <f>SUMIFS(CP_Forecast!$F$5:$F$38,CP_Forecast!$E$5:$E$38,Capacity_Charges!IC$6)</f>
        <v>6.9211693536222301</v>
      </c>
      <c r="ID53" s="15">
        <f>SUMIFS(CP_Forecast!$F$5:$F$38,CP_Forecast!$E$5:$E$38,Capacity_Charges!ID$6)</f>
        <v>7.1288044342308972</v>
      </c>
      <c r="IE53" s="15">
        <f>SUMIFS(CP_Forecast!$F$5:$F$38,CP_Forecast!$E$5:$E$38,Capacity_Charges!IE$6)</f>
        <v>7.1288044342308972</v>
      </c>
      <c r="IF53" s="15">
        <f>SUMIFS(CP_Forecast!$F$5:$F$38,CP_Forecast!$E$5:$E$38,Capacity_Charges!IF$6)</f>
        <v>7.1288044342308972</v>
      </c>
      <c r="IG53" s="15">
        <f>SUMIFS(CP_Forecast!$F$5:$F$38,CP_Forecast!$E$5:$E$38,Capacity_Charges!IG$6)</f>
        <v>7.1288044342308972</v>
      </c>
      <c r="IH53" s="15">
        <f>SUMIFS(CP_Forecast!$F$5:$F$38,CP_Forecast!$E$5:$E$38,Capacity_Charges!IH$6)</f>
        <v>7.1288044342308972</v>
      </c>
      <c r="II53" s="15">
        <f>SUMIFS(CP_Forecast!$F$5:$F$38,CP_Forecast!$E$5:$E$38,Capacity_Charges!II$6)</f>
        <v>7.1288044342308972</v>
      </c>
      <c r="IJ53" s="15">
        <f>SUMIFS(CP_Forecast!$F$5:$F$38,CP_Forecast!$E$5:$E$38,Capacity_Charges!IJ$6)</f>
        <v>7.1288044342308972</v>
      </c>
      <c r="IK53" s="15">
        <f>SUMIFS(CP_Forecast!$F$5:$F$38,CP_Forecast!$E$5:$E$38,Capacity_Charges!IK$6)</f>
        <v>7.1288044342308972</v>
      </c>
      <c r="IL53" s="15">
        <f>SUMIFS(CP_Forecast!$F$5:$F$38,CP_Forecast!$E$5:$E$38,Capacity_Charges!IL$6)</f>
        <v>7.1288044342308972</v>
      </c>
      <c r="IM53" s="15">
        <f>SUMIFS(CP_Forecast!$F$5:$F$38,CP_Forecast!$E$5:$E$38,Capacity_Charges!IM$6)</f>
        <v>7.1288044342308972</v>
      </c>
      <c r="IN53" s="15">
        <f>SUMIFS(CP_Forecast!$F$5:$F$38,CP_Forecast!$E$5:$E$38,Capacity_Charges!IN$6)</f>
        <v>7.1288044342308972</v>
      </c>
      <c r="IO53" s="15">
        <f>SUMIFS(CP_Forecast!$F$5:$F$38,CP_Forecast!$E$5:$E$38,Capacity_Charges!IO$6)</f>
        <v>7.1288044342308972</v>
      </c>
      <c r="IP53" s="15">
        <f>SUMIFS(CP_Forecast!$F$5:$F$38,CP_Forecast!$E$5:$E$38,Capacity_Charges!IP$6)</f>
        <v>7.3426685672578245</v>
      </c>
      <c r="IQ53" s="15">
        <f>SUMIFS(CP_Forecast!$F$5:$F$38,CP_Forecast!$E$5:$E$38,Capacity_Charges!IQ$6)</f>
        <v>7.3426685672578245</v>
      </c>
      <c r="IR53" s="15">
        <f>SUMIFS(CP_Forecast!$F$5:$F$38,CP_Forecast!$E$5:$E$38,Capacity_Charges!IR$6)</f>
        <v>7.3426685672578245</v>
      </c>
      <c r="IS53" s="15">
        <f>SUMIFS(CP_Forecast!$F$5:$F$38,CP_Forecast!$E$5:$E$38,Capacity_Charges!IS$6)</f>
        <v>7.3426685672578245</v>
      </c>
      <c r="IT53" s="15">
        <f>SUMIFS(CP_Forecast!$F$5:$F$38,CP_Forecast!$E$5:$E$38,Capacity_Charges!IT$6)</f>
        <v>7.3426685672578245</v>
      </c>
      <c r="IU53" s="15">
        <f>SUMIFS(CP_Forecast!$F$5:$F$38,CP_Forecast!$E$5:$E$38,Capacity_Charges!IU$6)</f>
        <v>7.3426685672578245</v>
      </c>
      <c r="IV53" s="15">
        <f>SUMIFS(CP_Forecast!$F$5:$F$38,CP_Forecast!$E$5:$E$38,Capacity_Charges!IV$6)</f>
        <v>7.3426685672578245</v>
      </c>
      <c r="IW53" s="15">
        <f>SUMIFS(CP_Forecast!$F$5:$F$38,CP_Forecast!$E$5:$E$38,Capacity_Charges!IW$6)</f>
        <v>7.3426685672578245</v>
      </c>
      <c r="IX53" s="15">
        <f>SUMIFS(CP_Forecast!$F$5:$F$38,CP_Forecast!$E$5:$E$38,Capacity_Charges!IX$6)</f>
        <v>7.3426685672578245</v>
      </c>
      <c r="IY53" s="15">
        <f>SUMIFS(CP_Forecast!$F$5:$F$38,CP_Forecast!$E$5:$E$38,Capacity_Charges!IY$6)</f>
        <v>7.3426685672578245</v>
      </c>
      <c r="IZ53" s="15">
        <f>SUMIFS(CP_Forecast!$F$5:$F$38,CP_Forecast!$E$5:$E$38,Capacity_Charges!IZ$6)</f>
        <v>7.3426685672578245</v>
      </c>
      <c r="JA53" s="15">
        <f>SUMIFS(CP_Forecast!$F$5:$F$38,CP_Forecast!$E$5:$E$38,Capacity_Charges!JA$6)</f>
        <v>7.3426685672578245</v>
      </c>
      <c r="JB53" s="15">
        <f>SUMIFS(CP_Forecast!$F$5:$F$38,CP_Forecast!$E$5:$E$38,Capacity_Charges!JB$6)</f>
        <v>7.5629486242755597</v>
      </c>
      <c r="JC53" s="15">
        <f>SUMIFS(CP_Forecast!$F$5:$F$38,CP_Forecast!$E$5:$E$38,Capacity_Charges!JC$6)</f>
        <v>7.5629486242755597</v>
      </c>
      <c r="JD53" s="15">
        <f>SUMIFS(CP_Forecast!$F$5:$F$38,CP_Forecast!$E$5:$E$38,Capacity_Charges!JD$6)</f>
        <v>7.5629486242755597</v>
      </c>
      <c r="JE53" s="15">
        <f>SUMIFS(CP_Forecast!$F$5:$F$38,CP_Forecast!$E$5:$E$38,Capacity_Charges!JE$6)</f>
        <v>7.5629486242755597</v>
      </c>
      <c r="JF53" s="15">
        <f>SUMIFS(CP_Forecast!$F$5:$F$38,CP_Forecast!$E$5:$E$38,Capacity_Charges!JF$6)</f>
        <v>7.5629486242755597</v>
      </c>
      <c r="JG53" s="15">
        <f>SUMIFS(CP_Forecast!$F$5:$F$38,CP_Forecast!$E$5:$E$38,Capacity_Charges!JG$6)</f>
        <v>7.5629486242755597</v>
      </c>
      <c r="JH53" s="15">
        <f>SUMIFS(CP_Forecast!$F$5:$F$38,CP_Forecast!$E$5:$E$38,Capacity_Charges!JH$6)</f>
        <v>7.5629486242755597</v>
      </c>
      <c r="JI53" s="15">
        <f>SUMIFS(CP_Forecast!$F$5:$F$38,CP_Forecast!$E$5:$E$38,Capacity_Charges!JI$6)</f>
        <v>7.5629486242755597</v>
      </c>
      <c r="JJ53" s="15">
        <f>SUMIFS(CP_Forecast!$F$5:$F$38,CP_Forecast!$E$5:$E$38,Capacity_Charges!JJ$6)</f>
        <v>7.5629486242755597</v>
      </c>
      <c r="JK53" s="15">
        <f>SUMIFS(CP_Forecast!$F$5:$F$38,CP_Forecast!$E$5:$E$38,Capacity_Charges!JK$6)</f>
        <v>7.5629486242755597</v>
      </c>
      <c r="JL53" s="15">
        <f>SUMIFS(CP_Forecast!$F$5:$F$38,CP_Forecast!$E$5:$E$38,Capacity_Charges!JL$6)</f>
        <v>7.5629486242755597</v>
      </c>
      <c r="JM53" s="15">
        <f>SUMIFS(CP_Forecast!$F$5:$F$38,CP_Forecast!$E$5:$E$38,Capacity_Charges!JM$6)</f>
        <v>7.5629486242755597</v>
      </c>
      <c r="JN53" s="15">
        <f>SUMIFS(CP_Forecast!$F$5:$F$38,CP_Forecast!$E$5:$E$38,Capacity_Charges!JN$6)</f>
        <v>7.7898370830038264</v>
      </c>
      <c r="JO53" s="15">
        <f>SUMIFS(CP_Forecast!$F$5:$F$38,CP_Forecast!$E$5:$E$38,Capacity_Charges!JO$6)</f>
        <v>7.7898370830038264</v>
      </c>
      <c r="JP53" s="15">
        <f>SUMIFS(CP_Forecast!$F$5:$F$38,CP_Forecast!$E$5:$E$38,Capacity_Charges!JP$6)</f>
        <v>7.7898370830038264</v>
      </c>
      <c r="JQ53" s="15">
        <f>SUMIFS(CP_Forecast!$F$5:$F$38,CP_Forecast!$E$5:$E$38,Capacity_Charges!JQ$6)</f>
        <v>7.7898370830038264</v>
      </c>
      <c r="JR53" s="15">
        <f>SUMIFS(CP_Forecast!$F$5:$F$38,CP_Forecast!$E$5:$E$38,Capacity_Charges!JR$6)</f>
        <v>7.7898370830038264</v>
      </c>
      <c r="JS53" s="15">
        <f>SUMIFS(CP_Forecast!$F$5:$F$38,CP_Forecast!$E$5:$E$38,Capacity_Charges!JS$6)</f>
        <v>7.7898370830038264</v>
      </c>
      <c r="JT53" s="15">
        <f>SUMIFS(CP_Forecast!$F$5:$F$38,CP_Forecast!$E$5:$E$38,Capacity_Charges!JT$6)</f>
        <v>7.7898370830038264</v>
      </c>
      <c r="JU53" s="15">
        <f>SUMIFS(CP_Forecast!$F$5:$F$38,CP_Forecast!$E$5:$E$38,Capacity_Charges!JU$6)</f>
        <v>7.7898370830038264</v>
      </c>
      <c r="JV53" s="15">
        <f>SUMIFS(CP_Forecast!$F$5:$F$38,CP_Forecast!$E$5:$E$38,Capacity_Charges!JV$6)</f>
        <v>7.7898370830038264</v>
      </c>
      <c r="JW53" s="15">
        <f>SUMIFS(CP_Forecast!$F$5:$F$38,CP_Forecast!$E$5:$E$38,Capacity_Charges!JW$6)</f>
        <v>7.7898370830038264</v>
      </c>
      <c r="JX53" s="15">
        <f>SUMIFS(CP_Forecast!$F$5:$F$38,CP_Forecast!$E$5:$E$38,Capacity_Charges!JX$6)</f>
        <v>7.7898370830038264</v>
      </c>
      <c r="JY53" s="15">
        <f>SUMIFS(CP_Forecast!$F$5:$F$38,CP_Forecast!$E$5:$E$38,Capacity_Charges!JY$6)</f>
        <v>7.7898370830038264</v>
      </c>
      <c r="JZ53" s="15">
        <f>SUMIFS(CP_Forecast!$F$5:$F$38,CP_Forecast!$E$5:$E$38,Capacity_Charges!JZ$6)</f>
        <v>8.0235321954939423</v>
      </c>
      <c r="KA53" s="15">
        <f>SUMIFS(CP_Forecast!$F$5:$F$38,CP_Forecast!$E$5:$E$38,Capacity_Charges!KA$6)</f>
        <v>8.0235321954939423</v>
      </c>
      <c r="KB53" s="15">
        <f>SUMIFS(CP_Forecast!$F$5:$F$38,CP_Forecast!$E$5:$E$38,Capacity_Charges!KB$6)</f>
        <v>8.0235321954939423</v>
      </c>
      <c r="KC53" s="15">
        <f>SUMIFS(CP_Forecast!$F$5:$F$38,CP_Forecast!$E$5:$E$38,Capacity_Charges!KC$6)</f>
        <v>8.0235321954939423</v>
      </c>
      <c r="KD53" s="15">
        <f>SUMIFS(CP_Forecast!$F$5:$F$38,CP_Forecast!$E$5:$E$38,Capacity_Charges!KD$6)</f>
        <v>8.0235321954939423</v>
      </c>
      <c r="KE53" s="15">
        <f>SUMIFS(CP_Forecast!$F$5:$F$38,CP_Forecast!$E$5:$E$38,Capacity_Charges!KE$6)</f>
        <v>8.0235321954939423</v>
      </c>
      <c r="KF53" s="15">
        <f>SUMIFS(CP_Forecast!$F$5:$F$38,CP_Forecast!$E$5:$E$38,Capacity_Charges!KF$6)</f>
        <v>8.0235321954939423</v>
      </c>
      <c r="KG53" s="15">
        <f>SUMIFS(CP_Forecast!$F$5:$F$38,CP_Forecast!$E$5:$E$38,Capacity_Charges!KG$6)</f>
        <v>8.0235321954939423</v>
      </c>
      <c r="KH53" s="15">
        <f>SUMIFS(CP_Forecast!$F$5:$F$38,CP_Forecast!$E$5:$E$38,Capacity_Charges!KH$6)</f>
        <v>8.0235321954939423</v>
      </c>
      <c r="KI53" s="15">
        <f>SUMIFS(CP_Forecast!$F$5:$F$38,CP_Forecast!$E$5:$E$38,Capacity_Charges!KI$6)</f>
        <v>8.0235321954939423</v>
      </c>
      <c r="KJ53" s="15">
        <f>SUMIFS(CP_Forecast!$F$5:$F$38,CP_Forecast!$E$5:$E$38,Capacity_Charges!KJ$6)</f>
        <v>8.0235321954939423</v>
      </c>
      <c r="KK53" s="15">
        <f>SUMIFS(CP_Forecast!$F$5:$F$38,CP_Forecast!$E$5:$E$38,Capacity_Charges!KK$6)</f>
        <v>8.0235321954939423</v>
      </c>
      <c r="KL53" s="15">
        <f>SUMIFS(CP_Forecast!$F$5:$F$38,CP_Forecast!$E$5:$E$38,Capacity_Charges!KL$6)</f>
        <v>8.2642381613587599</v>
      </c>
      <c r="KM53" s="15">
        <f>SUMIFS(CP_Forecast!$F$5:$F$38,CP_Forecast!$E$5:$E$38,Capacity_Charges!KM$6)</f>
        <v>8.2642381613587599</v>
      </c>
      <c r="KN53" s="15">
        <f>SUMIFS(CP_Forecast!$F$5:$F$38,CP_Forecast!$E$5:$E$38,Capacity_Charges!KN$6)</f>
        <v>8.2642381613587599</v>
      </c>
      <c r="KO53" s="15">
        <f>SUMIFS(CP_Forecast!$F$5:$F$38,CP_Forecast!$E$5:$E$38,Capacity_Charges!KO$6)</f>
        <v>8.2642381613587599</v>
      </c>
      <c r="KP53" s="15">
        <f>SUMIFS(CP_Forecast!$F$5:$F$38,CP_Forecast!$E$5:$E$38,Capacity_Charges!KP$6)</f>
        <v>8.2642381613587599</v>
      </c>
      <c r="KQ53" s="15">
        <f>SUMIFS(CP_Forecast!$F$5:$F$38,CP_Forecast!$E$5:$E$38,Capacity_Charges!KQ$6)</f>
        <v>8.2642381613587599</v>
      </c>
      <c r="KR53" s="15">
        <f>SUMIFS(CP_Forecast!$F$5:$F$38,CP_Forecast!$E$5:$E$38,Capacity_Charges!KR$6)</f>
        <v>8.2642381613587599</v>
      </c>
      <c r="KS53" s="15">
        <f>SUMIFS(CP_Forecast!$F$5:$F$38,CP_Forecast!$E$5:$E$38,Capacity_Charges!KS$6)</f>
        <v>8.2642381613587599</v>
      </c>
      <c r="KT53" s="15">
        <f>SUMIFS(CP_Forecast!$F$5:$F$38,CP_Forecast!$E$5:$E$38,Capacity_Charges!KT$6)</f>
        <v>8.2642381613587599</v>
      </c>
      <c r="KU53" s="15">
        <f>SUMIFS(CP_Forecast!$F$5:$F$38,CP_Forecast!$E$5:$E$38,Capacity_Charges!KU$6)</f>
        <v>8.2642381613587599</v>
      </c>
      <c r="KV53" s="15">
        <f>SUMIFS(CP_Forecast!$F$5:$F$38,CP_Forecast!$E$5:$E$38,Capacity_Charges!KV$6)</f>
        <v>8.2642381613587599</v>
      </c>
      <c r="KW53" s="15">
        <f>SUMIFS(CP_Forecast!$F$5:$F$38,CP_Forecast!$E$5:$E$38,Capacity_Charges!KW$6)</f>
        <v>8.2642381613587599</v>
      </c>
      <c r="KX53" s="15">
        <f>SUMIFS(CP_Forecast!$F$5:$F$38,CP_Forecast!$E$5:$E$38,Capacity_Charges!KX$6)</f>
        <v>8.5121653061995222</v>
      </c>
      <c r="KY53" s="15">
        <f>SUMIFS(CP_Forecast!$F$5:$F$38,CP_Forecast!$E$5:$E$38,Capacity_Charges!KY$6)</f>
        <v>8.5121653061995222</v>
      </c>
      <c r="KZ53" s="15">
        <f>SUMIFS(CP_Forecast!$F$5:$F$38,CP_Forecast!$E$5:$E$38,Capacity_Charges!KZ$6)</f>
        <v>8.5121653061995222</v>
      </c>
      <c r="LA53" s="15">
        <f>SUMIFS(CP_Forecast!$F$5:$F$38,CP_Forecast!$E$5:$E$38,Capacity_Charges!LA$6)</f>
        <v>8.5121653061995222</v>
      </c>
      <c r="LB53" s="15">
        <f>SUMIFS(CP_Forecast!$F$5:$F$38,CP_Forecast!$E$5:$E$38,Capacity_Charges!LB$6)</f>
        <v>8.5121653061995222</v>
      </c>
      <c r="LC53" s="15">
        <f>SUMIFS(CP_Forecast!$F$5:$F$38,CP_Forecast!$E$5:$E$38,Capacity_Charges!LC$6)</f>
        <v>8.5121653061995222</v>
      </c>
      <c r="LD53" s="15">
        <f>SUMIFS(CP_Forecast!$F$5:$F$38,CP_Forecast!$E$5:$E$38,Capacity_Charges!LD$6)</f>
        <v>8.5121653061995222</v>
      </c>
      <c r="LE53" s="15">
        <f>SUMIFS(CP_Forecast!$F$5:$F$38,CP_Forecast!$E$5:$E$38,Capacity_Charges!LE$6)</f>
        <v>8.5121653061995222</v>
      </c>
      <c r="LF53" s="15">
        <f>SUMIFS(CP_Forecast!$F$5:$F$38,CP_Forecast!$E$5:$E$38,Capacity_Charges!LF$6)</f>
        <v>8.5121653061995222</v>
      </c>
      <c r="LG53" s="15">
        <f>SUMIFS(CP_Forecast!$F$5:$F$38,CP_Forecast!$E$5:$E$38,Capacity_Charges!LG$6)</f>
        <v>8.5121653061995222</v>
      </c>
      <c r="LH53" s="15">
        <f>SUMIFS(CP_Forecast!$F$5:$F$38,CP_Forecast!$E$5:$E$38,Capacity_Charges!LH$6)</f>
        <v>8.5121653061995222</v>
      </c>
      <c r="LI53" s="15">
        <f>SUMIFS(CP_Forecast!$F$5:$F$38,CP_Forecast!$E$5:$E$38,Capacity_Charges!LI$6)</f>
        <v>8.5121653061995222</v>
      </c>
      <c r="LJ53" s="15">
        <f>SUMIFS(CP_Forecast!$F$5:$F$38,CP_Forecast!$E$5:$E$38,Capacity_Charges!LJ$6)</f>
        <v>8.7675302653855081</v>
      </c>
      <c r="LK53" s="15">
        <f>SUMIFS(CP_Forecast!$F$5:$F$38,CP_Forecast!$E$5:$E$38,Capacity_Charges!LK$6)</f>
        <v>8.7675302653855081</v>
      </c>
      <c r="LL53" s="15">
        <f>SUMIFS(CP_Forecast!$F$5:$F$38,CP_Forecast!$E$5:$E$38,Capacity_Charges!LL$6)</f>
        <v>8.7675302653855081</v>
      </c>
      <c r="LM53" s="15">
        <f>SUMIFS(CP_Forecast!$F$5:$F$38,CP_Forecast!$E$5:$E$38,Capacity_Charges!LM$6)</f>
        <v>8.7675302653855081</v>
      </c>
      <c r="LN53" s="15">
        <f>SUMIFS(CP_Forecast!$F$5:$F$38,CP_Forecast!$E$5:$E$38,Capacity_Charges!LN$6)</f>
        <v>8.7675302653855081</v>
      </c>
      <c r="LO53" s="15">
        <f>SUMIFS(CP_Forecast!$F$5:$F$38,CP_Forecast!$E$5:$E$38,Capacity_Charges!LO$6)</f>
        <v>8.7675302653855081</v>
      </c>
      <c r="LP53" s="15">
        <f>SUMIFS(CP_Forecast!$F$5:$F$38,CP_Forecast!$E$5:$E$38,Capacity_Charges!LP$6)</f>
        <v>8.7675302653855081</v>
      </c>
      <c r="LQ53" s="15">
        <f>SUMIFS(CP_Forecast!$F$5:$F$38,CP_Forecast!$E$5:$E$38,Capacity_Charges!LQ$6)</f>
        <v>8.7675302653855081</v>
      </c>
      <c r="LR53" s="15">
        <f>SUMIFS(CP_Forecast!$F$5:$F$38,CP_Forecast!$E$5:$E$38,Capacity_Charges!LR$6)</f>
        <v>8.7675302653855081</v>
      </c>
      <c r="LS53" s="15">
        <f>SUMIFS(CP_Forecast!$F$5:$F$38,CP_Forecast!$E$5:$E$38,Capacity_Charges!LS$6)</f>
        <v>8.7675302653855081</v>
      </c>
      <c r="LT53" s="15">
        <f>SUMIFS(CP_Forecast!$F$5:$F$38,CP_Forecast!$E$5:$E$38,Capacity_Charges!LT$6)</f>
        <v>8.7675302653855081</v>
      </c>
      <c r="LU53" s="15">
        <f>SUMIFS(CP_Forecast!$F$5:$F$38,CP_Forecast!$E$5:$E$38,Capacity_Charges!LU$6)</f>
        <v>8.7675302653855081</v>
      </c>
      <c r="LV53" s="15">
        <f>SUMIFS(CP_Forecast!$F$5:$F$38,CP_Forecast!$E$5:$E$38,Capacity_Charges!LV$6)</f>
        <v>9.0305561733470743</v>
      </c>
      <c r="LW53" s="15">
        <f>SUMIFS(CP_Forecast!$F$5:$F$38,CP_Forecast!$E$5:$E$38,Capacity_Charges!LW$6)</f>
        <v>9.0305561733470743</v>
      </c>
      <c r="LX53" s="15">
        <f>SUMIFS(CP_Forecast!$F$5:$F$38,CP_Forecast!$E$5:$E$38,Capacity_Charges!LX$6)</f>
        <v>9.0305561733470743</v>
      </c>
      <c r="LY53" s="15">
        <f>SUMIFS(CP_Forecast!$F$5:$F$38,CP_Forecast!$E$5:$E$38,Capacity_Charges!LY$6)</f>
        <v>9.0305561733470743</v>
      </c>
      <c r="LZ53" s="15">
        <f>SUMIFS(CP_Forecast!$F$5:$F$38,CP_Forecast!$E$5:$E$38,Capacity_Charges!LZ$6)</f>
        <v>9.0305561733470743</v>
      </c>
      <c r="MA53" s="15">
        <f>SUMIFS(CP_Forecast!$F$5:$F$38,CP_Forecast!$E$5:$E$38,Capacity_Charges!MA$6)</f>
        <v>9.0305561733470743</v>
      </c>
      <c r="MB53" s="15">
        <f>SUMIFS(CP_Forecast!$F$5:$F$38,CP_Forecast!$E$5:$E$38,Capacity_Charges!MB$6)</f>
        <v>9.0305561733470743</v>
      </c>
      <c r="MC53" s="15">
        <f>SUMIFS(CP_Forecast!$F$5:$F$38,CP_Forecast!$E$5:$E$38,Capacity_Charges!MC$6)</f>
        <v>9.0305561733470743</v>
      </c>
      <c r="MD53" s="15">
        <f>SUMIFS(CP_Forecast!$F$5:$F$38,CP_Forecast!$E$5:$E$38,Capacity_Charges!MD$6)</f>
        <v>9.0305561733470743</v>
      </c>
      <c r="ME53" s="15">
        <f>SUMIFS(CP_Forecast!$F$5:$F$38,CP_Forecast!$E$5:$E$38,Capacity_Charges!ME$6)</f>
        <v>9.0305561733470743</v>
      </c>
      <c r="MF53" s="15">
        <f>SUMIFS(CP_Forecast!$F$5:$F$38,CP_Forecast!$E$5:$E$38,Capacity_Charges!MF$6)</f>
        <v>9.0305561733470743</v>
      </c>
      <c r="MG53" s="15">
        <f>SUMIFS(CP_Forecast!$F$5:$F$38,CP_Forecast!$E$5:$E$38,Capacity_Charges!MG$6)</f>
        <v>9.0305561733470743</v>
      </c>
      <c r="MH53" s="15">
        <f>SUMIFS(CP_Forecast!$F$5:$F$38,CP_Forecast!$E$5:$E$38,Capacity_Charges!MH$6)</f>
        <v>9.301472858547486</v>
      </c>
      <c r="MI53" s="15">
        <f>SUMIFS(CP_Forecast!$F$5:$F$38,CP_Forecast!$E$5:$E$38,Capacity_Charges!MI$6)</f>
        <v>9.301472858547486</v>
      </c>
      <c r="MJ53" s="15">
        <f>SUMIFS(CP_Forecast!$F$5:$F$38,CP_Forecast!$E$5:$E$38,Capacity_Charges!MJ$6)</f>
        <v>9.301472858547486</v>
      </c>
      <c r="MK53" s="15">
        <f>SUMIFS(CP_Forecast!$F$5:$F$38,CP_Forecast!$E$5:$E$38,Capacity_Charges!MK$6)</f>
        <v>9.301472858547486</v>
      </c>
      <c r="ML53" s="15">
        <f>SUMIFS(CP_Forecast!$F$5:$F$38,CP_Forecast!$E$5:$E$38,Capacity_Charges!ML$6)</f>
        <v>9.301472858547486</v>
      </c>
      <c r="MM53" s="15">
        <f>SUMIFS(CP_Forecast!$F$5:$F$38,CP_Forecast!$E$5:$E$38,Capacity_Charges!MM$6)</f>
        <v>9.301472858547486</v>
      </c>
      <c r="MN53" s="15">
        <f>SUMIFS(CP_Forecast!$F$5:$F$38,CP_Forecast!$E$5:$E$38,Capacity_Charges!MN$6)</f>
        <v>9.301472858547486</v>
      </c>
      <c r="MO53" s="15">
        <f>SUMIFS(CP_Forecast!$F$5:$F$38,CP_Forecast!$E$5:$E$38,Capacity_Charges!MO$6)</f>
        <v>9.301472858547486</v>
      </c>
      <c r="MP53" s="15">
        <f>SUMIFS(CP_Forecast!$F$5:$F$38,CP_Forecast!$E$5:$E$38,Capacity_Charges!MP$6)</f>
        <v>9.301472858547486</v>
      </c>
      <c r="MQ53" s="15">
        <f>SUMIFS(CP_Forecast!$F$5:$F$38,CP_Forecast!$E$5:$E$38,Capacity_Charges!MQ$6)</f>
        <v>9.301472858547486</v>
      </c>
      <c r="MR53" s="15">
        <f>SUMIFS(CP_Forecast!$F$5:$F$38,CP_Forecast!$E$5:$E$38,Capacity_Charges!MR$6)</f>
        <v>9.301472858547486</v>
      </c>
      <c r="MS53" s="15">
        <f>SUMIFS(CP_Forecast!$F$5:$F$38,CP_Forecast!$E$5:$E$38,Capacity_Charges!MS$6)</f>
        <v>9.301472858547486</v>
      </c>
      <c r="MT53" s="15">
        <f>SUMIFS(CP_Forecast!$F$5:$F$38,CP_Forecast!$E$5:$E$38,Capacity_Charges!MT$6)</f>
        <v>9.5805170443039103</v>
      </c>
      <c r="MU53" s="15">
        <f>SUMIFS(CP_Forecast!$F$5:$F$38,CP_Forecast!$E$5:$E$38,Capacity_Charges!MU$6)</f>
        <v>9.5805170443039103</v>
      </c>
      <c r="MV53" s="15">
        <f>SUMIFS(CP_Forecast!$F$5:$F$38,CP_Forecast!$E$5:$E$38,Capacity_Charges!MV$6)</f>
        <v>9.5805170443039103</v>
      </c>
      <c r="MW53" s="15">
        <f>SUMIFS(CP_Forecast!$F$5:$F$38,CP_Forecast!$E$5:$E$38,Capacity_Charges!MW$6)</f>
        <v>9.5805170443039103</v>
      </c>
      <c r="MX53" s="15">
        <f>SUMIFS(CP_Forecast!$F$5:$F$38,CP_Forecast!$E$5:$E$38,Capacity_Charges!MX$6)</f>
        <v>9.5805170443039103</v>
      </c>
      <c r="MY53" s="15">
        <f>SUMIFS(CP_Forecast!$F$5:$F$38,CP_Forecast!$E$5:$E$38,Capacity_Charges!MY$6)</f>
        <v>9.5805170443039103</v>
      </c>
      <c r="MZ53" s="15">
        <f>SUMIFS(CP_Forecast!$F$5:$F$38,CP_Forecast!$E$5:$E$38,Capacity_Charges!MZ$6)</f>
        <v>9.5805170443039103</v>
      </c>
      <c r="NA53" s="1"/>
      <c r="NB53" s="19" t="str">
        <f t="shared" si="502"/>
        <v xml:space="preserve">FCM Clearing Price </v>
      </c>
      <c r="NC53" s="15">
        <f t="shared" si="503"/>
        <v>4.9640000000000004</v>
      </c>
      <c r="ND53" s="15">
        <f t="shared" si="503"/>
        <v>4.6310000000000002</v>
      </c>
      <c r="NE53" s="15">
        <f t="shared" si="503"/>
        <v>4.1462499999999993</v>
      </c>
      <c r="NF53" s="15">
        <f t="shared" si="503"/>
        <v>2.7505833333333336</v>
      </c>
      <c r="NG53" s="15">
        <f t="shared" si="503"/>
        <v>2.2786666666666666</v>
      </c>
      <c r="NH53" s="15">
        <f t="shared" si="503"/>
        <v>2.5084999999999993</v>
      </c>
      <c r="NI53" s="15">
        <f t="shared" si="503"/>
        <v>3.0962499999999999</v>
      </c>
      <c r="NJ53" s="15">
        <f t="shared" si="503"/>
        <v>3.9375</v>
      </c>
      <c r="NK53" s="15">
        <f t="shared" si="503"/>
        <v>4.6875</v>
      </c>
      <c r="NL53" s="15">
        <f t="shared" si="503"/>
        <v>5.0874999999999995</v>
      </c>
      <c r="NM53" s="15">
        <f t="shared" si="504"/>
        <v>5.2401250000000017</v>
      </c>
      <c r="NN53" s="15">
        <f t="shared" si="504"/>
        <v>5.3973287500000025</v>
      </c>
      <c r="NO53" s="15">
        <f t="shared" si="504"/>
        <v>5.5592486124999994</v>
      </c>
      <c r="NP53" s="15">
        <f t="shared" si="504"/>
        <v>5.7260260708750019</v>
      </c>
      <c r="NQ53" s="15">
        <f t="shared" si="504"/>
        <v>5.8978068530012502</v>
      </c>
      <c r="NR53" s="15">
        <f t="shared" si="504"/>
        <v>6.0747410585912895</v>
      </c>
      <c r="NS53" s="15">
        <f t="shared" si="504"/>
        <v>6.2569832903490274</v>
      </c>
      <c r="NT53" s="15">
        <f t="shared" si="504"/>
        <v>6.4446927890594994</v>
      </c>
      <c r="NU53" s="15">
        <f t="shared" si="504"/>
        <v>6.6380335727312838</v>
      </c>
      <c r="NV53" s="15">
        <f t="shared" si="504"/>
        <v>6.8371745799132233</v>
      </c>
      <c r="NW53" s="15">
        <f t="shared" si="505"/>
        <v>7.0422898173106212</v>
      </c>
      <c r="NX53" s="15">
        <f t="shared" si="505"/>
        <v>7.2535585118299366</v>
      </c>
      <c r="NY53" s="15">
        <f t="shared" si="505"/>
        <v>7.4711652671848379</v>
      </c>
      <c r="NZ53" s="15">
        <f t="shared" si="505"/>
        <v>7.6953002252003833</v>
      </c>
      <c r="OA53" s="15">
        <f t="shared" si="505"/>
        <v>7.9261592319563938</v>
      </c>
      <c r="OB53" s="15">
        <f t="shared" si="505"/>
        <v>8.1639440089150863</v>
      </c>
      <c r="OC53" s="15">
        <f t="shared" si="505"/>
        <v>8.4088623291825382</v>
      </c>
      <c r="OD53" s="15">
        <f t="shared" si="505"/>
        <v>8.6611281990580125</v>
      </c>
      <c r="OE53" s="15">
        <f t="shared" si="505"/>
        <v>8.9209620450297571</v>
      </c>
      <c r="OF53" s="15">
        <f t="shared" si="505"/>
        <v>9.1885909063806466</v>
      </c>
      <c r="OH53" s="58" t="str">
        <f>_xlfn.CONCAT(C50," ",D53)</f>
        <v xml:space="preserve">McNeil Facility FCM Clearing Price </v>
      </c>
    </row>
    <row r="54" spans="2:398" x14ac:dyDescent="0.25">
      <c r="C54" s="3"/>
      <c r="D54" s="19" t="s">
        <v>85</v>
      </c>
      <c r="E54" s="16">
        <f t="shared" ref="E54:BP54" si="512">-E50*E53*E51*1000</f>
        <v>0</v>
      </c>
      <c r="F54" s="16">
        <f t="shared" si="512"/>
        <v>0</v>
      </c>
      <c r="G54" s="16">
        <f t="shared" si="512"/>
        <v>0</v>
      </c>
      <c r="H54" s="16">
        <f t="shared" si="512"/>
        <v>0</v>
      </c>
      <c r="I54" s="16">
        <f t="shared" si="512"/>
        <v>0</v>
      </c>
      <c r="J54" s="145">
        <f t="shared" si="512"/>
        <v>0</v>
      </c>
      <c r="K54" s="16">
        <f t="shared" si="512"/>
        <v>0</v>
      </c>
      <c r="L54" s="16">
        <f t="shared" si="512"/>
        <v>0</v>
      </c>
      <c r="M54" s="16">
        <f t="shared" si="512"/>
        <v>0</v>
      </c>
      <c r="N54" s="16">
        <f t="shared" si="512"/>
        <v>0</v>
      </c>
      <c r="O54" s="16">
        <f t="shared" si="512"/>
        <v>0</v>
      </c>
      <c r="P54" s="16">
        <f t="shared" si="512"/>
        <v>0</v>
      </c>
      <c r="Q54" s="16">
        <f t="shared" si="512"/>
        <v>0</v>
      </c>
      <c r="R54" s="16">
        <f t="shared" si="512"/>
        <v>0</v>
      </c>
      <c r="S54" s="16">
        <f t="shared" si="512"/>
        <v>0</v>
      </c>
      <c r="T54" s="16">
        <f t="shared" si="512"/>
        <v>0</v>
      </c>
      <c r="U54" s="16">
        <f t="shared" si="512"/>
        <v>0</v>
      </c>
      <c r="V54" s="16">
        <f t="shared" si="512"/>
        <v>0</v>
      </c>
      <c r="W54" s="16">
        <f t="shared" si="512"/>
        <v>0</v>
      </c>
      <c r="X54" s="16">
        <f t="shared" si="512"/>
        <v>0</v>
      </c>
      <c r="Y54" s="16">
        <f t="shared" si="512"/>
        <v>0</v>
      </c>
      <c r="Z54" s="16">
        <f t="shared" si="512"/>
        <v>0</v>
      </c>
      <c r="AA54" s="16">
        <f t="shared" si="512"/>
        <v>0</v>
      </c>
      <c r="AB54" s="16">
        <f t="shared" si="512"/>
        <v>0</v>
      </c>
      <c r="AC54" s="16">
        <f t="shared" si="512"/>
        <v>0</v>
      </c>
      <c r="AD54" s="16">
        <f t="shared" si="512"/>
        <v>0</v>
      </c>
      <c r="AE54" s="16">
        <f t="shared" si="512"/>
        <v>0</v>
      </c>
      <c r="AF54" s="16">
        <f t="shared" si="512"/>
        <v>0</v>
      </c>
      <c r="AG54" s="16">
        <f t="shared" si="512"/>
        <v>0</v>
      </c>
      <c r="AH54" s="16">
        <f t="shared" si="512"/>
        <v>0</v>
      </c>
      <c r="AI54" s="16">
        <f t="shared" si="512"/>
        <v>0</v>
      </c>
      <c r="AJ54" s="16">
        <f t="shared" si="512"/>
        <v>0</v>
      </c>
      <c r="AK54" s="16">
        <f t="shared" si="512"/>
        <v>0</v>
      </c>
      <c r="AL54" s="16">
        <f t="shared" si="512"/>
        <v>0</v>
      </c>
      <c r="AM54" s="16">
        <f t="shared" si="512"/>
        <v>0</v>
      </c>
      <c r="AN54" s="16">
        <f t="shared" si="512"/>
        <v>0</v>
      </c>
      <c r="AO54" s="16">
        <f t="shared" si="512"/>
        <v>0</v>
      </c>
      <c r="AP54" s="16">
        <f t="shared" si="512"/>
        <v>0</v>
      </c>
      <c r="AQ54" s="16">
        <f t="shared" si="512"/>
        <v>0</v>
      </c>
      <c r="AR54" s="16">
        <f t="shared" si="512"/>
        <v>0</v>
      </c>
      <c r="AS54" s="16">
        <f t="shared" si="512"/>
        <v>0</v>
      </c>
      <c r="AT54" s="16">
        <f t="shared" si="512"/>
        <v>0</v>
      </c>
      <c r="AU54" s="16">
        <f t="shared" si="512"/>
        <v>0</v>
      </c>
      <c r="AV54" s="16">
        <f t="shared" si="512"/>
        <v>0</v>
      </c>
      <c r="AW54" s="16">
        <f t="shared" si="512"/>
        <v>0</v>
      </c>
      <c r="AX54" s="16">
        <f t="shared" si="512"/>
        <v>0</v>
      </c>
      <c r="AY54" s="16">
        <f t="shared" si="512"/>
        <v>0</v>
      </c>
      <c r="AZ54" s="16">
        <f t="shared" si="512"/>
        <v>0</v>
      </c>
      <c r="BA54" s="16">
        <f t="shared" si="512"/>
        <v>0</v>
      </c>
      <c r="BB54" s="16">
        <f t="shared" si="512"/>
        <v>0</v>
      </c>
      <c r="BC54" s="16">
        <f t="shared" si="512"/>
        <v>0</v>
      </c>
      <c r="BD54" s="16">
        <f t="shared" si="512"/>
        <v>0</v>
      </c>
      <c r="BE54" s="16">
        <f t="shared" si="512"/>
        <v>0</v>
      </c>
      <c r="BF54" s="16">
        <f t="shared" si="512"/>
        <v>0</v>
      </c>
      <c r="BG54" s="16">
        <f t="shared" si="512"/>
        <v>0</v>
      </c>
      <c r="BH54" s="16">
        <f t="shared" si="512"/>
        <v>0</v>
      </c>
      <c r="BI54" s="16">
        <f t="shared" si="512"/>
        <v>0</v>
      </c>
      <c r="BJ54" s="16">
        <f t="shared" si="512"/>
        <v>0</v>
      </c>
      <c r="BK54" s="16">
        <f t="shared" si="512"/>
        <v>0</v>
      </c>
      <c r="BL54" s="16">
        <f t="shared" si="512"/>
        <v>0</v>
      </c>
      <c r="BM54" s="16">
        <f t="shared" si="512"/>
        <v>0</v>
      </c>
      <c r="BN54" s="16">
        <f t="shared" si="512"/>
        <v>0</v>
      </c>
      <c r="BO54" s="16">
        <f t="shared" si="512"/>
        <v>0</v>
      </c>
      <c r="BP54" s="16">
        <f t="shared" si="512"/>
        <v>0</v>
      </c>
      <c r="BQ54" s="16">
        <f t="shared" ref="BQ54:EB54" si="513">-BQ50*BQ53*BQ51*1000</f>
        <v>0</v>
      </c>
      <c r="BR54" s="16">
        <f t="shared" si="513"/>
        <v>0</v>
      </c>
      <c r="BS54" s="16">
        <f t="shared" si="513"/>
        <v>0</v>
      </c>
      <c r="BT54" s="16">
        <f t="shared" si="513"/>
        <v>0</v>
      </c>
      <c r="BU54" s="16">
        <f t="shared" si="513"/>
        <v>0</v>
      </c>
      <c r="BV54" s="16">
        <f t="shared" si="513"/>
        <v>0</v>
      </c>
      <c r="BW54" s="16">
        <f t="shared" si="513"/>
        <v>0</v>
      </c>
      <c r="BX54" s="16">
        <f t="shared" si="513"/>
        <v>0</v>
      </c>
      <c r="BY54" s="16">
        <f t="shared" si="513"/>
        <v>0</v>
      </c>
      <c r="BZ54" s="16">
        <f t="shared" si="513"/>
        <v>0</v>
      </c>
      <c r="CA54" s="16">
        <f t="shared" si="513"/>
        <v>0</v>
      </c>
      <c r="CB54" s="16">
        <f t="shared" si="513"/>
        <v>0</v>
      </c>
      <c r="CC54" s="16">
        <f t="shared" si="513"/>
        <v>0</v>
      </c>
      <c r="CD54" s="16">
        <f t="shared" si="513"/>
        <v>0</v>
      </c>
      <c r="CE54" s="16">
        <f t="shared" si="513"/>
        <v>0</v>
      </c>
      <c r="CF54" s="16">
        <f t="shared" si="513"/>
        <v>0</v>
      </c>
      <c r="CG54" s="16">
        <f t="shared" si="513"/>
        <v>0</v>
      </c>
      <c r="CH54" s="16">
        <f t="shared" si="513"/>
        <v>0</v>
      </c>
      <c r="CI54" s="16">
        <f t="shared" si="513"/>
        <v>0</v>
      </c>
      <c r="CJ54" s="16">
        <f t="shared" si="513"/>
        <v>0</v>
      </c>
      <c r="CK54" s="16">
        <f t="shared" si="513"/>
        <v>0</v>
      </c>
      <c r="CL54" s="16">
        <f t="shared" si="513"/>
        <v>0</v>
      </c>
      <c r="CM54" s="16">
        <f t="shared" si="513"/>
        <v>0</v>
      </c>
      <c r="CN54" s="16">
        <f t="shared" si="513"/>
        <v>0</v>
      </c>
      <c r="CO54" s="16">
        <f t="shared" si="513"/>
        <v>0</v>
      </c>
      <c r="CP54" s="16">
        <f t="shared" si="513"/>
        <v>0</v>
      </c>
      <c r="CQ54" s="16">
        <f t="shared" si="513"/>
        <v>0</v>
      </c>
      <c r="CR54" s="16">
        <f t="shared" si="513"/>
        <v>0</v>
      </c>
      <c r="CS54" s="16">
        <f t="shared" si="513"/>
        <v>0</v>
      </c>
      <c r="CT54" s="16">
        <f t="shared" si="513"/>
        <v>0</v>
      </c>
      <c r="CU54" s="16">
        <f t="shared" si="513"/>
        <v>0</v>
      </c>
      <c r="CV54" s="16">
        <f t="shared" si="513"/>
        <v>0</v>
      </c>
      <c r="CW54" s="16">
        <f t="shared" si="513"/>
        <v>0</v>
      </c>
      <c r="CX54" s="16">
        <f t="shared" si="513"/>
        <v>0</v>
      </c>
      <c r="CY54" s="16">
        <f t="shared" si="513"/>
        <v>0</v>
      </c>
      <c r="CZ54" s="16">
        <f t="shared" si="513"/>
        <v>0</v>
      </c>
      <c r="DA54" s="16">
        <f t="shared" si="513"/>
        <v>0</v>
      </c>
      <c r="DB54" s="16">
        <f t="shared" si="513"/>
        <v>0</v>
      </c>
      <c r="DC54" s="16">
        <f t="shared" si="513"/>
        <v>0</v>
      </c>
      <c r="DD54" s="16">
        <f t="shared" si="513"/>
        <v>0</v>
      </c>
      <c r="DE54" s="16">
        <f t="shared" si="513"/>
        <v>0</v>
      </c>
      <c r="DF54" s="16">
        <f t="shared" si="513"/>
        <v>0</v>
      </c>
      <c r="DG54" s="16">
        <f t="shared" si="513"/>
        <v>0</v>
      </c>
      <c r="DH54" s="16">
        <f t="shared" si="513"/>
        <v>0</v>
      </c>
      <c r="DI54" s="16">
        <f t="shared" si="513"/>
        <v>0</v>
      </c>
      <c r="DJ54" s="16">
        <f t="shared" si="513"/>
        <v>0</v>
      </c>
      <c r="DK54" s="16">
        <f t="shared" si="513"/>
        <v>0</v>
      </c>
      <c r="DL54" s="16">
        <f t="shared" si="513"/>
        <v>0</v>
      </c>
      <c r="DM54" s="16">
        <f t="shared" si="513"/>
        <v>0</v>
      </c>
      <c r="DN54" s="16">
        <f t="shared" si="513"/>
        <v>0</v>
      </c>
      <c r="DO54" s="16">
        <f t="shared" si="513"/>
        <v>0</v>
      </c>
      <c r="DP54" s="16">
        <f t="shared" si="513"/>
        <v>0</v>
      </c>
      <c r="DQ54" s="16">
        <f t="shared" si="513"/>
        <v>0</v>
      </c>
      <c r="DR54" s="16">
        <f t="shared" si="513"/>
        <v>0</v>
      </c>
      <c r="DS54" s="16">
        <f t="shared" si="513"/>
        <v>0</v>
      </c>
      <c r="DT54" s="16">
        <f t="shared" si="513"/>
        <v>0</v>
      </c>
      <c r="DU54" s="16">
        <f t="shared" si="513"/>
        <v>0</v>
      </c>
      <c r="DV54" s="16">
        <f t="shared" si="513"/>
        <v>0</v>
      </c>
      <c r="DW54" s="16">
        <f t="shared" si="513"/>
        <v>0</v>
      </c>
      <c r="DX54" s="16">
        <f t="shared" si="513"/>
        <v>0</v>
      </c>
      <c r="DY54" s="16">
        <f t="shared" si="513"/>
        <v>0</v>
      </c>
      <c r="DZ54" s="16">
        <f t="shared" si="513"/>
        <v>0</v>
      </c>
      <c r="EA54" s="16">
        <f t="shared" si="513"/>
        <v>0</v>
      </c>
      <c r="EB54" s="16">
        <f t="shared" si="513"/>
        <v>0</v>
      </c>
      <c r="EC54" s="16">
        <f t="shared" ref="EC54:GN54" si="514">-EC50*EC53*EC51*1000</f>
        <v>0</v>
      </c>
      <c r="ED54" s="16">
        <f t="shared" si="514"/>
        <v>0</v>
      </c>
      <c r="EE54" s="16">
        <f t="shared" si="514"/>
        <v>0</v>
      </c>
      <c r="EF54" s="16">
        <f t="shared" si="514"/>
        <v>0</v>
      </c>
      <c r="EG54" s="16">
        <f t="shared" si="514"/>
        <v>0</v>
      </c>
      <c r="EH54" s="16">
        <f t="shared" si="514"/>
        <v>0</v>
      </c>
      <c r="EI54" s="16">
        <f t="shared" si="514"/>
        <v>0</v>
      </c>
      <c r="EJ54" s="16">
        <f t="shared" si="514"/>
        <v>0</v>
      </c>
      <c r="EK54" s="16">
        <f t="shared" si="514"/>
        <v>0</v>
      </c>
      <c r="EL54" s="16">
        <f t="shared" si="514"/>
        <v>0</v>
      </c>
      <c r="EM54" s="16">
        <f t="shared" si="514"/>
        <v>0</v>
      </c>
      <c r="EN54" s="16">
        <f t="shared" si="514"/>
        <v>0</v>
      </c>
      <c r="EO54" s="16">
        <f t="shared" si="514"/>
        <v>0</v>
      </c>
      <c r="EP54" s="16">
        <f t="shared" si="514"/>
        <v>0</v>
      </c>
      <c r="EQ54" s="16">
        <f t="shared" si="514"/>
        <v>0</v>
      </c>
      <c r="ER54" s="16">
        <f t="shared" si="514"/>
        <v>0</v>
      </c>
      <c r="ES54" s="16">
        <f t="shared" si="514"/>
        <v>0</v>
      </c>
      <c r="ET54" s="16">
        <f t="shared" si="514"/>
        <v>0</v>
      </c>
      <c r="EU54" s="16">
        <f t="shared" si="514"/>
        <v>0</v>
      </c>
      <c r="EV54" s="16">
        <f t="shared" si="514"/>
        <v>0</v>
      </c>
      <c r="EW54" s="16">
        <f t="shared" si="514"/>
        <v>0</v>
      </c>
      <c r="EX54" s="16">
        <f t="shared" si="514"/>
        <v>0</v>
      </c>
      <c r="EY54" s="16">
        <f t="shared" si="514"/>
        <v>0</v>
      </c>
      <c r="EZ54" s="16">
        <f t="shared" si="514"/>
        <v>0</v>
      </c>
      <c r="FA54" s="16">
        <f t="shared" si="514"/>
        <v>0</v>
      </c>
      <c r="FB54" s="16">
        <f t="shared" si="514"/>
        <v>0</v>
      </c>
      <c r="FC54" s="16">
        <f t="shared" si="514"/>
        <v>0</v>
      </c>
      <c r="FD54" s="16">
        <f t="shared" si="514"/>
        <v>0</v>
      </c>
      <c r="FE54" s="16">
        <f t="shared" si="514"/>
        <v>0</v>
      </c>
      <c r="FF54" s="16">
        <f t="shared" si="514"/>
        <v>0</v>
      </c>
      <c r="FG54" s="16">
        <f t="shared" si="514"/>
        <v>0</v>
      </c>
      <c r="FH54" s="16">
        <f t="shared" si="514"/>
        <v>0</v>
      </c>
      <c r="FI54" s="16">
        <f t="shared" si="514"/>
        <v>0</v>
      </c>
      <c r="FJ54" s="16">
        <f t="shared" si="514"/>
        <v>0</v>
      </c>
      <c r="FK54" s="16">
        <f t="shared" si="514"/>
        <v>0</v>
      </c>
      <c r="FL54" s="16">
        <f t="shared" si="514"/>
        <v>0</v>
      </c>
      <c r="FM54" s="16">
        <f t="shared" si="514"/>
        <v>0</v>
      </c>
      <c r="FN54" s="16">
        <f t="shared" si="514"/>
        <v>0</v>
      </c>
      <c r="FO54" s="16">
        <f t="shared" si="514"/>
        <v>0</v>
      </c>
      <c r="FP54" s="16">
        <f t="shared" si="514"/>
        <v>0</v>
      </c>
      <c r="FQ54" s="16">
        <f t="shared" si="514"/>
        <v>0</v>
      </c>
      <c r="FR54" s="16">
        <f t="shared" si="514"/>
        <v>0</v>
      </c>
      <c r="FS54" s="16">
        <f t="shared" si="514"/>
        <v>0</v>
      </c>
      <c r="FT54" s="16">
        <f t="shared" si="514"/>
        <v>0</v>
      </c>
      <c r="FU54" s="16">
        <f t="shared" si="514"/>
        <v>0</v>
      </c>
      <c r="FV54" s="16">
        <f t="shared" si="514"/>
        <v>0</v>
      </c>
      <c r="FW54" s="16">
        <f t="shared" si="514"/>
        <v>0</v>
      </c>
      <c r="FX54" s="16">
        <f t="shared" si="514"/>
        <v>0</v>
      </c>
      <c r="FY54" s="16">
        <f t="shared" si="514"/>
        <v>0</v>
      </c>
      <c r="FZ54" s="16">
        <f t="shared" si="514"/>
        <v>0</v>
      </c>
      <c r="GA54" s="16">
        <f t="shared" si="514"/>
        <v>0</v>
      </c>
      <c r="GB54" s="16">
        <f t="shared" si="514"/>
        <v>0</v>
      </c>
      <c r="GC54" s="16">
        <f t="shared" si="514"/>
        <v>0</v>
      </c>
      <c r="GD54" s="16">
        <f t="shared" si="514"/>
        <v>0</v>
      </c>
      <c r="GE54" s="16">
        <f t="shared" si="514"/>
        <v>0</v>
      </c>
      <c r="GF54" s="16">
        <f t="shared" si="514"/>
        <v>0</v>
      </c>
      <c r="GG54" s="16">
        <f t="shared" si="514"/>
        <v>0</v>
      </c>
      <c r="GH54" s="16">
        <f t="shared" si="514"/>
        <v>0</v>
      </c>
      <c r="GI54" s="16">
        <f t="shared" si="514"/>
        <v>0</v>
      </c>
      <c r="GJ54" s="16">
        <f t="shared" si="514"/>
        <v>0</v>
      </c>
      <c r="GK54" s="16">
        <f t="shared" si="514"/>
        <v>0</v>
      </c>
      <c r="GL54" s="16">
        <f t="shared" si="514"/>
        <v>0</v>
      </c>
      <c r="GM54" s="16">
        <f t="shared" si="514"/>
        <v>0</v>
      </c>
      <c r="GN54" s="16">
        <f t="shared" si="514"/>
        <v>0</v>
      </c>
      <c r="GO54" s="16">
        <f t="shared" ref="GO54:IZ54" si="515">-GO50*GO53*GO51*1000</f>
        <v>0</v>
      </c>
      <c r="GP54" s="16">
        <f t="shared" si="515"/>
        <v>0</v>
      </c>
      <c r="GQ54" s="16">
        <f t="shared" si="515"/>
        <v>0</v>
      </c>
      <c r="GR54" s="16">
        <f t="shared" si="515"/>
        <v>0</v>
      </c>
      <c r="GS54" s="16">
        <f t="shared" si="515"/>
        <v>0</v>
      </c>
      <c r="GT54" s="16">
        <f t="shared" si="515"/>
        <v>0</v>
      </c>
      <c r="GU54" s="16">
        <f t="shared" si="515"/>
        <v>0</v>
      </c>
      <c r="GV54" s="16">
        <f t="shared" si="515"/>
        <v>0</v>
      </c>
      <c r="GW54" s="16">
        <f t="shared" si="515"/>
        <v>0</v>
      </c>
      <c r="GX54" s="16">
        <f t="shared" si="515"/>
        <v>0</v>
      </c>
      <c r="GY54" s="16">
        <f t="shared" si="515"/>
        <v>0</v>
      </c>
      <c r="GZ54" s="16">
        <f t="shared" si="515"/>
        <v>0</v>
      </c>
      <c r="HA54" s="16">
        <f t="shared" si="515"/>
        <v>0</v>
      </c>
      <c r="HB54" s="16">
        <f t="shared" si="515"/>
        <v>0</v>
      </c>
      <c r="HC54" s="16">
        <f t="shared" si="515"/>
        <v>0</v>
      </c>
      <c r="HD54" s="16">
        <f t="shared" si="515"/>
        <v>0</v>
      </c>
      <c r="HE54" s="16">
        <f t="shared" si="515"/>
        <v>0</v>
      </c>
      <c r="HF54" s="16">
        <f t="shared" si="515"/>
        <v>0</v>
      </c>
      <c r="HG54" s="16">
        <f t="shared" si="515"/>
        <v>0</v>
      </c>
      <c r="HH54" s="16">
        <f t="shared" si="515"/>
        <v>0</v>
      </c>
      <c r="HI54" s="16">
        <f t="shared" si="515"/>
        <v>0</v>
      </c>
      <c r="HJ54" s="16">
        <f t="shared" si="515"/>
        <v>0</v>
      </c>
      <c r="HK54" s="16">
        <f t="shared" si="515"/>
        <v>0</v>
      </c>
      <c r="HL54" s="16">
        <f t="shared" si="515"/>
        <v>0</v>
      </c>
      <c r="HM54" s="16">
        <f t="shared" si="515"/>
        <v>0</v>
      </c>
      <c r="HN54" s="16">
        <f t="shared" si="515"/>
        <v>0</v>
      </c>
      <c r="HO54" s="16">
        <f t="shared" si="515"/>
        <v>0</v>
      </c>
      <c r="HP54" s="16">
        <f t="shared" si="515"/>
        <v>0</v>
      </c>
      <c r="HQ54" s="16">
        <f t="shared" si="515"/>
        <v>0</v>
      </c>
      <c r="HR54" s="16">
        <f t="shared" si="515"/>
        <v>0</v>
      </c>
      <c r="HS54" s="16">
        <f t="shared" si="515"/>
        <v>0</v>
      </c>
      <c r="HT54" s="16">
        <f t="shared" si="515"/>
        <v>0</v>
      </c>
      <c r="HU54" s="16">
        <f t="shared" si="515"/>
        <v>0</v>
      </c>
      <c r="HV54" s="16">
        <f t="shared" si="515"/>
        <v>0</v>
      </c>
      <c r="HW54" s="16">
        <f t="shared" si="515"/>
        <v>0</v>
      </c>
      <c r="HX54" s="16">
        <f t="shared" si="515"/>
        <v>0</v>
      </c>
      <c r="HY54" s="16">
        <f t="shared" si="515"/>
        <v>0</v>
      </c>
      <c r="HZ54" s="16">
        <f t="shared" si="515"/>
        <v>0</v>
      </c>
      <c r="IA54" s="16">
        <f t="shared" si="515"/>
        <v>0</v>
      </c>
      <c r="IB54" s="16">
        <f t="shared" si="515"/>
        <v>0</v>
      </c>
      <c r="IC54" s="16">
        <f t="shared" si="515"/>
        <v>0</v>
      </c>
      <c r="ID54" s="16">
        <f t="shared" si="515"/>
        <v>0</v>
      </c>
      <c r="IE54" s="16">
        <f t="shared" si="515"/>
        <v>0</v>
      </c>
      <c r="IF54" s="16">
        <f t="shared" si="515"/>
        <v>0</v>
      </c>
      <c r="IG54" s="16">
        <f t="shared" si="515"/>
        <v>0</v>
      </c>
      <c r="IH54" s="16">
        <f t="shared" si="515"/>
        <v>0</v>
      </c>
      <c r="II54" s="16">
        <f t="shared" si="515"/>
        <v>0</v>
      </c>
      <c r="IJ54" s="16">
        <f t="shared" si="515"/>
        <v>0</v>
      </c>
      <c r="IK54" s="16">
        <f t="shared" si="515"/>
        <v>0</v>
      </c>
      <c r="IL54" s="16">
        <f t="shared" si="515"/>
        <v>0</v>
      </c>
      <c r="IM54" s="16">
        <f t="shared" si="515"/>
        <v>0</v>
      </c>
      <c r="IN54" s="16">
        <f t="shared" si="515"/>
        <v>0</v>
      </c>
      <c r="IO54" s="16">
        <f t="shared" si="515"/>
        <v>0</v>
      </c>
      <c r="IP54" s="16">
        <f t="shared" si="515"/>
        <v>0</v>
      </c>
      <c r="IQ54" s="16">
        <f t="shared" si="515"/>
        <v>0</v>
      </c>
      <c r="IR54" s="16">
        <f t="shared" si="515"/>
        <v>0</v>
      </c>
      <c r="IS54" s="16">
        <f t="shared" si="515"/>
        <v>0</v>
      </c>
      <c r="IT54" s="16">
        <f t="shared" si="515"/>
        <v>0</v>
      </c>
      <c r="IU54" s="16">
        <f t="shared" si="515"/>
        <v>0</v>
      </c>
      <c r="IV54" s="16">
        <f t="shared" si="515"/>
        <v>0</v>
      </c>
      <c r="IW54" s="16">
        <f t="shared" si="515"/>
        <v>0</v>
      </c>
      <c r="IX54" s="16">
        <f t="shared" si="515"/>
        <v>0</v>
      </c>
      <c r="IY54" s="16">
        <f t="shared" si="515"/>
        <v>0</v>
      </c>
      <c r="IZ54" s="16">
        <f t="shared" si="515"/>
        <v>0</v>
      </c>
      <c r="JA54" s="16">
        <f t="shared" ref="JA54:LL54" si="516">-JA50*JA53*JA51*1000</f>
        <v>0</v>
      </c>
      <c r="JB54" s="16">
        <f t="shared" si="516"/>
        <v>0</v>
      </c>
      <c r="JC54" s="16">
        <f t="shared" si="516"/>
        <v>0</v>
      </c>
      <c r="JD54" s="16">
        <f t="shared" si="516"/>
        <v>0</v>
      </c>
      <c r="JE54" s="16">
        <f t="shared" si="516"/>
        <v>0</v>
      </c>
      <c r="JF54" s="16">
        <f t="shared" si="516"/>
        <v>0</v>
      </c>
      <c r="JG54" s="16">
        <f t="shared" si="516"/>
        <v>0</v>
      </c>
      <c r="JH54" s="16">
        <f t="shared" si="516"/>
        <v>0</v>
      </c>
      <c r="JI54" s="16">
        <f t="shared" si="516"/>
        <v>0</v>
      </c>
      <c r="JJ54" s="16">
        <f t="shared" si="516"/>
        <v>0</v>
      </c>
      <c r="JK54" s="16">
        <f t="shared" si="516"/>
        <v>0</v>
      </c>
      <c r="JL54" s="16">
        <f t="shared" si="516"/>
        <v>0</v>
      </c>
      <c r="JM54" s="16">
        <f t="shared" si="516"/>
        <v>0</v>
      </c>
      <c r="JN54" s="16">
        <f t="shared" si="516"/>
        <v>0</v>
      </c>
      <c r="JO54" s="16">
        <f t="shared" si="516"/>
        <v>0</v>
      </c>
      <c r="JP54" s="16">
        <f t="shared" si="516"/>
        <v>0</v>
      </c>
      <c r="JQ54" s="16">
        <f t="shared" si="516"/>
        <v>0</v>
      </c>
      <c r="JR54" s="16">
        <f t="shared" si="516"/>
        <v>0</v>
      </c>
      <c r="JS54" s="16">
        <f t="shared" si="516"/>
        <v>0</v>
      </c>
      <c r="JT54" s="16">
        <f t="shared" si="516"/>
        <v>0</v>
      </c>
      <c r="JU54" s="16">
        <f t="shared" si="516"/>
        <v>0</v>
      </c>
      <c r="JV54" s="16">
        <f t="shared" si="516"/>
        <v>0</v>
      </c>
      <c r="JW54" s="16">
        <f t="shared" si="516"/>
        <v>0</v>
      </c>
      <c r="JX54" s="16">
        <f t="shared" si="516"/>
        <v>0</v>
      </c>
      <c r="JY54" s="16">
        <f t="shared" si="516"/>
        <v>0</v>
      </c>
      <c r="JZ54" s="16">
        <f t="shared" si="516"/>
        <v>0</v>
      </c>
      <c r="KA54" s="16">
        <f t="shared" si="516"/>
        <v>0</v>
      </c>
      <c r="KB54" s="16">
        <f t="shared" si="516"/>
        <v>0</v>
      </c>
      <c r="KC54" s="16">
        <f t="shared" si="516"/>
        <v>0</v>
      </c>
      <c r="KD54" s="16">
        <f t="shared" si="516"/>
        <v>0</v>
      </c>
      <c r="KE54" s="16">
        <f t="shared" si="516"/>
        <v>0</v>
      </c>
      <c r="KF54" s="16">
        <f t="shared" si="516"/>
        <v>0</v>
      </c>
      <c r="KG54" s="16">
        <f t="shared" si="516"/>
        <v>0</v>
      </c>
      <c r="KH54" s="16">
        <f t="shared" si="516"/>
        <v>0</v>
      </c>
      <c r="KI54" s="16">
        <f t="shared" si="516"/>
        <v>0</v>
      </c>
      <c r="KJ54" s="16">
        <f t="shared" si="516"/>
        <v>0</v>
      </c>
      <c r="KK54" s="16">
        <f t="shared" si="516"/>
        <v>0</v>
      </c>
      <c r="KL54" s="16">
        <f t="shared" si="516"/>
        <v>0</v>
      </c>
      <c r="KM54" s="16">
        <f t="shared" si="516"/>
        <v>0</v>
      </c>
      <c r="KN54" s="16">
        <f t="shared" si="516"/>
        <v>0</v>
      </c>
      <c r="KO54" s="16">
        <f t="shared" si="516"/>
        <v>0</v>
      </c>
      <c r="KP54" s="16">
        <f t="shared" si="516"/>
        <v>0</v>
      </c>
      <c r="KQ54" s="16">
        <f t="shared" si="516"/>
        <v>0</v>
      </c>
      <c r="KR54" s="16">
        <f t="shared" si="516"/>
        <v>0</v>
      </c>
      <c r="KS54" s="16">
        <f t="shared" si="516"/>
        <v>0</v>
      </c>
      <c r="KT54" s="16">
        <f t="shared" si="516"/>
        <v>0</v>
      </c>
      <c r="KU54" s="16">
        <f t="shared" si="516"/>
        <v>0</v>
      </c>
      <c r="KV54" s="16">
        <f t="shared" si="516"/>
        <v>0</v>
      </c>
      <c r="KW54" s="16">
        <f t="shared" si="516"/>
        <v>0</v>
      </c>
      <c r="KX54" s="16">
        <f t="shared" si="516"/>
        <v>0</v>
      </c>
      <c r="KY54" s="16">
        <f t="shared" si="516"/>
        <v>0</v>
      </c>
      <c r="KZ54" s="16">
        <f t="shared" si="516"/>
        <v>0</v>
      </c>
      <c r="LA54" s="16">
        <f t="shared" si="516"/>
        <v>0</v>
      </c>
      <c r="LB54" s="16">
        <f t="shared" si="516"/>
        <v>0</v>
      </c>
      <c r="LC54" s="16">
        <f t="shared" si="516"/>
        <v>0</v>
      </c>
      <c r="LD54" s="16">
        <f t="shared" si="516"/>
        <v>0</v>
      </c>
      <c r="LE54" s="16">
        <f t="shared" si="516"/>
        <v>0</v>
      </c>
      <c r="LF54" s="16">
        <f t="shared" si="516"/>
        <v>0</v>
      </c>
      <c r="LG54" s="16">
        <f t="shared" si="516"/>
        <v>0</v>
      </c>
      <c r="LH54" s="16">
        <f t="shared" si="516"/>
        <v>0</v>
      </c>
      <c r="LI54" s="16">
        <f t="shared" si="516"/>
        <v>0</v>
      </c>
      <c r="LJ54" s="16">
        <f t="shared" si="516"/>
        <v>0</v>
      </c>
      <c r="LK54" s="16">
        <f t="shared" si="516"/>
        <v>0</v>
      </c>
      <c r="LL54" s="16">
        <f t="shared" si="516"/>
        <v>0</v>
      </c>
      <c r="LM54" s="16">
        <f t="shared" ref="LM54:MZ54" si="517">-LM50*LM53*LM51*1000</f>
        <v>0</v>
      </c>
      <c r="LN54" s="16">
        <f t="shared" si="517"/>
        <v>0</v>
      </c>
      <c r="LO54" s="16">
        <f t="shared" si="517"/>
        <v>0</v>
      </c>
      <c r="LP54" s="16">
        <f t="shared" si="517"/>
        <v>0</v>
      </c>
      <c r="LQ54" s="16">
        <f t="shared" si="517"/>
        <v>0</v>
      </c>
      <c r="LR54" s="16">
        <f t="shared" si="517"/>
        <v>0</v>
      </c>
      <c r="LS54" s="16">
        <f t="shared" si="517"/>
        <v>0</v>
      </c>
      <c r="LT54" s="16">
        <f t="shared" si="517"/>
        <v>0</v>
      </c>
      <c r="LU54" s="16">
        <f t="shared" si="517"/>
        <v>0</v>
      </c>
      <c r="LV54" s="16">
        <f t="shared" si="517"/>
        <v>0</v>
      </c>
      <c r="LW54" s="16">
        <f t="shared" si="517"/>
        <v>0</v>
      </c>
      <c r="LX54" s="16">
        <f t="shared" si="517"/>
        <v>0</v>
      </c>
      <c r="LY54" s="16">
        <f t="shared" si="517"/>
        <v>0</v>
      </c>
      <c r="LZ54" s="16">
        <f t="shared" si="517"/>
        <v>0</v>
      </c>
      <c r="MA54" s="16">
        <f t="shared" si="517"/>
        <v>0</v>
      </c>
      <c r="MB54" s="16">
        <f t="shared" si="517"/>
        <v>0</v>
      </c>
      <c r="MC54" s="16">
        <f t="shared" si="517"/>
        <v>0</v>
      </c>
      <c r="MD54" s="16">
        <f t="shared" si="517"/>
        <v>0</v>
      </c>
      <c r="ME54" s="16">
        <f t="shared" si="517"/>
        <v>0</v>
      </c>
      <c r="MF54" s="16">
        <f t="shared" si="517"/>
        <v>0</v>
      </c>
      <c r="MG54" s="16">
        <f t="shared" si="517"/>
        <v>0</v>
      </c>
      <c r="MH54" s="16">
        <f t="shared" si="517"/>
        <v>0</v>
      </c>
      <c r="MI54" s="16">
        <f t="shared" si="517"/>
        <v>0</v>
      </c>
      <c r="MJ54" s="16">
        <f t="shared" si="517"/>
        <v>0</v>
      </c>
      <c r="MK54" s="16">
        <f t="shared" si="517"/>
        <v>0</v>
      </c>
      <c r="ML54" s="16">
        <f t="shared" si="517"/>
        <v>0</v>
      </c>
      <c r="MM54" s="16">
        <f t="shared" si="517"/>
        <v>0</v>
      </c>
      <c r="MN54" s="16">
        <f t="shared" si="517"/>
        <v>0</v>
      </c>
      <c r="MO54" s="16">
        <f t="shared" si="517"/>
        <v>0</v>
      </c>
      <c r="MP54" s="16">
        <f t="shared" si="517"/>
        <v>0</v>
      </c>
      <c r="MQ54" s="16">
        <f t="shared" si="517"/>
        <v>0</v>
      </c>
      <c r="MR54" s="16">
        <f t="shared" si="517"/>
        <v>0</v>
      </c>
      <c r="MS54" s="16">
        <f t="shared" si="517"/>
        <v>0</v>
      </c>
      <c r="MT54" s="16">
        <f t="shared" si="517"/>
        <v>0</v>
      </c>
      <c r="MU54" s="16">
        <f t="shared" si="517"/>
        <v>0</v>
      </c>
      <c r="MV54" s="16">
        <f t="shared" si="517"/>
        <v>0</v>
      </c>
      <c r="MW54" s="16">
        <f t="shared" si="517"/>
        <v>0</v>
      </c>
      <c r="MX54" s="16">
        <f t="shared" si="517"/>
        <v>0</v>
      </c>
      <c r="MY54" s="16">
        <f t="shared" si="517"/>
        <v>0</v>
      </c>
      <c r="MZ54" s="16">
        <f t="shared" si="517"/>
        <v>0</v>
      </c>
      <c r="NA54" s="1"/>
      <c r="NB54" s="19" t="str">
        <f t="shared" si="502"/>
        <v>Capacity Credits ($)</v>
      </c>
      <c r="NC54" s="16">
        <f t="shared" ref="NC54:NL55" si="518">SUMIF($E$3:$MZ$3,NC$3,$E54:$MZ54)</f>
        <v>0</v>
      </c>
      <c r="ND54" s="16">
        <f t="shared" si="518"/>
        <v>0</v>
      </c>
      <c r="NE54" s="16">
        <f t="shared" si="518"/>
        <v>0</v>
      </c>
      <c r="NF54" s="16">
        <f t="shared" si="518"/>
        <v>0</v>
      </c>
      <c r="NG54" s="16">
        <f t="shared" si="518"/>
        <v>0</v>
      </c>
      <c r="NH54" s="16">
        <f t="shared" si="518"/>
        <v>0</v>
      </c>
      <c r="NI54" s="16">
        <f t="shared" si="518"/>
        <v>0</v>
      </c>
      <c r="NJ54" s="16">
        <f t="shared" si="518"/>
        <v>0</v>
      </c>
      <c r="NK54" s="16">
        <f t="shared" si="518"/>
        <v>0</v>
      </c>
      <c r="NL54" s="16">
        <f t="shared" si="518"/>
        <v>0</v>
      </c>
      <c r="NM54" s="16">
        <f t="shared" ref="NM54:NV55" si="519">SUMIF($E$3:$MZ$3,NM$3,$E54:$MZ54)</f>
        <v>0</v>
      </c>
      <c r="NN54" s="16">
        <f t="shared" si="519"/>
        <v>0</v>
      </c>
      <c r="NO54" s="16">
        <f t="shared" si="519"/>
        <v>0</v>
      </c>
      <c r="NP54" s="16">
        <f t="shared" si="519"/>
        <v>0</v>
      </c>
      <c r="NQ54" s="16">
        <f t="shared" si="519"/>
        <v>0</v>
      </c>
      <c r="NR54" s="16">
        <f t="shared" si="519"/>
        <v>0</v>
      </c>
      <c r="NS54" s="16">
        <f t="shared" si="519"/>
        <v>0</v>
      </c>
      <c r="NT54" s="16">
        <f t="shared" si="519"/>
        <v>0</v>
      </c>
      <c r="NU54" s="16">
        <f t="shared" si="519"/>
        <v>0</v>
      </c>
      <c r="NV54" s="16">
        <f t="shared" si="519"/>
        <v>0</v>
      </c>
      <c r="NW54" s="16">
        <f t="shared" ref="NW54:OF55" si="520">SUMIF($E$3:$MZ$3,NW$3,$E54:$MZ54)</f>
        <v>0</v>
      </c>
      <c r="NX54" s="16">
        <f t="shared" si="520"/>
        <v>0</v>
      </c>
      <c r="NY54" s="16">
        <f t="shared" si="520"/>
        <v>0</v>
      </c>
      <c r="NZ54" s="16">
        <f t="shared" si="520"/>
        <v>0</v>
      </c>
      <c r="OA54" s="16">
        <f t="shared" si="520"/>
        <v>0</v>
      </c>
      <c r="OB54" s="16">
        <f t="shared" si="520"/>
        <v>0</v>
      </c>
      <c r="OC54" s="16">
        <f t="shared" si="520"/>
        <v>0</v>
      </c>
      <c r="OD54" s="16">
        <f t="shared" si="520"/>
        <v>0</v>
      </c>
      <c r="OE54" s="16">
        <f t="shared" si="520"/>
        <v>0</v>
      </c>
      <c r="OF54" s="16">
        <f t="shared" si="520"/>
        <v>0</v>
      </c>
      <c r="OH54" s="58" t="str">
        <f>_xlfn.CONCAT(C50," ",D54)</f>
        <v>McNeil Facility Capacity Credits ($)</v>
      </c>
    </row>
    <row r="55" spans="2:398" x14ac:dyDescent="0.25">
      <c r="C55" s="3"/>
      <c r="D55" s="19" t="s">
        <v>270</v>
      </c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16"/>
      <c r="LZ55" s="16"/>
      <c r="MA55" s="16"/>
      <c r="MB55" s="16"/>
      <c r="MC55" s="16"/>
      <c r="MD55" s="16"/>
      <c r="ME55" s="16"/>
      <c r="MF55" s="16"/>
      <c r="MG55" s="16"/>
      <c r="MH55" s="16"/>
      <c r="MI55" s="16"/>
      <c r="MJ55" s="16"/>
      <c r="MK55" s="16"/>
      <c r="ML55" s="16"/>
      <c r="MM55" s="16"/>
      <c r="MN55" s="16"/>
      <c r="MO55" s="16"/>
      <c r="MP55" s="16"/>
      <c r="MQ55" s="16"/>
      <c r="MR55" s="16"/>
      <c r="MS55" s="16"/>
      <c r="MT55" s="16"/>
      <c r="MU55" s="16"/>
      <c r="MV55" s="16"/>
      <c r="MW55" s="16"/>
      <c r="MX55" s="16"/>
      <c r="MY55" s="16"/>
      <c r="MZ55" s="16"/>
      <c r="NA55" s="1"/>
      <c r="NB55" s="19" t="str">
        <f t="shared" si="502"/>
        <v>Self Supply Credits ($)</v>
      </c>
      <c r="NC55" s="16">
        <f t="shared" si="518"/>
        <v>0</v>
      </c>
      <c r="ND55" s="16">
        <f t="shared" si="518"/>
        <v>0</v>
      </c>
      <c r="NE55" s="16">
        <f t="shared" si="518"/>
        <v>0</v>
      </c>
      <c r="NF55" s="16">
        <f t="shared" si="518"/>
        <v>0</v>
      </c>
      <c r="NG55" s="16">
        <f t="shared" si="518"/>
        <v>0</v>
      </c>
      <c r="NH55" s="16">
        <f t="shared" si="518"/>
        <v>0</v>
      </c>
      <c r="NI55" s="16">
        <f t="shared" si="518"/>
        <v>0</v>
      </c>
      <c r="NJ55" s="16">
        <f t="shared" si="518"/>
        <v>0</v>
      </c>
      <c r="NK55" s="16">
        <f t="shared" si="518"/>
        <v>0</v>
      </c>
      <c r="NL55" s="16">
        <f t="shared" si="518"/>
        <v>0</v>
      </c>
      <c r="NM55" s="16">
        <f t="shared" si="519"/>
        <v>0</v>
      </c>
      <c r="NN55" s="16">
        <f t="shared" si="519"/>
        <v>0</v>
      </c>
      <c r="NO55" s="16">
        <f t="shared" si="519"/>
        <v>0</v>
      </c>
      <c r="NP55" s="16">
        <f t="shared" si="519"/>
        <v>0</v>
      </c>
      <c r="NQ55" s="16">
        <f t="shared" si="519"/>
        <v>0</v>
      </c>
      <c r="NR55" s="16">
        <f t="shared" si="519"/>
        <v>0</v>
      </c>
      <c r="NS55" s="16">
        <f t="shared" si="519"/>
        <v>0</v>
      </c>
      <c r="NT55" s="16">
        <f t="shared" si="519"/>
        <v>0</v>
      </c>
      <c r="NU55" s="16">
        <f t="shared" si="519"/>
        <v>0</v>
      </c>
      <c r="NV55" s="16">
        <f t="shared" si="519"/>
        <v>0</v>
      </c>
      <c r="NW55" s="16">
        <f t="shared" si="520"/>
        <v>0</v>
      </c>
      <c r="NX55" s="16">
        <f t="shared" si="520"/>
        <v>0</v>
      </c>
      <c r="NY55" s="16">
        <f t="shared" si="520"/>
        <v>0</v>
      </c>
      <c r="NZ55" s="16">
        <f t="shared" si="520"/>
        <v>0</v>
      </c>
      <c r="OA55" s="16">
        <f t="shared" si="520"/>
        <v>0</v>
      </c>
      <c r="OB55" s="16">
        <f t="shared" si="520"/>
        <v>0</v>
      </c>
      <c r="OC55" s="16">
        <f t="shared" si="520"/>
        <v>0</v>
      </c>
      <c r="OD55" s="16">
        <f t="shared" si="520"/>
        <v>0</v>
      </c>
      <c r="OE55" s="16">
        <f t="shared" si="520"/>
        <v>0</v>
      </c>
      <c r="OF55" s="16">
        <f t="shared" si="520"/>
        <v>0</v>
      </c>
      <c r="OH55" s="146"/>
    </row>
    <row r="57" spans="2:398" x14ac:dyDescent="0.25">
      <c r="B57" s="37" t="s">
        <v>31</v>
      </c>
      <c r="C57" s="23" t="s">
        <v>54</v>
      </c>
      <c r="D57" s="19" t="s">
        <v>73</v>
      </c>
      <c r="E57" s="14">
        <f>+Cap_MW_Lookups!C48</f>
        <v>14.3</v>
      </c>
      <c r="F57" s="14">
        <f>+Cap_MW_Lookups!D48</f>
        <v>14.3</v>
      </c>
      <c r="G57" s="14">
        <f>+Cap_MW_Lookups!E48</f>
        <v>14.3</v>
      </c>
      <c r="H57" s="14">
        <f>+Cap_MW_Lookups!F48</f>
        <v>14.3</v>
      </c>
      <c r="I57" s="14">
        <f>+Cap_MW_Lookups!G48</f>
        <v>14.3</v>
      </c>
      <c r="J57" s="14">
        <f>+Cap_MW_Lookups!H48</f>
        <v>14.3</v>
      </c>
      <c r="K57" s="14">
        <f>+Cap_MW_Lookups!I48</f>
        <v>14.3</v>
      </c>
      <c r="L57" s="14">
        <f>+Cap_MW_Lookups!J48</f>
        <v>14.3</v>
      </c>
      <c r="M57" s="14">
        <f>+Cap_MW_Lookups!K48</f>
        <v>14.3</v>
      </c>
      <c r="N57" s="14">
        <f>+Cap_MW_Lookups!L48</f>
        <v>14.3</v>
      </c>
      <c r="O57" s="14">
        <f>+Cap_MW_Lookups!M48</f>
        <v>14.3</v>
      </c>
      <c r="P57" s="14">
        <f>+Cap_MW_Lookups!N48</f>
        <v>14.3</v>
      </c>
      <c r="Q57" s="14">
        <f>+Cap_MW_Lookups!O48</f>
        <v>14.3</v>
      </c>
      <c r="R57" s="14">
        <f>+Cap_MW_Lookups!P48</f>
        <v>14.3</v>
      </c>
      <c r="S57" s="14">
        <f>+Cap_MW_Lookups!Q48</f>
        <v>14.3</v>
      </c>
      <c r="T57" s="14">
        <f>+Cap_MW_Lookups!R48</f>
        <v>14.3</v>
      </c>
      <c r="U57" s="14">
        <f>+Cap_MW_Lookups!S48</f>
        <v>14.3</v>
      </c>
      <c r="V57" s="14">
        <f>+Cap_MW_Lookups!T48</f>
        <v>14.3</v>
      </c>
      <c r="W57" s="14">
        <f>+Cap_MW_Lookups!U48</f>
        <v>14.3</v>
      </c>
      <c r="X57" s="14">
        <f>+Cap_MW_Lookups!V48</f>
        <v>14.3</v>
      </c>
      <c r="Y57" s="14">
        <f>+Cap_MW_Lookups!W48</f>
        <v>14.3</v>
      </c>
      <c r="Z57" s="14">
        <f>+Cap_MW_Lookups!X48</f>
        <v>14.3</v>
      </c>
      <c r="AA57" s="14">
        <f>+Cap_MW_Lookups!Y48</f>
        <v>14.3</v>
      </c>
      <c r="AB57" s="14">
        <f>+Cap_MW_Lookups!Z48</f>
        <v>14.3</v>
      </c>
      <c r="AC57" s="14">
        <f>+Cap_MW_Lookups!AA48</f>
        <v>14.3</v>
      </c>
      <c r="AD57" s="14">
        <f>+Cap_MW_Lookups!AB48</f>
        <v>14.3</v>
      </c>
      <c r="AE57" s="14">
        <f>+Cap_MW_Lookups!AC48</f>
        <v>14.3</v>
      </c>
      <c r="AF57" s="14">
        <f>+Cap_MW_Lookups!AD48</f>
        <v>14.3</v>
      </c>
      <c r="AG57" s="14">
        <f>+Cap_MW_Lookups!AE48</f>
        <v>14.3</v>
      </c>
      <c r="AH57" s="14">
        <f>+Cap_MW_Lookups!AF48</f>
        <v>14.3</v>
      </c>
      <c r="AI57" s="14">
        <f>+Cap_MW_Lookups!AG48</f>
        <v>14.3</v>
      </c>
      <c r="AJ57" s="14">
        <f>+Cap_MW_Lookups!AH48</f>
        <v>14.3</v>
      </c>
      <c r="AK57" s="14">
        <f>+Cap_MW_Lookups!AI48</f>
        <v>14.3</v>
      </c>
      <c r="AL57" s="14">
        <f>+Cap_MW_Lookups!AJ48</f>
        <v>14.3</v>
      </c>
      <c r="AM57" s="14">
        <f>+Cap_MW_Lookups!AK48</f>
        <v>14.3</v>
      </c>
      <c r="AN57" s="14">
        <f>+Cap_MW_Lookups!AL48</f>
        <v>14.3</v>
      </c>
      <c r="AO57" s="14">
        <f>+Cap_MW_Lookups!AM48</f>
        <v>14.3</v>
      </c>
      <c r="AP57" s="14">
        <f>+Cap_MW_Lookups!AN48</f>
        <v>14.3</v>
      </c>
      <c r="AQ57" s="14">
        <f>+Cap_MW_Lookups!AO48</f>
        <v>14.3</v>
      </c>
      <c r="AR57" s="14">
        <f>+Cap_MW_Lookups!AP48</f>
        <v>14.3</v>
      </c>
      <c r="AS57" s="14">
        <f>+Cap_MW_Lookups!AQ48</f>
        <v>14.3</v>
      </c>
      <c r="AT57" s="14">
        <f>+Cap_MW_Lookups!AR48</f>
        <v>14.3</v>
      </c>
      <c r="AU57" s="14">
        <f>+Cap_MW_Lookups!AS48</f>
        <v>14.3</v>
      </c>
      <c r="AV57" s="14">
        <f>+Cap_MW_Lookups!AT48</f>
        <v>14.3</v>
      </c>
      <c r="AW57" s="14">
        <f>+Cap_MW_Lookups!AU48</f>
        <v>14.3</v>
      </c>
      <c r="AX57" s="14">
        <f>+Cap_MW_Lookups!AV48</f>
        <v>14.3</v>
      </c>
      <c r="AY57" s="14">
        <f>+Cap_MW_Lookups!AW48</f>
        <v>14.3</v>
      </c>
      <c r="AZ57" s="14">
        <f>+Cap_MW_Lookups!AX48</f>
        <v>14.3</v>
      </c>
      <c r="BA57" s="14">
        <f>+Cap_MW_Lookups!AY48</f>
        <v>14.3</v>
      </c>
      <c r="BB57" s="14">
        <f>+Cap_MW_Lookups!AZ48</f>
        <v>14.3</v>
      </c>
      <c r="BC57" s="14">
        <f>+Cap_MW_Lookups!BA48</f>
        <v>14.3</v>
      </c>
      <c r="BD57" s="14">
        <f>+Cap_MW_Lookups!BB48</f>
        <v>14.3</v>
      </c>
      <c r="BE57" s="14">
        <f>+Cap_MW_Lookups!BC48</f>
        <v>14.3</v>
      </c>
      <c r="BF57" s="14">
        <f>+Cap_MW_Lookups!BD48</f>
        <v>14.3</v>
      </c>
      <c r="BG57" s="14">
        <f>+Cap_MW_Lookups!BE48</f>
        <v>14.3</v>
      </c>
      <c r="BH57" s="14">
        <f>+Cap_MW_Lookups!BF48</f>
        <v>14.3</v>
      </c>
      <c r="BI57" s="14">
        <f>+Cap_MW_Lookups!BG48</f>
        <v>14.3</v>
      </c>
      <c r="BJ57" s="14">
        <f>+Cap_MW_Lookups!BH48</f>
        <v>14.3</v>
      </c>
      <c r="BK57" s="14">
        <f>+Cap_MW_Lookups!BI48</f>
        <v>14.3</v>
      </c>
      <c r="BL57" s="14">
        <f>+Cap_MW_Lookups!BJ48</f>
        <v>14.3</v>
      </c>
      <c r="BM57" s="14">
        <f>+Cap_MW_Lookups!BK48</f>
        <v>14.3</v>
      </c>
      <c r="BN57" s="14">
        <f>+Cap_MW_Lookups!BL48</f>
        <v>14.3</v>
      </c>
      <c r="BO57" s="14">
        <f>+Cap_MW_Lookups!BM48</f>
        <v>14.3</v>
      </c>
      <c r="BP57" s="14">
        <f>+Cap_MW_Lookups!BN48</f>
        <v>14.3</v>
      </c>
      <c r="BQ57" s="14">
        <f>+Cap_MW_Lookups!BO48</f>
        <v>14.3</v>
      </c>
      <c r="BR57" s="14">
        <f>+Cap_MW_Lookups!BP48</f>
        <v>14.3</v>
      </c>
      <c r="BS57" s="14">
        <f>+Cap_MW_Lookups!BQ48</f>
        <v>14.3</v>
      </c>
      <c r="BT57" s="14">
        <f>+Cap_MW_Lookups!BR48</f>
        <v>14.3</v>
      </c>
      <c r="BU57" s="14">
        <f>+Cap_MW_Lookups!BS48</f>
        <v>14.3</v>
      </c>
      <c r="BV57" s="14">
        <f>+Cap_MW_Lookups!BT48</f>
        <v>14.3</v>
      </c>
      <c r="BW57" s="14">
        <f>+Cap_MW_Lookups!BU48</f>
        <v>14.3</v>
      </c>
      <c r="BX57" s="14">
        <f>+Cap_MW_Lookups!BV48</f>
        <v>14.3</v>
      </c>
      <c r="BY57" s="14">
        <f>+Cap_MW_Lookups!BW48</f>
        <v>14.3</v>
      </c>
      <c r="BZ57" s="14">
        <f>+Cap_MW_Lookups!BX48</f>
        <v>14.3</v>
      </c>
      <c r="CA57" s="14">
        <f>+Cap_MW_Lookups!BY48</f>
        <v>14.3</v>
      </c>
      <c r="CB57" s="14">
        <f>+Cap_MW_Lookups!BZ48</f>
        <v>14.3</v>
      </c>
      <c r="CC57" s="14">
        <f>+Cap_MW_Lookups!CA48</f>
        <v>14.3</v>
      </c>
      <c r="CD57" s="14">
        <f>+Cap_MW_Lookups!CB48</f>
        <v>14.3</v>
      </c>
      <c r="CE57" s="14">
        <f>+Cap_MW_Lookups!CC48</f>
        <v>14.3</v>
      </c>
      <c r="CF57" s="14">
        <f>+Cap_MW_Lookups!CD48</f>
        <v>14.3</v>
      </c>
      <c r="CG57" s="14">
        <f>+Cap_MW_Lookups!CE48</f>
        <v>14.3</v>
      </c>
      <c r="CH57" s="14">
        <f>+Cap_MW_Lookups!CF48</f>
        <v>14.3</v>
      </c>
      <c r="CI57" s="14">
        <f>+Cap_MW_Lookups!CG48</f>
        <v>14.3</v>
      </c>
      <c r="CJ57" s="14">
        <f>+Cap_MW_Lookups!CH48</f>
        <v>14.3</v>
      </c>
      <c r="CK57" s="14">
        <f>+Cap_MW_Lookups!CI48</f>
        <v>14.3</v>
      </c>
      <c r="CL57" s="14">
        <f>+Cap_MW_Lookups!CJ48</f>
        <v>14.3</v>
      </c>
      <c r="CM57" s="14">
        <f>+Cap_MW_Lookups!CK48</f>
        <v>14.3</v>
      </c>
      <c r="CN57" s="14">
        <f>+Cap_MW_Lookups!CL48</f>
        <v>14.3</v>
      </c>
      <c r="CO57" s="14">
        <f>+Cap_MW_Lookups!CM48</f>
        <v>14.3</v>
      </c>
      <c r="CP57" s="14">
        <f>+Cap_MW_Lookups!CN48</f>
        <v>14.3</v>
      </c>
      <c r="CQ57" s="14">
        <f>+Cap_MW_Lookups!CO48</f>
        <v>14.3</v>
      </c>
      <c r="CR57" s="14">
        <f>+Cap_MW_Lookups!CP48</f>
        <v>14.3</v>
      </c>
      <c r="CS57" s="14">
        <f>+Cap_MW_Lookups!CQ48</f>
        <v>14.3</v>
      </c>
      <c r="CT57" s="14">
        <f>+Cap_MW_Lookups!CR48</f>
        <v>14.3</v>
      </c>
      <c r="CU57" s="14">
        <f>+Cap_MW_Lookups!CS48</f>
        <v>14.3</v>
      </c>
      <c r="CV57" s="14">
        <f>+Cap_MW_Lookups!CT48</f>
        <v>14.3</v>
      </c>
      <c r="CW57" s="14">
        <f>+Cap_MW_Lookups!CU48</f>
        <v>14.3</v>
      </c>
      <c r="CX57" s="14">
        <f>+Cap_MW_Lookups!CV48</f>
        <v>14.3</v>
      </c>
      <c r="CY57" s="14">
        <f>+Cap_MW_Lookups!CW48</f>
        <v>14.3</v>
      </c>
      <c r="CZ57" s="14">
        <f>+Cap_MW_Lookups!CX48</f>
        <v>14.3</v>
      </c>
      <c r="DA57" s="14">
        <f>+Cap_MW_Lookups!CY48</f>
        <v>14.3</v>
      </c>
      <c r="DB57" s="14">
        <f>+Cap_MW_Lookups!CZ48</f>
        <v>14.3</v>
      </c>
      <c r="DC57" s="14">
        <f>+Cap_MW_Lookups!DA48</f>
        <v>14.3</v>
      </c>
      <c r="DD57" s="14">
        <f>+Cap_MW_Lookups!DB48</f>
        <v>14.3</v>
      </c>
      <c r="DE57" s="14">
        <f>+Cap_MW_Lookups!DC48</f>
        <v>14.3</v>
      </c>
      <c r="DF57" s="14">
        <f>+Cap_MW_Lookups!DD48</f>
        <v>14.3</v>
      </c>
      <c r="DG57" s="14">
        <f>+Cap_MW_Lookups!DE48</f>
        <v>14.3</v>
      </c>
      <c r="DH57" s="14">
        <f>+Cap_MW_Lookups!DF48</f>
        <v>14.3</v>
      </c>
      <c r="DI57" s="14">
        <f>+Cap_MW_Lookups!DG48</f>
        <v>14.3</v>
      </c>
      <c r="DJ57" s="14">
        <f>+Cap_MW_Lookups!DH48</f>
        <v>14.3</v>
      </c>
      <c r="DK57" s="14">
        <f>+Cap_MW_Lookups!DI48</f>
        <v>14.3</v>
      </c>
      <c r="DL57" s="14">
        <f>+Cap_MW_Lookups!DJ48</f>
        <v>14.3</v>
      </c>
      <c r="DM57" s="14">
        <f>+Cap_MW_Lookups!DK48</f>
        <v>14.3</v>
      </c>
      <c r="DN57" s="14">
        <f>+Cap_MW_Lookups!DL48</f>
        <v>14.3</v>
      </c>
      <c r="DO57" s="14">
        <f>+Cap_MW_Lookups!DM48</f>
        <v>14.3</v>
      </c>
      <c r="DP57" s="14">
        <f>+Cap_MW_Lookups!DN48</f>
        <v>14.3</v>
      </c>
      <c r="DQ57" s="14">
        <f>+Cap_MW_Lookups!DO48</f>
        <v>14.3</v>
      </c>
      <c r="DR57" s="14">
        <f>+Cap_MW_Lookups!DP48</f>
        <v>14.3</v>
      </c>
      <c r="DS57" s="14">
        <f>+Cap_MW_Lookups!DQ48</f>
        <v>14.3</v>
      </c>
      <c r="DT57" s="14">
        <f>+Cap_MW_Lookups!DR48</f>
        <v>14.3</v>
      </c>
      <c r="DU57" s="14">
        <f>+Cap_MW_Lookups!DS48</f>
        <v>14.3</v>
      </c>
      <c r="DV57" s="14">
        <f>+Cap_MW_Lookups!DT48</f>
        <v>14.3</v>
      </c>
      <c r="DW57" s="14">
        <f>+Cap_MW_Lookups!DU48</f>
        <v>14.3</v>
      </c>
      <c r="DX57" s="14">
        <f>+Cap_MW_Lookups!DV48</f>
        <v>14.3</v>
      </c>
      <c r="DY57" s="14">
        <f>+Cap_MW_Lookups!DW48</f>
        <v>14.3</v>
      </c>
      <c r="DZ57" s="14">
        <f>+Cap_MW_Lookups!DX48</f>
        <v>14.3</v>
      </c>
      <c r="EA57" s="14">
        <f>+Cap_MW_Lookups!DY48</f>
        <v>14.3</v>
      </c>
      <c r="EB57" s="14">
        <f>+Cap_MW_Lookups!DZ48</f>
        <v>14.3</v>
      </c>
      <c r="EC57" s="14">
        <f>+Cap_MW_Lookups!EA48</f>
        <v>14.3</v>
      </c>
      <c r="ED57" s="14">
        <f>+Cap_MW_Lookups!EB48</f>
        <v>14.3</v>
      </c>
      <c r="EE57" s="14">
        <f>+Cap_MW_Lookups!EC48</f>
        <v>14.3</v>
      </c>
      <c r="EF57" s="14">
        <f>+Cap_MW_Lookups!ED48</f>
        <v>14.3</v>
      </c>
      <c r="EG57" s="14">
        <f>+Cap_MW_Lookups!EE48</f>
        <v>14.3</v>
      </c>
      <c r="EH57" s="14">
        <f>+Cap_MW_Lookups!EF48</f>
        <v>14.3</v>
      </c>
      <c r="EI57" s="14">
        <f>+Cap_MW_Lookups!EG48</f>
        <v>14.3</v>
      </c>
      <c r="EJ57" s="14">
        <f>+Cap_MW_Lookups!EH48</f>
        <v>14.3</v>
      </c>
      <c r="EK57" s="14">
        <f>+Cap_MW_Lookups!EI48</f>
        <v>14.3</v>
      </c>
      <c r="EL57" s="14">
        <f>+Cap_MW_Lookups!EJ48</f>
        <v>14.3</v>
      </c>
      <c r="EM57" s="14">
        <f>+Cap_MW_Lookups!EK48</f>
        <v>14.3</v>
      </c>
      <c r="EN57" s="14">
        <f>+Cap_MW_Lookups!EL48</f>
        <v>14.3</v>
      </c>
      <c r="EO57" s="14">
        <f>+Cap_MW_Lookups!EM48</f>
        <v>14.3</v>
      </c>
      <c r="EP57" s="14">
        <f>+Cap_MW_Lookups!EN48</f>
        <v>14.3</v>
      </c>
      <c r="EQ57" s="14">
        <f>+Cap_MW_Lookups!EO48</f>
        <v>14.3</v>
      </c>
      <c r="ER57" s="14">
        <f>+Cap_MW_Lookups!EP48</f>
        <v>14.3</v>
      </c>
      <c r="ES57" s="14">
        <f>+Cap_MW_Lookups!EQ48</f>
        <v>14.3</v>
      </c>
      <c r="ET57" s="14">
        <f>+Cap_MW_Lookups!ER48</f>
        <v>14.3</v>
      </c>
      <c r="EU57" s="14">
        <f>+Cap_MW_Lookups!ES48</f>
        <v>14.3</v>
      </c>
      <c r="EV57" s="14">
        <f>+Cap_MW_Lookups!ET48</f>
        <v>14.3</v>
      </c>
      <c r="EW57" s="14">
        <f>+Cap_MW_Lookups!EU48</f>
        <v>14.3</v>
      </c>
      <c r="EX57" s="14">
        <f>+Cap_MW_Lookups!EV48</f>
        <v>14.3</v>
      </c>
      <c r="EY57" s="14">
        <f>+Cap_MW_Lookups!EW48</f>
        <v>14.3</v>
      </c>
      <c r="EZ57" s="14">
        <f>+Cap_MW_Lookups!EX48</f>
        <v>14.3</v>
      </c>
      <c r="FA57" s="14">
        <f>+Cap_MW_Lookups!EY48</f>
        <v>14.3</v>
      </c>
      <c r="FB57" s="14">
        <f>+Cap_MW_Lookups!EZ48</f>
        <v>14.3</v>
      </c>
      <c r="FC57" s="14">
        <f>+Cap_MW_Lookups!FA48</f>
        <v>14.3</v>
      </c>
      <c r="FD57" s="14">
        <f>+Cap_MW_Lookups!FB48</f>
        <v>14.3</v>
      </c>
      <c r="FE57" s="14">
        <f>+Cap_MW_Lookups!FC48</f>
        <v>14.3</v>
      </c>
      <c r="FF57" s="14">
        <f>+Cap_MW_Lookups!FD48</f>
        <v>14.3</v>
      </c>
      <c r="FG57" s="14">
        <f>+Cap_MW_Lookups!FE48</f>
        <v>14.3</v>
      </c>
      <c r="FH57" s="14">
        <f>+Cap_MW_Lookups!FF48</f>
        <v>14.3</v>
      </c>
      <c r="FI57" s="14">
        <f>+Cap_MW_Lookups!FG48</f>
        <v>14.3</v>
      </c>
      <c r="FJ57" s="14">
        <f>+Cap_MW_Lookups!FH48</f>
        <v>14.3</v>
      </c>
      <c r="FK57" s="14">
        <f>+Cap_MW_Lookups!FI48</f>
        <v>14.3</v>
      </c>
      <c r="FL57" s="14">
        <f>+Cap_MW_Lookups!FJ48</f>
        <v>14.3</v>
      </c>
      <c r="FM57" s="14">
        <f>+Cap_MW_Lookups!FK48</f>
        <v>14.3</v>
      </c>
      <c r="FN57" s="14">
        <f>+Cap_MW_Lookups!FL48</f>
        <v>14.3</v>
      </c>
      <c r="FO57" s="14">
        <f>+Cap_MW_Lookups!FM48</f>
        <v>14.3</v>
      </c>
      <c r="FP57" s="14">
        <f>+Cap_MW_Lookups!FN48</f>
        <v>14.3</v>
      </c>
      <c r="FQ57" s="14">
        <f>+Cap_MW_Lookups!FO48</f>
        <v>14.3</v>
      </c>
      <c r="FR57" s="14">
        <f>+Cap_MW_Lookups!FP48</f>
        <v>14.3</v>
      </c>
      <c r="FS57" s="14">
        <f>+Cap_MW_Lookups!FQ48</f>
        <v>14.3</v>
      </c>
      <c r="FT57" s="14">
        <f>+Cap_MW_Lookups!FR48</f>
        <v>14.3</v>
      </c>
      <c r="FU57" s="14">
        <f>+Cap_MW_Lookups!FS48</f>
        <v>14.3</v>
      </c>
      <c r="FV57" s="14">
        <f>+Cap_MW_Lookups!FT48</f>
        <v>14.3</v>
      </c>
      <c r="FW57" s="14">
        <f>+Cap_MW_Lookups!FU48</f>
        <v>14.3</v>
      </c>
      <c r="FX57" s="14">
        <f>+Cap_MW_Lookups!FV48</f>
        <v>14.3</v>
      </c>
      <c r="FY57" s="14">
        <f>+Cap_MW_Lookups!FW48</f>
        <v>14.3</v>
      </c>
      <c r="FZ57" s="14">
        <f>+Cap_MW_Lookups!FX48</f>
        <v>14.3</v>
      </c>
      <c r="GA57" s="14">
        <f>+Cap_MW_Lookups!FY48</f>
        <v>14.3</v>
      </c>
      <c r="GB57" s="14">
        <f>+Cap_MW_Lookups!FZ48</f>
        <v>14.3</v>
      </c>
      <c r="GC57" s="14">
        <f>+Cap_MW_Lookups!GA48</f>
        <v>14.3</v>
      </c>
      <c r="GD57" s="14">
        <f>+Cap_MW_Lookups!GB48</f>
        <v>14.3</v>
      </c>
      <c r="GE57" s="14">
        <f>+Cap_MW_Lookups!GC48</f>
        <v>14.3</v>
      </c>
      <c r="GF57" s="14">
        <f>+Cap_MW_Lookups!GD48</f>
        <v>14.3</v>
      </c>
      <c r="GG57" s="14">
        <f>+Cap_MW_Lookups!GE48</f>
        <v>14.3</v>
      </c>
      <c r="GH57" s="14">
        <f>+Cap_MW_Lookups!GF48</f>
        <v>14.3</v>
      </c>
      <c r="GI57" s="14">
        <f>+Cap_MW_Lookups!GG48</f>
        <v>14.3</v>
      </c>
      <c r="GJ57" s="14">
        <f>+Cap_MW_Lookups!GH48</f>
        <v>14.3</v>
      </c>
      <c r="GK57" s="14">
        <f>+Cap_MW_Lookups!GI48</f>
        <v>14.3</v>
      </c>
      <c r="GL57" s="14">
        <f>+Cap_MW_Lookups!GJ48</f>
        <v>14.3</v>
      </c>
      <c r="GM57" s="14">
        <f>+Cap_MW_Lookups!GK48</f>
        <v>14.3</v>
      </c>
      <c r="GN57" s="14">
        <f>+Cap_MW_Lookups!GL48</f>
        <v>14.3</v>
      </c>
      <c r="GO57" s="14">
        <f>+Cap_MW_Lookups!GM48</f>
        <v>14.3</v>
      </c>
      <c r="GP57" s="14">
        <f>+Cap_MW_Lookups!GN48</f>
        <v>14.3</v>
      </c>
      <c r="GQ57" s="14">
        <f>+Cap_MW_Lookups!GO48</f>
        <v>14.3</v>
      </c>
      <c r="GR57" s="14">
        <f>+Cap_MW_Lookups!GP48</f>
        <v>14.3</v>
      </c>
      <c r="GS57" s="14">
        <f>+Cap_MW_Lookups!GQ48</f>
        <v>14.3</v>
      </c>
      <c r="GT57" s="14">
        <f>+Cap_MW_Lookups!GR48</f>
        <v>14.3</v>
      </c>
      <c r="GU57" s="14">
        <f>+Cap_MW_Lookups!GS48</f>
        <v>14.3</v>
      </c>
      <c r="GV57" s="14">
        <f>+Cap_MW_Lookups!GT48</f>
        <v>14.3</v>
      </c>
      <c r="GW57" s="14">
        <f>+Cap_MW_Lookups!GU48</f>
        <v>14.3</v>
      </c>
      <c r="GX57" s="14">
        <f>+Cap_MW_Lookups!GV48</f>
        <v>14.3</v>
      </c>
      <c r="GY57" s="14">
        <f>+Cap_MW_Lookups!GW48</f>
        <v>14.3</v>
      </c>
      <c r="GZ57" s="14">
        <f>+Cap_MW_Lookups!GX48</f>
        <v>14.3</v>
      </c>
      <c r="HA57" s="14">
        <f>+Cap_MW_Lookups!GY48</f>
        <v>14.3</v>
      </c>
      <c r="HB57" s="14">
        <f>+Cap_MW_Lookups!GZ48</f>
        <v>14.3</v>
      </c>
      <c r="HC57" s="14">
        <f>+Cap_MW_Lookups!HA48</f>
        <v>14.3</v>
      </c>
      <c r="HD57" s="14">
        <f>+Cap_MW_Lookups!HB48</f>
        <v>14.3</v>
      </c>
      <c r="HE57" s="14">
        <f>+Cap_MW_Lookups!HC48</f>
        <v>14.3</v>
      </c>
      <c r="HF57" s="14">
        <f>+Cap_MW_Lookups!HD48</f>
        <v>14.3</v>
      </c>
      <c r="HG57" s="14">
        <f>+Cap_MW_Lookups!HE48</f>
        <v>14.3</v>
      </c>
      <c r="HH57" s="14">
        <f>+Cap_MW_Lookups!HF48</f>
        <v>14.3</v>
      </c>
      <c r="HI57" s="14">
        <f>+Cap_MW_Lookups!HG48</f>
        <v>14.3</v>
      </c>
      <c r="HJ57" s="14">
        <f>+Cap_MW_Lookups!HH48</f>
        <v>14.3</v>
      </c>
      <c r="HK57" s="14">
        <f>+Cap_MW_Lookups!HI48</f>
        <v>14.3</v>
      </c>
      <c r="HL57" s="14">
        <f>+Cap_MW_Lookups!HJ48</f>
        <v>14.3</v>
      </c>
      <c r="HM57" s="14">
        <f>+Cap_MW_Lookups!HK48</f>
        <v>14.3</v>
      </c>
      <c r="HN57" s="14">
        <f>+Cap_MW_Lookups!HL48</f>
        <v>14.3</v>
      </c>
      <c r="HO57" s="14">
        <f>+Cap_MW_Lookups!HM48</f>
        <v>14.3</v>
      </c>
      <c r="HP57" s="14">
        <f>+Cap_MW_Lookups!HN48</f>
        <v>14.3</v>
      </c>
      <c r="HQ57" s="14">
        <f>+Cap_MW_Lookups!HO48</f>
        <v>14.3</v>
      </c>
      <c r="HR57" s="14">
        <f>+Cap_MW_Lookups!HP48</f>
        <v>14.3</v>
      </c>
      <c r="HS57" s="14">
        <f>+Cap_MW_Lookups!HQ48</f>
        <v>14.3</v>
      </c>
      <c r="HT57" s="14">
        <f>+Cap_MW_Lookups!HR48</f>
        <v>14.3</v>
      </c>
      <c r="HU57" s="14">
        <f>+Cap_MW_Lookups!HS48</f>
        <v>14.3</v>
      </c>
      <c r="HV57" s="14">
        <f>+Cap_MW_Lookups!HT48</f>
        <v>14.3</v>
      </c>
      <c r="HW57" s="14">
        <f>+Cap_MW_Lookups!HU48</f>
        <v>14.3</v>
      </c>
      <c r="HX57" s="14">
        <f>+Cap_MW_Lookups!HV48</f>
        <v>14.3</v>
      </c>
      <c r="HY57" s="14">
        <f>+Cap_MW_Lookups!HW48</f>
        <v>14.3</v>
      </c>
      <c r="HZ57" s="14">
        <f>+Cap_MW_Lookups!HX48</f>
        <v>14.3</v>
      </c>
      <c r="IA57" s="14">
        <f>+Cap_MW_Lookups!HY48</f>
        <v>14.3</v>
      </c>
      <c r="IB57" s="14">
        <f>+Cap_MW_Lookups!HZ48</f>
        <v>14.3</v>
      </c>
      <c r="IC57" s="14">
        <f>+Cap_MW_Lookups!IA48</f>
        <v>14.3</v>
      </c>
      <c r="ID57" s="14">
        <f>+Cap_MW_Lookups!IB48</f>
        <v>14.3</v>
      </c>
      <c r="IE57" s="14">
        <f>+Cap_MW_Lookups!IC48</f>
        <v>14.3</v>
      </c>
      <c r="IF57" s="14">
        <f>+Cap_MW_Lookups!ID48</f>
        <v>14.3</v>
      </c>
      <c r="IG57" s="14">
        <f>+Cap_MW_Lookups!IE48</f>
        <v>14.3</v>
      </c>
      <c r="IH57" s="14">
        <f>+Cap_MW_Lookups!IF48</f>
        <v>14.3</v>
      </c>
      <c r="II57" s="14">
        <f>+Cap_MW_Lookups!IG48</f>
        <v>14.3</v>
      </c>
      <c r="IJ57" s="14">
        <f>+Cap_MW_Lookups!IH48</f>
        <v>14.3</v>
      </c>
      <c r="IK57" s="14">
        <f>+Cap_MW_Lookups!II48</f>
        <v>14.3</v>
      </c>
      <c r="IL57" s="14">
        <f>+Cap_MW_Lookups!IJ48</f>
        <v>14.3</v>
      </c>
      <c r="IM57" s="14">
        <f>+Cap_MW_Lookups!IK48</f>
        <v>14.3</v>
      </c>
      <c r="IN57" s="14">
        <f>+Cap_MW_Lookups!IL48</f>
        <v>14.3</v>
      </c>
      <c r="IO57" s="14">
        <f>+Cap_MW_Lookups!IM48</f>
        <v>14.3</v>
      </c>
      <c r="IP57" s="14">
        <f>+Cap_MW_Lookups!IN48</f>
        <v>14.3</v>
      </c>
      <c r="IQ57" s="14">
        <f>+Cap_MW_Lookups!IO48</f>
        <v>14.3</v>
      </c>
      <c r="IR57" s="14">
        <f>+Cap_MW_Lookups!IP48</f>
        <v>14.3</v>
      </c>
      <c r="IS57" s="14">
        <f>+Cap_MW_Lookups!IQ48</f>
        <v>14.3</v>
      </c>
      <c r="IT57" s="14">
        <f>+Cap_MW_Lookups!IR48</f>
        <v>14.3</v>
      </c>
      <c r="IU57" s="14">
        <f>+Cap_MW_Lookups!IS48</f>
        <v>14.3</v>
      </c>
      <c r="IV57" s="14">
        <f>+Cap_MW_Lookups!IT48</f>
        <v>14.3</v>
      </c>
      <c r="IW57" s="14">
        <f>+Cap_MW_Lookups!IU48</f>
        <v>14.3</v>
      </c>
      <c r="IX57" s="14">
        <f>+Cap_MW_Lookups!IV48</f>
        <v>14.3</v>
      </c>
      <c r="IY57" s="14">
        <f>+Cap_MW_Lookups!IW48</f>
        <v>14.3</v>
      </c>
      <c r="IZ57" s="14">
        <f>+Cap_MW_Lookups!IX48</f>
        <v>14.3</v>
      </c>
      <c r="JA57" s="14">
        <f>+Cap_MW_Lookups!IY48</f>
        <v>14.3</v>
      </c>
      <c r="JB57" s="14">
        <f>+Cap_MW_Lookups!IZ48</f>
        <v>14.3</v>
      </c>
      <c r="JC57" s="14">
        <f>+Cap_MW_Lookups!JA48</f>
        <v>14.3</v>
      </c>
      <c r="JD57" s="14">
        <f>+Cap_MW_Lookups!JB48</f>
        <v>14.3</v>
      </c>
      <c r="JE57" s="14">
        <f>+Cap_MW_Lookups!JC48</f>
        <v>14.3</v>
      </c>
      <c r="JF57" s="14">
        <f>+Cap_MW_Lookups!JD48</f>
        <v>14.3</v>
      </c>
      <c r="JG57" s="14">
        <f>+Cap_MW_Lookups!JE48</f>
        <v>14.3</v>
      </c>
      <c r="JH57" s="14">
        <f>+Cap_MW_Lookups!JF48</f>
        <v>14.3</v>
      </c>
      <c r="JI57" s="14">
        <f>+Cap_MW_Lookups!JG48</f>
        <v>14.3</v>
      </c>
      <c r="JJ57" s="14">
        <f>+Cap_MW_Lookups!JH48</f>
        <v>14.3</v>
      </c>
      <c r="JK57" s="14">
        <f>+Cap_MW_Lookups!JI48</f>
        <v>14.3</v>
      </c>
      <c r="JL57" s="14">
        <f>+Cap_MW_Lookups!JJ48</f>
        <v>14.3</v>
      </c>
      <c r="JM57" s="14">
        <f>+Cap_MW_Lookups!JK48</f>
        <v>14.3</v>
      </c>
      <c r="JN57" s="14">
        <f>+Cap_MW_Lookups!JL48</f>
        <v>14.3</v>
      </c>
      <c r="JO57" s="14">
        <f>+Cap_MW_Lookups!JM48</f>
        <v>14.3</v>
      </c>
      <c r="JP57" s="14">
        <f>+Cap_MW_Lookups!JN48</f>
        <v>14.3</v>
      </c>
      <c r="JQ57" s="14">
        <f>+Cap_MW_Lookups!JO48</f>
        <v>14.3</v>
      </c>
      <c r="JR57" s="14">
        <f>+Cap_MW_Lookups!JP48</f>
        <v>14.3</v>
      </c>
      <c r="JS57" s="14">
        <f>+Cap_MW_Lookups!JQ48</f>
        <v>14.3</v>
      </c>
      <c r="JT57" s="14">
        <f>+Cap_MW_Lookups!JR48</f>
        <v>14.3</v>
      </c>
      <c r="JU57" s="14">
        <f>+Cap_MW_Lookups!JS48</f>
        <v>14.3</v>
      </c>
      <c r="JV57" s="14">
        <f>+Cap_MW_Lookups!JT48</f>
        <v>14.3</v>
      </c>
      <c r="JW57" s="14">
        <f>+Cap_MW_Lookups!JU48</f>
        <v>14.3</v>
      </c>
      <c r="JX57" s="14">
        <f>+Cap_MW_Lookups!JV48</f>
        <v>14.3</v>
      </c>
      <c r="JY57" s="14">
        <f>+Cap_MW_Lookups!JW48</f>
        <v>14.3</v>
      </c>
      <c r="JZ57" s="14">
        <f>+Cap_MW_Lookups!JX48</f>
        <v>14.3</v>
      </c>
      <c r="KA57" s="14">
        <f>+Cap_MW_Lookups!JY48</f>
        <v>14.3</v>
      </c>
      <c r="KB57" s="14">
        <f>+Cap_MW_Lookups!JZ48</f>
        <v>14.3</v>
      </c>
      <c r="KC57" s="14">
        <f>+Cap_MW_Lookups!KA48</f>
        <v>14.3</v>
      </c>
      <c r="KD57" s="14">
        <f>+Cap_MW_Lookups!KB48</f>
        <v>14.3</v>
      </c>
      <c r="KE57" s="14">
        <f>+Cap_MW_Lookups!KC48</f>
        <v>14.3</v>
      </c>
      <c r="KF57" s="14">
        <f>+Cap_MW_Lookups!KD48</f>
        <v>14.3</v>
      </c>
      <c r="KG57" s="14">
        <f>+Cap_MW_Lookups!KE48</f>
        <v>14.3</v>
      </c>
      <c r="KH57" s="14">
        <f>+Cap_MW_Lookups!KF48</f>
        <v>14.3</v>
      </c>
      <c r="KI57" s="14">
        <f>+Cap_MW_Lookups!KG48</f>
        <v>14.3</v>
      </c>
      <c r="KJ57" s="14">
        <f>+Cap_MW_Lookups!KH48</f>
        <v>14.3</v>
      </c>
      <c r="KK57" s="14">
        <f>+Cap_MW_Lookups!KI48</f>
        <v>14.3</v>
      </c>
      <c r="KL57" s="14">
        <f>+Cap_MW_Lookups!KJ48</f>
        <v>14.3</v>
      </c>
      <c r="KM57" s="14">
        <f>+Cap_MW_Lookups!KK48</f>
        <v>14.3</v>
      </c>
      <c r="KN57" s="14">
        <f>+Cap_MW_Lookups!KL48</f>
        <v>14.3</v>
      </c>
      <c r="KO57" s="14">
        <f>+Cap_MW_Lookups!KM48</f>
        <v>14.3</v>
      </c>
      <c r="KP57" s="14">
        <f>+Cap_MW_Lookups!KN48</f>
        <v>14.3</v>
      </c>
      <c r="KQ57" s="14">
        <f>+Cap_MW_Lookups!KO48</f>
        <v>14.3</v>
      </c>
      <c r="KR57" s="14">
        <f>+Cap_MW_Lookups!KP48</f>
        <v>14.3</v>
      </c>
      <c r="KS57" s="14">
        <f>+Cap_MW_Lookups!KQ48</f>
        <v>14.3</v>
      </c>
      <c r="KT57" s="14">
        <f>+Cap_MW_Lookups!KR48</f>
        <v>14.3</v>
      </c>
      <c r="KU57" s="14">
        <f>+Cap_MW_Lookups!KS48</f>
        <v>14.3</v>
      </c>
      <c r="KV57" s="14">
        <f>+Cap_MW_Lookups!KT48</f>
        <v>14.3</v>
      </c>
      <c r="KW57" s="14">
        <f>+Cap_MW_Lookups!KU48</f>
        <v>14.3</v>
      </c>
      <c r="KX57" s="14">
        <f>+Cap_MW_Lookups!KV48</f>
        <v>14.3</v>
      </c>
      <c r="KY57" s="14">
        <f>+Cap_MW_Lookups!KW48</f>
        <v>14.3</v>
      </c>
      <c r="KZ57" s="14">
        <f>+Cap_MW_Lookups!KX48</f>
        <v>14.3</v>
      </c>
      <c r="LA57" s="14">
        <f>+Cap_MW_Lookups!KY48</f>
        <v>14.3</v>
      </c>
      <c r="LB57" s="14">
        <f>+Cap_MW_Lookups!KZ48</f>
        <v>14.3</v>
      </c>
      <c r="LC57" s="14">
        <f>+Cap_MW_Lookups!LA48</f>
        <v>14.3</v>
      </c>
      <c r="LD57" s="14">
        <f>+Cap_MW_Lookups!LB48</f>
        <v>14.3</v>
      </c>
      <c r="LE57" s="14">
        <f>+Cap_MW_Lookups!LC48</f>
        <v>14.3</v>
      </c>
      <c r="LF57" s="14">
        <f>+Cap_MW_Lookups!LD48</f>
        <v>14.3</v>
      </c>
      <c r="LG57" s="14">
        <f>+Cap_MW_Lookups!LE48</f>
        <v>14.3</v>
      </c>
      <c r="LH57" s="14">
        <f>+Cap_MW_Lookups!LF48</f>
        <v>14.3</v>
      </c>
      <c r="LI57" s="14">
        <f>+Cap_MW_Lookups!LG48</f>
        <v>14.3</v>
      </c>
      <c r="LJ57" s="14">
        <f>+Cap_MW_Lookups!LH48</f>
        <v>14.3</v>
      </c>
      <c r="LK57" s="14">
        <f>+Cap_MW_Lookups!LI48</f>
        <v>14.3</v>
      </c>
      <c r="LL57" s="14">
        <f>+Cap_MW_Lookups!LJ48</f>
        <v>14.3</v>
      </c>
      <c r="LM57" s="14">
        <f>+Cap_MW_Lookups!LK48</f>
        <v>14.3</v>
      </c>
      <c r="LN57" s="14">
        <f>+Cap_MW_Lookups!LL48</f>
        <v>14.3</v>
      </c>
      <c r="LO57" s="14">
        <f>+Cap_MW_Lookups!LM48</f>
        <v>14.3</v>
      </c>
      <c r="LP57" s="14">
        <f>+Cap_MW_Lookups!LN48</f>
        <v>14.3</v>
      </c>
      <c r="LQ57" s="14">
        <f>+Cap_MW_Lookups!LO48</f>
        <v>14.3</v>
      </c>
      <c r="LR57" s="14">
        <f>+Cap_MW_Lookups!LP48</f>
        <v>14.3</v>
      </c>
      <c r="LS57" s="14">
        <f>+Cap_MW_Lookups!LQ48</f>
        <v>14.3</v>
      </c>
      <c r="LT57" s="14">
        <f>+Cap_MW_Lookups!LR48</f>
        <v>14.3</v>
      </c>
      <c r="LU57" s="14">
        <f>+Cap_MW_Lookups!LS48</f>
        <v>14.3</v>
      </c>
      <c r="LV57" s="14">
        <f>+Cap_MW_Lookups!LT48</f>
        <v>14.3</v>
      </c>
      <c r="LW57" s="14">
        <f>+Cap_MW_Lookups!LU48</f>
        <v>14.3</v>
      </c>
      <c r="LX57" s="14">
        <f>+Cap_MW_Lookups!LV48</f>
        <v>14.3</v>
      </c>
      <c r="LY57" s="14">
        <f>+Cap_MW_Lookups!LW48</f>
        <v>14.3</v>
      </c>
      <c r="LZ57" s="14">
        <f>+Cap_MW_Lookups!LX48</f>
        <v>14.3</v>
      </c>
      <c r="MA57" s="14">
        <f>+Cap_MW_Lookups!LY48</f>
        <v>14.3</v>
      </c>
      <c r="MB57" s="14">
        <f>+Cap_MW_Lookups!LZ48</f>
        <v>14.3</v>
      </c>
      <c r="MC57" s="14">
        <f>+Cap_MW_Lookups!MA48</f>
        <v>14.3</v>
      </c>
      <c r="MD57" s="14">
        <f>+Cap_MW_Lookups!MB48</f>
        <v>14.3</v>
      </c>
      <c r="ME57" s="14">
        <f>+Cap_MW_Lookups!MC48</f>
        <v>14.3</v>
      </c>
      <c r="MF57" s="14">
        <f>+Cap_MW_Lookups!MD48</f>
        <v>14.3</v>
      </c>
      <c r="MG57" s="14">
        <f>+Cap_MW_Lookups!ME48</f>
        <v>14.3</v>
      </c>
      <c r="MH57" s="14">
        <f>+Cap_MW_Lookups!MF48</f>
        <v>14.3</v>
      </c>
      <c r="MI57" s="14">
        <f>+Cap_MW_Lookups!MG48</f>
        <v>14.3</v>
      </c>
      <c r="MJ57" s="14">
        <f>+Cap_MW_Lookups!MH48</f>
        <v>14.3</v>
      </c>
      <c r="MK57" s="14">
        <f>+Cap_MW_Lookups!MI48</f>
        <v>14.3</v>
      </c>
      <c r="ML57" s="14">
        <f>+Cap_MW_Lookups!MJ48</f>
        <v>14.3</v>
      </c>
      <c r="MM57" s="14">
        <f>+Cap_MW_Lookups!MK48</f>
        <v>14.3</v>
      </c>
      <c r="MN57" s="14">
        <f>+Cap_MW_Lookups!ML48</f>
        <v>14.3</v>
      </c>
      <c r="MO57" s="14">
        <f>+Cap_MW_Lookups!MM48</f>
        <v>14.3</v>
      </c>
      <c r="MP57" s="14">
        <f>+Cap_MW_Lookups!MN48</f>
        <v>14.3</v>
      </c>
      <c r="MQ57" s="14">
        <f>+Cap_MW_Lookups!MO48</f>
        <v>14.3</v>
      </c>
      <c r="MR57" s="14">
        <f>+Cap_MW_Lookups!MP48</f>
        <v>14.3</v>
      </c>
      <c r="MS57" s="14">
        <f>+Cap_MW_Lookups!MQ48</f>
        <v>14.3</v>
      </c>
      <c r="MT57" s="14">
        <f>+Cap_MW_Lookups!MR48</f>
        <v>14.3</v>
      </c>
      <c r="MU57" s="14">
        <f>+Cap_MW_Lookups!MS48</f>
        <v>14.3</v>
      </c>
      <c r="MV57" s="14">
        <f>+Cap_MW_Lookups!MT48</f>
        <v>14.3</v>
      </c>
      <c r="MW57" s="14">
        <f>+Cap_MW_Lookups!MU48</f>
        <v>14.3</v>
      </c>
      <c r="MX57" s="14">
        <f>+Cap_MW_Lookups!MV48</f>
        <v>14.3</v>
      </c>
      <c r="MY57" s="14">
        <f>+Cap_MW_Lookups!MW48</f>
        <v>14.3</v>
      </c>
      <c r="MZ57" s="14">
        <f>+Cap_MW_Lookups!MX48</f>
        <v>14.3</v>
      </c>
      <c r="NA57" s="1"/>
      <c r="NB57" s="19" t="str">
        <f t="shared" ref="NB57:NB62" si="521">+D57</f>
        <v>Capacity MW</v>
      </c>
      <c r="NC57" s="14">
        <f t="shared" ref="NC57:NL60" si="522">AVERAGEIF($E$3:$MZ$3,NC$3,$E57:$MZ57)</f>
        <v>14.3</v>
      </c>
      <c r="ND57" s="14">
        <f t="shared" si="522"/>
        <v>14.3</v>
      </c>
      <c r="NE57" s="14">
        <f t="shared" si="522"/>
        <v>14.300000000000002</v>
      </c>
      <c r="NF57" s="14">
        <f t="shared" si="522"/>
        <v>14.300000000000002</v>
      </c>
      <c r="NG57" s="14">
        <f t="shared" si="522"/>
        <v>14.300000000000002</v>
      </c>
      <c r="NH57" s="14">
        <f t="shared" si="522"/>
        <v>14.300000000000002</v>
      </c>
      <c r="NI57" s="14">
        <f t="shared" si="522"/>
        <v>14.300000000000002</v>
      </c>
      <c r="NJ57" s="14">
        <f t="shared" si="522"/>
        <v>14.300000000000002</v>
      </c>
      <c r="NK57" s="14">
        <f t="shared" si="522"/>
        <v>14.300000000000002</v>
      </c>
      <c r="NL57" s="14">
        <f t="shared" si="522"/>
        <v>14.300000000000002</v>
      </c>
      <c r="NM57" s="14">
        <f t="shared" ref="NM57:NV60" si="523">AVERAGEIF($E$3:$MZ$3,NM$3,$E57:$MZ57)</f>
        <v>14.300000000000002</v>
      </c>
      <c r="NN57" s="14">
        <f t="shared" si="523"/>
        <v>14.300000000000002</v>
      </c>
      <c r="NO57" s="14">
        <f t="shared" si="523"/>
        <v>14.300000000000002</v>
      </c>
      <c r="NP57" s="14">
        <f t="shared" si="523"/>
        <v>14.300000000000002</v>
      </c>
      <c r="NQ57" s="14">
        <f t="shared" si="523"/>
        <v>14.300000000000002</v>
      </c>
      <c r="NR57" s="14">
        <f t="shared" si="523"/>
        <v>14.300000000000002</v>
      </c>
      <c r="NS57" s="14">
        <f t="shared" si="523"/>
        <v>14.300000000000002</v>
      </c>
      <c r="NT57" s="14">
        <f t="shared" si="523"/>
        <v>14.300000000000002</v>
      </c>
      <c r="NU57" s="14">
        <f t="shared" si="523"/>
        <v>14.300000000000002</v>
      </c>
      <c r="NV57" s="14">
        <f t="shared" si="523"/>
        <v>14.300000000000002</v>
      </c>
      <c r="NW57" s="14">
        <f t="shared" ref="NW57:OF60" si="524">AVERAGEIF($E$3:$MZ$3,NW$3,$E57:$MZ57)</f>
        <v>14.300000000000002</v>
      </c>
      <c r="NX57" s="14">
        <f t="shared" si="524"/>
        <v>14.300000000000002</v>
      </c>
      <c r="NY57" s="14">
        <f t="shared" si="524"/>
        <v>14.300000000000002</v>
      </c>
      <c r="NZ57" s="14">
        <f t="shared" si="524"/>
        <v>14.300000000000002</v>
      </c>
      <c r="OA57" s="14">
        <f t="shared" si="524"/>
        <v>14.300000000000002</v>
      </c>
      <c r="OB57" s="14">
        <f t="shared" si="524"/>
        <v>14.300000000000002</v>
      </c>
      <c r="OC57" s="14">
        <f t="shared" si="524"/>
        <v>14.300000000000002</v>
      </c>
      <c r="OD57" s="14">
        <f t="shared" si="524"/>
        <v>14.300000000000002</v>
      </c>
      <c r="OE57" s="14">
        <f t="shared" si="524"/>
        <v>14.300000000000002</v>
      </c>
      <c r="OF57" s="14">
        <f t="shared" si="524"/>
        <v>14.300000000000002</v>
      </c>
      <c r="OH57" s="58" t="str">
        <f>_xlfn.CONCAT(C57," ",D57)</f>
        <v>NYPA Niagara Contract Capacity MW</v>
      </c>
    </row>
    <row r="58" spans="2:398" x14ac:dyDescent="0.25">
      <c r="C58" s="3"/>
      <c r="D58" s="19" t="s">
        <v>30</v>
      </c>
      <c r="E58" s="46">
        <f>INDEX(Allocations[#All],MATCH($C57,Allocations[[#All],[Invoice_Group]],0),MATCH($B$3,Allocations[#Headers],0))</f>
        <v>0.10794487</v>
      </c>
      <c r="F58" s="46">
        <f>INDEX(Allocations[#All],MATCH($C57,Allocations[[#All],[Invoice_Group]],0),MATCH($B$3,Allocations[#Headers],0))</f>
        <v>0.10794487</v>
      </c>
      <c r="G58" s="46">
        <f>INDEX(Allocations[#All],MATCH($C57,Allocations[[#All],[Invoice_Group]],0),MATCH($B$3,Allocations[#Headers],0))</f>
        <v>0.10794487</v>
      </c>
      <c r="H58" s="46">
        <f>INDEX(Allocations[#All],MATCH($C57,Allocations[[#All],[Invoice_Group]],0),MATCH($B$3,Allocations[#Headers],0))</f>
        <v>0.10794487</v>
      </c>
      <c r="I58" s="46">
        <f>INDEX(Allocations[#All],MATCH($C57,Allocations[[#All],[Invoice_Group]],0),MATCH($B$3,Allocations[#Headers],0))</f>
        <v>0.10794487</v>
      </c>
      <c r="J58" s="46">
        <f>INDEX(Allocations[#All],MATCH($C57,Allocations[[#All],[Invoice_Group]],0),MATCH($B$3,Allocations[#Headers],0))</f>
        <v>0.10794487</v>
      </c>
      <c r="K58" s="46">
        <f>INDEX(Allocations[#All],MATCH($C57,Allocations[[#All],[Invoice_Group]],0),MATCH($B$3,Allocations[#Headers],0))</f>
        <v>0.10794487</v>
      </c>
      <c r="L58" s="46">
        <f>INDEX(Allocations[#All],MATCH($C57,Allocations[[#All],[Invoice_Group]],0),MATCH($B$3,Allocations[#Headers],0))</f>
        <v>0.10794487</v>
      </c>
      <c r="M58" s="46">
        <f>INDEX(Allocations[#All],MATCH($C57,Allocations[[#All],[Invoice_Group]],0),MATCH($B$3,Allocations[#Headers],0))</f>
        <v>0.10794487</v>
      </c>
      <c r="N58" s="46">
        <f>INDEX(Allocations[#All],MATCH($C57,Allocations[[#All],[Invoice_Group]],0),MATCH($B$3,Allocations[#Headers],0))</f>
        <v>0.10794487</v>
      </c>
      <c r="O58" s="46">
        <f>INDEX(Allocations[#All],MATCH($C57,Allocations[[#All],[Invoice_Group]],0),MATCH($B$3,Allocations[#Headers],0))</f>
        <v>0.10794487</v>
      </c>
      <c r="P58" s="46">
        <f>INDEX(Allocations[#All],MATCH($C57,Allocations[[#All],[Invoice_Group]],0),MATCH($B$3,Allocations[#Headers],0))</f>
        <v>0.10794487</v>
      </c>
      <c r="Q58" s="46">
        <f>INDEX(Allocations[#All],MATCH($C57,Allocations[[#All],[Invoice_Group]],0),MATCH($B$3,Allocations[#Headers],0))</f>
        <v>0.10794487</v>
      </c>
      <c r="R58" s="46">
        <f>INDEX(Allocations[#All],MATCH($C57,Allocations[[#All],[Invoice_Group]],0),MATCH($B$3,Allocations[#Headers],0))</f>
        <v>0.10794487</v>
      </c>
      <c r="S58" s="46">
        <f>INDEX(Allocations[#All],MATCH($C57,Allocations[[#All],[Invoice_Group]],0),MATCH($B$3,Allocations[#Headers],0))</f>
        <v>0.10794487</v>
      </c>
      <c r="T58" s="46">
        <f>INDEX(Allocations[#All],MATCH($C57,Allocations[[#All],[Invoice_Group]],0),MATCH($B$3,Allocations[#Headers],0))</f>
        <v>0.10794487</v>
      </c>
      <c r="U58" s="46">
        <f>INDEX(Allocations[#All],MATCH($C57,Allocations[[#All],[Invoice_Group]],0),MATCH($B$3,Allocations[#Headers],0))</f>
        <v>0.10794487</v>
      </c>
      <c r="V58" s="46">
        <f>INDEX(Allocations[#All],MATCH($C57,Allocations[[#All],[Invoice_Group]],0),MATCH($B$3,Allocations[#Headers],0))</f>
        <v>0.10794487</v>
      </c>
      <c r="W58" s="46">
        <f>INDEX(Allocations[#All],MATCH($C57,Allocations[[#All],[Invoice_Group]],0),MATCH($B$3,Allocations[#Headers],0))</f>
        <v>0.10794487</v>
      </c>
      <c r="X58" s="46">
        <f>INDEX(Allocations[#All],MATCH($C57,Allocations[[#All],[Invoice_Group]],0),MATCH($B$3,Allocations[#Headers],0))</f>
        <v>0.10794487</v>
      </c>
      <c r="Y58" s="46">
        <f>INDEX(Allocations[#All],MATCH($C57,Allocations[[#All],[Invoice_Group]],0),MATCH($B$3,Allocations[#Headers],0))</f>
        <v>0.10794487</v>
      </c>
      <c r="Z58" s="46">
        <f>INDEX(Allocations[#All],MATCH($C57,Allocations[[#All],[Invoice_Group]],0),MATCH($B$3,Allocations[#Headers],0))</f>
        <v>0.10794487</v>
      </c>
      <c r="AA58" s="46">
        <f>INDEX(Allocations[#All],MATCH($C57,Allocations[[#All],[Invoice_Group]],0),MATCH($B$3,Allocations[#Headers],0))</f>
        <v>0.10794487</v>
      </c>
      <c r="AB58" s="46">
        <f>INDEX(Allocations[#All],MATCH($C57,Allocations[[#All],[Invoice_Group]],0),MATCH($B$3,Allocations[#Headers],0))</f>
        <v>0.10794487</v>
      </c>
      <c r="AC58" s="46">
        <f>INDEX(Allocations[#All],MATCH($C57,Allocations[[#All],[Invoice_Group]],0),MATCH($B$3,Allocations[#Headers],0))</f>
        <v>0.10794487</v>
      </c>
      <c r="AD58" s="46">
        <f>INDEX(Allocations[#All],MATCH($C57,Allocations[[#All],[Invoice_Group]],0),MATCH($B$3,Allocations[#Headers],0))</f>
        <v>0.10794487</v>
      </c>
      <c r="AE58" s="46">
        <f>INDEX(Allocations[#All],MATCH($C57,Allocations[[#All],[Invoice_Group]],0),MATCH($B$3,Allocations[#Headers],0))</f>
        <v>0.10794487</v>
      </c>
      <c r="AF58" s="46">
        <f>INDEX(Allocations[#All],MATCH($C57,Allocations[[#All],[Invoice_Group]],0),MATCH($B$3,Allocations[#Headers],0))</f>
        <v>0.10794487</v>
      </c>
      <c r="AG58" s="46">
        <f>INDEX(Allocations[#All],MATCH($C57,Allocations[[#All],[Invoice_Group]],0),MATCH($B$3,Allocations[#Headers],0))</f>
        <v>0.10794487</v>
      </c>
      <c r="AH58" s="46">
        <f>INDEX(Allocations[#All],MATCH($C57,Allocations[[#All],[Invoice_Group]],0),MATCH($B$3,Allocations[#Headers],0))</f>
        <v>0.10794487</v>
      </c>
      <c r="AI58" s="46">
        <f>INDEX(Allocations[#All],MATCH($C57,Allocations[[#All],[Invoice_Group]],0),MATCH($B$3,Allocations[#Headers],0))</f>
        <v>0.10794487</v>
      </c>
      <c r="AJ58" s="46">
        <f>INDEX(Allocations[#All],MATCH($C57,Allocations[[#All],[Invoice_Group]],0),MATCH($B$3,Allocations[#Headers],0))</f>
        <v>0.10794487</v>
      </c>
      <c r="AK58" s="46">
        <f>INDEX(Allocations[#All],MATCH($C57,Allocations[[#All],[Invoice_Group]],0),MATCH($B$3,Allocations[#Headers],0))</f>
        <v>0.10794487</v>
      </c>
      <c r="AL58" s="46">
        <f>INDEX(Allocations[#All],MATCH($C57,Allocations[[#All],[Invoice_Group]],0),MATCH($B$3,Allocations[#Headers],0))</f>
        <v>0.10794487</v>
      </c>
      <c r="AM58" s="46">
        <f>INDEX(Allocations[#All],MATCH($C57,Allocations[[#All],[Invoice_Group]],0),MATCH($B$3,Allocations[#Headers],0))</f>
        <v>0.10794487</v>
      </c>
      <c r="AN58" s="46">
        <f>INDEX(Allocations[#All],MATCH($C57,Allocations[[#All],[Invoice_Group]],0),MATCH($B$3,Allocations[#Headers],0))</f>
        <v>0.10794487</v>
      </c>
      <c r="AO58" s="46">
        <f>INDEX(Allocations[#All],MATCH($C57,Allocations[[#All],[Invoice_Group]],0),MATCH($B$3,Allocations[#Headers],0))</f>
        <v>0.10794487</v>
      </c>
      <c r="AP58" s="46">
        <f>INDEX(Allocations[#All],MATCH($C57,Allocations[[#All],[Invoice_Group]],0),MATCH($B$3,Allocations[#Headers],0))</f>
        <v>0.10794487</v>
      </c>
      <c r="AQ58" s="46">
        <f>INDEX(Allocations[#All],MATCH($C57,Allocations[[#All],[Invoice_Group]],0),MATCH($B$3,Allocations[#Headers],0))</f>
        <v>0.10794487</v>
      </c>
      <c r="AR58" s="46">
        <f>INDEX(Allocations[#All],MATCH($C57,Allocations[[#All],[Invoice_Group]],0),MATCH($B$3,Allocations[#Headers],0))</f>
        <v>0.10794487</v>
      </c>
      <c r="AS58" s="46">
        <f>INDEX(Allocations[#All],MATCH($C57,Allocations[[#All],[Invoice_Group]],0),MATCH($B$3,Allocations[#Headers],0))</f>
        <v>0.10794487</v>
      </c>
      <c r="AT58" s="46">
        <f>INDEX(Allocations[#All],MATCH($C57,Allocations[[#All],[Invoice_Group]],0),MATCH($B$3,Allocations[#Headers],0))</f>
        <v>0.10794487</v>
      </c>
      <c r="AU58" s="46">
        <f>INDEX(Allocations[#All],MATCH($C57,Allocations[[#All],[Invoice_Group]],0),MATCH($B$3,Allocations[#Headers],0))</f>
        <v>0.10794487</v>
      </c>
      <c r="AV58" s="46">
        <f>INDEX(Allocations[#All],MATCH($C57,Allocations[[#All],[Invoice_Group]],0),MATCH($B$3,Allocations[#Headers],0))</f>
        <v>0.10794487</v>
      </c>
      <c r="AW58" s="46">
        <f>INDEX(Allocations[#All],MATCH($C57,Allocations[[#All],[Invoice_Group]],0),MATCH($B$3,Allocations[#Headers],0))</f>
        <v>0.10794487</v>
      </c>
      <c r="AX58" s="46">
        <f>INDEX(Allocations[#All],MATCH($C57,Allocations[[#All],[Invoice_Group]],0),MATCH($B$3,Allocations[#Headers],0))</f>
        <v>0.10794487</v>
      </c>
      <c r="AY58" s="46">
        <f>INDEX(Allocations[#All],MATCH($C57,Allocations[[#All],[Invoice_Group]],0),MATCH($B$3,Allocations[#Headers],0))</f>
        <v>0.10794487</v>
      </c>
      <c r="AZ58" s="46">
        <f>INDEX(Allocations[#All],MATCH($C57,Allocations[[#All],[Invoice_Group]],0),MATCH($B$3,Allocations[#Headers],0))</f>
        <v>0.10794487</v>
      </c>
      <c r="BA58" s="46">
        <f>INDEX(Allocations[#All],MATCH($C57,Allocations[[#All],[Invoice_Group]],0),MATCH($B$3,Allocations[#Headers],0))</f>
        <v>0.10794487</v>
      </c>
      <c r="BB58" s="46">
        <f>INDEX(Allocations[#All],MATCH($C57,Allocations[[#All],[Invoice_Group]],0),MATCH($B$3,Allocations[#Headers],0))</f>
        <v>0.10794487</v>
      </c>
      <c r="BC58" s="46">
        <f>INDEX(Allocations[#All],MATCH($C57,Allocations[[#All],[Invoice_Group]],0),MATCH($B$3,Allocations[#Headers],0))</f>
        <v>0.10794487</v>
      </c>
      <c r="BD58" s="46">
        <f>INDEX(Allocations[#All],MATCH($C57,Allocations[[#All],[Invoice_Group]],0),MATCH($B$3,Allocations[#Headers],0))</f>
        <v>0.10794487</v>
      </c>
      <c r="BE58" s="46">
        <f>INDEX(Allocations[#All],MATCH($C57,Allocations[[#All],[Invoice_Group]],0),MATCH($B$3,Allocations[#Headers],0))</f>
        <v>0.10794487</v>
      </c>
      <c r="BF58" s="46">
        <f>INDEX(Allocations[#All],MATCH($C57,Allocations[[#All],[Invoice_Group]],0),MATCH($B$3,Allocations[#Headers],0))</f>
        <v>0.10794487</v>
      </c>
      <c r="BG58" s="46">
        <f>INDEX(Allocations[#All],MATCH($C57,Allocations[[#All],[Invoice_Group]],0),MATCH($B$3,Allocations[#Headers],0))</f>
        <v>0.10794487</v>
      </c>
      <c r="BH58" s="46">
        <f>INDEX(Allocations[#All],MATCH($C57,Allocations[[#All],[Invoice_Group]],0),MATCH($B$3,Allocations[#Headers],0))</f>
        <v>0.10794487</v>
      </c>
      <c r="BI58" s="46">
        <f>INDEX(Allocations[#All],MATCH($C57,Allocations[[#All],[Invoice_Group]],0),MATCH($B$3,Allocations[#Headers],0))</f>
        <v>0.10794487</v>
      </c>
      <c r="BJ58" s="46">
        <f>INDEX(Allocations[#All],MATCH($C57,Allocations[[#All],[Invoice_Group]],0),MATCH($B$3,Allocations[#Headers],0))</f>
        <v>0.10794487</v>
      </c>
      <c r="BK58" s="46">
        <f>INDEX(Allocations[#All],MATCH($C57,Allocations[[#All],[Invoice_Group]],0),MATCH($B$3,Allocations[#Headers],0))</f>
        <v>0.10794487</v>
      </c>
      <c r="BL58" s="46">
        <f>INDEX(Allocations[#All],MATCH($C57,Allocations[[#All],[Invoice_Group]],0),MATCH($B$3,Allocations[#Headers],0))</f>
        <v>0.10794487</v>
      </c>
      <c r="BM58" s="46">
        <f>INDEX(Allocations[#All],MATCH($C57,Allocations[[#All],[Invoice_Group]],0),MATCH($B$3,Allocations[#Headers],0))</f>
        <v>0.10794487</v>
      </c>
      <c r="BN58" s="46">
        <f>INDEX(Allocations[#All],MATCH($C57,Allocations[[#All],[Invoice_Group]],0),MATCH($B$3,Allocations[#Headers],0))</f>
        <v>0.10794487</v>
      </c>
      <c r="BO58" s="46">
        <f>INDEX(Allocations[#All],MATCH($C57,Allocations[[#All],[Invoice_Group]],0),MATCH($B$3,Allocations[#Headers],0))</f>
        <v>0.10794487</v>
      </c>
      <c r="BP58" s="46">
        <f>INDEX(Allocations[#All],MATCH($C57,Allocations[[#All],[Invoice_Group]],0),MATCH($B$3,Allocations[#Headers],0))</f>
        <v>0.10794487</v>
      </c>
      <c r="BQ58" s="46">
        <f>INDEX(Allocations[#All],MATCH($C57,Allocations[[#All],[Invoice_Group]],0),MATCH($B$3,Allocations[#Headers],0))</f>
        <v>0.10794487</v>
      </c>
      <c r="BR58" s="46">
        <f>INDEX(Allocations[#All],MATCH($C57,Allocations[[#All],[Invoice_Group]],0),MATCH($B$3,Allocations[#Headers],0))</f>
        <v>0.10794487</v>
      </c>
      <c r="BS58" s="46">
        <f>INDEX(Allocations[#All],MATCH($C57,Allocations[[#All],[Invoice_Group]],0),MATCH($B$3,Allocations[#Headers],0))</f>
        <v>0.10794487</v>
      </c>
      <c r="BT58" s="46">
        <f>INDEX(Allocations[#All],MATCH($C57,Allocations[[#All],[Invoice_Group]],0),MATCH($B$3,Allocations[#Headers],0))</f>
        <v>0.10794487</v>
      </c>
      <c r="BU58" s="46">
        <f>INDEX(Allocations[#All],MATCH($C57,Allocations[[#All],[Invoice_Group]],0),MATCH($B$3,Allocations[#Headers],0))</f>
        <v>0.10794487</v>
      </c>
      <c r="BV58" s="46">
        <f>INDEX(Allocations[#All],MATCH($C57,Allocations[[#All],[Invoice_Group]],0),MATCH($B$3,Allocations[#Headers],0))</f>
        <v>0.10794487</v>
      </c>
      <c r="BW58" s="46">
        <f>INDEX(Allocations[#All],MATCH($C57,Allocations[[#All],[Invoice_Group]],0),MATCH($B$3,Allocations[#Headers],0))</f>
        <v>0.10794487</v>
      </c>
      <c r="BX58" s="46">
        <f>INDEX(Allocations[#All],MATCH($C57,Allocations[[#All],[Invoice_Group]],0),MATCH($B$3,Allocations[#Headers],0))</f>
        <v>0.10794487</v>
      </c>
      <c r="BY58" s="46">
        <f>INDEX(Allocations[#All],MATCH($C57,Allocations[[#All],[Invoice_Group]],0),MATCH($B$3,Allocations[#Headers],0))</f>
        <v>0.10794487</v>
      </c>
      <c r="BZ58" s="46">
        <f>INDEX(Allocations[#All],MATCH($C57,Allocations[[#All],[Invoice_Group]],0),MATCH($B$3,Allocations[#Headers],0))</f>
        <v>0.10794487</v>
      </c>
      <c r="CA58" s="46">
        <f>INDEX(Allocations[#All],MATCH($C57,Allocations[[#All],[Invoice_Group]],0),MATCH($B$3,Allocations[#Headers],0))</f>
        <v>0.10794487</v>
      </c>
      <c r="CB58" s="46">
        <f>INDEX(Allocations[#All],MATCH($C57,Allocations[[#All],[Invoice_Group]],0),MATCH($B$3,Allocations[#Headers],0))</f>
        <v>0.10794487</v>
      </c>
      <c r="CC58" s="46">
        <f>INDEX(Allocations[#All],MATCH($C57,Allocations[[#All],[Invoice_Group]],0),MATCH($B$3,Allocations[#Headers],0))</f>
        <v>0.10794487</v>
      </c>
      <c r="CD58" s="46">
        <f>INDEX(Allocations[#All],MATCH($C57,Allocations[[#All],[Invoice_Group]],0),MATCH($B$3,Allocations[#Headers],0))</f>
        <v>0.10794487</v>
      </c>
      <c r="CE58" s="46">
        <f>INDEX(Allocations[#All],MATCH($C57,Allocations[[#All],[Invoice_Group]],0),MATCH($B$3,Allocations[#Headers],0))</f>
        <v>0.10794487</v>
      </c>
      <c r="CF58" s="46">
        <f>INDEX(Allocations[#All],MATCH($C57,Allocations[[#All],[Invoice_Group]],0),MATCH($B$3,Allocations[#Headers],0))</f>
        <v>0.10794487</v>
      </c>
      <c r="CG58" s="46">
        <f>INDEX(Allocations[#All],MATCH($C57,Allocations[[#All],[Invoice_Group]],0),MATCH($B$3,Allocations[#Headers],0))</f>
        <v>0.10794487</v>
      </c>
      <c r="CH58" s="46">
        <f>INDEX(Allocations[#All],MATCH($C57,Allocations[[#All],[Invoice_Group]],0),MATCH($B$3,Allocations[#Headers],0))</f>
        <v>0.10794487</v>
      </c>
      <c r="CI58" s="46">
        <f>INDEX(Allocations[#All],MATCH($C57,Allocations[[#All],[Invoice_Group]],0),MATCH($B$3,Allocations[#Headers],0))</f>
        <v>0.10794487</v>
      </c>
      <c r="CJ58" s="46">
        <f>INDEX(Allocations[#All],MATCH($C57,Allocations[[#All],[Invoice_Group]],0),MATCH($B$3,Allocations[#Headers],0))</f>
        <v>0.10794487</v>
      </c>
      <c r="CK58" s="46">
        <f>INDEX(Allocations[#All],MATCH($C57,Allocations[[#All],[Invoice_Group]],0),MATCH($B$3,Allocations[#Headers],0))</f>
        <v>0.10794487</v>
      </c>
      <c r="CL58" s="46">
        <f>INDEX(Allocations[#All],MATCH($C57,Allocations[[#All],[Invoice_Group]],0),MATCH($B$3,Allocations[#Headers],0))</f>
        <v>0.10794487</v>
      </c>
      <c r="CM58" s="46">
        <f>INDEX(Allocations[#All],MATCH($C57,Allocations[[#All],[Invoice_Group]],0),MATCH($B$3,Allocations[#Headers],0))</f>
        <v>0.10794487</v>
      </c>
      <c r="CN58" s="46">
        <f>INDEX(Allocations[#All],MATCH($C57,Allocations[[#All],[Invoice_Group]],0),MATCH($B$3,Allocations[#Headers],0))</f>
        <v>0.10794487</v>
      </c>
      <c r="CO58" s="46">
        <f>INDEX(Allocations[#All],MATCH($C57,Allocations[[#All],[Invoice_Group]],0),MATCH($B$3,Allocations[#Headers],0))</f>
        <v>0.10794487</v>
      </c>
      <c r="CP58" s="46">
        <f>INDEX(Allocations[#All],MATCH($C57,Allocations[[#All],[Invoice_Group]],0),MATCH($B$3,Allocations[#Headers],0))</f>
        <v>0.10794487</v>
      </c>
      <c r="CQ58" s="46">
        <f>INDEX(Allocations[#All],MATCH($C57,Allocations[[#All],[Invoice_Group]],0),MATCH($B$3,Allocations[#Headers],0))</f>
        <v>0.10794487</v>
      </c>
      <c r="CR58" s="46">
        <f>INDEX(Allocations[#All],MATCH($C57,Allocations[[#All],[Invoice_Group]],0),MATCH($B$3,Allocations[#Headers],0))</f>
        <v>0.10794487</v>
      </c>
      <c r="CS58" s="46">
        <f>INDEX(Allocations[#All],MATCH($C57,Allocations[[#All],[Invoice_Group]],0),MATCH($B$3,Allocations[#Headers],0))</f>
        <v>0.10794487</v>
      </c>
      <c r="CT58" s="46">
        <f>INDEX(Allocations[#All],MATCH($C57,Allocations[[#All],[Invoice_Group]],0),MATCH($B$3,Allocations[#Headers],0))</f>
        <v>0.10794487</v>
      </c>
      <c r="CU58" s="46">
        <f>INDEX(Allocations[#All],MATCH($C57,Allocations[[#All],[Invoice_Group]],0),MATCH($B$3,Allocations[#Headers],0))</f>
        <v>0.10794487</v>
      </c>
      <c r="CV58" s="46">
        <f>INDEX(Allocations[#All],MATCH($C57,Allocations[[#All],[Invoice_Group]],0),MATCH($B$3,Allocations[#Headers],0))</f>
        <v>0.10794487</v>
      </c>
      <c r="CW58" s="46">
        <f>INDEX(Allocations[#All],MATCH($C57,Allocations[[#All],[Invoice_Group]],0),MATCH($B$3,Allocations[#Headers],0))</f>
        <v>0.10794487</v>
      </c>
      <c r="CX58" s="46">
        <f>INDEX(Allocations[#All],MATCH($C57,Allocations[[#All],[Invoice_Group]],0),MATCH($B$3,Allocations[#Headers],0))</f>
        <v>0.10794487</v>
      </c>
      <c r="CY58" s="46">
        <f>INDEX(Allocations[#All],MATCH($C57,Allocations[[#All],[Invoice_Group]],0),MATCH($B$3,Allocations[#Headers],0))</f>
        <v>0.10794487</v>
      </c>
      <c r="CZ58" s="46">
        <f>INDEX(Allocations[#All],MATCH($C57,Allocations[[#All],[Invoice_Group]],0),MATCH($B$3,Allocations[#Headers],0))</f>
        <v>0.10794487</v>
      </c>
      <c r="DA58" s="46">
        <f>INDEX(Allocations[#All],MATCH($C57,Allocations[[#All],[Invoice_Group]],0),MATCH($B$3,Allocations[#Headers],0))</f>
        <v>0.10794487</v>
      </c>
      <c r="DB58" s="46">
        <f>INDEX(Allocations[#All],MATCH($C57,Allocations[[#All],[Invoice_Group]],0),MATCH($B$3,Allocations[#Headers],0))</f>
        <v>0.10794487</v>
      </c>
      <c r="DC58" s="46">
        <f>INDEX(Allocations[#All],MATCH($C57,Allocations[[#All],[Invoice_Group]],0),MATCH($B$3,Allocations[#Headers],0))</f>
        <v>0.10794487</v>
      </c>
      <c r="DD58" s="46">
        <f>INDEX(Allocations[#All],MATCH($C57,Allocations[[#All],[Invoice_Group]],0),MATCH($B$3,Allocations[#Headers],0))</f>
        <v>0.10794487</v>
      </c>
      <c r="DE58" s="46">
        <f>INDEX(Allocations[#All],MATCH($C57,Allocations[[#All],[Invoice_Group]],0),MATCH($B$3,Allocations[#Headers],0))</f>
        <v>0.10794487</v>
      </c>
      <c r="DF58" s="46">
        <f>INDEX(Allocations[#All],MATCH($C57,Allocations[[#All],[Invoice_Group]],0),MATCH($B$3,Allocations[#Headers],0))</f>
        <v>0.10794487</v>
      </c>
      <c r="DG58" s="46">
        <f>INDEX(Allocations[#All],MATCH($C57,Allocations[[#All],[Invoice_Group]],0),MATCH($B$3,Allocations[#Headers],0))</f>
        <v>0.10794487</v>
      </c>
      <c r="DH58" s="46">
        <f>INDEX(Allocations[#All],MATCH($C57,Allocations[[#All],[Invoice_Group]],0),MATCH($B$3,Allocations[#Headers],0))</f>
        <v>0.10794487</v>
      </c>
      <c r="DI58" s="46">
        <f>INDEX(Allocations[#All],MATCH($C57,Allocations[[#All],[Invoice_Group]],0),MATCH($B$3,Allocations[#Headers],0))</f>
        <v>0.10794487</v>
      </c>
      <c r="DJ58" s="46">
        <f>INDEX(Allocations[#All],MATCH($C57,Allocations[[#All],[Invoice_Group]],0),MATCH($B$3,Allocations[#Headers],0))</f>
        <v>0.10794487</v>
      </c>
      <c r="DK58" s="46">
        <f>INDEX(Allocations[#All],MATCH($C57,Allocations[[#All],[Invoice_Group]],0),MATCH($B$3,Allocations[#Headers],0))</f>
        <v>0.10794487</v>
      </c>
      <c r="DL58" s="46">
        <f>INDEX(Allocations[#All],MATCH($C57,Allocations[[#All],[Invoice_Group]],0),MATCH($B$3,Allocations[#Headers],0))</f>
        <v>0.10794487</v>
      </c>
      <c r="DM58" s="46">
        <f>INDEX(Allocations[#All],MATCH($C57,Allocations[[#All],[Invoice_Group]],0),MATCH($B$3,Allocations[#Headers],0))</f>
        <v>0.10794487</v>
      </c>
      <c r="DN58" s="46">
        <f>INDEX(Allocations[#All],MATCH($C57,Allocations[[#All],[Invoice_Group]],0),MATCH($B$3,Allocations[#Headers],0))</f>
        <v>0.10794487</v>
      </c>
      <c r="DO58" s="46">
        <f>INDEX(Allocations[#All],MATCH($C57,Allocations[[#All],[Invoice_Group]],0),MATCH($B$3,Allocations[#Headers],0))</f>
        <v>0.10794487</v>
      </c>
      <c r="DP58" s="46">
        <f>INDEX(Allocations[#All],MATCH($C57,Allocations[[#All],[Invoice_Group]],0),MATCH($B$3,Allocations[#Headers],0))</f>
        <v>0.10794487</v>
      </c>
      <c r="DQ58" s="46">
        <f>INDEX(Allocations[#All],MATCH($C57,Allocations[[#All],[Invoice_Group]],0),MATCH($B$3,Allocations[#Headers],0))</f>
        <v>0.10794487</v>
      </c>
      <c r="DR58" s="46">
        <f>INDEX(Allocations[#All],MATCH($C57,Allocations[[#All],[Invoice_Group]],0),MATCH($B$3,Allocations[#Headers],0))</f>
        <v>0.10794487</v>
      </c>
      <c r="DS58" s="46">
        <f>INDEX(Allocations[#All],MATCH($C57,Allocations[[#All],[Invoice_Group]],0),MATCH($B$3,Allocations[#Headers],0))</f>
        <v>0.10794487</v>
      </c>
      <c r="DT58" s="46">
        <f>INDEX(Allocations[#All],MATCH($C57,Allocations[[#All],[Invoice_Group]],0),MATCH($B$3,Allocations[#Headers],0))</f>
        <v>0.10794487</v>
      </c>
      <c r="DU58" s="46">
        <f>INDEX(Allocations[#All],MATCH($C57,Allocations[[#All],[Invoice_Group]],0),MATCH($B$3,Allocations[#Headers],0))</f>
        <v>0.10794487</v>
      </c>
      <c r="DV58" s="46">
        <f>INDEX(Allocations[#All],MATCH($C57,Allocations[[#All],[Invoice_Group]],0),MATCH($B$3,Allocations[#Headers],0))</f>
        <v>0.10794487</v>
      </c>
      <c r="DW58" s="46">
        <f>INDEX(Allocations[#All],MATCH($C57,Allocations[[#All],[Invoice_Group]],0),MATCH($B$3,Allocations[#Headers],0))</f>
        <v>0.10794487</v>
      </c>
      <c r="DX58" s="46">
        <f>INDEX(Allocations[#All],MATCH($C57,Allocations[[#All],[Invoice_Group]],0),MATCH($B$3,Allocations[#Headers],0))</f>
        <v>0.10794487</v>
      </c>
      <c r="DY58" s="46">
        <f>INDEX(Allocations[#All],MATCH($C57,Allocations[[#All],[Invoice_Group]],0),MATCH($B$3,Allocations[#Headers],0))</f>
        <v>0.10794487</v>
      </c>
      <c r="DZ58" s="46">
        <f>INDEX(Allocations[#All],MATCH($C57,Allocations[[#All],[Invoice_Group]],0),MATCH($B$3,Allocations[#Headers],0))</f>
        <v>0.10794487</v>
      </c>
      <c r="EA58" s="46">
        <f>INDEX(Allocations[#All],MATCH($C57,Allocations[[#All],[Invoice_Group]],0),MATCH($B$3,Allocations[#Headers],0))</f>
        <v>0.10794487</v>
      </c>
      <c r="EB58" s="46">
        <f>INDEX(Allocations[#All],MATCH($C57,Allocations[[#All],[Invoice_Group]],0),MATCH($B$3,Allocations[#Headers],0))</f>
        <v>0.10794487</v>
      </c>
      <c r="EC58" s="46">
        <f>INDEX(Allocations[#All],MATCH($C57,Allocations[[#All],[Invoice_Group]],0),MATCH($B$3,Allocations[#Headers],0))</f>
        <v>0.10794487</v>
      </c>
      <c r="ED58" s="46">
        <f>INDEX(Allocations[#All],MATCH($C57,Allocations[[#All],[Invoice_Group]],0),MATCH($B$3,Allocations[#Headers],0))</f>
        <v>0.10794487</v>
      </c>
      <c r="EE58" s="46">
        <f>INDEX(Allocations[#All],MATCH($C57,Allocations[[#All],[Invoice_Group]],0),MATCH($B$3,Allocations[#Headers],0))</f>
        <v>0.10794487</v>
      </c>
      <c r="EF58" s="46">
        <f>INDEX(Allocations[#All],MATCH($C57,Allocations[[#All],[Invoice_Group]],0),MATCH($B$3,Allocations[#Headers],0))</f>
        <v>0.10794487</v>
      </c>
      <c r="EG58" s="46">
        <f>INDEX(Allocations[#All],MATCH($C57,Allocations[[#All],[Invoice_Group]],0),MATCH($B$3,Allocations[#Headers],0))</f>
        <v>0.10794487</v>
      </c>
      <c r="EH58" s="46">
        <f>INDEX(Allocations[#All],MATCH($C57,Allocations[[#All],[Invoice_Group]],0),MATCH($B$3,Allocations[#Headers],0))</f>
        <v>0.10794487</v>
      </c>
      <c r="EI58" s="46">
        <f>INDEX(Allocations[#All],MATCH($C57,Allocations[[#All],[Invoice_Group]],0),MATCH($B$3,Allocations[#Headers],0))</f>
        <v>0.10794487</v>
      </c>
      <c r="EJ58" s="46">
        <f>INDEX(Allocations[#All],MATCH($C57,Allocations[[#All],[Invoice_Group]],0),MATCH($B$3,Allocations[#Headers],0))</f>
        <v>0.10794487</v>
      </c>
      <c r="EK58" s="46">
        <f>INDEX(Allocations[#All],MATCH($C57,Allocations[[#All],[Invoice_Group]],0),MATCH($B$3,Allocations[#Headers],0))</f>
        <v>0.10794487</v>
      </c>
      <c r="EL58" s="46">
        <f>INDEX(Allocations[#All],MATCH($C57,Allocations[[#All],[Invoice_Group]],0),MATCH($B$3,Allocations[#Headers],0))</f>
        <v>0.10794487</v>
      </c>
      <c r="EM58" s="46">
        <f>INDEX(Allocations[#All],MATCH($C57,Allocations[[#All],[Invoice_Group]],0),MATCH($B$3,Allocations[#Headers],0))</f>
        <v>0.10794487</v>
      </c>
      <c r="EN58" s="46">
        <f>INDEX(Allocations[#All],MATCH($C57,Allocations[[#All],[Invoice_Group]],0),MATCH($B$3,Allocations[#Headers],0))</f>
        <v>0.10794487</v>
      </c>
      <c r="EO58" s="46">
        <f>INDEX(Allocations[#All],MATCH($C57,Allocations[[#All],[Invoice_Group]],0),MATCH($B$3,Allocations[#Headers],0))</f>
        <v>0.10794487</v>
      </c>
      <c r="EP58" s="46">
        <f>INDEX(Allocations[#All],MATCH($C57,Allocations[[#All],[Invoice_Group]],0),MATCH($B$3,Allocations[#Headers],0))</f>
        <v>0.10794487</v>
      </c>
      <c r="EQ58" s="46">
        <f>INDEX(Allocations[#All],MATCH($C57,Allocations[[#All],[Invoice_Group]],0),MATCH($B$3,Allocations[#Headers],0))</f>
        <v>0.10794487</v>
      </c>
      <c r="ER58" s="46">
        <f>INDEX(Allocations[#All],MATCH($C57,Allocations[[#All],[Invoice_Group]],0),MATCH($B$3,Allocations[#Headers],0))</f>
        <v>0.10794487</v>
      </c>
      <c r="ES58" s="46">
        <f>INDEX(Allocations[#All],MATCH($C57,Allocations[[#All],[Invoice_Group]],0),MATCH($B$3,Allocations[#Headers],0))</f>
        <v>0.10794487</v>
      </c>
      <c r="ET58" s="46">
        <f>INDEX(Allocations[#All],MATCH($C57,Allocations[[#All],[Invoice_Group]],0),MATCH($B$3,Allocations[#Headers],0))</f>
        <v>0.10794487</v>
      </c>
      <c r="EU58" s="46">
        <f>INDEX(Allocations[#All],MATCH($C57,Allocations[[#All],[Invoice_Group]],0),MATCH($B$3,Allocations[#Headers],0))</f>
        <v>0.10794487</v>
      </c>
      <c r="EV58" s="46">
        <f>INDEX(Allocations[#All],MATCH($C57,Allocations[[#All],[Invoice_Group]],0),MATCH($B$3,Allocations[#Headers],0))</f>
        <v>0.10794487</v>
      </c>
      <c r="EW58" s="46">
        <f>INDEX(Allocations[#All],MATCH($C57,Allocations[[#All],[Invoice_Group]],0),MATCH($B$3,Allocations[#Headers],0))</f>
        <v>0.10794487</v>
      </c>
      <c r="EX58" s="46">
        <f>INDEX(Allocations[#All],MATCH($C57,Allocations[[#All],[Invoice_Group]],0),MATCH($B$3,Allocations[#Headers],0))</f>
        <v>0.10794487</v>
      </c>
      <c r="EY58" s="46">
        <f>INDEX(Allocations[#All],MATCH($C57,Allocations[[#All],[Invoice_Group]],0),MATCH($B$3,Allocations[#Headers],0))</f>
        <v>0.10794487</v>
      </c>
      <c r="EZ58" s="46">
        <f>INDEX(Allocations[#All],MATCH($C57,Allocations[[#All],[Invoice_Group]],0),MATCH($B$3,Allocations[#Headers],0))</f>
        <v>0.10794487</v>
      </c>
      <c r="FA58" s="46">
        <f>INDEX(Allocations[#All],MATCH($C57,Allocations[[#All],[Invoice_Group]],0),MATCH($B$3,Allocations[#Headers],0))</f>
        <v>0.10794487</v>
      </c>
      <c r="FB58" s="46">
        <f>INDEX(Allocations[#All],MATCH($C57,Allocations[[#All],[Invoice_Group]],0),MATCH($B$3,Allocations[#Headers],0))</f>
        <v>0.10794487</v>
      </c>
      <c r="FC58" s="46">
        <f>INDEX(Allocations[#All],MATCH($C57,Allocations[[#All],[Invoice_Group]],0),MATCH($B$3,Allocations[#Headers],0))</f>
        <v>0.10794487</v>
      </c>
      <c r="FD58" s="46">
        <f>INDEX(Allocations[#All],MATCH($C57,Allocations[[#All],[Invoice_Group]],0),MATCH($B$3,Allocations[#Headers],0))</f>
        <v>0.10794487</v>
      </c>
      <c r="FE58" s="46">
        <f>INDEX(Allocations[#All],MATCH($C57,Allocations[[#All],[Invoice_Group]],0),MATCH($B$3,Allocations[#Headers],0))</f>
        <v>0.10794487</v>
      </c>
      <c r="FF58" s="46">
        <f>INDEX(Allocations[#All],MATCH($C57,Allocations[[#All],[Invoice_Group]],0),MATCH($B$3,Allocations[#Headers],0))</f>
        <v>0.10794487</v>
      </c>
      <c r="FG58" s="46">
        <f>INDEX(Allocations[#All],MATCH($C57,Allocations[[#All],[Invoice_Group]],0),MATCH($B$3,Allocations[#Headers],0))</f>
        <v>0.10794487</v>
      </c>
      <c r="FH58" s="46">
        <f>INDEX(Allocations[#All],MATCH($C57,Allocations[[#All],[Invoice_Group]],0),MATCH($B$3,Allocations[#Headers],0))</f>
        <v>0.10794487</v>
      </c>
      <c r="FI58" s="46">
        <f>INDEX(Allocations[#All],MATCH($C57,Allocations[[#All],[Invoice_Group]],0),MATCH($B$3,Allocations[#Headers],0))</f>
        <v>0.10794487</v>
      </c>
      <c r="FJ58" s="46">
        <f>INDEX(Allocations[#All],MATCH($C57,Allocations[[#All],[Invoice_Group]],0),MATCH($B$3,Allocations[#Headers],0))</f>
        <v>0.10794487</v>
      </c>
      <c r="FK58" s="46">
        <f>INDEX(Allocations[#All],MATCH($C57,Allocations[[#All],[Invoice_Group]],0),MATCH($B$3,Allocations[#Headers],0))</f>
        <v>0.10794487</v>
      </c>
      <c r="FL58" s="46">
        <f>INDEX(Allocations[#All],MATCH($C57,Allocations[[#All],[Invoice_Group]],0),MATCH($B$3,Allocations[#Headers],0))</f>
        <v>0.10794487</v>
      </c>
      <c r="FM58" s="46">
        <f>INDEX(Allocations[#All],MATCH($C57,Allocations[[#All],[Invoice_Group]],0),MATCH($B$3,Allocations[#Headers],0))</f>
        <v>0.10794487</v>
      </c>
      <c r="FN58" s="46">
        <f>INDEX(Allocations[#All],MATCH($C57,Allocations[[#All],[Invoice_Group]],0),MATCH($B$3,Allocations[#Headers],0))</f>
        <v>0.10794487</v>
      </c>
      <c r="FO58" s="46">
        <f>INDEX(Allocations[#All],MATCH($C57,Allocations[[#All],[Invoice_Group]],0),MATCH($B$3,Allocations[#Headers],0))</f>
        <v>0.10794487</v>
      </c>
      <c r="FP58" s="46">
        <f>INDEX(Allocations[#All],MATCH($C57,Allocations[[#All],[Invoice_Group]],0),MATCH($B$3,Allocations[#Headers],0))</f>
        <v>0.10794487</v>
      </c>
      <c r="FQ58" s="46">
        <f>INDEX(Allocations[#All],MATCH($C57,Allocations[[#All],[Invoice_Group]],0),MATCH($B$3,Allocations[#Headers],0))</f>
        <v>0.10794487</v>
      </c>
      <c r="FR58" s="46">
        <f>INDEX(Allocations[#All],MATCH($C57,Allocations[[#All],[Invoice_Group]],0),MATCH($B$3,Allocations[#Headers],0))</f>
        <v>0.10794487</v>
      </c>
      <c r="FS58" s="46">
        <f>INDEX(Allocations[#All],MATCH($C57,Allocations[[#All],[Invoice_Group]],0),MATCH($B$3,Allocations[#Headers],0))</f>
        <v>0.10794487</v>
      </c>
      <c r="FT58" s="46">
        <f>INDEX(Allocations[#All],MATCH($C57,Allocations[[#All],[Invoice_Group]],0),MATCH($B$3,Allocations[#Headers],0))</f>
        <v>0.10794487</v>
      </c>
      <c r="FU58" s="46">
        <f>INDEX(Allocations[#All],MATCH($C57,Allocations[[#All],[Invoice_Group]],0),MATCH($B$3,Allocations[#Headers],0))</f>
        <v>0.10794487</v>
      </c>
      <c r="FV58" s="46">
        <f>INDEX(Allocations[#All],MATCH($C57,Allocations[[#All],[Invoice_Group]],0),MATCH($B$3,Allocations[#Headers],0))</f>
        <v>0.10794487</v>
      </c>
      <c r="FW58" s="46">
        <f>INDEX(Allocations[#All],MATCH($C57,Allocations[[#All],[Invoice_Group]],0),MATCH($B$3,Allocations[#Headers],0))</f>
        <v>0.10794487</v>
      </c>
      <c r="FX58" s="46">
        <f>INDEX(Allocations[#All],MATCH($C57,Allocations[[#All],[Invoice_Group]],0),MATCH($B$3,Allocations[#Headers],0))</f>
        <v>0.10794487</v>
      </c>
      <c r="FY58" s="46">
        <f>INDEX(Allocations[#All],MATCH($C57,Allocations[[#All],[Invoice_Group]],0),MATCH($B$3,Allocations[#Headers],0))</f>
        <v>0.10794487</v>
      </c>
      <c r="FZ58" s="46">
        <f>INDEX(Allocations[#All],MATCH($C57,Allocations[[#All],[Invoice_Group]],0),MATCH($B$3,Allocations[#Headers],0))</f>
        <v>0.10794487</v>
      </c>
      <c r="GA58" s="46">
        <f>INDEX(Allocations[#All],MATCH($C57,Allocations[[#All],[Invoice_Group]],0),MATCH($B$3,Allocations[#Headers],0))</f>
        <v>0.10794487</v>
      </c>
      <c r="GB58" s="46">
        <f>INDEX(Allocations[#All],MATCH($C57,Allocations[[#All],[Invoice_Group]],0),MATCH($B$3,Allocations[#Headers],0))</f>
        <v>0.10794487</v>
      </c>
      <c r="GC58" s="46">
        <f>INDEX(Allocations[#All],MATCH($C57,Allocations[[#All],[Invoice_Group]],0),MATCH($B$3,Allocations[#Headers],0))</f>
        <v>0.10794487</v>
      </c>
      <c r="GD58" s="46">
        <f>INDEX(Allocations[#All],MATCH($C57,Allocations[[#All],[Invoice_Group]],0),MATCH($B$3,Allocations[#Headers],0))</f>
        <v>0.10794487</v>
      </c>
      <c r="GE58" s="46">
        <f>INDEX(Allocations[#All],MATCH($C57,Allocations[[#All],[Invoice_Group]],0),MATCH($B$3,Allocations[#Headers],0))</f>
        <v>0.10794487</v>
      </c>
      <c r="GF58" s="46">
        <f>INDEX(Allocations[#All],MATCH($C57,Allocations[[#All],[Invoice_Group]],0),MATCH($B$3,Allocations[#Headers],0))</f>
        <v>0.10794487</v>
      </c>
      <c r="GG58" s="46">
        <f>INDEX(Allocations[#All],MATCH($C57,Allocations[[#All],[Invoice_Group]],0),MATCH($B$3,Allocations[#Headers],0))</f>
        <v>0.10794487</v>
      </c>
      <c r="GH58" s="46">
        <f>INDEX(Allocations[#All],MATCH($C57,Allocations[[#All],[Invoice_Group]],0),MATCH($B$3,Allocations[#Headers],0))</f>
        <v>0.10794487</v>
      </c>
      <c r="GI58" s="46">
        <f>INDEX(Allocations[#All],MATCH($C57,Allocations[[#All],[Invoice_Group]],0),MATCH($B$3,Allocations[#Headers],0))</f>
        <v>0.10794487</v>
      </c>
      <c r="GJ58" s="46">
        <f>INDEX(Allocations[#All],MATCH($C57,Allocations[[#All],[Invoice_Group]],0),MATCH($B$3,Allocations[#Headers],0))</f>
        <v>0.10794487</v>
      </c>
      <c r="GK58" s="46">
        <f>INDEX(Allocations[#All],MATCH($C57,Allocations[[#All],[Invoice_Group]],0),MATCH($B$3,Allocations[#Headers],0))</f>
        <v>0.10794487</v>
      </c>
      <c r="GL58" s="46">
        <f>INDEX(Allocations[#All],MATCH($C57,Allocations[[#All],[Invoice_Group]],0),MATCH($B$3,Allocations[#Headers],0))</f>
        <v>0.10794487</v>
      </c>
      <c r="GM58" s="46">
        <f>INDEX(Allocations[#All],MATCH($C57,Allocations[[#All],[Invoice_Group]],0),MATCH($B$3,Allocations[#Headers],0))</f>
        <v>0.10794487</v>
      </c>
      <c r="GN58" s="46">
        <f>INDEX(Allocations[#All],MATCH($C57,Allocations[[#All],[Invoice_Group]],0),MATCH($B$3,Allocations[#Headers],0))</f>
        <v>0.10794487</v>
      </c>
      <c r="GO58" s="46">
        <f>INDEX(Allocations[#All],MATCH($C57,Allocations[[#All],[Invoice_Group]],0),MATCH($B$3,Allocations[#Headers],0))</f>
        <v>0.10794487</v>
      </c>
      <c r="GP58" s="46">
        <f>INDEX(Allocations[#All],MATCH($C57,Allocations[[#All],[Invoice_Group]],0),MATCH($B$3,Allocations[#Headers],0))</f>
        <v>0.10794487</v>
      </c>
      <c r="GQ58" s="46">
        <f>INDEX(Allocations[#All],MATCH($C57,Allocations[[#All],[Invoice_Group]],0),MATCH($B$3,Allocations[#Headers],0))</f>
        <v>0.10794487</v>
      </c>
      <c r="GR58" s="46">
        <f>INDEX(Allocations[#All],MATCH($C57,Allocations[[#All],[Invoice_Group]],0),MATCH($B$3,Allocations[#Headers],0))</f>
        <v>0.10794487</v>
      </c>
      <c r="GS58" s="46">
        <f>INDEX(Allocations[#All],MATCH($C57,Allocations[[#All],[Invoice_Group]],0),MATCH($B$3,Allocations[#Headers],0))</f>
        <v>0.10794487</v>
      </c>
      <c r="GT58" s="46">
        <f>INDEX(Allocations[#All],MATCH($C57,Allocations[[#All],[Invoice_Group]],0),MATCH($B$3,Allocations[#Headers],0))</f>
        <v>0.10794487</v>
      </c>
      <c r="GU58" s="46">
        <f>INDEX(Allocations[#All],MATCH($C57,Allocations[[#All],[Invoice_Group]],0),MATCH($B$3,Allocations[#Headers],0))</f>
        <v>0.10794487</v>
      </c>
      <c r="GV58" s="46">
        <f>INDEX(Allocations[#All],MATCH($C57,Allocations[[#All],[Invoice_Group]],0),MATCH($B$3,Allocations[#Headers],0))</f>
        <v>0.10794487</v>
      </c>
      <c r="GW58" s="46">
        <f>INDEX(Allocations[#All],MATCH($C57,Allocations[[#All],[Invoice_Group]],0),MATCH($B$3,Allocations[#Headers],0))</f>
        <v>0.10794487</v>
      </c>
      <c r="GX58" s="46">
        <f>INDEX(Allocations[#All],MATCH($C57,Allocations[[#All],[Invoice_Group]],0),MATCH($B$3,Allocations[#Headers],0))</f>
        <v>0.10794487</v>
      </c>
      <c r="GY58" s="46">
        <f>INDEX(Allocations[#All],MATCH($C57,Allocations[[#All],[Invoice_Group]],0),MATCH($B$3,Allocations[#Headers],0))</f>
        <v>0.10794487</v>
      </c>
      <c r="GZ58" s="46">
        <f>INDEX(Allocations[#All],MATCH($C57,Allocations[[#All],[Invoice_Group]],0),MATCH($B$3,Allocations[#Headers],0))</f>
        <v>0.10794487</v>
      </c>
      <c r="HA58" s="46">
        <f>INDEX(Allocations[#All],MATCH($C57,Allocations[[#All],[Invoice_Group]],0),MATCH($B$3,Allocations[#Headers],0))</f>
        <v>0.10794487</v>
      </c>
      <c r="HB58" s="46">
        <f>INDEX(Allocations[#All],MATCH($C57,Allocations[[#All],[Invoice_Group]],0),MATCH($B$3,Allocations[#Headers],0))</f>
        <v>0.10794487</v>
      </c>
      <c r="HC58" s="46">
        <f>INDEX(Allocations[#All],MATCH($C57,Allocations[[#All],[Invoice_Group]],0),MATCH($B$3,Allocations[#Headers],0))</f>
        <v>0.10794487</v>
      </c>
      <c r="HD58" s="46">
        <f>INDEX(Allocations[#All],MATCH($C57,Allocations[[#All],[Invoice_Group]],0),MATCH($B$3,Allocations[#Headers],0))</f>
        <v>0.10794487</v>
      </c>
      <c r="HE58" s="46">
        <f>INDEX(Allocations[#All],MATCH($C57,Allocations[[#All],[Invoice_Group]],0),MATCH($B$3,Allocations[#Headers],0))</f>
        <v>0.10794487</v>
      </c>
      <c r="HF58" s="46">
        <f>INDEX(Allocations[#All],MATCH($C57,Allocations[[#All],[Invoice_Group]],0),MATCH($B$3,Allocations[#Headers],0))</f>
        <v>0.10794487</v>
      </c>
      <c r="HG58" s="46">
        <f>INDEX(Allocations[#All],MATCH($C57,Allocations[[#All],[Invoice_Group]],0),MATCH($B$3,Allocations[#Headers],0))</f>
        <v>0.10794487</v>
      </c>
      <c r="HH58" s="46">
        <f>INDEX(Allocations[#All],MATCH($C57,Allocations[[#All],[Invoice_Group]],0),MATCH($B$3,Allocations[#Headers],0))</f>
        <v>0.10794487</v>
      </c>
      <c r="HI58" s="46">
        <f>INDEX(Allocations[#All],MATCH($C57,Allocations[[#All],[Invoice_Group]],0),MATCH($B$3,Allocations[#Headers],0))</f>
        <v>0.10794487</v>
      </c>
      <c r="HJ58" s="46">
        <f>INDEX(Allocations[#All],MATCH($C57,Allocations[[#All],[Invoice_Group]],0),MATCH($B$3,Allocations[#Headers],0))</f>
        <v>0.10794487</v>
      </c>
      <c r="HK58" s="46">
        <f>INDEX(Allocations[#All],MATCH($C57,Allocations[[#All],[Invoice_Group]],0),MATCH($B$3,Allocations[#Headers],0))</f>
        <v>0.10794487</v>
      </c>
      <c r="HL58" s="46">
        <f>INDEX(Allocations[#All],MATCH($C57,Allocations[[#All],[Invoice_Group]],0),MATCH($B$3,Allocations[#Headers],0))</f>
        <v>0.10794487</v>
      </c>
      <c r="HM58" s="46">
        <f>INDEX(Allocations[#All],MATCH($C57,Allocations[[#All],[Invoice_Group]],0),MATCH($B$3,Allocations[#Headers],0))</f>
        <v>0.10794487</v>
      </c>
      <c r="HN58" s="46">
        <f>INDEX(Allocations[#All],MATCH($C57,Allocations[[#All],[Invoice_Group]],0),MATCH($B$3,Allocations[#Headers],0))</f>
        <v>0.10794487</v>
      </c>
      <c r="HO58" s="46">
        <f>INDEX(Allocations[#All],MATCH($C57,Allocations[[#All],[Invoice_Group]],0),MATCH($B$3,Allocations[#Headers],0))</f>
        <v>0.10794487</v>
      </c>
      <c r="HP58" s="46">
        <f>INDEX(Allocations[#All],MATCH($C57,Allocations[[#All],[Invoice_Group]],0),MATCH($B$3,Allocations[#Headers],0))</f>
        <v>0.10794487</v>
      </c>
      <c r="HQ58" s="46">
        <f>INDEX(Allocations[#All],MATCH($C57,Allocations[[#All],[Invoice_Group]],0),MATCH($B$3,Allocations[#Headers],0))</f>
        <v>0.10794487</v>
      </c>
      <c r="HR58" s="46">
        <f>INDEX(Allocations[#All],MATCH($C57,Allocations[[#All],[Invoice_Group]],0),MATCH($B$3,Allocations[#Headers],0))</f>
        <v>0.10794487</v>
      </c>
      <c r="HS58" s="46">
        <f>INDEX(Allocations[#All],MATCH($C57,Allocations[[#All],[Invoice_Group]],0),MATCH($B$3,Allocations[#Headers],0))</f>
        <v>0.10794487</v>
      </c>
      <c r="HT58" s="46">
        <f>INDEX(Allocations[#All],MATCH($C57,Allocations[[#All],[Invoice_Group]],0),MATCH($B$3,Allocations[#Headers],0))</f>
        <v>0.10794487</v>
      </c>
      <c r="HU58" s="46">
        <f>INDEX(Allocations[#All],MATCH($C57,Allocations[[#All],[Invoice_Group]],0),MATCH($B$3,Allocations[#Headers],0))</f>
        <v>0.10794487</v>
      </c>
      <c r="HV58" s="46">
        <f>INDEX(Allocations[#All],MATCH($C57,Allocations[[#All],[Invoice_Group]],0),MATCH($B$3,Allocations[#Headers],0))</f>
        <v>0.10794487</v>
      </c>
      <c r="HW58" s="46">
        <f>INDEX(Allocations[#All],MATCH($C57,Allocations[[#All],[Invoice_Group]],0),MATCH($B$3,Allocations[#Headers],0))</f>
        <v>0.10794487</v>
      </c>
      <c r="HX58" s="46">
        <f>INDEX(Allocations[#All],MATCH($C57,Allocations[[#All],[Invoice_Group]],0),MATCH($B$3,Allocations[#Headers],0))</f>
        <v>0.10794487</v>
      </c>
      <c r="HY58" s="46">
        <f>INDEX(Allocations[#All],MATCH($C57,Allocations[[#All],[Invoice_Group]],0),MATCH($B$3,Allocations[#Headers],0))</f>
        <v>0.10794487</v>
      </c>
      <c r="HZ58" s="46">
        <f>INDEX(Allocations[#All],MATCH($C57,Allocations[[#All],[Invoice_Group]],0),MATCH($B$3,Allocations[#Headers],0))</f>
        <v>0.10794487</v>
      </c>
      <c r="IA58" s="46">
        <f>INDEX(Allocations[#All],MATCH($C57,Allocations[[#All],[Invoice_Group]],0),MATCH($B$3,Allocations[#Headers],0))</f>
        <v>0.10794487</v>
      </c>
      <c r="IB58" s="46">
        <f>INDEX(Allocations[#All],MATCH($C57,Allocations[[#All],[Invoice_Group]],0),MATCH($B$3,Allocations[#Headers],0))</f>
        <v>0.10794487</v>
      </c>
      <c r="IC58" s="46">
        <f>INDEX(Allocations[#All],MATCH($C57,Allocations[[#All],[Invoice_Group]],0),MATCH($B$3,Allocations[#Headers],0))</f>
        <v>0.10794487</v>
      </c>
      <c r="ID58" s="46">
        <f>INDEX(Allocations[#All],MATCH($C57,Allocations[[#All],[Invoice_Group]],0),MATCH($B$3,Allocations[#Headers],0))</f>
        <v>0.10794487</v>
      </c>
      <c r="IE58" s="46">
        <f>INDEX(Allocations[#All],MATCH($C57,Allocations[[#All],[Invoice_Group]],0),MATCH($B$3,Allocations[#Headers],0))</f>
        <v>0.10794487</v>
      </c>
      <c r="IF58" s="46">
        <f>INDEX(Allocations[#All],MATCH($C57,Allocations[[#All],[Invoice_Group]],0),MATCH($B$3,Allocations[#Headers],0))</f>
        <v>0.10794487</v>
      </c>
      <c r="IG58" s="46">
        <f>INDEX(Allocations[#All],MATCH($C57,Allocations[[#All],[Invoice_Group]],0),MATCH($B$3,Allocations[#Headers],0))</f>
        <v>0.10794487</v>
      </c>
      <c r="IH58" s="46">
        <f>INDEX(Allocations[#All],MATCH($C57,Allocations[[#All],[Invoice_Group]],0),MATCH($B$3,Allocations[#Headers],0))</f>
        <v>0.10794487</v>
      </c>
      <c r="II58" s="46">
        <f>INDEX(Allocations[#All],MATCH($C57,Allocations[[#All],[Invoice_Group]],0),MATCH($B$3,Allocations[#Headers],0))</f>
        <v>0.10794487</v>
      </c>
      <c r="IJ58" s="46">
        <f>INDEX(Allocations[#All],MATCH($C57,Allocations[[#All],[Invoice_Group]],0),MATCH($B$3,Allocations[#Headers],0))</f>
        <v>0.10794487</v>
      </c>
      <c r="IK58" s="46">
        <f>INDEX(Allocations[#All],MATCH($C57,Allocations[[#All],[Invoice_Group]],0),MATCH($B$3,Allocations[#Headers],0))</f>
        <v>0.10794487</v>
      </c>
      <c r="IL58" s="46">
        <f>INDEX(Allocations[#All],MATCH($C57,Allocations[[#All],[Invoice_Group]],0),MATCH($B$3,Allocations[#Headers],0))</f>
        <v>0.10794487</v>
      </c>
      <c r="IM58" s="46">
        <f>INDEX(Allocations[#All],MATCH($C57,Allocations[[#All],[Invoice_Group]],0),MATCH($B$3,Allocations[#Headers],0))</f>
        <v>0.10794487</v>
      </c>
      <c r="IN58" s="46">
        <f>INDEX(Allocations[#All],MATCH($C57,Allocations[[#All],[Invoice_Group]],0),MATCH($B$3,Allocations[#Headers],0))</f>
        <v>0.10794487</v>
      </c>
      <c r="IO58" s="46">
        <f>INDEX(Allocations[#All],MATCH($C57,Allocations[[#All],[Invoice_Group]],0),MATCH($B$3,Allocations[#Headers],0))</f>
        <v>0.10794487</v>
      </c>
      <c r="IP58" s="46">
        <f>INDEX(Allocations[#All],MATCH($C57,Allocations[[#All],[Invoice_Group]],0),MATCH($B$3,Allocations[#Headers],0))</f>
        <v>0.10794487</v>
      </c>
      <c r="IQ58" s="46">
        <f>INDEX(Allocations[#All],MATCH($C57,Allocations[[#All],[Invoice_Group]],0),MATCH($B$3,Allocations[#Headers],0))</f>
        <v>0.10794487</v>
      </c>
      <c r="IR58" s="46">
        <f>INDEX(Allocations[#All],MATCH($C57,Allocations[[#All],[Invoice_Group]],0),MATCH($B$3,Allocations[#Headers],0))</f>
        <v>0.10794487</v>
      </c>
      <c r="IS58" s="46">
        <f>INDEX(Allocations[#All],MATCH($C57,Allocations[[#All],[Invoice_Group]],0),MATCH($B$3,Allocations[#Headers],0))</f>
        <v>0.10794487</v>
      </c>
      <c r="IT58" s="46">
        <f>INDEX(Allocations[#All],MATCH($C57,Allocations[[#All],[Invoice_Group]],0),MATCH($B$3,Allocations[#Headers],0))</f>
        <v>0.10794487</v>
      </c>
      <c r="IU58" s="46">
        <f>INDEX(Allocations[#All],MATCH($C57,Allocations[[#All],[Invoice_Group]],0),MATCH($B$3,Allocations[#Headers],0))</f>
        <v>0.10794487</v>
      </c>
      <c r="IV58" s="46">
        <f>INDEX(Allocations[#All],MATCH($C57,Allocations[[#All],[Invoice_Group]],0),MATCH($B$3,Allocations[#Headers],0))</f>
        <v>0.10794487</v>
      </c>
      <c r="IW58" s="46">
        <f>INDEX(Allocations[#All],MATCH($C57,Allocations[[#All],[Invoice_Group]],0),MATCH($B$3,Allocations[#Headers],0))</f>
        <v>0.10794487</v>
      </c>
      <c r="IX58" s="46">
        <f>INDEX(Allocations[#All],MATCH($C57,Allocations[[#All],[Invoice_Group]],0),MATCH($B$3,Allocations[#Headers],0))</f>
        <v>0.10794487</v>
      </c>
      <c r="IY58" s="46">
        <f>INDEX(Allocations[#All],MATCH($C57,Allocations[[#All],[Invoice_Group]],0),MATCH($B$3,Allocations[#Headers],0))</f>
        <v>0.10794487</v>
      </c>
      <c r="IZ58" s="46">
        <f>INDEX(Allocations[#All],MATCH($C57,Allocations[[#All],[Invoice_Group]],0),MATCH($B$3,Allocations[#Headers],0))</f>
        <v>0.10794487</v>
      </c>
      <c r="JA58" s="46">
        <f>INDEX(Allocations[#All],MATCH($C57,Allocations[[#All],[Invoice_Group]],0),MATCH($B$3,Allocations[#Headers],0))</f>
        <v>0.10794487</v>
      </c>
      <c r="JB58" s="46">
        <f>INDEX(Allocations[#All],MATCH($C57,Allocations[[#All],[Invoice_Group]],0),MATCH($B$3,Allocations[#Headers],0))</f>
        <v>0.10794487</v>
      </c>
      <c r="JC58" s="46">
        <f>INDEX(Allocations[#All],MATCH($C57,Allocations[[#All],[Invoice_Group]],0),MATCH($B$3,Allocations[#Headers],0))</f>
        <v>0.10794487</v>
      </c>
      <c r="JD58" s="46">
        <f>INDEX(Allocations[#All],MATCH($C57,Allocations[[#All],[Invoice_Group]],0),MATCH($B$3,Allocations[#Headers],0))</f>
        <v>0.10794487</v>
      </c>
      <c r="JE58" s="46">
        <f>INDEX(Allocations[#All],MATCH($C57,Allocations[[#All],[Invoice_Group]],0),MATCH($B$3,Allocations[#Headers],0))</f>
        <v>0.10794487</v>
      </c>
      <c r="JF58" s="46">
        <f>INDEX(Allocations[#All],MATCH($C57,Allocations[[#All],[Invoice_Group]],0),MATCH($B$3,Allocations[#Headers],0))</f>
        <v>0.10794487</v>
      </c>
      <c r="JG58" s="46">
        <f>INDEX(Allocations[#All],MATCH($C57,Allocations[[#All],[Invoice_Group]],0),MATCH($B$3,Allocations[#Headers],0))</f>
        <v>0.10794487</v>
      </c>
      <c r="JH58" s="46">
        <f>INDEX(Allocations[#All],MATCH($C57,Allocations[[#All],[Invoice_Group]],0),MATCH($B$3,Allocations[#Headers],0))</f>
        <v>0.10794487</v>
      </c>
      <c r="JI58" s="46">
        <f>INDEX(Allocations[#All],MATCH($C57,Allocations[[#All],[Invoice_Group]],0),MATCH($B$3,Allocations[#Headers],0))</f>
        <v>0.10794487</v>
      </c>
      <c r="JJ58" s="46">
        <f>INDEX(Allocations[#All],MATCH($C57,Allocations[[#All],[Invoice_Group]],0),MATCH($B$3,Allocations[#Headers],0))</f>
        <v>0.10794487</v>
      </c>
      <c r="JK58" s="46">
        <f>INDEX(Allocations[#All],MATCH($C57,Allocations[[#All],[Invoice_Group]],0),MATCH($B$3,Allocations[#Headers],0))</f>
        <v>0.10794487</v>
      </c>
      <c r="JL58" s="46">
        <f>INDEX(Allocations[#All],MATCH($C57,Allocations[[#All],[Invoice_Group]],0),MATCH($B$3,Allocations[#Headers],0))</f>
        <v>0.10794487</v>
      </c>
      <c r="JM58" s="46">
        <f>INDEX(Allocations[#All],MATCH($C57,Allocations[[#All],[Invoice_Group]],0),MATCH($B$3,Allocations[#Headers],0))</f>
        <v>0.10794487</v>
      </c>
      <c r="JN58" s="46">
        <f>INDEX(Allocations[#All],MATCH($C57,Allocations[[#All],[Invoice_Group]],0),MATCH($B$3,Allocations[#Headers],0))</f>
        <v>0.10794487</v>
      </c>
      <c r="JO58" s="46">
        <f>INDEX(Allocations[#All],MATCH($C57,Allocations[[#All],[Invoice_Group]],0),MATCH($B$3,Allocations[#Headers],0))</f>
        <v>0.10794487</v>
      </c>
      <c r="JP58" s="46">
        <f>INDEX(Allocations[#All],MATCH($C57,Allocations[[#All],[Invoice_Group]],0),MATCH($B$3,Allocations[#Headers],0))</f>
        <v>0.10794487</v>
      </c>
      <c r="JQ58" s="46">
        <f>INDEX(Allocations[#All],MATCH($C57,Allocations[[#All],[Invoice_Group]],0),MATCH($B$3,Allocations[#Headers],0))</f>
        <v>0.10794487</v>
      </c>
      <c r="JR58" s="46">
        <f>INDEX(Allocations[#All],MATCH($C57,Allocations[[#All],[Invoice_Group]],0),MATCH($B$3,Allocations[#Headers],0))</f>
        <v>0.10794487</v>
      </c>
      <c r="JS58" s="46">
        <f>INDEX(Allocations[#All],MATCH($C57,Allocations[[#All],[Invoice_Group]],0),MATCH($B$3,Allocations[#Headers],0))</f>
        <v>0.10794487</v>
      </c>
      <c r="JT58" s="46">
        <f>INDEX(Allocations[#All],MATCH($C57,Allocations[[#All],[Invoice_Group]],0),MATCH($B$3,Allocations[#Headers],0))</f>
        <v>0.10794487</v>
      </c>
      <c r="JU58" s="46">
        <f>INDEX(Allocations[#All],MATCH($C57,Allocations[[#All],[Invoice_Group]],0),MATCH($B$3,Allocations[#Headers],0))</f>
        <v>0.10794487</v>
      </c>
      <c r="JV58" s="46">
        <f>INDEX(Allocations[#All],MATCH($C57,Allocations[[#All],[Invoice_Group]],0),MATCH($B$3,Allocations[#Headers],0))</f>
        <v>0.10794487</v>
      </c>
      <c r="JW58" s="46">
        <f>INDEX(Allocations[#All],MATCH($C57,Allocations[[#All],[Invoice_Group]],0),MATCH($B$3,Allocations[#Headers],0))</f>
        <v>0.10794487</v>
      </c>
      <c r="JX58" s="46">
        <f>INDEX(Allocations[#All],MATCH($C57,Allocations[[#All],[Invoice_Group]],0),MATCH($B$3,Allocations[#Headers],0))</f>
        <v>0.10794487</v>
      </c>
      <c r="JY58" s="46">
        <f>INDEX(Allocations[#All],MATCH($C57,Allocations[[#All],[Invoice_Group]],0),MATCH($B$3,Allocations[#Headers],0))</f>
        <v>0.10794487</v>
      </c>
      <c r="JZ58" s="46">
        <f>INDEX(Allocations[#All],MATCH($C57,Allocations[[#All],[Invoice_Group]],0),MATCH($B$3,Allocations[#Headers],0))</f>
        <v>0.10794487</v>
      </c>
      <c r="KA58" s="46">
        <f>INDEX(Allocations[#All],MATCH($C57,Allocations[[#All],[Invoice_Group]],0),MATCH($B$3,Allocations[#Headers],0))</f>
        <v>0.10794487</v>
      </c>
      <c r="KB58" s="46">
        <f>INDEX(Allocations[#All],MATCH($C57,Allocations[[#All],[Invoice_Group]],0),MATCH($B$3,Allocations[#Headers],0))</f>
        <v>0.10794487</v>
      </c>
      <c r="KC58" s="46">
        <f>INDEX(Allocations[#All],MATCH($C57,Allocations[[#All],[Invoice_Group]],0),MATCH($B$3,Allocations[#Headers],0))</f>
        <v>0.10794487</v>
      </c>
      <c r="KD58" s="46">
        <f>INDEX(Allocations[#All],MATCH($C57,Allocations[[#All],[Invoice_Group]],0),MATCH($B$3,Allocations[#Headers],0))</f>
        <v>0.10794487</v>
      </c>
      <c r="KE58" s="46">
        <f>INDEX(Allocations[#All],MATCH($C57,Allocations[[#All],[Invoice_Group]],0),MATCH($B$3,Allocations[#Headers],0))</f>
        <v>0.10794487</v>
      </c>
      <c r="KF58" s="46">
        <f>INDEX(Allocations[#All],MATCH($C57,Allocations[[#All],[Invoice_Group]],0),MATCH($B$3,Allocations[#Headers],0))</f>
        <v>0.10794487</v>
      </c>
      <c r="KG58" s="46">
        <f>INDEX(Allocations[#All],MATCH($C57,Allocations[[#All],[Invoice_Group]],0),MATCH($B$3,Allocations[#Headers],0))</f>
        <v>0.10794487</v>
      </c>
      <c r="KH58" s="46">
        <f>INDEX(Allocations[#All],MATCH($C57,Allocations[[#All],[Invoice_Group]],0),MATCH($B$3,Allocations[#Headers],0))</f>
        <v>0.10794487</v>
      </c>
      <c r="KI58" s="46">
        <f>INDEX(Allocations[#All],MATCH($C57,Allocations[[#All],[Invoice_Group]],0),MATCH($B$3,Allocations[#Headers],0))</f>
        <v>0.10794487</v>
      </c>
      <c r="KJ58" s="46">
        <f>INDEX(Allocations[#All],MATCH($C57,Allocations[[#All],[Invoice_Group]],0),MATCH($B$3,Allocations[#Headers],0))</f>
        <v>0.10794487</v>
      </c>
      <c r="KK58" s="46">
        <f>INDEX(Allocations[#All],MATCH($C57,Allocations[[#All],[Invoice_Group]],0),MATCH($B$3,Allocations[#Headers],0))</f>
        <v>0.10794487</v>
      </c>
      <c r="KL58" s="46">
        <f>INDEX(Allocations[#All],MATCH($C57,Allocations[[#All],[Invoice_Group]],0),MATCH($B$3,Allocations[#Headers],0))</f>
        <v>0.10794487</v>
      </c>
      <c r="KM58" s="46">
        <f>INDEX(Allocations[#All],MATCH($C57,Allocations[[#All],[Invoice_Group]],0),MATCH($B$3,Allocations[#Headers],0))</f>
        <v>0.10794487</v>
      </c>
      <c r="KN58" s="46">
        <f>INDEX(Allocations[#All],MATCH($C57,Allocations[[#All],[Invoice_Group]],0),MATCH($B$3,Allocations[#Headers],0))</f>
        <v>0.10794487</v>
      </c>
      <c r="KO58" s="46">
        <f>INDEX(Allocations[#All],MATCH($C57,Allocations[[#All],[Invoice_Group]],0),MATCH($B$3,Allocations[#Headers],0))</f>
        <v>0.10794487</v>
      </c>
      <c r="KP58" s="46">
        <f>INDEX(Allocations[#All],MATCH($C57,Allocations[[#All],[Invoice_Group]],0),MATCH($B$3,Allocations[#Headers],0))</f>
        <v>0.10794487</v>
      </c>
      <c r="KQ58" s="46">
        <f>INDEX(Allocations[#All],MATCH($C57,Allocations[[#All],[Invoice_Group]],0),MATCH($B$3,Allocations[#Headers],0))</f>
        <v>0.10794487</v>
      </c>
      <c r="KR58" s="46">
        <f>INDEX(Allocations[#All],MATCH($C57,Allocations[[#All],[Invoice_Group]],0),MATCH($B$3,Allocations[#Headers],0))</f>
        <v>0.10794487</v>
      </c>
      <c r="KS58" s="46">
        <f>INDEX(Allocations[#All],MATCH($C57,Allocations[[#All],[Invoice_Group]],0),MATCH($B$3,Allocations[#Headers],0))</f>
        <v>0.10794487</v>
      </c>
      <c r="KT58" s="46">
        <f>INDEX(Allocations[#All],MATCH($C57,Allocations[[#All],[Invoice_Group]],0),MATCH($B$3,Allocations[#Headers],0))</f>
        <v>0.10794487</v>
      </c>
      <c r="KU58" s="46">
        <f>INDEX(Allocations[#All],MATCH($C57,Allocations[[#All],[Invoice_Group]],0),MATCH($B$3,Allocations[#Headers],0))</f>
        <v>0.10794487</v>
      </c>
      <c r="KV58" s="46">
        <f>INDEX(Allocations[#All],MATCH($C57,Allocations[[#All],[Invoice_Group]],0),MATCH($B$3,Allocations[#Headers],0))</f>
        <v>0.10794487</v>
      </c>
      <c r="KW58" s="46">
        <f>INDEX(Allocations[#All],MATCH($C57,Allocations[[#All],[Invoice_Group]],0),MATCH($B$3,Allocations[#Headers],0))</f>
        <v>0.10794487</v>
      </c>
      <c r="KX58" s="46">
        <f>INDEX(Allocations[#All],MATCH($C57,Allocations[[#All],[Invoice_Group]],0),MATCH($B$3,Allocations[#Headers],0))</f>
        <v>0.10794487</v>
      </c>
      <c r="KY58" s="46">
        <f>INDEX(Allocations[#All],MATCH($C57,Allocations[[#All],[Invoice_Group]],0),MATCH($B$3,Allocations[#Headers],0))</f>
        <v>0.10794487</v>
      </c>
      <c r="KZ58" s="46">
        <f>INDEX(Allocations[#All],MATCH($C57,Allocations[[#All],[Invoice_Group]],0),MATCH($B$3,Allocations[#Headers],0))</f>
        <v>0.10794487</v>
      </c>
      <c r="LA58" s="46">
        <f>INDEX(Allocations[#All],MATCH($C57,Allocations[[#All],[Invoice_Group]],0),MATCH($B$3,Allocations[#Headers],0))</f>
        <v>0.10794487</v>
      </c>
      <c r="LB58" s="46">
        <f>INDEX(Allocations[#All],MATCH($C57,Allocations[[#All],[Invoice_Group]],0),MATCH($B$3,Allocations[#Headers],0))</f>
        <v>0.10794487</v>
      </c>
      <c r="LC58" s="46">
        <f>INDEX(Allocations[#All],MATCH($C57,Allocations[[#All],[Invoice_Group]],0),MATCH($B$3,Allocations[#Headers],0))</f>
        <v>0.10794487</v>
      </c>
      <c r="LD58" s="46">
        <f>INDEX(Allocations[#All],MATCH($C57,Allocations[[#All],[Invoice_Group]],0),MATCH($B$3,Allocations[#Headers],0))</f>
        <v>0.10794487</v>
      </c>
      <c r="LE58" s="46">
        <f>INDEX(Allocations[#All],MATCH($C57,Allocations[[#All],[Invoice_Group]],0),MATCH($B$3,Allocations[#Headers],0))</f>
        <v>0.10794487</v>
      </c>
      <c r="LF58" s="46">
        <f>INDEX(Allocations[#All],MATCH($C57,Allocations[[#All],[Invoice_Group]],0),MATCH($B$3,Allocations[#Headers],0))</f>
        <v>0.10794487</v>
      </c>
      <c r="LG58" s="46">
        <f>INDEX(Allocations[#All],MATCH($C57,Allocations[[#All],[Invoice_Group]],0),MATCH($B$3,Allocations[#Headers],0))</f>
        <v>0.10794487</v>
      </c>
      <c r="LH58" s="46">
        <f>INDEX(Allocations[#All],MATCH($C57,Allocations[[#All],[Invoice_Group]],0),MATCH($B$3,Allocations[#Headers],0))</f>
        <v>0.10794487</v>
      </c>
      <c r="LI58" s="46">
        <f>INDEX(Allocations[#All],MATCH($C57,Allocations[[#All],[Invoice_Group]],0),MATCH($B$3,Allocations[#Headers],0))</f>
        <v>0.10794487</v>
      </c>
      <c r="LJ58" s="46">
        <f>INDEX(Allocations[#All],MATCH($C57,Allocations[[#All],[Invoice_Group]],0),MATCH($B$3,Allocations[#Headers],0))</f>
        <v>0.10794487</v>
      </c>
      <c r="LK58" s="46">
        <f>INDEX(Allocations[#All],MATCH($C57,Allocations[[#All],[Invoice_Group]],0),MATCH($B$3,Allocations[#Headers],0))</f>
        <v>0.10794487</v>
      </c>
      <c r="LL58" s="46">
        <f>INDEX(Allocations[#All],MATCH($C57,Allocations[[#All],[Invoice_Group]],0),MATCH($B$3,Allocations[#Headers],0))</f>
        <v>0.10794487</v>
      </c>
      <c r="LM58" s="46">
        <f>INDEX(Allocations[#All],MATCH($C57,Allocations[[#All],[Invoice_Group]],0),MATCH($B$3,Allocations[#Headers],0))</f>
        <v>0.10794487</v>
      </c>
      <c r="LN58" s="46">
        <f>INDEX(Allocations[#All],MATCH($C57,Allocations[[#All],[Invoice_Group]],0),MATCH($B$3,Allocations[#Headers],0))</f>
        <v>0.10794487</v>
      </c>
      <c r="LO58" s="46">
        <f>INDEX(Allocations[#All],MATCH($C57,Allocations[[#All],[Invoice_Group]],0),MATCH($B$3,Allocations[#Headers],0))</f>
        <v>0.10794487</v>
      </c>
      <c r="LP58" s="46">
        <f>INDEX(Allocations[#All],MATCH($C57,Allocations[[#All],[Invoice_Group]],0),MATCH($B$3,Allocations[#Headers],0))</f>
        <v>0.10794487</v>
      </c>
      <c r="LQ58" s="46">
        <f>INDEX(Allocations[#All],MATCH($C57,Allocations[[#All],[Invoice_Group]],0),MATCH($B$3,Allocations[#Headers],0))</f>
        <v>0.10794487</v>
      </c>
      <c r="LR58" s="46">
        <f>INDEX(Allocations[#All],MATCH($C57,Allocations[[#All],[Invoice_Group]],0),MATCH($B$3,Allocations[#Headers],0))</f>
        <v>0.10794487</v>
      </c>
      <c r="LS58" s="46">
        <f>INDEX(Allocations[#All],MATCH($C57,Allocations[[#All],[Invoice_Group]],0),MATCH($B$3,Allocations[#Headers],0))</f>
        <v>0.10794487</v>
      </c>
      <c r="LT58" s="46">
        <f>INDEX(Allocations[#All],MATCH($C57,Allocations[[#All],[Invoice_Group]],0),MATCH($B$3,Allocations[#Headers],0))</f>
        <v>0.10794487</v>
      </c>
      <c r="LU58" s="46">
        <f>INDEX(Allocations[#All],MATCH($C57,Allocations[[#All],[Invoice_Group]],0),MATCH($B$3,Allocations[#Headers],0))</f>
        <v>0.10794487</v>
      </c>
      <c r="LV58" s="46">
        <f>INDEX(Allocations[#All],MATCH($C57,Allocations[[#All],[Invoice_Group]],0),MATCH($B$3,Allocations[#Headers],0))</f>
        <v>0.10794487</v>
      </c>
      <c r="LW58" s="46">
        <f>INDEX(Allocations[#All],MATCH($C57,Allocations[[#All],[Invoice_Group]],0),MATCH($B$3,Allocations[#Headers],0))</f>
        <v>0.10794487</v>
      </c>
      <c r="LX58" s="46">
        <f>INDEX(Allocations[#All],MATCH($C57,Allocations[[#All],[Invoice_Group]],0),MATCH($B$3,Allocations[#Headers],0))</f>
        <v>0.10794487</v>
      </c>
      <c r="LY58" s="46">
        <f>INDEX(Allocations[#All],MATCH($C57,Allocations[[#All],[Invoice_Group]],0),MATCH($B$3,Allocations[#Headers],0))</f>
        <v>0.10794487</v>
      </c>
      <c r="LZ58" s="46">
        <f>INDEX(Allocations[#All],MATCH($C57,Allocations[[#All],[Invoice_Group]],0),MATCH($B$3,Allocations[#Headers],0))</f>
        <v>0.10794487</v>
      </c>
      <c r="MA58" s="46">
        <f>INDEX(Allocations[#All],MATCH($C57,Allocations[[#All],[Invoice_Group]],0),MATCH($B$3,Allocations[#Headers],0))</f>
        <v>0.10794487</v>
      </c>
      <c r="MB58" s="46">
        <f>INDEX(Allocations[#All],MATCH($C57,Allocations[[#All],[Invoice_Group]],0),MATCH($B$3,Allocations[#Headers],0))</f>
        <v>0.10794487</v>
      </c>
      <c r="MC58" s="46">
        <f>INDEX(Allocations[#All],MATCH($C57,Allocations[[#All],[Invoice_Group]],0),MATCH($B$3,Allocations[#Headers],0))</f>
        <v>0.10794487</v>
      </c>
      <c r="MD58" s="46">
        <f>INDEX(Allocations[#All],MATCH($C57,Allocations[[#All],[Invoice_Group]],0),MATCH($B$3,Allocations[#Headers],0))</f>
        <v>0.10794487</v>
      </c>
      <c r="ME58" s="46">
        <f>INDEX(Allocations[#All],MATCH($C57,Allocations[[#All],[Invoice_Group]],0),MATCH($B$3,Allocations[#Headers],0))</f>
        <v>0.10794487</v>
      </c>
      <c r="MF58" s="46">
        <f>INDEX(Allocations[#All],MATCH($C57,Allocations[[#All],[Invoice_Group]],0),MATCH($B$3,Allocations[#Headers],0))</f>
        <v>0.10794487</v>
      </c>
      <c r="MG58" s="46">
        <f>INDEX(Allocations[#All],MATCH($C57,Allocations[[#All],[Invoice_Group]],0),MATCH($B$3,Allocations[#Headers],0))</f>
        <v>0.10794487</v>
      </c>
      <c r="MH58" s="46">
        <f>INDEX(Allocations[#All],MATCH($C57,Allocations[[#All],[Invoice_Group]],0),MATCH($B$3,Allocations[#Headers],0))</f>
        <v>0.10794487</v>
      </c>
      <c r="MI58" s="46">
        <f>INDEX(Allocations[#All],MATCH($C57,Allocations[[#All],[Invoice_Group]],0),MATCH($B$3,Allocations[#Headers],0))</f>
        <v>0.10794487</v>
      </c>
      <c r="MJ58" s="46">
        <f>INDEX(Allocations[#All],MATCH($C57,Allocations[[#All],[Invoice_Group]],0),MATCH($B$3,Allocations[#Headers],0))</f>
        <v>0.10794487</v>
      </c>
      <c r="MK58" s="46">
        <f>INDEX(Allocations[#All],MATCH($C57,Allocations[[#All],[Invoice_Group]],0),MATCH($B$3,Allocations[#Headers],0))</f>
        <v>0.10794487</v>
      </c>
      <c r="ML58" s="46">
        <f>INDEX(Allocations[#All],MATCH($C57,Allocations[[#All],[Invoice_Group]],0),MATCH($B$3,Allocations[#Headers],0))</f>
        <v>0.10794487</v>
      </c>
      <c r="MM58" s="46">
        <f>INDEX(Allocations[#All],MATCH($C57,Allocations[[#All],[Invoice_Group]],0),MATCH($B$3,Allocations[#Headers],0))</f>
        <v>0.10794487</v>
      </c>
      <c r="MN58" s="46">
        <f>INDEX(Allocations[#All],MATCH($C57,Allocations[[#All],[Invoice_Group]],0),MATCH($B$3,Allocations[#Headers],0))</f>
        <v>0.10794487</v>
      </c>
      <c r="MO58" s="46">
        <f>INDEX(Allocations[#All],MATCH($C57,Allocations[[#All],[Invoice_Group]],0),MATCH($B$3,Allocations[#Headers],0))</f>
        <v>0.10794487</v>
      </c>
      <c r="MP58" s="46">
        <f>INDEX(Allocations[#All],MATCH($C57,Allocations[[#All],[Invoice_Group]],0),MATCH($B$3,Allocations[#Headers],0))</f>
        <v>0.10794487</v>
      </c>
      <c r="MQ58" s="46">
        <f>INDEX(Allocations[#All],MATCH($C57,Allocations[[#All],[Invoice_Group]],0),MATCH($B$3,Allocations[#Headers],0))</f>
        <v>0.10794487</v>
      </c>
      <c r="MR58" s="46">
        <f>INDEX(Allocations[#All],MATCH($C57,Allocations[[#All],[Invoice_Group]],0),MATCH($B$3,Allocations[#Headers],0))</f>
        <v>0.10794487</v>
      </c>
      <c r="MS58" s="46">
        <f>INDEX(Allocations[#All],MATCH($C57,Allocations[[#All],[Invoice_Group]],0),MATCH($B$3,Allocations[#Headers],0))</f>
        <v>0.10794487</v>
      </c>
      <c r="MT58" s="46">
        <f>INDEX(Allocations[#All],MATCH($C57,Allocations[[#All],[Invoice_Group]],0),MATCH($B$3,Allocations[#Headers],0))</f>
        <v>0.10794487</v>
      </c>
      <c r="MU58" s="46">
        <f>INDEX(Allocations[#All],MATCH($C57,Allocations[[#All],[Invoice_Group]],0),MATCH($B$3,Allocations[#Headers],0))</f>
        <v>0.10794487</v>
      </c>
      <c r="MV58" s="46">
        <f>INDEX(Allocations[#All],MATCH($C57,Allocations[[#All],[Invoice_Group]],0),MATCH($B$3,Allocations[#Headers],0))</f>
        <v>0.10794487</v>
      </c>
      <c r="MW58" s="46">
        <f>INDEX(Allocations[#All],MATCH($C57,Allocations[[#All],[Invoice_Group]],0),MATCH($B$3,Allocations[#Headers],0))</f>
        <v>0.10794487</v>
      </c>
      <c r="MX58" s="46">
        <f>INDEX(Allocations[#All],MATCH($C57,Allocations[[#All],[Invoice_Group]],0),MATCH($B$3,Allocations[#Headers],0))</f>
        <v>0.10794487</v>
      </c>
      <c r="MY58" s="46">
        <f>INDEX(Allocations[#All],MATCH($C57,Allocations[[#All],[Invoice_Group]],0),MATCH($B$3,Allocations[#Headers],0))</f>
        <v>0.10794487</v>
      </c>
      <c r="MZ58" s="46">
        <f>INDEX(Allocations[#All],MATCH($C57,Allocations[[#All],[Invoice_Group]],0),MATCH($B$3,Allocations[#Headers],0))</f>
        <v>0.10794487</v>
      </c>
      <c r="NA58" s="1"/>
      <c r="NB58" s="19" t="str">
        <f t="shared" si="521"/>
        <v>Allocation %</v>
      </c>
      <c r="NC58" s="46">
        <f t="shared" si="522"/>
        <v>0.10794487</v>
      </c>
      <c r="ND58" s="46">
        <f t="shared" si="522"/>
        <v>0.10794487</v>
      </c>
      <c r="NE58" s="46">
        <f t="shared" si="522"/>
        <v>0.10794487000000001</v>
      </c>
      <c r="NF58" s="46">
        <f t="shared" si="522"/>
        <v>0.10794487000000001</v>
      </c>
      <c r="NG58" s="46">
        <f t="shared" si="522"/>
        <v>0.10794487000000001</v>
      </c>
      <c r="NH58" s="46">
        <f t="shared" si="522"/>
        <v>0.10794487000000001</v>
      </c>
      <c r="NI58" s="46">
        <f t="shared" si="522"/>
        <v>0.10794487000000001</v>
      </c>
      <c r="NJ58" s="46">
        <f t="shared" si="522"/>
        <v>0.10794487000000001</v>
      </c>
      <c r="NK58" s="46">
        <f t="shared" si="522"/>
        <v>0.10794487000000001</v>
      </c>
      <c r="NL58" s="46">
        <f t="shared" si="522"/>
        <v>0.10794487000000001</v>
      </c>
      <c r="NM58" s="46">
        <f t="shared" si="523"/>
        <v>0.10794487000000001</v>
      </c>
      <c r="NN58" s="46">
        <f t="shared" si="523"/>
        <v>0.10794487000000001</v>
      </c>
      <c r="NO58" s="46">
        <f t="shared" si="523"/>
        <v>0.10794487000000001</v>
      </c>
      <c r="NP58" s="46">
        <f t="shared" si="523"/>
        <v>0.10794487000000001</v>
      </c>
      <c r="NQ58" s="46">
        <f t="shared" si="523"/>
        <v>0.10794487000000001</v>
      </c>
      <c r="NR58" s="46">
        <f t="shared" si="523"/>
        <v>0.10794487000000001</v>
      </c>
      <c r="NS58" s="46">
        <f t="shared" si="523"/>
        <v>0.10794487000000001</v>
      </c>
      <c r="NT58" s="46">
        <f t="shared" si="523"/>
        <v>0.10794487000000001</v>
      </c>
      <c r="NU58" s="46">
        <f t="shared" si="523"/>
        <v>0.10794487000000001</v>
      </c>
      <c r="NV58" s="46">
        <f t="shared" si="523"/>
        <v>0.10794487000000001</v>
      </c>
      <c r="NW58" s="46">
        <f t="shared" si="524"/>
        <v>0.10794487000000001</v>
      </c>
      <c r="NX58" s="46">
        <f t="shared" si="524"/>
        <v>0.10794487000000001</v>
      </c>
      <c r="NY58" s="46">
        <f t="shared" si="524"/>
        <v>0.10794487000000001</v>
      </c>
      <c r="NZ58" s="46">
        <f t="shared" si="524"/>
        <v>0.10794487000000001</v>
      </c>
      <c r="OA58" s="46">
        <f t="shared" si="524"/>
        <v>0.10794487000000001</v>
      </c>
      <c r="OB58" s="46">
        <f t="shared" si="524"/>
        <v>0.10794487000000001</v>
      </c>
      <c r="OC58" s="46">
        <f t="shared" si="524"/>
        <v>0.10794487000000001</v>
      </c>
      <c r="OD58" s="46">
        <f t="shared" si="524"/>
        <v>0.10794487000000001</v>
      </c>
      <c r="OE58" s="46">
        <f t="shared" si="524"/>
        <v>0.10794487000000001</v>
      </c>
      <c r="OF58" s="46">
        <f t="shared" si="524"/>
        <v>0.10794487000000001</v>
      </c>
      <c r="OH58" s="58" t="str">
        <f>_xlfn.CONCAT(C57," ",D58)</f>
        <v>NYPA Niagara Contract Allocation %</v>
      </c>
    </row>
    <row r="59" spans="2:398" x14ac:dyDescent="0.25">
      <c r="B59" s="5"/>
      <c r="C59" s="5"/>
      <c r="D59" s="19" t="s">
        <v>91</v>
      </c>
      <c r="E59" s="44">
        <f t="shared" ref="E59:BP59" si="525">+E58*E57*1000</f>
        <v>1543.611641</v>
      </c>
      <c r="F59" s="44">
        <f t="shared" si="525"/>
        <v>1543.611641</v>
      </c>
      <c r="G59" s="44">
        <f t="shared" si="525"/>
        <v>1543.611641</v>
      </c>
      <c r="H59" s="44">
        <f t="shared" si="525"/>
        <v>1543.611641</v>
      </c>
      <c r="I59" s="44">
        <f t="shared" si="525"/>
        <v>1543.611641</v>
      </c>
      <c r="J59" s="44">
        <f t="shared" si="525"/>
        <v>1543.611641</v>
      </c>
      <c r="K59" s="44">
        <f t="shared" si="525"/>
        <v>1543.611641</v>
      </c>
      <c r="L59" s="44">
        <f t="shared" si="525"/>
        <v>1543.611641</v>
      </c>
      <c r="M59" s="44">
        <f t="shared" si="525"/>
        <v>1543.611641</v>
      </c>
      <c r="N59" s="44">
        <f t="shared" si="525"/>
        <v>1543.611641</v>
      </c>
      <c r="O59" s="44">
        <f t="shared" si="525"/>
        <v>1543.611641</v>
      </c>
      <c r="P59" s="44">
        <f t="shared" si="525"/>
        <v>1543.611641</v>
      </c>
      <c r="Q59" s="44">
        <f t="shared" si="525"/>
        <v>1543.611641</v>
      </c>
      <c r="R59" s="44">
        <f t="shared" si="525"/>
        <v>1543.611641</v>
      </c>
      <c r="S59" s="44">
        <f t="shared" si="525"/>
        <v>1543.611641</v>
      </c>
      <c r="T59" s="44">
        <f t="shared" si="525"/>
        <v>1543.611641</v>
      </c>
      <c r="U59" s="44">
        <f t="shared" si="525"/>
        <v>1543.611641</v>
      </c>
      <c r="V59" s="44">
        <f t="shared" si="525"/>
        <v>1543.611641</v>
      </c>
      <c r="W59" s="44">
        <f t="shared" si="525"/>
        <v>1543.611641</v>
      </c>
      <c r="X59" s="44">
        <f t="shared" si="525"/>
        <v>1543.611641</v>
      </c>
      <c r="Y59" s="44">
        <f t="shared" si="525"/>
        <v>1543.611641</v>
      </c>
      <c r="Z59" s="44">
        <f t="shared" si="525"/>
        <v>1543.611641</v>
      </c>
      <c r="AA59" s="44">
        <f t="shared" si="525"/>
        <v>1543.611641</v>
      </c>
      <c r="AB59" s="44">
        <f t="shared" si="525"/>
        <v>1543.611641</v>
      </c>
      <c r="AC59" s="44">
        <f t="shared" si="525"/>
        <v>1543.611641</v>
      </c>
      <c r="AD59" s="44">
        <f t="shared" si="525"/>
        <v>1543.611641</v>
      </c>
      <c r="AE59" s="44">
        <f t="shared" si="525"/>
        <v>1543.611641</v>
      </c>
      <c r="AF59" s="44">
        <f t="shared" si="525"/>
        <v>1543.611641</v>
      </c>
      <c r="AG59" s="44">
        <f t="shared" si="525"/>
        <v>1543.611641</v>
      </c>
      <c r="AH59" s="44">
        <f t="shared" si="525"/>
        <v>1543.611641</v>
      </c>
      <c r="AI59" s="44">
        <f t="shared" si="525"/>
        <v>1543.611641</v>
      </c>
      <c r="AJ59" s="44">
        <f t="shared" si="525"/>
        <v>1543.611641</v>
      </c>
      <c r="AK59" s="44">
        <f t="shared" si="525"/>
        <v>1543.611641</v>
      </c>
      <c r="AL59" s="44">
        <f t="shared" si="525"/>
        <v>1543.611641</v>
      </c>
      <c r="AM59" s="44">
        <f t="shared" si="525"/>
        <v>1543.611641</v>
      </c>
      <c r="AN59" s="44">
        <f t="shared" si="525"/>
        <v>1543.611641</v>
      </c>
      <c r="AO59" s="44">
        <f t="shared" si="525"/>
        <v>1543.611641</v>
      </c>
      <c r="AP59" s="44">
        <f t="shared" si="525"/>
        <v>1543.611641</v>
      </c>
      <c r="AQ59" s="44">
        <f t="shared" si="525"/>
        <v>1543.611641</v>
      </c>
      <c r="AR59" s="44">
        <f t="shared" si="525"/>
        <v>1543.611641</v>
      </c>
      <c r="AS59" s="44">
        <f t="shared" si="525"/>
        <v>1543.611641</v>
      </c>
      <c r="AT59" s="44">
        <f t="shared" si="525"/>
        <v>1543.611641</v>
      </c>
      <c r="AU59" s="44">
        <f t="shared" si="525"/>
        <v>1543.611641</v>
      </c>
      <c r="AV59" s="44">
        <f t="shared" si="525"/>
        <v>1543.611641</v>
      </c>
      <c r="AW59" s="44">
        <f t="shared" si="525"/>
        <v>1543.611641</v>
      </c>
      <c r="AX59" s="44">
        <f t="shared" si="525"/>
        <v>1543.611641</v>
      </c>
      <c r="AY59" s="44">
        <f t="shared" si="525"/>
        <v>1543.611641</v>
      </c>
      <c r="AZ59" s="44">
        <f t="shared" si="525"/>
        <v>1543.611641</v>
      </c>
      <c r="BA59" s="44">
        <f t="shared" si="525"/>
        <v>1543.611641</v>
      </c>
      <c r="BB59" s="44">
        <f t="shared" si="525"/>
        <v>1543.611641</v>
      </c>
      <c r="BC59" s="44">
        <f t="shared" si="525"/>
        <v>1543.611641</v>
      </c>
      <c r="BD59" s="44">
        <f t="shared" si="525"/>
        <v>1543.611641</v>
      </c>
      <c r="BE59" s="44">
        <f t="shared" si="525"/>
        <v>1543.611641</v>
      </c>
      <c r="BF59" s="44">
        <f t="shared" si="525"/>
        <v>1543.611641</v>
      </c>
      <c r="BG59" s="44">
        <f t="shared" si="525"/>
        <v>1543.611641</v>
      </c>
      <c r="BH59" s="44">
        <f t="shared" si="525"/>
        <v>1543.611641</v>
      </c>
      <c r="BI59" s="44">
        <f t="shared" si="525"/>
        <v>1543.611641</v>
      </c>
      <c r="BJ59" s="44">
        <f t="shared" si="525"/>
        <v>1543.611641</v>
      </c>
      <c r="BK59" s="44">
        <f t="shared" si="525"/>
        <v>1543.611641</v>
      </c>
      <c r="BL59" s="44">
        <f t="shared" si="525"/>
        <v>1543.611641</v>
      </c>
      <c r="BM59" s="44">
        <f t="shared" si="525"/>
        <v>1543.611641</v>
      </c>
      <c r="BN59" s="44">
        <f t="shared" si="525"/>
        <v>1543.611641</v>
      </c>
      <c r="BO59" s="44">
        <f t="shared" si="525"/>
        <v>1543.611641</v>
      </c>
      <c r="BP59" s="44">
        <f t="shared" si="525"/>
        <v>1543.611641</v>
      </c>
      <c r="BQ59" s="44">
        <f t="shared" ref="BQ59:EB59" si="526">+BQ58*BQ57*1000</f>
        <v>1543.611641</v>
      </c>
      <c r="BR59" s="44">
        <f t="shared" si="526"/>
        <v>1543.611641</v>
      </c>
      <c r="BS59" s="44">
        <f t="shared" si="526"/>
        <v>1543.611641</v>
      </c>
      <c r="BT59" s="44">
        <f t="shared" si="526"/>
        <v>1543.611641</v>
      </c>
      <c r="BU59" s="44">
        <f t="shared" si="526"/>
        <v>1543.611641</v>
      </c>
      <c r="BV59" s="44">
        <f t="shared" si="526"/>
        <v>1543.611641</v>
      </c>
      <c r="BW59" s="44">
        <f t="shared" si="526"/>
        <v>1543.611641</v>
      </c>
      <c r="BX59" s="44">
        <f t="shared" si="526"/>
        <v>1543.611641</v>
      </c>
      <c r="BY59" s="44">
        <f t="shared" si="526"/>
        <v>1543.611641</v>
      </c>
      <c r="BZ59" s="44">
        <f t="shared" si="526"/>
        <v>1543.611641</v>
      </c>
      <c r="CA59" s="44">
        <f t="shared" si="526"/>
        <v>1543.611641</v>
      </c>
      <c r="CB59" s="44">
        <f t="shared" si="526"/>
        <v>1543.611641</v>
      </c>
      <c r="CC59" s="44">
        <f t="shared" si="526"/>
        <v>1543.611641</v>
      </c>
      <c r="CD59" s="44">
        <f t="shared" si="526"/>
        <v>1543.611641</v>
      </c>
      <c r="CE59" s="44">
        <f t="shared" si="526"/>
        <v>1543.611641</v>
      </c>
      <c r="CF59" s="44">
        <f t="shared" si="526"/>
        <v>1543.611641</v>
      </c>
      <c r="CG59" s="44">
        <f t="shared" si="526"/>
        <v>1543.611641</v>
      </c>
      <c r="CH59" s="44">
        <f t="shared" si="526"/>
        <v>1543.611641</v>
      </c>
      <c r="CI59" s="44">
        <f t="shared" si="526"/>
        <v>1543.611641</v>
      </c>
      <c r="CJ59" s="44">
        <f t="shared" si="526"/>
        <v>1543.611641</v>
      </c>
      <c r="CK59" s="44">
        <f t="shared" si="526"/>
        <v>1543.611641</v>
      </c>
      <c r="CL59" s="44">
        <f t="shared" si="526"/>
        <v>1543.611641</v>
      </c>
      <c r="CM59" s="44">
        <f t="shared" si="526"/>
        <v>1543.611641</v>
      </c>
      <c r="CN59" s="44">
        <f t="shared" si="526"/>
        <v>1543.611641</v>
      </c>
      <c r="CO59" s="44">
        <f t="shared" si="526"/>
        <v>1543.611641</v>
      </c>
      <c r="CP59" s="44">
        <f t="shared" si="526"/>
        <v>1543.611641</v>
      </c>
      <c r="CQ59" s="44">
        <f t="shared" si="526"/>
        <v>1543.611641</v>
      </c>
      <c r="CR59" s="44">
        <f t="shared" si="526"/>
        <v>1543.611641</v>
      </c>
      <c r="CS59" s="44">
        <f t="shared" si="526"/>
        <v>1543.611641</v>
      </c>
      <c r="CT59" s="44">
        <f t="shared" si="526"/>
        <v>1543.611641</v>
      </c>
      <c r="CU59" s="44">
        <f t="shared" si="526"/>
        <v>1543.611641</v>
      </c>
      <c r="CV59" s="44">
        <f t="shared" si="526"/>
        <v>1543.611641</v>
      </c>
      <c r="CW59" s="44">
        <f t="shared" si="526"/>
        <v>1543.611641</v>
      </c>
      <c r="CX59" s="44">
        <f t="shared" si="526"/>
        <v>1543.611641</v>
      </c>
      <c r="CY59" s="44">
        <f t="shared" si="526"/>
        <v>1543.611641</v>
      </c>
      <c r="CZ59" s="44">
        <f t="shared" si="526"/>
        <v>1543.611641</v>
      </c>
      <c r="DA59" s="44">
        <f t="shared" si="526"/>
        <v>1543.611641</v>
      </c>
      <c r="DB59" s="44">
        <f t="shared" si="526"/>
        <v>1543.611641</v>
      </c>
      <c r="DC59" s="44">
        <f t="shared" si="526"/>
        <v>1543.611641</v>
      </c>
      <c r="DD59" s="44">
        <f t="shared" si="526"/>
        <v>1543.611641</v>
      </c>
      <c r="DE59" s="44">
        <f t="shared" si="526"/>
        <v>1543.611641</v>
      </c>
      <c r="DF59" s="44">
        <f t="shared" si="526"/>
        <v>1543.611641</v>
      </c>
      <c r="DG59" s="44">
        <f t="shared" si="526"/>
        <v>1543.611641</v>
      </c>
      <c r="DH59" s="44">
        <f t="shared" si="526"/>
        <v>1543.611641</v>
      </c>
      <c r="DI59" s="44">
        <f t="shared" si="526"/>
        <v>1543.611641</v>
      </c>
      <c r="DJ59" s="44">
        <f t="shared" si="526"/>
        <v>1543.611641</v>
      </c>
      <c r="DK59" s="44">
        <f t="shared" si="526"/>
        <v>1543.611641</v>
      </c>
      <c r="DL59" s="44">
        <f t="shared" si="526"/>
        <v>1543.611641</v>
      </c>
      <c r="DM59" s="44">
        <f t="shared" si="526"/>
        <v>1543.611641</v>
      </c>
      <c r="DN59" s="44">
        <f t="shared" si="526"/>
        <v>1543.611641</v>
      </c>
      <c r="DO59" s="44">
        <f t="shared" si="526"/>
        <v>1543.611641</v>
      </c>
      <c r="DP59" s="44">
        <f t="shared" si="526"/>
        <v>1543.611641</v>
      </c>
      <c r="DQ59" s="44">
        <f t="shared" si="526"/>
        <v>1543.611641</v>
      </c>
      <c r="DR59" s="44">
        <f t="shared" si="526"/>
        <v>1543.611641</v>
      </c>
      <c r="DS59" s="44">
        <f t="shared" si="526"/>
        <v>1543.611641</v>
      </c>
      <c r="DT59" s="44">
        <f t="shared" si="526"/>
        <v>1543.611641</v>
      </c>
      <c r="DU59" s="44">
        <f t="shared" si="526"/>
        <v>1543.611641</v>
      </c>
      <c r="DV59" s="44">
        <f t="shared" si="526"/>
        <v>1543.611641</v>
      </c>
      <c r="DW59" s="44">
        <f t="shared" si="526"/>
        <v>1543.611641</v>
      </c>
      <c r="DX59" s="44">
        <f t="shared" si="526"/>
        <v>1543.611641</v>
      </c>
      <c r="DY59" s="44">
        <f t="shared" si="526"/>
        <v>1543.611641</v>
      </c>
      <c r="DZ59" s="44">
        <f t="shared" si="526"/>
        <v>1543.611641</v>
      </c>
      <c r="EA59" s="44">
        <f t="shared" si="526"/>
        <v>1543.611641</v>
      </c>
      <c r="EB59" s="44">
        <f t="shared" si="526"/>
        <v>1543.611641</v>
      </c>
      <c r="EC59" s="44">
        <f t="shared" ref="EC59:GN59" si="527">+EC58*EC57*1000</f>
        <v>1543.611641</v>
      </c>
      <c r="ED59" s="44">
        <f t="shared" si="527"/>
        <v>1543.611641</v>
      </c>
      <c r="EE59" s="44">
        <f t="shared" si="527"/>
        <v>1543.611641</v>
      </c>
      <c r="EF59" s="44">
        <f t="shared" si="527"/>
        <v>1543.611641</v>
      </c>
      <c r="EG59" s="44">
        <f t="shared" si="527"/>
        <v>1543.611641</v>
      </c>
      <c r="EH59" s="44">
        <f t="shared" si="527"/>
        <v>1543.611641</v>
      </c>
      <c r="EI59" s="44">
        <f t="shared" si="527"/>
        <v>1543.611641</v>
      </c>
      <c r="EJ59" s="44">
        <f t="shared" si="527"/>
        <v>1543.611641</v>
      </c>
      <c r="EK59" s="44">
        <f t="shared" si="527"/>
        <v>1543.611641</v>
      </c>
      <c r="EL59" s="44">
        <f t="shared" si="527"/>
        <v>1543.611641</v>
      </c>
      <c r="EM59" s="44">
        <f t="shared" si="527"/>
        <v>1543.611641</v>
      </c>
      <c r="EN59" s="44">
        <f t="shared" si="527"/>
        <v>1543.611641</v>
      </c>
      <c r="EO59" s="44">
        <f t="shared" si="527"/>
        <v>1543.611641</v>
      </c>
      <c r="EP59" s="44">
        <f t="shared" si="527"/>
        <v>1543.611641</v>
      </c>
      <c r="EQ59" s="44">
        <f t="shared" si="527"/>
        <v>1543.611641</v>
      </c>
      <c r="ER59" s="44">
        <f t="shared" si="527"/>
        <v>1543.611641</v>
      </c>
      <c r="ES59" s="44">
        <f t="shared" si="527"/>
        <v>1543.611641</v>
      </c>
      <c r="ET59" s="44">
        <f t="shared" si="527"/>
        <v>1543.611641</v>
      </c>
      <c r="EU59" s="44">
        <f t="shared" si="527"/>
        <v>1543.611641</v>
      </c>
      <c r="EV59" s="44">
        <f t="shared" si="527"/>
        <v>1543.611641</v>
      </c>
      <c r="EW59" s="44">
        <f t="shared" si="527"/>
        <v>1543.611641</v>
      </c>
      <c r="EX59" s="44">
        <f t="shared" si="527"/>
        <v>1543.611641</v>
      </c>
      <c r="EY59" s="44">
        <f t="shared" si="527"/>
        <v>1543.611641</v>
      </c>
      <c r="EZ59" s="44">
        <f t="shared" si="527"/>
        <v>1543.611641</v>
      </c>
      <c r="FA59" s="44">
        <f t="shared" si="527"/>
        <v>1543.611641</v>
      </c>
      <c r="FB59" s="44">
        <f t="shared" si="527"/>
        <v>1543.611641</v>
      </c>
      <c r="FC59" s="44">
        <f t="shared" si="527"/>
        <v>1543.611641</v>
      </c>
      <c r="FD59" s="44">
        <f t="shared" si="527"/>
        <v>1543.611641</v>
      </c>
      <c r="FE59" s="44">
        <f t="shared" si="527"/>
        <v>1543.611641</v>
      </c>
      <c r="FF59" s="44">
        <f t="shared" si="527"/>
        <v>1543.611641</v>
      </c>
      <c r="FG59" s="44">
        <f t="shared" si="527"/>
        <v>1543.611641</v>
      </c>
      <c r="FH59" s="44">
        <f t="shared" si="527"/>
        <v>1543.611641</v>
      </c>
      <c r="FI59" s="44">
        <f t="shared" si="527"/>
        <v>1543.611641</v>
      </c>
      <c r="FJ59" s="44">
        <f t="shared" si="527"/>
        <v>1543.611641</v>
      </c>
      <c r="FK59" s="44">
        <f t="shared" si="527"/>
        <v>1543.611641</v>
      </c>
      <c r="FL59" s="44">
        <f t="shared" si="527"/>
        <v>1543.611641</v>
      </c>
      <c r="FM59" s="44">
        <f t="shared" si="527"/>
        <v>1543.611641</v>
      </c>
      <c r="FN59" s="44">
        <f t="shared" si="527"/>
        <v>1543.611641</v>
      </c>
      <c r="FO59" s="44">
        <f t="shared" si="527"/>
        <v>1543.611641</v>
      </c>
      <c r="FP59" s="44">
        <f t="shared" si="527"/>
        <v>1543.611641</v>
      </c>
      <c r="FQ59" s="44">
        <f t="shared" si="527"/>
        <v>1543.611641</v>
      </c>
      <c r="FR59" s="44">
        <f t="shared" si="527"/>
        <v>1543.611641</v>
      </c>
      <c r="FS59" s="44">
        <f t="shared" si="527"/>
        <v>1543.611641</v>
      </c>
      <c r="FT59" s="44">
        <f t="shared" si="527"/>
        <v>1543.611641</v>
      </c>
      <c r="FU59" s="44">
        <f t="shared" si="527"/>
        <v>1543.611641</v>
      </c>
      <c r="FV59" s="44">
        <f t="shared" si="527"/>
        <v>1543.611641</v>
      </c>
      <c r="FW59" s="44">
        <f t="shared" si="527"/>
        <v>1543.611641</v>
      </c>
      <c r="FX59" s="44">
        <f t="shared" si="527"/>
        <v>1543.611641</v>
      </c>
      <c r="FY59" s="44">
        <f t="shared" si="527"/>
        <v>1543.611641</v>
      </c>
      <c r="FZ59" s="44">
        <f t="shared" si="527"/>
        <v>1543.611641</v>
      </c>
      <c r="GA59" s="44">
        <f t="shared" si="527"/>
        <v>1543.611641</v>
      </c>
      <c r="GB59" s="44">
        <f t="shared" si="527"/>
        <v>1543.611641</v>
      </c>
      <c r="GC59" s="44">
        <f t="shared" si="527"/>
        <v>1543.611641</v>
      </c>
      <c r="GD59" s="44">
        <f t="shared" si="527"/>
        <v>1543.611641</v>
      </c>
      <c r="GE59" s="44">
        <f t="shared" si="527"/>
        <v>1543.611641</v>
      </c>
      <c r="GF59" s="44">
        <f t="shared" si="527"/>
        <v>1543.611641</v>
      </c>
      <c r="GG59" s="44">
        <f t="shared" si="527"/>
        <v>1543.611641</v>
      </c>
      <c r="GH59" s="44">
        <f t="shared" si="527"/>
        <v>1543.611641</v>
      </c>
      <c r="GI59" s="44">
        <f t="shared" si="527"/>
        <v>1543.611641</v>
      </c>
      <c r="GJ59" s="44">
        <f t="shared" si="527"/>
        <v>1543.611641</v>
      </c>
      <c r="GK59" s="44">
        <f t="shared" si="527"/>
        <v>1543.611641</v>
      </c>
      <c r="GL59" s="44">
        <f t="shared" si="527"/>
        <v>1543.611641</v>
      </c>
      <c r="GM59" s="44">
        <f t="shared" si="527"/>
        <v>1543.611641</v>
      </c>
      <c r="GN59" s="44">
        <f t="shared" si="527"/>
        <v>1543.611641</v>
      </c>
      <c r="GO59" s="44">
        <f t="shared" ref="GO59:IZ59" si="528">+GO58*GO57*1000</f>
        <v>1543.611641</v>
      </c>
      <c r="GP59" s="44">
        <f t="shared" si="528"/>
        <v>1543.611641</v>
      </c>
      <c r="GQ59" s="44">
        <f t="shared" si="528"/>
        <v>1543.611641</v>
      </c>
      <c r="GR59" s="44">
        <f t="shared" si="528"/>
        <v>1543.611641</v>
      </c>
      <c r="GS59" s="44">
        <f t="shared" si="528"/>
        <v>1543.611641</v>
      </c>
      <c r="GT59" s="44">
        <f t="shared" si="528"/>
        <v>1543.611641</v>
      </c>
      <c r="GU59" s="44">
        <f t="shared" si="528"/>
        <v>1543.611641</v>
      </c>
      <c r="GV59" s="44">
        <f t="shared" si="528"/>
        <v>1543.611641</v>
      </c>
      <c r="GW59" s="44">
        <f t="shared" si="528"/>
        <v>1543.611641</v>
      </c>
      <c r="GX59" s="44">
        <f t="shared" si="528"/>
        <v>1543.611641</v>
      </c>
      <c r="GY59" s="44">
        <f t="shared" si="528"/>
        <v>1543.611641</v>
      </c>
      <c r="GZ59" s="44">
        <f t="shared" si="528"/>
        <v>1543.611641</v>
      </c>
      <c r="HA59" s="44">
        <f t="shared" si="528"/>
        <v>1543.611641</v>
      </c>
      <c r="HB59" s="44">
        <f t="shared" si="528"/>
        <v>1543.611641</v>
      </c>
      <c r="HC59" s="44">
        <f t="shared" si="528"/>
        <v>1543.611641</v>
      </c>
      <c r="HD59" s="44">
        <f t="shared" si="528"/>
        <v>1543.611641</v>
      </c>
      <c r="HE59" s="44">
        <f t="shared" si="528"/>
        <v>1543.611641</v>
      </c>
      <c r="HF59" s="44">
        <f t="shared" si="528"/>
        <v>1543.611641</v>
      </c>
      <c r="HG59" s="44">
        <f t="shared" si="528"/>
        <v>1543.611641</v>
      </c>
      <c r="HH59" s="44">
        <f t="shared" si="528"/>
        <v>1543.611641</v>
      </c>
      <c r="HI59" s="44">
        <f t="shared" si="528"/>
        <v>1543.611641</v>
      </c>
      <c r="HJ59" s="44">
        <f t="shared" si="528"/>
        <v>1543.611641</v>
      </c>
      <c r="HK59" s="44">
        <f t="shared" si="528"/>
        <v>1543.611641</v>
      </c>
      <c r="HL59" s="44">
        <f t="shared" si="528"/>
        <v>1543.611641</v>
      </c>
      <c r="HM59" s="44">
        <f t="shared" si="528"/>
        <v>1543.611641</v>
      </c>
      <c r="HN59" s="44">
        <f t="shared" si="528"/>
        <v>1543.611641</v>
      </c>
      <c r="HO59" s="44">
        <f t="shared" si="528"/>
        <v>1543.611641</v>
      </c>
      <c r="HP59" s="44">
        <f t="shared" si="528"/>
        <v>1543.611641</v>
      </c>
      <c r="HQ59" s="44">
        <f t="shared" si="528"/>
        <v>1543.611641</v>
      </c>
      <c r="HR59" s="44">
        <f t="shared" si="528"/>
        <v>1543.611641</v>
      </c>
      <c r="HS59" s="44">
        <f t="shared" si="528"/>
        <v>1543.611641</v>
      </c>
      <c r="HT59" s="44">
        <f t="shared" si="528"/>
        <v>1543.611641</v>
      </c>
      <c r="HU59" s="44">
        <f t="shared" si="528"/>
        <v>1543.611641</v>
      </c>
      <c r="HV59" s="44">
        <f t="shared" si="528"/>
        <v>1543.611641</v>
      </c>
      <c r="HW59" s="44">
        <f t="shared" si="528"/>
        <v>1543.611641</v>
      </c>
      <c r="HX59" s="44">
        <f t="shared" si="528"/>
        <v>1543.611641</v>
      </c>
      <c r="HY59" s="44">
        <f t="shared" si="528"/>
        <v>1543.611641</v>
      </c>
      <c r="HZ59" s="44">
        <f t="shared" si="528"/>
        <v>1543.611641</v>
      </c>
      <c r="IA59" s="44">
        <f t="shared" si="528"/>
        <v>1543.611641</v>
      </c>
      <c r="IB59" s="44">
        <f t="shared" si="528"/>
        <v>1543.611641</v>
      </c>
      <c r="IC59" s="44">
        <f t="shared" si="528"/>
        <v>1543.611641</v>
      </c>
      <c r="ID59" s="44">
        <f t="shared" si="528"/>
        <v>1543.611641</v>
      </c>
      <c r="IE59" s="44">
        <f t="shared" si="528"/>
        <v>1543.611641</v>
      </c>
      <c r="IF59" s="44">
        <f t="shared" si="528"/>
        <v>1543.611641</v>
      </c>
      <c r="IG59" s="44">
        <f t="shared" si="528"/>
        <v>1543.611641</v>
      </c>
      <c r="IH59" s="44">
        <f t="shared" si="528"/>
        <v>1543.611641</v>
      </c>
      <c r="II59" s="44">
        <f t="shared" si="528"/>
        <v>1543.611641</v>
      </c>
      <c r="IJ59" s="44">
        <f t="shared" si="528"/>
        <v>1543.611641</v>
      </c>
      <c r="IK59" s="44">
        <f t="shared" si="528"/>
        <v>1543.611641</v>
      </c>
      <c r="IL59" s="44">
        <f t="shared" si="528"/>
        <v>1543.611641</v>
      </c>
      <c r="IM59" s="44">
        <f t="shared" si="528"/>
        <v>1543.611641</v>
      </c>
      <c r="IN59" s="44">
        <f t="shared" si="528"/>
        <v>1543.611641</v>
      </c>
      <c r="IO59" s="44">
        <f t="shared" si="528"/>
        <v>1543.611641</v>
      </c>
      <c r="IP59" s="44">
        <f t="shared" si="528"/>
        <v>1543.611641</v>
      </c>
      <c r="IQ59" s="44">
        <f t="shared" si="528"/>
        <v>1543.611641</v>
      </c>
      <c r="IR59" s="44">
        <f t="shared" si="528"/>
        <v>1543.611641</v>
      </c>
      <c r="IS59" s="44">
        <f t="shared" si="528"/>
        <v>1543.611641</v>
      </c>
      <c r="IT59" s="44">
        <f t="shared" si="528"/>
        <v>1543.611641</v>
      </c>
      <c r="IU59" s="44">
        <f t="shared" si="528"/>
        <v>1543.611641</v>
      </c>
      <c r="IV59" s="44">
        <f t="shared" si="528"/>
        <v>1543.611641</v>
      </c>
      <c r="IW59" s="44">
        <f t="shared" si="528"/>
        <v>1543.611641</v>
      </c>
      <c r="IX59" s="44">
        <f t="shared" si="528"/>
        <v>1543.611641</v>
      </c>
      <c r="IY59" s="44">
        <f t="shared" si="528"/>
        <v>1543.611641</v>
      </c>
      <c r="IZ59" s="44">
        <f t="shared" si="528"/>
        <v>1543.611641</v>
      </c>
      <c r="JA59" s="44">
        <f t="shared" ref="JA59:LL59" si="529">+JA58*JA57*1000</f>
        <v>1543.611641</v>
      </c>
      <c r="JB59" s="44">
        <f t="shared" si="529"/>
        <v>1543.611641</v>
      </c>
      <c r="JC59" s="44">
        <f t="shared" si="529"/>
        <v>1543.611641</v>
      </c>
      <c r="JD59" s="44">
        <f t="shared" si="529"/>
        <v>1543.611641</v>
      </c>
      <c r="JE59" s="44">
        <f t="shared" si="529"/>
        <v>1543.611641</v>
      </c>
      <c r="JF59" s="44">
        <f t="shared" si="529"/>
        <v>1543.611641</v>
      </c>
      <c r="JG59" s="44">
        <f t="shared" si="529"/>
        <v>1543.611641</v>
      </c>
      <c r="JH59" s="44">
        <f t="shared" si="529"/>
        <v>1543.611641</v>
      </c>
      <c r="JI59" s="44">
        <f t="shared" si="529"/>
        <v>1543.611641</v>
      </c>
      <c r="JJ59" s="44">
        <f t="shared" si="529"/>
        <v>1543.611641</v>
      </c>
      <c r="JK59" s="44">
        <f t="shared" si="529"/>
        <v>1543.611641</v>
      </c>
      <c r="JL59" s="44">
        <f t="shared" si="529"/>
        <v>1543.611641</v>
      </c>
      <c r="JM59" s="44">
        <f t="shared" si="529"/>
        <v>1543.611641</v>
      </c>
      <c r="JN59" s="44">
        <f t="shared" si="529"/>
        <v>1543.611641</v>
      </c>
      <c r="JO59" s="44">
        <f t="shared" si="529"/>
        <v>1543.611641</v>
      </c>
      <c r="JP59" s="44">
        <f t="shared" si="529"/>
        <v>1543.611641</v>
      </c>
      <c r="JQ59" s="44">
        <f t="shared" si="529"/>
        <v>1543.611641</v>
      </c>
      <c r="JR59" s="44">
        <f t="shared" si="529"/>
        <v>1543.611641</v>
      </c>
      <c r="JS59" s="44">
        <f t="shared" si="529"/>
        <v>1543.611641</v>
      </c>
      <c r="JT59" s="44">
        <f t="shared" si="529"/>
        <v>1543.611641</v>
      </c>
      <c r="JU59" s="44">
        <f t="shared" si="529"/>
        <v>1543.611641</v>
      </c>
      <c r="JV59" s="44">
        <f t="shared" si="529"/>
        <v>1543.611641</v>
      </c>
      <c r="JW59" s="44">
        <f t="shared" si="529"/>
        <v>1543.611641</v>
      </c>
      <c r="JX59" s="44">
        <f t="shared" si="529"/>
        <v>1543.611641</v>
      </c>
      <c r="JY59" s="44">
        <f t="shared" si="529"/>
        <v>1543.611641</v>
      </c>
      <c r="JZ59" s="44">
        <f t="shared" si="529"/>
        <v>1543.611641</v>
      </c>
      <c r="KA59" s="44">
        <f t="shared" si="529"/>
        <v>1543.611641</v>
      </c>
      <c r="KB59" s="44">
        <f t="shared" si="529"/>
        <v>1543.611641</v>
      </c>
      <c r="KC59" s="44">
        <f t="shared" si="529"/>
        <v>1543.611641</v>
      </c>
      <c r="KD59" s="44">
        <f t="shared" si="529"/>
        <v>1543.611641</v>
      </c>
      <c r="KE59" s="44">
        <f t="shared" si="529"/>
        <v>1543.611641</v>
      </c>
      <c r="KF59" s="44">
        <f t="shared" si="529"/>
        <v>1543.611641</v>
      </c>
      <c r="KG59" s="44">
        <f t="shared" si="529"/>
        <v>1543.611641</v>
      </c>
      <c r="KH59" s="44">
        <f t="shared" si="529"/>
        <v>1543.611641</v>
      </c>
      <c r="KI59" s="44">
        <f t="shared" si="529"/>
        <v>1543.611641</v>
      </c>
      <c r="KJ59" s="44">
        <f t="shared" si="529"/>
        <v>1543.611641</v>
      </c>
      <c r="KK59" s="44">
        <f t="shared" si="529"/>
        <v>1543.611641</v>
      </c>
      <c r="KL59" s="44">
        <f t="shared" si="529"/>
        <v>1543.611641</v>
      </c>
      <c r="KM59" s="44">
        <f t="shared" si="529"/>
        <v>1543.611641</v>
      </c>
      <c r="KN59" s="44">
        <f t="shared" si="529"/>
        <v>1543.611641</v>
      </c>
      <c r="KO59" s="44">
        <f t="shared" si="529"/>
        <v>1543.611641</v>
      </c>
      <c r="KP59" s="44">
        <f t="shared" si="529"/>
        <v>1543.611641</v>
      </c>
      <c r="KQ59" s="44">
        <f t="shared" si="529"/>
        <v>1543.611641</v>
      </c>
      <c r="KR59" s="44">
        <f t="shared" si="529"/>
        <v>1543.611641</v>
      </c>
      <c r="KS59" s="44">
        <f t="shared" si="529"/>
        <v>1543.611641</v>
      </c>
      <c r="KT59" s="44">
        <f t="shared" si="529"/>
        <v>1543.611641</v>
      </c>
      <c r="KU59" s="44">
        <f t="shared" si="529"/>
        <v>1543.611641</v>
      </c>
      <c r="KV59" s="44">
        <f t="shared" si="529"/>
        <v>1543.611641</v>
      </c>
      <c r="KW59" s="44">
        <f t="shared" si="529"/>
        <v>1543.611641</v>
      </c>
      <c r="KX59" s="44">
        <f t="shared" si="529"/>
        <v>1543.611641</v>
      </c>
      <c r="KY59" s="44">
        <f t="shared" si="529"/>
        <v>1543.611641</v>
      </c>
      <c r="KZ59" s="44">
        <f t="shared" si="529"/>
        <v>1543.611641</v>
      </c>
      <c r="LA59" s="44">
        <f t="shared" si="529"/>
        <v>1543.611641</v>
      </c>
      <c r="LB59" s="44">
        <f t="shared" si="529"/>
        <v>1543.611641</v>
      </c>
      <c r="LC59" s="44">
        <f t="shared" si="529"/>
        <v>1543.611641</v>
      </c>
      <c r="LD59" s="44">
        <f t="shared" si="529"/>
        <v>1543.611641</v>
      </c>
      <c r="LE59" s="44">
        <f t="shared" si="529"/>
        <v>1543.611641</v>
      </c>
      <c r="LF59" s="44">
        <f t="shared" si="529"/>
        <v>1543.611641</v>
      </c>
      <c r="LG59" s="44">
        <f t="shared" si="529"/>
        <v>1543.611641</v>
      </c>
      <c r="LH59" s="44">
        <f t="shared" si="529"/>
        <v>1543.611641</v>
      </c>
      <c r="LI59" s="44">
        <f t="shared" si="529"/>
        <v>1543.611641</v>
      </c>
      <c r="LJ59" s="44">
        <f t="shared" si="529"/>
        <v>1543.611641</v>
      </c>
      <c r="LK59" s="44">
        <f t="shared" si="529"/>
        <v>1543.611641</v>
      </c>
      <c r="LL59" s="44">
        <f t="shared" si="529"/>
        <v>1543.611641</v>
      </c>
      <c r="LM59" s="44">
        <f t="shared" ref="LM59:MZ59" si="530">+LM58*LM57*1000</f>
        <v>1543.611641</v>
      </c>
      <c r="LN59" s="44">
        <f t="shared" si="530"/>
        <v>1543.611641</v>
      </c>
      <c r="LO59" s="44">
        <f t="shared" si="530"/>
        <v>1543.611641</v>
      </c>
      <c r="LP59" s="44">
        <f t="shared" si="530"/>
        <v>1543.611641</v>
      </c>
      <c r="LQ59" s="44">
        <f t="shared" si="530"/>
        <v>1543.611641</v>
      </c>
      <c r="LR59" s="44">
        <f t="shared" si="530"/>
        <v>1543.611641</v>
      </c>
      <c r="LS59" s="44">
        <f t="shared" si="530"/>
        <v>1543.611641</v>
      </c>
      <c r="LT59" s="44">
        <f t="shared" si="530"/>
        <v>1543.611641</v>
      </c>
      <c r="LU59" s="44">
        <f t="shared" si="530"/>
        <v>1543.611641</v>
      </c>
      <c r="LV59" s="44">
        <f t="shared" si="530"/>
        <v>1543.611641</v>
      </c>
      <c r="LW59" s="44">
        <f t="shared" si="530"/>
        <v>1543.611641</v>
      </c>
      <c r="LX59" s="44">
        <f t="shared" si="530"/>
        <v>1543.611641</v>
      </c>
      <c r="LY59" s="44">
        <f t="shared" si="530"/>
        <v>1543.611641</v>
      </c>
      <c r="LZ59" s="44">
        <f t="shared" si="530"/>
        <v>1543.611641</v>
      </c>
      <c r="MA59" s="44">
        <f t="shared" si="530"/>
        <v>1543.611641</v>
      </c>
      <c r="MB59" s="44">
        <f t="shared" si="530"/>
        <v>1543.611641</v>
      </c>
      <c r="MC59" s="44">
        <f t="shared" si="530"/>
        <v>1543.611641</v>
      </c>
      <c r="MD59" s="44">
        <f t="shared" si="530"/>
        <v>1543.611641</v>
      </c>
      <c r="ME59" s="44">
        <f t="shared" si="530"/>
        <v>1543.611641</v>
      </c>
      <c r="MF59" s="44">
        <f t="shared" si="530"/>
        <v>1543.611641</v>
      </c>
      <c r="MG59" s="44">
        <f t="shared" si="530"/>
        <v>1543.611641</v>
      </c>
      <c r="MH59" s="44">
        <f t="shared" si="530"/>
        <v>1543.611641</v>
      </c>
      <c r="MI59" s="44">
        <f t="shared" si="530"/>
        <v>1543.611641</v>
      </c>
      <c r="MJ59" s="44">
        <f t="shared" si="530"/>
        <v>1543.611641</v>
      </c>
      <c r="MK59" s="44">
        <f t="shared" si="530"/>
        <v>1543.611641</v>
      </c>
      <c r="ML59" s="44">
        <f t="shared" si="530"/>
        <v>1543.611641</v>
      </c>
      <c r="MM59" s="44">
        <f t="shared" si="530"/>
        <v>1543.611641</v>
      </c>
      <c r="MN59" s="44">
        <f t="shared" si="530"/>
        <v>1543.611641</v>
      </c>
      <c r="MO59" s="44">
        <f t="shared" si="530"/>
        <v>1543.611641</v>
      </c>
      <c r="MP59" s="44">
        <f t="shared" si="530"/>
        <v>1543.611641</v>
      </c>
      <c r="MQ59" s="44">
        <f t="shared" si="530"/>
        <v>1543.611641</v>
      </c>
      <c r="MR59" s="44">
        <f t="shared" si="530"/>
        <v>1543.611641</v>
      </c>
      <c r="MS59" s="44">
        <f t="shared" si="530"/>
        <v>1543.611641</v>
      </c>
      <c r="MT59" s="44">
        <f t="shared" si="530"/>
        <v>1543.611641</v>
      </c>
      <c r="MU59" s="44">
        <f t="shared" si="530"/>
        <v>1543.611641</v>
      </c>
      <c r="MV59" s="44">
        <f t="shared" si="530"/>
        <v>1543.611641</v>
      </c>
      <c r="MW59" s="44">
        <f t="shared" si="530"/>
        <v>1543.611641</v>
      </c>
      <c r="MX59" s="44">
        <f t="shared" si="530"/>
        <v>1543.611641</v>
      </c>
      <c r="MY59" s="44">
        <f t="shared" si="530"/>
        <v>1543.611641</v>
      </c>
      <c r="MZ59" s="44">
        <f t="shared" si="530"/>
        <v>1543.611641</v>
      </c>
      <c r="NB59" s="19" t="str">
        <f t="shared" si="521"/>
        <v>Capacity (kW)</v>
      </c>
      <c r="NC59" s="6">
        <f t="shared" si="522"/>
        <v>1543.6116409999997</v>
      </c>
      <c r="ND59" s="6">
        <f t="shared" si="522"/>
        <v>1543.611641</v>
      </c>
      <c r="NE59" s="6">
        <f t="shared" si="522"/>
        <v>1543.6116409999997</v>
      </c>
      <c r="NF59" s="6">
        <f t="shared" si="522"/>
        <v>1543.6116409999997</v>
      </c>
      <c r="NG59" s="6">
        <f t="shared" si="522"/>
        <v>1543.6116409999997</v>
      </c>
      <c r="NH59" s="6">
        <f t="shared" si="522"/>
        <v>1543.6116409999997</v>
      </c>
      <c r="NI59" s="6">
        <f t="shared" si="522"/>
        <v>1543.6116409999997</v>
      </c>
      <c r="NJ59" s="6">
        <f t="shared" si="522"/>
        <v>1543.6116409999997</v>
      </c>
      <c r="NK59" s="6">
        <f t="shared" si="522"/>
        <v>1543.6116409999997</v>
      </c>
      <c r="NL59" s="6">
        <f t="shared" si="522"/>
        <v>1543.6116409999997</v>
      </c>
      <c r="NM59" s="6">
        <f t="shared" si="523"/>
        <v>1543.6116409999997</v>
      </c>
      <c r="NN59" s="6">
        <f t="shared" si="523"/>
        <v>1543.6116409999997</v>
      </c>
      <c r="NO59" s="6">
        <f t="shared" si="523"/>
        <v>1543.6116409999997</v>
      </c>
      <c r="NP59" s="6">
        <f t="shared" si="523"/>
        <v>1543.6116409999997</v>
      </c>
      <c r="NQ59" s="6">
        <f t="shared" si="523"/>
        <v>1543.6116409999997</v>
      </c>
      <c r="NR59" s="6">
        <f t="shared" si="523"/>
        <v>1543.6116409999997</v>
      </c>
      <c r="NS59" s="6">
        <f t="shared" si="523"/>
        <v>1543.6116409999997</v>
      </c>
      <c r="NT59" s="6">
        <f t="shared" si="523"/>
        <v>1543.6116409999997</v>
      </c>
      <c r="NU59" s="6">
        <f t="shared" si="523"/>
        <v>1543.6116409999997</v>
      </c>
      <c r="NV59" s="6">
        <f t="shared" si="523"/>
        <v>1543.6116409999997</v>
      </c>
      <c r="NW59" s="6">
        <f t="shared" si="524"/>
        <v>1543.6116409999997</v>
      </c>
      <c r="NX59" s="6">
        <f t="shared" si="524"/>
        <v>1543.6116409999997</v>
      </c>
      <c r="NY59" s="6">
        <f t="shared" si="524"/>
        <v>1543.6116409999997</v>
      </c>
      <c r="NZ59" s="6">
        <f t="shared" si="524"/>
        <v>1543.6116409999997</v>
      </c>
      <c r="OA59" s="6">
        <f t="shared" si="524"/>
        <v>1543.6116409999997</v>
      </c>
      <c r="OB59" s="6">
        <f t="shared" si="524"/>
        <v>1543.6116409999997</v>
      </c>
      <c r="OC59" s="6">
        <f t="shared" si="524"/>
        <v>1543.6116409999997</v>
      </c>
      <c r="OD59" s="6">
        <f t="shared" si="524"/>
        <v>1543.6116409999997</v>
      </c>
      <c r="OE59" s="6">
        <f t="shared" si="524"/>
        <v>1543.6116409999997</v>
      </c>
      <c r="OF59" s="6">
        <f t="shared" si="524"/>
        <v>1543.6116409999997</v>
      </c>
      <c r="OH59" s="58" t="str">
        <f>_xlfn.CONCAT(C57," ",D59)</f>
        <v>NYPA Niagara Contract Capacity (kW)</v>
      </c>
    </row>
    <row r="60" spans="2:398" x14ac:dyDescent="0.25">
      <c r="C60" s="3"/>
      <c r="D60" s="19" t="s">
        <v>1</v>
      </c>
      <c r="E60" s="15">
        <f>SUMIFS(CP_Forecast!$F$5:$F$38,CP_Forecast!$E$5:$E$38,Capacity_Charges!E$6)</f>
        <v>5.2969999999999997</v>
      </c>
      <c r="F60" s="15">
        <f>SUMIFS(CP_Forecast!$F$5:$F$38,CP_Forecast!$E$5:$E$38,Capacity_Charges!F$6)</f>
        <v>5.2969999999999997</v>
      </c>
      <c r="G60" s="15">
        <f>SUMIFS(CP_Forecast!$F$5:$F$38,CP_Forecast!$E$5:$E$38,Capacity_Charges!G$6)</f>
        <v>5.2969999999999997</v>
      </c>
      <c r="H60" s="15">
        <f>SUMIFS(CP_Forecast!$F$5:$F$38,CP_Forecast!$E$5:$E$38,Capacity_Charges!H$6)</f>
        <v>5.2969999999999997</v>
      </c>
      <c r="I60" s="15">
        <f>SUMIFS(CP_Forecast!$F$5:$F$38,CP_Forecast!$E$5:$E$38,Capacity_Charges!I$6)</f>
        <v>5.2969999999999997</v>
      </c>
      <c r="J60" s="15">
        <f>SUMIFS(CP_Forecast!$F$5:$F$38,CP_Forecast!$E$5:$E$38,Capacity_Charges!J$6)</f>
        <v>4.6310000000000002</v>
      </c>
      <c r="K60" s="15">
        <f>SUMIFS(CP_Forecast!$F$5:$F$38,CP_Forecast!$E$5:$E$38,Capacity_Charges!K$6)</f>
        <v>4.6310000000000002</v>
      </c>
      <c r="L60" s="15">
        <f>SUMIFS(CP_Forecast!$F$5:$F$38,CP_Forecast!$E$5:$E$38,Capacity_Charges!L$6)</f>
        <v>4.6310000000000002</v>
      </c>
      <c r="M60" s="15">
        <f>SUMIFS(CP_Forecast!$F$5:$F$38,CP_Forecast!$E$5:$E$38,Capacity_Charges!M$6)</f>
        <v>4.6310000000000002</v>
      </c>
      <c r="N60" s="15">
        <f>SUMIFS(CP_Forecast!$F$5:$F$38,CP_Forecast!$E$5:$E$38,Capacity_Charges!N$6)</f>
        <v>4.6310000000000002</v>
      </c>
      <c r="O60" s="15">
        <f>SUMIFS(CP_Forecast!$F$5:$F$38,CP_Forecast!$E$5:$E$38,Capacity_Charges!AA$6)</f>
        <v>3.8</v>
      </c>
      <c r="P60" s="15">
        <f>SUMIFS(CP_Forecast!$F$5:$F$38,CP_Forecast!$E$5:$E$38,Capacity_Charges!AB$6)</f>
        <v>3.8</v>
      </c>
      <c r="Q60" s="15">
        <f>SUMIFS(CP_Forecast!$F$5:$F$38,CP_Forecast!$E$5:$E$38,Capacity_Charges!AC$6)</f>
        <v>3.8</v>
      </c>
      <c r="R60" s="15">
        <f>SUMIFS(CP_Forecast!$F$5:$F$38,CP_Forecast!$E$5:$E$38,Capacity_Charges!AD$6)</f>
        <v>3.8</v>
      </c>
      <c r="S60" s="15">
        <f>SUMIFS(CP_Forecast!$F$5:$F$38,CP_Forecast!$E$5:$E$38,Capacity_Charges!AE$6)</f>
        <v>3.8</v>
      </c>
      <c r="T60" s="15">
        <f>SUMIFS(CP_Forecast!$F$5:$F$38,CP_Forecast!$E$5:$E$38,Capacity_Charges!AF$6)</f>
        <v>3.8</v>
      </c>
      <c r="U60" s="15">
        <f>SUMIFS(CP_Forecast!$F$5:$F$38,CP_Forecast!$E$5:$E$38,Capacity_Charges!AG$6)</f>
        <v>3.8</v>
      </c>
      <c r="V60" s="15">
        <f>SUMIFS(CP_Forecast!$F$5:$F$38,CP_Forecast!$E$5:$E$38,Capacity_Charges!AH$6)</f>
        <v>2.0009999999999999</v>
      </c>
      <c r="W60" s="15">
        <f>SUMIFS(CP_Forecast!$F$5:$F$38,CP_Forecast!$E$5:$E$38,Capacity_Charges!AI$6)</f>
        <v>2.0009999999999999</v>
      </c>
      <c r="X60" s="15">
        <f>SUMIFS(CP_Forecast!$F$5:$F$38,CP_Forecast!$E$5:$E$38,Capacity_Charges!AJ$6)</f>
        <v>2.0009999999999999</v>
      </c>
      <c r="Y60" s="15">
        <f>SUMIFS(CP_Forecast!$F$5:$F$38,CP_Forecast!$E$5:$E$38,Capacity_Charges!AK$6)</f>
        <v>2.0009999999999999</v>
      </c>
      <c r="Z60" s="15">
        <f>SUMIFS(CP_Forecast!$F$5:$F$38,CP_Forecast!$E$5:$E$38,Capacity_Charges!AL$6)</f>
        <v>2.0009999999999999</v>
      </c>
      <c r="AA60" s="15">
        <f>SUMIFS(CP_Forecast!$F$5:$F$38,CP_Forecast!$E$5:$E$38,Capacity_Charges!AA$6)</f>
        <v>3.8</v>
      </c>
      <c r="AB60" s="15">
        <f>SUMIFS(CP_Forecast!$F$5:$F$38,CP_Forecast!$E$5:$E$38,Capacity_Charges!AB$6)</f>
        <v>3.8</v>
      </c>
      <c r="AC60" s="15">
        <f>SUMIFS(CP_Forecast!$F$5:$F$38,CP_Forecast!$E$5:$E$38,Capacity_Charges!AC$6)</f>
        <v>3.8</v>
      </c>
      <c r="AD60" s="15">
        <f>SUMIFS(CP_Forecast!$F$5:$F$38,CP_Forecast!$E$5:$E$38,Capacity_Charges!AD$6)</f>
        <v>3.8</v>
      </c>
      <c r="AE60" s="15">
        <f>SUMIFS(CP_Forecast!$F$5:$F$38,CP_Forecast!$E$5:$E$38,Capacity_Charges!AE$6)</f>
        <v>3.8</v>
      </c>
      <c r="AF60" s="15">
        <f>SUMIFS(CP_Forecast!$F$5:$F$38,CP_Forecast!$E$5:$E$38,Capacity_Charges!AF$6)</f>
        <v>3.8</v>
      </c>
      <c r="AG60" s="15">
        <f>SUMIFS(CP_Forecast!$F$5:$F$38,CP_Forecast!$E$5:$E$38,Capacity_Charges!AG$6)</f>
        <v>3.8</v>
      </c>
      <c r="AH60" s="15">
        <f>SUMIFS(CP_Forecast!$F$5:$F$38,CP_Forecast!$E$5:$E$38,Capacity_Charges!AH$6)</f>
        <v>2.0009999999999999</v>
      </c>
      <c r="AI60" s="15">
        <f>SUMIFS(CP_Forecast!$F$5:$F$38,CP_Forecast!$E$5:$E$38,Capacity_Charges!AI$6)</f>
        <v>2.0009999999999999</v>
      </c>
      <c r="AJ60" s="15">
        <f>SUMIFS(CP_Forecast!$F$5:$F$38,CP_Forecast!$E$5:$E$38,Capacity_Charges!AJ$6)</f>
        <v>2.0009999999999999</v>
      </c>
      <c r="AK60" s="15">
        <f>SUMIFS(CP_Forecast!$F$5:$F$38,CP_Forecast!$E$5:$E$38,Capacity_Charges!AK$6)</f>
        <v>2.0009999999999999</v>
      </c>
      <c r="AL60" s="15">
        <f>SUMIFS(CP_Forecast!$F$5:$F$38,CP_Forecast!$E$5:$E$38,Capacity_Charges!AL$6)</f>
        <v>2.0009999999999999</v>
      </c>
      <c r="AM60" s="15">
        <f>SUMIFS(CP_Forecast!$F$5:$F$38,CP_Forecast!$E$5:$E$38,Capacity_Charges!AM$6)</f>
        <v>2.0009999999999999</v>
      </c>
      <c r="AN60" s="15">
        <f>SUMIFS(CP_Forecast!$F$5:$F$38,CP_Forecast!$E$5:$E$38,Capacity_Charges!AN$6)</f>
        <v>2.0009999999999999</v>
      </c>
      <c r="AO60" s="15">
        <f>SUMIFS(CP_Forecast!$F$5:$F$38,CP_Forecast!$E$5:$E$38,Capacity_Charges!AO$6)</f>
        <v>2.0009999999999999</v>
      </c>
      <c r="AP60" s="15">
        <f>SUMIFS(CP_Forecast!$F$5:$F$38,CP_Forecast!$E$5:$E$38,Capacity_Charges!AP$6)</f>
        <v>2.0009999999999999</v>
      </c>
      <c r="AQ60" s="15">
        <f>SUMIFS(CP_Forecast!$F$5:$F$38,CP_Forecast!$E$5:$E$38,Capacity_Charges!AQ$6)</f>
        <v>2.0009999999999999</v>
      </c>
      <c r="AR60" s="15">
        <f>SUMIFS(CP_Forecast!$F$5:$F$38,CP_Forecast!$E$5:$E$38,Capacity_Charges!AR$6)</f>
        <v>2.0009999999999999</v>
      </c>
      <c r="AS60" s="15">
        <f>SUMIFS(CP_Forecast!$F$5:$F$38,CP_Forecast!$E$5:$E$38,Capacity_Charges!AS$6)</f>
        <v>2.0009999999999999</v>
      </c>
      <c r="AT60" s="15">
        <f>SUMIFS(CP_Forecast!$F$5:$F$38,CP_Forecast!$E$5:$E$38,Capacity_Charges!AT$6)</f>
        <v>2.4769999999999999</v>
      </c>
      <c r="AU60" s="15">
        <f>SUMIFS(CP_Forecast!$F$5:$F$38,CP_Forecast!$E$5:$E$38,Capacity_Charges!AU$6)</f>
        <v>2.4769999999999999</v>
      </c>
      <c r="AV60" s="15">
        <f>SUMIFS(CP_Forecast!$F$5:$F$38,CP_Forecast!$E$5:$E$38,Capacity_Charges!AV$6)</f>
        <v>2.4769999999999999</v>
      </c>
      <c r="AW60" s="15">
        <f>SUMIFS(CP_Forecast!$F$5:$F$38,CP_Forecast!$E$5:$E$38,Capacity_Charges!AW$6)</f>
        <v>2.4769999999999999</v>
      </c>
      <c r="AX60" s="15">
        <f>SUMIFS(CP_Forecast!$F$5:$F$38,CP_Forecast!$E$5:$E$38,Capacity_Charges!AX$6)</f>
        <v>2.4769999999999999</v>
      </c>
      <c r="AY60" s="15">
        <f>SUMIFS(CP_Forecast!$F$5:$F$38,CP_Forecast!$E$5:$E$38,Capacity_Charges!AY$6)</f>
        <v>2.4769999999999999</v>
      </c>
      <c r="AZ60" s="15">
        <f>SUMIFS(CP_Forecast!$F$5:$F$38,CP_Forecast!$E$5:$E$38,Capacity_Charges!AZ$6)</f>
        <v>2.4769999999999999</v>
      </c>
      <c r="BA60" s="15">
        <f>SUMIFS(CP_Forecast!$F$5:$F$38,CP_Forecast!$E$5:$E$38,Capacity_Charges!BA$6)</f>
        <v>2.4769999999999999</v>
      </c>
      <c r="BB60" s="15">
        <f>SUMIFS(CP_Forecast!$F$5:$F$38,CP_Forecast!$E$5:$E$38,Capacity_Charges!BB$6)</f>
        <v>2.4769999999999999</v>
      </c>
      <c r="BC60" s="15">
        <f>SUMIFS(CP_Forecast!$F$5:$F$38,CP_Forecast!$E$5:$E$38,Capacity_Charges!BC$6)</f>
        <v>2.4769999999999999</v>
      </c>
      <c r="BD60" s="15">
        <f>SUMIFS(CP_Forecast!$F$5:$F$38,CP_Forecast!$E$5:$E$38,Capacity_Charges!BD$6)</f>
        <v>2.4769999999999999</v>
      </c>
      <c r="BE60" s="15">
        <f>SUMIFS(CP_Forecast!$F$5:$F$38,CP_Forecast!$E$5:$E$38,Capacity_Charges!BE$6)</f>
        <v>2.4769999999999999</v>
      </c>
      <c r="BF60" s="15">
        <f>SUMIFS(CP_Forecast!$F$5:$F$38,CP_Forecast!$E$5:$E$38,Capacity_Charges!BF$6)</f>
        <v>2.5310000000000001</v>
      </c>
      <c r="BG60" s="15">
        <f>SUMIFS(CP_Forecast!$F$5:$F$38,CP_Forecast!$E$5:$E$38,Capacity_Charges!BG$6)</f>
        <v>2.5310000000000001</v>
      </c>
      <c r="BH60" s="15">
        <f>SUMIFS(CP_Forecast!$F$5:$F$38,CP_Forecast!$E$5:$E$38,Capacity_Charges!BH$6)</f>
        <v>2.5310000000000001</v>
      </c>
      <c r="BI60" s="15">
        <f>SUMIFS(CP_Forecast!$F$5:$F$38,CP_Forecast!$E$5:$E$38,Capacity_Charges!BI$6)</f>
        <v>2.5310000000000001</v>
      </c>
      <c r="BJ60" s="15">
        <f>SUMIFS(CP_Forecast!$F$5:$F$38,CP_Forecast!$E$5:$E$38,Capacity_Charges!BJ$6)</f>
        <v>2.5310000000000001</v>
      </c>
      <c r="BK60" s="15">
        <f>SUMIFS(CP_Forecast!$F$5:$F$38,CP_Forecast!$E$5:$E$38,Capacity_Charges!BK$6)</f>
        <v>2.5310000000000001</v>
      </c>
      <c r="BL60" s="15">
        <f>SUMIFS(CP_Forecast!$F$5:$F$38,CP_Forecast!$E$5:$E$38,Capacity_Charges!BL$6)</f>
        <v>2.5310000000000001</v>
      </c>
      <c r="BM60" s="15">
        <f>SUMIFS(CP_Forecast!$F$5:$F$38,CP_Forecast!$E$5:$E$38,Capacity_Charges!BM$6)</f>
        <v>2.5310000000000001</v>
      </c>
      <c r="BN60" s="15">
        <f>SUMIFS(CP_Forecast!$F$5:$F$38,CP_Forecast!$E$5:$E$38,Capacity_Charges!BN$6)</f>
        <v>2.5310000000000001</v>
      </c>
      <c r="BO60" s="15">
        <f>SUMIFS(CP_Forecast!$F$5:$F$38,CP_Forecast!$E$5:$E$38,Capacity_Charges!BO$6)</f>
        <v>2.5310000000000001</v>
      </c>
      <c r="BP60" s="15">
        <f>SUMIFS(CP_Forecast!$F$5:$F$38,CP_Forecast!$E$5:$E$38,Capacity_Charges!BP$6)</f>
        <v>2.5310000000000001</v>
      </c>
      <c r="BQ60" s="15">
        <f>SUMIFS(CP_Forecast!$F$5:$F$38,CP_Forecast!$E$5:$E$38,Capacity_Charges!BQ$6)</f>
        <v>2.5310000000000001</v>
      </c>
      <c r="BR60" s="15">
        <f>SUMIFS(CP_Forecast!$F$5:$F$38,CP_Forecast!$E$5:$E$38,Capacity_Charges!BR$6)</f>
        <v>3.5</v>
      </c>
      <c r="BS60" s="15">
        <f>SUMIFS(CP_Forecast!$F$5:$F$38,CP_Forecast!$E$5:$E$38,Capacity_Charges!BS$6)</f>
        <v>3.5</v>
      </c>
      <c r="BT60" s="15">
        <f>SUMIFS(CP_Forecast!$F$5:$F$38,CP_Forecast!$E$5:$E$38,Capacity_Charges!BT$6)</f>
        <v>3.5</v>
      </c>
      <c r="BU60" s="15">
        <f>SUMIFS(CP_Forecast!$F$5:$F$38,CP_Forecast!$E$5:$E$38,Capacity_Charges!BU$6)</f>
        <v>3.5</v>
      </c>
      <c r="BV60" s="15">
        <f>SUMIFS(CP_Forecast!$F$5:$F$38,CP_Forecast!$E$5:$E$38,Capacity_Charges!BV$6)</f>
        <v>3.5</v>
      </c>
      <c r="BW60" s="15">
        <f>SUMIFS(CP_Forecast!$F$5:$F$38,CP_Forecast!$E$5:$E$38,Capacity_Charges!BW$6)</f>
        <v>3.5</v>
      </c>
      <c r="BX60" s="15">
        <f>SUMIFS(CP_Forecast!$F$5:$F$38,CP_Forecast!$E$5:$E$38,Capacity_Charges!BX$6)</f>
        <v>3.5</v>
      </c>
      <c r="BY60" s="15">
        <f>SUMIFS(CP_Forecast!$F$5:$F$38,CP_Forecast!$E$5:$E$38,Capacity_Charges!BY$6)</f>
        <v>3.5</v>
      </c>
      <c r="BZ60" s="15">
        <f>SUMIFS(CP_Forecast!$F$5:$F$38,CP_Forecast!$E$5:$E$38,Capacity_Charges!BZ$6)</f>
        <v>3.5</v>
      </c>
      <c r="CA60" s="15">
        <f>SUMIFS(CP_Forecast!$F$5:$F$38,CP_Forecast!$E$5:$E$38,Capacity_Charges!CA$6)</f>
        <v>3.5</v>
      </c>
      <c r="CB60" s="15">
        <f>SUMIFS(CP_Forecast!$F$5:$F$38,CP_Forecast!$E$5:$E$38,Capacity_Charges!CB$6)</f>
        <v>3.5</v>
      </c>
      <c r="CC60" s="15">
        <f>SUMIFS(CP_Forecast!$F$5:$F$38,CP_Forecast!$E$5:$E$38,Capacity_Charges!CC$6)</f>
        <v>3.5</v>
      </c>
      <c r="CD60" s="15">
        <f>SUMIFS(CP_Forecast!$F$5:$F$38,CP_Forecast!$E$5:$E$38,Capacity_Charges!CD$6)</f>
        <v>4.25</v>
      </c>
      <c r="CE60" s="15">
        <f>SUMIFS(CP_Forecast!$F$5:$F$38,CP_Forecast!$E$5:$E$38,Capacity_Charges!CE$6)</f>
        <v>4.25</v>
      </c>
      <c r="CF60" s="15">
        <f>SUMIFS(CP_Forecast!$F$5:$F$38,CP_Forecast!$E$5:$E$38,Capacity_Charges!CF$6)</f>
        <v>4.25</v>
      </c>
      <c r="CG60" s="15">
        <f>SUMIFS(CP_Forecast!$F$5:$F$38,CP_Forecast!$E$5:$E$38,Capacity_Charges!CG$6)</f>
        <v>4.25</v>
      </c>
      <c r="CH60" s="15">
        <f>SUMIFS(CP_Forecast!$F$5:$F$38,CP_Forecast!$E$5:$E$38,Capacity_Charges!CH$6)</f>
        <v>4.25</v>
      </c>
      <c r="CI60" s="15">
        <f>SUMIFS(CP_Forecast!$F$5:$F$38,CP_Forecast!$E$5:$E$38,Capacity_Charges!CI$6)</f>
        <v>4.25</v>
      </c>
      <c r="CJ60" s="15">
        <f>SUMIFS(CP_Forecast!$F$5:$F$38,CP_Forecast!$E$5:$E$38,Capacity_Charges!CJ$6)</f>
        <v>4.25</v>
      </c>
      <c r="CK60" s="15">
        <f>SUMIFS(CP_Forecast!$F$5:$F$38,CP_Forecast!$E$5:$E$38,Capacity_Charges!CK$6)</f>
        <v>4.25</v>
      </c>
      <c r="CL60" s="15">
        <f>SUMIFS(CP_Forecast!$F$5:$F$38,CP_Forecast!$E$5:$E$38,Capacity_Charges!CL$6)</f>
        <v>4.25</v>
      </c>
      <c r="CM60" s="15">
        <f>SUMIFS(CP_Forecast!$F$5:$F$38,CP_Forecast!$E$5:$E$38,Capacity_Charges!CM$6)</f>
        <v>4.25</v>
      </c>
      <c r="CN60" s="15">
        <f>SUMIFS(CP_Forecast!$F$5:$F$38,CP_Forecast!$E$5:$E$38,Capacity_Charges!CN$6)</f>
        <v>4.25</v>
      </c>
      <c r="CO60" s="15">
        <f>SUMIFS(CP_Forecast!$F$5:$F$38,CP_Forecast!$E$5:$E$38,Capacity_Charges!CO$6)</f>
        <v>4.25</v>
      </c>
      <c r="CP60" s="15">
        <f>SUMIFS(CP_Forecast!$F$5:$F$38,CP_Forecast!$E$5:$E$38,Capacity_Charges!CP$6)</f>
        <v>5</v>
      </c>
      <c r="CQ60" s="15">
        <f>SUMIFS(CP_Forecast!$F$5:$F$38,CP_Forecast!$E$5:$E$38,Capacity_Charges!CQ$6)</f>
        <v>5</v>
      </c>
      <c r="CR60" s="15">
        <f>SUMIFS(CP_Forecast!$F$5:$F$38,CP_Forecast!$E$5:$E$38,Capacity_Charges!CR$6)</f>
        <v>5</v>
      </c>
      <c r="CS60" s="15">
        <f>SUMIFS(CP_Forecast!$F$5:$F$38,CP_Forecast!$E$5:$E$38,Capacity_Charges!CS$6)</f>
        <v>5</v>
      </c>
      <c r="CT60" s="15">
        <f>SUMIFS(CP_Forecast!$F$5:$F$38,CP_Forecast!$E$5:$E$38,Capacity_Charges!CT$6)</f>
        <v>5</v>
      </c>
      <c r="CU60" s="15">
        <f>SUMIFS(CP_Forecast!$F$5:$F$38,CP_Forecast!$E$5:$E$38,Capacity_Charges!CU$6)</f>
        <v>5</v>
      </c>
      <c r="CV60" s="15">
        <f>SUMIFS(CP_Forecast!$F$5:$F$38,CP_Forecast!$E$5:$E$38,Capacity_Charges!CV$6)</f>
        <v>5</v>
      </c>
      <c r="CW60" s="15">
        <f>SUMIFS(CP_Forecast!$F$5:$F$38,CP_Forecast!$E$5:$E$38,Capacity_Charges!CW$6)</f>
        <v>5</v>
      </c>
      <c r="CX60" s="15">
        <f>SUMIFS(CP_Forecast!$F$5:$F$38,CP_Forecast!$E$5:$E$38,Capacity_Charges!CX$6)</f>
        <v>5</v>
      </c>
      <c r="CY60" s="15">
        <f>SUMIFS(CP_Forecast!$F$5:$F$38,CP_Forecast!$E$5:$E$38,Capacity_Charges!CY$6)</f>
        <v>5</v>
      </c>
      <c r="CZ60" s="15">
        <f>SUMIFS(CP_Forecast!$F$5:$F$38,CP_Forecast!$E$5:$E$38,Capacity_Charges!CZ$6)</f>
        <v>5</v>
      </c>
      <c r="DA60" s="15">
        <f>SUMIFS(CP_Forecast!$F$5:$F$38,CP_Forecast!$E$5:$E$38,Capacity_Charges!DA$6)</f>
        <v>5</v>
      </c>
      <c r="DB60" s="15">
        <f>SUMIFS(CP_Forecast!$F$5:$F$38,CP_Forecast!$E$5:$E$38,Capacity_Charges!DB$6)</f>
        <v>5.15</v>
      </c>
      <c r="DC60" s="15">
        <f>SUMIFS(CP_Forecast!$F$5:$F$38,CP_Forecast!$E$5:$E$38,Capacity_Charges!DC$6)</f>
        <v>5.15</v>
      </c>
      <c r="DD60" s="15">
        <f>SUMIFS(CP_Forecast!$F$5:$F$38,CP_Forecast!$E$5:$E$38,Capacity_Charges!DD$6)</f>
        <v>5.15</v>
      </c>
      <c r="DE60" s="15">
        <f>SUMIFS(CP_Forecast!$F$5:$F$38,CP_Forecast!$E$5:$E$38,Capacity_Charges!DE$6)</f>
        <v>5.15</v>
      </c>
      <c r="DF60" s="15">
        <f>SUMIFS(CP_Forecast!$F$5:$F$38,CP_Forecast!$E$5:$E$38,Capacity_Charges!DF$6)</f>
        <v>5.15</v>
      </c>
      <c r="DG60" s="15">
        <f>SUMIFS(CP_Forecast!$F$5:$F$38,CP_Forecast!$E$5:$E$38,Capacity_Charges!DG$6)</f>
        <v>5.15</v>
      </c>
      <c r="DH60" s="15">
        <f>SUMIFS(CP_Forecast!$F$5:$F$38,CP_Forecast!$E$5:$E$38,Capacity_Charges!DH$6)</f>
        <v>5.15</v>
      </c>
      <c r="DI60" s="15">
        <f>SUMIFS(CP_Forecast!$F$5:$F$38,CP_Forecast!$E$5:$E$38,Capacity_Charges!DI$6)</f>
        <v>5.15</v>
      </c>
      <c r="DJ60" s="15">
        <f>SUMIFS(CP_Forecast!$F$5:$F$38,CP_Forecast!$E$5:$E$38,Capacity_Charges!DJ$6)</f>
        <v>5.15</v>
      </c>
      <c r="DK60" s="15">
        <f>SUMIFS(CP_Forecast!$F$5:$F$38,CP_Forecast!$E$5:$E$38,Capacity_Charges!DK$6)</f>
        <v>5.15</v>
      </c>
      <c r="DL60" s="15">
        <f>SUMIFS(CP_Forecast!$F$5:$F$38,CP_Forecast!$E$5:$E$38,Capacity_Charges!DL$6)</f>
        <v>5.15</v>
      </c>
      <c r="DM60" s="15">
        <f>SUMIFS(CP_Forecast!$F$5:$F$38,CP_Forecast!$E$5:$E$38,Capacity_Charges!DM$6)</f>
        <v>5.15</v>
      </c>
      <c r="DN60" s="15">
        <f>SUMIFS(CP_Forecast!$F$5:$F$38,CP_Forecast!$E$5:$E$38,Capacity_Charges!DN$6)</f>
        <v>5.3045000000000009</v>
      </c>
      <c r="DO60" s="15">
        <f>SUMIFS(CP_Forecast!$F$5:$F$38,CP_Forecast!$E$5:$E$38,Capacity_Charges!DO$6)</f>
        <v>5.3045000000000009</v>
      </c>
      <c r="DP60" s="15">
        <f>SUMIFS(CP_Forecast!$F$5:$F$38,CP_Forecast!$E$5:$E$38,Capacity_Charges!DP$6)</f>
        <v>5.3045000000000009</v>
      </c>
      <c r="DQ60" s="15">
        <f>SUMIFS(CP_Forecast!$F$5:$F$38,CP_Forecast!$E$5:$E$38,Capacity_Charges!DQ$6)</f>
        <v>5.3045000000000009</v>
      </c>
      <c r="DR60" s="15">
        <f>SUMIFS(CP_Forecast!$F$5:$F$38,CP_Forecast!$E$5:$E$38,Capacity_Charges!DR$6)</f>
        <v>5.3045000000000009</v>
      </c>
      <c r="DS60" s="15">
        <f>SUMIFS(CP_Forecast!$F$5:$F$38,CP_Forecast!$E$5:$E$38,Capacity_Charges!DS$6)</f>
        <v>5.3045000000000009</v>
      </c>
      <c r="DT60" s="15">
        <f>SUMIFS(CP_Forecast!$F$5:$F$38,CP_Forecast!$E$5:$E$38,Capacity_Charges!DT$6)</f>
        <v>5.3045000000000009</v>
      </c>
      <c r="DU60" s="15">
        <f>SUMIFS(CP_Forecast!$F$5:$F$38,CP_Forecast!$E$5:$E$38,Capacity_Charges!DU$6)</f>
        <v>5.3045000000000009</v>
      </c>
      <c r="DV60" s="15">
        <f>SUMIFS(CP_Forecast!$F$5:$F$38,CP_Forecast!$E$5:$E$38,Capacity_Charges!DV$6)</f>
        <v>5.3045000000000009</v>
      </c>
      <c r="DW60" s="15">
        <f>SUMIFS(CP_Forecast!$F$5:$F$38,CP_Forecast!$E$5:$E$38,Capacity_Charges!DW$6)</f>
        <v>5.3045000000000009</v>
      </c>
      <c r="DX60" s="15">
        <f>SUMIFS(CP_Forecast!$F$5:$F$38,CP_Forecast!$E$5:$E$38,Capacity_Charges!DX$6)</f>
        <v>5.3045000000000009</v>
      </c>
      <c r="DY60" s="15">
        <f>SUMIFS(CP_Forecast!$F$5:$F$38,CP_Forecast!$E$5:$E$38,Capacity_Charges!DY$6)</f>
        <v>5.3045000000000009</v>
      </c>
      <c r="DZ60" s="15">
        <f>SUMIFS(CP_Forecast!$F$5:$F$38,CP_Forecast!$E$5:$E$38,Capacity_Charges!DZ$6)</f>
        <v>5.4636350000000009</v>
      </c>
      <c r="EA60" s="15">
        <f>SUMIFS(CP_Forecast!$F$5:$F$38,CP_Forecast!$E$5:$E$38,Capacity_Charges!EA$6)</f>
        <v>5.4636350000000009</v>
      </c>
      <c r="EB60" s="15">
        <f>SUMIFS(CP_Forecast!$F$5:$F$38,CP_Forecast!$E$5:$E$38,Capacity_Charges!EB$6)</f>
        <v>5.4636350000000009</v>
      </c>
      <c r="EC60" s="15">
        <f>SUMIFS(CP_Forecast!$F$5:$F$38,CP_Forecast!$E$5:$E$38,Capacity_Charges!EC$6)</f>
        <v>5.4636350000000009</v>
      </c>
      <c r="ED60" s="15">
        <f>SUMIFS(CP_Forecast!$F$5:$F$38,CP_Forecast!$E$5:$E$38,Capacity_Charges!ED$6)</f>
        <v>5.4636350000000009</v>
      </c>
      <c r="EE60" s="15">
        <f>SUMIFS(CP_Forecast!$F$5:$F$38,CP_Forecast!$E$5:$E$38,Capacity_Charges!EE$6)</f>
        <v>5.4636350000000009</v>
      </c>
      <c r="EF60" s="15">
        <f>SUMIFS(CP_Forecast!$F$5:$F$38,CP_Forecast!$E$5:$E$38,Capacity_Charges!EF$6)</f>
        <v>5.4636350000000009</v>
      </c>
      <c r="EG60" s="15">
        <f>SUMIFS(CP_Forecast!$F$5:$F$38,CP_Forecast!$E$5:$E$38,Capacity_Charges!EG$6)</f>
        <v>5.4636350000000009</v>
      </c>
      <c r="EH60" s="15">
        <f>SUMIFS(CP_Forecast!$F$5:$F$38,CP_Forecast!$E$5:$E$38,Capacity_Charges!EH$6)</f>
        <v>5.4636350000000009</v>
      </c>
      <c r="EI60" s="15">
        <f>SUMIFS(CP_Forecast!$F$5:$F$38,CP_Forecast!$E$5:$E$38,Capacity_Charges!EI$6)</f>
        <v>5.4636350000000009</v>
      </c>
      <c r="EJ60" s="15">
        <f>SUMIFS(CP_Forecast!$F$5:$F$38,CP_Forecast!$E$5:$E$38,Capacity_Charges!EJ$6)</f>
        <v>5.4636350000000009</v>
      </c>
      <c r="EK60" s="15">
        <f>SUMIFS(CP_Forecast!$F$5:$F$38,CP_Forecast!$E$5:$E$38,Capacity_Charges!EK$6)</f>
        <v>5.4636350000000009</v>
      </c>
      <c r="EL60" s="15">
        <f>SUMIFS(CP_Forecast!$F$5:$F$38,CP_Forecast!$E$5:$E$38,Capacity_Charges!EL$6)</f>
        <v>5.6275440500000009</v>
      </c>
      <c r="EM60" s="15">
        <f>SUMIFS(CP_Forecast!$F$5:$F$38,CP_Forecast!$E$5:$E$38,Capacity_Charges!EM$6)</f>
        <v>5.6275440500000009</v>
      </c>
      <c r="EN60" s="15">
        <f>SUMIFS(CP_Forecast!$F$5:$F$38,CP_Forecast!$E$5:$E$38,Capacity_Charges!EN$6)</f>
        <v>5.6275440500000009</v>
      </c>
      <c r="EO60" s="15">
        <f>SUMIFS(CP_Forecast!$F$5:$F$38,CP_Forecast!$E$5:$E$38,Capacity_Charges!EO$6)</f>
        <v>5.6275440500000009</v>
      </c>
      <c r="EP60" s="15">
        <f>SUMIFS(CP_Forecast!$F$5:$F$38,CP_Forecast!$E$5:$E$38,Capacity_Charges!EP$6)</f>
        <v>5.6275440500000009</v>
      </c>
      <c r="EQ60" s="15">
        <f>SUMIFS(CP_Forecast!$F$5:$F$38,CP_Forecast!$E$5:$E$38,Capacity_Charges!EQ$6)</f>
        <v>5.6275440500000009</v>
      </c>
      <c r="ER60" s="15">
        <f>SUMIFS(CP_Forecast!$F$5:$F$38,CP_Forecast!$E$5:$E$38,Capacity_Charges!ER$6)</f>
        <v>5.6275440500000009</v>
      </c>
      <c r="ES60" s="15">
        <f>SUMIFS(CP_Forecast!$F$5:$F$38,CP_Forecast!$E$5:$E$38,Capacity_Charges!ES$6)</f>
        <v>5.6275440500000009</v>
      </c>
      <c r="ET60" s="15">
        <f>SUMIFS(CP_Forecast!$F$5:$F$38,CP_Forecast!$E$5:$E$38,Capacity_Charges!ET$6)</f>
        <v>5.6275440500000009</v>
      </c>
      <c r="EU60" s="15">
        <f>SUMIFS(CP_Forecast!$F$5:$F$38,CP_Forecast!$E$5:$E$38,Capacity_Charges!EU$6)</f>
        <v>5.6275440500000009</v>
      </c>
      <c r="EV60" s="15">
        <f>SUMIFS(CP_Forecast!$F$5:$F$38,CP_Forecast!$E$5:$E$38,Capacity_Charges!EV$6)</f>
        <v>5.6275440500000009</v>
      </c>
      <c r="EW60" s="15">
        <f>SUMIFS(CP_Forecast!$F$5:$F$38,CP_Forecast!$E$5:$E$38,Capacity_Charges!EW$6)</f>
        <v>5.6275440500000009</v>
      </c>
      <c r="EX60" s="15">
        <f>SUMIFS(CP_Forecast!$F$5:$F$38,CP_Forecast!$E$5:$E$38,Capacity_Charges!EX$6)</f>
        <v>5.796370371500001</v>
      </c>
      <c r="EY60" s="15">
        <f>SUMIFS(CP_Forecast!$F$5:$F$38,CP_Forecast!$E$5:$E$38,Capacity_Charges!EY$6)</f>
        <v>5.796370371500001</v>
      </c>
      <c r="EZ60" s="15">
        <f>SUMIFS(CP_Forecast!$F$5:$F$38,CP_Forecast!$E$5:$E$38,Capacity_Charges!EZ$6)</f>
        <v>5.796370371500001</v>
      </c>
      <c r="FA60" s="15">
        <f>SUMIFS(CP_Forecast!$F$5:$F$38,CP_Forecast!$E$5:$E$38,Capacity_Charges!FA$6)</f>
        <v>5.796370371500001</v>
      </c>
      <c r="FB60" s="15">
        <f>SUMIFS(CP_Forecast!$F$5:$F$38,CP_Forecast!$E$5:$E$38,Capacity_Charges!FB$6)</f>
        <v>5.796370371500001</v>
      </c>
      <c r="FC60" s="15">
        <f>SUMIFS(CP_Forecast!$F$5:$F$38,CP_Forecast!$E$5:$E$38,Capacity_Charges!FC$6)</f>
        <v>5.796370371500001</v>
      </c>
      <c r="FD60" s="15">
        <f>SUMIFS(CP_Forecast!$F$5:$F$38,CP_Forecast!$E$5:$E$38,Capacity_Charges!FD$6)</f>
        <v>5.796370371500001</v>
      </c>
      <c r="FE60" s="15">
        <f>SUMIFS(CP_Forecast!$F$5:$F$38,CP_Forecast!$E$5:$E$38,Capacity_Charges!FE$6)</f>
        <v>5.796370371500001</v>
      </c>
      <c r="FF60" s="15">
        <f>SUMIFS(CP_Forecast!$F$5:$F$38,CP_Forecast!$E$5:$E$38,Capacity_Charges!FF$6)</f>
        <v>5.796370371500001</v>
      </c>
      <c r="FG60" s="15">
        <f>SUMIFS(CP_Forecast!$F$5:$F$38,CP_Forecast!$E$5:$E$38,Capacity_Charges!FG$6)</f>
        <v>5.796370371500001</v>
      </c>
      <c r="FH60" s="15">
        <f>SUMIFS(CP_Forecast!$F$5:$F$38,CP_Forecast!$E$5:$E$38,Capacity_Charges!FH$6)</f>
        <v>5.796370371500001</v>
      </c>
      <c r="FI60" s="15">
        <f>SUMIFS(CP_Forecast!$F$5:$F$38,CP_Forecast!$E$5:$E$38,Capacity_Charges!FI$6)</f>
        <v>5.796370371500001</v>
      </c>
      <c r="FJ60" s="15">
        <f>SUMIFS(CP_Forecast!$F$5:$F$38,CP_Forecast!$E$5:$E$38,Capacity_Charges!FJ$6)</f>
        <v>5.9702614826450011</v>
      </c>
      <c r="FK60" s="15">
        <f>SUMIFS(CP_Forecast!$F$5:$F$38,CP_Forecast!$E$5:$E$38,Capacity_Charges!FK$6)</f>
        <v>5.9702614826450011</v>
      </c>
      <c r="FL60" s="15">
        <f>SUMIFS(CP_Forecast!$F$5:$F$38,CP_Forecast!$E$5:$E$38,Capacity_Charges!FL$6)</f>
        <v>5.9702614826450011</v>
      </c>
      <c r="FM60" s="15">
        <f>SUMIFS(CP_Forecast!$F$5:$F$38,CP_Forecast!$E$5:$E$38,Capacity_Charges!FM$6)</f>
        <v>5.9702614826450011</v>
      </c>
      <c r="FN60" s="15">
        <f>SUMIFS(CP_Forecast!$F$5:$F$38,CP_Forecast!$E$5:$E$38,Capacity_Charges!FN$6)</f>
        <v>5.9702614826450011</v>
      </c>
      <c r="FO60" s="15">
        <f>SUMIFS(CP_Forecast!$F$5:$F$38,CP_Forecast!$E$5:$E$38,Capacity_Charges!FO$6)</f>
        <v>5.9702614826450011</v>
      </c>
      <c r="FP60" s="15">
        <f>SUMIFS(CP_Forecast!$F$5:$F$38,CP_Forecast!$E$5:$E$38,Capacity_Charges!FP$6)</f>
        <v>5.9702614826450011</v>
      </c>
      <c r="FQ60" s="15">
        <f>SUMIFS(CP_Forecast!$F$5:$F$38,CP_Forecast!$E$5:$E$38,Capacity_Charges!FQ$6)</f>
        <v>5.9702614826450011</v>
      </c>
      <c r="FR60" s="15">
        <f>SUMIFS(CP_Forecast!$F$5:$F$38,CP_Forecast!$E$5:$E$38,Capacity_Charges!FR$6)</f>
        <v>5.9702614826450011</v>
      </c>
      <c r="FS60" s="15">
        <f>SUMIFS(CP_Forecast!$F$5:$F$38,CP_Forecast!$E$5:$E$38,Capacity_Charges!FS$6)</f>
        <v>5.9702614826450011</v>
      </c>
      <c r="FT60" s="15">
        <f>SUMIFS(CP_Forecast!$F$5:$F$38,CP_Forecast!$E$5:$E$38,Capacity_Charges!FT$6)</f>
        <v>5.9702614826450011</v>
      </c>
      <c r="FU60" s="15">
        <f>SUMIFS(CP_Forecast!$F$5:$F$38,CP_Forecast!$E$5:$E$38,Capacity_Charges!FU$6)</f>
        <v>5.9702614826450011</v>
      </c>
      <c r="FV60" s="15">
        <f>SUMIFS(CP_Forecast!$F$5:$F$38,CP_Forecast!$E$5:$E$38,Capacity_Charges!FV$6)</f>
        <v>6.1493693271243517</v>
      </c>
      <c r="FW60" s="15">
        <f>SUMIFS(CP_Forecast!$F$5:$F$38,CP_Forecast!$E$5:$E$38,Capacity_Charges!FW$6)</f>
        <v>6.1493693271243517</v>
      </c>
      <c r="FX60" s="15">
        <f>SUMIFS(CP_Forecast!$F$5:$F$38,CP_Forecast!$E$5:$E$38,Capacity_Charges!FX$6)</f>
        <v>6.1493693271243517</v>
      </c>
      <c r="FY60" s="15">
        <f>SUMIFS(CP_Forecast!$F$5:$F$38,CP_Forecast!$E$5:$E$38,Capacity_Charges!FY$6)</f>
        <v>6.1493693271243517</v>
      </c>
      <c r="FZ60" s="15">
        <f>SUMIFS(CP_Forecast!$F$5:$F$38,CP_Forecast!$E$5:$E$38,Capacity_Charges!FZ$6)</f>
        <v>6.1493693271243517</v>
      </c>
      <c r="GA60" s="15">
        <f>SUMIFS(CP_Forecast!$F$5:$F$38,CP_Forecast!$E$5:$E$38,Capacity_Charges!GA$6)</f>
        <v>6.1493693271243517</v>
      </c>
      <c r="GB60" s="15">
        <f>SUMIFS(CP_Forecast!$F$5:$F$38,CP_Forecast!$E$5:$E$38,Capacity_Charges!GB$6)</f>
        <v>6.1493693271243517</v>
      </c>
      <c r="GC60" s="15">
        <f>SUMIFS(CP_Forecast!$F$5:$F$38,CP_Forecast!$E$5:$E$38,Capacity_Charges!GC$6)</f>
        <v>6.1493693271243517</v>
      </c>
      <c r="GD60" s="15">
        <f>SUMIFS(CP_Forecast!$F$5:$F$38,CP_Forecast!$E$5:$E$38,Capacity_Charges!GD$6)</f>
        <v>6.1493693271243517</v>
      </c>
      <c r="GE60" s="15">
        <f>SUMIFS(CP_Forecast!$F$5:$F$38,CP_Forecast!$E$5:$E$38,Capacity_Charges!GE$6)</f>
        <v>6.1493693271243517</v>
      </c>
      <c r="GF60" s="15">
        <f>SUMIFS(CP_Forecast!$F$5:$F$38,CP_Forecast!$E$5:$E$38,Capacity_Charges!GF$6)</f>
        <v>6.1493693271243517</v>
      </c>
      <c r="GG60" s="15">
        <f>SUMIFS(CP_Forecast!$F$5:$F$38,CP_Forecast!$E$5:$E$38,Capacity_Charges!GG$6)</f>
        <v>6.1493693271243517</v>
      </c>
      <c r="GH60" s="15">
        <f>SUMIFS(CP_Forecast!$F$5:$F$38,CP_Forecast!$E$5:$E$38,Capacity_Charges!GH$6)</f>
        <v>6.3338504069380823</v>
      </c>
      <c r="GI60" s="15">
        <f>SUMIFS(CP_Forecast!$F$5:$F$38,CP_Forecast!$E$5:$E$38,Capacity_Charges!GI$6)</f>
        <v>6.3338504069380823</v>
      </c>
      <c r="GJ60" s="15">
        <f>SUMIFS(CP_Forecast!$F$5:$F$38,CP_Forecast!$E$5:$E$38,Capacity_Charges!GJ$6)</f>
        <v>6.3338504069380823</v>
      </c>
      <c r="GK60" s="15">
        <f>SUMIFS(CP_Forecast!$F$5:$F$38,CP_Forecast!$E$5:$E$38,Capacity_Charges!GK$6)</f>
        <v>6.3338504069380823</v>
      </c>
      <c r="GL60" s="15">
        <f>SUMIFS(CP_Forecast!$F$5:$F$38,CP_Forecast!$E$5:$E$38,Capacity_Charges!GL$6)</f>
        <v>6.3338504069380823</v>
      </c>
      <c r="GM60" s="15">
        <f>SUMIFS(CP_Forecast!$F$5:$F$38,CP_Forecast!$E$5:$E$38,Capacity_Charges!GM$6)</f>
        <v>6.3338504069380823</v>
      </c>
      <c r="GN60" s="15">
        <f>SUMIFS(CP_Forecast!$F$5:$F$38,CP_Forecast!$E$5:$E$38,Capacity_Charges!GN$6)</f>
        <v>6.3338504069380823</v>
      </c>
      <c r="GO60" s="15">
        <f>SUMIFS(CP_Forecast!$F$5:$F$38,CP_Forecast!$E$5:$E$38,Capacity_Charges!GO$6)</f>
        <v>6.3338504069380823</v>
      </c>
      <c r="GP60" s="15">
        <f>SUMIFS(CP_Forecast!$F$5:$F$38,CP_Forecast!$E$5:$E$38,Capacity_Charges!GP$6)</f>
        <v>6.3338504069380823</v>
      </c>
      <c r="GQ60" s="15">
        <f>SUMIFS(CP_Forecast!$F$5:$F$38,CP_Forecast!$E$5:$E$38,Capacity_Charges!GQ$6)</f>
        <v>6.3338504069380823</v>
      </c>
      <c r="GR60" s="15">
        <f>SUMIFS(CP_Forecast!$F$5:$F$38,CP_Forecast!$E$5:$E$38,Capacity_Charges!GR$6)</f>
        <v>6.3338504069380823</v>
      </c>
      <c r="GS60" s="15">
        <f>SUMIFS(CP_Forecast!$F$5:$F$38,CP_Forecast!$E$5:$E$38,Capacity_Charges!GS$6)</f>
        <v>6.3338504069380823</v>
      </c>
      <c r="GT60" s="15">
        <f>SUMIFS(CP_Forecast!$F$5:$F$38,CP_Forecast!$E$5:$E$38,Capacity_Charges!GT$6)</f>
        <v>6.5238659191462247</v>
      </c>
      <c r="GU60" s="15">
        <f>SUMIFS(CP_Forecast!$F$5:$F$38,CP_Forecast!$E$5:$E$38,Capacity_Charges!GU$6)</f>
        <v>6.5238659191462247</v>
      </c>
      <c r="GV60" s="15">
        <f>SUMIFS(CP_Forecast!$F$5:$F$38,CP_Forecast!$E$5:$E$38,Capacity_Charges!GV$6)</f>
        <v>6.5238659191462247</v>
      </c>
      <c r="GW60" s="15">
        <f>SUMIFS(CP_Forecast!$F$5:$F$38,CP_Forecast!$E$5:$E$38,Capacity_Charges!GW$6)</f>
        <v>6.5238659191462247</v>
      </c>
      <c r="GX60" s="15">
        <f>SUMIFS(CP_Forecast!$F$5:$F$38,CP_Forecast!$E$5:$E$38,Capacity_Charges!GX$6)</f>
        <v>6.5238659191462247</v>
      </c>
      <c r="GY60" s="15">
        <f>SUMIFS(CP_Forecast!$F$5:$F$38,CP_Forecast!$E$5:$E$38,Capacity_Charges!GY$6)</f>
        <v>6.5238659191462247</v>
      </c>
      <c r="GZ60" s="15">
        <f>SUMIFS(CP_Forecast!$F$5:$F$38,CP_Forecast!$E$5:$E$38,Capacity_Charges!GZ$6)</f>
        <v>6.5238659191462247</v>
      </c>
      <c r="HA60" s="15">
        <f>SUMIFS(CP_Forecast!$F$5:$F$38,CP_Forecast!$E$5:$E$38,Capacity_Charges!HA$6)</f>
        <v>6.5238659191462247</v>
      </c>
      <c r="HB60" s="15">
        <f>SUMIFS(CP_Forecast!$F$5:$F$38,CP_Forecast!$E$5:$E$38,Capacity_Charges!HB$6)</f>
        <v>6.5238659191462247</v>
      </c>
      <c r="HC60" s="15">
        <f>SUMIFS(CP_Forecast!$F$5:$F$38,CP_Forecast!$E$5:$E$38,Capacity_Charges!HC$6)</f>
        <v>6.5238659191462247</v>
      </c>
      <c r="HD60" s="15">
        <f>SUMIFS(CP_Forecast!$F$5:$F$38,CP_Forecast!$E$5:$E$38,Capacity_Charges!HD$6)</f>
        <v>6.5238659191462247</v>
      </c>
      <c r="HE60" s="15">
        <f>SUMIFS(CP_Forecast!$F$5:$F$38,CP_Forecast!$E$5:$E$38,Capacity_Charges!HE$6)</f>
        <v>6.5238659191462247</v>
      </c>
      <c r="HF60" s="15">
        <f>SUMIFS(CP_Forecast!$F$5:$F$38,CP_Forecast!$E$5:$E$38,Capacity_Charges!HF$6)</f>
        <v>6.7195818967206113</v>
      </c>
      <c r="HG60" s="15">
        <f>SUMIFS(CP_Forecast!$F$5:$F$38,CP_Forecast!$E$5:$E$38,Capacity_Charges!HG$6)</f>
        <v>6.7195818967206113</v>
      </c>
      <c r="HH60" s="15">
        <f>SUMIFS(CP_Forecast!$F$5:$F$38,CP_Forecast!$E$5:$E$38,Capacity_Charges!HH$6)</f>
        <v>6.7195818967206113</v>
      </c>
      <c r="HI60" s="15">
        <f>SUMIFS(CP_Forecast!$F$5:$F$38,CP_Forecast!$E$5:$E$38,Capacity_Charges!HI$6)</f>
        <v>6.7195818967206113</v>
      </c>
      <c r="HJ60" s="15">
        <f>SUMIFS(CP_Forecast!$F$5:$F$38,CP_Forecast!$E$5:$E$38,Capacity_Charges!HJ$6)</f>
        <v>6.7195818967206113</v>
      </c>
      <c r="HK60" s="15">
        <f>SUMIFS(CP_Forecast!$F$5:$F$38,CP_Forecast!$E$5:$E$38,Capacity_Charges!HK$6)</f>
        <v>6.7195818967206113</v>
      </c>
      <c r="HL60" s="15">
        <f>SUMIFS(CP_Forecast!$F$5:$F$38,CP_Forecast!$E$5:$E$38,Capacity_Charges!HL$6)</f>
        <v>6.7195818967206113</v>
      </c>
      <c r="HM60" s="15">
        <f>SUMIFS(CP_Forecast!$F$5:$F$38,CP_Forecast!$E$5:$E$38,Capacity_Charges!HM$6)</f>
        <v>6.7195818967206113</v>
      </c>
      <c r="HN60" s="15">
        <f>SUMIFS(CP_Forecast!$F$5:$F$38,CP_Forecast!$E$5:$E$38,Capacity_Charges!HN$6)</f>
        <v>6.7195818967206113</v>
      </c>
      <c r="HO60" s="15">
        <f>SUMIFS(CP_Forecast!$F$5:$F$38,CP_Forecast!$E$5:$E$38,Capacity_Charges!HO$6)</f>
        <v>6.7195818967206113</v>
      </c>
      <c r="HP60" s="15">
        <f>SUMIFS(CP_Forecast!$F$5:$F$38,CP_Forecast!$E$5:$E$38,Capacity_Charges!HP$6)</f>
        <v>6.7195818967206113</v>
      </c>
      <c r="HQ60" s="15">
        <f>SUMIFS(CP_Forecast!$F$5:$F$38,CP_Forecast!$E$5:$E$38,Capacity_Charges!HQ$6)</f>
        <v>6.7195818967206113</v>
      </c>
      <c r="HR60" s="15">
        <f>SUMIFS(CP_Forecast!$F$5:$F$38,CP_Forecast!$E$5:$E$38,Capacity_Charges!HR$6)</f>
        <v>6.9211693536222301</v>
      </c>
      <c r="HS60" s="15">
        <f>SUMIFS(CP_Forecast!$F$5:$F$38,CP_Forecast!$E$5:$E$38,Capacity_Charges!HS$6)</f>
        <v>6.9211693536222301</v>
      </c>
      <c r="HT60" s="15">
        <f>SUMIFS(CP_Forecast!$F$5:$F$38,CP_Forecast!$E$5:$E$38,Capacity_Charges!HT$6)</f>
        <v>6.9211693536222301</v>
      </c>
      <c r="HU60" s="15">
        <f>SUMIFS(CP_Forecast!$F$5:$F$38,CP_Forecast!$E$5:$E$38,Capacity_Charges!HU$6)</f>
        <v>6.9211693536222301</v>
      </c>
      <c r="HV60" s="15">
        <f>SUMIFS(CP_Forecast!$F$5:$F$38,CP_Forecast!$E$5:$E$38,Capacity_Charges!HV$6)</f>
        <v>6.9211693536222301</v>
      </c>
      <c r="HW60" s="15">
        <f>SUMIFS(CP_Forecast!$F$5:$F$38,CP_Forecast!$E$5:$E$38,Capacity_Charges!HW$6)</f>
        <v>6.9211693536222301</v>
      </c>
      <c r="HX60" s="15">
        <f>SUMIFS(CP_Forecast!$F$5:$F$38,CP_Forecast!$E$5:$E$38,Capacity_Charges!HX$6)</f>
        <v>6.9211693536222301</v>
      </c>
      <c r="HY60" s="15">
        <f>SUMIFS(CP_Forecast!$F$5:$F$38,CP_Forecast!$E$5:$E$38,Capacity_Charges!HY$6)</f>
        <v>6.9211693536222301</v>
      </c>
      <c r="HZ60" s="15">
        <f>SUMIFS(CP_Forecast!$F$5:$F$38,CP_Forecast!$E$5:$E$38,Capacity_Charges!HZ$6)</f>
        <v>6.9211693536222301</v>
      </c>
      <c r="IA60" s="15">
        <f>SUMIFS(CP_Forecast!$F$5:$F$38,CP_Forecast!$E$5:$E$38,Capacity_Charges!IA$6)</f>
        <v>6.9211693536222301</v>
      </c>
      <c r="IB60" s="15">
        <f>SUMIFS(CP_Forecast!$F$5:$F$38,CP_Forecast!$E$5:$E$38,Capacity_Charges!IB$6)</f>
        <v>6.9211693536222301</v>
      </c>
      <c r="IC60" s="15">
        <f>SUMIFS(CP_Forecast!$F$5:$F$38,CP_Forecast!$E$5:$E$38,Capacity_Charges!IC$6)</f>
        <v>6.9211693536222301</v>
      </c>
      <c r="ID60" s="15">
        <f>SUMIFS(CP_Forecast!$F$5:$F$38,CP_Forecast!$E$5:$E$38,Capacity_Charges!ID$6)</f>
        <v>7.1288044342308972</v>
      </c>
      <c r="IE60" s="15">
        <f>SUMIFS(CP_Forecast!$F$5:$F$38,CP_Forecast!$E$5:$E$38,Capacity_Charges!IE$6)</f>
        <v>7.1288044342308972</v>
      </c>
      <c r="IF60" s="15">
        <f>SUMIFS(CP_Forecast!$F$5:$F$38,CP_Forecast!$E$5:$E$38,Capacity_Charges!IF$6)</f>
        <v>7.1288044342308972</v>
      </c>
      <c r="IG60" s="15">
        <f>SUMIFS(CP_Forecast!$F$5:$F$38,CP_Forecast!$E$5:$E$38,Capacity_Charges!IG$6)</f>
        <v>7.1288044342308972</v>
      </c>
      <c r="IH60" s="15">
        <f>SUMIFS(CP_Forecast!$F$5:$F$38,CP_Forecast!$E$5:$E$38,Capacity_Charges!IH$6)</f>
        <v>7.1288044342308972</v>
      </c>
      <c r="II60" s="15">
        <f>SUMIFS(CP_Forecast!$F$5:$F$38,CP_Forecast!$E$5:$E$38,Capacity_Charges!II$6)</f>
        <v>7.1288044342308972</v>
      </c>
      <c r="IJ60" s="15">
        <f>SUMIFS(CP_Forecast!$F$5:$F$38,CP_Forecast!$E$5:$E$38,Capacity_Charges!IJ$6)</f>
        <v>7.1288044342308972</v>
      </c>
      <c r="IK60" s="15">
        <f>SUMIFS(CP_Forecast!$F$5:$F$38,CP_Forecast!$E$5:$E$38,Capacity_Charges!IK$6)</f>
        <v>7.1288044342308972</v>
      </c>
      <c r="IL60" s="15">
        <f>SUMIFS(CP_Forecast!$F$5:$F$38,CP_Forecast!$E$5:$E$38,Capacity_Charges!IL$6)</f>
        <v>7.1288044342308972</v>
      </c>
      <c r="IM60" s="15">
        <f>SUMIFS(CP_Forecast!$F$5:$F$38,CP_Forecast!$E$5:$E$38,Capacity_Charges!IM$6)</f>
        <v>7.1288044342308972</v>
      </c>
      <c r="IN60" s="15">
        <f>SUMIFS(CP_Forecast!$F$5:$F$38,CP_Forecast!$E$5:$E$38,Capacity_Charges!IN$6)</f>
        <v>7.1288044342308972</v>
      </c>
      <c r="IO60" s="15">
        <f>SUMIFS(CP_Forecast!$F$5:$F$38,CP_Forecast!$E$5:$E$38,Capacity_Charges!IO$6)</f>
        <v>7.1288044342308972</v>
      </c>
      <c r="IP60" s="15">
        <f>SUMIFS(CP_Forecast!$F$5:$F$38,CP_Forecast!$E$5:$E$38,Capacity_Charges!IP$6)</f>
        <v>7.3426685672578245</v>
      </c>
      <c r="IQ60" s="15">
        <f>SUMIFS(CP_Forecast!$F$5:$F$38,CP_Forecast!$E$5:$E$38,Capacity_Charges!IQ$6)</f>
        <v>7.3426685672578245</v>
      </c>
      <c r="IR60" s="15">
        <f>SUMIFS(CP_Forecast!$F$5:$F$38,CP_Forecast!$E$5:$E$38,Capacity_Charges!IR$6)</f>
        <v>7.3426685672578245</v>
      </c>
      <c r="IS60" s="15">
        <f>SUMIFS(CP_Forecast!$F$5:$F$38,CP_Forecast!$E$5:$E$38,Capacity_Charges!IS$6)</f>
        <v>7.3426685672578245</v>
      </c>
      <c r="IT60" s="15">
        <f>SUMIFS(CP_Forecast!$F$5:$F$38,CP_Forecast!$E$5:$E$38,Capacity_Charges!IT$6)</f>
        <v>7.3426685672578245</v>
      </c>
      <c r="IU60" s="15">
        <f>SUMIFS(CP_Forecast!$F$5:$F$38,CP_Forecast!$E$5:$E$38,Capacity_Charges!IU$6)</f>
        <v>7.3426685672578245</v>
      </c>
      <c r="IV60" s="15">
        <f>SUMIFS(CP_Forecast!$F$5:$F$38,CP_Forecast!$E$5:$E$38,Capacity_Charges!IV$6)</f>
        <v>7.3426685672578245</v>
      </c>
      <c r="IW60" s="15">
        <f>SUMIFS(CP_Forecast!$F$5:$F$38,CP_Forecast!$E$5:$E$38,Capacity_Charges!IW$6)</f>
        <v>7.3426685672578245</v>
      </c>
      <c r="IX60" s="15">
        <f>SUMIFS(CP_Forecast!$F$5:$F$38,CP_Forecast!$E$5:$E$38,Capacity_Charges!IX$6)</f>
        <v>7.3426685672578245</v>
      </c>
      <c r="IY60" s="15">
        <f>SUMIFS(CP_Forecast!$F$5:$F$38,CP_Forecast!$E$5:$E$38,Capacity_Charges!IY$6)</f>
        <v>7.3426685672578245</v>
      </c>
      <c r="IZ60" s="15">
        <f>SUMIFS(CP_Forecast!$F$5:$F$38,CP_Forecast!$E$5:$E$38,Capacity_Charges!IZ$6)</f>
        <v>7.3426685672578245</v>
      </c>
      <c r="JA60" s="15">
        <f>SUMIFS(CP_Forecast!$F$5:$F$38,CP_Forecast!$E$5:$E$38,Capacity_Charges!JA$6)</f>
        <v>7.3426685672578245</v>
      </c>
      <c r="JB60" s="15">
        <f>SUMIFS(CP_Forecast!$F$5:$F$38,CP_Forecast!$E$5:$E$38,Capacity_Charges!JB$6)</f>
        <v>7.5629486242755597</v>
      </c>
      <c r="JC60" s="15">
        <f>SUMIFS(CP_Forecast!$F$5:$F$38,CP_Forecast!$E$5:$E$38,Capacity_Charges!JC$6)</f>
        <v>7.5629486242755597</v>
      </c>
      <c r="JD60" s="15">
        <f>SUMIFS(CP_Forecast!$F$5:$F$38,CP_Forecast!$E$5:$E$38,Capacity_Charges!JD$6)</f>
        <v>7.5629486242755597</v>
      </c>
      <c r="JE60" s="15">
        <f>SUMIFS(CP_Forecast!$F$5:$F$38,CP_Forecast!$E$5:$E$38,Capacity_Charges!JE$6)</f>
        <v>7.5629486242755597</v>
      </c>
      <c r="JF60" s="15">
        <f>SUMIFS(CP_Forecast!$F$5:$F$38,CP_Forecast!$E$5:$E$38,Capacity_Charges!JF$6)</f>
        <v>7.5629486242755597</v>
      </c>
      <c r="JG60" s="15">
        <f>SUMIFS(CP_Forecast!$F$5:$F$38,CP_Forecast!$E$5:$E$38,Capacity_Charges!JG$6)</f>
        <v>7.5629486242755597</v>
      </c>
      <c r="JH60" s="15">
        <f>SUMIFS(CP_Forecast!$F$5:$F$38,CP_Forecast!$E$5:$E$38,Capacity_Charges!JH$6)</f>
        <v>7.5629486242755597</v>
      </c>
      <c r="JI60" s="15">
        <f>SUMIFS(CP_Forecast!$F$5:$F$38,CP_Forecast!$E$5:$E$38,Capacity_Charges!JI$6)</f>
        <v>7.5629486242755597</v>
      </c>
      <c r="JJ60" s="15">
        <f>SUMIFS(CP_Forecast!$F$5:$F$38,CP_Forecast!$E$5:$E$38,Capacity_Charges!JJ$6)</f>
        <v>7.5629486242755597</v>
      </c>
      <c r="JK60" s="15">
        <f>SUMIFS(CP_Forecast!$F$5:$F$38,CP_Forecast!$E$5:$E$38,Capacity_Charges!JK$6)</f>
        <v>7.5629486242755597</v>
      </c>
      <c r="JL60" s="15">
        <f>SUMIFS(CP_Forecast!$F$5:$F$38,CP_Forecast!$E$5:$E$38,Capacity_Charges!JL$6)</f>
        <v>7.5629486242755597</v>
      </c>
      <c r="JM60" s="15">
        <f>SUMIFS(CP_Forecast!$F$5:$F$38,CP_Forecast!$E$5:$E$38,Capacity_Charges!JM$6)</f>
        <v>7.5629486242755597</v>
      </c>
      <c r="JN60" s="15">
        <f>SUMIFS(CP_Forecast!$F$5:$F$38,CP_Forecast!$E$5:$E$38,Capacity_Charges!JN$6)</f>
        <v>7.7898370830038264</v>
      </c>
      <c r="JO60" s="15">
        <f>SUMIFS(CP_Forecast!$F$5:$F$38,CP_Forecast!$E$5:$E$38,Capacity_Charges!JO$6)</f>
        <v>7.7898370830038264</v>
      </c>
      <c r="JP60" s="15">
        <f>SUMIFS(CP_Forecast!$F$5:$F$38,CP_Forecast!$E$5:$E$38,Capacity_Charges!JP$6)</f>
        <v>7.7898370830038264</v>
      </c>
      <c r="JQ60" s="15">
        <f>SUMIFS(CP_Forecast!$F$5:$F$38,CP_Forecast!$E$5:$E$38,Capacity_Charges!JQ$6)</f>
        <v>7.7898370830038264</v>
      </c>
      <c r="JR60" s="15">
        <f>SUMIFS(CP_Forecast!$F$5:$F$38,CP_Forecast!$E$5:$E$38,Capacity_Charges!JR$6)</f>
        <v>7.7898370830038264</v>
      </c>
      <c r="JS60" s="15">
        <f>SUMIFS(CP_Forecast!$F$5:$F$38,CP_Forecast!$E$5:$E$38,Capacity_Charges!JS$6)</f>
        <v>7.7898370830038264</v>
      </c>
      <c r="JT60" s="15">
        <f>SUMIFS(CP_Forecast!$F$5:$F$38,CP_Forecast!$E$5:$E$38,Capacity_Charges!JT$6)</f>
        <v>7.7898370830038264</v>
      </c>
      <c r="JU60" s="15">
        <f>SUMIFS(CP_Forecast!$F$5:$F$38,CP_Forecast!$E$5:$E$38,Capacity_Charges!JU$6)</f>
        <v>7.7898370830038264</v>
      </c>
      <c r="JV60" s="15">
        <f>SUMIFS(CP_Forecast!$F$5:$F$38,CP_Forecast!$E$5:$E$38,Capacity_Charges!JV$6)</f>
        <v>7.7898370830038264</v>
      </c>
      <c r="JW60" s="15">
        <f>SUMIFS(CP_Forecast!$F$5:$F$38,CP_Forecast!$E$5:$E$38,Capacity_Charges!JW$6)</f>
        <v>7.7898370830038264</v>
      </c>
      <c r="JX60" s="15">
        <f>SUMIFS(CP_Forecast!$F$5:$F$38,CP_Forecast!$E$5:$E$38,Capacity_Charges!JX$6)</f>
        <v>7.7898370830038264</v>
      </c>
      <c r="JY60" s="15">
        <f>SUMIFS(CP_Forecast!$F$5:$F$38,CP_Forecast!$E$5:$E$38,Capacity_Charges!JY$6)</f>
        <v>7.7898370830038264</v>
      </c>
      <c r="JZ60" s="15">
        <f>SUMIFS(CP_Forecast!$F$5:$F$38,CP_Forecast!$E$5:$E$38,Capacity_Charges!JZ$6)</f>
        <v>8.0235321954939423</v>
      </c>
      <c r="KA60" s="15">
        <f>SUMIFS(CP_Forecast!$F$5:$F$38,CP_Forecast!$E$5:$E$38,Capacity_Charges!KA$6)</f>
        <v>8.0235321954939423</v>
      </c>
      <c r="KB60" s="15">
        <f>SUMIFS(CP_Forecast!$F$5:$F$38,CP_Forecast!$E$5:$E$38,Capacity_Charges!KB$6)</f>
        <v>8.0235321954939423</v>
      </c>
      <c r="KC60" s="15">
        <f>SUMIFS(CP_Forecast!$F$5:$F$38,CP_Forecast!$E$5:$E$38,Capacity_Charges!KC$6)</f>
        <v>8.0235321954939423</v>
      </c>
      <c r="KD60" s="15">
        <f>SUMIFS(CP_Forecast!$F$5:$F$38,CP_Forecast!$E$5:$E$38,Capacity_Charges!KD$6)</f>
        <v>8.0235321954939423</v>
      </c>
      <c r="KE60" s="15">
        <f>SUMIFS(CP_Forecast!$F$5:$F$38,CP_Forecast!$E$5:$E$38,Capacity_Charges!KE$6)</f>
        <v>8.0235321954939423</v>
      </c>
      <c r="KF60" s="15">
        <f>SUMIFS(CP_Forecast!$F$5:$F$38,CP_Forecast!$E$5:$E$38,Capacity_Charges!KF$6)</f>
        <v>8.0235321954939423</v>
      </c>
      <c r="KG60" s="15">
        <f>SUMIFS(CP_Forecast!$F$5:$F$38,CP_Forecast!$E$5:$E$38,Capacity_Charges!KG$6)</f>
        <v>8.0235321954939423</v>
      </c>
      <c r="KH60" s="15">
        <f>SUMIFS(CP_Forecast!$F$5:$F$38,CP_Forecast!$E$5:$E$38,Capacity_Charges!KH$6)</f>
        <v>8.0235321954939423</v>
      </c>
      <c r="KI60" s="15">
        <f>SUMIFS(CP_Forecast!$F$5:$F$38,CP_Forecast!$E$5:$E$38,Capacity_Charges!KI$6)</f>
        <v>8.0235321954939423</v>
      </c>
      <c r="KJ60" s="15">
        <f>SUMIFS(CP_Forecast!$F$5:$F$38,CP_Forecast!$E$5:$E$38,Capacity_Charges!KJ$6)</f>
        <v>8.0235321954939423</v>
      </c>
      <c r="KK60" s="15">
        <f>SUMIFS(CP_Forecast!$F$5:$F$38,CP_Forecast!$E$5:$E$38,Capacity_Charges!KK$6)</f>
        <v>8.0235321954939423</v>
      </c>
      <c r="KL60" s="15">
        <f>SUMIFS(CP_Forecast!$F$5:$F$38,CP_Forecast!$E$5:$E$38,Capacity_Charges!KL$6)</f>
        <v>8.2642381613587599</v>
      </c>
      <c r="KM60" s="15">
        <f>SUMIFS(CP_Forecast!$F$5:$F$38,CP_Forecast!$E$5:$E$38,Capacity_Charges!KM$6)</f>
        <v>8.2642381613587599</v>
      </c>
      <c r="KN60" s="15">
        <f>SUMIFS(CP_Forecast!$F$5:$F$38,CP_Forecast!$E$5:$E$38,Capacity_Charges!KN$6)</f>
        <v>8.2642381613587599</v>
      </c>
      <c r="KO60" s="15">
        <f>SUMIFS(CP_Forecast!$F$5:$F$38,CP_Forecast!$E$5:$E$38,Capacity_Charges!KO$6)</f>
        <v>8.2642381613587599</v>
      </c>
      <c r="KP60" s="15">
        <f>SUMIFS(CP_Forecast!$F$5:$F$38,CP_Forecast!$E$5:$E$38,Capacity_Charges!KP$6)</f>
        <v>8.2642381613587599</v>
      </c>
      <c r="KQ60" s="15">
        <f>SUMIFS(CP_Forecast!$F$5:$F$38,CP_Forecast!$E$5:$E$38,Capacity_Charges!KQ$6)</f>
        <v>8.2642381613587599</v>
      </c>
      <c r="KR60" s="15">
        <f>SUMIFS(CP_Forecast!$F$5:$F$38,CP_Forecast!$E$5:$E$38,Capacity_Charges!KR$6)</f>
        <v>8.2642381613587599</v>
      </c>
      <c r="KS60" s="15">
        <f>SUMIFS(CP_Forecast!$F$5:$F$38,CP_Forecast!$E$5:$E$38,Capacity_Charges!KS$6)</f>
        <v>8.2642381613587599</v>
      </c>
      <c r="KT60" s="15">
        <f>SUMIFS(CP_Forecast!$F$5:$F$38,CP_Forecast!$E$5:$E$38,Capacity_Charges!KT$6)</f>
        <v>8.2642381613587599</v>
      </c>
      <c r="KU60" s="15">
        <f>SUMIFS(CP_Forecast!$F$5:$F$38,CP_Forecast!$E$5:$E$38,Capacity_Charges!KU$6)</f>
        <v>8.2642381613587599</v>
      </c>
      <c r="KV60" s="15">
        <f>SUMIFS(CP_Forecast!$F$5:$F$38,CP_Forecast!$E$5:$E$38,Capacity_Charges!KV$6)</f>
        <v>8.2642381613587599</v>
      </c>
      <c r="KW60" s="15">
        <f>SUMIFS(CP_Forecast!$F$5:$F$38,CP_Forecast!$E$5:$E$38,Capacity_Charges!KW$6)</f>
        <v>8.2642381613587599</v>
      </c>
      <c r="KX60" s="15">
        <f>SUMIFS(CP_Forecast!$F$5:$F$38,CP_Forecast!$E$5:$E$38,Capacity_Charges!KX$6)</f>
        <v>8.5121653061995222</v>
      </c>
      <c r="KY60" s="15">
        <f>SUMIFS(CP_Forecast!$F$5:$F$38,CP_Forecast!$E$5:$E$38,Capacity_Charges!KY$6)</f>
        <v>8.5121653061995222</v>
      </c>
      <c r="KZ60" s="15">
        <f>SUMIFS(CP_Forecast!$F$5:$F$38,CP_Forecast!$E$5:$E$38,Capacity_Charges!KZ$6)</f>
        <v>8.5121653061995222</v>
      </c>
      <c r="LA60" s="15">
        <f>SUMIFS(CP_Forecast!$F$5:$F$38,CP_Forecast!$E$5:$E$38,Capacity_Charges!LA$6)</f>
        <v>8.5121653061995222</v>
      </c>
      <c r="LB60" s="15">
        <f>SUMIFS(CP_Forecast!$F$5:$F$38,CP_Forecast!$E$5:$E$38,Capacity_Charges!LB$6)</f>
        <v>8.5121653061995222</v>
      </c>
      <c r="LC60" s="15">
        <f>SUMIFS(CP_Forecast!$F$5:$F$38,CP_Forecast!$E$5:$E$38,Capacity_Charges!LC$6)</f>
        <v>8.5121653061995222</v>
      </c>
      <c r="LD60" s="15">
        <f>SUMIFS(CP_Forecast!$F$5:$F$38,CP_Forecast!$E$5:$E$38,Capacity_Charges!LD$6)</f>
        <v>8.5121653061995222</v>
      </c>
      <c r="LE60" s="15">
        <f>SUMIFS(CP_Forecast!$F$5:$F$38,CP_Forecast!$E$5:$E$38,Capacity_Charges!LE$6)</f>
        <v>8.5121653061995222</v>
      </c>
      <c r="LF60" s="15">
        <f>SUMIFS(CP_Forecast!$F$5:$F$38,CP_Forecast!$E$5:$E$38,Capacity_Charges!LF$6)</f>
        <v>8.5121653061995222</v>
      </c>
      <c r="LG60" s="15">
        <f>SUMIFS(CP_Forecast!$F$5:$F$38,CP_Forecast!$E$5:$E$38,Capacity_Charges!LG$6)</f>
        <v>8.5121653061995222</v>
      </c>
      <c r="LH60" s="15">
        <f>SUMIFS(CP_Forecast!$F$5:$F$38,CP_Forecast!$E$5:$E$38,Capacity_Charges!LH$6)</f>
        <v>8.5121653061995222</v>
      </c>
      <c r="LI60" s="15">
        <f>SUMIFS(CP_Forecast!$F$5:$F$38,CP_Forecast!$E$5:$E$38,Capacity_Charges!LI$6)</f>
        <v>8.5121653061995222</v>
      </c>
      <c r="LJ60" s="15">
        <f>SUMIFS(CP_Forecast!$F$5:$F$38,CP_Forecast!$E$5:$E$38,Capacity_Charges!LJ$6)</f>
        <v>8.7675302653855081</v>
      </c>
      <c r="LK60" s="15">
        <f>SUMIFS(CP_Forecast!$F$5:$F$38,CP_Forecast!$E$5:$E$38,Capacity_Charges!LK$6)</f>
        <v>8.7675302653855081</v>
      </c>
      <c r="LL60" s="15">
        <f>SUMIFS(CP_Forecast!$F$5:$F$38,CP_Forecast!$E$5:$E$38,Capacity_Charges!LL$6)</f>
        <v>8.7675302653855081</v>
      </c>
      <c r="LM60" s="15">
        <f>SUMIFS(CP_Forecast!$F$5:$F$38,CP_Forecast!$E$5:$E$38,Capacity_Charges!LM$6)</f>
        <v>8.7675302653855081</v>
      </c>
      <c r="LN60" s="15">
        <f>SUMIFS(CP_Forecast!$F$5:$F$38,CP_Forecast!$E$5:$E$38,Capacity_Charges!LN$6)</f>
        <v>8.7675302653855081</v>
      </c>
      <c r="LO60" s="15">
        <f>SUMIFS(CP_Forecast!$F$5:$F$38,CP_Forecast!$E$5:$E$38,Capacity_Charges!LO$6)</f>
        <v>8.7675302653855081</v>
      </c>
      <c r="LP60" s="15">
        <f>SUMIFS(CP_Forecast!$F$5:$F$38,CP_Forecast!$E$5:$E$38,Capacity_Charges!LP$6)</f>
        <v>8.7675302653855081</v>
      </c>
      <c r="LQ60" s="15">
        <f>SUMIFS(CP_Forecast!$F$5:$F$38,CP_Forecast!$E$5:$E$38,Capacity_Charges!LQ$6)</f>
        <v>8.7675302653855081</v>
      </c>
      <c r="LR60" s="15">
        <f>SUMIFS(CP_Forecast!$F$5:$F$38,CP_Forecast!$E$5:$E$38,Capacity_Charges!LR$6)</f>
        <v>8.7675302653855081</v>
      </c>
      <c r="LS60" s="15">
        <f>SUMIFS(CP_Forecast!$F$5:$F$38,CP_Forecast!$E$5:$E$38,Capacity_Charges!LS$6)</f>
        <v>8.7675302653855081</v>
      </c>
      <c r="LT60" s="15">
        <f>SUMIFS(CP_Forecast!$F$5:$F$38,CP_Forecast!$E$5:$E$38,Capacity_Charges!LT$6)</f>
        <v>8.7675302653855081</v>
      </c>
      <c r="LU60" s="15">
        <f>SUMIFS(CP_Forecast!$F$5:$F$38,CP_Forecast!$E$5:$E$38,Capacity_Charges!LU$6)</f>
        <v>8.7675302653855081</v>
      </c>
      <c r="LV60" s="15">
        <f>SUMIFS(CP_Forecast!$F$5:$F$38,CP_Forecast!$E$5:$E$38,Capacity_Charges!LV$6)</f>
        <v>9.0305561733470743</v>
      </c>
      <c r="LW60" s="15">
        <f>SUMIFS(CP_Forecast!$F$5:$F$38,CP_Forecast!$E$5:$E$38,Capacity_Charges!LW$6)</f>
        <v>9.0305561733470743</v>
      </c>
      <c r="LX60" s="15">
        <f>SUMIFS(CP_Forecast!$F$5:$F$38,CP_Forecast!$E$5:$E$38,Capacity_Charges!LX$6)</f>
        <v>9.0305561733470743</v>
      </c>
      <c r="LY60" s="15">
        <f>SUMIFS(CP_Forecast!$F$5:$F$38,CP_Forecast!$E$5:$E$38,Capacity_Charges!LY$6)</f>
        <v>9.0305561733470743</v>
      </c>
      <c r="LZ60" s="15">
        <f>SUMIFS(CP_Forecast!$F$5:$F$38,CP_Forecast!$E$5:$E$38,Capacity_Charges!LZ$6)</f>
        <v>9.0305561733470743</v>
      </c>
      <c r="MA60" s="15">
        <f>SUMIFS(CP_Forecast!$F$5:$F$38,CP_Forecast!$E$5:$E$38,Capacity_Charges!MA$6)</f>
        <v>9.0305561733470743</v>
      </c>
      <c r="MB60" s="15">
        <f>SUMIFS(CP_Forecast!$F$5:$F$38,CP_Forecast!$E$5:$E$38,Capacity_Charges!MB$6)</f>
        <v>9.0305561733470743</v>
      </c>
      <c r="MC60" s="15">
        <f>SUMIFS(CP_Forecast!$F$5:$F$38,CP_Forecast!$E$5:$E$38,Capacity_Charges!MC$6)</f>
        <v>9.0305561733470743</v>
      </c>
      <c r="MD60" s="15">
        <f>SUMIFS(CP_Forecast!$F$5:$F$38,CP_Forecast!$E$5:$E$38,Capacity_Charges!MD$6)</f>
        <v>9.0305561733470743</v>
      </c>
      <c r="ME60" s="15">
        <f>SUMIFS(CP_Forecast!$F$5:$F$38,CP_Forecast!$E$5:$E$38,Capacity_Charges!ME$6)</f>
        <v>9.0305561733470743</v>
      </c>
      <c r="MF60" s="15">
        <f>SUMIFS(CP_Forecast!$F$5:$F$38,CP_Forecast!$E$5:$E$38,Capacity_Charges!MF$6)</f>
        <v>9.0305561733470743</v>
      </c>
      <c r="MG60" s="15">
        <f>SUMIFS(CP_Forecast!$F$5:$F$38,CP_Forecast!$E$5:$E$38,Capacity_Charges!MG$6)</f>
        <v>9.0305561733470743</v>
      </c>
      <c r="MH60" s="15">
        <f>SUMIFS(CP_Forecast!$F$5:$F$38,CP_Forecast!$E$5:$E$38,Capacity_Charges!MH$6)</f>
        <v>9.301472858547486</v>
      </c>
      <c r="MI60" s="15">
        <f>SUMIFS(CP_Forecast!$F$5:$F$38,CP_Forecast!$E$5:$E$38,Capacity_Charges!MI$6)</f>
        <v>9.301472858547486</v>
      </c>
      <c r="MJ60" s="15">
        <f>SUMIFS(CP_Forecast!$F$5:$F$38,CP_Forecast!$E$5:$E$38,Capacity_Charges!MJ$6)</f>
        <v>9.301472858547486</v>
      </c>
      <c r="MK60" s="15">
        <f>SUMIFS(CP_Forecast!$F$5:$F$38,CP_Forecast!$E$5:$E$38,Capacity_Charges!MK$6)</f>
        <v>9.301472858547486</v>
      </c>
      <c r="ML60" s="15">
        <f>SUMIFS(CP_Forecast!$F$5:$F$38,CP_Forecast!$E$5:$E$38,Capacity_Charges!ML$6)</f>
        <v>9.301472858547486</v>
      </c>
      <c r="MM60" s="15">
        <f>SUMIFS(CP_Forecast!$F$5:$F$38,CP_Forecast!$E$5:$E$38,Capacity_Charges!MM$6)</f>
        <v>9.301472858547486</v>
      </c>
      <c r="MN60" s="15">
        <f>SUMIFS(CP_Forecast!$F$5:$F$38,CP_Forecast!$E$5:$E$38,Capacity_Charges!MN$6)</f>
        <v>9.301472858547486</v>
      </c>
      <c r="MO60" s="15">
        <f>SUMIFS(CP_Forecast!$F$5:$F$38,CP_Forecast!$E$5:$E$38,Capacity_Charges!MO$6)</f>
        <v>9.301472858547486</v>
      </c>
      <c r="MP60" s="15">
        <f>SUMIFS(CP_Forecast!$F$5:$F$38,CP_Forecast!$E$5:$E$38,Capacity_Charges!MP$6)</f>
        <v>9.301472858547486</v>
      </c>
      <c r="MQ60" s="15">
        <f>SUMIFS(CP_Forecast!$F$5:$F$38,CP_Forecast!$E$5:$E$38,Capacity_Charges!MQ$6)</f>
        <v>9.301472858547486</v>
      </c>
      <c r="MR60" s="15">
        <f>SUMIFS(CP_Forecast!$F$5:$F$38,CP_Forecast!$E$5:$E$38,Capacity_Charges!MR$6)</f>
        <v>9.301472858547486</v>
      </c>
      <c r="MS60" s="15">
        <f>SUMIFS(CP_Forecast!$F$5:$F$38,CP_Forecast!$E$5:$E$38,Capacity_Charges!MS$6)</f>
        <v>9.301472858547486</v>
      </c>
      <c r="MT60" s="15">
        <f>SUMIFS(CP_Forecast!$F$5:$F$38,CP_Forecast!$E$5:$E$38,Capacity_Charges!MT$6)</f>
        <v>9.5805170443039103</v>
      </c>
      <c r="MU60" s="15">
        <f>SUMIFS(CP_Forecast!$F$5:$F$38,CP_Forecast!$E$5:$E$38,Capacity_Charges!MU$6)</f>
        <v>9.5805170443039103</v>
      </c>
      <c r="MV60" s="15">
        <f>SUMIFS(CP_Forecast!$F$5:$F$38,CP_Forecast!$E$5:$E$38,Capacity_Charges!MV$6)</f>
        <v>9.5805170443039103</v>
      </c>
      <c r="MW60" s="15">
        <f>SUMIFS(CP_Forecast!$F$5:$F$38,CP_Forecast!$E$5:$E$38,Capacity_Charges!MW$6)</f>
        <v>9.5805170443039103</v>
      </c>
      <c r="MX60" s="15">
        <f>SUMIFS(CP_Forecast!$F$5:$F$38,CP_Forecast!$E$5:$E$38,Capacity_Charges!MX$6)</f>
        <v>9.5805170443039103</v>
      </c>
      <c r="MY60" s="15">
        <f>SUMIFS(CP_Forecast!$F$5:$F$38,CP_Forecast!$E$5:$E$38,Capacity_Charges!MY$6)</f>
        <v>9.5805170443039103</v>
      </c>
      <c r="MZ60" s="15">
        <f>SUMIFS(CP_Forecast!$F$5:$F$38,CP_Forecast!$E$5:$E$38,Capacity_Charges!MZ$6)</f>
        <v>9.5805170443039103</v>
      </c>
      <c r="NA60" s="1"/>
      <c r="NB60" s="19" t="str">
        <f t="shared" si="521"/>
        <v xml:space="preserve">FCM Clearing Price </v>
      </c>
      <c r="NC60" s="15">
        <f t="shared" si="522"/>
        <v>4.9640000000000004</v>
      </c>
      <c r="ND60" s="15">
        <f t="shared" si="522"/>
        <v>3.8</v>
      </c>
      <c r="NE60" s="15">
        <f t="shared" si="522"/>
        <v>3.050416666666667</v>
      </c>
      <c r="NF60" s="15">
        <f t="shared" si="522"/>
        <v>2.7505833333333336</v>
      </c>
      <c r="NG60" s="15">
        <f t="shared" si="522"/>
        <v>2.2786666666666666</v>
      </c>
      <c r="NH60" s="15">
        <f t="shared" si="522"/>
        <v>2.5084999999999993</v>
      </c>
      <c r="NI60" s="15">
        <f t="shared" si="522"/>
        <v>3.0962499999999999</v>
      </c>
      <c r="NJ60" s="15">
        <f t="shared" si="522"/>
        <v>3.9375</v>
      </c>
      <c r="NK60" s="15">
        <f t="shared" si="522"/>
        <v>4.6875</v>
      </c>
      <c r="NL60" s="15">
        <f t="shared" si="522"/>
        <v>5.0874999999999995</v>
      </c>
      <c r="NM60" s="15">
        <f t="shared" si="523"/>
        <v>5.2401250000000017</v>
      </c>
      <c r="NN60" s="15">
        <f t="shared" si="523"/>
        <v>5.3973287500000025</v>
      </c>
      <c r="NO60" s="15">
        <f t="shared" si="523"/>
        <v>5.5592486124999994</v>
      </c>
      <c r="NP60" s="15">
        <f t="shared" si="523"/>
        <v>5.7260260708750019</v>
      </c>
      <c r="NQ60" s="15">
        <f t="shared" si="523"/>
        <v>5.8978068530012502</v>
      </c>
      <c r="NR60" s="15">
        <f t="shared" si="523"/>
        <v>6.0747410585912895</v>
      </c>
      <c r="NS60" s="15">
        <f t="shared" si="523"/>
        <v>6.2569832903490274</v>
      </c>
      <c r="NT60" s="15">
        <f t="shared" si="523"/>
        <v>6.4446927890594994</v>
      </c>
      <c r="NU60" s="15">
        <f t="shared" si="523"/>
        <v>6.6380335727312838</v>
      </c>
      <c r="NV60" s="15">
        <f t="shared" si="523"/>
        <v>6.8371745799132233</v>
      </c>
      <c r="NW60" s="15">
        <f t="shared" si="524"/>
        <v>7.0422898173106212</v>
      </c>
      <c r="NX60" s="15">
        <f t="shared" si="524"/>
        <v>7.2535585118299366</v>
      </c>
      <c r="NY60" s="15">
        <f t="shared" si="524"/>
        <v>7.4711652671848379</v>
      </c>
      <c r="NZ60" s="15">
        <f t="shared" si="524"/>
        <v>7.6953002252003833</v>
      </c>
      <c r="OA60" s="15">
        <f t="shared" si="524"/>
        <v>7.9261592319563938</v>
      </c>
      <c r="OB60" s="15">
        <f t="shared" si="524"/>
        <v>8.1639440089150863</v>
      </c>
      <c r="OC60" s="15">
        <f t="shared" si="524"/>
        <v>8.4088623291825382</v>
      </c>
      <c r="OD60" s="15">
        <f t="shared" si="524"/>
        <v>8.6611281990580125</v>
      </c>
      <c r="OE60" s="15">
        <f t="shared" si="524"/>
        <v>8.9209620450297571</v>
      </c>
      <c r="OF60" s="15">
        <f t="shared" si="524"/>
        <v>9.1885909063806466</v>
      </c>
      <c r="OH60" s="58" t="str">
        <f>_xlfn.CONCAT(C57," ",D60)</f>
        <v xml:space="preserve">NYPA Niagara Contract FCM Clearing Price </v>
      </c>
    </row>
    <row r="61" spans="2:398" x14ac:dyDescent="0.25">
      <c r="C61" s="3"/>
      <c r="D61" s="19" t="s">
        <v>85</v>
      </c>
      <c r="E61" s="16">
        <f t="shared" ref="E61:BP61" si="531">-E57*E60*E58*1000</f>
        <v>-8176.5108623770002</v>
      </c>
      <c r="F61" s="16">
        <f t="shared" si="531"/>
        <v>-8176.5108623770002</v>
      </c>
      <c r="G61" s="16">
        <f t="shared" si="531"/>
        <v>-8176.5108623770002</v>
      </c>
      <c r="H61" s="16">
        <f t="shared" si="531"/>
        <v>-8176.5108623770002</v>
      </c>
      <c r="I61" s="16">
        <f t="shared" si="531"/>
        <v>-8176.5108623770002</v>
      </c>
      <c r="J61" s="16">
        <f t="shared" si="531"/>
        <v>-7148.4655094710015</v>
      </c>
      <c r="K61" s="16">
        <f t="shared" si="531"/>
        <v>-7148.4655094710015</v>
      </c>
      <c r="L61" s="16">
        <f t="shared" si="531"/>
        <v>-7148.4655094710015</v>
      </c>
      <c r="M61" s="16">
        <f t="shared" si="531"/>
        <v>-7148.4655094710015</v>
      </c>
      <c r="N61" s="16">
        <f t="shared" si="531"/>
        <v>-7148.4655094710015</v>
      </c>
      <c r="O61" s="16">
        <f t="shared" si="531"/>
        <v>-5865.7242358000003</v>
      </c>
      <c r="P61" s="16">
        <f t="shared" si="531"/>
        <v>-5865.7242358000003</v>
      </c>
      <c r="Q61" s="16">
        <f t="shared" si="531"/>
        <v>-5865.7242358000003</v>
      </c>
      <c r="R61" s="16">
        <f t="shared" si="531"/>
        <v>-5865.7242358000003</v>
      </c>
      <c r="S61" s="16">
        <f t="shared" si="531"/>
        <v>-5865.7242358000003</v>
      </c>
      <c r="T61" s="16">
        <f t="shared" si="531"/>
        <v>-5865.7242358000003</v>
      </c>
      <c r="U61" s="16">
        <f t="shared" si="531"/>
        <v>-5865.7242358000003</v>
      </c>
      <c r="V61" s="16">
        <f t="shared" si="531"/>
        <v>-3088.766893641</v>
      </c>
      <c r="W61" s="16">
        <f t="shared" si="531"/>
        <v>-3088.766893641</v>
      </c>
      <c r="X61" s="16">
        <f t="shared" si="531"/>
        <v>-3088.766893641</v>
      </c>
      <c r="Y61" s="16">
        <f t="shared" si="531"/>
        <v>-3088.766893641</v>
      </c>
      <c r="Z61" s="16">
        <f t="shared" si="531"/>
        <v>-3088.766893641</v>
      </c>
      <c r="AA61" s="16">
        <f t="shared" si="531"/>
        <v>-5865.7242358000003</v>
      </c>
      <c r="AB61" s="16">
        <f t="shared" si="531"/>
        <v>-5865.7242358000003</v>
      </c>
      <c r="AC61" s="16">
        <f t="shared" si="531"/>
        <v>-5865.7242358000003</v>
      </c>
      <c r="AD61" s="16">
        <f t="shared" si="531"/>
        <v>-5865.7242358000003</v>
      </c>
      <c r="AE61" s="16">
        <f t="shared" si="531"/>
        <v>-5865.7242358000003</v>
      </c>
      <c r="AF61" s="16">
        <f t="shared" si="531"/>
        <v>-5865.7242358000003</v>
      </c>
      <c r="AG61" s="16">
        <f t="shared" si="531"/>
        <v>-5865.7242358000003</v>
      </c>
      <c r="AH61" s="16">
        <f t="shared" si="531"/>
        <v>-3088.766893641</v>
      </c>
      <c r="AI61" s="16">
        <f t="shared" si="531"/>
        <v>-3088.766893641</v>
      </c>
      <c r="AJ61" s="16">
        <f t="shared" si="531"/>
        <v>-3088.766893641</v>
      </c>
      <c r="AK61" s="16">
        <f t="shared" si="531"/>
        <v>-3088.766893641</v>
      </c>
      <c r="AL61" s="16">
        <f t="shared" si="531"/>
        <v>-3088.766893641</v>
      </c>
      <c r="AM61" s="16">
        <f t="shared" si="531"/>
        <v>-3088.766893641</v>
      </c>
      <c r="AN61" s="16">
        <f t="shared" si="531"/>
        <v>-3088.766893641</v>
      </c>
      <c r="AO61" s="16">
        <f t="shared" si="531"/>
        <v>-3088.766893641</v>
      </c>
      <c r="AP61" s="16">
        <f t="shared" si="531"/>
        <v>-3088.766893641</v>
      </c>
      <c r="AQ61" s="16">
        <f t="shared" si="531"/>
        <v>-3088.766893641</v>
      </c>
      <c r="AR61" s="16">
        <f t="shared" si="531"/>
        <v>-3088.766893641</v>
      </c>
      <c r="AS61" s="16">
        <f t="shared" si="531"/>
        <v>-3088.766893641</v>
      </c>
      <c r="AT61" s="16">
        <f t="shared" si="531"/>
        <v>-3823.5260347570002</v>
      </c>
      <c r="AU61" s="16">
        <f t="shared" si="531"/>
        <v>-3823.5260347570002</v>
      </c>
      <c r="AV61" s="16">
        <f t="shared" si="531"/>
        <v>-3823.5260347570002</v>
      </c>
      <c r="AW61" s="16">
        <f t="shared" si="531"/>
        <v>-3823.5260347570002</v>
      </c>
      <c r="AX61" s="16">
        <f t="shared" si="531"/>
        <v>-3823.5260347570002</v>
      </c>
      <c r="AY61" s="16">
        <f t="shared" si="531"/>
        <v>-3823.5260347570002</v>
      </c>
      <c r="AZ61" s="16">
        <f t="shared" si="531"/>
        <v>-3823.5260347570002</v>
      </c>
      <c r="BA61" s="16">
        <f t="shared" si="531"/>
        <v>-3823.5260347570002</v>
      </c>
      <c r="BB61" s="16">
        <f t="shared" si="531"/>
        <v>-3823.5260347570002</v>
      </c>
      <c r="BC61" s="16">
        <f t="shared" si="531"/>
        <v>-3823.5260347570002</v>
      </c>
      <c r="BD61" s="16">
        <f t="shared" si="531"/>
        <v>-3823.5260347570002</v>
      </c>
      <c r="BE61" s="16">
        <f t="shared" si="531"/>
        <v>-3823.5260347570002</v>
      </c>
      <c r="BF61" s="16">
        <f t="shared" si="531"/>
        <v>-3906.881063371</v>
      </c>
      <c r="BG61" s="16">
        <f t="shared" si="531"/>
        <v>-3906.881063371</v>
      </c>
      <c r="BH61" s="16">
        <f t="shared" si="531"/>
        <v>-3906.881063371</v>
      </c>
      <c r="BI61" s="16">
        <f t="shared" si="531"/>
        <v>-3906.881063371</v>
      </c>
      <c r="BJ61" s="16">
        <f t="shared" si="531"/>
        <v>-3906.881063371</v>
      </c>
      <c r="BK61" s="16">
        <f t="shared" si="531"/>
        <v>-3906.881063371</v>
      </c>
      <c r="BL61" s="16">
        <f t="shared" si="531"/>
        <v>-3906.881063371</v>
      </c>
      <c r="BM61" s="16">
        <f t="shared" si="531"/>
        <v>-3906.881063371</v>
      </c>
      <c r="BN61" s="16">
        <f t="shared" si="531"/>
        <v>-3906.881063371</v>
      </c>
      <c r="BO61" s="16">
        <f t="shared" si="531"/>
        <v>-3906.881063371</v>
      </c>
      <c r="BP61" s="16">
        <f t="shared" si="531"/>
        <v>-3906.881063371</v>
      </c>
      <c r="BQ61" s="16">
        <f t="shared" ref="BQ61:EB61" si="532">-BQ57*BQ60*BQ58*1000</f>
        <v>-3906.881063371</v>
      </c>
      <c r="BR61" s="16">
        <f t="shared" si="532"/>
        <v>-5402.6407435000001</v>
      </c>
      <c r="BS61" s="16">
        <f t="shared" si="532"/>
        <v>-5402.6407435000001</v>
      </c>
      <c r="BT61" s="16">
        <f t="shared" si="532"/>
        <v>-5402.6407435000001</v>
      </c>
      <c r="BU61" s="16">
        <f t="shared" si="532"/>
        <v>-5402.6407435000001</v>
      </c>
      <c r="BV61" s="16">
        <f t="shared" si="532"/>
        <v>-5402.6407435000001</v>
      </c>
      <c r="BW61" s="16">
        <f t="shared" si="532"/>
        <v>-5402.6407435000001</v>
      </c>
      <c r="BX61" s="16">
        <f t="shared" si="532"/>
        <v>-5402.6407435000001</v>
      </c>
      <c r="BY61" s="16">
        <f t="shared" si="532"/>
        <v>-5402.6407435000001</v>
      </c>
      <c r="BZ61" s="16">
        <f t="shared" si="532"/>
        <v>-5402.6407435000001</v>
      </c>
      <c r="CA61" s="16">
        <f t="shared" si="532"/>
        <v>-5402.6407435000001</v>
      </c>
      <c r="CB61" s="16">
        <f t="shared" si="532"/>
        <v>-5402.6407435000001</v>
      </c>
      <c r="CC61" s="16">
        <f t="shared" si="532"/>
        <v>-5402.6407435000001</v>
      </c>
      <c r="CD61" s="16">
        <f t="shared" si="532"/>
        <v>-6560.3494742500006</v>
      </c>
      <c r="CE61" s="16">
        <f t="shared" si="532"/>
        <v>-6560.3494742500006</v>
      </c>
      <c r="CF61" s="16">
        <f t="shared" si="532"/>
        <v>-6560.3494742500006</v>
      </c>
      <c r="CG61" s="16">
        <f t="shared" si="532"/>
        <v>-6560.3494742500006</v>
      </c>
      <c r="CH61" s="16">
        <f t="shared" si="532"/>
        <v>-6560.3494742500006</v>
      </c>
      <c r="CI61" s="16">
        <f t="shared" si="532"/>
        <v>-6560.3494742500006</v>
      </c>
      <c r="CJ61" s="16">
        <f t="shared" si="532"/>
        <v>-6560.3494742500006</v>
      </c>
      <c r="CK61" s="16">
        <f t="shared" si="532"/>
        <v>-6560.3494742500006</v>
      </c>
      <c r="CL61" s="16">
        <f t="shared" si="532"/>
        <v>-6560.3494742500006</v>
      </c>
      <c r="CM61" s="16">
        <f t="shared" si="532"/>
        <v>-6560.3494742500006</v>
      </c>
      <c r="CN61" s="16">
        <f t="shared" si="532"/>
        <v>-6560.3494742500006</v>
      </c>
      <c r="CO61" s="16">
        <f t="shared" si="532"/>
        <v>-6560.3494742500006</v>
      </c>
      <c r="CP61" s="16">
        <f t="shared" si="532"/>
        <v>-7718.0582050000003</v>
      </c>
      <c r="CQ61" s="16">
        <f t="shared" si="532"/>
        <v>-7718.0582050000003</v>
      </c>
      <c r="CR61" s="16">
        <f t="shared" si="532"/>
        <v>-7718.0582050000003</v>
      </c>
      <c r="CS61" s="16">
        <f t="shared" si="532"/>
        <v>-7718.0582050000003</v>
      </c>
      <c r="CT61" s="16">
        <f t="shared" si="532"/>
        <v>-7718.0582050000003</v>
      </c>
      <c r="CU61" s="16">
        <f t="shared" si="532"/>
        <v>-7718.0582050000003</v>
      </c>
      <c r="CV61" s="16">
        <f t="shared" si="532"/>
        <v>-7718.0582050000003</v>
      </c>
      <c r="CW61" s="16">
        <f t="shared" si="532"/>
        <v>-7718.0582050000003</v>
      </c>
      <c r="CX61" s="16">
        <f t="shared" si="532"/>
        <v>-7718.0582050000003</v>
      </c>
      <c r="CY61" s="16">
        <f t="shared" si="532"/>
        <v>-7718.0582050000003</v>
      </c>
      <c r="CZ61" s="16">
        <f t="shared" si="532"/>
        <v>-7718.0582050000003</v>
      </c>
      <c r="DA61" s="16">
        <f t="shared" si="532"/>
        <v>-7718.0582050000003</v>
      </c>
      <c r="DB61" s="16">
        <f t="shared" si="532"/>
        <v>-7949.5999511500004</v>
      </c>
      <c r="DC61" s="16">
        <f t="shared" si="532"/>
        <v>-7949.5999511500004</v>
      </c>
      <c r="DD61" s="16">
        <f t="shared" si="532"/>
        <v>-7949.5999511500004</v>
      </c>
      <c r="DE61" s="16">
        <f t="shared" si="532"/>
        <v>-7949.5999511500004</v>
      </c>
      <c r="DF61" s="16">
        <f t="shared" si="532"/>
        <v>-7949.5999511500004</v>
      </c>
      <c r="DG61" s="16">
        <f t="shared" si="532"/>
        <v>-7949.5999511500004</v>
      </c>
      <c r="DH61" s="16">
        <f t="shared" si="532"/>
        <v>-7949.5999511500004</v>
      </c>
      <c r="DI61" s="16">
        <f t="shared" si="532"/>
        <v>-7949.5999511500004</v>
      </c>
      <c r="DJ61" s="16">
        <f t="shared" si="532"/>
        <v>-7949.5999511500004</v>
      </c>
      <c r="DK61" s="16">
        <f t="shared" si="532"/>
        <v>-7949.5999511500004</v>
      </c>
      <c r="DL61" s="16">
        <f t="shared" si="532"/>
        <v>-7949.5999511500004</v>
      </c>
      <c r="DM61" s="16">
        <f t="shared" si="532"/>
        <v>-7949.5999511500004</v>
      </c>
      <c r="DN61" s="16">
        <f t="shared" si="532"/>
        <v>-8188.0879496845009</v>
      </c>
      <c r="DO61" s="16">
        <f t="shared" si="532"/>
        <v>-8188.0879496845009</v>
      </c>
      <c r="DP61" s="16">
        <f t="shared" si="532"/>
        <v>-8188.0879496845009</v>
      </c>
      <c r="DQ61" s="16">
        <f t="shared" si="532"/>
        <v>-8188.0879496845009</v>
      </c>
      <c r="DR61" s="16">
        <f t="shared" si="532"/>
        <v>-8188.0879496845009</v>
      </c>
      <c r="DS61" s="16">
        <f t="shared" si="532"/>
        <v>-8188.0879496845009</v>
      </c>
      <c r="DT61" s="16">
        <f t="shared" si="532"/>
        <v>-8188.0879496845009</v>
      </c>
      <c r="DU61" s="16">
        <f t="shared" si="532"/>
        <v>-8188.0879496845009</v>
      </c>
      <c r="DV61" s="16">
        <f t="shared" si="532"/>
        <v>-8188.0879496845009</v>
      </c>
      <c r="DW61" s="16">
        <f t="shared" si="532"/>
        <v>-8188.0879496845009</v>
      </c>
      <c r="DX61" s="16">
        <f t="shared" si="532"/>
        <v>-8188.0879496845009</v>
      </c>
      <c r="DY61" s="16">
        <f t="shared" si="532"/>
        <v>-8188.0879496845009</v>
      </c>
      <c r="DZ61" s="16">
        <f t="shared" si="532"/>
        <v>-8433.7305881750362</v>
      </c>
      <c r="EA61" s="16">
        <f t="shared" si="532"/>
        <v>-8433.7305881750362</v>
      </c>
      <c r="EB61" s="16">
        <f t="shared" si="532"/>
        <v>-8433.7305881750362</v>
      </c>
      <c r="EC61" s="16">
        <f t="shared" ref="EC61:GN61" si="533">-EC57*EC60*EC58*1000</f>
        <v>-8433.7305881750362</v>
      </c>
      <c r="ED61" s="16">
        <f t="shared" si="533"/>
        <v>-8433.7305881750362</v>
      </c>
      <c r="EE61" s="16">
        <f t="shared" si="533"/>
        <v>-8433.7305881750362</v>
      </c>
      <c r="EF61" s="16">
        <f t="shared" si="533"/>
        <v>-8433.7305881750362</v>
      </c>
      <c r="EG61" s="16">
        <f t="shared" si="533"/>
        <v>-8433.7305881750362</v>
      </c>
      <c r="EH61" s="16">
        <f t="shared" si="533"/>
        <v>-8433.7305881750362</v>
      </c>
      <c r="EI61" s="16">
        <f t="shared" si="533"/>
        <v>-8433.7305881750362</v>
      </c>
      <c r="EJ61" s="16">
        <f t="shared" si="533"/>
        <v>-8433.7305881750362</v>
      </c>
      <c r="EK61" s="16">
        <f t="shared" si="533"/>
        <v>-8433.7305881750362</v>
      </c>
      <c r="EL61" s="16">
        <f t="shared" si="533"/>
        <v>-8686.742505820288</v>
      </c>
      <c r="EM61" s="16">
        <f t="shared" si="533"/>
        <v>-8686.742505820288</v>
      </c>
      <c r="EN61" s="16">
        <f t="shared" si="533"/>
        <v>-8686.742505820288</v>
      </c>
      <c r="EO61" s="16">
        <f t="shared" si="533"/>
        <v>-8686.742505820288</v>
      </c>
      <c r="EP61" s="16">
        <f t="shared" si="533"/>
        <v>-8686.742505820288</v>
      </c>
      <c r="EQ61" s="16">
        <f t="shared" si="533"/>
        <v>-8686.742505820288</v>
      </c>
      <c r="ER61" s="16">
        <f t="shared" si="533"/>
        <v>-8686.742505820288</v>
      </c>
      <c r="ES61" s="16">
        <f t="shared" si="533"/>
        <v>-8686.742505820288</v>
      </c>
      <c r="ET61" s="16">
        <f t="shared" si="533"/>
        <v>-8686.742505820288</v>
      </c>
      <c r="EU61" s="16">
        <f t="shared" si="533"/>
        <v>-8686.742505820288</v>
      </c>
      <c r="EV61" s="16">
        <f t="shared" si="533"/>
        <v>-8686.742505820288</v>
      </c>
      <c r="EW61" s="16">
        <f t="shared" si="533"/>
        <v>-8686.742505820288</v>
      </c>
      <c r="EX61" s="16">
        <f t="shared" si="533"/>
        <v>-8947.3447809948957</v>
      </c>
      <c r="EY61" s="16">
        <f t="shared" si="533"/>
        <v>-8947.3447809948957</v>
      </c>
      <c r="EZ61" s="16">
        <f t="shared" si="533"/>
        <v>-8947.3447809948957</v>
      </c>
      <c r="FA61" s="16">
        <f t="shared" si="533"/>
        <v>-8947.3447809948957</v>
      </c>
      <c r="FB61" s="16">
        <f t="shared" si="533"/>
        <v>-8947.3447809948957</v>
      </c>
      <c r="FC61" s="16">
        <f t="shared" si="533"/>
        <v>-8947.3447809948957</v>
      </c>
      <c r="FD61" s="16">
        <f t="shared" si="533"/>
        <v>-8947.3447809948957</v>
      </c>
      <c r="FE61" s="16">
        <f t="shared" si="533"/>
        <v>-8947.3447809948957</v>
      </c>
      <c r="FF61" s="16">
        <f t="shared" si="533"/>
        <v>-8947.3447809948957</v>
      </c>
      <c r="FG61" s="16">
        <f t="shared" si="533"/>
        <v>-8947.3447809948957</v>
      </c>
      <c r="FH61" s="16">
        <f t="shared" si="533"/>
        <v>-8947.3447809948957</v>
      </c>
      <c r="FI61" s="16">
        <f t="shared" si="533"/>
        <v>-8947.3447809948957</v>
      </c>
      <c r="FJ61" s="16">
        <f t="shared" si="533"/>
        <v>-9215.7651244247445</v>
      </c>
      <c r="FK61" s="16">
        <f t="shared" si="533"/>
        <v>-9215.7651244247445</v>
      </c>
      <c r="FL61" s="16">
        <f t="shared" si="533"/>
        <v>-9215.7651244247445</v>
      </c>
      <c r="FM61" s="16">
        <f t="shared" si="533"/>
        <v>-9215.7651244247445</v>
      </c>
      <c r="FN61" s="16">
        <f t="shared" si="533"/>
        <v>-9215.7651244247445</v>
      </c>
      <c r="FO61" s="16">
        <f t="shared" si="533"/>
        <v>-9215.7651244247445</v>
      </c>
      <c r="FP61" s="16">
        <f t="shared" si="533"/>
        <v>-9215.7651244247445</v>
      </c>
      <c r="FQ61" s="16">
        <f t="shared" si="533"/>
        <v>-9215.7651244247445</v>
      </c>
      <c r="FR61" s="16">
        <f t="shared" si="533"/>
        <v>-9215.7651244247445</v>
      </c>
      <c r="FS61" s="16">
        <f t="shared" si="533"/>
        <v>-9215.7651244247445</v>
      </c>
      <c r="FT61" s="16">
        <f t="shared" si="533"/>
        <v>-9215.7651244247445</v>
      </c>
      <c r="FU61" s="16">
        <f t="shared" si="533"/>
        <v>-9215.7651244247445</v>
      </c>
      <c r="FV61" s="16">
        <f t="shared" si="533"/>
        <v>-9492.2380781574866</v>
      </c>
      <c r="FW61" s="16">
        <f t="shared" si="533"/>
        <v>-9492.2380781574866</v>
      </c>
      <c r="FX61" s="16">
        <f t="shared" si="533"/>
        <v>-9492.2380781574866</v>
      </c>
      <c r="FY61" s="16">
        <f t="shared" si="533"/>
        <v>-9492.2380781574866</v>
      </c>
      <c r="FZ61" s="16">
        <f t="shared" si="533"/>
        <v>-9492.2380781574866</v>
      </c>
      <c r="GA61" s="16">
        <f t="shared" si="533"/>
        <v>-9492.2380781574866</v>
      </c>
      <c r="GB61" s="16">
        <f t="shared" si="533"/>
        <v>-9492.2380781574866</v>
      </c>
      <c r="GC61" s="16">
        <f t="shared" si="533"/>
        <v>-9492.2380781574866</v>
      </c>
      <c r="GD61" s="16">
        <f t="shared" si="533"/>
        <v>-9492.2380781574866</v>
      </c>
      <c r="GE61" s="16">
        <f t="shared" si="533"/>
        <v>-9492.2380781574866</v>
      </c>
      <c r="GF61" s="16">
        <f t="shared" si="533"/>
        <v>-9492.2380781574866</v>
      </c>
      <c r="GG61" s="16">
        <f t="shared" si="533"/>
        <v>-9492.2380781574866</v>
      </c>
      <c r="GH61" s="16">
        <f t="shared" si="533"/>
        <v>-9777.0052205022112</v>
      </c>
      <c r="GI61" s="16">
        <f t="shared" si="533"/>
        <v>-9777.0052205022112</v>
      </c>
      <c r="GJ61" s="16">
        <f t="shared" si="533"/>
        <v>-9777.0052205022112</v>
      </c>
      <c r="GK61" s="16">
        <f t="shared" si="533"/>
        <v>-9777.0052205022112</v>
      </c>
      <c r="GL61" s="16">
        <f t="shared" si="533"/>
        <v>-9777.0052205022112</v>
      </c>
      <c r="GM61" s="16">
        <f t="shared" si="533"/>
        <v>-9777.0052205022112</v>
      </c>
      <c r="GN61" s="16">
        <f t="shared" si="533"/>
        <v>-9777.0052205022112</v>
      </c>
      <c r="GO61" s="16">
        <f t="shared" ref="GO61:IZ61" si="534">-GO57*GO60*GO58*1000</f>
        <v>-9777.0052205022112</v>
      </c>
      <c r="GP61" s="16">
        <f t="shared" si="534"/>
        <v>-9777.0052205022112</v>
      </c>
      <c r="GQ61" s="16">
        <f t="shared" si="534"/>
        <v>-9777.0052205022112</v>
      </c>
      <c r="GR61" s="16">
        <f t="shared" si="534"/>
        <v>-9777.0052205022112</v>
      </c>
      <c r="GS61" s="16">
        <f t="shared" si="534"/>
        <v>-9777.0052205022112</v>
      </c>
      <c r="GT61" s="16">
        <f t="shared" si="534"/>
        <v>-10070.315377117278</v>
      </c>
      <c r="GU61" s="16">
        <f t="shared" si="534"/>
        <v>-10070.315377117278</v>
      </c>
      <c r="GV61" s="16">
        <f t="shared" si="534"/>
        <v>-10070.315377117278</v>
      </c>
      <c r="GW61" s="16">
        <f t="shared" si="534"/>
        <v>-10070.315377117278</v>
      </c>
      <c r="GX61" s="16">
        <f t="shared" si="534"/>
        <v>-10070.315377117278</v>
      </c>
      <c r="GY61" s="16">
        <f t="shared" si="534"/>
        <v>-10070.315377117278</v>
      </c>
      <c r="GZ61" s="16">
        <f t="shared" si="534"/>
        <v>-10070.315377117278</v>
      </c>
      <c r="HA61" s="16">
        <f t="shared" si="534"/>
        <v>-10070.315377117278</v>
      </c>
      <c r="HB61" s="16">
        <f t="shared" si="534"/>
        <v>-10070.315377117278</v>
      </c>
      <c r="HC61" s="16">
        <f t="shared" si="534"/>
        <v>-10070.315377117278</v>
      </c>
      <c r="HD61" s="16">
        <f t="shared" si="534"/>
        <v>-10070.315377117278</v>
      </c>
      <c r="HE61" s="16">
        <f t="shared" si="534"/>
        <v>-10070.315377117278</v>
      </c>
      <c r="HF61" s="16">
        <f t="shared" si="534"/>
        <v>-10372.424838430796</v>
      </c>
      <c r="HG61" s="16">
        <f t="shared" si="534"/>
        <v>-10372.424838430796</v>
      </c>
      <c r="HH61" s="16">
        <f t="shared" si="534"/>
        <v>-10372.424838430796</v>
      </c>
      <c r="HI61" s="16">
        <f t="shared" si="534"/>
        <v>-10372.424838430796</v>
      </c>
      <c r="HJ61" s="16">
        <f t="shared" si="534"/>
        <v>-10372.424838430796</v>
      </c>
      <c r="HK61" s="16">
        <f t="shared" si="534"/>
        <v>-10372.424838430796</v>
      </c>
      <c r="HL61" s="16">
        <f t="shared" si="534"/>
        <v>-10372.424838430796</v>
      </c>
      <c r="HM61" s="16">
        <f t="shared" si="534"/>
        <v>-10372.424838430796</v>
      </c>
      <c r="HN61" s="16">
        <f t="shared" si="534"/>
        <v>-10372.424838430796</v>
      </c>
      <c r="HO61" s="16">
        <f t="shared" si="534"/>
        <v>-10372.424838430796</v>
      </c>
      <c r="HP61" s="16">
        <f t="shared" si="534"/>
        <v>-10372.424838430796</v>
      </c>
      <c r="HQ61" s="16">
        <f t="shared" si="534"/>
        <v>-10372.424838430796</v>
      </c>
      <c r="HR61" s="16">
        <f t="shared" si="534"/>
        <v>-10683.59758358372</v>
      </c>
      <c r="HS61" s="16">
        <f t="shared" si="534"/>
        <v>-10683.59758358372</v>
      </c>
      <c r="HT61" s="16">
        <f t="shared" si="534"/>
        <v>-10683.59758358372</v>
      </c>
      <c r="HU61" s="16">
        <f t="shared" si="534"/>
        <v>-10683.59758358372</v>
      </c>
      <c r="HV61" s="16">
        <f t="shared" si="534"/>
        <v>-10683.59758358372</v>
      </c>
      <c r="HW61" s="16">
        <f t="shared" si="534"/>
        <v>-10683.59758358372</v>
      </c>
      <c r="HX61" s="16">
        <f t="shared" si="534"/>
        <v>-10683.59758358372</v>
      </c>
      <c r="HY61" s="16">
        <f t="shared" si="534"/>
        <v>-10683.59758358372</v>
      </c>
      <c r="HZ61" s="16">
        <f t="shared" si="534"/>
        <v>-10683.59758358372</v>
      </c>
      <c r="IA61" s="16">
        <f t="shared" si="534"/>
        <v>-10683.59758358372</v>
      </c>
      <c r="IB61" s="16">
        <f t="shared" si="534"/>
        <v>-10683.59758358372</v>
      </c>
      <c r="IC61" s="16">
        <f t="shared" si="534"/>
        <v>-10683.59758358372</v>
      </c>
      <c r="ID61" s="16">
        <f t="shared" si="534"/>
        <v>-11004.105511091233</v>
      </c>
      <c r="IE61" s="16">
        <f t="shared" si="534"/>
        <v>-11004.105511091233</v>
      </c>
      <c r="IF61" s="16">
        <f t="shared" si="534"/>
        <v>-11004.105511091233</v>
      </c>
      <c r="IG61" s="16">
        <f t="shared" si="534"/>
        <v>-11004.105511091233</v>
      </c>
      <c r="IH61" s="16">
        <f t="shared" si="534"/>
        <v>-11004.105511091233</v>
      </c>
      <c r="II61" s="16">
        <f t="shared" si="534"/>
        <v>-11004.105511091233</v>
      </c>
      <c r="IJ61" s="16">
        <f t="shared" si="534"/>
        <v>-11004.105511091233</v>
      </c>
      <c r="IK61" s="16">
        <f t="shared" si="534"/>
        <v>-11004.105511091233</v>
      </c>
      <c r="IL61" s="16">
        <f t="shared" si="534"/>
        <v>-11004.105511091233</v>
      </c>
      <c r="IM61" s="16">
        <f t="shared" si="534"/>
        <v>-11004.105511091233</v>
      </c>
      <c r="IN61" s="16">
        <f t="shared" si="534"/>
        <v>-11004.105511091233</v>
      </c>
      <c r="IO61" s="16">
        <f t="shared" si="534"/>
        <v>-11004.105511091233</v>
      </c>
      <c r="IP61" s="16">
        <f t="shared" si="534"/>
        <v>-11334.228676423971</v>
      </c>
      <c r="IQ61" s="16">
        <f t="shared" si="534"/>
        <v>-11334.228676423971</v>
      </c>
      <c r="IR61" s="16">
        <f t="shared" si="534"/>
        <v>-11334.228676423971</v>
      </c>
      <c r="IS61" s="16">
        <f t="shared" si="534"/>
        <v>-11334.228676423971</v>
      </c>
      <c r="IT61" s="16">
        <f t="shared" si="534"/>
        <v>-11334.228676423971</v>
      </c>
      <c r="IU61" s="16">
        <f t="shared" si="534"/>
        <v>-11334.228676423971</v>
      </c>
      <c r="IV61" s="16">
        <f t="shared" si="534"/>
        <v>-11334.228676423971</v>
      </c>
      <c r="IW61" s="16">
        <f t="shared" si="534"/>
        <v>-11334.228676423971</v>
      </c>
      <c r="IX61" s="16">
        <f t="shared" si="534"/>
        <v>-11334.228676423971</v>
      </c>
      <c r="IY61" s="16">
        <f t="shared" si="534"/>
        <v>-11334.228676423971</v>
      </c>
      <c r="IZ61" s="16">
        <f t="shared" si="534"/>
        <v>-11334.228676423971</v>
      </c>
      <c r="JA61" s="16">
        <f t="shared" ref="JA61:LL61" si="535">-JA57*JA60*JA58*1000</f>
        <v>-11334.228676423971</v>
      </c>
      <c r="JB61" s="16">
        <f t="shared" si="535"/>
        <v>-11674.25553671669</v>
      </c>
      <c r="JC61" s="16">
        <f t="shared" si="535"/>
        <v>-11674.25553671669</v>
      </c>
      <c r="JD61" s="16">
        <f t="shared" si="535"/>
        <v>-11674.25553671669</v>
      </c>
      <c r="JE61" s="16">
        <f t="shared" si="535"/>
        <v>-11674.25553671669</v>
      </c>
      <c r="JF61" s="16">
        <f t="shared" si="535"/>
        <v>-11674.25553671669</v>
      </c>
      <c r="JG61" s="16">
        <f t="shared" si="535"/>
        <v>-11674.25553671669</v>
      </c>
      <c r="JH61" s="16">
        <f t="shared" si="535"/>
        <v>-11674.25553671669</v>
      </c>
      <c r="JI61" s="16">
        <f t="shared" si="535"/>
        <v>-11674.25553671669</v>
      </c>
      <c r="JJ61" s="16">
        <f t="shared" si="535"/>
        <v>-11674.25553671669</v>
      </c>
      <c r="JK61" s="16">
        <f t="shared" si="535"/>
        <v>-11674.25553671669</v>
      </c>
      <c r="JL61" s="16">
        <f t="shared" si="535"/>
        <v>-11674.25553671669</v>
      </c>
      <c r="JM61" s="16">
        <f t="shared" si="535"/>
        <v>-11674.25553671669</v>
      </c>
      <c r="JN61" s="16">
        <f t="shared" si="535"/>
        <v>-12024.48320281819</v>
      </c>
      <c r="JO61" s="16">
        <f t="shared" si="535"/>
        <v>-12024.48320281819</v>
      </c>
      <c r="JP61" s="16">
        <f t="shared" si="535"/>
        <v>-12024.48320281819</v>
      </c>
      <c r="JQ61" s="16">
        <f t="shared" si="535"/>
        <v>-12024.48320281819</v>
      </c>
      <c r="JR61" s="16">
        <f t="shared" si="535"/>
        <v>-12024.48320281819</v>
      </c>
      <c r="JS61" s="16">
        <f t="shared" si="535"/>
        <v>-12024.48320281819</v>
      </c>
      <c r="JT61" s="16">
        <f t="shared" si="535"/>
        <v>-12024.48320281819</v>
      </c>
      <c r="JU61" s="16">
        <f t="shared" si="535"/>
        <v>-12024.48320281819</v>
      </c>
      <c r="JV61" s="16">
        <f t="shared" si="535"/>
        <v>-12024.48320281819</v>
      </c>
      <c r="JW61" s="16">
        <f t="shared" si="535"/>
        <v>-12024.48320281819</v>
      </c>
      <c r="JX61" s="16">
        <f t="shared" si="535"/>
        <v>-12024.48320281819</v>
      </c>
      <c r="JY61" s="16">
        <f t="shared" si="535"/>
        <v>-12024.48320281819</v>
      </c>
      <c r="JZ61" s="16">
        <f t="shared" si="535"/>
        <v>-12385.217698902738</v>
      </c>
      <c r="KA61" s="16">
        <f t="shared" si="535"/>
        <v>-12385.217698902738</v>
      </c>
      <c r="KB61" s="16">
        <f t="shared" si="535"/>
        <v>-12385.217698902738</v>
      </c>
      <c r="KC61" s="16">
        <f t="shared" si="535"/>
        <v>-12385.217698902738</v>
      </c>
      <c r="KD61" s="16">
        <f t="shared" si="535"/>
        <v>-12385.217698902738</v>
      </c>
      <c r="KE61" s="16">
        <f t="shared" si="535"/>
        <v>-12385.217698902738</v>
      </c>
      <c r="KF61" s="16">
        <f t="shared" si="535"/>
        <v>-12385.217698902738</v>
      </c>
      <c r="KG61" s="16">
        <f t="shared" si="535"/>
        <v>-12385.217698902738</v>
      </c>
      <c r="KH61" s="16">
        <f t="shared" si="535"/>
        <v>-12385.217698902738</v>
      </c>
      <c r="KI61" s="16">
        <f t="shared" si="535"/>
        <v>-12385.217698902738</v>
      </c>
      <c r="KJ61" s="16">
        <f t="shared" si="535"/>
        <v>-12385.217698902738</v>
      </c>
      <c r="KK61" s="16">
        <f t="shared" si="535"/>
        <v>-12385.217698902738</v>
      </c>
      <c r="KL61" s="16">
        <f t="shared" si="535"/>
        <v>-12756.774229869819</v>
      </c>
      <c r="KM61" s="16">
        <f t="shared" si="535"/>
        <v>-12756.774229869819</v>
      </c>
      <c r="KN61" s="16">
        <f t="shared" si="535"/>
        <v>-12756.774229869819</v>
      </c>
      <c r="KO61" s="16">
        <f t="shared" si="535"/>
        <v>-12756.774229869819</v>
      </c>
      <c r="KP61" s="16">
        <f t="shared" si="535"/>
        <v>-12756.774229869819</v>
      </c>
      <c r="KQ61" s="16">
        <f t="shared" si="535"/>
        <v>-12756.774229869819</v>
      </c>
      <c r="KR61" s="16">
        <f t="shared" si="535"/>
        <v>-12756.774229869819</v>
      </c>
      <c r="KS61" s="16">
        <f t="shared" si="535"/>
        <v>-12756.774229869819</v>
      </c>
      <c r="KT61" s="16">
        <f t="shared" si="535"/>
        <v>-12756.774229869819</v>
      </c>
      <c r="KU61" s="16">
        <f t="shared" si="535"/>
        <v>-12756.774229869819</v>
      </c>
      <c r="KV61" s="16">
        <f t="shared" si="535"/>
        <v>-12756.774229869819</v>
      </c>
      <c r="KW61" s="16">
        <f t="shared" si="535"/>
        <v>-12756.774229869819</v>
      </c>
      <c r="KX61" s="16">
        <f t="shared" si="535"/>
        <v>-13139.477456765913</v>
      </c>
      <c r="KY61" s="16">
        <f t="shared" si="535"/>
        <v>-13139.477456765913</v>
      </c>
      <c r="KZ61" s="16">
        <f t="shared" si="535"/>
        <v>-13139.477456765913</v>
      </c>
      <c r="LA61" s="16">
        <f t="shared" si="535"/>
        <v>-13139.477456765913</v>
      </c>
      <c r="LB61" s="16">
        <f t="shared" si="535"/>
        <v>-13139.477456765913</v>
      </c>
      <c r="LC61" s="16">
        <f t="shared" si="535"/>
        <v>-13139.477456765913</v>
      </c>
      <c r="LD61" s="16">
        <f t="shared" si="535"/>
        <v>-13139.477456765913</v>
      </c>
      <c r="LE61" s="16">
        <f t="shared" si="535"/>
        <v>-13139.477456765913</v>
      </c>
      <c r="LF61" s="16">
        <f t="shared" si="535"/>
        <v>-13139.477456765913</v>
      </c>
      <c r="LG61" s="16">
        <f t="shared" si="535"/>
        <v>-13139.477456765913</v>
      </c>
      <c r="LH61" s="16">
        <f t="shared" si="535"/>
        <v>-13139.477456765913</v>
      </c>
      <c r="LI61" s="16">
        <f t="shared" si="535"/>
        <v>-13139.477456765913</v>
      </c>
      <c r="LJ61" s="16">
        <f t="shared" si="535"/>
        <v>-13533.661780468892</v>
      </c>
      <c r="LK61" s="16">
        <f t="shared" si="535"/>
        <v>-13533.661780468892</v>
      </c>
      <c r="LL61" s="16">
        <f t="shared" si="535"/>
        <v>-13533.661780468892</v>
      </c>
      <c r="LM61" s="16">
        <f t="shared" ref="LM61:MZ61" si="536">-LM57*LM60*LM58*1000</f>
        <v>-13533.661780468892</v>
      </c>
      <c r="LN61" s="16">
        <f t="shared" si="536"/>
        <v>-13533.661780468892</v>
      </c>
      <c r="LO61" s="16">
        <f t="shared" si="536"/>
        <v>-13533.661780468892</v>
      </c>
      <c r="LP61" s="16">
        <f t="shared" si="536"/>
        <v>-13533.661780468892</v>
      </c>
      <c r="LQ61" s="16">
        <f t="shared" si="536"/>
        <v>-13533.661780468892</v>
      </c>
      <c r="LR61" s="16">
        <f t="shared" si="536"/>
        <v>-13533.661780468892</v>
      </c>
      <c r="LS61" s="16">
        <f t="shared" si="536"/>
        <v>-13533.661780468892</v>
      </c>
      <c r="LT61" s="16">
        <f t="shared" si="536"/>
        <v>-13533.661780468892</v>
      </c>
      <c r="LU61" s="16">
        <f t="shared" si="536"/>
        <v>-13533.661780468892</v>
      </c>
      <c r="LV61" s="16">
        <f t="shared" si="536"/>
        <v>-13939.671633882957</v>
      </c>
      <c r="LW61" s="16">
        <f t="shared" si="536"/>
        <v>-13939.671633882957</v>
      </c>
      <c r="LX61" s="16">
        <f t="shared" si="536"/>
        <v>-13939.671633882957</v>
      </c>
      <c r="LY61" s="16">
        <f t="shared" si="536"/>
        <v>-13939.671633882957</v>
      </c>
      <c r="LZ61" s="16">
        <f t="shared" si="536"/>
        <v>-13939.671633882957</v>
      </c>
      <c r="MA61" s="16">
        <f t="shared" si="536"/>
        <v>-13939.671633882957</v>
      </c>
      <c r="MB61" s="16">
        <f t="shared" si="536"/>
        <v>-13939.671633882957</v>
      </c>
      <c r="MC61" s="16">
        <f t="shared" si="536"/>
        <v>-13939.671633882957</v>
      </c>
      <c r="MD61" s="16">
        <f t="shared" si="536"/>
        <v>-13939.671633882957</v>
      </c>
      <c r="ME61" s="16">
        <f t="shared" si="536"/>
        <v>-13939.671633882957</v>
      </c>
      <c r="MF61" s="16">
        <f t="shared" si="536"/>
        <v>-13939.671633882957</v>
      </c>
      <c r="MG61" s="16">
        <f t="shared" si="536"/>
        <v>-13939.671633882957</v>
      </c>
      <c r="MH61" s="16">
        <f t="shared" si="536"/>
        <v>-14357.861782899447</v>
      </c>
      <c r="MI61" s="16">
        <f t="shared" si="536"/>
        <v>-14357.861782899447</v>
      </c>
      <c r="MJ61" s="16">
        <f t="shared" si="536"/>
        <v>-14357.861782899447</v>
      </c>
      <c r="MK61" s="16">
        <f t="shared" si="536"/>
        <v>-14357.861782899447</v>
      </c>
      <c r="ML61" s="16">
        <f t="shared" si="536"/>
        <v>-14357.861782899447</v>
      </c>
      <c r="MM61" s="16">
        <f t="shared" si="536"/>
        <v>-14357.861782899447</v>
      </c>
      <c r="MN61" s="16">
        <f t="shared" si="536"/>
        <v>-14357.861782899447</v>
      </c>
      <c r="MO61" s="16">
        <f t="shared" si="536"/>
        <v>-14357.861782899447</v>
      </c>
      <c r="MP61" s="16">
        <f t="shared" si="536"/>
        <v>-14357.861782899447</v>
      </c>
      <c r="MQ61" s="16">
        <f t="shared" si="536"/>
        <v>-14357.861782899447</v>
      </c>
      <c r="MR61" s="16">
        <f t="shared" si="536"/>
        <v>-14357.861782899447</v>
      </c>
      <c r="MS61" s="16">
        <f t="shared" si="536"/>
        <v>-14357.861782899447</v>
      </c>
      <c r="MT61" s="16">
        <f t="shared" si="536"/>
        <v>-14788.597636386427</v>
      </c>
      <c r="MU61" s="16">
        <f t="shared" si="536"/>
        <v>-14788.597636386427</v>
      </c>
      <c r="MV61" s="16">
        <f t="shared" si="536"/>
        <v>-14788.597636386427</v>
      </c>
      <c r="MW61" s="16">
        <f t="shared" si="536"/>
        <v>-14788.597636386427</v>
      </c>
      <c r="MX61" s="16">
        <f t="shared" si="536"/>
        <v>-14788.597636386427</v>
      </c>
      <c r="MY61" s="16">
        <f t="shared" si="536"/>
        <v>-14788.597636386427</v>
      </c>
      <c r="MZ61" s="16">
        <f t="shared" si="536"/>
        <v>-14788.597636386427</v>
      </c>
      <c r="NA61" s="1"/>
      <c r="NB61" s="19" t="str">
        <f t="shared" si="521"/>
        <v>Capacity Credits ($)</v>
      </c>
      <c r="NC61" s="16">
        <f t="shared" ref="NC61:NL62" si="537">SUMIF($E$3:$MZ$3,NC$3,$E61:$MZ61)</f>
        <v>-76624.88185924002</v>
      </c>
      <c r="ND61" s="16">
        <f t="shared" si="537"/>
        <v>-11731.448471600001</v>
      </c>
      <c r="NE61" s="16">
        <f t="shared" si="537"/>
        <v>-56503.904118804996</v>
      </c>
      <c r="NF61" s="16">
        <f t="shared" si="537"/>
        <v>-50949.98943448699</v>
      </c>
      <c r="NG61" s="16">
        <f t="shared" si="537"/>
        <v>-42208.516711504002</v>
      </c>
      <c r="NH61" s="16">
        <f t="shared" si="537"/>
        <v>-46465.797617382013</v>
      </c>
      <c r="NI61" s="16">
        <f t="shared" si="537"/>
        <v>-57352.890521355002</v>
      </c>
      <c r="NJ61" s="16">
        <f t="shared" si="537"/>
        <v>-72935.65003725003</v>
      </c>
      <c r="NK61" s="16">
        <f t="shared" si="537"/>
        <v>-86828.154806249993</v>
      </c>
      <c r="NL61" s="16">
        <f t="shared" si="537"/>
        <v>-94237.490683049982</v>
      </c>
      <c r="NM61" s="16">
        <f t="shared" ref="NM61:NV62" si="538">SUMIF($E$3:$MZ$3,NM$3,$E61:$MZ61)</f>
        <v>-97064.615403541509</v>
      </c>
      <c r="NN61" s="16">
        <f t="shared" si="538"/>
        <v>-99976.553865647758</v>
      </c>
      <c r="NO61" s="16">
        <f t="shared" si="538"/>
        <v>-102975.85048161722</v>
      </c>
      <c r="NP61" s="16">
        <f t="shared" si="538"/>
        <v>-106065.12599606573</v>
      </c>
      <c r="NQ61" s="16">
        <f t="shared" si="538"/>
        <v>-109247.07977594767</v>
      </c>
      <c r="NR61" s="16">
        <f t="shared" si="538"/>
        <v>-112524.49216922616</v>
      </c>
      <c r="NS61" s="16">
        <f t="shared" si="538"/>
        <v>-115900.22693430289</v>
      </c>
      <c r="NT61" s="16">
        <f t="shared" si="538"/>
        <v>-119377.23374233201</v>
      </c>
      <c r="NU61" s="16">
        <f t="shared" si="538"/>
        <v>-122958.55075460199</v>
      </c>
      <c r="NV61" s="16">
        <f t="shared" si="538"/>
        <v>-126647.30727723999</v>
      </c>
      <c r="NW61" s="16">
        <f t="shared" ref="NW61:OF62" si="539">SUMIF($E$3:$MZ$3,NW$3,$E61:$MZ61)</f>
        <v>-130446.7264955572</v>
      </c>
      <c r="NX61" s="16">
        <f t="shared" si="539"/>
        <v>-134360.12829042395</v>
      </c>
      <c r="NY61" s="16">
        <f t="shared" si="539"/>
        <v>-138390.93213913668</v>
      </c>
      <c r="NZ61" s="16">
        <f t="shared" si="539"/>
        <v>-142542.66010331074</v>
      </c>
      <c r="OA61" s="16">
        <f t="shared" si="539"/>
        <v>-146818.93990641012</v>
      </c>
      <c r="OB61" s="16">
        <f t="shared" si="539"/>
        <v>-151223.50810360242</v>
      </c>
      <c r="OC61" s="16">
        <f t="shared" si="539"/>
        <v>-155760.21334671052</v>
      </c>
      <c r="OD61" s="16">
        <f t="shared" si="539"/>
        <v>-160433.01974711177</v>
      </c>
      <c r="OE61" s="16">
        <f t="shared" si="539"/>
        <v>-165246.01033952518</v>
      </c>
      <c r="OF61" s="16">
        <f t="shared" si="539"/>
        <v>-170203.3906497109</v>
      </c>
      <c r="OH61" s="58" t="str">
        <f>_xlfn.CONCAT(C57," ",D61)</f>
        <v>NYPA Niagara Contract Capacity Credits ($)</v>
      </c>
    </row>
    <row r="62" spans="2:398" x14ac:dyDescent="0.25">
      <c r="C62" s="3"/>
      <c r="D62" s="19" t="s">
        <v>270</v>
      </c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O62" s="16"/>
      <c r="IP62" s="16"/>
      <c r="IQ62" s="16"/>
      <c r="IR62" s="16"/>
      <c r="IS62" s="16"/>
      <c r="IT62" s="16"/>
      <c r="IU62" s="16"/>
      <c r="IV62" s="16"/>
      <c r="IW62" s="16"/>
      <c r="IX62" s="16"/>
      <c r="IY62" s="16"/>
      <c r="IZ62" s="16"/>
      <c r="JA62" s="16"/>
      <c r="JB62" s="16"/>
      <c r="JC62" s="16"/>
      <c r="JD62" s="16"/>
      <c r="JE62" s="16"/>
      <c r="JF62" s="16"/>
      <c r="JG62" s="16"/>
      <c r="JH62" s="16"/>
      <c r="JI62" s="16"/>
      <c r="JJ62" s="16"/>
      <c r="JK62" s="16"/>
      <c r="JL62" s="16"/>
      <c r="JM62" s="16"/>
      <c r="JN62" s="16"/>
      <c r="JO62" s="16"/>
      <c r="JP62" s="16"/>
      <c r="JQ62" s="16"/>
      <c r="JR62" s="16"/>
      <c r="JS62" s="16"/>
      <c r="JT62" s="16"/>
      <c r="JU62" s="16"/>
      <c r="JV62" s="16"/>
      <c r="JW62" s="16"/>
      <c r="JX62" s="16"/>
      <c r="JY62" s="16"/>
      <c r="JZ62" s="16"/>
      <c r="KA62" s="16"/>
      <c r="KB62" s="16"/>
      <c r="KC62" s="16"/>
      <c r="KD62" s="16"/>
      <c r="KE62" s="16"/>
      <c r="KF62" s="16"/>
      <c r="KG62" s="16"/>
      <c r="KH62" s="16"/>
      <c r="KI62" s="16"/>
      <c r="KJ62" s="16"/>
      <c r="KK62" s="16"/>
      <c r="KL62" s="16"/>
      <c r="KM62" s="16"/>
      <c r="KN62" s="16"/>
      <c r="KO62" s="16"/>
      <c r="KP62" s="16"/>
      <c r="KQ62" s="16"/>
      <c r="KR62" s="16"/>
      <c r="KS62" s="16"/>
      <c r="KT62" s="16"/>
      <c r="KU62" s="16"/>
      <c r="KV62" s="16"/>
      <c r="KW62" s="16"/>
      <c r="KX62" s="16"/>
      <c r="KY62" s="16"/>
      <c r="KZ62" s="16"/>
      <c r="LA62" s="16"/>
      <c r="LB62" s="16"/>
      <c r="LC62" s="16"/>
      <c r="LD62" s="16"/>
      <c r="LE62" s="16"/>
      <c r="LF62" s="16"/>
      <c r="LG62" s="16"/>
      <c r="LH62" s="16"/>
      <c r="LI62" s="16"/>
      <c r="LJ62" s="16"/>
      <c r="LK62" s="16"/>
      <c r="LL62" s="16"/>
      <c r="LM62" s="16"/>
      <c r="LN62" s="16"/>
      <c r="LO62" s="16"/>
      <c r="LP62" s="16"/>
      <c r="LQ62" s="16"/>
      <c r="LR62" s="16"/>
      <c r="LS62" s="16"/>
      <c r="LT62" s="16"/>
      <c r="LU62" s="16"/>
      <c r="LV62" s="16"/>
      <c r="LW62" s="16"/>
      <c r="LX62" s="16"/>
      <c r="LY62" s="16"/>
      <c r="LZ62" s="16"/>
      <c r="MA62" s="16"/>
      <c r="MB62" s="16"/>
      <c r="MC62" s="16"/>
      <c r="MD62" s="16"/>
      <c r="ME62" s="16"/>
      <c r="MF62" s="16"/>
      <c r="MG62" s="16"/>
      <c r="MH62" s="16"/>
      <c r="MI62" s="16"/>
      <c r="MJ62" s="16"/>
      <c r="MK62" s="16"/>
      <c r="ML62" s="16"/>
      <c r="MM62" s="16"/>
      <c r="MN62" s="16"/>
      <c r="MO62" s="16"/>
      <c r="MP62" s="16"/>
      <c r="MQ62" s="16"/>
      <c r="MR62" s="16"/>
      <c r="MS62" s="16"/>
      <c r="MT62" s="16"/>
      <c r="MU62" s="16"/>
      <c r="MV62" s="16"/>
      <c r="MW62" s="16"/>
      <c r="MX62" s="16"/>
      <c r="MY62" s="16"/>
      <c r="MZ62" s="16"/>
      <c r="NA62" s="1"/>
      <c r="NB62" s="19" t="str">
        <f t="shared" si="521"/>
        <v>Self Supply Credits ($)</v>
      </c>
      <c r="NC62" s="16">
        <f t="shared" si="537"/>
        <v>0</v>
      </c>
      <c r="ND62" s="16">
        <f t="shared" si="537"/>
        <v>0</v>
      </c>
      <c r="NE62" s="16">
        <f t="shared" si="537"/>
        <v>0</v>
      </c>
      <c r="NF62" s="16">
        <f t="shared" si="537"/>
        <v>0</v>
      </c>
      <c r="NG62" s="16">
        <f t="shared" si="537"/>
        <v>0</v>
      </c>
      <c r="NH62" s="16">
        <f t="shared" si="537"/>
        <v>0</v>
      </c>
      <c r="NI62" s="16">
        <f t="shared" si="537"/>
        <v>0</v>
      </c>
      <c r="NJ62" s="16">
        <f t="shared" si="537"/>
        <v>0</v>
      </c>
      <c r="NK62" s="16">
        <f t="shared" si="537"/>
        <v>0</v>
      </c>
      <c r="NL62" s="16">
        <f t="shared" si="537"/>
        <v>0</v>
      </c>
      <c r="NM62" s="16">
        <f t="shared" si="538"/>
        <v>0</v>
      </c>
      <c r="NN62" s="16">
        <f t="shared" si="538"/>
        <v>0</v>
      </c>
      <c r="NO62" s="16">
        <f t="shared" si="538"/>
        <v>0</v>
      </c>
      <c r="NP62" s="16">
        <f t="shared" si="538"/>
        <v>0</v>
      </c>
      <c r="NQ62" s="16">
        <f t="shared" si="538"/>
        <v>0</v>
      </c>
      <c r="NR62" s="16">
        <f t="shared" si="538"/>
        <v>0</v>
      </c>
      <c r="NS62" s="16">
        <f t="shared" si="538"/>
        <v>0</v>
      </c>
      <c r="NT62" s="16">
        <f t="shared" si="538"/>
        <v>0</v>
      </c>
      <c r="NU62" s="16">
        <f t="shared" si="538"/>
        <v>0</v>
      </c>
      <c r="NV62" s="16">
        <f t="shared" si="538"/>
        <v>0</v>
      </c>
      <c r="NW62" s="16">
        <f t="shared" si="539"/>
        <v>0</v>
      </c>
      <c r="NX62" s="16">
        <f t="shared" si="539"/>
        <v>0</v>
      </c>
      <c r="NY62" s="16">
        <f t="shared" si="539"/>
        <v>0</v>
      </c>
      <c r="NZ62" s="16">
        <f t="shared" si="539"/>
        <v>0</v>
      </c>
      <c r="OA62" s="16">
        <f t="shared" si="539"/>
        <v>0</v>
      </c>
      <c r="OB62" s="16">
        <f t="shared" si="539"/>
        <v>0</v>
      </c>
      <c r="OC62" s="16">
        <f t="shared" si="539"/>
        <v>0</v>
      </c>
      <c r="OD62" s="16">
        <f t="shared" si="539"/>
        <v>0</v>
      </c>
      <c r="OE62" s="16">
        <f t="shared" si="539"/>
        <v>0</v>
      </c>
      <c r="OF62" s="16">
        <f t="shared" si="539"/>
        <v>0</v>
      </c>
      <c r="OH62" s="146"/>
    </row>
    <row r="64" spans="2:398" x14ac:dyDescent="0.25">
      <c r="B64" s="37" t="s">
        <v>31</v>
      </c>
      <c r="C64" s="23" t="s">
        <v>55</v>
      </c>
      <c r="D64" s="19" t="s">
        <v>73</v>
      </c>
      <c r="E64" s="14">
        <f>+Cap_MW_Lookups!C49</f>
        <v>1.2857142857142856</v>
      </c>
      <c r="F64" s="14">
        <f>+Cap_MW_Lookups!D49</f>
        <v>1.2857142857142856</v>
      </c>
      <c r="G64" s="14">
        <f>+Cap_MW_Lookups!E49</f>
        <v>1.2857142857142856</v>
      </c>
      <c r="H64" s="14">
        <f>+Cap_MW_Lookups!F49</f>
        <v>1.2857142857142856</v>
      </c>
      <c r="I64" s="14">
        <f>+Cap_MW_Lookups!G49</f>
        <v>1.2857142857142856</v>
      </c>
      <c r="J64" s="14">
        <f>+Cap_MW_Lookups!H49</f>
        <v>1.2857142857142856</v>
      </c>
      <c r="K64" s="14">
        <f>+Cap_MW_Lookups!I49</f>
        <v>1.2857142857142856</v>
      </c>
      <c r="L64" s="14">
        <f>+Cap_MW_Lookups!J49</f>
        <v>1.2857142857142856</v>
      </c>
      <c r="M64" s="14">
        <f>+Cap_MW_Lookups!K49</f>
        <v>1.2857142857142856</v>
      </c>
      <c r="N64" s="14">
        <f>+Cap_MW_Lookups!L49</f>
        <v>1.2857142857142856</v>
      </c>
      <c r="O64" s="14">
        <f>+Cap_MW_Lookups!M49</f>
        <v>1.2857142857142856</v>
      </c>
      <c r="P64" s="14">
        <f>+Cap_MW_Lookups!N49</f>
        <v>1.2857142857142856</v>
      </c>
      <c r="Q64" s="14">
        <f>+Cap_MW_Lookups!O49</f>
        <v>1.2857142857142856</v>
      </c>
      <c r="R64" s="14">
        <f>+Cap_MW_Lookups!P49</f>
        <v>1.2857142857142856</v>
      </c>
      <c r="S64" s="14">
        <f>+Cap_MW_Lookups!Q49</f>
        <v>1.2857142857142856</v>
      </c>
      <c r="T64" s="14">
        <f>+Cap_MW_Lookups!R49</f>
        <v>1.2857142857142856</v>
      </c>
      <c r="U64" s="14">
        <f>+Cap_MW_Lookups!S49</f>
        <v>1.2857142857142856</v>
      </c>
      <c r="V64" s="14">
        <f>+Cap_MW_Lookups!T49</f>
        <v>1.2857142857142856</v>
      </c>
      <c r="W64" s="14">
        <f>+Cap_MW_Lookups!U49</f>
        <v>1.2857142857142856</v>
      </c>
      <c r="X64" s="14">
        <f>+Cap_MW_Lookups!V49</f>
        <v>1.2857142857142856</v>
      </c>
      <c r="Y64" s="14">
        <f>+Cap_MW_Lookups!W49</f>
        <v>1.2857142857142856</v>
      </c>
      <c r="Z64" s="14">
        <f>+Cap_MW_Lookups!X49</f>
        <v>1.2857142857142856</v>
      </c>
      <c r="AA64" s="14">
        <f>+Cap_MW_Lookups!Y49</f>
        <v>1.2857142857142856</v>
      </c>
      <c r="AB64" s="14">
        <f>+Cap_MW_Lookups!Z49</f>
        <v>1.2857142857142856</v>
      </c>
      <c r="AC64" s="14">
        <f>+Cap_MW_Lookups!AA49</f>
        <v>1.2857142857142856</v>
      </c>
      <c r="AD64" s="14">
        <f>+Cap_MW_Lookups!AB49</f>
        <v>1.2857142857142856</v>
      </c>
      <c r="AE64" s="14">
        <f>+Cap_MW_Lookups!AC49</f>
        <v>1.2857142857142856</v>
      </c>
      <c r="AF64" s="14">
        <f>+Cap_MW_Lookups!AD49</f>
        <v>1.2857142857142856</v>
      </c>
      <c r="AG64" s="14">
        <f>+Cap_MW_Lookups!AE49</f>
        <v>1.2857142857142856</v>
      </c>
      <c r="AH64" s="14">
        <f>+Cap_MW_Lookups!AF49</f>
        <v>1.2857142857142856</v>
      </c>
      <c r="AI64" s="14">
        <f>+Cap_MW_Lookups!AG49</f>
        <v>1.2857142857142856</v>
      </c>
      <c r="AJ64" s="14">
        <f>+Cap_MW_Lookups!AH49</f>
        <v>1.2857142857142856</v>
      </c>
      <c r="AK64" s="14">
        <f>+Cap_MW_Lookups!AI49</f>
        <v>1.2857142857142856</v>
      </c>
      <c r="AL64" s="14">
        <f>+Cap_MW_Lookups!AJ49</f>
        <v>1.2857142857142856</v>
      </c>
      <c r="AM64" s="14">
        <f>+Cap_MW_Lookups!AK49</f>
        <v>1.2857142857142856</v>
      </c>
      <c r="AN64" s="14">
        <f>+Cap_MW_Lookups!AL49</f>
        <v>1.2857142857142856</v>
      </c>
      <c r="AO64" s="14">
        <f>+Cap_MW_Lookups!AM49</f>
        <v>1.2857142857142856</v>
      </c>
      <c r="AP64" s="14">
        <f>+Cap_MW_Lookups!AN49</f>
        <v>1.2857142857142856</v>
      </c>
      <c r="AQ64" s="14">
        <f>+Cap_MW_Lookups!AO49</f>
        <v>1.2857142857142856</v>
      </c>
      <c r="AR64" s="14">
        <f>+Cap_MW_Lookups!AP49</f>
        <v>1.2857142857142856</v>
      </c>
      <c r="AS64" s="14">
        <f>+Cap_MW_Lookups!AQ49</f>
        <v>1.2857142857142856</v>
      </c>
      <c r="AT64" s="14">
        <f>+Cap_MW_Lookups!AR49</f>
        <v>1.2857142857142856</v>
      </c>
      <c r="AU64" s="14">
        <f>+Cap_MW_Lookups!AS49</f>
        <v>1.2857142857142856</v>
      </c>
      <c r="AV64" s="14">
        <f>+Cap_MW_Lookups!AT49</f>
        <v>1.2857142857142856</v>
      </c>
      <c r="AW64" s="14">
        <f>+Cap_MW_Lookups!AU49</f>
        <v>1.2857142857142856</v>
      </c>
      <c r="AX64" s="14">
        <f>+Cap_MW_Lookups!AV49</f>
        <v>1.2857142857142856</v>
      </c>
      <c r="AY64" s="14">
        <f>+Cap_MW_Lookups!AW49</f>
        <v>1.2857142857142856</v>
      </c>
      <c r="AZ64" s="14">
        <f>+Cap_MW_Lookups!AX49</f>
        <v>1.2857142857142856</v>
      </c>
      <c r="BA64" s="14">
        <f>+Cap_MW_Lookups!AY49</f>
        <v>1.2857142857142856</v>
      </c>
      <c r="BB64" s="14">
        <f>+Cap_MW_Lookups!AZ49</f>
        <v>1.2857142857142856</v>
      </c>
      <c r="BC64" s="14">
        <f>+Cap_MW_Lookups!BA49</f>
        <v>1.2857142857142856</v>
      </c>
      <c r="BD64" s="14">
        <f>+Cap_MW_Lookups!BB49</f>
        <v>1.2857142857142856</v>
      </c>
      <c r="BE64" s="14">
        <f>+Cap_MW_Lookups!BC49</f>
        <v>1.2857142857142856</v>
      </c>
      <c r="BF64" s="14">
        <f>+Cap_MW_Lookups!BD49</f>
        <v>1.2857142857142856</v>
      </c>
      <c r="BG64" s="14">
        <f>+Cap_MW_Lookups!BE49</f>
        <v>1.2857142857142856</v>
      </c>
      <c r="BH64" s="14">
        <f>+Cap_MW_Lookups!BF49</f>
        <v>1.2857142857142856</v>
      </c>
      <c r="BI64" s="14">
        <f>+Cap_MW_Lookups!BG49</f>
        <v>1.2857142857142856</v>
      </c>
      <c r="BJ64" s="14">
        <f>+Cap_MW_Lookups!BH49</f>
        <v>1.2857142857142856</v>
      </c>
      <c r="BK64" s="14">
        <f>+Cap_MW_Lookups!BI49</f>
        <v>1.2857142857142856</v>
      </c>
      <c r="BL64" s="14">
        <f>+Cap_MW_Lookups!BJ49</f>
        <v>1.2857142857142856</v>
      </c>
      <c r="BM64" s="14">
        <f>+Cap_MW_Lookups!BK49</f>
        <v>1.2857142857142856</v>
      </c>
      <c r="BN64" s="14">
        <f>+Cap_MW_Lookups!BL49</f>
        <v>1.2857142857142856</v>
      </c>
      <c r="BO64" s="14">
        <f>+Cap_MW_Lookups!BM49</f>
        <v>1.2857142857142856</v>
      </c>
      <c r="BP64" s="14">
        <f>+Cap_MW_Lookups!BN49</f>
        <v>1.2857142857142856</v>
      </c>
      <c r="BQ64" s="14">
        <f>+Cap_MW_Lookups!BO49</f>
        <v>1.2857142857142856</v>
      </c>
      <c r="BR64" s="14">
        <f>+Cap_MW_Lookups!BP49</f>
        <v>1.2857142857142856</v>
      </c>
      <c r="BS64" s="14">
        <f>+Cap_MW_Lookups!BQ49</f>
        <v>1.2857142857142856</v>
      </c>
      <c r="BT64" s="14">
        <f>+Cap_MW_Lookups!BR49</f>
        <v>1.2857142857142856</v>
      </c>
      <c r="BU64" s="14">
        <f>+Cap_MW_Lookups!BS49</f>
        <v>1.2857142857142856</v>
      </c>
      <c r="BV64" s="14">
        <f>+Cap_MW_Lookups!BT49</f>
        <v>1.2857142857142856</v>
      </c>
      <c r="BW64" s="14">
        <f>+Cap_MW_Lookups!BU49</f>
        <v>1.2857142857142856</v>
      </c>
      <c r="BX64" s="14">
        <f>+Cap_MW_Lookups!BV49</f>
        <v>1.2857142857142856</v>
      </c>
      <c r="BY64" s="14">
        <f>+Cap_MW_Lookups!BW49</f>
        <v>1.2857142857142856</v>
      </c>
      <c r="BZ64" s="14">
        <f>+Cap_MW_Lookups!BX49</f>
        <v>1.2857142857142856</v>
      </c>
      <c r="CA64" s="14">
        <f>+Cap_MW_Lookups!BY49</f>
        <v>1.2857142857142856</v>
      </c>
      <c r="CB64" s="14">
        <f>+Cap_MW_Lookups!BZ49</f>
        <v>1.2857142857142856</v>
      </c>
      <c r="CC64" s="14">
        <f>+Cap_MW_Lookups!CA49</f>
        <v>1.2857142857142856</v>
      </c>
      <c r="CD64" s="14">
        <f>+Cap_MW_Lookups!CB49</f>
        <v>1.2857142857142856</v>
      </c>
      <c r="CE64" s="14">
        <f>+Cap_MW_Lookups!CC49</f>
        <v>1.2857142857142856</v>
      </c>
      <c r="CF64" s="14">
        <f>+Cap_MW_Lookups!CD49</f>
        <v>1.2857142857142856</v>
      </c>
      <c r="CG64" s="14">
        <f>+Cap_MW_Lookups!CE49</f>
        <v>1.2857142857142856</v>
      </c>
      <c r="CH64" s="14">
        <f>+Cap_MW_Lookups!CF49</f>
        <v>1.2857142857142856</v>
      </c>
      <c r="CI64" s="14">
        <f>+Cap_MW_Lookups!CG49</f>
        <v>1.2857142857142856</v>
      </c>
      <c r="CJ64" s="14">
        <f>+Cap_MW_Lookups!CH49</f>
        <v>1.2857142857142856</v>
      </c>
      <c r="CK64" s="14">
        <f>+Cap_MW_Lookups!CI49</f>
        <v>1.2857142857142856</v>
      </c>
      <c r="CL64" s="14">
        <f>+Cap_MW_Lookups!CJ49</f>
        <v>1.2857142857142856</v>
      </c>
      <c r="CM64" s="14">
        <f>+Cap_MW_Lookups!CK49</f>
        <v>1.2857142857142856</v>
      </c>
      <c r="CN64" s="14">
        <f>+Cap_MW_Lookups!CL49</f>
        <v>1.2857142857142856</v>
      </c>
      <c r="CO64" s="14">
        <f>+Cap_MW_Lookups!CM49</f>
        <v>1.2857142857142856</v>
      </c>
      <c r="CP64" s="14">
        <f>+Cap_MW_Lookups!CN49</f>
        <v>1.2857142857142856</v>
      </c>
      <c r="CQ64" s="14">
        <f>+Cap_MW_Lookups!CO49</f>
        <v>1.2857142857142856</v>
      </c>
      <c r="CR64" s="14">
        <f>+Cap_MW_Lookups!CP49</f>
        <v>1.2857142857142856</v>
      </c>
      <c r="CS64" s="14">
        <f>+Cap_MW_Lookups!CQ49</f>
        <v>1.2857142857142856</v>
      </c>
      <c r="CT64" s="14">
        <f>+Cap_MW_Lookups!CR49</f>
        <v>1.2857142857142856</v>
      </c>
      <c r="CU64" s="14">
        <f>+Cap_MW_Lookups!CS49</f>
        <v>1.2857142857142856</v>
      </c>
      <c r="CV64" s="14">
        <f>+Cap_MW_Lookups!CT49</f>
        <v>1.2857142857142856</v>
      </c>
      <c r="CW64" s="14">
        <f>+Cap_MW_Lookups!CU49</f>
        <v>1.2857142857142856</v>
      </c>
      <c r="CX64" s="14">
        <f>+Cap_MW_Lookups!CV49</f>
        <v>1.2857142857142856</v>
      </c>
      <c r="CY64" s="14">
        <f>+Cap_MW_Lookups!CW49</f>
        <v>1.2857142857142856</v>
      </c>
      <c r="CZ64" s="14">
        <f>+Cap_MW_Lookups!CX49</f>
        <v>1.2857142857142856</v>
      </c>
      <c r="DA64" s="14">
        <f>+Cap_MW_Lookups!CY49</f>
        <v>1.2857142857142856</v>
      </c>
      <c r="DB64" s="14">
        <f>+Cap_MW_Lookups!CZ49</f>
        <v>1.2857142857142856</v>
      </c>
      <c r="DC64" s="14">
        <f>+Cap_MW_Lookups!DA49</f>
        <v>1.2857142857142856</v>
      </c>
      <c r="DD64" s="14">
        <f>+Cap_MW_Lookups!DB49</f>
        <v>1.2857142857142856</v>
      </c>
      <c r="DE64" s="14">
        <f>+Cap_MW_Lookups!DC49</f>
        <v>1.2857142857142856</v>
      </c>
      <c r="DF64" s="14">
        <f>+Cap_MW_Lookups!DD49</f>
        <v>1.2857142857142856</v>
      </c>
      <c r="DG64" s="14">
        <f>+Cap_MW_Lookups!DE49</f>
        <v>1.2857142857142856</v>
      </c>
      <c r="DH64" s="14">
        <f>+Cap_MW_Lookups!DF49</f>
        <v>1.2857142857142856</v>
      </c>
      <c r="DI64" s="14">
        <f>+Cap_MW_Lookups!DG49</f>
        <v>1.2857142857142856</v>
      </c>
      <c r="DJ64" s="14">
        <f>+Cap_MW_Lookups!DH49</f>
        <v>1.2857142857142856</v>
      </c>
      <c r="DK64" s="14">
        <f>+Cap_MW_Lookups!DI49</f>
        <v>1.2857142857142856</v>
      </c>
      <c r="DL64" s="14">
        <f>+Cap_MW_Lookups!DJ49</f>
        <v>1.2857142857142856</v>
      </c>
      <c r="DM64" s="14">
        <f>+Cap_MW_Lookups!DK49</f>
        <v>1.2857142857142856</v>
      </c>
      <c r="DN64" s="14">
        <f>+Cap_MW_Lookups!DL49</f>
        <v>1.2857142857142856</v>
      </c>
      <c r="DO64" s="14">
        <f>+Cap_MW_Lookups!DM49</f>
        <v>1.2857142857142856</v>
      </c>
      <c r="DP64" s="14">
        <f>+Cap_MW_Lookups!DN49</f>
        <v>1.2857142857142856</v>
      </c>
      <c r="DQ64" s="14">
        <f>+Cap_MW_Lookups!DO49</f>
        <v>1.2857142857142856</v>
      </c>
      <c r="DR64" s="14">
        <f>+Cap_MW_Lookups!DP49</f>
        <v>1.2857142857142856</v>
      </c>
      <c r="DS64" s="14">
        <f>+Cap_MW_Lookups!DQ49</f>
        <v>1.2857142857142856</v>
      </c>
      <c r="DT64" s="14">
        <f>+Cap_MW_Lookups!DR49</f>
        <v>1.2857142857142856</v>
      </c>
      <c r="DU64" s="14">
        <f>+Cap_MW_Lookups!DS49</f>
        <v>1.2857142857142856</v>
      </c>
      <c r="DV64" s="14">
        <f>+Cap_MW_Lookups!DT49</f>
        <v>1.2857142857142856</v>
      </c>
      <c r="DW64" s="14">
        <f>+Cap_MW_Lookups!DU49</f>
        <v>1.2857142857142856</v>
      </c>
      <c r="DX64" s="14">
        <f>+Cap_MW_Lookups!DV49</f>
        <v>1.2857142857142856</v>
      </c>
      <c r="DY64" s="14">
        <f>+Cap_MW_Lookups!DW49</f>
        <v>1.2857142857142856</v>
      </c>
      <c r="DZ64" s="14">
        <f>+Cap_MW_Lookups!DX49</f>
        <v>1.2857142857142856</v>
      </c>
      <c r="EA64" s="14">
        <f>+Cap_MW_Lookups!DY49</f>
        <v>1.2857142857142856</v>
      </c>
      <c r="EB64" s="14">
        <f>+Cap_MW_Lookups!DZ49</f>
        <v>1.2857142857142856</v>
      </c>
      <c r="EC64" s="14">
        <f>+Cap_MW_Lookups!EA49</f>
        <v>1.2857142857142856</v>
      </c>
      <c r="ED64" s="14">
        <f>+Cap_MW_Lookups!EB49</f>
        <v>1.2857142857142856</v>
      </c>
      <c r="EE64" s="14">
        <f>+Cap_MW_Lookups!EC49</f>
        <v>1.2857142857142856</v>
      </c>
      <c r="EF64" s="14">
        <f>+Cap_MW_Lookups!ED49</f>
        <v>1.2857142857142856</v>
      </c>
      <c r="EG64" s="14">
        <f>+Cap_MW_Lookups!EE49</f>
        <v>1.2857142857142856</v>
      </c>
      <c r="EH64" s="14">
        <f>+Cap_MW_Lookups!EF49</f>
        <v>1.2857142857142856</v>
      </c>
      <c r="EI64" s="14">
        <f>+Cap_MW_Lookups!EG49</f>
        <v>1.2857142857142856</v>
      </c>
      <c r="EJ64" s="14">
        <f>+Cap_MW_Lookups!EH49</f>
        <v>1.2857142857142856</v>
      </c>
      <c r="EK64" s="14">
        <f>+Cap_MW_Lookups!EI49</f>
        <v>1.2857142857142856</v>
      </c>
      <c r="EL64" s="14">
        <f>+Cap_MW_Lookups!EJ49</f>
        <v>1.2857142857142856</v>
      </c>
      <c r="EM64" s="14">
        <f>+Cap_MW_Lookups!EK49</f>
        <v>1.2857142857142856</v>
      </c>
      <c r="EN64" s="14">
        <f>+Cap_MW_Lookups!EL49</f>
        <v>1.2857142857142856</v>
      </c>
      <c r="EO64" s="14">
        <f>+Cap_MW_Lookups!EM49</f>
        <v>1.2857142857142856</v>
      </c>
      <c r="EP64" s="14">
        <f>+Cap_MW_Lookups!EN49</f>
        <v>1.2857142857142856</v>
      </c>
      <c r="EQ64" s="14">
        <f>+Cap_MW_Lookups!EO49</f>
        <v>1.2857142857142856</v>
      </c>
      <c r="ER64" s="14">
        <f>+Cap_MW_Lookups!EP49</f>
        <v>1.2857142857142856</v>
      </c>
      <c r="ES64" s="14">
        <f>+Cap_MW_Lookups!EQ49</f>
        <v>1.2857142857142856</v>
      </c>
      <c r="ET64" s="14">
        <f>+Cap_MW_Lookups!ER49</f>
        <v>1.2857142857142856</v>
      </c>
      <c r="EU64" s="14">
        <f>+Cap_MW_Lookups!ES49</f>
        <v>1.2857142857142856</v>
      </c>
      <c r="EV64" s="14">
        <f>+Cap_MW_Lookups!ET49</f>
        <v>1.2857142857142856</v>
      </c>
      <c r="EW64" s="14">
        <f>+Cap_MW_Lookups!EU49</f>
        <v>1.2857142857142856</v>
      </c>
      <c r="EX64" s="14">
        <f>+Cap_MW_Lookups!EV49</f>
        <v>1.2857142857142856</v>
      </c>
      <c r="EY64" s="14">
        <f>+Cap_MW_Lookups!EW49</f>
        <v>1.2857142857142856</v>
      </c>
      <c r="EZ64" s="14">
        <f>+Cap_MW_Lookups!EX49</f>
        <v>1.2857142857142856</v>
      </c>
      <c r="FA64" s="14">
        <f>+Cap_MW_Lookups!EY49</f>
        <v>1.2857142857142856</v>
      </c>
      <c r="FB64" s="14">
        <f>+Cap_MW_Lookups!EZ49</f>
        <v>1.2857142857142856</v>
      </c>
      <c r="FC64" s="14">
        <f>+Cap_MW_Lookups!FA49</f>
        <v>1.2857142857142856</v>
      </c>
      <c r="FD64" s="14">
        <f>+Cap_MW_Lookups!FB49</f>
        <v>1.2857142857142856</v>
      </c>
      <c r="FE64" s="14">
        <f>+Cap_MW_Lookups!FC49</f>
        <v>1.2857142857142856</v>
      </c>
      <c r="FF64" s="14">
        <f>+Cap_MW_Lookups!FD49</f>
        <v>1.2857142857142856</v>
      </c>
      <c r="FG64" s="14">
        <f>+Cap_MW_Lookups!FE49</f>
        <v>1.2857142857142856</v>
      </c>
      <c r="FH64" s="14">
        <f>+Cap_MW_Lookups!FF49</f>
        <v>1.2857142857142856</v>
      </c>
      <c r="FI64" s="14">
        <f>+Cap_MW_Lookups!FG49</f>
        <v>1.2857142857142856</v>
      </c>
      <c r="FJ64" s="14">
        <f>+Cap_MW_Lookups!FH49</f>
        <v>1.2857142857142856</v>
      </c>
      <c r="FK64" s="14">
        <f>+Cap_MW_Lookups!FI49</f>
        <v>1.2857142857142856</v>
      </c>
      <c r="FL64" s="14">
        <f>+Cap_MW_Lookups!FJ49</f>
        <v>1.2857142857142856</v>
      </c>
      <c r="FM64" s="14">
        <f>+Cap_MW_Lookups!FK49</f>
        <v>1.2857142857142856</v>
      </c>
      <c r="FN64" s="14">
        <f>+Cap_MW_Lookups!FL49</f>
        <v>1.2857142857142856</v>
      </c>
      <c r="FO64" s="14">
        <f>+Cap_MW_Lookups!FM49</f>
        <v>1.2857142857142856</v>
      </c>
      <c r="FP64" s="14">
        <f>+Cap_MW_Lookups!FN49</f>
        <v>1.2857142857142856</v>
      </c>
      <c r="FQ64" s="14">
        <f>+Cap_MW_Lookups!FO49</f>
        <v>1.2857142857142856</v>
      </c>
      <c r="FR64" s="14">
        <f>+Cap_MW_Lookups!FP49</f>
        <v>1.2857142857142856</v>
      </c>
      <c r="FS64" s="14">
        <f>+Cap_MW_Lookups!FQ49</f>
        <v>1.2857142857142856</v>
      </c>
      <c r="FT64" s="14">
        <f>+Cap_MW_Lookups!FR49</f>
        <v>1.2857142857142856</v>
      </c>
      <c r="FU64" s="14">
        <f>+Cap_MW_Lookups!FS49</f>
        <v>1.2857142857142856</v>
      </c>
      <c r="FV64" s="14">
        <f>+Cap_MW_Lookups!FT49</f>
        <v>1.2857142857142856</v>
      </c>
      <c r="FW64" s="14">
        <f>+Cap_MW_Lookups!FU49</f>
        <v>1.2857142857142856</v>
      </c>
      <c r="FX64" s="14">
        <f>+Cap_MW_Lookups!FV49</f>
        <v>1.2857142857142856</v>
      </c>
      <c r="FY64" s="14">
        <f>+Cap_MW_Lookups!FW49</f>
        <v>1.2857142857142856</v>
      </c>
      <c r="FZ64" s="14">
        <f>+Cap_MW_Lookups!FX49</f>
        <v>1.2857142857142856</v>
      </c>
      <c r="GA64" s="14">
        <f>+Cap_MW_Lookups!FY49</f>
        <v>1.2857142857142856</v>
      </c>
      <c r="GB64" s="14">
        <f>+Cap_MW_Lookups!FZ49</f>
        <v>1.2857142857142856</v>
      </c>
      <c r="GC64" s="14">
        <f>+Cap_MW_Lookups!GA49</f>
        <v>1.2857142857142856</v>
      </c>
      <c r="GD64" s="14">
        <f>+Cap_MW_Lookups!GB49</f>
        <v>1.2857142857142856</v>
      </c>
      <c r="GE64" s="14">
        <f>+Cap_MW_Lookups!GC49</f>
        <v>1.2857142857142856</v>
      </c>
      <c r="GF64" s="14">
        <f>+Cap_MW_Lookups!GD49</f>
        <v>1.2857142857142856</v>
      </c>
      <c r="GG64" s="14">
        <f>+Cap_MW_Lookups!GE49</f>
        <v>1.2857142857142856</v>
      </c>
      <c r="GH64" s="14">
        <f>+Cap_MW_Lookups!GF49</f>
        <v>1.2857142857142856</v>
      </c>
      <c r="GI64" s="14">
        <f>+Cap_MW_Lookups!GG49</f>
        <v>1.2857142857142856</v>
      </c>
      <c r="GJ64" s="14">
        <f>+Cap_MW_Lookups!GH49</f>
        <v>1.2857142857142856</v>
      </c>
      <c r="GK64" s="14">
        <f>+Cap_MW_Lookups!GI49</f>
        <v>1.2857142857142856</v>
      </c>
      <c r="GL64" s="14">
        <f>+Cap_MW_Lookups!GJ49</f>
        <v>1.2857142857142856</v>
      </c>
      <c r="GM64" s="14">
        <f>+Cap_MW_Lookups!GK49</f>
        <v>1.2857142857142856</v>
      </c>
      <c r="GN64" s="14">
        <f>+Cap_MW_Lookups!GL49</f>
        <v>1.2857142857142856</v>
      </c>
      <c r="GO64" s="14">
        <f>+Cap_MW_Lookups!GM49</f>
        <v>1.2857142857142856</v>
      </c>
      <c r="GP64" s="14">
        <f>+Cap_MW_Lookups!GN49</f>
        <v>1.2857142857142856</v>
      </c>
      <c r="GQ64" s="14">
        <f>+Cap_MW_Lookups!GO49</f>
        <v>1.2857142857142856</v>
      </c>
      <c r="GR64" s="14">
        <f>+Cap_MW_Lookups!GP49</f>
        <v>1.2857142857142856</v>
      </c>
      <c r="GS64" s="14">
        <f>+Cap_MW_Lookups!GQ49</f>
        <v>1.2857142857142856</v>
      </c>
      <c r="GT64" s="14">
        <f>+Cap_MW_Lookups!GR49</f>
        <v>1.2857142857142856</v>
      </c>
      <c r="GU64" s="14">
        <f>+Cap_MW_Lookups!GS49</f>
        <v>1.2857142857142856</v>
      </c>
      <c r="GV64" s="14">
        <f>+Cap_MW_Lookups!GT49</f>
        <v>1.2857142857142856</v>
      </c>
      <c r="GW64" s="14">
        <f>+Cap_MW_Lookups!GU49</f>
        <v>1.2857142857142856</v>
      </c>
      <c r="GX64" s="14">
        <f>+Cap_MW_Lookups!GV49</f>
        <v>1.2857142857142856</v>
      </c>
      <c r="GY64" s="14">
        <f>+Cap_MW_Lookups!GW49</f>
        <v>1.2857142857142856</v>
      </c>
      <c r="GZ64" s="14">
        <f>+Cap_MW_Lookups!GX49</f>
        <v>1.2857142857142856</v>
      </c>
      <c r="HA64" s="14">
        <f>+Cap_MW_Lookups!GY49</f>
        <v>1.2857142857142856</v>
      </c>
      <c r="HB64" s="14">
        <f>+Cap_MW_Lookups!GZ49</f>
        <v>1.2857142857142856</v>
      </c>
      <c r="HC64" s="14">
        <f>+Cap_MW_Lookups!HA49</f>
        <v>1.2857142857142856</v>
      </c>
      <c r="HD64" s="14">
        <f>+Cap_MW_Lookups!HB49</f>
        <v>1.2857142857142856</v>
      </c>
      <c r="HE64" s="14">
        <f>+Cap_MW_Lookups!HC49</f>
        <v>1.2857142857142856</v>
      </c>
      <c r="HF64" s="14">
        <f>+Cap_MW_Lookups!HD49</f>
        <v>1.2857142857142856</v>
      </c>
      <c r="HG64" s="14">
        <f>+Cap_MW_Lookups!HE49</f>
        <v>1.2857142857142856</v>
      </c>
      <c r="HH64" s="14">
        <f>+Cap_MW_Lookups!HF49</f>
        <v>1.2857142857142856</v>
      </c>
      <c r="HI64" s="14">
        <f>+Cap_MW_Lookups!HG49</f>
        <v>1.2857142857142856</v>
      </c>
      <c r="HJ64" s="14">
        <f>+Cap_MW_Lookups!HH49</f>
        <v>1.2857142857142856</v>
      </c>
      <c r="HK64" s="14">
        <f>+Cap_MW_Lookups!HI49</f>
        <v>1.2857142857142856</v>
      </c>
      <c r="HL64" s="14">
        <f>+Cap_MW_Lookups!HJ49</f>
        <v>1.2857142857142856</v>
      </c>
      <c r="HM64" s="14">
        <f>+Cap_MW_Lookups!HK49</f>
        <v>1.2857142857142856</v>
      </c>
      <c r="HN64" s="14">
        <f>+Cap_MW_Lookups!HL49</f>
        <v>1.2857142857142856</v>
      </c>
      <c r="HO64" s="14">
        <f>+Cap_MW_Lookups!HM49</f>
        <v>1.2857142857142856</v>
      </c>
      <c r="HP64" s="14">
        <f>+Cap_MW_Lookups!HN49</f>
        <v>1.2857142857142856</v>
      </c>
      <c r="HQ64" s="14">
        <f>+Cap_MW_Lookups!HO49</f>
        <v>1.2857142857142856</v>
      </c>
      <c r="HR64" s="14">
        <f>+Cap_MW_Lookups!HP49</f>
        <v>1.2857142857142856</v>
      </c>
      <c r="HS64" s="14">
        <f>+Cap_MW_Lookups!HQ49</f>
        <v>1.2857142857142856</v>
      </c>
      <c r="HT64" s="14">
        <f>+Cap_MW_Lookups!HR49</f>
        <v>1.2857142857142856</v>
      </c>
      <c r="HU64" s="14">
        <f>+Cap_MW_Lookups!HS49</f>
        <v>1.2857142857142856</v>
      </c>
      <c r="HV64" s="14">
        <f>+Cap_MW_Lookups!HT49</f>
        <v>1.2857142857142856</v>
      </c>
      <c r="HW64" s="14">
        <f>+Cap_MW_Lookups!HU49</f>
        <v>1.2857142857142856</v>
      </c>
      <c r="HX64" s="14">
        <f>+Cap_MW_Lookups!HV49</f>
        <v>1.2857142857142856</v>
      </c>
      <c r="HY64" s="14">
        <f>+Cap_MW_Lookups!HW49</f>
        <v>1.2857142857142856</v>
      </c>
      <c r="HZ64" s="14">
        <f>+Cap_MW_Lookups!HX49</f>
        <v>1.2857142857142856</v>
      </c>
      <c r="IA64" s="14">
        <f>+Cap_MW_Lookups!HY49</f>
        <v>1.2857142857142856</v>
      </c>
      <c r="IB64" s="14">
        <f>+Cap_MW_Lookups!HZ49</f>
        <v>1.2857142857142856</v>
      </c>
      <c r="IC64" s="14">
        <f>+Cap_MW_Lookups!IA49</f>
        <v>1.2857142857142856</v>
      </c>
      <c r="ID64" s="14">
        <f>+Cap_MW_Lookups!IB49</f>
        <v>1.2857142857142856</v>
      </c>
      <c r="IE64" s="14">
        <f>+Cap_MW_Lookups!IC49</f>
        <v>1.2857142857142856</v>
      </c>
      <c r="IF64" s="14">
        <f>+Cap_MW_Lookups!ID49</f>
        <v>1.2857142857142856</v>
      </c>
      <c r="IG64" s="14">
        <f>+Cap_MW_Lookups!IE49</f>
        <v>1.2857142857142856</v>
      </c>
      <c r="IH64" s="14">
        <f>+Cap_MW_Lookups!IF49</f>
        <v>1.2857142857142856</v>
      </c>
      <c r="II64" s="14">
        <f>+Cap_MW_Lookups!IG49</f>
        <v>1.2857142857142856</v>
      </c>
      <c r="IJ64" s="14">
        <f>+Cap_MW_Lookups!IH49</f>
        <v>1.2857142857142856</v>
      </c>
      <c r="IK64" s="14">
        <f>+Cap_MW_Lookups!II49</f>
        <v>1.2857142857142856</v>
      </c>
      <c r="IL64" s="14">
        <f>+Cap_MW_Lookups!IJ49</f>
        <v>1.2857142857142856</v>
      </c>
      <c r="IM64" s="14">
        <f>+Cap_MW_Lookups!IK49</f>
        <v>1.2857142857142856</v>
      </c>
      <c r="IN64" s="14">
        <f>+Cap_MW_Lookups!IL49</f>
        <v>1.2857142857142856</v>
      </c>
      <c r="IO64" s="14">
        <f>+Cap_MW_Lookups!IM49</f>
        <v>1.2857142857142856</v>
      </c>
      <c r="IP64" s="14">
        <f>+Cap_MW_Lookups!IN49</f>
        <v>1.2857142857142856</v>
      </c>
      <c r="IQ64" s="14">
        <f>+Cap_MW_Lookups!IO49</f>
        <v>1.2857142857142856</v>
      </c>
      <c r="IR64" s="14">
        <f>+Cap_MW_Lookups!IP49</f>
        <v>1.2857142857142856</v>
      </c>
      <c r="IS64" s="14">
        <f>+Cap_MW_Lookups!IQ49</f>
        <v>1.2857142857142856</v>
      </c>
      <c r="IT64" s="14">
        <f>+Cap_MW_Lookups!IR49</f>
        <v>1.2857142857142856</v>
      </c>
      <c r="IU64" s="14">
        <f>+Cap_MW_Lookups!IS49</f>
        <v>1.2857142857142856</v>
      </c>
      <c r="IV64" s="14">
        <f>+Cap_MW_Lookups!IT49</f>
        <v>1.2857142857142856</v>
      </c>
      <c r="IW64" s="14">
        <f>+Cap_MW_Lookups!IU49</f>
        <v>1.2857142857142856</v>
      </c>
      <c r="IX64" s="14">
        <f>+Cap_MW_Lookups!IV49</f>
        <v>1.2857142857142856</v>
      </c>
      <c r="IY64" s="14">
        <f>+Cap_MW_Lookups!IW49</f>
        <v>1.2857142857142856</v>
      </c>
      <c r="IZ64" s="14">
        <f>+Cap_MW_Lookups!IX49</f>
        <v>1.2857142857142856</v>
      </c>
      <c r="JA64" s="14">
        <f>+Cap_MW_Lookups!IY49</f>
        <v>1.2857142857142856</v>
      </c>
      <c r="JB64" s="14">
        <f>+Cap_MW_Lookups!IZ49</f>
        <v>1.2857142857142856</v>
      </c>
      <c r="JC64" s="14">
        <f>+Cap_MW_Lookups!JA49</f>
        <v>1.2857142857142856</v>
      </c>
      <c r="JD64" s="14">
        <f>+Cap_MW_Lookups!JB49</f>
        <v>1.2857142857142856</v>
      </c>
      <c r="JE64" s="14">
        <f>+Cap_MW_Lookups!JC49</f>
        <v>1.2857142857142856</v>
      </c>
      <c r="JF64" s="14">
        <f>+Cap_MW_Lookups!JD49</f>
        <v>1.2857142857142856</v>
      </c>
      <c r="JG64" s="14">
        <f>+Cap_MW_Lookups!JE49</f>
        <v>1.2857142857142856</v>
      </c>
      <c r="JH64" s="14">
        <f>+Cap_MW_Lookups!JF49</f>
        <v>1.2857142857142856</v>
      </c>
      <c r="JI64" s="14">
        <f>+Cap_MW_Lookups!JG49</f>
        <v>1.2857142857142856</v>
      </c>
      <c r="JJ64" s="14">
        <f>+Cap_MW_Lookups!JH49</f>
        <v>1.2857142857142856</v>
      </c>
      <c r="JK64" s="14">
        <f>+Cap_MW_Lookups!JI49</f>
        <v>1.2857142857142856</v>
      </c>
      <c r="JL64" s="14">
        <f>+Cap_MW_Lookups!JJ49</f>
        <v>1.2857142857142856</v>
      </c>
      <c r="JM64" s="14">
        <f>+Cap_MW_Lookups!JK49</f>
        <v>1.2857142857142856</v>
      </c>
      <c r="JN64" s="14">
        <f>+Cap_MW_Lookups!JL49</f>
        <v>1.2857142857142856</v>
      </c>
      <c r="JO64" s="14">
        <f>+Cap_MW_Lookups!JM49</f>
        <v>1.2857142857142856</v>
      </c>
      <c r="JP64" s="14">
        <f>+Cap_MW_Lookups!JN49</f>
        <v>1.2857142857142856</v>
      </c>
      <c r="JQ64" s="14">
        <f>+Cap_MW_Lookups!JO49</f>
        <v>1.2857142857142856</v>
      </c>
      <c r="JR64" s="14">
        <f>+Cap_MW_Lookups!JP49</f>
        <v>1.2857142857142856</v>
      </c>
      <c r="JS64" s="14">
        <f>+Cap_MW_Lookups!JQ49</f>
        <v>1.2857142857142856</v>
      </c>
      <c r="JT64" s="14">
        <f>+Cap_MW_Lookups!JR49</f>
        <v>1.2857142857142856</v>
      </c>
      <c r="JU64" s="14">
        <f>+Cap_MW_Lookups!JS49</f>
        <v>1.2857142857142856</v>
      </c>
      <c r="JV64" s="14">
        <f>+Cap_MW_Lookups!JT49</f>
        <v>1.2857142857142856</v>
      </c>
      <c r="JW64" s="14">
        <f>+Cap_MW_Lookups!JU49</f>
        <v>1.2857142857142856</v>
      </c>
      <c r="JX64" s="14">
        <f>+Cap_MW_Lookups!JV49</f>
        <v>1.2857142857142856</v>
      </c>
      <c r="JY64" s="14">
        <f>+Cap_MW_Lookups!JW49</f>
        <v>1.2857142857142856</v>
      </c>
      <c r="JZ64" s="14">
        <f>+Cap_MW_Lookups!JX49</f>
        <v>1.2857142857142856</v>
      </c>
      <c r="KA64" s="14">
        <f>+Cap_MW_Lookups!JY49</f>
        <v>1.2857142857142856</v>
      </c>
      <c r="KB64" s="14">
        <f>+Cap_MW_Lookups!JZ49</f>
        <v>1.2857142857142856</v>
      </c>
      <c r="KC64" s="14">
        <f>+Cap_MW_Lookups!KA49</f>
        <v>1.2857142857142856</v>
      </c>
      <c r="KD64" s="14">
        <f>+Cap_MW_Lookups!KB49</f>
        <v>1.2857142857142856</v>
      </c>
      <c r="KE64" s="14">
        <f>+Cap_MW_Lookups!KC49</f>
        <v>1.2857142857142856</v>
      </c>
      <c r="KF64" s="14">
        <f>+Cap_MW_Lookups!KD49</f>
        <v>1.2857142857142856</v>
      </c>
      <c r="KG64" s="14">
        <f>+Cap_MW_Lookups!KE49</f>
        <v>1.2857142857142856</v>
      </c>
      <c r="KH64" s="14">
        <f>+Cap_MW_Lookups!KF49</f>
        <v>1.2857142857142856</v>
      </c>
      <c r="KI64" s="14">
        <f>+Cap_MW_Lookups!KG49</f>
        <v>1.2857142857142856</v>
      </c>
      <c r="KJ64" s="14">
        <f>+Cap_MW_Lookups!KH49</f>
        <v>1.2857142857142856</v>
      </c>
      <c r="KK64" s="14">
        <f>+Cap_MW_Lookups!KI49</f>
        <v>1.2857142857142856</v>
      </c>
      <c r="KL64" s="14">
        <f>+Cap_MW_Lookups!KJ49</f>
        <v>1.2857142857142856</v>
      </c>
      <c r="KM64" s="14">
        <f>+Cap_MW_Lookups!KK49</f>
        <v>1.2857142857142856</v>
      </c>
      <c r="KN64" s="14">
        <f>+Cap_MW_Lookups!KL49</f>
        <v>1.2857142857142856</v>
      </c>
      <c r="KO64" s="14">
        <f>+Cap_MW_Lookups!KM49</f>
        <v>1.2857142857142856</v>
      </c>
      <c r="KP64" s="14">
        <f>+Cap_MW_Lookups!KN49</f>
        <v>1.2857142857142856</v>
      </c>
      <c r="KQ64" s="14">
        <f>+Cap_MW_Lookups!KO49</f>
        <v>1.2857142857142856</v>
      </c>
      <c r="KR64" s="14">
        <f>+Cap_MW_Lookups!KP49</f>
        <v>1.2857142857142856</v>
      </c>
      <c r="KS64" s="14">
        <f>+Cap_MW_Lookups!KQ49</f>
        <v>1.2857142857142856</v>
      </c>
      <c r="KT64" s="14">
        <f>+Cap_MW_Lookups!KR49</f>
        <v>1.2857142857142856</v>
      </c>
      <c r="KU64" s="14">
        <f>+Cap_MW_Lookups!KS49</f>
        <v>1.2857142857142856</v>
      </c>
      <c r="KV64" s="14">
        <f>+Cap_MW_Lookups!KT49</f>
        <v>1.2857142857142856</v>
      </c>
      <c r="KW64" s="14">
        <f>+Cap_MW_Lookups!KU49</f>
        <v>1.2857142857142856</v>
      </c>
      <c r="KX64" s="14">
        <f>+Cap_MW_Lookups!KV49</f>
        <v>1.2857142857142856</v>
      </c>
      <c r="KY64" s="14">
        <f>+Cap_MW_Lookups!KW49</f>
        <v>1.2857142857142856</v>
      </c>
      <c r="KZ64" s="14">
        <f>+Cap_MW_Lookups!KX49</f>
        <v>1.2857142857142856</v>
      </c>
      <c r="LA64" s="14">
        <f>+Cap_MW_Lookups!KY49</f>
        <v>1.2857142857142856</v>
      </c>
      <c r="LB64" s="14">
        <f>+Cap_MW_Lookups!KZ49</f>
        <v>1.2857142857142856</v>
      </c>
      <c r="LC64" s="14">
        <f>+Cap_MW_Lookups!LA49</f>
        <v>1.2857142857142856</v>
      </c>
      <c r="LD64" s="14">
        <f>+Cap_MW_Lookups!LB49</f>
        <v>1.2857142857142856</v>
      </c>
      <c r="LE64" s="14">
        <f>+Cap_MW_Lookups!LC49</f>
        <v>1.2857142857142856</v>
      </c>
      <c r="LF64" s="14">
        <f>+Cap_MW_Lookups!LD49</f>
        <v>1.2857142857142856</v>
      </c>
      <c r="LG64" s="14">
        <f>+Cap_MW_Lookups!LE49</f>
        <v>1.2857142857142856</v>
      </c>
      <c r="LH64" s="14">
        <f>+Cap_MW_Lookups!LF49</f>
        <v>1.2857142857142856</v>
      </c>
      <c r="LI64" s="14">
        <f>+Cap_MW_Lookups!LG49</f>
        <v>1.2857142857142856</v>
      </c>
      <c r="LJ64" s="14">
        <f>+Cap_MW_Lookups!LH49</f>
        <v>1.2857142857142856</v>
      </c>
      <c r="LK64" s="14">
        <f>+Cap_MW_Lookups!LI49</f>
        <v>1.2857142857142856</v>
      </c>
      <c r="LL64" s="14">
        <f>+Cap_MW_Lookups!LJ49</f>
        <v>1.2857142857142856</v>
      </c>
      <c r="LM64" s="14">
        <f>+Cap_MW_Lookups!LK49</f>
        <v>1.2857142857142856</v>
      </c>
      <c r="LN64" s="14">
        <f>+Cap_MW_Lookups!LL49</f>
        <v>1.2857142857142856</v>
      </c>
      <c r="LO64" s="14">
        <f>+Cap_MW_Lookups!LM49</f>
        <v>1.2857142857142856</v>
      </c>
      <c r="LP64" s="14">
        <f>+Cap_MW_Lookups!LN49</f>
        <v>1.2857142857142856</v>
      </c>
      <c r="LQ64" s="14">
        <f>+Cap_MW_Lookups!LO49</f>
        <v>1.2857142857142856</v>
      </c>
      <c r="LR64" s="14">
        <f>+Cap_MW_Lookups!LP49</f>
        <v>1.2857142857142856</v>
      </c>
      <c r="LS64" s="14">
        <f>+Cap_MW_Lookups!LQ49</f>
        <v>1.2857142857142856</v>
      </c>
      <c r="LT64" s="14">
        <f>+Cap_MW_Lookups!LR49</f>
        <v>1.2857142857142856</v>
      </c>
      <c r="LU64" s="14">
        <f>+Cap_MW_Lookups!LS49</f>
        <v>1.2857142857142856</v>
      </c>
      <c r="LV64" s="14">
        <f>+Cap_MW_Lookups!LT49</f>
        <v>1.2857142857142856</v>
      </c>
      <c r="LW64" s="14">
        <f>+Cap_MW_Lookups!LU49</f>
        <v>1.2857142857142856</v>
      </c>
      <c r="LX64" s="14">
        <f>+Cap_MW_Lookups!LV49</f>
        <v>1.2857142857142856</v>
      </c>
      <c r="LY64" s="14">
        <f>+Cap_MW_Lookups!LW49</f>
        <v>1.2857142857142856</v>
      </c>
      <c r="LZ64" s="14">
        <f>+Cap_MW_Lookups!LX49</f>
        <v>1.2857142857142856</v>
      </c>
      <c r="MA64" s="14">
        <f>+Cap_MW_Lookups!LY49</f>
        <v>1.2857142857142856</v>
      </c>
      <c r="MB64" s="14">
        <f>+Cap_MW_Lookups!LZ49</f>
        <v>1.2857142857142856</v>
      </c>
      <c r="MC64" s="14">
        <f>+Cap_MW_Lookups!MA49</f>
        <v>1.2857142857142856</v>
      </c>
      <c r="MD64" s="14">
        <f>+Cap_MW_Lookups!MB49</f>
        <v>1.2857142857142856</v>
      </c>
      <c r="ME64" s="14">
        <f>+Cap_MW_Lookups!MC49</f>
        <v>1.2857142857142856</v>
      </c>
      <c r="MF64" s="14">
        <f>+Cap_MW_Lookups!MD49</f>
        <v>1.2857142857142856</v>
      </c>
      <c r="MG64" s="14">
        <f>+Cap_MW_Lookups!ME49</f>
        <v>1.2857142857142856</v>
      </c>
      <c r="MH64" s="14">
        <f>+Cap_MW_Lookups!MF49</f>
        <v>1.2857142857142856</v>
      </c>
      <c r="MI64" s="14">
        <f>+Cap_MW_Lookups!MG49</f>
        <v>1.2857142857142856</v>
      </c>
      <c r="MJ64" s="14">
        <f>+Cap_MW_Lookups!MH49</f>
        <v>1.2857142857142856</v>
      </c>
      <c r="MK64" s="14">
        <f>+Cap_MW_Lookups!MI49</f>
        <v>1.2857142857142856</v>
      </c>
      <c r="ML64" s="14">
        <f>+Cap_MW_Lookups!MJ49</f>
        <v>1.2857142857142856</v>
      </c>
      <c r="MM64" s="14">
        <f>+Cap_MW_Lookups!MK49</f>
        <v>1.2857142857142856</v>
      </c>
      <c r="MN64" s="14">
        <f>+Cap_MW_Lookups!ML49</f>
        <v>1.2857142857142856</v>
      </c>
      <c r="MO64" s="14">
        <f>+Cap_MW_Lookups!MM49</f>
        <v>1.2857142857142856</v>
      </c>
      <c r="MP64" s="14">
        <f>+Cap_MW_Lookups!MN49</f>
        <v>1.2857142857142856</v>
      </c>
      <c r="MQ64" s="14">
        <f>+Cap_MW_Lookups!MO49</f>
        <v>1.2857142857142856</v>
      </c>
      <c r="MR64" s="14">
        <f>+Cap_MW_Lookups!MP49</f>
        <v>1.2857142857142856</v>
      </c>
      <c r="MS64" s="14">
        <f>+Cap_MW_Lookups!MQ49</f>
        <v>1.2857142857142856</v>
      </c>
      <c r="MT64" s="14">
        <f>+Cap_MW_Lookups!MR49</f>
        <v>1.2857142857142856</v>
      </c>
      <c r="MU64" s="14">
        <f>+Cap_MW_Lookups!MS49</f>
        <v>1.2857142857142856</v>
      </c>
      <c r="MV64" s="14">
        <f>+Cap_MW_Lookups!MT49</f>
        <v>1.2857142857142856</v>
      </c>
      <c r="MW64" s="14">
        <f>+Cap_MW_Lookups!MU49</f>
        <v>1.2857142857142856</v>
      </c>
      <c r="MX64" s="14">
        <f>+Cap_MW_Lookups!MV49</f>
        <v>1.2857142857142856</v>
      </c>
      <c r="MY64" s="14">
        <f>+Cap_MW_Lookups!MW49</f>
        <v>1.2857142857142856</v>
      </c>
      <c r="MZ64" s="14">
        <f>+Cap_MW_Lookups!MX49</f>
        <v>1.2857142857142856</v>
      </c>
      <c r="NA64" s="1"/>
      <c r="NB64" s="19" t="str">
        <f t="shared" ref="NB64:NB69" si="540">+D64</f>
        <v>Capacity MW</v>
      </c>
      <c r="NC64" s="14">
        <f t="shared" ref="NC64:NL67" si="541">AVERAGEIF($E$3:$MZ$3,NC$3,$E64:$MZ64)</f>
        <v>1.2857142857142854</v>
      </c>
      <c r="ND64" s="14">
        <f t="shared" si="541"/>
        <v>1.2857142857142856</v>
      </c>
      <c r="NE64" s="14">
        <f t="shared" si="541"/>
        <v>1.2857142857142854</v>
      </c>
      <c r="NF64" s="14">
        <f t="shared" si="541"/>
        <v>1.2857142857142854</v>
      </c>
      <c r="NG64" s="14">
        <f t="shared" si="541"/>
        <v>1.2857142857142854</v>
      </c>
      <c r="NH64" s="14">
        <f t="shared" si="541"/>
        <v>1.2857142857142854</v>
      </c>
      <c r="NI64" s="14">
        <f t="shared" si="541"/>
        <v>1.2857142857142854</v>
      </c>
      <c r="NJ64" s="14">
        <f t="shared" si="541"/>
        <v>1.2857142857142854</v>
      </c>
      <c r="NK64" s="14">
        <f t="shared" si="541"/>
        <v>1.2857142857142854</v>
      </c>
      <c r="NL64" s="14">
        <f t="shared" si="541"/>
        <v>1.2857142857142854</v>
      </c>
      <c r="NM64" s="14">
        <f t="shared" ref="NM64:NV67" si="542">AVERAGEIF($E$3:$MZ$3,NM$3,$E64:$MZ64)</f>
        <v>1.2857142857142854</v>
      </c>
      <c r="NN64" s="14">
        <f t="shared" si="542"/>
        <v>1.2857142857142854</v>
      </c>
      <c r="NO64" s="14">
        <f t="shared" si="542"/>
        <v>1.2857142857142854</v>
      </c>
      <c r="NP64" s="14">
        <f t="shared" si="542"/>
        <v>1.2857142857142854</v>
      </c>
      <c r="NQ64" s="14">
        <f t="shared" si="542"/>
        <v>1.2857142857142854</v>
      </c>
      <c r="NR64" s="14">
        <f t="shared" si="542"/>
        <v>1.2857142857142854</v>
      </c>
      <c r="NS64" s="14">
        <f t="shared" si="542"/>
        <v>1.2857142857142854</v>
      </c>
      <c r="NT64" s="14">
        <f t="shared" si="542"/>
        <v>1.2857142857142854</v>
      </c>
      <c r="NU64" s="14">
        <f t="shared" si="542"/>
        <v>1.2857142857142854</v>
      </c>
      <c r="NV64" s="14">
        <f t="shared" si="542"/>
        <v>1.2857142857142854</v>
      </c>
      <c r="NW64" s="14">
        <f t="shared" ref="NW64:OF67" si="543">AVERAGEIF($E$3:$MZ$3,NW$3,$E64:$MZ64)</f>
        <v>1.2857142857142854</v>
      </c>
      <c r="NX64" s="14">
        <f t="shared" si="543"/>
        <v>1.2857142857142854</v>
      </c>
      <c r="NY64" s="14">
        <f t="shared" si="543"/>
        <v>1.2857142857142854</v>
      </c>
      <c r="NZ64" s="14">
        <f t="shared" si="543"/>
        <v>1.2857142857142854</v>
      </c>
      <c r="OA64" s="14">
        <f t="shared" si="543"/>
        <v>1.2857142857142854</v>
      </c>
      <c r="OB64" s="14">
        <f t="shared" si="543"/>
        <v>1.2857142857142854</v>
      </c>
      <c r="OC64" s="14">
        <f t="shared" si="543"/>
        <v>1.2857142857142854</v>
      </c>
      <c r="OD64" s="14">
        <f t="shared" si="543"/>
        <v>1.2857142857142854</v>
      </c>
      <c r="OE64" s="14">
        <f t="shared" si="543"/>
        <v>1.2857142857142854</v>
      </c>
      <c r="OF64" s="14">
        <f t="shared" si="543"/>
        <v>1.2857142857142854</v>
      </c>
      <c r="OH64" s="58" t="str">
        <f>_xlfn.CONCAT(C64," ",D64)</f>
        <v>NYPA St. Lawrence Contract Capacity MW</v>
      </c>
    </row>
    <row r="65" spans="2:398" x14ac:dyDescent="0.25">
      <c r="C65" s="3"/>
      <c r="D65" s="19" t="s">
        <v>30</v>
      </c>
      <c r="E65" s="46">
        <f>INDEX(Allocations[#All],MATCH($C64,Allocations[[#All],[Invoice_Group]],0),MATCH($B$3,Allocations[#Headers],0))</f>
        <v>3.1E-2</v>
      </c>
      <c r="F65" s="46">
        <f>INDEX(Allocations[#All],MATCH($C64,Allocations[[#All],[Invoice_Group]],0),MATCH($B$3,Allocations[#Headers],0))</f>
        <v>3.1E-2</v>
      </c>
      <c r="G65" s="46">
        <f>INDEX(Allocations[#All],MATCH($C64,Allocations[[#All],[Invoice_Group]],0),MATCH($B$3,Allocations[#Headers],0))</f>
        <v>3.1E-2</v>
      </c>
      <c r="H65" s="46">
        <f>INDEX(Allocations[#All],MATCH($C64,Allocations[[#All],[Invoice_Group]],0),MATCH($B$3,Allocations[#Headers],0))</f>
        <v>3.1E-2</v>
      </c>
      <c r="I65" s="46">
        <f>INDEX(Allocations[#All],MATCH($C64,Allocations[[#All],[Invoice_Group]],0),MATCH($B$3,Allocations[#Headers],0))</f>
        <v>3.1E-2</v>
      </c>
      <c r="J65" s="46">
        <f>INDEX(Allocations[#All],MATCH($C64,Allocations[[#All],[Invoice_Group]],0),MATCH($B$3,Allocations[#Headers],0))</f>
        <v>3.1E-2</v>
      </c>
      <c r="K65" s="46">
        <f>INDEX(Allocations[#All],MATCH($C64,Allocations[[#All],[Invoice_Group]],0),MATCH($B$3,Allocations[#Headers],0))</f>
        <v>3.1E-2</v>
      </c>
      <c r="L65" s="46">
        <f>INDEX(Allocations[#All],MATCH($C64,Allocations[[#All],[Invoice_Group]],0),MATCH($B$3,Allocations[#Headers],0))</f>
        <v>3.1E-2</v>
      </c>
      <c r="M65" s="46">
        <f>INDEX(Allocations[#All],MATCH($C64,Allocations[[#All],[Invoice_Group]],0),MATCH($B$3,Allocations[#Headers],0))</f>
        <v>3.1E-2</v>
      </c>
      <c r="N65" s="46">
        <f>INDEX(Allocations[#All],MATCH($C64,Allocations[[#All],[Invoice_Group]],0),MATCH($B$3,Allocations[#Headers],0))</f>
        <v>3.1E-2</v>
      </c>
      <c r="O65" s="46">
        <f>INDEX(Allocations[#All],MATCH($C64,Allocations[[#All],[Invoice_Group]],0),MATCH($B$3,Allocations[#Headers],0))</f>
        <v>3.1E-2</v>
      </c>
      <c r="P65" s="46">
        <f>INDEX(Allocations[#All],MATCH($C64,Allocations[[#All],[Invoice_Group]],0),MATCH($B$3,Allocations[#Headers],0))</f>
        <v>3.1E-2</v>
      </c>
      <c r="Q65" s="46">
        <f>INDEX(Allocations[#All],MATCH($C64,Allocations[[#All],[Invoice_Group]],0),MATCH($B$3,Allocations[#Headers],0))</f>
        <v>3.1E-2</v>
      </c>
      <c r="R65" s="46">
        <f>INDEX(Allocations[#All],MATCH($C64,Allocations[[#All],[Invoice_Group]],0),MATCH($B$3,Allocations[#Headers],0))</f>
        <v>3.1E-2</v>
      </c>
      <c r="S65" s="46">
        <f>INDEX(Allocations[#All],MATCH($C64,Allocations[[#All],[Invoice_Group]],0),MATCH($B$3,Allocations[#Headers],0))</f>
        <v>3.1E-2</v>
      </c>
      <c r="T65" s="46">
        <f>INDEX(Allocations[#All],MATCH($C64,Allocations[[#All],[Invoice_Group]],0),MATCH($B$3,Allocations[#Headers],0))</f>
        <v>3.1E-2</v>
      </c>
      <c r="U65" s="46">
        <f>INDEX(Allocations[#All],MATCH($C64,Allocations[[#All],[Invoice_Group]],0),MATCH($B$3,Allocations[#Headers],0))</f>
        <v>3.1E-2</v>
      </c>
      <c r="V65" s="46">
        <f>INDEX(Allocations[#All],MATCH($C64,Allocations[[#All],[Invoice_Group]],0),MATCH($B$3,Allocations[#Headers],0))</f>
        <v>3.1E-2</v>
      </c>
      <c r="W65" s="46">
        <f>INDEX(Allocations[#All],MATCH($C64,Allocations[[#All],[Invoice_Group]],0),MATCH($B$3,Allocations[#Headers],0))</f>
        <v>3.1E-2</v>
      </c>
      <c r="X65" s="46">
        <f>INDEX(Allocations[#All],MATCH($C64,Allocations[[#All],[Invoice_Group]],0),MATCH($B$3,Allocations[#Headers],0))</f>
        <v>3.1E-2</v>
      </c>
      <c r="Y65" s="46">
        <f>INDEX(Allocations[#All],MATCH($C64,Allocations[[#All],[Invoice_Group]],0),MATCH($B$3,Allocations[#Headers],0))</f>
        <v>3.1E-2</v>
      </c>
      <c r="Z65" s="46">
        <f>INDEX(Allocations[#All],MATCH($C64,Allocations[[#All],[Invoice_Group]],0),MATCH($B$3,Allocations[#Headers],0))</f>
        <v>3.1E-2</v>
      </c>
      <c r="AA65" s="46">
        <f>INDEX(Allocations[#All],MATCH($C64,Allocations[[#All],[Invoice_Group]],0),MATCH($B$3,Allocations[#Headers],0))</f>
        <v>3.1E-2</v>
      </c>
      <c r="AB65" s="46">
        <f>INDEX(Allocations[#All],MATCH($C64,Allocations[[#All],[Invoice_Group]],0),MATCH($B$3,Allocations[#Headers],0))</f>
        <v>3.1E-2</v>
      </c>
      <c r="AC65" s="46">
        <f>INDEX(Allocations[#All],MATCH($C64,Allocations[[#All],[Invoice_Group]],0),MATCH($B$3,Allocations[#Headers],0))</f>
        <v>3.1E-2</v>
      </c>
      <c r="AD65" s="46">
        <f>INDEX(Allocations[#All],MATCH($C64,Allocations[[#All],[Invoice_Group]],0),MATCH($B$3,Allocations[#Headers],0))</f>
        <v>3.1E-2</v>
      </c>
      <c r="AE65" s="46">
        <f>INDEX(Allocations[#All],MATCH($C64,Allocations[[#All],[Invoice_Group]],0),MATCH($B$3,Allocations[#Headers],0))</f>
        <v>3.1E-2</v>
      </c>
      <c r="AF65" s="46">
        <f>INDEX(Allocations[#All],MATCH($C64,Allocations[[#All],[Invoice_Group]],0),MATCH($B$3,Allocations[#Headers],0))</f>
        <v>3.1E-2</v>
      </c>
      <c r="AG65" s="46">
        <f>INDEX(Allocations[#All],MATCH($C64,Allocations[[#All],[Invoice_Group]],0),MATCH($B$3,Allocations[#Headers],0))</f>
        <v>3.1E-2</v>
      </c>
      <c r="AH65" s="46">
        <f>INDEX(Allocations[#All],MATCH($C64,Allocations[[#All],[Invoice_Group]],0),MATCH($B$3,Allocations[#Headers],0))</f>
        <v>3.1E-2</v>
      </c>
      <c r="AI65" s="46">
        <f>INDEX(Allocations[#All],MATCH($C64,Allocations[[#All],[Invoice_Group]],0),MATCH($B$3,Allocations[#Headers],0))</f>
        <v>3.1E-2</v>
      </c>
      <c r="AJ65" s="46">
        <f>INDEX(Allocations[#All],MATCH($C64,Allocations[[#All],[Invoice_Group]],0),MATCH($B$3,Allocations[#Headers],0))</f>
        <v>3.1E-2</v>
      </c>
      <c r="AK65" s="46">
        <f>INDEX(Allocations[#All],MATCH($C64,Allocations[[#All],[Invoice_Group]],0),MATCH($B$3,Allocations[#Headers],0))</f>
        <v>3.1E-2</v>
      </c>
      <c r="AL65" s="46">
        <f>INDEX(Allocations[#All],MATCH($C64,Allocations[[#All],[Invoice_Group]],0),MATCH($B$3,Allocations[#Headers],0))</f>
        <v>3.1E-2</v>
      </c>
      <c r="AM65" s="46">
        <f>INDEX(Allocations[#All],MATCH($C64,Allocations[[#All],[Invoice_Group]],0),MATCH($B$3,Allocations[#Headers],0))</f>
        <v>3.1E-2</v>
      </c>
      <c r="AN65" s="46">
        <f>INDEX(Allocations[#All],MATCH($C64,Allocations[[#All],[Invoice_Group]],0),MATCH($B$3,Allocations[#Headers],0))</f>
        <v>3.1E-2</v>
      </c>
      <c r="AO65" s="46">
        <f>INDEX(Allocations[#All],MATCH($C64,Allocations[[#All],[Invoice_Group]],0),MATCH($B$3,Allocations[#Headers],0))</f>
        <v>3.1E-2</v>
      </c>
      <c r="AP65" s="46">
        <f>INDEX(Allocations[#All],MATCH($C64,Allocations[[#All],[Invoice_Group]],0),MATCH($B$3,Allocations[#Headers],0))</f>
        <v>3.1E-2</v>
      </c>
      <c r="AQ65" s="46">
        <f>INDEX(Allocations[#All],MATCH($C64,Allocations[[#All],[Invoice_Group]],0),MATCH($B$3,Allocations[#Headers],0))</f>
        <v>3.1E-2</v>
      </c>
      <c r="AR65" s="46">
        <f>INDEX(Allocations[#All],MATCH($C64,Allocations[[#All],[Invoice_Group]],0),MATCH($B$3,Allocations[#Headers],0))</f>
        <v>3.1E-2</v>
      </c>
      <c r="AS65" s="46">
        <f>INDEX(Allocations[#All],MATCH($C64,Allocations[[#All],[Invoice_Group]],0),MATCH($B$3,Allocations[#Headers],0))</f>
        <v>3.1E-2</v>
      </c>
      <c r="AT65" s="46">
        <f>INDEX(Allocations[#All],MATCH($C64,Allocations[[#All],[Invoice_Group]],0),MATCH($B$3,Allocations[#Headers],0))</f>
        <v>3.1E-2</v>
      </c>
      <c r="AU65" s="46">
        <f>INDEX(Allocations[#All],MATCH($C64,Allocations[[#All],[Invoice_Group]],0),MATCH($B$3,Allocations[#Headers],0))</f>
        <v>3.1E-2</v>
      </c>
      <c r="AV65" s="46">
        <f>INDEX(Allocations[#All],MATCH($C64,Allocations[[#All],[Invoice_Group]],0),MATCH($B$3,Allocations[#Headers],0))</f>
        <v>3.1E-2</v>
      </c>
      <c r="AW65" s="46">
        <f>INDEX(Allocations[#All],MATCH($C64,Allocations[[#All],[Invoice_Group]],0),MATCH($B$3,Allocations[#Headers],0))</f>
        <v>3.1E-2</v>
      </c>
      <c r="AX65" s="46">
        <f>INDEX(Allocations[#All],MATCH($C64,Allocations[[#All],[Invoice_Group]],0),MATCH($B$3,Allocations[#Headers],0))</f>
        <v>3.1E-2</v>
      </c>
      <c r="AY65" s="46">
        <f>INDEX(Allocations[#All],MATCH($C64,Allocations[[#All],[Invoice_Group]],0),MATCH($B$3,Allocations[#Headers],0))</f>
        <v>3.1E-2</v>
      </c>
      <c r="AZ65" s="46">
        <f>INDEX(Allocations[#All],MATCH($C64,Allocations[[#All],[Invoice_Group]],0),MATCH($B$3,Allocations[#Headers],0))</f>
        <v>3.1E-2</v>
      </c>
      <c r="BA65" s="46">
        <f>INDEX(Allocations[#All],MATCH($C64,Allocations[[#All],[Invoice_Group]],0),MATCH($B$3,Allocations[#Headers],0))</f>
        <v>3.1E-2</v>
      </c>
      <c r="BB65" s="46">
        <f>INDEX(Allocations[#All],MATCH($C64,Allocations[[#All],[Invoice_Group]],0),MATCH($B$3,Allocations[#Headers],0))</f>
        <v>3.1E-2</v>
      </c>
      <c r="BC65" s="46">
        <f>INDEX(Allocations[#All],MATCH($C64,Allocations[[#All],[Invoice_Group]],0),MATCH($B$3,Allocations[#Headers],0))</f>
        <v>3.1E-2</v>
      </c>
      <c r="BD65" s="46">
        <f>INDEX(Allocations[#All],MATCH($C64,Allocations[[#All],[Invoice_Group]],0),MATCH($B$3,Allocations[#Headers],0))</f>
        <v>3.1E-2</v>
      </c>
      <c r="BE65" s="46">
        <f>INDEX(Allocations[#All],MATCH($C64,Allocations[[#All],[Invoice_Group]],0),MATCH($B$3,Allocations[#Headers],0))</f>
        <v>3.1E-2</v>
      </c>
      <c r="BF65" s="46">
        <f>INDEX(Allocations[#All],MATCH($C64,Allocations[[#All],[Invoice_Group]],0),MATCH($B$3,Allocations[#Headers],0))</f>
        <v>3.1E-2</v>
      </c>
      <c r="BG65" s="46">
        <f>INDEX(Allocations[#All],MATCH($C64,Allocations[[#All],[Invoice_Group]],0),MATCH($B$3,Allocations[#Headers],0))</f>
        <v>3.1E-2</v>
      </c>
      <c r="BH65" s="46">
        <f>INDEX(Allocations[#All],MATCH($C64,Allocations[[#All],[Invoice_Group]],0),MATCH($B$3,Allocations[#Headers],0))</f>
        <v>3.1E-2</v>
      </c>
      <c r="BI65" s="46">
        <f>INDEX(Allocations[#All],MATCH($C64,Allocations[[#All],[Invoice_Group]],0),MATCH($B$3,Allocations[#Headers],0))</f>
        <v>3.1E-2</v>
      </c>
      <c r="BJ65" s="46">
        <f>INDEX(Allocations[#All],MATCH($C64,Allocations[[#All],[Invoice_Group]],0),MATCH($B$3,Allocations[#Headers],0))</f>
        <v>3.1E-2</v>
      </c>
      <c r="BK65" s="46">
        <f>INDEX(Allocations[#All],MATCH($C64,Allocations[[#All],[Invoice_Group]],0),MATCH($B$3,Allocations[#Headers],0))</f>
        <v>3.1E-2</v>
      </c>
      <c r="BL65" s="46">
        <f>INDEX(Allocations[#All],MATCH($C64,Allocations[[#All],[Invoice_Group]],0),MATCH($B$3,Allocations[#Headers],0))</f>
        <v>3.1E-2</v>
      </c>
      <c r="BM65" s="46">
        <f>INDEX(Allocations[#All],MATCH($C64,Allocations[[#All],[Invoice_Group]],0),MATCH($B$3,Allocations[#Headers],0))</f>
        <v>3.1E-2</v>
      </c>
      <c r="BN65" s="46">
        <f>INDEX(Allocations[#All],MATCH($C64,Allocations[[#All],[Invoice_Group]],0),MATCH($B$3,Allocations[#Headers],0))</f>
        <v>3.1E-2</v>
      </c>
      <c r="BO65" s="46">
        <f>INDEX(Allocations[#All],MATCH($C64,Allocations[[#All],[Invoice_Group]],0),MATCH($B$3,Allocations[#Headers],0))</f>
        <v>3.1E-2</v>
      </c>
      <c r="BP65" s="46">
        <f>INDEX(Allocations[#All],MATCH($C64,Allocations[[#All],[Invoice_Group]],0),MATCH($B$3,Allocations[#Headers],0))</f>
        <v>3.1E-2</v>
      </c>
      <c r="BQ65" s="46">
        <f>INDEX(Allocations[#All],MATCH($C64,Allocations[[#All],[Invoice_Group]],0),MATCH($B$3,Allocations[#Headers],0))</f>
        <v>3.1E-2</v>
      </c>
      <c r="BR65" s="46">
        <f>INDEX(Allocations[#All],MATCH($C64,Allocations[[#All],[Invoice_Group]],0),MATCH($B$3,Allocations[#Headers],0))</f>
        <v>3.1E-2</v>
      </c>
      <c r="BS65" s="46">
        <f>INDEX(Allocations[#All],MATCH($C64,Allocations[[#All],[Invoice_Group]],0),MATCH($B$3,Allocations[#Headers],0))</f>
        <v>3.1E-2</v>
      </c>
      <c r="BT65" s="46">
        <f>INDEX(Allocations[#All],MATCH($C64,Allocations[[#All],[Invoice_Group]],0),MATCH($B$3,Allocations[#Headers],0))</f>
        <v>3.1E-2</v>
      </c>
      <c r="BU65" s="46">
        <f>INDEX(Allocations[#All],MATCH($C64,Allocations[[#All],[Invoice_Group]],0),MATCH($B$3,Allocations[#Headers],0))</f>
        <v>3.1E-2</v>
      </c>
      <c r="BV65" s="46">
        <f>INDEX(Allocations[#All],MATCH($C64,Allocations[[#All],[Invoice_Group]],0),MATCH($B$3,Allocations[#Headers],0))</f>
        <v>3.1E-2</v>
      </c>
      <c r="BW65" s="46">
        <f>INDEX(Allocations[#All],MATCH($C64,Allocations[[#All],[Invoice_Group]],0),MATCH($B$3,Allocations[#Headers],0))</f>
        <v>3.1E-2</v>
      </c>
      <c r="BX65" s="46">
        <f>INDEX(Allocations[#All],MATCH($C64,Allocations[[#All],[Invoice_Group]],0),MATCH($B$3,Allocations[#Headers],0))</f>
        <v>3.1E-2</v>
      </c>
      <c r="BY65" s="46">
        <f>INDEX(Allocations[#All],MATCH($C64,Allocations[[#All],[Invoice_Group]],0),MATCH($B$3,Allocations[#Headers],0))</f>
        <v>3.1E-2</v>
      </c>
      <c r="BZ65" s="46">
        <f>INDEX(Allocations[#All],MATCH($C64,Allocations[[#All],[Invoice_Group]],0),MATCH($B$3,Allocations[#Headers],0))</f>
        <v>3.1E-2</v>
      </c>
      <c r="CA65" s="46">
        <f>INDEX(Allocations[#All],MATCH($C64,Allocations[[#All],[Invoice_Group]],0),MATCH($B$3,Allocations[#Headers],0))</f>
        <v>3.1E-2</v>
      </c>
      <c r="CB65" s="46">
        <f>INDEX(Allocations[#All],MATCH($C64,Allocations[[#All],[Invoice_Group]],0),MATCH($B$3,Allocations[#Headers],0))</f>
        <v>3.1E-2</v>
      </c>
      <c r="CC65" s="46">
        <f>INDEX(Allocations[#All],MATCH($C64,Allocations[[#All],[Invoice_Group]],0),MATCH($B$3,Allocations[#Headers],0))</f>
        <v>3.1E-2</v>
      </c>
      <c r="CD65" s="46">
        <f>INDEX(Allocations[#All],MATCH($C64,Allocations[[#All],[Invoice_Group]],0),MATCH($B$3,Allocations[#Headers],0))</f>
        <v>3.1E-2</v>
      </c>
      <c r="CE65" s="46">
        <f>INDEX(Allocations[#All],MATCH($C64,Allocations[[#All],[Invoice_Group]],0),MATCH($B$3,Allocations[#Headers],0))</f>
        <v>3.1E-2</v>
      </c>
      <c r="CF65" s="46">
        <f>INDEX(Allocations[#All],MATCH($C64,Allocations[[#All],[Invoice_Group]],0),MATCH($B$3,Allocations[#Headers],0))</f>
        <v>3.1E-2</v>
      </c>
      <c r="CG65" s="46">
        <f>INDEX(Allocations[#All],MATCH($C64,Allocations[[#All],[Invoice_Group]],0),MATCH($B$3,Allocations[#Headers],0))</f>
        <v>3.1E-2</v>
      </c>
      <c r="CH65" s="46">
        <f>INDEX(Allocations[#All],MATCH($C64,Allocations[[#All],[Invoice_Group]],0),MATCH($B$3,Allocations[#Headers],0))</f>
        <v>3.1E-2</v>
      </c>
      <c r="CI65" s="46">
        <f>INDEX(Allocations[#All],MATCH($C64,Allocations[[#All],[Invoice_Group]],0),MATCH($B$3,Allocations[#Headers],0))</f>
        <v>3.1E-2</v>
      </c>
      <c r="CJ65" s="46">
        <f>INDEX(Allocations[#All],MATCH($C64,Allocations[[#All],[Invoice_Group]],0),MATCH($B$3,Allocations[#Headers],0))</f>
        <v>3.1E-2</v>
      </c>
      <c r="CK65" s="46">
        <f>INDEX(Allocations[#All],MATCH($C64,Allocations[[#All],[Invoice_Group]],0),MATCH($B$3,Allocations[#Headers],0))</f>
        <v>3.1E-2</v>
      </c>
      <c r="CL65" s="46">
        <f>INDEX(Allocations[#All],MATCH($C64,Allocations[[#All],[Invoice_Group]],0),MATCH($B$3,Allocations[#Headers],0))</f>
        <v>3.1E-2</v>
      </c>
      <c r="CM65" s="46">
        <f>INDEX(Allocations[#All],MATCH($C64,Allocations[[#All],[Invoice_Group]],0),MATCH($B$3,Allocations[#Headers],0))</f>
        <v>3.1E-2</v>
      </c>
      <c r="CN65" s="46">
        <f>INDEX(Allocations[#All],MATCH($C64,Allocations[[#All],[Invoice_Group]],0),MATCH($B$3,Allocations[#Headers],0))</f>
        <v>3.1E-2</v>
      </c>
      <c r="CO65" s="46">
        <f>INDEX(Allocations[#All],MATCH($C64,Allocations[[#All],[Invoice_Group]],0),MATCH($B$3,Allocations[#Headers],0))</f>
        <v>3.1E-2</v>
      </c>
      <c r="CP65" s="46">
        <f>INDEX(Allocations[#All],MATCH($C64,Allocations[[#All],[Invoice_Group]],0),MATCH($B$3,Allocations[#Headers],0))</f>
        <v>3.1E-2</v>
      </c>
      <c r="CQ65" s="46">
        <f>INDEX(Allocations[#All],MATCH($C64,Allocations[[#All],[Invoice_Group]],0),MATCH($B$3,Allocations[#Headers],0))</f>
        <v>3.1E-2</v>
      </c>
      <c r="CR65" s="46">
        <f>INDEX(Allocations[#All],MATCH($C64,Allocations[[#All],[Invoice_Group]],0),MATCH($B$3,Allocations[#Headers],0))</f>
        <v>3.1E-2</v>
      </c>
      <c r="CS65" s="46">
        <f>INDEX(Allocations[#All],MATCH($C64,Allocations[[#All],[Invoice_Group]],0),MATCH($B$3,Allocations[#Headers],0))</f>
        <v>3.1E-2</v>
      </c>
      <c r="CT65" s="46">
        <f>INDEX(Allocations[#All],MATCH($C64,Allocations[[#All],[Invoice_Group]],0),MATCH($B$3,Allocations[#Headers],0))</f>
        <v>3.1E-2</v>
      </c>
      <c r="CU65" s="46">
        <f>INDEX(Allocations[#All],MATCH($C64,Allocations[[#All],[Invoice_Group]],0),MATCH($B$3,Allocations[#Headers],0))</f>
        <v>3.1E-2</v>
      </c>
      <c r="CV65" s="46">
        <f>INDEX(Allocations[#All],MATCH($C64,Allocations[[#All],[Invoice_Group]],0),MATCH($B$3,Allocations[#Headers],0))</f>
        <v>3.1E-2</v>
      </c>
      <c r="CW65" s="46">
        <f>INDEX(Allocations[#All],MATCH($C64,Allocations[[#All],[Invoice_Group]],0),MATCH($B$3,Allocations[#Headers],0))</f>
        <v>3.1E-2</v>
      </c>
      <c r="CX65" s="46">
        <f>INDEX(Allocations[#All],MATCH($C64,Allocations[[#All],[Invoice_Group]],0),MATCH($B$3,Allocations[#Headers],0))</f>
        <v>3.1E-2</v>
      </c>
      <c r="CY65" s="46">
        <f>INDEX(Allocations[#All],MATCH($C64,Allocations[[#All],[Invoice_Group]],0),MATCH($B$3,Allocations[#Headers],0))</f>
        <v>3.1E-2</v>
      </c>
      <c r="CZ65" s="46">
        <f>INDEX(Allocations[#All],MATCH($C64,Allocations[[#All],[Invoice_Group]],0),MATCH($B$3,Allocations[#Headers],0))</f>
        <v>3.1E-2</v>
      </c>
      <c r="DA65" s="46">
        <f>INDEX(Allocations[#All],MATCH($C64,Allocations[[#All],[Invoice_Group]],0),MATCH($B$3,Allocations[#Headers],0))</f>
        <v>3.1E-2</v>
      </c>
      <c r="DB65" s="46">
        <f>INDEX(Allocations[#All],MATCH($C64,Allocations[[#All],[Invoice_Group]],0),MATCH($B$3,Allocations[#Headers],0))</f>
        <v>3.1E-2</v>
      </c>
      <c r="DC65" s="46">
        <f>INDEX(Allocations[#All],MATCH($C64,Allocations[[#All],[Invoice_Group]],0),MATCH($B$3,Allocations[#Headers],0))</f>
        <v>3.1E-2</v>
      </c>
      <c r="DD65" s="46">
        <f>INDEX(Allocations[#All],MATCH($C64,Allocations[[#All],[Invoice_Group]],0),MATCH($B$3,Allocations[#Headers],0))</f>
        <v>3.1E-2</v>
      </c>
      <c r="DE65" s="46">
        <f>INDEX(Allocations[#All],MATCH($C64,Allocations[[#All],[Invoice_Group]],0),MATCH($B$3,Allocations[#Headers],0))</f>
        <v>3.1E-2</v>
      </c>
      <c r="DF65" s="46">
        <f>INDEX(Allocations[#All],MATCH($C64,Allocations[[#All],[Invoice_Group]],0),MATCH($B$3,Allocations[#Headers],0))</f>
        <v>3.1E-2</v>
      </c>
      <c r="DG65" s="46">
        <f>INDEX(Allocations[#All],MATCH($C64,Allocations[[#All],[Invoice_Group]],0),MATCH($B$3,Allocations[#Headers],0))</f>
        <v>3.1E-2</v>
      </c>
      <c r="DH65" s="46">
        <f>INDEX(Allocations[#All],MATCH($C64,Allocations[[#All],[Invoice_Group]],0),MATCH($B$3,Allocations[#Headers],0))</f>
        <v>3.1E-2</v>
      </c>
      <c r="DI65" s="46">
        <f>INDEX(Allocations[#All],MATCH($C64,Allocations[[#All],[Invoice_Group]],0),MATCH($B$3,Allocations[#Headers],0))</f>
        <v>3.1E-2</v>
      </c>
      <c r="DJ65" s="46">
        <f>INDEX(Allocations[#All],MATCH($C64,Allocations[[#All],[Invoice_Group]],0),MATCH($B$3,Allocations[#Headers],0))</f>
        <v>3.1E-2</v>
      </c>
      <c r="DK65" s="46">
        <f>INDEX(Allocations[#All],MATCH($C64,Allocations[[#All],[Invoice_Group]],0),MATCH($B$3,Allocations[#Headers],0))</f>
        <v>3.1E-2</v>
      </c>
      <c r="DL65" s="46">
        <f>INDEX(Allocations[#All],MATCH($C64,Allocations[[#All],[Invoice_Group]],0),MATCH($B$3,Allocations[#Headers],0))</f>
        <v>3.1E-2</v>
      </c>
      <c r="DM65" s="46">
        <f>INDEX(Allocations[#All],MATCH($C64,Allocations[[#All],[Invoice_Group]],0),MATCH($B$3,Allocations[#Headers],0))</f>
        <v>3.1E-2</v>
      </c>
      <c r="DN65" s="46">
        <f>INDEX(Allocations[#All],MATCH($C64,Allocations[[#All],[Invoice_Group]],0),MATCH($B$3,Allocations[#Headers],0))</f>
        <v>3.1E-2</v>
      </c>
      <c r="DO65" s="46">
        <f>INDEX(Allocations[#All],MATCH($C64,Allocations[[#All],[Invoice_Group]],0),MATCH($B$3,Allocations[#Headers],0))</f>
        <v>3.1E-2</v>
      </c>
      <c r="DP65" s="46">
        <f>INDEX(Allocations[#All],MATCH($C64,Allocations[[#All],[Invoice_Group]],0),MATCH($B$3,Allocations[#Headers],0))</f>
        <v>3.1E-2</v>
      </c>
      <c r="DQ65" s="46">
        <f>INDEX(Allocations[#All],MATCH($C64,Allocations[[#All],[Invoice_Group]],0),MATCH($B$3,Allocations[#Headers],0))</f>
        <v>3.1E-2</v>
      </c>
      <c r="DR65" s="46">
        <f>INDEX(Allocations[#All],MATCH($C64,Allocations[[#All],[Invoice_Group]],0),MATCH($B$3,Allocations[#Headers],0))</f>
        <v>3.1E-2</v>
      </c>
      <c r="DS65" s="46">
        <f>INDEX(Allocations[#All],MATCH($C64,Allocations[[#All],[Invoice_Group]],0),MATCH($B$3,Allocations[#Headers],0))</f>
        <v>3.1E-2</v>
      </c>
      <c r="DT65" s="46">
        <f>INDEX(Allocations[#All],MATCH($C64,Allocations[[#All],[Invoice_Group]],0),MATCH($B$3,Allocations[#Headers],0))</f>
        <v>3.1E-2</v>
      </c>
      <c r="DU65" s="46">
        <f>INDEX(Allocations[#All],MATCH($C64,Allocations[[#All],[Invoice_Group]],0),MATCH($B$3,Allocations[#Headers],0))</f>
        <v>3.1E-2</v>
      </c>
      <c r="DV65" s="46">
        <f>INDEX(Allocations[#All],MATCH($C64,Allocations[[#All],[Invoice_Group]],0),MATCH($B$3,Allocations[#Headers],0))</f>
        <v>3.1E-2</v>
      </c>
      <c r="DW65" s="46">
        <f>INDEX(Allocations[#All],MATCH($C64,Allocations[[#All],[Invoice_Group]],0),MATCH($B$3,Allocations[#Headers],0))</f>
        <v>3.1E-2</v>
      </c>
      <c r="DX65" s="46">
        <f>INDEX(Allocations[#All],MATCH($C64,Allocations[[#All],[Invoice_Group]],0),MATCH($B$3,Allocations[#Headers],0))</f>
        <v>3.1E-2</v>
      </c>
      <c r="DY65" s="46">
        <f>INDEX(Allocations[#All],MATCH($C64,Allocations[[#All],[Invoice_Group]],0),MATCH($B$3,Allocations[#Headers],0))</f>
        <v>3.1E-2</v>
      </c>
      <c r="DZ65" s="46">
        <f>INDEX(Allocations[#All],MATCH($C64,Allocations[[#All],[Invoice_Group]],0),MATCH($B$3,Allocations[#Headers],0))</f>
        <v>3.1E-2</v>
      </c>
      <c r="EA65" s="46">
        <f>INDEX(Allocations[#All],MATCH($C64,Allocations[[#All],[Invoice_Group]],0),MATCH($B$3,Allocations[#Headers],0))</f>
        <v>3.1E-2</v>
      </c>
      <c r="EB65" s="46">
        <f>INDEX(Allocations[#All],MATCH($C64,Allocations[[#All],[Invoice_Group]],0),MATCH($B$3,Allocations[#Headers],0))</f>
        <v>3.1E-2</v>
      </c>
      <c r="EC65" s="46">
        <f>INDEX(Allocations[#All],MATCH($C64,Allocations[[#All],[Invoice_Group]],0),MATCH($B$3,Allocations[#Headers],0))</f>
        <v>3.1E-2</v>
      </c>
      <c r="ED65" s="46">
        <f>INDEX(Allocations[#All],MATCH($C64,Allocations[[#All],[Invoice_Group]],0),MATCH($B$3,Allocations[#Headers],0))</f>
        <v>3.1E-2</v>
      </c>
      <c r="EE65" s="46">
        <f>INDEX(Allocations[#All],MATCH($C64,Allocations[[#All],[Invoice_Group]],0),MATCH($B$3,Allocations[#Headers],0))</f>
        <v>3.1E-2</v>
      </c>
      <c r="EF65" s="46">
        <f>INDEX(Allocations[#All],MATCH($C64,Allocations[[#All],[Invoice_Group]],0),MATCH($B$3,Allocations[#Headers],0))</f>
        <v>3.1E-2</v>
      </c>
      <c r="EG65" s="46">
        <f>INDEX(Allocations[#All],MATCH($C64,Allocations[[#All],[Invoice_Group]],0),MATCH($B$3,Allocations[#Headers],0))</f>
        <v>3.1E-2</v>
      </c>
      <c r="EH65" s="46">
        <f>INDEX(Allocations[#All],MATCH($C64,Allocations[[#All],[Invoice_Group]],0),MATCH($B$3,Allocations[#Headers],0))</f>
        <v>3.1E-2</v>
      </c>
      <c r="EI65" s="46">
        <f>INDEX(Allocations[#All],MATCH($C64,Allocations[[#All],[Invoice_Group]],0),MATCH($B$3,Allocations[#Headers],0))</f>
        <v>3.1E-2</v>
      </c>
      <c r="EJ65" s="46">
        <f>INDEX(Allocations[#All],MATCH($C64,Allocations[[#All],[Invoice_Group]],0),MATCH($B$3,Allocations[#Headers],0))</f>
        <v>3.1E-2</v>
      </c>
      <c r="EK65" s="46">
        <f>INDEX(Allocations[#All],MATCH($C64,Allocations[[#All],[Invoice_Group]],0),MATCH($B$3,Allocations[#Headers],0))</f>
        <v>3.1E-2</v>
      </c>
      <c r="EL65" s="46">
        <f>INDEX(Allocations[#All],MATCH($C64,Allocations[[#All],[Invoice_Group]],0),MATCH($B$3,Allocations[#Headers],0))</f>
        <v>3.1E-2</v>
      </c>
      <c r="EM65" s="46">
        <f>INDEX(Allocations[#All],MATCH($C64,Allocations[[#All],[Invoice_Group]],0),MATCH($B$3,Allocations[#Headers],0))</f>
        <v>3.1E-2</v>
      </c>
      <c r="EN65" s="46">
        <f>INDEX(Allocations[#All],MATCH($C64,Allocations[[#All],[Invoice_Group]],0),MATCH($B$3,Allocations[#Headers],0))</f>
        <v>3.1E-2</v>
      </c>
      <c r="EO65" s="46">
        <f>INDEX(Allocations[#All],MATCH($C64,Allocations[[#All],[Invoice_Group]],0),MATCH($B$3,Allocations[#Headers],0))</f>
        <v>3.1E-2</v>
      </c>
      <c r="EP65" s="46">
        <f>INDEX(Allocations[#All],MATCH($C64,Allocations[[#All],[Invoice_Group]],0),MATCH($B$3,Allocations[#Headers],0))</f>
        <v>3.1E-2</v>
      </c>
      <c r="EQ65" s="46">
        <f>INDEX(Allocations[#All],MATCH($C64,Allocations[[#All],[Invoice_Group]],0),MATCH($B$3,Allocations[#Headers],0))</f>
        <v>3.1E-2</v>
      </c>
      <c r="ER65" s="46">
        <f>INDEX(Allocations[#All],MATCH($C64,Allocations[[#All],[Invoice_Group]],0),MATCH($B$3,Allocations[#Headers],0))</f>
        <v>3.1E-2</v>
      </c>
      <c r="ES65" s="46">
        <f>INDEX(Allocations[#All],MATCH($C64,Allocations[[#All],[Invoice_Group]],0),MATCH($B$3,Allocations[#Headers],0))</f>
        <v>3.1E-2</v>
      </c>
      <c r="ET65" s="46">
        <f>INDEX(Allocations[#All],MATCH($C64,Allocations[[#All],[Invoice_Group]],0),MATCH($B$3,Allocations[#Headers],0))</f>
        <v>3.1E-2</v>
      </c>
      <c r="EU65" s="46">
        <f>INDEX(Allocations[#All],MATCH($C64,Allocations[[#All],[Invoice_Group]],0),MATCH($B$3,Allocations[#Headers],0))</f>
        <v>3.1E-2</v>
      </c>
      <c r="EV65" s="46">
        <f>INDEX(Allocations[#All],MATCH($C64,Allocations[[#All],[Invoice_Group]],0),MATCH($B$3,Allocations[#Headers],0))</f>
        <v>3.1E-2</v>
      </c>
      <c r="EW65" s="46">
        <f>INDEX(Allocations[#All],MATCH($C64,Allocations[[#All],[Invoice_Group]],0),MATCH($B$3,Allocations[#Headers],0))</f>
        <v>3.1E-2</v>
      </c>
      <c r="EX65" s="46">
        <f>INDEX(Allocations[#All],MATCH($C64,Allocations[[#All],[Invoice_Group]],0),MATCH($B$3,Allocations[#Headers],0))</f>
        <v>3.1E-2</v>
      </c>
      <c r="EY65" s="46">
        <f>INDEX(Allocations[#All],MATCH($C64,Allocations[[#All],[Invoice_Group]],0),MATCH($B$3,Allocations[#Headers],0))</f>
        <v>3.1E-2</v>
      </c>
      <c r="EZ65" s="46">
        <f>INDEX(Allocations[#All],MATCH($C64,Allocations[[#All],[Invoice_Group]],0),MATCH($B$3,Allocations[#Headers],0))</f>
        <v>3.1E-2</v>
      </c>
      <c r="FA65" s="46">
        <f>INDEX(Allocations[#All],MATCH($C64,Allocations[[#All],[Invoice_Group]],0),MATCH($B$3,Allocations[#Headers],0))</f>
        <v>3.1E-2</v>
      </c>
      <c r="FB65" s="46">
        <f>INDEX(Allocations[#All],MATCH($C64,Allocations[[#All],[Invoice_Group]],0),MATCH($B$3,Allocations[#Headers],0))</f>
        <v>3.1E-2</v>
      </c>
      <c r="FC65" s="46">
        <f>INDEX(Allocations[#All],MATCH($C64,Allocations[[#All],[Invoice_Group]],0),MATCH($B$3,Allocations[#Headers],0))</f>
        <v>3.1E-2</v>
      </c>
      <c r="FD65" s="46">
        <f>INDEX(Allocations[#All],MATCH($C64,Allocations[[#All],[Invoice_Group]],0),MATCH($B$3,Allocations[#Headers],0))</f>
        <v>3.1E-2</v>
      </c>
      <c r="FE65" s="46">
        <f>INDEX(Allocations[#All],MATCH($C64,Allocations[[#All],[Invoice_Group]],0),MATCH($B$3,Allocations[#Headers],0))</f>
        <v>3.1E-2</v>
      </c>
      <c r="FF65" s="46">
        <f>INDEX(Allocations[#All],MATCH($C64,Allocations[[#All],[Invoice_Group]],0),MATCH($B$3,Allocations[#Headers],0))</f>
        <v>3.1E-2</v>
      </c>
      <c r="FG65" s="46">
        <f>INDEX(Allocations[#All],MATCH($C64,Allocations[[#All],[Invoice_Group]],0),MATCH($B$3,Allocations[#Headers],0))</f>
        <v>3.1E-2</v>
      </c>
      <c r="FH65" s="46">
        <f>INDEX(Allocations[#All],MATCH($C64,Allocations[[#All],[Invoice_Group]],0),MATCH($B$3,Allocations[#Headers],0))</f>
        <v>3.1E-2</v>
      </c>
      <c r="FI65" s="46">
        <f>INDEX(Allocations[#All],MATCH($C64,Allocations[[#All],[Invoice_Group]],0),MATCH($B$3,Allocations[#Headers],0))</f>
        <v>3.1E-2</v>
      </c>
      <c r="FJ65" s="46">
        <f>INDEX(Allocations[#All],MATCH($C64,Allocations[[#All],[Invoice_Group]],0),MATCH($B$3,Allocations[#Headers],0))</f>
        <v>3.1E-2</v>
      </c>
      <c r="FK65" s="46">
        <f>INDEX(Allocations[#All],MATCH($C64,Allocations[[#All],[Invoice_Group]],0),MATCH($B$3,Allocations[#Headers],0))</f>
        <v>3.1E-2</v>
      </c>
      <c r="FL65" s="46">
        <f>INDEX(Allocations[#All],MATCH($C64,Allocations[[#All],[Invoice_Group]],0),MATCH($B$3,Allocations[#Headers],0))</f>
        <v>3.1E-2</v>
      </c>
      <c r="FM65" s="46">
        <f>INDEX(Allocations[#All],MATCH($C64,Allocations[[#All],[Invoice_Group]],0),MATCH($B$3,Allocations[#Headers],0))</f>
        <v>3.1E-2</v>
      </c>
      <c r="FN65" s="46">
        <f>INDEX(Allocations[#All],MATCH($C64,Allocations[[#All],[Invoice_Group]],0),MATCH($B$3,Allocations[#Headers],0))</f>
        <v>3.1E-2</v>
      </c>
      <c r="FO65" s="46">
        <f>INDEX(Allocations[#All],MATCH($C64,Allocations[[#All],[Invoice_Group]],0),MATCH($B$3,Allocations[#Headers],0))</f>
        <v>3.1E-2</v>
      </c>
      <c r="FP65" s="46">
        <f>INDEX(Allocations[#All],MATCH($C64,Allocations[[#All],[Invoice_Group]],0),MATCH($B$3,Allocations[#Headers],0))</f>
        <v>3.1E-2</v>
      </c>
      <c r="FQ65" s="46">
        <f>INDEX(Allocations[#All],MATCH($C64,Allocations[[#All],[Invoice_Group]],0),MATCH($B$3,Allocations[#Headers],0))</f>
        <v>3.1E-2</v>
      </c>
      <c r="FR65" s="46">
        <f>INDEX(Allocations[#All],MATCH($C64,Allocations[[#All],[Invoice_Group]],0),MATCH($B$3,Allocations[#Headers],0))</f>
        <v>3.1E-2</v>
      </c>
      <c r="FS65" s="46">
        <f>INDEX(Allocations[#All],MATCH($C64,Allocations[[#All],[Invoice_Group]],0),MATCH($B$3,Allocations[#Headers],0))</f>
        <v>3.1E-2</v>
      </c>
      <c r="FT65" s="46">
        <f>INDEX(Allocations[#All],MATCH($C64,Allocations[[#All],[Invoice_Group]],0),MATCH($B$3,Allocations[#Headers],0))</f>
        <v>3.1E-2</v>
      </c>
      <c r="FU65" s="46">
        <f>INDEX(Allocations[#All],MATCH($C64,Allocations[[#All],[Invoice_Group]],0),MATCH($B$3,Allocations[#Headers],0))</f>
        <v>3.1E-2</v>
      </c>
      <c r="FV65" s="46">
        <f>INDEX(Allocations[#All],MATCH($C64,Allocations[[#All],[Invoice_Group]],0),MATCH($B$3,Allocations[#Headers],0))</f>
        <v>3.1E-2</v>
      </c>
      <c r="FW65" s="46">
        <f>INDEX(Allocations[#All],MATCH($C64,Allocations[[#All],[Invoice_Group]],0),MATCH($B$3,Allocations[#Headers],0))</f>
        <v>3.1E-2</v>
      </c>
      <c r="FX65" s="46">
        <f>INDEX(Allocations[#All],MATCH($C64,Allocations[[#All],[Invoice_Group]],0),MATCH($B$3,Allocations[#Headers],0))</f>
        <v>3.1E-2</v>
      </c>
      <c r="FY65" s="46">
        <f>INDEX(Allocations[#All],MATCH($C64,Allocations[[#All],[Invoice_Group]],0),MATCH($B$3,Allocations[#Headers],0))</f>
        <v>3.1E-2</v>
      </c>
      <c r="FZ65" s="46">
        <f>INDEX(Allocations[#All],MATCH($C64,Allocations[[#All],[Invoice_Group]],0),MATCH($B$3,Allocations[#Headers],0))</f>
        <v>3.1E-2</v>
      </c>
      <c r="GA65" s="46">
        <f>INDEX(Allocations[#All],MATCH($C64,Allocations[[#All],[Invoice_Group]],0),MATCH($B$3,Allocations[#Headers],0))</f>
        <v>3.1E-2</v>
      </c>
      <c r="GB65" s="46">
        <f>INDEX(Allocations[#All],MATCH($C64,Allocations[[#All],[Invoice_Group]],0),MATCH($B$3,Allocations[#Headers],0))</f>
        <v>3.1E-2</v>
      </c>
      <c r="GC65" s="46">
        <f>INDEX(Allocations[#All],MATCH($C64,Allocations[[#All],[Invoice_Group]],0),MATCH($B$3,Allocations[#Headers],0))</f>
        <v>3.1E-2</v>
      </c>
      <c r="GD65" s="46">
        <f>INDEX(Allocations[#All],MATCH($C64,Allocations[[#All],[Invoice_Group]],0),MATCH($B$3,Allocations[#Headers],0))</f>
        <v>3.1E-2</v>
      </c>
      <c r="GE65" s="46">
        <f>INDEX(Allocations[#All],MATCH($C64,Allocations[[#All],[Invoice_Group]],0),MATCH($B$3,Allocations[#Headers],0))</f>
        <v>3.1E-2</v>
      </c>
      <c r="GF65" s="46">
        <f>INDEX(Allocations[#All],MATCH($C64,Allocations[[#All],[Invoice_Group]],0),MATCH($B$3,Allocations[#Headers],0))</f>
        <v>3.1E-2</v>
      </c>
      <c r="GG65" s="46">
        <f>INDEX(Allocations[#All],MATCH($C64,Allocations[[#All],[Invoice_Group]],0),MATCH($B$3,Allocations[#Headers],0))</f>
        <v>3.1E-2</v>
      </c>
      <c r="GH65" s="46">
        <f>INDEX(Allocations[#All],MATCH($C64,Allocations[[#All],[Invoice_Group]],0),MATCH($B$3,Allocations[#Headers],0))</f>
        <v>3.1E-2</v>
      </c>
      <c r="GI65" s="46">
        <f>INDEX(Allocations[#All],MATCH($C64,Allocations[[#All],[Invoice_Group]],0),MATCH($B$3,Allocations[#Headers],0))</f>
        <v>3.1E-2</v>
      </c>
      <c r="GJ65" s="46">
        <f>INDEX(Allocations[#All],MATCH($C64,Allocations[[#All],[Invoice_Group]],0),MATCH($B$3,Allocations[#Headers],0))</f>
        <v>3.1E-2</v>
      </c>
      <c r="GK65" s="46">
        <f>INDEX(Allocations[#All],MATCH($C64,Allocations[[#All],[Invoice_Group]],0),MATCH($B$3,Allocations[#Headers],0))</f>
        <v>3.1E-2</v>
      </c>
      <c r="GL65" s="46">
        <f>INDEX(Allocations[#All],MATCH($C64,Allocations[[#All],[Invoice_Group]],0),MATCH($B$3,Allocations[#Headers],0))</f>
        <v>3.1E-2</v>
      </c>
      <c r="GM65" s="46">
        <f>INDEX(Allocations[#All],MATCH($C64,Allocations[[#All],[Invoice_Group]],0),MATCH($B$3,Allocations[#Headers],0))</f>
        <v>3.1E-2</v>
      </c>
      <c r="GN65" s="46">
        <f>INDEX(Allocations[#All],MATCH($C64,Allocations[[#All],[Invoice_Group]],0),MATCH($B$3,Allocations[#Headers],0))</f>
        <v>3.1E-2</v>
      </c>
      <c r="GO65" s="46">
        <f>INDEX(Allocations[#All],MATCH($C64,Allocations[[#All],[Invoice_Group]],0),MATCH($B$3,Allocations[#Headers],0))</f>
        <v>3.1E-2</v>
      </c>
      <c r="GP65" s="46">
        <f>INDEX(Allocations[#All],MATCH($C64,Allocations[[#All],[Invoice_Group]],0),MATCH($B$3,Allocations[#Headers],0))</f>
        <v>3.1E-2</v>
      </c>
      <c r="GQ65" s="46">
        <f>INDEX(Allocations[#All],MATCH($C64,Allocations[[#All],[Invoice_Group]],0),MATCH($B$3,Allocations[#Headers],0))</f>
        <v>3.1E-2</v>
      </c>
      <c r="GR65" s="46">
        <f>INDEX(Allocations[#All],MATCH($C64,Allocations[[#All],[Invoice_Group]],0),MATCH($B$3,Allocations[#Headers],0))</f>
        <v>3.1E-2</v>
      </c>
      <c r="GS65" s="46">
        <f>INDEX(Allocations[#All],MATCH($C64,Allocations[[#All],[Invoice_Group]],0),MATCH($B$3,Allocations[#Headers],0))</f>
        <v>3.1E-2</v>
      </c>
      <c r="GT65" s="46">
        <f>INDEX(Allocations[#All],MATCH($C64,Allocations[[#All],[Invoice_Group]],0),MATCH($B$3,Allocations[#Headers],0))</f>
        <v>3.1E-2</v>
      </c>
      <c r="GU65" s="46">
        <f>INDEX(Allocations[#All],MATCH($C64,Allocations[[#All],[Invoice_Group]],0),MATCH($B$3,Allocations[#Headers],0))</f>
        <v>3.1E-2</v>
      </c>
      <c r="GV65" s="46">
        <f>INDEX(Allocations[#All],MATCH($C64,Allocations[[#All],[Invoice_Group]],0),MATCH($B$3,Allocations[#Headers],0))</f>
        <v>3.1E-2</v>
      </c>
      <c r="GW65" s="46">
        <f>INDEX(Allocations[#All],MATCH($C64,Allocations[[#All],[Invoice_Group]],0),MATCH($B$3,Allocations[#Headers],0))</f>
        <v>3.1E-2</v>
      </c>
      <c r="GX65" s="46">
        <f>INDEX(Allocations[#All],MATCH($C64,Allocations[[#All],[Invoice_Group]],0),MATCH($B$3,Allocations[#Headers],0))</f>
        <v>3.1E-2</v>
      </c>
      <c r="GY65" s="46">
        <f>INDEX(Allocations[#All],MATCH($C64,Allocations[[#All],[Invoice_Group]],0),MATCH($B$3,Allocations[#Headers],0))</f>
        <v>3.1E-2</v>
      </c>
      <c r="GZ65" s="46">
        <f>INDEX(Allocations[#All],MATCH($C64,Allocations[[#All],[Invoice_Group]],0),MATCH($B$3,Allocations[#Headers],0))</f>
        <v>3.1E-2</v>
      </c>
      <c r="HA65" s="46">
        <f>INDEX(Allocations[#All],MATCH($C64,Allocations[[#All],[Invoice_Group]],0),MATCH($B$3,Allocations[#Headers],0))</f>
        <v>3.1E-2</v>
      </c>
      <c r="HB65" s="46">
        <f>INDEX(Allocations[#All],MATCH($C64,Allocations[[#All],[Invoice_Group]],0),MATCH($B$3,Allocations[#Headers],0))</f>
        <v>3.1E-2</v>
      </c>
      <c r="HC65" s="46">
        <f>INDEX(Allocations[#All],MATCH($C64,Allocations[[#All],[Invoice_Group]],0),MATCH($B$3,Allocations[#Headers],0))</f>
        <v>3.1E-2</v>
      </c>
      <c r="HD65" s="46">
        <f>INDEX(Allocations[#All],MATCH($C64,Allocations[[#All],[Invoice_Group]],0),MATCH($B$3,Allocations[#Headers],0))</f>
        <v>3.1E-2</v>
      </c>
      <c r="HE65" s="46">
        <f>INDEX(Allocations[#All],MATCH($C64,Allocations[[#All],[Invoice_Group]],0),MATCH($B$3,Allocations[#Headers],0))</f>
        <v>3.1E-2</v>
      </c>
      <c r="HF65" s="46">
        <f>INDEX(Allocations[#All],MATCH($C64,Allocations[[#All],[Invoice_Group]],0),MATCH($B$3,Allocations[#Headers],0))</f>
        <v>3.1E-2</v>
      </c>
      <c r="HG65" s="46">
        <f>INDEX(Allocations[#All],MATCH($C64,Allocations[[#All],[Invoice_Group]],0),MATCH($B$3,Allocations[#Headers],0))</f>
        <v>3.1E-2</v>
      </c>
      <c r="HH65" s="46">
        <f>INDEX(Allocations[#All],MATCH($C64,Allocations[[#All],[Invoice_Group]],0),MATCH($B$3,Allocations[#Headers],0))</f>
        <v>3.1E-2</v>
      </c>
      <c r="HI65" s="46">
        <f>INDEX(Allocations[#All],MATCH($C64,Allocations[[#All],[Invoice_Group]],0),MATCH($B$3,Allocations[#Headers],0))</f>
        <v>3.1E-2</v>
      </c>
      <c r="HJ65" s="46">
        <f>INDEX(Allocations[#All],MATCH($C64,Allocations[[#All],[Invoice_Group]],0),MATCH($B$3,Allocations[#Headers],0))</f>
        <v>3.1E-2</v>
      </c>
      <c r="HK65" s="46">
        <f>INDEX(Allocations[#All],MATCH($C64,Allocations[[#All],[Invoice_Group]],0),MATCH($B$3,Allocations[#Headers],0))</f>
        <v>3.1E-2</v>
      </c>
      <c r="HL65" s="46">
        <f>INDEX(Allocations[#All],MATCH($C64,Allocations[[#All],[Invoice_Group]],0),MATCH($B$3,Allocations[#Headers],0))</f>
        <v>3.1E-2</v>
      </c>
      <c r="HM65" s="46">
        <f>INDEX(Allocations[#All],MATCH($C64,Allocations[[#All],[Invoice_Group]],0),MATCH($B$3,Allocations[#Headers],0))</f>
        <v>3.1E-2</v>
      </c>
      <c r="HN65" s="46">
        <f>INDEX(Allocations[#All],MATCH($C64,Allocations[[#All],[Invoice_Group]],0),MATCH($B$3,Allocations[#Headers],0))</f>
        <v>3.1E-2</v>
      </c>
      <c r="HO65" s="46">
        <f>INDEX(Allocations[#All],MATCH($C64,Allocations[[#All],[Invoice_Group]],0),MATCH($B$3,Allocations[#Headers],0))</f>
        <v>3.1E-2</v>
      </c>
      <c r="HP65" s="46">
        <f>INDEX(Allocations[#All],MATCH($C64,Allocations[[#All],[Invoice_Group]],0),MATCH($B$3,Allocations[#Headers],0))</f>
        <v>3.1E-2</v>
      </c>
      <c r="HQ65" s="46">
        <f>INDEX(Allocations[#All],MATCH($C64,Allocations[[#All],[Invoice_Group]],0),MATCH($B$3,Allocations[#Headers],0))</f>
        <v>3.1E-2</v>
      </c>
      <c r="HR65" s="46">
        <f>INDEX(Allocations[#All],MATCH($C64,Allocations[[#All],[Invoice_Group]],0),MATCH($B$3,Allocations[#Headers],0))</f>
        <v>3.1E-2</v>
      </c>
      <c r="HS65" s="46">
        <f>INDEX(Allocations[#All],MATCH($C64,Allocations[[#All],[Invoice_Group]],0),MATCH($B$3,Allocations[#Headers],0))</f>
        <v>3.1E-2</v>
      </c>
      <c r="HT65" s="46">
        <f>INDEX(Allocations[#All],MATCH($C64,Allocations[[#All],[Invoice_Group]],0),MATCH($B$3,Allocations[#Headers],0))</f>
        <v>3.1E-2</v>
      </c>
      <c r="HU65" s="46">
        <f>INDEX(Allocations[#All],MATCH($C64,Allocations[[#All],[Invoice_Group]],0),MATCH($B$3,Allocations[#Headers],0))</f>
        <v>3.1E-2</v>
      </c>
      <c r="HV65" s="46">
        <f>INDEX(Allocations[#All],MATCH($C64,Allocations[[#All],[Invoice_Group]],0),MATCH($B$3,Allocations[#Headers],0))</f>
        <v>3.1E-2</v>
      </c>
      <c r="HW65" s="46">
        <f>INDEX(Allocations[#All],MATCH($C64,Allocations[[#All],[Invoice_Group]],0),MATCH($B$3,Allocations[#Headers],0))</f>
        <v>3.1E-2</v>
      </c>
      <c r="HX65" s="46">
        <f>INDEX(Allocations[#All],MATCH($C64,Allocations[[#All],[Invoice_Group]],0),MATCH($B$3,Allocations[#Headers],0))</f>
        <v>3.1E-2</v>
      </c>
      <c r="HY65" s="46">
        <f>INDEX(Allocations[#All],MATCH($C64,Allocations[[#All],[Invoice_Group]],0),MATCH($B$3,Allocations[#Headers],0))</f>
        <v>3.1E-2</v>
      </c>
      <c r="HZ65" s="46">
        <f>INDEX(Allocations[#All],MATCH($C64,Allocations[[#All],[Invoice_Group]],0),MATCH($B$3,Allocations[#Headers],0))</f>
        <v>3.1E-2</v>
      </c>
      <c r="IA65" s="46">
        <f>INDEX(Allocations[#All],MATCH($C64,Allocations[[#All],[Invoice_Group]],0),MATCH($B$3,Allocations[#Headers],0))</f>
        <v>3.1E-2</v>
      </c>
      <c r="IB65" s="46">
        <f>INDEX(Allocations[#All],MATCH($C64,Allocations[[#All],[Invoice_Group]],0),MATCH($B$3,Allocations[#Headers],0))</f>
        <v>3.1E-2</v>
      </c>
      <c r="IC65" s="46">
        <f>INDEX(Allocations[#All],MATCH($C64,Allocations[[#All],[Invoice_Group]],0),MATCH($B$3,Allocations[#Headers],0))</f>
        <v>3.1E-2</v>
      </c>
      <c r="ID65" s="46">
        <f>INDEX(Allocations[#All],MATCH($C64,Allocations[[#All],[Invoice_Group]],0),MATCH($B$3,Allocations[#Headers],0))</f>
        <v>3.1E-2</v>
      </c>
      <c r="IE65" s="46">
        <f>INDEX(Allocations[#All],MATCH($C64,Allocations[[#All],[Invoice_Group]],0),MATCH($B$3,Allocations[#Headers],0))</f>
        <v>3.1E-2</v>
      </c>
      <c r="IF65" s="46">
        <f>INDEX(Allocations[#All],MATCH($C64,Allocations[[#All],[Invoice_Group]],0),MATCH($B$3,Allocations[#Headers],0))</f>
        <v>3.1E-2</v>
      </c>
      <c r="IG65" s="46">
        <f>INDEX(Allocations[#All],MATCH($C64,Allocations[[#All],[Invoice_Group]],0),MATCH($B$3,Allocations[#Headers],0))</f>
        <v>3.1E-2</v>
      </c>
      <c r="IH65" s="46">
        <f>INDEX(Allocations[#All],MATCH($C64,Allocations[[#All],[Invoice_Group]],0),MATCH($B$3,Allocations[#Headers],0))</f>
        <v>3.1E-2</v>
      </c>
      <c r="II65" s="46">
        <f>INDEX(Allocations[#All],MATCH($C64,Allocations[[#All],[Invoice_Group]],0),MATCH($B$3,Allocations[#Headers],0))</f>
        <v>3.1E-2</v>
      </c>
      <c r="IJ65" s="46">
        <f>INDEX(Allocations[#All],MATCH($C64,Allocations[[#All],[Invoice_Group]],0),MATCH($B$3,Allocations[#Headers],0))</f>
        <v>3.1E-2</v>
      </c>
      <c r="IK65" s="46">
        <f>INDEX(Allocations[#All],MATCH($C64,Allocations[[#All],[Invoice_Group]],0),MATCH($B$3,Allocations[#Headers],0))</f>
        <v>3.1E-2</v>
      </c>
      <c r="IL65" s="46">
        <f>INDEX(Allocations[#All],MATCH($C64,Allocations[[#All],[Invoice_Group]],0),MATCH($B$3,Allocations[#Headers],0))</f>
        <v>3.1E-2</v>
      </c>
      <c r="IM65" s="46">
        <f>INDEX(Allocations[#All],MATCH($C64,Allocations[[#All],[Invoice_Group]],0),MATCH($B$3,Allocations[#Headers],0))</f>
        <v>3.1E-2</v>
      </c>
      <c r="IN65" s="46">
        <f>INDEX(Allocations[#All],MATCH($C64,Allocations[[#All],[Invoice_Group]],0),MATCH($B$3,Allocations[#Headers],0))</f>
        <v>3.1E-2</v>
      </c>
      <c r="IO65" s="46">
        <f>INDEX(Allocations[#All],MATCH($C64,Allocations[[#All],[Invoice_Group]],0),MATCH($B$3,Allocations[#Headers],0))</f>
        <v>3.1E-2</v>
      </c>
      <c r="IP65" s="46">
        <f>INDEX(Allocations[#All],MATCH($C64,Allocations[[#All],[Invoice_Group]],0),MATCH($B$3,Allocations[#Headers],0))</f>
        <v>3.1E-2</v>
      </c>
      <c r="IQ65" s="46">
        <f>INDEX(Allocations[#All],MATCH($C64,Allocations[[#All],[Invoice_Group]],0),MATCH($B$3,Allocations[#Headers],0))</f>
        <v>3.1E-2</v>
      </c>
      <c r="IR65" s="46">
        <f>INDEX(Allocations[#All],MATCH($C64,Allocations[[#All],[Invoice_Group]],0),MATCH($B$3,Allocations[#Headers],0))</f>
        <v>3.1E-2</v>
      </c>
      <c r="IS65" s="46">
        <f>INDEX(Allocations[#All],MATCH($C64,Allocations[[#All],[Invoice_Group]],0),MATCH($B$3,Allocations[#Headers],0))</f>
        <v>3.1E-2</v>
      </c>
      <c r="IT65" s="46">
        <f>INDEX(Allocations[#All],MATCH($C64,Allocations[[#All],[Invoice_Group]],0),MATCH($B$3,Allocations[#Headers],0))</f>
        <v>3.1E-2</v>
      </c>
      <c r="IU65" s="46">
        <f>INDEX(Allocations[#All],MATCH($C64,Allocations[[#All],[Invoice_Group]],0),MATCH($B$3,Allocations[#Headers],0))</f>
        <v>3.1E-2</v>
      </c>
      <c r="IV65" s="46">
        <f>INDEX(Allocations[#All],MATCH($C64,Allocations[[#All],[Invoice_Group]],0),MATCH($B$3,Allocations[#Headers],0))</f>
        <v>3.1E-2</v>
      </c>
      <c r="IW65" s="46">
        <f>INDEX(Allocations[#All],MATCH($C64,Allocations[[#All],[Invoice_Group]],0),MATCH($B$3,Allocations[#Headers],0))</f>
        <v>3.1E-2</v>
      </c>
      <c r="IX65" s="46">
        <f>INDEX(Allocations[#All],MATCH($C64,Allocations[[#All],[Invoice_Group]],0),MATCH($B$3,Allocations[#Headers],0))</f>
        <v>3.1E-2</v>
      </c>
      <c r="IY65" s="46">
        <f>INDEX(Allocations[#All],MATCH($C64,Allocations[[#All],[Invoice_Group]],0),MATCH($B$3,Allocations[#Headers],0))</f>
        <v>3.1E-2</v>
      </c>
      <c r="IZ65" s="46">
        <f>INDEX(Allocations[#All],MATCH($C64,Allocations[[#All],[Invoice_Group]],0),MATCH($B$3,Allocations[#Headers],0))</f>
        <v>3.1E-2</v>
      </c>
      <c r="JA65" s="46">
        <f>INDEX(Allocations[#All],MATCH($C64,Allocations[[#All],[Invoice_Group]],0),MATCH($B$3,Allocations[#Headers],0))</f>
        <v>3.1E-2</v>
      </c>
      <c r="JB65" s="46">
        <f>INDEX(Allocations[#All],MATCH($C64,Allocations[[#All],[Invoice_Group]],0),MATCH($B$3,Allocations[#Headers],0))</f>
        <v>3.1E-2</v>
      </c>
      <c r="JC65" s="46">
        <f>INDEX(Allocations[#All],MATCH($C64,Allocations[[#All],[Invoice_Group]],0),MATCH($B$3,Allocations[#Headers],0))</f>
        <v>3.1E-2</v>
      </c>
      <c r="JD65" s="46">
        <f>INDEX(Allocations[#All],MATCH($C64,Allocations[[#All],[Invoice_Group]],0),MATCH($B$3,Allocations[#Headers],0))</f>
        <v>3.1E-2</v>
      </c>
      <c r="JE65" s="46">
        <f>INDEX(Allocations[#All],MATCH($C64,Allocations[[#All],[Invoice_Group]],0),MATCH($B$3,Allocations[#Headers],0))</f>
        <v>3.1E-2</v>
      </c>
      <c r="JF65" s="46">
        <f>INDEX(Allocations[#All],MATCH($C64,Allocations[[#All],[Invoice_Group]],0),MATCH($B$3,Allocations[#Headers],0))</f>
        <v>3.1E-2</v>
      </c>
      <c r="JG65" s="46">
        <f>INDEX(Allocations[#All],MATCH($C64,Allocations[[#All],[Invoice_Group]],0),MATCH($B$3,Allocations[#Headers],0))</f>
        <v>3.1E-2</v>
      </c>
      <c r="JH65" s="46">
        <f>INDEX(Allocations[#All],MATCH($C64,Allocations[[#All],[Invoice_Group]],0),MATCH($B$3,Allocations[#Headers],0))</f>
        <v>3.1E-2</v>
      </c>
      <c r="JI65" s="46">
        <f>INDEX(Allocations[#All],MATCH($C64,Allocations[[#All],[Invoice_Group]],0),MATCH($B$3,Allocations[#Headers],0))</f>
        <v>3.1E-2</v>
      </c>
      <c r="JJ65" s="46">
        <f>INDEX(Allocations[#All],MATCH($C64,Allocations[[#All],[Invoice_Group]],0),MATCH($B$3,Allocations[#Headers],0))</f>
        <v>3.1E-2</v>
      </c>
      <c r="JK65" s="46">
        <f>INDEX(Allocations[#All],MATCH($C64,Allocations[[#All],[Invoice_Group]],0),MATCH($B$3,Allocations[#Headers],0))</f>
        <v>3.1E-2</v>
      </c>
      <c r="JL65" s="46">
        <f>INDEX(Allocations[#All],MATCH($C64,Allocations[[#All],[Invoice_Group]],0),MATCH($B$3,Allocations[#Headers],0))</f>
        <v>3.1E-2</v>
      </c>
      <c r="JM65" s="46">
        <f>INDEX(Allocations[#All],MATCH($C64,Allocations[[#All],[Invoice_Group]],0),MATCH($B$3,Allocations[#Headers],0))</f>
        <v>3.1E-2</v>
      </c>
      <c r="JN65" s="46">
        <f>INDEX(Allocations[#All],MATCH($C64,Allocations[[#All],[Invoice_Group]],0),MATCH($B$3,Allocations[#Headers],0))</f>
        <v>3.1E-2</v>
      </c>
      <c r="JO65" s="46">
        <f>INDEX(Allocations[#All],MATCH($C64,Allocations[[#All],[Invoice_Group]],0),MATCH($B$3,Allocations[#Headers],0))</f>
        <v>3.1E-2</v>
      </c>
      <c r="JP65" s="46">
        <f>INDEX(Allocations[#All],MATCH($C64,Allocations[[#All],[Invoice_Group]],0),MATCH($B$3,Allocations[#Headers],0))</f>
        <v>3.1E-2</v>
      </c>
      <c r="JQ65" s="46">
        <f>INDEX(Allocations[#All],MATCH($C64,Allocations[[#All],[Invoice_Group]],0),MATCH($B$3,Allocations[#Headers],0))</f>
        <v>3.1E-2</v>
      </c>
      <c r="JR65" s="46">
        <f>INDEX(Allocations[#All],MATCH($C64,Allocations[[#All],[Invoice_Group]],0),MATCH($B$3,Allocations[#Headers],0))</f>
        <v>3.1E-2</v>
      </c>
      <c r="JS65" s="46">
        <f>INDEX(Allocations[#All],MATCH($C64,Allocations[[#All],[Invoice_Group]],0),MATCH($B$3,Allocations[#Headers],0))</f>
        <v>3.1E-2</v>
      </c>
      <c r="JT65" s="46">
        <f>INDEX(Allocations[#All],MATCH($C64,Allocations[[#All],[Invoice_Group]],0),MATCH($B$3,Allocations[#Headers],0))</f>
        <v>3.1E-2</v>
      </c>
      <c r="JU65" s="46">
        <f>INDEX(Allocations[#All],MATCH($C64,Allocations[[#All],[Invoice_Group]],0),MATCH($B$3,Allocations[#Headers],0))</f>
        <v>3.1E-2</v>
      </c>
      <c r="JV65" s="46">
        <f>INDEX(Allocations[#All],MATCH($C64,Allocations[[#All],[Invoice_Group]],0),MATCH($B$3,Allocations[#Headers],0))</f>
        <v>3.1E-2</v>
      </c>
      <c r="JW65" s="46">
        <f>INDEX(Allocations[#All],MATCH($C64,Allocations[[#All],[Invoice_Group]],0),MATCH($B$3,Allocations[#Headers],0))</f>
        <v>3.1E-2</v>
      </c>
      <c r="JX65" s="46">
        <f>INDEX(Allocations[#All],MATCH($C64,Allocations[[#All],[Invoice_Group]],0),MATCH($B$3,Allocations[#Headers],0))</f>
        <v>3.1E-2</v>
      </c>
      <c r="JY65" s="46">
        <f>INDEX(Allocations[#All],MATCH($C64,Allocations[[#All],[Invoice_Group]],0),MATCH($B$3,Allocations[#Headers],0))</f>
        <v>3.1E-2</v>
      </c>
      <c r="JZ65" s="46">
        <f>INDEX(Allocations[#All],MATCH($C64,Allocations[[#All],[Invoice_Group]],0),MATCH($B$3,Allocations[#Headers],0))</f>
        <v>3.1E-2</v>
      </c>
      <c r="KA65" s="46">
        <f>INDEX(Allocations[#All],MATCH($C64,Allocations[[#All],[Invoice_Group]],0),MATCH($B$3,Allocations[#Headers],0))</f>
        <v>3.1E-2</v>
      </c>
      <c r="KB65" s="46">
        <f>INDEX(Allocations[#All],MATCH($C64,Allocations[[#All],[Invoice_Group]],0),MATCH($B$3,Allocations[#Headers],0))</f>
        <v>3.1E-2</v>
      </c>
      <c r="KC65" s="46">
        <f>INDEX(Allocations[#All],MATCH($C64,Allocations[[#All],[Invoice_Group]],0),MATCH($B$3,Allocations[#Headers],0))</f>
        <v>3.1E-2</v>
      </c>
      <c r="KD65" s="46">
        <f>INDEX(Allocations[#All],MATCH($C64,Allocations[[#All],[Invoice_Group]],0),MATCH($B$3,Allocations[#Headers],0))</f>
        <v>3.1E-2</v>
      </c>
      <c r="KE65" s="46">
        <f>INDEX(Allocations[#All],MATCH($C64,Allocations[[#All],[Invoice_Group]],0),MATCH($B$3,Allocations[#Headers],0))</f>
        <v>3.1E-2</v>
      </c>
      <c r="KF65" s="46">
        <f>INDEX(Allocations[#All],MATCH($C64,Allocations[[#All],[Invoice_Group]],0),MATCH($B$3,Allocations[#Headers],0))</f>
        <v>3.1E-2</v>
      </c>
      <c r="KG65" s="46">
        <f>INDEX(Allocations[#All],MATCH($C64,Allocations[[#All],[Invoice_Group]],0),MATCH($B$3,Allocations[#Headers],0))</f>
        <v>3.1E-2</v>
      </c>
      <c r="KH65" s="46">
        <f>INDEX(Allocations[#All],MATCH($C64,Allocations[[#All],[Invoice_Group]],0),MATCH($B$3,Allocations[#Headers],0))</f>
        <v>3.1E-2</v>
      </c>
      <c r="KI65" s="46">
        <f>INDEX(Allocations[#All],MATCH($C64,Allocations[[#All],[Invoice_Group]],0),MATCH($B$3,Allocations[#Headers],0))</f>
        <v>3.1E-2</v>
      </c>
      <c r="KJ65" s="46">
        <f>INDEX(Allocations[#All],MATCH($C64,Allocations[[#All],[Invoice_Group]],0),MATCH($B$3,Allocations[#Headers],0))</f>
        <v>3.1E-2</v>
      </c>
      <c r="KK65" s="46">
        <f>INDEX(Allocations[#All],MATCH($C64,Allocations[[#All],[Invoice_Group]],0),MATCH($B$3,Allocations[#Headers],0))</f>
        <v>3.1E-2</v>
      </c>
      <c r="KL65" s="46">
        <f>INDEX(Allocations[#All],MATCH($C64,Allocations[[#All],[Invoice_Group]],0),MATCH($B$3,Allocations[#Headers],0))</f>
        <v>3.1E-2</v>
      </c>
      <c r="KM65" s="46">
        <f>INDEX(Allocations[#All],MATCH($C64,Allocations[[#All],[Invoice_Group]],0),MATCH($B$3,Allocations[#Headers],0))</f>
        <v>3.1E-2</v>
      </c>
      <c r="KN65" s="46">
        <f>INDEX(Allocations[#All],MATCH($C64,Allocations[[#All],[Invoice_Group]],0),MATCH($B$3,Allocations[#Headers],0))</f>
        <v>3.1E-2</v>
      </c>
      <c r="KO65" s="46">
        <f>INDEX(Allocations[#All],MATCH($C64,Allocations[[#All],[Invoice_Group]],0),MATCH($B$3,Allocations[#Headers],0))</f>
        <v>3.1E-2</v>
      </c>
      <c r="KP65" s="46">
        <f>INDEX(Allocations[#All],MATCH($C64,Allocations[[#All],[Invoice_Group]],0),MATCH($B$3,Allocations[#Headers],0))</f>
        <v>3.1E-2</v>
      </c>
      <c r="KQ65" s="46">
        <f>INDEX(Allocations[#All],MATCH($C64,Allocations[[#All],[Invoice_Group]],0),MATCH($B$3,Allocations[#Headers],0))</f>
        <v>3.1E-2</v>
      </c>
      <c r="KR65" s="46">
        <f>INDEX(Allocations[#All],MATCH($C64,Allocations[[#All],[Invoice_Group]],0),MATCH($B$3,Allocations[#Headers],0))</f>
        <v>3.1E-2</v>
      </c>
      <c r="KS65" s="46">
        <f>INDEX(Allocations[#All],MATCH($C64,Allocations[[#All],[Invoice_Group]],0),MATCH($B$3,Allocations[#Headers],0))</f>
        <v>3.1E-2</v>
      </c>
      <c r="KT65" s="46">
        <f>INDEX(Allocations[#All],MATCH($C64,Allocations[[#All],[Invoice_Group]],0),MATCH($B$3,Allocations[#Headers],0))</f>
        <v>3.1E-2</v>
      </c>
      <c r="KU65" s="46">
        <f>INDEX(Allocations[#All],MATCH($C64,Allocations[[#All],[Invoice_Group]],0),MATCH($B$3,Allocations[#Headers],0))</f>
        <v>3.1E-2</v>
      </c>
      <c r="KV65" s="46">
        <f>INDEX(Allocations[#All],MATCH($C64,Allocations[[#All],[Invoice_Group]],0),MATCH($B$3,Allocations[#Headers],0))</f>
        <v>3.1E-2</v>
      </c>
      <c r="KW65" s="46">
        <f>INDEX(Allocations[#All],MATCH($C64,Allocations[[#All],[Invoice_Group]],0),MATCH($B$3,Allocations[#Headers],0))</f>
        <v>3.1E-2</v>
      </c>
      <c r="KX65" s="46">
        <f>INDEX(Allocations[#All],MATCH($C64,Allocations[[#All],[Invoice_Group]],0),MATCH($B$3,Allocations[#Headers],0))</f>
        <v>3.1E-2</v>
      </c>
      <c r="KY65" s="46">
        <f>INDEX(Allocations[#All],MATCH($C64,Allocations[[#All],[Invoice_Group]],0),MATCH($B$3,Allocations[#Headers],0))</f>
        <v>3.1E-2</v>
      </c>
      <c r="KZ65" s="46">
        <f>INDEX(Allocations[#All],MATCH($C64,Allocations[[#All],[Invoice_Group]],0),MATCH($B$3,Allocations[#Headers],0))</f>
        <v>3.1E-2</v>
      </c>
      <c r="LA65" s="46">
        <f>INDEX(Allocations[#All],MATCH($C64,Allocations[[#All],[Invoice_Group]],0),MATCH($B$3,Allocations[#Headers],0))</f>
        <v>3.1E-2</v>
      </c>
      <c r="LB65" s="46">
        <f>INDEX(Allocations[#All],MATCH($C64,Allocations[[#All],[Invoice_Group]],0),MATCH($B$3,Allocations[#Headers],0))</f>
        <v>3.1E-2</v>
      </c>
      <c r="LC65" s="46">
        <f>INDEX(Allocations[#All],MATCH($C64,Allocations[[#All],[Invoice_Group]],0),MATCH($B$3,Allocations[#Headers],0))</f>
        <v>3.1E-2</v>
      </c>
      <c r="LD65" s="46">
        <f>INDEX(Allocations[#All],MATCH($C64,Allocations[[#All],[Invoice_Group]],0),MATCH($B$3,Allocations[#Headers],0))</f>
        <v>3.1E-2</v>
      </c>
      <c r="LE65" s="46">
        <f>INDEX(Allocations[#All],MATCH($C64,Allocations[[#All],[Invoice_Group]],0),MATCH($B$3,Allocations[#Headers],0))</f>
        <v>3.1E-2</v>
      </c>
      <c r="LF65" s="46">
        <f>INDEX(Allocations[#All],MATCH($C64,Allocations[[#All],[Invoice_Group]],0),MATCH($B$3,Allocations[#Headers],0))</f>
        <v>3.1E-2</v>
      </c>
      <c r="LG65" s="46">
        <f>INDEX(Allocations[#All],MATCH($C64,Allocations[[#All],[Invoice_Group]],0),MATCH($B$3,Allocations[#Headers],0))</f>
        <v>3.1E-2</v>
      </c>
      <c r="LH65" s="46">
        <f>INDEX(Allocations[#All],MATCH($C64,Allocations[[#All],[Invoice_Group]],0),MATCH($B$3,Allocations[#Headers],0))</f>
        <v>3.1E-2</v>
      </c>
      <c r="LI65" s="46">
        <f>INDEX(Allocations[#All],MATCH($C64,Allocations[[#All],[Invoice_Group]],0),MATCH($B$3,Allocations[#Headers],0))</f>
        <v>3.1E-2</v>
      </c>
      <c r="LJ65" s="46">
        <f>INDEX(Allocations[#All],MATCH($C64,Allocations[[#All],[Invoice_Group]],0),MATCH($B$3,Allocations[#Headers],0))</f>
        <v>3.1E-2</v>
      </c>
      <c r="LK65" s="46">
        <f>INDEX(Allocations[#All],MATCH($C64,Allocations[[#All],[Invoice_Group]],0),MATCH($B$3,Allocations[#Headers],0))</f>
        <v>3.1E-2</v>
      </c>
      <c r="LL65" s="46">
        <f>INDEX(Allocations[#All],MATCH($C64,Allocations[[#All],[Invoice_Group]],0),MATCH($B$3,Allocations[#Headers],0))</f>
        <v>3.1E-2</v>
      </c>
      <c r="LM65" s="46">
        <f>INDEX(Allocations[#All],MATCH($C64,Allocations[[#All],[Invoice_Group]],0),MATCH($B$3,Allocations[#Headers],0))</f>
        <v>3.1E-2</v>
      </c>
      <c r="LN65" s="46">
        <f>INDEX(Allocations[#All],MATCH($C64,Allocations[[#All],[Invoice_Group]],0),MATCH($B$3,Allocations[#Headers],0))</f>
        <v>3.1E-2</v>
      </c>
      <c r="LO65" s="46">
        <f>INDEX(Allocations[#All],MATCH($C64,Allocations[[#All],[Invoice_Group]],0),MATCH($B$3,Allocations[#Headers],0))</f>
        <v>3.1E-2</v>
      </c>
      <c r="LP65" s="46">
        <f>INDEX(Allocations[#All],MATCH($C64,Allocations[[#All],[Invoice_Group]],0),MATCH($B$3,Allocations[#Headers],0))</f>
        <v>3.1E-2</v>
      </c>
      <c r="LQ65" s="46">
        <f>INDEX(Allocations[#All],MATCH($C64,Allocations[[#All],[Invoice_Group]],0),MATCH($B$3,Allocations[#Headers],0))</f>
        <v>3.1E-2</v>
      </c>
      <c r="LR65" s="46">
        <f>INDEX(Allocations[#All],MATCH($C64,Allocations[[#All],[Invoice_Group]],0),MATCH($B$3,Allocations[#Headers],0))</f>
        <v>3.1E-2</v>
      </c>
      <c r="LS65" s="46">
        <f>INDEX(Allocations[#All],MATCH($C64,Allocations[[#All],[Invoice_Group]],0),MATCH($B$3,Allocations[#Headers],0))</f>
        <v>3.1E-2</v>
      </c>
      <c r="LT65" s="46">
        <f>INDEX(Allocations[#All],MATCH($C64,Allocations[[#All],[Invoice_Group]],0),MATCH($B$3,Allocations[#Headers],0))</f>
        <v>3.1E-2</v>
      </c>
      <c r="LU65" s="46">
        <f>INDEX(Allocations[#All],MATCH($C64,Allocations[[#All],[Invoice_Group]],0),MATCH($B$3,Allocations[#Headers],0))</f>
        <v>3.1E-2</v>
      </c>
      <c r="LV65" s="46">
        <f>INDEX(Allocations[#All],MATCH($C64,Allocations[[#All],[Invoice_Group]],0),MATCH($B$3,Allocations[#Headers],0))</f>
        <v>3.1E-2</v>
      </c>
      <c r="LW65" s="46">
        <f>INDEX(Allocations[#All],MATCH($C64,Allocations[[#All],[Invoice_Group]],0),MATCH($B$3,Allocations[#Headers],0))</f>
        <v>3.1E-2</v>
      </c>
      <c r="LX65" s="46">
        <f>INDEX(Allocations[#All],MATCH($C64,Allocations[[#All],[Invoice_Group]],0),MATCH($B$3,Allocations[#Headers],0))</f>
        <v>3.1E-2</v>
      </c>
      <c r="LY65" s="46">
        <f>INDEX(Allocations[#All],MATCH($C64,Allocations[[#All],[Invoice_Group]],0),MATCH($B$3,Allocations[#Headers],0))</f>
        <v>3.1E-2</v>
      </c>
      <c r="LZ65" s="46">
        <f>INDEX(Allocations[#All],MATCH($C64,Allocations[[#All],[Invoice_Group]],0),MATCH($B$3,Allocations[#Headers],0))</f>
        <v>3.1E-2</v>
      </c>
      <c r="MA65" s="46">
        <f>INDEX(Allocations[#All],MATCH($C64,Allocations[[#All],[Invoice_Group]],0),MATCH($B$3,Allocations[#Headers],0))</f>
        <v>3.1E-2</v>
      </c>
      <c r="MB65" s="46">
        <f>INDEX(Allocations[#All],MATCH($C64,Allocations[[#All],[Invoice_Group]],0),MATCH($B$3,Allocations[#Headers],0))</f>
        <v>3.1E-2</v>
      </c>
      <c r="MC65" s="46">
        <f>INDEX(Allocations[#All],MATCH($C64,Allocations[[#All],[Invoice_Group]],0),MATCH($B$3,Allocations[#Headers],0))</f>
        <v>3.1E-2</v>
      </c>
      <c r="MD65" s="46">
        <f>INDEX(Allocations[#All],MATCH($C64,Allocations[[#All],[Invoice_Group]],0),MATCH($B$3,Allocations[#Headers],0))</f>
        <v>3.1E-2</v>
      </c>
      <c r="ME65" s="46">
        <f>INDEX(Allocations[#All],MATCH($C64,Allocations[[#All],[Invoice_Group]],0),MATCH($B$3,Allocations[#Headers],0))</f>
        <v>3.1E-2</v>
      </c>
      <c r="MF65" s="46">
        <f>INDEX(Allocations[#All],MATCH($C64,Allocations[[#All],[Invoice_Group]],0),MATCH($B$3,Allocations[#Headers],0))</f>
        <v>3.1E-2</v>
      </c>
      <c r="MG65" s="46">
        <f>INDEX(Allocations[#All],MATCH($C64,Allocations[[#All],[Invoice_Group]],0),MATCH($B$3,Allocations[#Headers],0))</f>
        <v>3.1E-2</v>
      </c>
      <c r="MH65" s="46">
        <f>INDEX(Allocations[#All],MATCH($C64,Allocations[[#All],[Invoice_Group]],0),MATCH($B$3,Allocations[#Headers],0))</f>
        <v>3.1E-2</v>
      </c>
      <c r="MI65" s="46">
        <f>INDEX(Allocations[#All],MATCH($C64,Allocations[[#All],[Invoice_Group]],0),MATCH($B$3,Allocations[#Headers],0))</f>
        <v>3.1E-2</v>
      </c>
      <c r="MJ65" s="46">
        <f>INDEX(Allocations[#All],MATCH($C64,Allocations[[#All],[Invoice_Group]],0),MATCH($B$3,Allocations[#Headers],0))</f>
        <v>3.1E-2</v>
      </c>
      <c r="MK65" s="46">
        <f>INDEX(Allocations[#All],MATCH($C64,Allocations[[#All],[Invoice_Group]],0),MATCH($B$3,Allocations[#Headers],0))</f>
        <v>3.1E-2</v>
      </c>
      <c r="ML65" s="46">
        <f>INDEX(Allocations[#All],MATCH($C64,Allocations[[#All],[Invoice_Group]],0),MATCH($B$3,Allocations[#Headers],0))</f>
        <v>3.1E-2</v>
      </c>
      <c r="MM65" s="46">
        <f>INDEX(Allocations[#All],MATCH($C64,Allocations[[#All],[Invoice_Group]],0),MATCH($B$3,Allocations[#Headers],0))</f>
        <v>3.1E-2</v>
      </c>
      <c r="MN65" s="46">
        <f>INDEX(Allocations[#All],MATCH($C64,Allocations[[#All],[Invoice_Group]],0),MATCH($B$3,Allocations[#Headers],0))</f>
        <v>3.1E-2</v>
      </c>
      <c r="MO65" s="46">
        <f>INDEX(Allocations[#All],MATCH($C64,Allocations[[#All],[Invoice_Group]],0),MATCH($B$3,Allocations[#Headers],0))</f>
        <v>3.1E-2</v>
      </c>
      <c r="MP65" s="46">
        <f>INDEX(Allocations[#All],MATCH($C64,Allocations[[#All],[Invoice_Group]],0),MATCH($B$3,Allocations[#Headers],0))</f>
        <v>3.1E-2</v>
      </c>
      <c r="MQ65" s="46">
        <f>INDEX(Allocations[#All],MATCH($C64,Allocations[[#All],[Invoice_Group]],0),MATCH($B$3,Allocations[#Headers],0))</f>
        <v>3.1E-2</v>
      </c>
      <c r="MR65" s="46">
        <f>INDEX(Allocations[#All],MATCH($C64,Allocations[[#All],[Invoice_Group]],0),MATCH($B$3,Allocations[#Headers],0))</f>
        <v>3.1E-2</v>
      </c>
      <c r="MS65" s="46">
        <f>INDEX(Allocations[#All],MATCH($C64,Allocations[[#All],[Invoice_Group]],0),MATCH($B$3,Allocations[#Headers],0))</f>
        <v>3.1E-2</v>
      </c>
      <c r="MT65" s="46">
        <f>INDEX(Allocations[#All],MATCH($C64,Allocations[[#All],[Invoice_Group]],0),MATCH($B$3,Allocations[#Headers],0))</f>
        <v>3.1E-2</v>
      </c>
      <c r="MU65" s="46">
        <f>INDEX(Allocations[#All],MATCH($C64,Allocations[[#All],[Invoice_Group]],0),MATCH($B$3,Allocations[#Headers],0))</f>
        <v>3.1E-2</v>
      </c>
      <c r="MV65" s="46">
        <f>INDEX(Allocations[#All],MATCH($C64,Allocations[[#All],[Invoice_Group]],0),MATCH($B$3,Allocations[#Headers],0))</f>
        <v>3.1E-2</v>
      </c>
      <c r="MW65" s="46">
        <f>INDEX(Allocations[#All],MATCH($C64,Allocations[[#All],[Invoice_Group]],0),MATCH($B$3,Allocations[#Headers],0))</f>
        <v>3.1E-2</v>
      </c>
      <c r="MX65" s="46">
        <f>INDEX(Allocations[#All],MATCH($C64,Allocations[[#All],[Invoice_Group]],0),MATCH($B$3,Allocations[#Headers],0))</f>
        <v>3.1E-2</v>
      </c>
      <c r="MY65" s="46">
        <f>INDEX(Allocations[#All],MATCH($C64,Allocations[[#All],[Invoice_Group]],0),MATCH($B$3,Allocations[#Headers],0))</f>
        <v>3.1E-2</v>
      </c>
      <c r="MZ65" s="46">
        <f>INDEX(Allocations[#All],MATCH($C64,Allocations[[#All],[Invoice_Group]],0),MATCH($B$3,Allocations[#Headers],0))</f>
        <v>3.1E-2</v>
      </c>
      <c r="NA65" s="1"/>
      <c r="NB65" s="19" t="str">
        <f t="shared" si="540"/>
        <v>Allocation %</v>
      </c>
      <c r="NC65" s="46">
        <f t="shared" si="541"/>
        <v>3.1000000000000007E-2</v>
      </c>
      <c r="ND65" s="46">
        <f t="shared" si="541"/>
        <v>3.1E-2</v>
      </c>
      <c r="NE65" s="46">
        <f t="shared" si="541"/>
        <v>3.100000000000001E-2</v>
      </c>
      <c r="NF65" s="46">
        <f t="shared" si="541"/>
        <v>3.100000000000001E-2</v>
      </c>
      <c r="NG65" s="46">
        <f t="shared" si="541"/>
        <v>3.100000000000001E-2</v>
      </c>
      <c r="NH65" s="46">
        <f t="shared" si="541"/>
        <v>3.100000000000001E-2</v>
      </c>
      <c r="NI65" s="46">
        <f t="shared" si="541"/>
        <v>3.100000000000001E-2</v>
      </c>
      <c r="NJ65" s="46">
        <f t="shared" si="541"/>
        <v>3.100000000000001E-2</v>
      </c>
      <c r="NK65" s="46">
        <f t="shared" si="541"/>
        <v>3.100000000000001E-2</v>
      </c>
      <c r="NL65" s="46">
        <f t="shared" si="541"/>
        <v>3.100000000000001E-2</v>
      </c>
      <c r="NM65" s="46">
        <f t="shared" si="542"/>
        <v>3.100000000000001E-2</v>
      </c>
      <c r="NN65" s="46">
        <f t="shared" si="542"/>
        <v>3.100000000000001E-2</v>
      </c>
      <c r="NO65" s="46">
        <f t="shared" si="542"/>
        <v>3.100000000000001E-2</v>
      </c>
      <c r="NP65" s="46">
        <f t="shared" si="542"/>
        <v>3.100000000000001E-2</v>
      </c>
      <c r="NQ65" s="46">
        <f t="shared" si="542"/>
        <v>3.100000000000001E-2</v>
      </c>
      <c r="NR65" s="46">
        <f t="shared" si="542"/>
        <v>3.100000000000001E-2</v>
      </c>
      <c r="NS65" s="46">
        <f t="shared" si="542"/>
        <v>3.100000000000001E-2</v>
      </c>
      <c r="NT65" s="46">
        <f t="shared" si="542"/>
        <v>3.100000000000001E-2</v>
      </c>
      <c r="NU65" s="46">
        <f t="shared" si="542"/>
        <v>3.100000000000001E-2</v>
      </c>
      <c r="NV65" s="46">
        <f t="shared" si="542"/>
        <v>3.100000000000001E-2</v>
      </c>
      <c r="NW65" s="46">
        <f t="shared" si="543"/>
        <v>3.100000000000001E-2</v>
      </c>
      <c r="NX65" s="46">
        <f t="shared" si="543"/>
        <v>3.100000000000001E-2</v>
      </c>
      <c r="NY65" s="46">
        <f t="shared" si="543"/>
        <v>3.100000000000001E-2</v>
      </c>
      <c r="NZ65" s="46">
        <f t="shared" si="543"/>
        <v>3.100000000000001E-2</v>
      </c>
      <c r="OA65" s="46">
        <f t="shared" si="543"/>
        <v>3.100000000000001E-2</v>
      </c>
      <c r="OB65" s="46">
        <f t="shared" si="543"/>
        <v>3.100000000000001E-2</v>
      </c>
      <c r="OC65" s="46">
        <f t="shared" si="543"/>
        <v>3.100000000000001E-2</v>
      </c>
      <c r="OD65" s="46">
        <f t="shared" si="543"/>
        <v>3.100000000000001E-2</v>
      </c>
      <c r="OE65" s="46">
        <f t="shared" si="543"/>
        <v>3.100000000000001E-2</v>
      </c>
      <c r="OF65" s="46">
        <f t="shared" si="543"/>
        <v>3.100000000000001E-2</v>
      </c>
      <c r="OH65" s="58" t="str">
        <f>_xlfn.CONCAT(C64," ",D65)</f>
        <v>NYPA St. Lawrence Contract Allocation %</v>
      </c>
    </row>
    <row r="66" spans="2:398" x14ac:dyDescent="0.25">
      <c r="B66" s="5"/>
      <c r="C66" s="5"/>
      <c r="D66" s="19" t="s">
        <v>91</v>
      </c>
      <c r="E66" s="44">
        <f t="shared" ref="E66:BP66" si="544">+E65*E64*1000</f>
        <v>39.857142857142854</v>
      </c>
      <c r="F66" s="44">
        <f t="shared" si="544"/>
        <v>39.857142857142854</v>
      </c>
      <c r="G66" s="44">
        <f t="shared" si="544"/>
        <v>39.857142857142854</v>
      </c>
      <c r="H66" s="44">
        <f t="shared" si="544"/>
        <v>39.857142857142854</v>
      </c>
      <c r="I66" s="44">
        <f t="shared" si="544"/>
        <v>39.857142857142854</v>
      </c>
      <c r="J66" s="44">
        <f t="shared" si="544"/>
        <v>39.857142857142854</v>
      </c>
      <c r="K66" s="44">
        <f t="shared" si="544"/>
        <v>39.857142857142854</v>
      </c>
      <c r="L66" s="44">
        <f t="shared" si="544"/>
        <v>39.857142857142854</v>
      </c>
      <c r="M66" s="44">
        <f t="shared" si="544"/>
        <v>39.857142857142854</v>
      </c>
      <c r="N66" s="44">
        <f t="shared" si="544"/>
        <v>39.857142857142854</v>
      </c>
      <c r="O66" s="44">
        <f t="shared" si="544"/>
        <v>39.857142857142854</v>
      </c>
      <c r="P66" s="44">
        <f t="shared" si="544"/>
        <v>39.857142857142854</v>
      </c>
      <c r="Q66" s="44">
        <f t="shared" si="544"/>
        <v>39.857142857142854</v>
      </c>
      <c r="R66" s="44">
        <f t="shared" si="544"/>
        <v>39.857142857142854</v>
      </c>
      <c r="S66" s="44">
        <f t="shared" si="544"/>
        <v>39.857142857142854</v>
      </c>
      <c r="T66" s="44">
        <f t="shared" si="544"/>
        <v>39.857142857142854</v>
      </c>
      <c r="U66" s="44">
        <f t="shared" si="544"/>
        <v>39.857142857142854</v>
      </c>
      <c r="V66" s="44">
        <f t="shared" si="544"/>
        <v>39.857142857142854</v>
      </c>
      <c r="W66" s="44">
        <f t="shared" si="544"/>
        <v>39.857142857142854</v>
      </c>
      <c r="X66" s="44">
        <f t="shared" si="544"/>
        <v>39.857142857142854</v>
      </c>
      <c r="Y66" s="44">
        <f t="shared" si="544"/>
        <v>39.857142857142854</v>
      </c>
      <c r="Z66" s="44">
        <f t="shared" si="544"/>
        <v>39.857142857142854</v>
      </c>
      <c r="AA66" s="44">
        <f t="shared" si="544"/>
        <v>39.857142857142854</v>
      </c>
      <c r="AB66" s="44">
        <f t="shared" si="544"/>
        <v>39.857142857142854</v>
      </c>
      <c r="AC66" s="44">
        <f t="shared" si="544"/>
        <v>39.857142857142854</v>
      </c>
      <c r="AD66" s="44">
        <f t="shared" si="544"/>
        <v>39.857142857142854</v>
      </c>
      <c r="AE66" s="44">
        <f t="shared" si="544"/>
        <v>39.857142857142854</v>
      </c>
      <c r="AF66" s="44">
        <f t="shared" si="544"/>
        <v>39.857142857142854</v>
      </c>
      <c r="AG66" s="44">
        <f t="shared" si="544"/>
        <v>39.857142857142854</v>
      </c>
      <c r="AH66" s="44">
        <f t="shared" si="544"/>
        <v>39.857142857142854</v>
      </c>
      <c r="AI66" s="44">
        <f t="shared" si="544"/>
        <v>39.857142857142854</v>
      </c>
      <c r="AJ66" s="44">
        <f t="shared" si="544"/>
        <v>39.857142857142854</v>
      </c>
      <c r="AK66" s="44">
        <f t="shared" si="544"/>
        <v>39.857142857142854</v>
      </c>
      <c r="AL66" s="44">
        <f t="shared" si="544"/>
        <v>39.857142857142854</v>
      </c>
      <c r="AM66" s="44">
        <f t="shared" si="544"/>
        <v>39.857142857142854</v>
      </c>
      <c r="AN66" s="44">
        <f t="shared" si="544"/>
        <v>39.857142857142854</v>
      </c>
      <c r="AO66" s="44">
        <f t="shared" si="544"/>
        <v>39.857142857142854</v>
      </c>
      <c r="AP66" s="44">
        <f t="shared" si="544"/>
        <v>39.857142857142854</v>
      </c>
      <c r="AQ66" s="44">
        <f t="shared" si="544"/>
        <v>39.857142857142854</v>
      </c>
      <c r="AR66" s="44">
        <f t="shared" si="544"/>
        <v>39.857142857142854</v>
      </c>
      <c r="AS66" s="44">
        <f t="shared" si="544"/>
        <v>39.857142857142854</v>
      </c>
      <c r="AT66" s="44">
        <f t="shared" si="544"/>
        <v>39.857142857142854</v>
      </c>
      <c r="AU66" s="44">
        <f t="shared" si="544"/>
        <v>39.857142857142854</v>
      </c>
      <c r="AV66" s="44">
        <f t="shared" si="544"/>
        <v>39.857142857142854</v>
      </c>
      <c r="AW66" s="44">
        <f t="shared" si="544"/>
        <v>39.857142857142854</v>
      </c>
      <c r="AX66" s="44">
        <f t="shared" si="544"/>
        <v>39.857142857142854</v>
      </c>
      <c r="AY66" s="44">
        <f t="shared" si="544"/>
        <v>39.857142857142854</v>
      </c>
      <c r="AZ66" s="44">
        <f t="shared" si="544"/>
        <v>39.857142857142854</v>
      </c>
      <c r="BA66" s="44">
        <f t="shared" si="544"/>
        <v>39.857142857142854</v>
      </c>
      <c r="BB66" s="44">
        <f t="shared" si="544"/>
        <v>39.857142857142854</v>
      </c>
      <c r="BC66" s="44">
        <f t="shared" si="544"/>
        <v>39.857142857142854</v>
      </c>
      <c r="BD66" s="44">
        <f t="shared" si="544"/>
        <v>39.857142857142854</v>
      </c>
      <c r="BE66" s="44">
        <f t="shared" si="544"/>
        <v>39.857142857142854</v>
      </c>
      <c r="BF66" s="44">
        <f t="shared" si="544"/>
        <v>39.857142857142854</v>
      </c>
      <c r="BG66" s="44">
        <f t="shared" si="544"/>
        <v>39.857142857142854</v>
      </c>
      <c r="BH66" s="44">
        <f t="shared" si="544"/>
        <v>39.857142857142854</v>
      </c>
      <c r="BI66" s="44">
        <f t="shared" si="544"/>
        <v>39.857142857142854</v>
      </c>
      <c r="BJ66" s="44">
        <f t="shared" si="544"/>
        <v>39.857142857142854</v>
      </c>
      <c r="BK66" s="44">
        <f t="shared" si="544"/>
        <v>39.857142857142854</v>
      </c>
      <c r="BL66" s="44">
        <f t="shared" si="544"/>
        <v>39.857142857142854</v>
      </c>
      <c r="BM66" s="44">
        <f t="shared" si="544"/>
        <v>39.857142857142854</v>
      </c>
      <c r="BN66" s="44">
        <f t="shared" si="544"/>
        <v>39.857142857142854</v>
      </c>
      <c r="BO66" s="44">
        <f t="shared" si="544"/>
        <v>39.857142857142854</v>
      </c>
      <c r="BP66" s="44">
        <f t="shared" si="544"/>
        <v>39.857142857142854</v>
      </c>
      <c r="BQ66" s="44">
        <f t="shared" ref="BQ66:EB66" si="545">+BQ65*BQ64*1000</f>
        <v>39.857142857142854</v>
      </c>
      <c r="BR66" s="44">
        <f t="shared" si="545"/>
        <v>39.857142857142854</v>
      </c>
      <c r="BS66" s="44">
        <f t="shared" si="545"/>
        <v>39.857142857142854</v>
      </c>
      <c r="BT66" s="44">
        <f t="shared" si="545"/>
        <v>39.857142857142854</v>
      </c>
      <c r="BU66" s="44">
        <f t="shared" si="545"/>
        <v>39.857142857142854</v>
      </c>
      <c r="BV66" s="44">
        <f t="shared" si="545"/>
        <v>39.857142857142854</v>
      </c>
      <c r="BW66" s="44">
        <f t="shared" si="545"/>
        <v>39.857142857142854</v>
      </c>
      <c r="BX66" s="44">
        <f t="shared" si="545"/>
        <v>39.857142857142854</v>
      </c>
      <c r="BY66" s="44">
        <f t="shared" si="545"/>
        <v>39.857142857142854</v>
      </c>
      <c r="BZ66" s="44">
        <f t="shared" si="545"/>
        <v>39.857142857142854</v>
      </c>
      <c r="CA66" s="44">
        <f t="shared" si="545"/>
        <v>39.857142857142854</v>
      </c>
      <c r="CB66" s="44">
        <f t="shared" si="545"/>
        <v>39.857142857142854</v>
      </c>
      <c r="CC66" s="44">
        <f t="shared" si="545"/>
        <v>39.857142857142854</v>
      </c>
      <c r="CD66" s="44">
        <f t="shared" si="545"/>
        <v>39.857142857142854</v>
      </c>
      <c r="CE66" s="44">
        <f t="shared" si="545"/>
        <v>39.857142857142854</v>
      </c>
      <c r="CF66" s="44">
        <f t="shared" si="545"/>
        <v>39.857142857142854</v>
      </c>
      <c r="CG66" s="44">
        <f t="shared" si="545"/>
        <v>39.857142857142854</v>
      </c>
      <c r="CH66" s="44">
        <f t="shared" si="545"/>
        <v>39.857142857142854</v>
      </c>
      <c r="CI66" s="44">
        <f t="shared" si="545"/>
        <v>39.857142857142854</v>
      </c>
      <c r="CJ66" s="44">
        <f t="shared" si="545"/>
        <v>39.857142857142854</v>
      </c>
      <c r="CK66" s="44">
        <f t="shared" si="545"/>
        <v>39.857142857142854</v>
      </c>
      <c r="CL66" s="44">
        <f t="shared" si="545"/>
        <v>39.857142857142854</v>
      </c>
      <c r="CM66" s="44">
        <f t="shared" si="545"/>
        <v>39.857142857142854</v>
      </c>
      <c r="CN66" s="44">
        <f t="shared" si="545"/>
        <v>39.857142857142854</v>
      </c>
      <c r="CO66" s="44">
        <f t="shared" si="545"/>
        <v>39.857142857142854</v>
      </c>
      <c r="CP66" s="44">
        <f t="shared" si="545"/>
        <v>39.857142857142854</v>
      </c>
      <c r="CQ66" s="44">
        <f t="shared" si="545"/>
        <v>39.857142857142854</v>
      </c>
      <c r="CR66" s="44">
        <f t="shared" si="545"/>
        <v>39.857142857142854</v>
      </c>
      <c r="CS66" s="44">
        <f t="shared" si="545"/>
        <v>39.857142857142854</v>
      </c>
      <c r="CT66" s="44">
        <f t="shared" si="545"/>
        <v>39.857142857142854</v>
      </c>
      <c r="CU66" s="44">
        <f t="shared" si="545"/>
        <v>39.857142857142854</v>
      </c>
      <c r="CV66" s="44">
        <f t="shared" si="545"/>
        <v>39.857142857142854</v>
      </c>
      <c r="CW66" s="44">
        <f t="shared" si="545"/>
        <v>39.857142857142854</v>
      </c>
      <c r="CX66" s="44">
        <f t="shared" si="545"/>
        <v>39.857142857142854</v>
      </c>
      <c r="CY66" s="44">
        <f t="shared" si="545"/>
        <v>39.857142857142854</v>
      </c>
      <c r="CZ66" s="44">
        <f t="shared" si="545"/>
        <v>39.857142857142854</v>
      </c>
      <c r="DA66" s="44">
        <f t="shared" si="545"/>
        <v>39.857142857142854</v>
      </c>
      <c r="DB66" s="44">
        <f t="shared" si="545"/>
        <v>39.857142857142854</v>
      </c>
      <c r="DC66" s="44">
        <f t="shared" si="545"/>
        <v>39.857142857142854</v>
      </c>
      <c r="DD66" s="44">
        <f t="shared" si="545"/>
        <v>39.857142857142854</v>
      </c>
      <c r="DE66" s="44">
        <f t="shared" si="545"/>
        <v>39.857142857142854</v>
      </c>
      <c r="DF66" s="44">
        <f t="shared" si="545"/>
        <v>39.857142857142854</v>
      </c>
      <c r="DG66" s="44">
        <f t="shared" si="545"/>
        <v>39.857142857142854</v>
      </c>
      <c r="DH66" s="44">
        <f t="shared" si="545"/>
        <v>39.857142857142854</v>
      </c>
      <c r="DI66" s="44">
        <f t="shared" si="545"/>
        <v>39.857142857142854</v>
      </c>
      <c r="DJ66" s="44">
        <f t="shared" si="545"/>
        <v>39.857142857142854</v>
      </c>
      <c r="DK66" s="44">
        <f t="shared" si="545"/>
        <v>39.857142857142854</v>
      </c>
      <c r="DL66" s="44">
        <f t="shared" si="545"/>
        <v>39.857142857142854</v>
      </c>
      <c r="DM66" s="44">
        <f t="shared" si="545"/>
        <v>39.857142857142854</v>
      </c>
      <c r="DN66" s="44">
        <f t="shared" si="545"/>
        <v>39.857142857142854</v>
      </c>
      <c r="DO66" s="44">
        <f t="shared" si="545"/>
        <v>39.857142857142854</v>
      </c>
      <c r="DP66" s="44">
        <f t="shared" si="545"/>
        <v>39.857142857142854</v>
      </c>
      <c r="DQ66" s="44">
        <f t="shared" si="545"/>
        <v>39.857142857142854</v>
      </c>
      <c r="DR66" s="44">
        <f t="shared" si="545"/>
        <v>39.857142857142854</v>
      </c>
      <c r="DS66" s="44">
        <f t="shared" si="545"/>
        <v>39.857142857142854</v>
      </c>
      <c r="DT66" s="44">
        <f t="shared" si="545"/>
        <v>39.857142857142854</v>
      </c>
      <c r="DU66" s="44">
        <f t="shared" si="545"/>
        <v>39.857142857142854</v>
      </c>
      <c r="DV66" s="44">
        <f t="shared" si="545"/>
        <v>39.857142857142854</v>
      </c>
      <c r="DW66" s="44">
        <f t="shared" si="545"/>
        <v>39.857142857142854</v>
      </c>
      <c r="DX66" s="44">
        <f t="shared" si="545"/>
        <v>39.857142857142854</v>
      </c>
      <c r="DY66" s="44">
        <f t="shared" si="545"/>
        <v>39.857142857142854</v>
      </c>
      <c r="DZ66" s="44">
        <f t="shared" si="545"/>
        <v>39.857142857142854</v>
      </c>
      <c r="EA66" s="44">
        <f t="shared" si="545"/>
        <v>39.857142857142854</v>
      </c>
      <c r="EB66" s="44">
        <f t="shared" si="545"/>
        <v>39.857142857142854</v>
      </c>
      <c r="EC66" s="44">
        <f t="shared" ref="EC66:GN66" si="546">+EC65*EC64*1000</f>
        <v>39.857142857142854</v>
      </c>
      <c r="ED66" s="44">
        <f t="shared" si="546"/>
        <v>39.857142857142854</v>
      </c>
      <c r="EE66" s="44">
        <f t="shared" si="546"/>
        <v>39.857142857142854</v>
      </c>
      <c r="EF66" s="44">
        <f t="shared" si="546"/>
        <v>39.857142857142854</v>
      </c>
      <c r="EG66" s="44">
        <f t="shared" si="546"/>
        <v>39.857142857142854</v>
      </c>
      <c r="EH66" s="44">
        <f t="shared" si="546"/>
        <v>39.857142857142854</v>
      </c>
      <c r="EI66" s="44">
        <f t="shared" si="546"/>
        <v>39.857142857142854</v>
      </c>
      <c r="EJ66" s="44">
        <f t="shared" si="546"/>
        <v>39.857142857142854</v>
      </c>
      <c r="EK66" s="44">
        <f t="shared" si="546"/>
        <v>39.857142857142854</v>
      </c>
      <c r="EL66" s="44">
        <f t="shared" si="546"/>
        <v>39.857142857142854</v>
      </c>
      <c r="EM66" s="44">
        <f t="shared" si="546"/>
        <v>39.857142857142854</v>
      </c>
      <c r="EN66" s="44">
        <f t="shared" si="546"/>
        <v>39.857142857142854</v>
      </c>
      <c r="EO66" s="44">
        <f t="shared" si="546"/>
        <v>39.857142857142854</v>
      </c>
      <c r="EP66" s="44">
        <f t="shared" si="546"/>
        <v>39.857142857142854</v>
      </c>
      <c r="EQ66" s="44">
        <f t="shared" si="546"/>
        <v>39.857142857142854</v>
      </c>
      <c r="ER66" s="44">
        <f t="shared" si="546"/>
        <v>39.857142857142854</v>
      </c>
      <c r="ES66" s="44">
        <f t="shared" si="546"/>
        <v>39.857142857142854</v>
      </c>
      <c r="ET66" s="44">
        <f t="shared" si="546"/>
        <v>39.857142857142854</v>
      </c>
      <c r="EU66" s="44">
        <f t="shared" si="546"/>
        <v>39.857142857142854</v>
      </c>
      <c r="EV66" s="44">
        <f t="shared" si="546"/>
        <v>39.857142857142854</v>
      </c>
      <c r="EW66" s="44">
        <f t="shared" si="546"/>
        <v>39.857142857142854</v>
      </c>
      <c r="EX66" s="44">
        <f t="shared" si="546"/>
        <v>39.857142857142854</v>
      </c>
      <c r="EY66" s="44">
        <f t="shared" si="546"/>
        <v>39.857142857142854</v>
      </c>
      <c r="EZ66" s="44">
        <f t="shared" si="546"/>
        <v>39.857142857142854</v>
      </c>
      <c r="FA66" s="44">
        <f t="shared" si="546"/>
        <v>39.857142857142854</v>
      </c>
      <c r="FB66" s="44">
        <f t="shared" si="546"/>
        <v>39.857142857142854</v>
      </c>
      <c r="FC66" s="44">
        <f t="shared" si="546"/>
        <v>39.857142857142854</v>
      </c>
      <c r="FD66" s="44">
        <f t="shared" si="546"/>
        <v>39.857142857142854</v>
      </c>
      <c r="FE66" s="44">
        <f t="shared" si="546"/>
        <v>39.857142857142854</v>
      </c>
      <c r="FF66" s="44">
        <f t="shared" si="546"/>
        <v>39.857142857142854</v>
      </c>
      <c r="FG66" s="44">
        <f t="shared" si="546"/>
        <v>39.857142857142854</v>
      </c>
      <c r="FH66" s="44">
        <f t="shared" si="546"/>
        <v>39.857142857142854</v>
      </c>
      <c r="FI66" s="44">
        <f t="shared" si="546"/>
        <v>39.857142857142854</v>
      </c>
      <c r="FJ66" s="44">
        <f t="shared" si="546"/>
        <v>39.857142857142854</v>
      </c>
      <c r="FK66" s="44">
        <f t="shared" si="546"/>
        <v>39.857142857142854</v>
      </c>
      <c r="FL66" s="44">
        <f t="shared" si="546"/>
        <v>39.857142857142854</v>
      </c>
      <c r="FM66" s="44">
        <f t="shared" si="546"/>
        <v>39.857142857142854</v>
      </c>
      <c r="FN66" s="44">
        <f t="shared" si="546"/>
        <v>39.857142857142854</v>
      </c>
      <c r="FO66" s="44">
        <f t="shared" si="546"/>
        <v>39.857142857142854</v>
      </c>
      <c r="FP66" s="44">
        <f t="shared" si="546"/>
        <v>39.857142857142854</v>
      </c>
      <c r="FQ66" s="44">
        <f t="shared" si="546"/>
        <v>39.857142857142854</v>
      </c>
      <c r="FR66" s="44">
        <f t="shared" si="546"/>
        <v>39.857142857142854</v>
      </c>
      <c r="FS66" s="44">
        <f t="shared" si="546"/>
        <v>39.857142857142854</v>
      </c>
      <c r="FT66" s="44">
        <f t="shared" si="546"/>
        <v>39.857142857142854</v>
      </c>
      <c r="FU66" s="44">
        <f t="shared" si="546"/>
        <v>39.857142857142854</v>
      </c>
      <c r="FV66" s="44">
        <f t="shared" si="546"/>
        <v>39.857142857142854</v>
      </c>
      <c r="FW66" s="44">
        <f t="shared" si="546"/>
        <v>39.857142857142854</v>
      </c>
      <c r="FX66" s="44">
        <f t="shared" si="546"/>
        <v>39.857142857142854</v>
      </c>
      <c r="FY66" s="44">
        <f t="shared" si="546"/>
        <v>39.857142857142854</v>
      </c>
      <c r="FZ66" s="44">
        <f t="shared" si="546"/>
        <v>39.857142857142854</v>
      </c>
      <c r="GA66" s="44">
        <f t="shared" si="546"/>
        <v>39.857142857142854</v>
      </c>
      <c r="GB66" s="44">
        <f t="shared" si="546"/>
        <v>39.857142857142854</v>
      </c>
      <c r="GC66" s="44">
        <f t="shared" si="546"/>
        <v>39.857142857142854</v>
      </c>
      <c r="GD66" s="44">
        <f t="shared" si="546"/>
        <v>39.857142857142854</v>
      </c>
      <c r="GE66" s="44">
        <f t="shared" si="546"/>
        <v>39.857142857142854</v>
      </c>
      <c r="GF66" s="44">
        <f t="shared" si="546"/>
        <v>39.857142857142854</v>
      </c>
      <c r="GG66" s="44">
        <f t="shared" si="546"/>
        <v>39.857142857142854</v>
      </c>
      <c r="GH66" s="44">
        <f t="shared" si="546"/>
        <v>39.857142857142854</v>
      </c>
      <c r="GI66" s="44">
        <f t="shared" si="546"/>
        <v>39.857142857142854</v>
      </c>
      <c r="GJ66" s="44">
        <f t="shared" si="546"/>
        <v>39.857142857142854</v>
      </c>
      <c r="GK66" s="44">
        <f t="shared" si="546"/>
        <v>39.857142857142854</v>
      </c>
      <c r="GL66" s="44">
        <f t="shared" si="546"/>
        <v>39.857142857142854</v>
      </c>
      <c r="GM66" s="44">
        <f t="shared" si="546"/>
        <v>39.857142857142854</v>
      </c>
      <c r="GN66" s="44">
        <f t="shared" si="546"/>
        <v>39.857142857142854</v>
      </c>
      <c r="GO66" s="44">
        <f t="shared" ref="GO66:IZ66" si="547">+GO65*GO64*1000</f>
        <v>39.857142857142854</v>
      </c>
      <c r="GP66" s="44">
        <f t="shared" si="547"/>
        <v>39.857142857142854</v>
      </c>
      <c r="GQ66" s="44">
        <f t="shared" si="547"/>
        <v>39.857142857142854</v>
      </c>
      <c r="GR66" s="44">
        <f t="shared" si="547"/>
        <v>39.857142857142854</v>
      </c>
      <c r="GS66" s="44">
        <f t="shared" si="547"/>
        <v>39.857142857142854</v>
      </c>
      <c r="GT66" s="44">
        <f t="shared" si="547"/>
        <v>39.857142857142854</v>
      </c>
      <c r="GU66" s="44">
        <f t="shared" si="547"/>
        <v>39.857142857142854</v>
      </c>
      <c r="GV66" s="44">
        <f t="shared" si="547"/>
        <v>39.857142857142854</v>
      </c>
      <c r="GW66" s="44">
        <f t="shared" si="547"/>
        <v>39.857142857142854</v>
      </c>
      <c r="GX66" s="44">
        <f t="shared" si="547"/>
        <v>39.857142857142854</v>
      </c>
      <c r="GY66" s="44">
        <f t="shared" si="547"/>
        <v>39.857142857142854</v>
      </c>
      <c r="GZ66" s="44">
        <f t="shared" si="547"/>
        <v>39.857142857142854</v>
      </c>
      <c r="HA66" s="44">
        <f t="shared" si="547"/>
        <v>39.857142857142854</v>
      </c>
      <c r="HB66" s="44">
        <f t="shared" si="547"/>
        <v>39.857142857142854</v>
      </c>
      <c r="HC66" s="44">
        <f t="shared" si="547"/>
        <v>39.857142857142854</v>
      </c>
      <c r="HD66" s="44">
        <f t="shared" si="547"/>
        <v>39.857142857142854</v>
      </c>
      <c r="HE66" s="44">
        <f t="shared" si="547"/>
        <v>39.857142857142854</v>
      </c>
      <c r="HF66" s="44">
        <f t="shared" si="547"/>
        <v>39.857142857142854</v>
      </c>
      <c r="HG66" s="44">
        <f t="shared" si="547"/>
        <v>39.857142857142854</v>
      </c>
      <c r="HH66" s="44">
        <f t="shared" si="547"/>
        <v>39.857142857142854</v>
      </c>
      <c r="HI66" s="44">
        <f t="shared" si="547"/>
        <v>39.857142857142854</v>
      </c>
      <c r="HJ66" s="44">
        <f t="shared" si="547"/>
        <v>39.857142857142854</v>
      </c>
      <c r="HK66" s="44">
        <f t="shared" si="547"/>
        <v>39.857142857142854</v>
      </c>
      <c r="HL66" s="44">
        <f t="shared" si="547"/>
        <v>39.857142857142854</v>
      </c>
      <c r="HM66" s="44">
        <f t="shared" si="547"/>
        <v>39.857142857142854</v>
      </c>
      <c r="HN66" s="44">
        <f t="shared" si="547"/>
        <v>39.857142857142854</v>
      </c>
      <c r="HO66" s="44">
        <f t="shared" si="547"/>
        <v>39.857142857142854</v>
      </c>
      <c r="HP66" s="44">
        <f t="shared" si="547"/>
        <v>39.857142857142854</v>
      </c>
      <c r="HQ66" s="44">
        <f t="shared" si="547"/>
        <v>39.857142857142854</v>
      </c>
      <c r="HR66" s="44">
        <f t="shared" si="547"/>
        <v>39.857142857142854</v>
      </c>
      <c r="HS66" s="44">
        <f t="shared" si="547"/>
        <v>39.857142857142854</v>
      </c>
      <c r="HT66" s="44">
        <f t="shared" si="547"/>
        <v>39.857142857142854</v>
      </c>
      <c r="HU66" s="44">
        <f t="shared" si="547"/>
        <v>39.857142857142854</v>
      </c>
      <c r="HV66" s="44">
        <f t="shared" si="547"/>
        <v>39.857142857142854</v>
      </c>
      <c r="HW66" s="44">
        <f t="shared" si="547"/>
        <v>39.857142857142854</v>
      </c>
      <c r="HX66" s="44">
        <f t="shared" si="547"/>
        <v>39.857142857142854</v>
      </c>
      <c r="HY66" s="44">
        <f t="shared" si="547"/>
        <v>39.857142857142854</v>
      </c>
      <c r="HZ66" s="44">
        <f t="shared" si="547"/>
        <v>39.857142857142854</v>
      </c>
      <c r="IA66" s="44">
        <f t="shared" si="547"/>
        <v>39.857142857142854</v>
      </c>
      <c r="IB66" s="44">
        <f t="shared" si="547"/>
        <v>39.857142857142854</v>
      </c>
      <c r="IC66" s="44">
        <f t="shared" si="547"/>
        <v>39.857142857142854</v>
      </c>
      <c r="ID66" s="44">
        <f t="shared" si="547"/>
        <v>39.857142857142854</v>
      </c>
      <c r="IE66" s="44">
        <f t="shared" si="547"/>
        <v>39.857142857142854</v>
      </c>
      <c r="IF66" s="44">
        <f t="shared" si="547"/>
        <v>39.857142857142854</v>
      </c>
      <c r="IG66" s="44">
        <f t="shared" si="547"/>
        <v>39.857142857142854</v>
      </c>
      <c r="IH66" s="44">
        <f t="shared" si="547"/>
        <v>39.857142857142854</v>
      </c>
      <c r="II66" s="44">
        <f t="shared" si="547"/>
        <v>39.857142857142854</v>
      </c>
      <c r="IJ66" s="44">
        <f t="shared" si="547"/>
        <v>39.857142857142854</v>
      </c>
      <c r="IK66" s="44">
        <f t="shared" si="547"/>
        <v>39.857142857142854</v>
      </c>
      <c r="IL66" s="44">
        <f t="shared" si="547"/>
        <v>39.857142857142854</v>
      </c>
      <c r="IM66" s="44">
        <f t="shared" si="547"/>
        <v>39.857142857142854</v>
      </c>
      <c r="IN66" s="44">
        <f t="shared" si="547"/>
        <v>39.857142857142854</v>
      </c>
      <c r="IO66" s="44">
        <f t="shared" si="547"/>
        <v>39.857142857142854</v>
      </c>
      <c r="IP66" s="44">
        <f t="shared" si="547"/>
        <v>39.857142857142854</v>
      </c>
      <c r="IQ66" s="44">
        <f t="shared" si="547"/>
        <v>39.857142857142854</v>
      </c>
      <c r="IR66" s="44">
        <f t="shared" si="547"/>
        <v>39.857142857142854</v>
      </c>
      <c r="IS66" s="44">
        <f t="shared" si="547"/>
        <v>39.857142857142854</v>
      </c>
      <c r="IT66" s="44">
        <f t="shared" si="547"/>
        <v>39.857142857142854</v>
      </c>
      <c r="IU66" s="44">
        <f t="shared" si="547"/>
        <v>39.857142857142854</v>
      </c>
      <c r="IV66" s="44">
        <f t="shared" si="547"/>
        <v>39.857142857142854</v>
      </c>
      <c r="IW66" s="44">
        <f t="shared" si="547"/>
        <v>39.857142857142854</v>
      </c>
      <c r="IX66" s="44">
        <f t="shared" si="547"/>
        <v>39.857142857142854</v>
      </c>
      <c r="IY66" s="44">
        <f t="shared" si="547"/>
        <v>39.857142857142854</v>
      </c>
      <c r="IZ66" s="44">
        <f t="shared" si="547"/>
        <v>39.857142857142854</v>
      </c>
      <c r="JA66" s="44">
        <f t="shared" ref="JA66:LL66" si="548">+JA65*JA64*1000</f>
        <v>39.857142857142854</v>
      </c>
      <c r="JB66" s="44">
        <f t="shared" si="548"/>
        <v>39.857142857142854</v>
      </c>
      <c r="JC66" s="44">
        <f t="shared" si="548"/>
        <v>39.857142857142854</v>
      </c>
      <c r="JD66" s="44">
        <f t="shared" si="548"/>
        <v>39.857142857142854</v>
      </c>
      <c r="JE66" s="44">
        <f t="shared" si="548"/>
        <v>39.857142857142854</v>
      </c>
      <c r="JF66" s="44">
        <f t="shared" si="548"/>
        <v>39.857142857142854</v>
      </c>
      <c r="JG66" s="44">
        <f t="shared" si="548"/>
        <v>39.857142857142854</v>
      </c>
      <c r="JH66" s="44">
        <f t="shared" si="548"/>
        <v>39.857142857142854</v>
      </c>
      <c r="JI66" s="44">
        <f t="shared" si="548"/>
        <v>39.857142857142854</v>
      </c>
      <c r="JJ66" s="44">
        <f t="shared" si="548"/>
        <v>39.857142857142854</v>
      </c>
      <c r="JK66" s="44">
        <f t="shared" si="548"/>
        <v>39.857142857142854</v>
      </c>
      <c r="JL66" s="44">
        <f t="shared" si="548"/>
        <v>39.857142857142854</v>
      </c>
      <c r="JM66" s="44">
        <f t="shared" si="548"/>
        <v>39.857142857142854</v>
      </c>
      <c r="JN66" s="44">
        <f t="shared" si="548"/>
        <v>39.857142857142854</v>
      </c>
      <c r="JO66" s="44">
        <f t="shared" si="548"/>
        <v>39.857142857142854</v>
      </c>
      <c r="JP66" s="44">
        <f t="shared" si="548"/>
        <v>39.857142857142854</v>
      </c>
      <c r="JQ66" s="44">
        <f t="shared" si="548"/>
        <v>39.857142857142854</v>
      </c>
      <c r="JR66" s="44">
        <f t="shared" si="548"/>
        <v>39.857142857142854</v>
      </c>
      <c r="JS66" s="44">
        <f t="shared" si="548"/>
        <v>39.857142857142854</v>
      </c>
      <c r="JT66" s="44">
        <f t="shared" si="548"/>
        <v>39.857142857142854</v>
      </c>
      <c r="JU66" s="44">
        <f t="shared" si="548"/>
        <v>39.857142857142854</v>
      </c>
      <c r="JV66" s="44">
        <f t="shared" si="548"/>
        <v>39.857142857142854</v>
      </c>
      <c r="JW66" s="44">
        <f t="shared" si="548"/>
        <v>39.857142857142854</v>
      </c>
      <c r="JX66" s="44">
        <f t="shared" si="548"/>
        <v>39.857142857142854</v>
      </c>
      <c r="JY66" s="44">
        <f t="shared" si="548"/>
        <v>39.857142857142854</v>
      </c>
      <c r="JZ66" s="44">
        <f t="shared" si="548"/>
        <v>39.857142857142854</v>
      </c>
      <c r="KA66" s="44">
        <f t="shared" si="548"/>
        <v>39.857142857142854</v>
      </c>
      <c r="KB66" s="44">
        <f t="shared" si="548"/>
        <v>39.857142857142854</v>
      </c>
      <c r="KC66" s="44">
        <f t="shared" si="548"/>
        <v>39.857142857142854</v>
      </c>
      <c r="KD66" s="44">
        <f t="shared" si="548"/>
        <v>39.857142857142854</v>
      </c>
      <c r="KE66" s="44">
        <f t="shared" si="548"/>
        <v>39.857142857142854</v>
      </c>
      <c r="KF66" s="44">
        <f t="shared" si="548"/>
        <v>39.857142857142854</v>
      </c>
      <c r="KG66" s="44">
        <f t="shared" si="548"/>
        <v>39.857142857142854</v>
      </c>
      <c r="KH66" s="44">
        <f t="shared" si="548"/>
        <v>39.857142857142854</v>
      </c>
      <c r="KI66" s="44">
        <f t="shared" si="548"/>
        <v>39.857142857142854</v>
      </c>
      <c r="KJ66" s="44">
        <f t="shared" si="548"/>
        <v>39.857142857142854</v>
      </c>
      <c r="KK66" s="44">
        <f t="shared" si="548"/>
        <v>39.857142857142854</v>
      </c>
      <c r="KL66" s="44">
        <f t="shared" si="548"/>
        <v>39.857142857142854</v>
      </c>
      <c r="KM66" s="44">
        <f t="shared" si="548"/>
        <v>39.857142857142854</v>
      </c>
      <c r="KN66" s="44">
        <f t="shared" si="548"/>
        <v>39.857142857142854</v>
      </c>
      <c r="KO66" s="44">
        <f t="shared" si="548"/>
        <v>39.857142857142854</v>
      </c>
      <c r="KP66" s="44">
        <f t="shared" si="548"/>
        <v>39.857142857142854</v>
      </c>
      <c r="KQ66" s="44">
        <f t="shared" si="548"/>
        <v>39.857142857142854</v>
      </c>
      <c r="KR66" s="44">
        <f t="shared" si="548"/>
        <v>39.857142857142854</v>
      </c>
      <c r="KS66" s="44">
        <f t="shared" si="548"/>
        <v>39.857142857142854</v>
      </c>
      <c r="KT66" s="44">
        <f t="shared" si="548"/>
        <v>39.857142857142854</v>
      </c>
      <c r="KU66" s="44">
        <f t="shared" si="548"/>
        <v>39.857142857142854</v>
      </c>
      <c r="KV66" s="44">
        <f t="shared" si="548"/>
        <v>39.857142857142854</v>
      </c>
      <c r="KW66" s="44">
        <f t="shared" si="548"/>
        <v>39.857142857142854</v>
      </c>
      <c r="KX66" s="44">
        <f t="shared" si="548"/>
        <v>39.857142857142854</v>
      </c>
      <c r="KY66" s="44">
        <f t="shared" si="548"/>
        <v>39.857142857142854</v>
      </c>
      <c r="KZ66" s="44">
        <f t="shared" si="548"/>
        <v>39.857142857142854</v>
      </c>
      <c r="LA66" s="44">
        <f t="shared" si="548"/>
        <v>39.857142857142854</v>
      </c>
      <c r="LB66" s="44">
        <f t="shared" si="548"/>
        <v>39.857142857142854</v>
      </c>
      <c r="LC66" s="44">
        <f t="shared" si="548"/>
        <v>39.857142857142854</v>
      </c>
      <c r="LD66" s="44">
        <f t="shared" si="548"/>
        <v>39.857142857142854</v>
      </c>
      <c r="LE66" s="44">
        <f t="shared" si="548"/>
        <v>39.857142857142854</v>
      </c>
      <c r="LF66" s="44">
        <f t="shared" si="548"/>
        <v>39.857142857142854</v>
      </c>
      <c r="LG66" s="44">
        <f t="shared" si="548"/>
        <v>39.857142857142854</v>
      </c>
      <c r="LH66" s="44">
        <f t="shared" si="548"/>
        <v>39.857142857142854</v>
      </c>
      <c r="LI66" s="44">
        <f t="shared" si="548"/>
        <v>39.857142857142854</v>
      </c>
      <c r="LJ66" s="44">
        <f t="shared" si="548"/>
        <v>39.857142857142854</v>
      </c>
      <c r="LK66" s="44">
        <f t="shared" si="548"/>
        <v>39.857142857142854</v>
      </c>
      <c r="LL66" s="44">
        <f t="shared" si="548"/>
        <v>39.857142857142854</v>
      </c>
      <c r="LM66" s="44">
        <f t="shared" ref="LM66:MZ66" si="549">+LM65*LM64*1000</f>
        <v>39.857142857142854</v>
      </c>
      <c r="LN66" s="44">
        <f t="shared" si="549"/>
        <v>39.857142857142854</v>
      </c>
      <c r="LO66" s="44">
        <f t="shared" si="549"/>
        <v>39.857142857142854</v>
      </c>
      <c r="LP66" s="44">
        <f t="shared" si="549"/>
        <v>39.857142857142854</v>
      </c>
      <c r="LQ66" s="44">
        <f t="shared" si="549"/>
        <v>39.857142857142854</v>
      </c>
      <c r="LR66" s="44">
        <f t="shared" si="549"/>
        <v>39.857142857142854</v>
      </c>
      <c r="LS66" s="44">
        <f t="shared" si="549"/>
        <v>39.857142857142854</v>
      </c>
      <c r="LT66" s="44">
        <f t="shared" si="549"/>
        <v>39.857142857142854</v>
      </c>
      <c r="LU66" s="44">
        <f t="shared" si="549"/>
        <v>39.857142857142854</v>
      </c>
      <c r="LV66" s="44">
        <f t="shared" si="549"/>
        <v>39.857142857142854</v>
      </c>
      <c r="LW66" s="44">
        <f t="shared" si="549"/>
        <v>39.857142857142854</v>
      </c>
      <c r="LX66" s="44">
        <f t="shared" si="549"/>
        <v>39.857142857142854</v>
      </c>
      <c r="LY66" s="44">
        <f t="shared" si="549"/>
        <v>39.857142857142854</v>
      </c>
      <c r="LZ66" s="44">
        <f t="shared" si="549"/>
        <v>39.857142857142854</v>
      </c>
      <c r="MA66" s="44">
        <f t="shared" si="549"/>
        <v>39.857142857142854</v>
      </c>
      <c r="MB66" s="44">
        <f t="shared" si="549"/>
        <v>39.857142857142854</v>
      </c>
      <c r="MC66" s="44">
        <f t="shared" si="549"/>
        <v>39.857142857142854</v>
      </c>
      <c r="MD66" s="44">
        <f t="shared" si="549"/>
        <v>39.857142857142854</v>
      </c>
      <c r="ME66" s="44">
        <f t="shared" si="549"/>
        <v>39.857142857142854</v>
      </c>
      <c r="MF66" s="44">
        <f t="shared" si="549"/>
        <v>39.857142857142854</v>
      </c>
      <c r="MG66" s="44">
        <f t="shared" si="549"/>
        <v>39.857142857142854</v>
      </c>
      <c r="MH66" s="44">
        <f t="shared" si="549"/>
        <v>39.857142857142854</v>
      </c>
      <c r="MI66" s="44">
        <f t="shared" si="549"/>
        <v>39.857142857142854</v>
      </c>
      <c r="MJ66" s="44">
        <f t="shared" si="549"/>
        <v>39.857142857142854</v>
      </c>
      <c r="MK66" s="44">
        <f t="shared" si="549"/>
        <v>39.857142857142854</v>
      </c>
      <c r="ML66" s="44">
        <f t="shared" si="549"/>
        <v>39.857142857142854</v>
      </c>
      <c r="MM66" s="44">
        <f t="shared" si="549"/>
        <v>39.857142857142854</v>
      </c>
      <c r="MN66" s="44">
        <f t="shared" si="549"/>
        <v>39.857142857142854</v>
      </c>
      <c r="MO66" s="44">
        <f t="shared" si="549"/>
        <v>39.857142857142854</v>
      </c>
      <c r="MP66" s="44">
        <f t="shared" si="549"/>
        <v>39.857142857142854</v>
      </c>
      <c r="MQ66" s="44">
        <f t="shared" si="549"/>
        <v>39.857142857142854</v>
      </c>
      <c r="MR66" s="44">
        <f t="shared" si="549"/>
        <v>39.857142857142854</v>
      </c>
      <c r="MS66" s="44">
        <f t="shared" si="549"/>
        <v>39.857142857142854</v>
      </c>
      <c r="MT66" s="44">
        <f t="shared" si="549"/>
        <v>39.857142857142854</v>
      </c>
      <c r="MU66" s="44">
        <f t="shared" si="549"/>
        <v>39.857142857142854</v>
      </c>
      <c r="MV66" s="44">
        <f t="shared" si="549"/>
        <v>39.857142857142854</v>
      </c>
      <c r="MW66" s="44">
        <f t="shared" si="549"/>
        <v>39.857142857142854</v>
      </c>
      <c r="MX66" s="44">
        <f t="shared" si="549"/>
        <v>39.857142857142854</v>
      </c>
      <c r="MY66" s="44">
        <f t="shared" si="549"/>
        <v>39.857142857142854</v>
      </c>
      <c r="MZ66" s="44">
        <f t="shared" si="549"/>
        <v>39.857142857142854</v>
      </c>
      <c r="NB66" s="19" t="str">
        <f t="shared" si="540"/>
        <v>Capacity (kW)</v>
      </c>
      <c r="NC66" s="6">
        <f t="shared" si="541"/>
        <v>39.857142857142847</v>
      </c>
      <c r="ND66" s="6">
        <f t="shared" si="541"/>
        <v>39.857142857142854</v>
      </c>
      <c r="NE66" s="6">
        <f t="shared" si="541"/>
        <v>39.857142857142847</v>
      </c>
      <c r="NF66" s="6">
        <f t="shared" si="541"/>
        <v>39.857142857142847</v>
      </c>
      <c r="NG66" s="6">
        <f t="shared" si="541"/>
        <v>39.857142857142847</v>
      </c>
      <c r="NH66" s="6">
        <f t="shared" si="541"/>
        <v>39.857142857142847</v>
      </c>
      <c r="NI66" s="6">
        <f t="shared" si="541"/>
        <v>39.857142857142847</v>
      </c>
      <c r="NJ66" s="6">
        <f t="shared" si="541"/>
        <v>39.857142857142847</v>
      </c>
      <c r="NK66" s="6">
        <f t="shared" si="541"/>
        <v>39.857142857142847</v>
      </c>
      <c r="NL66" s="6">
        <f t="shared" si="541"/>
        <v>39.857142857142847</v>
      </c>
      <c r="NM66" s="6">
        <f t="shared" si="542"/>
        <v>39.857142857142847</v>
      </c>
      <c r="NN66" s="6">
        <f t="shared" si="542"/>
        <v>39.857142857142847</v>
      </c>
      <c r="NO66" s="6">
        <f t="shared" si="542"/>
        <v>39.857142857142847</v>
      </c>
      <c r="NP66" s="6">
        <f t="shared" si="542"/>
        <v>39.857142857142847</v>
      </c>
      <c r="NQ66" s="6">
        <f t="shared" si="542"/>
        <v>39.857142857142847</v>
      </c>
      <c r="NR66" s="6">
        <f t="shared" si="542"/>
        <v>39.857142857142847</v>
      </c>
      <c r="NS66" s="6">
        <f t="shared" si="542"/>
        <v>39.857142857142847</v>
      </c>
      <c r="NT66" s="6">
        <f t="shared" si="542"/>
        <v>39.857142857142847</v>
      </c>
      <c r="NU66" s="6">
        <f t="shared" si="542"/>
        <v>39.857142857142847</v>
      </c>
      <c r="NV66" s="6">
        <f t="shared" si="542"/>
        <v>39.857142857142847</v>
      </c>
      <c r="NW66" s="6">
        <f t="shared" si="543"/>
        <v>39.857142857142847</v>
      </c>
      <c r="NX66" s="6">
        <f t="shared" si="543"/>
        <v>39.857142857142847</v>
      </c>
      <c r="NY66" s="6">
        <f t="shared" si="543"/>
        <v>39.857142857142847</v>
      </c>
      <c r="NZ66" s="6">
        <f t="shared" si="543"/>
        <v>39.857142857142847</v>
      </c>
      <c r="OA66" s="6">
        <f t="shared" si="543"/>
        <v>39.857142857142847</v>
      </c>
      <c r="OB66" s="6">
        <f t="shared" si="543"/>
        <v>39.857142857142847</v>
      </c>
      <c r="OC66" s="6">
        <f t="shared" si="543"/>
        <v>39.857142857142847</v>
      </c>
      <c r="OD66" s="6">
        <f t="shared" si="543"/>
        <v>39.857142857142847</v>
      </c>
      <c r="OE66" s="6">
        <f t="shared" si="543"/>
        <v>39.857142857142847</v>
      </c>
      <c r="OF66" s="6">
        <f t="shared" si="543"/>
        <v>39.857142857142847</v>
      </c>
      <c r="OH66" s="58" t="str">
        <f>_xlfn.CONCAT(C64," ",D66)</f>
        <v>NYPA St. Lawrence Contract Capacity (kW)</v>
      </c>
    </row>
    <row r="67" spans="2:398" x14ac:dyDescent="0.25">
      <c r="C67" s="3"/>
      <c r="D67" s="19" t="s">
        <v>1</v>
      </c>
      <c r="E67" s="15">
        <f>SUMIFS(CP_Forecast!$F$5:$F$38,CP_Forecast!$E$5:$E$38,Capacity_Charges!E$6)</f>
        <v>5.2969999999999997</v>
      </c>
      <c r="F67" s="15">
        <f>SUMIFS(CP_Forecast!$F$5:$F$38,CP_Forecast!$E$5:$E$38,Capacity_Charges!F$6)</f>
        <v>5.2969999999999997</v>
      </c>
      <c r="G67" s="15">
        <f>SUMIFS(CP_Forecast!$F$5:$F$38,CP_Forecast!$E$5:$E$38,Capacity_Charges!G$6)</f>
        <v>5.2969999999999997</v>
      </c>
      <c r="H67" s="15">
        <f>SUMIFS(CP_Forecast!$F$5:$F$38,CP_Forecast!$E$5:$E$38,Capacity_Charges!H$6)</f>
        <v>5.2969999999999997</v>
      </c>
      <c r="I67" s="15">
        <f>SUMIFS(CP_Forecast!$F$5:$F$38,CP_Forecast!$E$5:$E$38,Capacity_Charges!I$6)</f>
        <v>5.2969999999999997</v>
      </c>
      <c r="J67" s="15">
        <f>SUMIFS(CP_Forecast!$F$5:$F$38,CP_Forecast!$E$5:$E$38,Capacity_Charges!J$6)</f>
        <v>4.6310000000000002</v>
      </c>
      <c r="K67" s="15">
        <f>SUMIFS(CP_Forecast!$F$5:$F$38,CP_Forecast!$E$5:$E$38,Capacity_Charges!K$6)</f>
        <v>4.6310000000000002</v>
      </c>
      <c r="L67" s="15">
        <f>SUMIFS(CP_Forecast!$F$5:$F$38,CP_Forecast!$E$5:$E$38,Capacity_Charges!L$6)</f>
        <v>4.6310000000000002</v>
      </c>
      <c r="M67" s="15">
        <f>SUMIFS(CP_Forecast!$F$5:$F$38,CP_Forecast!$E$5:$E$38,Capacity_Charges!M$6)</f>
        <v>4.6310000000000002</v>
      </c>
      <c r="N67" s="15">
        <f>SUMIFS(CP_Forecast!$F$5:$F$38,CP_Forecast!$E$5:$E$38,Capacity_Charges!N$6)</f>
        <v>4.6310000000000002</v>
      </c>
      <c r="O67" s="15">
        <f>SUMIFS(CP_Forecast!$F$5:$F$38,CP_Forecast!$E$5:$E$38,Capacity_Charges!AA$6)</f>
        <v>3.8</v>
      </c>
      <c r="P67" s="15">
        <f>SUMIFS(CP_Forecast!$F$5:$F$38,CP_Forecast!$E$5:$E$38,Capacity_Charges!AB$6)</f>
        <v>3.8</v>
      </c>
      <c r="Q67" s="15">
        <f>SUMIFS(CP_Forecast!$F$5:$F$38,CP_Forecast!$E$5:$E$38,Capacity_Charges!AC$6)</f>
        <v>3.8</v>
      </c>
      <c r="R67" s="15">
        <f>SUMIFS(CP_Forecast!$F$5:$F$38,CP_Forecast!$E$5:$E$38,Capacity_Charges!AD$6)</f>
        <v>3.8</v>
      </c>
      <c r="S67" s="15">
        <f>SUMIFS(CP_Forecast!$F$5:$F$38,CP_Forecast!$E$5:$E$38,Capacity_Charges!AE$6)</f>
        <v>3.8</v>
      </c>
      <c r="T67" s="15">
        <f>SUMIFS(CP_Forecast!$F$5:$F$38,CP_Forecast!$E$5:$E$38,Capacity_Charges!AF$6)</f>
        <v>3.8</v>
      </c>
      <c r="U67" s="15">
        <f>SUMIFS(CP_Forecast!$F$5:$F$38,CP_Forecast!$E$5:$E$38,Capacity_Charges!AG$6)</f>
        <v>3.8</v>
      </c>
      <c r="V67" s="15">
        <f>SUMIFS(CP_Forecast!$F$5:$F$38,CP_Forecast!$E$5:$E$38,Capacity_Charges!AH$6)</f>
        <v>2.0009999999999999</v>
      </c>
      <c r="W67" s="15">
        <f>SUMIFS(CP_Forecast!$F$5:$F$38,CP_Forecast!$E$5:$E$38,Capacity_Charges!AI$6)</f>
        <v>2.0009999999999999</v>
      </c>
      <c r="X67" s="15">
        <f>SUMIFS(CP_Forecast!$F$5:$F$38,CP_Forecast!$E$5:$E$38,Capacity_Charges!AJ$6)</f>
        <v>2.0009999999999999</v>
      </c>
      <c r="Y67" s="15">
        <f>SUMIFS(CP_Forecast!$F$5:$F$38,CP_Forecast!$E$5:$E$38,Capacity_Charges!AK$6)</f>
        <v>2.0009999999999999</v>
      </c>
      <c r="Z67" s="15">
        <f>SUMIFS(CP_Forecast!$F$5:$F$38,CP_Forecast!$E$5:$E$38,Capacity_Charges!AL$6)</f>
        <v>2.0009999999999999</v>
      </c>
      <c r="AA67" s="15">
        <f>SUMIFS(CP_Forecast!$F$5:$F$38,CP_Forecast!$E$5:$E$38,Capacity_Charges!AA$6)</f>
        <v>3.8</v>
      </c>
      <c r="AB67" s="15">
        <f>SUMIFS(CP_Forecast!$F$5:$F$38,CP_Forecast!$E$5:$E$38,Capacity_Charges!AB$6)</f>
        <v>3.8</v>
      </c>
      <c r="AC67" s="15">
        <f>SUMIFS(CP_Forecast!$F$5:$F$38,CP_Forecast!$E$5:$E$38,Capacity_Charges!AC$6)</f>
        <v>3.8</v>
      </c>
      <c r="AD67" s="15">
        <f>SUMIFS(CP_Forecast!$F$5:$F$38,CP_Forecast!$E$5:$E$38,Capacity_Charges!AD$6)</f>
        <v>3.8</v>
      </c>
      <c r="AE67" s="15">
        <f>SUMIFS(CP_Forecast!$F$5:$F$38,CP_Forecast!$E$5:$E$38,Capacity_Charges!AE$6)</f>
        <v>3.8</v>
      </c>
      <c r="AF67" s="15">
        <f>SUMIFS(CP_Forecast!$F$5:$F$38,CP_Forecast!$E$5:$E$38,Capacity_Charges!AF$6)</f>
        <v>3.8</v>
      </c>
      <c r="AG67" s="15">
        <f>SUMIFS(CP_Forecast!$F$5:$F$38,CP_Forecast!$E$5:$E$38,Capacity_Charges!AG$6)</f>
        <v>3.8</v>
      </c>
      <c r="AH67" s="15">
        <f>SUMIFS(CP_Forecast!$F$5:$F$38,CP_Forecast!$E$5:$E$38,Capacity_Charges!AH$6)</f>
        <v>2.0009999999999999</v>
      </c>
      <c r="AI67" s="15">
        <f>SUMIFS(CP_Forecast!$F$5:$F$38,CP_Forecast!$E$5:$E$38,Capacity_Charges!AI$6)</f>
        <v>2.0009999999999999</v>
      </c>
      <c r="AJ67" s="15">
        <f>SUMIFS(CP_Forecast!$F$5:$F$38,CP_Forecast!$E$5:$E$38,Capacity_Charges!AJ$6)</f>
        <v>2.0009999999999999</v>
      </c>
      <c r="AK67" s="15">
        <f>SUMIFS(CP_Forecast!$F$5:$F$38,CP_Forecast!$E$5:$E$38,Capacity_Charges!AK$6)</f>
        <v>2.0009999999999999</v>
      </c>
      <c r="AL67" s="15">
        <f>SUMIFS(CP_Forecast!$F$5:$F$38,CP_Forecast!$E$5:$E$38,Capacity_Charges!AL$6)</f>
        <v>2.0009999999999999</v>
      </c>
      <c r="AM67" s="15">
        <f>SUMIFS(CP_Forecast!$F$5:$F$38,CP_Forecast!$E$5:$E$38,Capacity_Charges!AM$6)</f>
        <v>2.0009999999999999</v>
      </c>
      <c r="AN67" s="15">
        <f>SUMIFS(CP_Forecast!$F$5:$F$38,CP_Forecast!$E$5:$E$38,Capacity_Charges!AN$6)</f>
        <v>2.0009999999999999</v>
      </c>
      <c r="AO67" s="15">
        <f>SUMIFS(CP_Forecast!$F$5:$F$38,CP_Forecast!$E$5:$E$38,Capacity_Charges!AO$6)</f>
        <v>2.0009999999999999</v>
      </c>
      <c r="AP67" s="15">
        <f>SUMIFS(CP_Forecast!$F$5:$F$38,CP_Forecast!$E$5:$E$38,Capacity_Charges!AP$6)</f>
        <v>2.0009999999999999</v>
      </c>
      <c r="AQ67" s="15">
        <f>SUMIFS(CP_Forecast!$F$5:$F$38,CP_Forecast!$E$5:$E$38,Capacity_Charges!AQ$6)</f>
        <v>2.0009999999999999</v>
      </c>
      <c r="AR67" s="15">
        <f>SUMIFS(CP_Forecast!$F$5:$F$38,CP_Forecast!$E$5:$E$38,Capacity_Charges!AR$6)</f>
        <v>2.0009999999999999</v>
      </c>
      <c r="AS67" s="15">
        <f>SUMIFS(CP_Forecast!$F$5:$F$38,CP_Forecast!$E$5:$E$38,Capacity_Charges!AS$6)</f>
        <v>2.0009999999999999</v>
      </c>
      <c r="AT67" s="15">
        <f>SUMIFS(CP_Forecast!$F$5:$F$38,CP_Forecast!$E$5:$E$38,Capacity_Charges!AT$6)</f>
        <v>2.4769999999999999</v>
      </c>
      <c r="AU67" s="15">
        <f>SUMIFS(CP_Forecast!$F$5:$F$38,CP_Forecast!$E$5:$E$38,Capacity_Charges!AU$6)</f>
        <v>2.4769999999999999</v>
      </c>
      <c r="AV67" s="15">
        <f>SUMIFS(CP_Forecast!$F$5:$F$38,CP_Forecast!$E$5:$E$38,Capacity_Charges!AV$6)</f>
        <v>2.4769999999999999</v>
      </c>
      <c r="AW67" s="15">
        <f>SUMIFS(CP_Forecast!$F$5:$F$38,CP_Forecast!$E$5:$E$38,Capacity_Charges!AW$6)</f>
        <v>2.4769999999999999</v>
      </c>
      <c r="AX67" s="15">
        <f>SUMIFS(CP_Forecast!$F$5:$F$38,CP_Forecast!$E$5:$E$38,Capacity_Charges!AX$6)</f>
        <v>2.4769999999999999</v>
      </c>
      <c r="AY67" s="15">
        <f>SUMIFS(CP_Forecast!$F$5:$F$38,CP_Forecast!$E$5:$E$38,Capacity_Charges!AY$6)</f>
        <v>2.4769999999999999</v>
      </c>
      <c r="AZ67" s="15">
        <f>SUMIFS(CP_Forecast!$F$5:$F$38,CP_Forecast!$E$5:$E$38,Capacity_Charges!AZ$6)</f>
        <v>2.4769999999999999</v>
      </c>
      <c r="BA67" s="15">
        <f>SUMIFS(CP_Forecast!$F$5:$F$38,CP_Forecast!$E$5:$E$38,Capacity_Charges!BA$6)</f>
        <v>2.4769999999999999</v>
      </c>
      <c r="BB67" s="15">
        <f>SUMIFS(CP_Forecast!$F$5:$F$38,CP_Forecast!$E$5:$E$38,Capacity_Charges!BB$6)</f>
        <v>2.4769999999999999</v>
      </c>
      <c r="BC67" s="15">
        <f>SUMIFS(CP_Forecast!$F$5:$F$38,CP_Forecast!$E$5:$E$38,Capacity_Charges!BC$6)</f>
        <v>2.4769999999999999</v>
      </c>
      <c r="BD67" s="15">
        <f>SUMIFS(CP_Forecast!$F$5:$F$38,CP_Forecast!$E$5:$E$38,Capacity_Charges!BD$6)</f>
        <v>2.4769999999999999</v>
      </c>
      <c r="BE67" s="15">
        <f>SUMIFS(CP_Forecast!$F$5:$F$38,CP_Forecast!$E$5:$E$38,Capacity_Charges!BE$6)</f>
        <v>2.4769999999999999</v>
      </c>
      <c r="BF67" s="15">
        <f>SUMIFS(CP_Forecast!$F$5:$F$38,CP_Forecast!$E$5:$E$38,Capacity_Charges!BF$6)</f>
        <v>2.5310000000000001</v>
      </c>
      <c r="BG67" s="15">
        <f>SUMIFS(CP_Forecast!$F$5:$F$38,CP_Forecast!$E$5:$E$38,Capacity_Charges!BG$6)</f>
        <v>2.5310000000000001</v>
      </c>
      <c r="BH67" s="15">
        <f>SUMIFS(CP_Forecast!$F$5:$F$38,CP_Forecast!$E$5:$E$38,Capacity_Charges!BH$6)</f>
        <v>2.5310000000000001</v>
      </c>
      <c r="BI67" s="15">
        <f>SUMIFS(CP_Forecast!$F$5:$F$38,CP_Forecast!$E$5:$E$38,Capacity_Charges!BI$6)</f>
        <v>2.5310000000000001</v>
      </c>
      <c r="BJ67" s="15">
        <f>SUMIFS(CP_Forecast!$F$5:$F$38,CP_Forecast!$E$5:$E$38,Capacity_Charges!BJ$6)</f>
        <v>2.5310000000000001</v>
      </c>
      <c r="BK67" s="15">
        <f>SUMIFS(CP_Forecast!$F$5:$F$38,CP_Forecast!$E$5:$E$38,Capacity_Charges!BK$6)</f>
        <v>2.5310000000000001</v>
      </c>
      <c r="BL67" s="15">
        <f>SUMIFS(CP_Forecast!$F$5:$F$38,CP_Forecast!$E$5:$E$38,Capacity_Charges!BL$6)</f>
        <v>2.5310000000000001</v>
      </c>
      <c r="BM67" s="15">
        <f>SUMIFS(CP_Forecast!$F$5:$F$38,CP_Forecast!$E$5:$E$38,Capacity_Charges!BM$6)</f>
        <v>2.5310000000000001</v>
      </c>
      <c r="BN67" s="15">
        <f>SUMIFS(CP_Forecast!$F$5:$F$38,CP_Forecast!$E$5:$E$38,Capacity_Charges!BN$6)</f>
        <v>2.5310000000000001</v>
      </c>
      <c r="BO67" s="15">
        <f>SUMIFS(CP_Forecast!$F$5:$F$38,CP_Forecast!$E$5:$E$38,Capacity_Charges!BO$6)</f>
        <v>2.5310000000000001</v>
      </c>
      <c r="BP67" s="15">
        <f>SUMIFS(CP_Forecast!$F$5:$F$38,CP_Forecast!$E$5:$E$38,Capacity_Charges!BP$6)</f>
        <v>2.5310000000000001</v>
      </c>
      <c r="BQ67" s="15">
        <f>SUMIFS(CP_Forecast!$F$5:$F$38,CP_Forecast!$E$5:$E$38,Capacity_Charges!BQ$6)</f>
        <v>2.5310000000000001</v>
      </c>
      <c r="BR67" s="15">
        <f>SUMIFS(CP_Forecast!$F$5:$F$38,CP_Forecast!$E$5:$E$38,Capacity_Charges!BR$6)</f>
        <v>3.5</v>
      </c>
      <c r="BS67" s="15">
        <f>SUMIFS(CP_Forecast!$F$5:$F$38,CP_Forecast!$E$5:$E$38,Capacity_Charges!BS$6)</f>
        <v>3.5</v>
      </c>
      <c r="BT67" s="15">
        <f>SUMIFS(CP_Forecast!$F$5:$F$38,CP_Forecast!$E$5:$E$38,Capacity_Charges!BT$6)</f>
        <v>3.5</v>
      </c>
      <c r="BU67" s="15">
        <f>SUMIFS(CP_Forecast!$F$5:$F$38,CP_Forecast!$E$5:$E$38,Capacity_Charges!BU$6)</f>
        <v>3.5</v>
      </c>
      <c r="BV67" s="15">
        <f>SUMIFS(CP_Forecast!$F$5:$F$38,CP_Forecast!$E$5:$E$38,Capacity_Charges!BV$6)</f>
        <v>3.5</v>
      </c>
      <c r="BW67" s="15">
        <f>SUMIFS(CP_Forecast!$F$5:$F$38,CP_Forecast!$E$5:$E$38,Capacity_Charges!BW$6)</f>
        <v>3.5</v>
      </c>
      <c r="BX67" s="15">
        <f>SUMIFS(CP_Forecast!$F$5:$F$38,CP_Forecast!$E$5:$E$38,Capacity_Charges!BX$6)</f>
        <v>3.5</v>
      </c>
      <c r="BY67" s="15">
        <f>SUMIFS(CP_Forecast!$F$5:$F$38,CP_Forecast!$E$5:$E$38,Capacity_Charges!BY$6)</f>
        <v>3.5</v>
      </c>
      <c r="BZ67" s="15">
        <f>SUMIFS(CP_Forecast!$F$5:$F$38,CP_Forecast!$E$5:$E$38,Capacity_Charges!BZ$6)</f>
        <v>3.5</v>
      </c>
      <c r="CA67" s="15">
        <f>SUMIFS(CP_Forecast!$F$5:$F$38,CP_Forecast!$E$5:$E$38,Capacity_Charges!CA$6)</f>
        <v>3.5</v>
      </c>
      <c r="CB67" s="15">
        <f>SUMIFS(CP_Forecast!$F$5:$F$38,CP_Forecast!$E$5:$E$38,Capacity_Charges!CB$6)</f>
        <v>3.5</v>
      </c>
      <c r="CC67" s="15">
        <f>SUMIFS(CP_Forecast!$F$5:$F$38,CP_Forecast!$E$5:$E$38,Capacity_Charges!CC$6)</f>
        <v>3.5</v>
      </c>
      <c r="CD67" s="15">
        <f>SUMIFS(CP_Forecast!$F$5:$F$38,CP_Forecast!$E$5:$E$38,Capacity_Charges!CD$6)</f>
        <v>4.25</v>
      </c>
      <c r="CE67" s="15">
        <f>SUMIFS(CP_Forecast!$F$5:$F$38,CP_Forecast!$E$5:$E$38,Capacity_Charges!CE$6)</f>
        <v>4.25</v>
      </c>
      <c r="CF67" s="15">
        <f>SUMIFS(CP_Forecast!$F$5:$F$38,CP_Forecast!$E$5:$E$38,Capacity_Charges!CF$6)</f>
        <v>4.25</v>
      </c>
      <c r="CG67" s="15">
        <f>SUMIFS(CP_Forecast!$F$5:$F$38,CP_Forecast!$E$5:$E$38,Capacity_Charges!CG$6)</f>
        <v>4.25</v>
      </c>
      <c r="CH67" s="15">
        <f>SUMIFS(CP_Forecast!$F$5:$F$38,CP_Forecast!$E$5:$E$38,Capacity_Charges!CH$6)</f>
        <v>4.25</v>
      </c>
      <c r="CI67" s="15">
        <f>SUMIFS(CP_Forecast!$F$5:$F$38,CP_Forecast!$E$5:$E$38,Capacity_Charges!CI$6)</f>
        <v>4.25</v>
      </c>
      <c r="CJ67" s="15">
        <f>SUMIFS(CP_Forecast!$F$5:$F$38,CP_Forecast!$E$5:$E$38,Capacity_Charges!CJ$6)</f>
        <v>4.25</v>
      </c>
      <c r="CK67" s="15">
        <f>SUMIFS(CP_Forecast!$F$5:$F$38,CP_Forecast!$E$5:$E$38,Capacity_Charges!CK$6)</f>
        <v>4.25</v>
      </c>
      <c r="CL67" s="15">
        <f>SUMIFS(CP_Forecast!$F$5:$F$38,CP_Forecast!$E$5:$E$38,Capacity_Charges!CL$6)</f>
        <v>4.25</v>
      </c>
      <c r="CM67" s="15">
        <f>SUMIFS(CP_Forecast!$F$5:$F$38,CP_Forecast!$E$5:$E$38,Capacity_Charges!CM$6)</f>
        <v>4.25</v>
      </c>
      <c r="CN67" s="15">
        <f>SUMIFS(CP_Forecast!$F$5:$F$38,CP_Forecast!$E$5:$E$38,Capacity_Charges!CN$6)</f>
        <v>4.25</v>
      </c>
      <c r="CO67" s="15">
        <f>SUMIFS(CP_Forecast!$F$5:$F$38,CP_Forecast!$E$5:$E$38,Capacity_Charges!CO$6)</f>
        <v>4.25</v>
      </c>
      <c r="CP67" s="15">
        <f>SUMIFS(CP_Forecast!$F$5:$F$38,CP_Forecast!$E$5:$E$38,Capacity_Charges!CP$6)</f>
        <v>5</v>
      </c>
      <c r="CQ67" s="15">
        <f>SUMIFS(CP_Forecast!$F$5:$F$38,CP_Forecast!$E$5:$E$38,Capacity_Charges!CQ$6)</f>
        <v>5</v>
      </c>
      <c r="CR67" s="15">
        <f>SUMIFS(CP_Forecast!$F$5:$F$38,CP_Forecast!$E$5:$E$38,Capacity_Charges!CR$6)</f>
        <v>5</v>
      </c>
      <c r="CS67" s="15">
        <f>SUMIFS(CP_Forecast!$F$5:$F$38,CP_Forecast!$E$5:$E$38,Capacity_Charges!CS$6)</f>
        <v>5</v>
      </c>
      <c r="CT67" s="15">
        <f>SUMIFS(CP_Forecast!$F$5:$F$38,CP_Forecast!$E$5:$E$38,Capacity_Charges!CT$6)</f>
        <v>5</v>
      </c>
      <c r="CU67" s="15">
        <f>SUMIFS(CP_Forecast!$F$5:$F$38,CP_Forecast!$E$5:$E$38,Capacity_Charges!CU$6)</f>
        <v>5</v>
      </c>
      <c r="CV67" s="15">
        <f>SUMIFS(CP_Forecast!$F$5:$F$38,CP_Forecast!$E$5:$E$38,Capacity_Charges!CV$6)</f>
        <v>5</v>
      </c>
      <c r="CW67" s="15">
        <f>SUMIFS(CP_Forecast!$F$5:$F$38,CP_Forecast!$E$5:$E$38,Capacity_Charges!CW$6)</f>
        <v>5</v>
      </c>
      <c r="CX67" s="15">
        <f>SUMIFS(CP_Forecast!$F$5:$F$38,CP_Forecast!$E$5:$E$38,Capacity_Charges!CX$6)</f>
        <v>5</v>
      </c>
      <c r="CY67" s="15">
        <f>SUMIFS(CP_Forecast!$F$5:$F$38,CP_Forecast!$E$5:$E$38,Capacity_Charges!CY$6)</f>
        <v>5</v>
      </c>
      <c r="CZ67" s="15">
        <f>SUMIFS(CP_Forecast!$F$5:$F$38,CP_Forecast!$E$5:$E$38,Capacity_Charges!CZ$6)</f>
        <v>5</v>
      </c>
      <c r="DA67" s="15">
        <f>SUMIFS(CP_Forecast!$F$5:$F$38,CP_Forecast!$E$5:$E$38,Capacity_Charges!DA$6)</f>
        <v>5</v>
      </c>
      <c r="DB67" s="15">
        <f>SUMIFS(CP_Forecast!$F$5:$F$38,CP_Forecast!$E$5:$E$38,Capacity_Charges!DB$6)</f>
        <v>5.15</v>
      </c>
      <c r="DC67" s="15">
        <f>SUMIFS(CP_Forecast!$F$5:$F$38,CP_Forecast!$E$5:$E$38,Capacity_Charges!DC$6)</f>
        <v>5.15</v>
      </c>
      <c r="DD67" s="15">
        <f>SUMIFS(CP_Forecast!$F$5:$F$38,CP_Forecast!$E$5:$E$38,Capacity_Charges!DD$6)</f>
        <v>5.15</v>
      </c>
      <c r="DE67" s="15">
        <f>SUMIFS(CP_Forecast!$F$5:$F$38,CP_Forecast!$E$5:$E$38,Capacity_Charges!DE$6)</f>
        <v>5.15</v>
      </c>
      <c r="DF67" s="15">
        <f>SUMIFS(CP_Forecast!$F$5:$F$38,CP_Forecast!$E$5:$E$38,Capacity_Charges!DF$6)</f>
        <v>5.15</v>
      </c>
      <c r="DG67" s="15">
        <f>SUMIFS(CP_Forecast!$F$5:$F$38,CP_Forecast!$E$5:$E$38,Capacity_Charges!DG$6)</f>
        <v>5.15</v>
      </c>
      <c r="DH67" s="15">
        <f>SUMIFS(CP_Forecast!$F$5:$F$38,CP_Forecast!$E$5:$E$38,Capacity_Charges!DH$6)</f>
        <v>5.15</v>
      </c>
      <c r="DI67" s="15">
        <f>SUMIFS(CP_Forecast!$F$5:$F$38,CP_Forecast!$E$5:$E$38,Capacity_Charges!DI$6)</f>
        <v>5.15</v>
      </c>
      <c r="DJ67" s="15">
        <f>SUMIFS(CP_Forecast!$F$5:$F$38,CP_Forecast!$E$5:$E$38,Capacity_Charges!DJ$6)</f>
        <v>5.15</v>
      </c>
      <c r="DK67" s="15">
        <f>SUMIFS(CP_Forecast!$F$5:$F$38,CP_Forecast!$E$5:$E$38,Capacity_Charges!DK$6)</f>
        <v>5.15</v>
      </c>
      <c r="DL67" s="15">
        <f>SUMIFS(CP_Forecast!$F$5:$F$38,CP_Forecast!$E$5:$E$38,Capacity_Charges!DL$6)</f>
        <v>5.15</v>
      </c>
      <c r="DM67" s="15">
        <f>SUMIFS(CP_Forecast!$F$5:$F$38,CP_Forecast!$E$5:$E$38,Capacity_Charges!DM$6)</f>
        <v>5.15</v>
      </c>
      <c r="DN67" s="15">
        <f>SUMIFS(CP_Forecast!$F$5:$F$38,CP_Forecast!$E$5:$E$38,Capacity_Charges!DN$6)</f>
        <v>5.3045000000000009</v>
      </c>
      <c r="DO67" s="15">
        <f>SUMIFS(CP_Forecast!$F$5:$F$38,CP_Forecast!$E$5:$E$38,Capacity_Charges!DO$6)</f>
        <v>5.3045000000000009</v>
      </c>
      <c r="DP67" s="15">
        <f>SUMIFS(CP_Forecast!$F$5:$F$38,CP_Forecast!$E$5:$E$38,Capacity_Charges!DP$6)</f>
        <v>5.3045000000000009</v>
      </c>
      <c r="DQ67" s="15">
        <f>SUMIFS(CP_Forecast!$F$5:$F$38,CP_Forecast!$E$5:$E$38,Capacity_Charges!DQ$6)</f>
        <v>5.3045000000000009</v>
      </c>
      <c r="DR67" s="15">
        <f>SUMIFS(CP_Forecast!$F$5:$F$38,CP_Forecast!$E$5:$E$38,Capacity_Charges!DR$6)</f>
        <v>5.3045000000000009</v>
      </c>
      <c r="DS67" s="15">
        <f>SUMIFS(CP_Forecast!$F$5:$F$38,CP_Forecast!$E$5:$E$38,Capacity_Charges!DS$6)</f>
        <v>5.3045000000000009</v>
      </c>
      <c r="DT67" s="15">
        <f>SUMIFS(CP_Forecast!$F$5:$F$38,CP_Forecast!$E$5:$E$38,Capacity_Charges!DT$6)</f>
        <v>5.3045000000000009</v>
      </c>
      <c r="DU67" s="15">
        <f>SUMIFS(CP_Forecast!$F$5:$F$38,CP_Forecast!$E$5:$E$38,Capacity_Charges!DU$6)</f>
        <v>5.3045000000000009</v>
      </c>
      <c r="DV67" s="15">
        <f>SUMIFS(CP_Forecast!$F$5:$F$38,CP_Forecast!$E$5:$E$38,Capacity_Charges!DV$6)</f>
        <v>5.3045000000000009</v>
      </c>
      <c r="DW67" s="15">
        <f>SUMIFS(CP_Forecast!$F$5:$F$38,CP_Forecast!$E$5:$E$38,Capacity_Charges!DW$6)</f>
        <v>5.3045000000000009</v>
      </c>
      <c r="DX67" s="15">
        <f>SUMIFS(CP_Forecast!$F$5:$F$38,CP_Forecast!$E$5:$E$38,Capacity_Charges!DX$6)</f>
        <v>5.3045000000000009</v>
      </c>
      <c r="DY67" s="15">
        <f>SUMIFS(CP_Forecast!$F$5:$F$38,CP_Forecast!$E$5:$E$38,Capacity_Charges!DY$6)</f>
        <v>5.3045000000000009</v>
      </c>
      <c r="DZ67" s="15">
        <f>SUMIFS(CP_Forecast!$F$5:$F$38,CP_Forecast!$E$5:$E$38,Capacity_Charges!DZ$6)</f>
        <v>5.4636350000000009</v>
      </c>
      <c r="EA67" s="15">
        <f>SUMIFS(CP_Forecast!$F$5:$F$38,CP_Forecast!$E$5:$E$38,Capacity_Charges!EA$6)</f>
        <v>5.4636350000000009</v>
      </c>
      <c r="EB67" s="15">
        <f>SUMIFS(CP_Forecast!$F$5:$F$38,CP_Forecast!$E$5:$E$38,Capacity_Charges!EB$6)</f>
        <v>5.4636350000000009</v>
      </c>
      <c r="EC67" s="15">
        <f>SUMIFS(CP_Forecast!$F$5:$F$38,CP_Forecast!$E$5:$E$38,Capacity_Charges!EC$6)</f>
        <v>5.4636350000000009</v>
      </c>
      <c r="ED67" s="15">
        <f>SUMIFS(CP_Forecast!$F$5:$F$38,CP_Forecast!$E$5:$E$38,Capacity_Charges!ED$6)</f>
        <v>5.4636350000000009</v>
      </c>
      <c r="EE67" s="15">
        <f>SUMIFS(CP_Forecast!$F$5:$F$38,CP_Forecast!$E$5:$E$38,Capacity_Charges!EE$6)</f>
        <v>5.4636350000000009</v>
      </c>
      <c r="EF67" s="15">
        <f>SUMIFS(CP_Forecast!$F$5:$F$38,CP_Forecast!$E$5:$E$38,Capacity_Charges!EF$6)</f>
        <v>5.4636350000000009</v>
      </c>
      <c r="EG67" s="15">
        <f>SUMIFS(CP_Forecast!$F$5:$F$38,CP_Forecast!$E$5:$E$38,Capacity_Charges!EG$6)</f>
        <v>5.4636350000000009</v>
      </c>
      <c r="EH67" s="15">
        <f>SUMIFS(CP_Forecast!$F$5:$F$38,CP_Forecast!$E$5:$E$38,Capacity_Charges!EH$6)</f>
        <v>5.4636350000000009</v>
      </c>
      <c r="EI67" s="15">
        <f>SUMIFS(CP_Forecast!$F$5:$F$38,CP_Forecast!$E$5:$E$38,Capacity_Charges!EI$6)</f>
        <v>5.4636350000000009</v>
      </c>
      <c r="EJ67" s="15">
        <f>SUMIFS(CP_Forecast!$F$5:$F$38,CP_Forecast!$E$5:$E$38,Capacity_Charges!EJ$6)</f>
        <v>5.4636350000000009</v>
      </c>
      <c r="EK67" s="15">
        <f>SUMIFS(CP_Forecast!$F$5:$F$38,CP_Forecast!$E$5:$E$38,Capacity_Charges!EK$6)</f>
        <v>5.4636350000000009</v>
      </c>
      <c r="EL67" s="15">
        <f>SUMIFS(CP_Forecast!$F$5:$F$38,CP_Forecast!$E$5:$E$38,Capacity_Charges!EL$6)</f>
        <v>5.6275440500000009</v>
      </c>
      <c r="EM67" s="15">
        <f>SUMIFS(CP_Forecast!$F$5:$F$38,CP_Forecast!$E$5:$E$38,Capacity_Charges!EM$6)</f>
        <v>5.6275440500000009</v>
      </c>
      <c r="EN67" s="15">
        <f>SUMIFS(CP_Forecast!$F$5:$F$38,CP_Forecast!$E$5:$E$38,Capacity_Charges!EN$6)</f>
        <v>5.6275440500000009</v>
      </c>
      <c r="EO67" s="15">
        <f>SUMIFS(CP_Forecast!$F$5:$F$38,CP_Forecast!$E$5:$E$38,Capacity_Charges!EO$6)</f>
        <v>5.6275440500000009</v>
      </c>
      <c r="EP67" s="15">
        <f>SUMIFS(CP_Forecast!$F$5:$F$38,CP_Forecast!$E$5:$E$38,Capacity_Charges!EP$6)</f>
        <v>5.6275440500000009</v>
      </c>
      <c r="EQ67" s="15">
        <f>SUMIFS(CP_Forecast!$F$5:$F$38,CP_Forecast!$E$5:$E$38,Capacity_Charges!EQ$6)</f>
        <v>5.6275440500000009</v>
      </c>
      <c r="ER67" s="15">
        <f>SUMIFS(CP_Forecast!$F$5:$F$38,CP_Forecast!$E$5:$E$38,Capacity_Charges!ER$6)</f>
        <v>5.6275440500000009</v>
      </c>
      <c r="ES67" s="15">
        <f>SUMIFS(CP_Forecast!$F$5:$F$38,CP_Forecast!$E$5:$E$38,Capacity_Charges!ES$6)</f>
        <v>5.6275440500000009</v>
      </c>
      <c r="ET67" s="15">
        <f>SUMIFS(CP_Forecast!$F$5:$F$38,CP_Forecast!$E$5:$E$38,Capacity_Charges!ET$6)</f>
        <v>5.6275440500000009</v>
      </c>
      <c r="EU67" s="15">
        <f>SUMIFS(CP_Forecast!$F$5:$F$38,CP_Forecast!$E$5:$E$38,Capacity_Charges!EU$6)</f>
        <v>5.6275440500000009</v>
      </c>
      <c r="EV67" s="15">
        <f>SUMIFS(CP_Forecast!$F$5:$F$38,CP_Forecast!$E$5:$E$38,Capacity_Charges!EV$6)</f>
        <v>5.6275440500000009</v>
      </c>
      <c r="EW67" s="15">
        <f>SUMIFS(CP_Forecast!$F$5:$F$38,CP_Forecast!$E$5:$E$38,Capacity_Charges!EW$6)</f>
        <v>5.6275440500000009</v>
      </c>
      <c r="EX67" s="15">
        <f>SUMIFS(CP_Forecast!$F$5:$F$38,CP_Forecast!$E$5:$E$38,Capacity_Charges!EX$6)</f>
        <v>5.796370371500001</v>
      </c>
      <c r="EY67" s="15">
        <f>SUMIFS(CP_Forecast!$F$5:$F$38,CP_Forecast!$E$5:$E$38,Capacity_Charges!EY$6)</f>
        <v>5.796370371500001</v>
      </c>
      <c r="EZ67" s="15">
        <f>SUMIFS(CP_Forecast!$F$5:$F$38,CP_Forecast!$E$5:$E$38,Capacity_Charges!EZ$6)</f>
        <v>5.796370371500001</v>
      </c>
      <c r="FA67" s="15">
        <f>SUMIFS(CP_Forecast!$F$5:$F$38,CP_Forecast!$E$5:$E$38,Capacity_Charges!FA$6)</f>
        <v>5.796370371500001</v>
      </c>
      <c r="FB67" s="15">
        <f>SUMIFS(CP_Forecast!$F$5:$F$38,CP_Forecast!$E$5:$E$38,Capacity_Charges!FB$6)</f>
        <v>5.796370371500001</v>
      </c>
      <c r="FC67" s="15">
        <f>SUMIFS(CP_Forecast!$F$5:$F$38,CP_Forecast!$E$5:$E$38,Capacity_Charges!FC$6)</f>
        <v>5.796370371500001</v>
      </c>
      <c r="FD67" s="15">
        <f>SUMIFS(CP_Forecast!$F$5:$F$38,CP_Forecast!$E$5:$E$38,Capacity_Charges!FD$6)</f>
        <v>5.796370371500001</v>
      </c>
      <c r="FE67" s="15">
        <f>SUMIFS(CP_Forecast!$F$5:$F$38,CP_Forecast!$E$5:$E$38,Capacity_Charges!FE$6)</f>
        <v>5.796370371500001</v>
      </c>
      <c r="FF67" s="15">
        <f>SUMIFS(CP_Forecast!$F$5:$F$38,CP_Forecast!$E$5:$E$38,Capacity_Charges!FF$6)</f>
        <v>5.796370371500001</v>
      </c>
      <c r="FG67" s="15">
        <f>SUMIFS(CP_Forecast!$F$5:$F$38,CP_Forecast!$E$5:$E$38,Capacity_Charges!FG$6)</f>
        <v>5.796370371500001</v>
      </c>
      <c r="FH67" s="15">
        <f>SUMIFS(CP_Forecast!$F$5:$F$38,CP_Forecast!$E$5:$E$38,Capacity_Charges!FH$6)</f>
        <v>5.796370371500001</v>
      </c>
      <c r="FI67" s="15">
        <f>SUMIFS(CP_Forecast!$F$5:$F$38,CP_Forecast!$E$5:$E$38,Capacity_Charges!FI$6)</f>
        <v>5.796370371500001</v>
      </c>
      <c r="FJ67" s="15">
        <f>SUMIFS(CP_Forecast!$F$5:$F$38,CP_Forecast!$E$5:$E$38,Capacity_Charges!FJ$6)</f>
        <v>5.9702614826450011</v>
      </c>
      <c r="FK67" s="15">
        <f>SUMIFS(CP_Forecast!$F$5:$F$38,CP_Forecast!$E$5:$E$38,Capacity_Charges!FK$6)</f>
        <v>5.9702614826450011</v>
      </c>
      <c r="FL67" s="15">
        <f>SUMIFS(CP_Forecast!$F$5:$F$38,CP_Forecast!$E$5:$E$38,Capacity_Charges!FL$6)</f>
        <v>5.9702614826450011</v>
      </c>
      <c r="FM67" s="15">
        <f>SUMIFS(CP_Forecast!$F$5:$F$38,CP_Forecast!$E$5:$E$38,Capacity_Charges!FM$6)</f>
        <v>5.9702614826450011</v>
      </c>
      <c r="FN67" s="15">
        <f>SUMIFS(CP_Forecast!$F$5:$F$38,CP_Forecast!$E$5:$E$38,Capacity_Charges!FN$6)</f>
        <v>5.9702614826450011</v>
      </c>
      <c r="FO67" s="15">
        <f>SUMIFS(CP_Forecast!$F$5:$F$38,CP_Forecast!$E$5:$E$38,Capacity_Charges!FO$6)</f>
        <v>5.9702614826450011</v>
      </c>
      <c r="FP67" s="15">
        <f>SUMIFS(CP_Forecast!$F$5:$F$38,CP_Forecast!$E$5:$E$38,Capacity_Charges!FP$6)</f>
        <v>5.9702614826450011</v>
      </c>
      <c r="FQ67" s="15">
        <f>SUMIFS(CP_Forecast!$F$5:$F$38,CP_Forecast!$E$5:$E$38,Capacity_Charges!FQ$6)</f>
        <v>5.9702614826450011</v>
      </c>
      <c r="FR67" s="15">
        <f>SUMIFS(CP_Forecast!$F$5:$F$38,CP_Forecast!$E$5:$E$38,Capacity_Charges!FR$6)</f>
        <v>5.9702614826450011</v>
      </c>
      <c r="FS67" s="15">
        <f>SUMIFS(CP_Forecast!$F$5:$F$38,CP_Forecast!$E$5:$E$38,Capacity_Charges!FS$6)</f>
        <v>5.9702614826450011</v>
      </c>
      <c r="FT67" s="15">
        <f>SUMIFS(CP_Forecast!$F$5:$F$38,CP_Forecast!$E$5:$E$38,Capacity_Charges!FT$6)</f>
        <v>5.9702614826450011</v>
      </c>
      <c r="FU67" s="15">
        <f>SUMIFS(CP_Forecast!$F$5:$F$38,CP_Forecast!$E$5:$E$38,Capacity_Charges!FU$6)</f>
        <v>5.9702614826450011</v>
      </c>
      <c r="FV67" s="15">
        <f>SUMIFS(CP_Forecast!$F$5:$F$38,CP_Forecast!$E$5:$E$38,Capacity_Charges!FV$6)</f>
        <v>6.1493693271243517</v>
      </c>
      <c r="FW67" s="15">
        <f>SUMIFS(CP_Forecast!$F$5:$F$38,CP_Forecast!$E$5:$E$38,Capacity_Charges!FW$6)</f>
        <v>6.1493693271243517</v>
      </c>
      <c r="FX67" s="15">
        <f>SUMIFS(CP_Forecast!$F$5:$F$38,CP_Forecast!$E$5:$E$38,Capacity_Charges!FX$6)</f>
        <v>6.1493693271243517</v>
      </c>
      <c r="FY67" s="15">
        <f>SUMIFS(CP_Forecast!$F$5:$F$38,CP_Forecast!$E$5:$E$38,Capacity_Charges!FY$6)</f>
        <v>6.1493693271243517</v>
      </c>
      <c r="FZ67" s="15">
        <f>SUMIFS(CP_Forecast!$F$5:$F$38,CP_Forecast!$E$5:$E$38,Capacity_Charges!FZ$6)</f>
        <v>6.1493693271243517</v>
      </c>
      <c r="GA67" s="15">
        <f>SUMIFS(CP_Forecast!$F$5:$F$38,CP_Forecast!$E$5:$E$38,Capacity_Charges!GA$6)</f>
        <v>6.1493693271243517</v>
      </c>
      <c r="GB67" s="15">
        <f>SUMIFS(CP_Forecast!$F$5:$F$38,CP_Forecast!$E$5:$E$38,Capacity_Charges!GB$6)</f>
        <v>6.1493693271243517</v>
      </c>
      <c r="GC67" s="15">
        <f>SUMIFS(CP_Forecast!$F$5:$F$38,CP_Forecast!$E$5:$E$38,Capacity_Charges!GC$6)</f>
        <v>6.1493693271243517</v>
      </c>
      <c r="GD67" s="15">
        <f>SUMIFS(CP_Forecast!$F$5:$F$38,CP_Forecast!$E$5:$E$38,Capacity_Charges!GD$6)</f>
        <v>6.1493693271243517</v>
      </c>
      <c r="GE67" s="15">
        <f>SUMIFS(CP_Forecast!$F$5:$F$38,CP_Forecast!$E$5:$E$38,Capacity_Charges!GE$6)</f>
        <v>6.1493693271243517</v>
      </c>
      <c r="GF67" s="15">
        <f>SUMIFS(CP_Forecast!$F$5:$F$38,CP_Forecast!$E$5:$E$38,Capacity_Charges!GF$6)</f>
        <v>6.1493693271243517</v>
      </c>
      <c r="GG67" s="15">
        <f>SUMIFS(CP_Forecast!$F$5:$F$38,CP_Forecast!$E$5:$E$38,Capacity_Charges!GG$6)</f>
        <v>6.1493693271243517</v>
      </c>
      <c r="GH67" s="15">
        <f>SUMIFS(CP_Forecast!$F$5:$F$38,CP_Forecast!$E$5:$E$38,Capacity_Charges!GH$6)</f>
        <v>6.3338504069380823</v>
      </c>
      <c r="GI67" s="15">
        <f>SUMIFS(CP_Forecast!$F$5:$F$38,CP_Forecast!$E$5:$E$38,Capacity_Charges!GI$6)</f>
        <v>6.3338504069380823</v>
      </c>
      <c r="GJ67" s="15">
        <f>SUMIFS(CP_Forecast!$F$5:$F$38,CP_Forecast!$E$5:$E$38,Capacity_Charges!GJ$6)</f>
        <v>6.3338504069380823</v>
      </c>
      <c r="GK67" s="15">
        <f>SUMIFS(CP_Forecast!$F$5:$F$38,CP_Forecast!$E$5:$E$38,Capacity_Charges!GK$6)</f>
        <v>6.3338504069380823</v>
      </c>
      <c r="GL67" s="15">
        <f>SUMIFS(CP_Forecast!$F$5:$F$38,CP_Forecast!$E$5:$E$38,Capacity_Charges!GL$6)</f>
        <v>6.3338504069380823</v>
      </c>
      <c r="GM67" s="15">
        <f>SUMIFS(CP_Forecast!$F$5:$F$38,CP_Forecast!$E$5:$E$38,Capacity_Charges!GM$6)</f>
        <v>6.3338504069380823</v>
      </c>
      <c r="GN67" s="15">
        <f>SUMIFS(CP_Forecast!$F$5:$F$38,CP_Forecast!$E$5:$E$38,Capacity_Charges!GN$6)</f>
        <v>6.3338504069380823</v>
      </c>
      <c r="GO67" s="15">
        <f>SUMIFS(CP_Forecast!$F$5:$F$38,CP_Forecast!$E$5:$E$38,Capacity_Charges!GO$6)</f>
        <v>6.3338504069380823</v>
      </c>
      <c r="GP67" s="15">
        <f>SUMIFS(CP_Forecast!$F$5:$F$38,CP_Forecast!$E$5:$E$38,Capacity_Charges!GP$6)</f>
        <v>6.3338504069380823</v>
      </c>
      <c r="GQ67" s="15">
        <f>SUMIFS(CP_Forecast!$F$5:$F$38,CP_Forecast!$E$5:$E$38,Capacity_Charges!GQ$6)</f>
        <v>6.3338504069380823</v>
      </c>
      <c r="GR67" s="15">
        <f>SUMIFS(CP_Forecast!$F$5:$F$38,CP_Forecast!$E$5:$E$38,Capacity_Charges!GR$6)</f>
        <v>6.3338504069380823</v>
      </c>
      <c r="GS67" s="15">
        <f>SUMIFS(CP_Forecast!$F$5:$F$38,CP_Forecast!$E$5:$E$38,Capacity_Charges!GS$6)</f>
        <v>6.3338504069380823</v>
      </c>
      <c r="GT67" s="15">
        <f>SUMIFS(CP_Forecast!$F$5:$F$38,CP_Forecast!$E$5:$E$38,Capacity_Charges!GT$6)</f>
        <v>6.5238659191462247</v>
      </c>
      <c r="GU67" s="15">
        <f>SUMIFS(CP_Forecast!$F$5:$F$38,CP_Forecast!$E$5:$E$38,Capacity_Charges!GU$6)</f>
        <v>6.5238659191462247</v>
      </c>
      <c r="GV67" s="15">
        <f>SUMIFS(CP_Forecast!$F$5:$F$38,CP_Forecast!$E$5:$E$38,Capacity_Charges!GV$6)</f>
        <v>6.5238659191462247</v>
      </c>
      <c r="GW67" s="15">
        <f>SUMIFS(CP_Forecast!$F$5:$F$38,CP_Forecast!$E$5:$E$38,Capacity_Charges!GW$6)</f>
        <v>6.5238659191462247</v>
      </c>
      <c r="GX67" s="15">
        <f>SUMIFS(CP_Forecast!$F$5:$F$38,CP_Forecast!$E$5:$E$38,Capacity_Charges!GX$6)</f>
        <v>6.5238659191462247</v>
      </c>
      <c r="GY67" s="15">
        <f>SUMIFS(CP_Forecast!$F$5:$F$38,CP_Forecast!$E$5:$E$38,Capacity_Charges!GY$6)</f>
        <v>6.5238659191462247</v>
      </c>
      <c r="GZ67" s="15">
        <f>SUMIFS(CP_Forecast!$F$5:$F$38,CP_Forecast!$E$5:$E$38,Capacity_Charges!GZ$6)</f>
        <v>6.5238659191462247</v>
      </c>
      <c r="HA67" s="15">
        <f>SUMIFS(CP_Forecast!$F$5:$F$38,CP_Forecast!$E$5:$E$38,Capacity_Charges!HA$6)</f>
        <v>6.5238659191462247</v>
      </c>
      <c r="HB67" s="15">
        <f>SUMIFS(CP_Forecast!$F$5:$F$38,CP_Forecast!$E$5:$E$38,Capacity_Charges!HB$6)</f>
        <v>6.5238659191462247</v>
      </c>
      <c r="HC67" s="15">
        <f>SUMIFS(CP_Forecast!$F$5:$F$38,CP_Forecast!$E$5:$E$38,Capacity_Charges!HC$6)</f>
        <v>6.5238659191462247</v>
      </c>
      <c r="HD67" s="15">
        <f>SUMIFS(CP_Forecast!$F$5:$F$38,CP_Forecast!$E$5:$E$38,Capacity_Charges!HD$6)</f>
        <v>6.5238659191462247</v>
      </c>
      <c r="HE67" s="15">
        <f>SUMIFS(CP_Forecast!$F$5:$F$38,CP_Forecast!$E$5:$E$38,Capacity_Charges!HE$6)</f>
        <v>6.5238659191462247</v>
      </c>
      <c r="HF67" s="15">
        <f>SUMIFS(CP_Forecast!$F$5:$F$38,CP_Forecast!$E$5:$E$38,Capacity_Charges!HF$6)</f>
        <v>6.7195818967206113</v>
      </c>
      <c r="HG67" s="15">
        <f>SUMIFS(CP_Forecast!$F$5:$F$38,CP_Forecast!$E$5:$E$38,Capacity_Charges!HG$6)</f>
        <v>6.7195818967206113</v>
      </c>
      <c r="HH67" s="15">
        <f>SUMIFS(CP_Forecast!$F$5:$F$38,CP_Forecast!$E$5:$E$38,Capacity_Charges!HH$6)</f>
        <v>6.7195818967206113</v>
      </c>
      <c r="HI67" s="15">
        <f>SUMIFS(CP_Forecast!$F$5:$F$38,CP_Forecast!$E$5:$E$38,Capacity_Charges!HI$6)</f>
        <v>6.7195818967206113</v>
      </c>
      <c r="HJ67" s="15">
        <f>SUMIFS(CP_Forecast!$F$5:$F$38,CP_Forecast!$E$5:$E$38,Capacity_Charges!HJ$6)</f>
        <v>6.7195818967206113</v>
      </c>
      <c r="HK67" s="15">
        <f>SUMIFS(CP_Forecast!$F$5:$F$38,CP_Forecast!$E$5:$E$38,Capacity_Charges!HK$6)</f>
        <v>6.7195818967206113</v>
      </c>
      <c r="HL67" s="15">
        <f>SUMIFS(CP_Forecast!$F$5:$F$38,CP_Forecast!$E$5:$E$38,Capacity_Charges!HL$6)</f>
        <v>6.7195818967206113</v>
      </c>
      <c r="HM67" s="15">
        <f>SUMIFS(CP_Forecast!$F$5:$F$38,CP_Forecast!$E$5:$E$38,Capacity_Charges!HM$6)</f>
        <v>6.7195818967206113</v>
      </c>
      <c r="HN67" s="15">
        <f>SUMIFS(CP_Forecast!$F$5:$F$38,CP_Forecast!$E$5:$E$38,Capacity_Charges!HN$6)</f>
        <v>6.7195818967206113</v>
      </c>
      <c r="HO67" s="15">
        <f>SUMIFS(CP_Forecast!$F$5:$F$38,CP_Forecast!$E$5:$E$38,Capacity_Charges!HO$6)</f>
        <v>6.7195818967206113</v>
      </c>
      <c r="HP67" s="15">
        <f>SUMIFS(CP_Forecast!$F$5:$F$38,CP_Forecast!$E$5:$E$38,Capacity_Charges!HP$6)</f>
        <v>6.7195818967206113</v>
      </c>
      <c r="HQ67" s="15">
        <f>SUMIFS(CP_Forecast!$F$5:$F$38,CP_Forecast!$E$5:$E$38,Capacity_Charges!HQ$6)</f>
        <v>6.7195818967206113</v>
      </c>
      <c r="HR67" s="15">
        <f>SUMIFS(CP_Forecast!$F$5:$F$38,CP_Forecast!$E$5:$E$38,Capacity_Charges!HR$6)</f>
        <v>6.9211693536222301</v>
      </c>
      <c r="HS67" s="15">
        <f>SUMIFS(CP_Forecast!$F$5:$F$38,CP_Forecast!$E$5:$E$38,Capacity_Charges!HS$6)</f>
        <v>6.9211693536222301</v>
      </c>
      <c r="HT67" s="15">
        <f>SUMIFS(CP_Forecast!$F$5:$F$38,CP_Forecast!$E$5:$E$38,Capacity_Charges!HT$6)</f>
        <v>6.9211693536222301</v>
      </c>
      <c r="HU67" s="15">
        <f>SUMIFS(CP_Forecast!$F$5:$F$38,CP_Forecast!$E$5:$E$38,Capacity_Charges!HU$6)</f>
        <v>6.9211693536222301</v>
      </c>
      <c r="HV67" s="15">
        <f>SUMIFS(CP_Forecast!$F$5:$F$38,CP_Forecast!$E$5:$E$38,Capacity_Charges!HV$6)</f>
        <v>6.9211693536222301</v>
      </c>
      <c r="HW67" s="15">
        <f>SUMIFS(CP_Forecast!$F$5:$F$38,CP_Forecast!$E$5:$E$38,Capacity_Charges!HW$6)</f>
        <v>6.9211693536222301</v>
      </c>
      <c r="HX67" s="15">
        <f>SUMIFS(CP_Forecast!$F$5:$F$38,CP_Forecast!$E$5:$E$38,Capacity_Charges!HX$6)</f>
        <v>6.9211693536222301</v>
      </c>
      <c r="HY67" s="15">
        <f>SUMIFS(CP_Forecast!$F$5:$F$38,CP_Forecast!$E$5:$E$38,Capacity_Charges!HY$6)</f>
        <v>6.9211693536222301</v>
      </c>
      <c r="HZ67" s="15">
        <f>SUMIFS(CP_Forecast!$F$5:$F$38,CP_Forecast!$E$5:$E$38,Capacity_Charges!HZ$6)</f>
        <v>6.9211693536222301</v>
      </c>
      <c r="IA67" s="15">
        <f>SUMIFS(CP_Forecast!$F$5:$F$38,CP_Forecast!$E$5:$E$38,Capacity_Charges!IA$6)</f>
        <v>6.9211693536222301</v>
      </c>
      <c r="IB67" s="15">
        <f>SUMIFS(CP_Forecast!$F$5:$F$38,CP_Forecast!$E$5:$E$38,Capacity_Charges!IB$6)</f>
        <v>6.9211693536222301</v>
      </c>
      <c r="IC67" s="15">
        <f>SUMIFS(CP_Forecast!$F$5:$F$38,CP_Forecast!$E$5:$E$38,Capacity_Charges!IC$6)</f>
        <v>6.9211693536222301</v>
      </c>
      <c r="ID67" s="15">
        <f>SUMIFS(CP_Forecast!$F$5:$F$38,CP_Forecast!$E$5:$E$38,Capacity_Charges!ID$6)</f>
        <v>7.1288044342308972</v>
      </c>
      <c r="IE67" s="15">
        <f>SUMIFS(CP_Forecast!$F$5:$F$38,CP_Forecast!$E$5:$E$38,Capacity_Charges!IE$6)</f>
        <v>7.1288044342308972</v>
      </c>
      <c r="IF67" s="15">
        <f>SUMIFS(CP_Forecast!$F$5:$F$38,CP_Forecast!$E$5:$E$38,Capacity_Charges!IF$6)</f>
        <v>7.1288044342308972</v>
      </c>
      <c r="IG67" s="15">
        <f>SUMIFS(CP_Forecast!$F$5:$F$38,CP_Forecast!$E$5:$E$38,Capacity_Charges!IG$6)</f>
        <v>7.1288044342308972</v>
      </c>
      <c r="IH67" s="15">
        <f>SUMIFS(CP_Forecast!$F$5:$F$38,CP_Forecast!$E$5:$E$38,Capacity_Charges!IH$6)</f>
        <v>7.1288044342308972</v>
      </c>
      <c r="II67" s="15">
        <f>SUMIFS(CP_Forecast!$F$5:$F$38,CP_Forecast!$E$5:$E$38,Capacity_Charges!II$6)</f>
        <v>7.1288044342308972</v>
      </c>
      <c r="IJ67" s="15">
        <f>SUMIFS(CP_Forecast!$F$5:$F$38,CP_Forecast!$E$5:$E$38,Capacity_Charges!IJ$6)</f>
        <v>7.1288044342308972</v>
      </c>
      <c r="IK67" s="15">
        <f>SUMIFS(CP_Forecast!$F$5:$F$38,CP_Forecast!$E$5:$E$38,Capacity_Charges!IK$6)</f>
        <v>7.1288044342308972</v>
      </c>
      <c r="IL67" s="15">
        <f>SUMIFS(CP_Forecast!$F$5:$F$38,CP_Forecast!$E$5:$E$38,Capacity_Charges!IL$6)</f>
        <v>7.1288044342308972</v>
      </c>
      <c r="IM67" s="15">
        <f>SUMIFS(CP_Forecast!$F$5:$F$38,CP_Forecast!$E$5:$E$38,Capacity_Charges!IM$6)</f>
        <v>7.1288044342308972</v>
      </c>
      <c r="IN67" s="15">
        <f>SUMIFS(CP_Forecast!$F$5:$F$38,CP_Forecast!$E$5:$E$38,Capacity_Charges!IN$6)</f>
        <v>7.1288044342308972</v>
      </c>
      <c r="IO67" s="15">
        <f>SUMIFS(CP_Forecast!$F$5:$F$38,CP_Forecast!$E$5:$E$38,Capacity_Charges!IO$6)</f>
        <v>7.1288044342308972</v>
      </c>
      <c r="IP67" s="15">
        <f>SUMIFS(CP_Forecast!$F$5:$F$38,CP_Forecast!$E$5:$E$38,Capacity_Charges!IP$6)</f>
        <v>7.3426685672578245</v>
      </c>
      <c r="IQ67" s="15">
        <f>SUMIFS(CP_Forecast!$F$5:$F$38,CP_Forecast!$E$5:$E$38,Capacity_Charges!IQ$6)</f>
        <v>7.3426685672578245</v>
      </c>
      <c r="IR67" s="15">
        <f>SUMIFS(CP_Forecast!$F$5:$F$38,CP_Forecast!$E$5:$E$38,Capacity_Charges!IR$6)</f>
        <v>7.3426685672578245</v>
      </c>
      <c r="IS67" s="15">
        <f>SUMIFS(CP_Forecast!$F$5:$F$38,CP_Forecast!$E$5:$E$38,Capacity_Charges!IS$6)</f>
        <v>7.3426685672578245</v>
      </c>
      <c r="IT67" s="15">
        <f>SUMIFS(CP_Forecast!$F$5:$F$38,CP_Forecast!$E$5:$E$38,Capacity_Charges!IT$6)</f>
        <v>7.3426685672578245</v>
      </c>
      <c r="IU67" s="15">
        <f>SUMIFS(CP_Forecast!$F$5:$F$38,CP_Forecast!$E$5:$E$38,Capacity_Charges!IU$6)</f>
        <v>7.3426685672578245</v>
      </c>
      <c r="IV67" s="15">
        <f>SUMIFS(CP_Forecast!$F$5:$F$38,CP_Forecast!$E$5:$E$38,Capacity_Charges!IV$6)</f>
        <v>7.3426685672578245</v>
      </c>
      <c r="IW67" s="15">
        <f>SUMIFS(CP_Forecast!$F$5:$F$38,CP_Forecast!$E$5:$E$38,Capacity_Charges!IW$6)</f>
        <v>7.3426685672578245</v>
      </c>
      <c r="IX67" s="15">
        <f>SUMIFS(CP_Forecast!$F$5:$F$38,CP_Forecast!$E$5:$E$38,Capacity_Charges!IX$6)</f>
        <v>7.3426685672578245</v>
      </c>
      <c r="IY67" s="15">
        <f>SUMIFS(CP_Forecast!$F$5:$F$38,CP_Forecast!$E$5:$E$38,Capacity_Charges!IY$6)</f>
        <v>7.3426685672578245</v>
      </c>
      <c r="IZ67" s="15">
        <f>SUMIFS(CP_Forecast!$F$5:$F$38,CP_Forecast!$E$5:$E$38,Capacity_Charges!IZ$6)</f>
        <v>7.3426685672578245</v>
      </c>
      <c r="JA67" s="15">
        <f>SUMIFS(CP_Forecast!$F$5:$F$38,CP_Forecast!$E$5:$E$38,Capacity_Charges!JA$6)</f>
        <v>7.3426685672578245</v>
      </c>
      <c r="JB67" s="15">
        <f>SUMIFS(CP_Forecast!$F$5:$F$38,CP_Forecast!$E$5:$E$38,Capacity_Charges!JB$6)</f>
        <v>7.5629486242755597</v>
      </c>
      <c r="JC67" s="15">
        <f>SUMIFS(CP_Forecast!$F$5:$F$38,CP_Forecast!$E$5:$E$38,Capacity_Charges!JC$6)</f>
        <v>7.5629486242755597</v>
      </c>
      <c r="JD67" s="15">
        <f>SUMIFS(CP_Forecast!$F$5:$F$38,CP_Forecast!$E$5:$E$38,Capacity_Charges!JD$6)</f>
        <v>7.5629486242755597</v>
      </c>
      <c r="JE67" s="15">
        <f>SUMIFS(CP_Forecast!$F$5:$F$38,CP_Forecast!$E$5:$E$38,Capacity_Charges!JE$6)</f>
        <v>7.5629486242755597</v>
      </c>
      <c r="JF67" s="15">
        <f>SUMIFS(CP_Forecast!$F$5:$F$38,CP_Forecast!$E$5:$E$38,Capacity_Charges!JF$6)</f>
        <v>7.5629486242755597</v>
      </c>
      <c r="JG67" s="15">
        <f>SUMIFS(CP_Forecast!$F$5:$F$38,CP_Forecast!$E$5:$E$38,Capacity_Charges!JG$6)</f>
        <v>7.5629486242755597</v>
      </c>
      <c r="JH67" s="15">
        <f>SUMIFS(CP_Forecast!$F$5:$F$38,CP_Forecast!$E$5:$E$38,Capacity_Charges!JH$6)</f>
        <v>7.5629486242755597</v>
      </c>
      <c r="JI67" s="15">
        <f>SUMIFS(CP_Forecast!$F$5:$F$38,CP_Forecast!$E$5:$E$38,Capacity_Charges!JI$6)</f>
        <v>7.5629486242755597</v>
      </c>
      <c r="JJ67" s="15">
        <f>SUMIFS(CP_Forecast!$F$5:$F$38,CP_Forecast!$E$5:$E$38,Capacity_Charges!JJ$6)</f>
        <v>7.5629486242755597</v>
      </c>
      <c r="JK67" s="15">
        <f>SUMIFS(CP_Forecast!$F$5:$F$38,CP_Forecast!$E$5:$E$38,Capacity_Charges!JK$6)</f>
        <v>7.5629486242755597</v>
      </c>
      <c r="JL67" s="15">
        <f>SUMIFS(CP_Forecast!$F$5:$F$38,CP_Forecast!$E$5:$E$38,Capacity_Charges!JL$6)</f>
        <v>7.5629486242755597</v>
      </c>
      <c r="JM67" s="15">
        <f>SUMIFS(CP_Forecast!$F$5:$F$38,CP_Forecast!$E$5:$E$38,Capacity_Charges!JM$6)</f>
        <v>7.5629486242755597</v>
      </c>
      <c r="JN67" s="15">
        <f>SUMIFS(CP_Forecast!$F$5:$F$38,CP_Forecast!$E$5:$E$38,Capacity_Charges!JN$6)</f>
        <v>7.7898370830038264</v>
      </c>
      <c r="JO67" s="15">
        <f>SUMIFS(CP_Forecast!$F$5:$F$38,CP_Forecast!$E$5:$E$38,Capacity_Charges!JO$6)</f>
        <v>7.7898370830038264</v>
      </c>
      <c r="JP67" s="15">
        <f>SUMIFS(CP_Forecast!$F$5:$F$38,CP_Forecast!$E$5:$E$38,Capacity_Charges!JP$6)</f>
        <v>7.7898370830038264</v>
      </c>
      <c r="JQ67" s="15">
        <f>SUMIFS(CP_Forecast!$F$5:$F$38,CP_Forecast!$E$5:$E$38,Capacity_Charges!JQ$6)</f>
        <v>7.7898370830038264</v>
      </c>
      <c r="JR67" s="15">
        <f>SUMIFS(CP_Forecast!$F$5:$F$38,CP_Forecast!$E$5:$E$38,Capacity_Charges!JR$6)</f>
        <v>7.7898370830038264</v>
      </c>
      <c r="JS67" s="15">
        <f>SUMIFS(CP_Forecast!$F$5:$F$38,CP_Forecast!$E$5:$E$38,Capacity_Charges!JS$6)</f>
        <v>7.7898370830038264</v>
      </c>
      <c r="JT67" s="15">
        <f>SUMIFS(CP_Forecast!$F$5:$F$38,CP_Forecast!$E$5:$E$38,Capacity_Charges!JT$6)</f>
        <v>7.7898370830038264</v>
      </c>
      <c r="JU67" s="15">
        <f>SUMIFS(CP_Forecast!$F$5:$F$38,CP_Forecast!$E$5:$E$38,Capacity_Charges!JU$6)</f>
        <v>7.7898370830038264</v>
      </c>
      <c r="JV67" s="15">
        <f>SUMIFS(CP_Forecast!$F$5:$F$38,CP_Forecast!$E$5:$E$38,Capacity_Charges!JV$6)</f>
        <v>7.7898370830038264</v>
      </c>
      <c r="JW67" s="15">
        <f>SUMIFS(CP_Forecast!$F$5:$F$38,CP_Forecast!$E$5:$E$38,Capacity_Charges!JW$6)</f>
        <v>7.7898370830038264</v>
      </c>
      <c r="JX67" s="15">
        <f>SUMIFS(CP_Forecast!$F$5:$F$38,CP_Forecast!$E$5:$E$38,Capacity_Charges!JX$6)</f>
        <v>7.7898370830038264</v>
      </c>
      <c r="JY67" s="15">
        <f>SUMIFS(CP_Forecast!$F$5:$F$38,CP_Forecast!$E$5:$E$38,Capacity_Charges!JY$6)</f>
        <v>7.7898370830038264</v>
      </c>
      <c r="JZ67" s="15">
        <f>SUMIFS(CP_Forecast!$F$5:$F$38,CP_Forecast!$E$5:$E$38,Capacity_Charges!JZ$6)</f>
        <v>8.0235321954939423</v>
      </c>
      <c r="KA67" s="15">
        <f>SUMIFS(CP_Forecast!$F$5:$F$38,CP_Forecast!$E$5:$E$38,Capacity_Charges!KA$6)</f>
        <v>8.0235321954939423</v>
      </c>
      <c r="KB67" s="15">
        <f>SUMIFS(CP_Forecast!$F$5:$F$38,CP_Forecast!$E$5:$E$38,Capacity_Charges!KB$6)</f>
        <v>8.0235321954939423</v>
      </c>
      <c r="KC67" s="15">
        <f>SUMIFS(CP_Forecast!$F$5:$F$38,CP_Forecast!$E$5:$E$38,Capacity_Charges!KC$6)</f>
        <v>8.0235321954939423</v>
      </c>
      <c r="KD67" s="15">
        <f>SUMIFS(CP_Forecast!$F$5:$F$38,CP_Forecast!$E$5:$E$38,Capacity_Charges!KD$6)</f>
        <v>8.0235321954939423</v>
      </c>
      <c r="KE67" s="15">
        <f>SUMIFS(CP_Forecast!$F$5:$F$38,CP_Forecast!$E$5:$E$38,Capacity_Charges!KE$6)</f>
        <v>8.0235321954939423</v>
      </c>
      <c r="KF67" s="15">
        <f>SUMIFS(CP_Forecast!$F$5:$F$38,CP_Forecast!$E$5:$E$38,Capacity_Charges!KF$6)</f>
        <v>8.0235321954939423</v>
      </c>
      <c r="KG67" s="15">
        <f>SUMIFS(CP_Forecast!$F$5:$F$38,CP_Forecast!$E$5:$E$38,Capacity_Charges!KG$6)</f>
        <v>8.0235321954939423</v>
      </c>
      <c r="KH67" s="15">
        <f>SUMIFS(CP_Forecast!$F$5:$F$38,CP_Forecast!$E$5:$E$38,Capacity_Charges!KH$6)</f>
        <v>8.0235321954939423</v>
      </c>
      <c r="KI67" s="15">
        <f>SUMIFS(CP_Forecast!$F$5:$F$38,CP_Forecast!$E$5:$E$38,Capacity_Charges!KI$6)</f>
        <v>8.0235321954939423</v>
      </c>
      <c r="KJ67" s="15">
        <f>SUMIFS(CP_Forecast!$F$5:$F$38,CP_Forecast!$E$5:$E$38,Capacity_Charges!KJ$6)</f>
        <v>8.0235321954939423</v>
      </c>
      <c r="KK67" s="15">
        <f>SUMIFS(CP_Forecast!$F$5:$F$38,CP_Forecast!$E$5:$E$38,Capacity_Charges!KK$6)</f>
        <v>8.0235321954939423</v>
      </c>
      <c r="KL67" s="15">
        <f>SUMIFS(CP_Forecast!$F$5:$F$38,CP_Forecast!$E$5:$E$38,Capacity_Charges!KL$6)</f>
        <v>8.2642381613587599</v>
      </c>
      <c r="KM67" s="15">
        <f>SUMIFS(CP_Forecast!$F$5:$F$38,CP_Forecast!$E$5:$E$38,Capacity_Charges!KM$6)</f>
        <v>8.2642381613587599</v>
      </c>
      <c r="KN67" s="15">
        <f>SUMIFS(CP_Forecast!$F$5:$F$38,CP_Forecast!$E$5:$E$38,Capacity_Charges!KN$6)</f>
        <v>8.2642381613587599</v>
      </c>
      <c r="KO67" s="15">
        <f>SUMIFS(CP_Forecast!$F$5:$F$38,CP_Forecast!$E$5:$E$38,Capacity_Charges!KO$6)</f>
        <v>8.2642381613587599</v>
      </c>
      <c r="KP67" s="15">
        <f>SUMIFS(CP_Forecast!$F$5:$F$38,CP_Forecast!$E$5:$E$38,Capacity_Charges!KP$6)</f>
        <v>8.2642381613587599</v>
      </c>
      <c r="KQ67" s="15">
        <f>SUMIFS(CP_Forecast!$F$5:$F$38,CP_Forecast!$E$5:$E$38,Capacity_Charges!KQ$6)</f>
        <v>8.2642381613587599</v>
      </c>
      <c r="KR67" s="15">
        <f>SUMIFS(CP_Forecast!$F$5:$F$38,CP_Forecast!$E$5:$E$38,Capacity_Charges!KR$6)</f>
        <v>8.2642381613587599</v>
      </c>
      <c r="KS67" s="15">
        <f>SUMIFS(CP_Forecast!$F$5:$F$38,CP_Forecast!$E$5:$E$38,Capacity_Charges!KS$6)</f>
        <v>8.2642381613587599</v>
      </c>
      <c r="KT67" s="15">
        <f>SUMIFS(CP_Forecast!$F$5:$F$38,CP_Forecast!$E$5:$E$38,Capacity_Charges!KT$6)</f>
        <v>8.2642381613587599</v>
      </c>
      <c r="KU67" s="15">
        <f>SUMIFS(CP_Forecast!$F$5:$F$38,CP_Forecast!$E$5:$E$38,Capacity_Charges!KU$6)</f>
        <v>8.2642381613587599</v>
      </c>
      <c r="KV67" s="15">
        <f>SUMIFS(CP_Forecast!$F$5:$F$38,CP_Forecast!$E$5:$E$38,Capacity_Charges!KV$6)</f>
        <v>8.2642381613587599</v>
      </c>
      <c r="KW67" s="15">
        <f>SUMIFS(CP_Forecast!$F$5:$F$38,CP_Forecast!$E$5:$E$38,Capacity_Charges!KW$6)</f>
        <v>8.2642381613587599</v>
      </c>
      <c r="KX67" s="15">
        <f>SUMIFS(CP_Forecast!$F$5:$F$38,CP_Forecast!$E$5:$E$38,Capacity_Charges!KX$6)</f>
        <v>8.5121653061995222</v>
      </c>
      <c r="KY67" s="15">
        <f>SUMIFS(CP_Forecast!$F$5:$F$38,CP_Forecast!$E$5:$E$38,Capacity_Charges!KY$6)</f>
        <v>8.5121653061995222</v>
      </c>
      <c r="KZ67" s="15">
        <f>SUMIFS(CP_Forecast!$F$5:$F$38,CP_Forecast!$E$5:$E$38,Capacity_Charges!KZ$6)</f>
        <v>8.5121653061995222</v>
      </c>
      <c r="LA67" s="15">
        <f>SUMIFS(CP_Forecast!$F$5:$F$38,CP_Forecast!$E$5:$E$38,Capacity_Charges!LA$6)</f>
        <v>8.5121653061995222</v>
      </c>
      <c r="LB67" s="15">
        <f>SUMIFS(CP_Forecast!$F$5:$F$38,CP_Forecast!$E$5:$E$38,Capacity_Charges!LB$6)</f>
        <v>8.5121653061995222</v>
      </c>
      <c r="LC67" s="15">
        <f>SUMIFS(CP_Forecast!$F$5:$F$38,CP_Forecast!$E$5:$E$38,Capacity_Charges!LC$6)</f>
        <v>8.5121653061995222</v>
      </c>
      <c r="LD67" s="15">
        <f>SUMIFS(CP_Forecast!$F$5:$F$38,CP_Forecast!$E$5:$E$38,Capacity_Charges!LD$6)</f>
        <v>8.5121653061995222</v>
      </c>
      <c r="LE67" s="15">
        <f>SUMIFS(CP_Forecast!$F$5:$F$38,CP_Forecast!$E$5:$E$38,Capacity_Charges!LE$6)</f>
        <v>8.5121653061995222</v>
      </c>
      <c r="LF67" s="15">
        <f>SUMIFS(CP_Forecast!$F$5:$F$38,CP_Forecast!$E$5:$E$38,Capacity_Charges!LF$6)</f>
        <v>8.5121653061995222</v>
      </c>
      <c r="LG67" s="15">
        <f>SUMIFS(CP_Forecast!$F$5:$F$38,CP_Forecast!$E$5:$E$38,Capacity_Charges!LG$6)</f>
        <v>8.5121653061995222</v>
      </c>
      <c r="LH67" s="15">
        <f>SUMIFS(CP_Forecast!$F$5:$F$38,CP_Forecast!$E$5:$E$38,Capacity_Charges!LH$6)</f>
        <v>8.5121653061995222</v>
      </c>
      <c r="LI67" s="15">
        <f>SUMIFS(CP_Forecast!$F$5:$F$38,CP_Forecast!$E$5:$E$38,Capacity_Charges!LI$6)</f>
        <v>8.5121653061995222</v>
      </c>
      <c r="LJ67" s="15">
        <f>SUMIFS(CP_Forecast!$F$5:$F$38,CP_Forecast!$E$5:$E$38,Capacity_Charges!LJ$6)</f>
        <v>8.7675302653855081</v>
      </c>
      <c r="LK67" s="15">
        <f>SUMIFS(CP_Forecast!$F$5:$F$38,CP_Forecast!$E$5:$E$38,Capacity_Charges!LK$6)</f>
        <v>8.7675302653855081</v>
      </c>
      <c r="LL67" s="15">
        <f>SUMIFS(CP_Forecast!$F$5:$F$38,CP_Forecast!$E$5:$E$38,Capacity_Charges!LL$6)</f>
        <v>8.7675302653855081</v>
      </c>
      <c r="LM67" s="15">
        <f>SUMIFS(CP_Forecast!$F$5:$F$38,CP_Forecast!$E$5:$E$38,Capacity_Charges!LM$6)</f>
        <v>8.7675302653855081</v>
      </c>
      <c r="LN67" s="15">
        <f>SUMIFS(CP_Forecast!$F$5:$F$38,CP_Forecast!$E$5:$E$38,Capacity_Charges!LN$6)</f>
        <v>8.7675302653855081</v>
      </c>
      <c r="LO67" s="15">
        <f>SUMIFS(CP_Forecast!$F$5:$F$38,CP_Forecast!$E$5:$E$38,Capacity_Charges!LO$6)</f>
        <v>8.7675302653855081</v>
      </c>
      <c r="LP67" s="15">
        <f>SUMIFS(CP_Forecast!$F$5:$F$38,CP_Forecast!$E$5:$E$38,Capacity_Charges!LP$6)</f>
        <v>8.7675302653855081</v>
      </c>
      <c r="LQ67" s="15">
        <f>SUMIFS(CP_Forecast!$F$5:$F$38,CP_Forecast!$E$5:$E$38,Capacity_Charges!LQ$6)</f>
        <v>8.7675302653855081</v>
      </c>
      <c r="LR67" s="15">
        <f>SUMIFS(CP_Forecast!$F$5:$F$38,CP_Forecast!$E$5:$E$38,Capacity_Charges!LR$6)</f>
        <v>8.7675302653855081</v>
      </c>
      <c r="LS67" s="15">
        <f>SUMIFS(CP_Forecast!$F$5:$F$38,CP_Forecast!$E$5:$E$38,Capacity_Charges!LS$6)</f>
        <v>8.7675302653855081</v>
      </c>
      <c r="LT67" s="15">
        <f>SUMIFS(CP_Forecast!$F$5:$F$38,CP_Forecast!$E$5:$E$38,Capacity_Charges!LT$6)</f>
        <v>8.7675302653855081</v>
      </c>
      <c r="LU67" s="15">
        <f>SUMIFS(CP_Forecast!$F$5:$F$38,CP_Forecast!$E$5:$E$38,Capacity_Charges!LU$6)</f>
        <v>8.7675302653855081</v>
      </c>
      <c r="LV67" s="15">
        <f>SUMIFS(CP_Forecast!$F$5:$F$38,CP_Forecast!$E$5:$E$38,Capacity_Charges!LV$6)</f>
        <v>9.0305561733470743</v>
      </c>
      <c r="LW67" s="15">
        <f>SUMIFS(CP_Forecast!$F$5:$F$38,CP_Forecast!$E$5:$E$38,Capacity_Charges!LW$6)</f>
        <v>9.0305561733470743</v>
      </c>
      <c r="LX67" s="15">
        <f>SUMIFS(CP_Forecast!$F$5:$F$38,CP_Forecast!$E$5:$E$38,Capacity_Charges!LX$6)</f>
        <v>9.0305561733470743</v>
      </c>
      <c r="LY67" s="15">
        <f>SUMIFS(CP_Forecast!$F$5:$F$38,CP_Forecast!$E$5:$E$38,Capacity_Charges!LY$6)</f>
        <v>9.0305561733470743</v>
      </c>
      <c r="LZ67" s="15">
        <f>SUMIFS(CP_Forecast!$F$5:$F$38,CP_Forecast!$E$5:$E$38,Capacity_Charges!LZ$6)</f>
        <v>9.0305561733470743</v>
      </c>
      <c r="MA67" s="15">
        <f>SUMIFS(CP_Forecast!$F$5:$F$38,CP_Forecast!$E$5:$E$38,Capacity_Charges!MA$6)</f>
        <v>9.0305561733470743</v>
      </c>
      <c r="MB67" s="15">
        <f>SUMIFS(CP_Forecast!$F$5:$F$38,CP_Forecast!$E$5:$E$38,Capacity_Charges!MB$6)</f>
        <v>9.0305561733470743</v>
      </c>
      <c r="MC67" s="15">
        <f>SUMIFS(CP_Forecast!$F$5:$F$38,CP_Forecast!$E$5:$E$38,Capacity_Charges!MC$6)</f>
        <v>9.0305561733470743</v>
      </c>
      <c r="MD67" s="15">
        <f>SUMIFS(CP_Forecast!$F$5:$F$38,CP_Forecast!$E$5:$E$38,Capacity_Charges!MD$6)</f>
        <v>9.0305561733470743</v>
      </c>
      <c r="ME67" s="15">
        <f>SUMIFS(CP_Forecast!$F$5:$F$38,CP_Forecast!$E$5:$E$38,Capacity_Charges!ME$6)</f>
        <v>9.0305561733470743</v>
      </c>
      <c r="MF67" s="15">
        <f>SUMIFS(CP_Forecast!$F$5:$F$38,CP_Forecast!$E$5:$E$38,Capacity_Charges!MF$6)</f>
        <v>9.0305561733470743</v>
      </c>
      <c r="MG67" s="15">
        <f>SUMIFS(CP_Forecast!$F$5:$F$38,CP_Forecast!$E$5:$E$38,Capacity_Charges!MG$6)</f>
        <v>9.0305561733470743</v>
      </c>
      <c r="MH67" s="15">
        <f>SUMIFS(CP_Forecast!$F$5:$F$38,CP_Forecast!$E$5:$E$38,Capacity_Charges!MH$6)</f>
        <v>9.301472858547486</v>
      </c>
      <c r="MI67" s="15">
        <f>SUMIFS(CP_Forecast!$F$5:$F$38,CP_Forecast!$E$5:$E$38,Capacity_Charges!MI$6)</f>
        <v>9.301472858547486</v>
      </c>
      <c r="MJ67" s="15">
        <f>SUMIFS(CP_Forecast!$F$5:$F$38,CP_Forecast!$E$5:$E$38,Capacity_Charges!MJ$6)</f>
        <v>9.301472858547486</v>
      </c>
      <c r="MK67" s="15">
        <f>SUMIFS(CP_Forecast!$F$5:$F$38,CP_Forecast!$E$5:$E$38,Capacity_Charges!MK$6)</f>
        <v>9.301472858547486</v>
      </c>
      <c r="ML67" s="15">
        <f>SUMIFS(CP_Forecast!$F$5:$F$38,CP_Forecast!$E$5:$E$38,Capacity_Charges!ML$6)</f>
        <v>9.301472858547486</v>
      </c>
      <c r="MM67" s="15">
        <f>SUMIFS(CP_Forecast!$F$5:$F$38,CP_Forecast!$E$5:$E$38,Capacity_Charges!MM$6)</f>
        <v>9.301472858547486</v>
      </c>
      <c r="MN67" s="15">
        <f>SUMIFS(CP_Forecast!$F$5:$F$38,CP_Forecast!$E$5:$E$38,Capacity_Charges!MN$6)</f>
        <v>9.301472858547486</v>
      </c>
      <c r="MO67" s="15">
        <f>SUMIFS(CP_Forecast!$F$5:$F$38,CP_Forecast!$E$5:$E$38,Capacity_Charges!MO$6)</f>
        <v>9.301472858547486</v>
      </c>
      <c r="MP67" s="15">
        <f>SUMIFS(CP_Forecast!$F$5:$F$38,CP_Forecast!$E$5:$E$38,Capacity_Charges!MP$6)</f>
        <v>9.301472858547486</v>
      </c>
      <c r="MQ67" s="15">
        <f>SUMIFS(CP_Forecast!$F$5:$F$38,CP_Forecast!$E$5:$E$38,Capacity_Charges!MQ$6)</f>
        <v>9.301472858547486</v>
      </c>
      <c r="MR67" s="15">
        <f>SUMIFS(CP_Forecast!$F$5:$F$38,CP_Forecast!$E$5:$E$38,Capacity_Charges!MR$6)</f>
        <v>9.301472858547486</v>
      </c>
      <c r="MS67" s="15">
        <f>SUMIFS(CP_Forecast!$F$5:$F$38,CP_Forecast!$E$5:$E$38,Capacity_Charges!MS$6)</f>
        <v>9.301472858547486</v>
      </c>
      <c r="MT67" s="15">
        <f>SUMIFS(CP_Forecast!$F$5:$F$38,CP_Forecast!$E$5:$E$38,Capacity_Charges!MT$6)</f>
        <v>9.5805170443039103</v>
      </c>
      <c r="MU67" s="15">
        <f>SUMIFS(CP_Forecast!$F$5:$F$38,CP_Forecast!$E$5:$E$38,Capacity_Charges!MU$6)</f>
        <v>9.5805170443039103</v>
      </c>
      <c r="MV67" s="15">
        <f>SUMIFS(CP_Forecast!$F$5:$F$38,CP_Forecast!$E$5:$E$38,Capacity_Charges!MV$6)</f>
        <v>9.5805170443039103</v>
      </c>
      <c r="MW67" s="15">
        <f>SUMIFS(CP_Forecast!$F$5:$F$38,CP_Forecast!$E$5:$E$38,Capacity_Charges!MW$6)</f>
        <v>9.5805170443039103</v>
      </c>
      <c r="MX67" s="15">
        <f>SUMIFS(CP_Forecast!$F$5:$F$38,CP_Forecast!$E$5:$E$38,Capacity_Charges!MX$6)</f>
        <v>9.5805170443039103</v>
      </c>
      <c r="MY67" s="15">
        <f>SUMIFS(CP_Forecast!$F$5:$F$38,CP_Forecast!$E$5:$E$38,Capacity_Charges!MY$6)</f>
        <v>9.5805170443039103</v>
      </c>
      <c r="MZ67" s="15">
        <f>SUMIFS(CP_Forecast!$F$5:$F$38,CP_Forecast!$E$5:$E$38,Capacity_Charges!MZ$6)</f>
        <v>9.5805170443039103</v>
      </c>
      <c r="NA67" s="1"/>
      <c r="NB67" s="19" t="str">
        <f t="shared" si="540"/>
        <v xml:space="preserve">FCM Clearing Price </v>
      </c>
      <c r="NC67" s="15">
        <f t="shared" si="541"/>
        <v>4.9640000000000004</v>
      </c>
      <c r="ND67" s="15">
        <f t="shared" si="541"/>
        <v>3.8</v>
      </c>
      <c r="NE67" s="15">
        <f t="shared" si="541"/>
        <v>3.050416666666667</v>
      </c>
      <c r="NF67" s="15">
        <f t="shared" si="541"/>
        <v>2.7505833333333336</v>
      </c>
      <c r="NG67" s="15">
        <f t="shared" si="541"/>
        <v>2.2786666666666666</v>
      </c>
      <c r="NH67" s="15">
        <f t="shared" si="541"/>
        <v>2.5084999999999993</v>
      </c>
      <c r="NI67" s="15">
        <f t="shared" si="541"/>
        <v>3.0962499999999999</v>
      </c>
      <c r="NJ67" s="15">
        <f t="shared" si="541"/>
        <v>3.9375</v>
      </c>
      <c r="NK67" s="15">
        <f t="shared" si="541"/>
        <v>4.6875</v>
      </c>
      <c r="NL67" s="15">
        <f t="shared" si="541"/>
        <v>5.0874999999999995</v>
      </c>
      <c r="NM67" s="15">
        <f t="shared" si="542"/>
        <v>5.2401250000000017</v>
      </c>
      <c r="NN67" s="15">
        <f t="shared" si="542"/>
        <v>5.3973287500000025</v>
      </c>
      <c r="NO67" s="15">
        <f t="shared" si="542"/>
        <v>5.5592486124999994</v>
      </c>
      <c r="NP67" s="15">
        <f t="shared" si="542"/>
        <v>5.7260260708750019</v>
      </c>
      <c r="NQ67" s="15">
        <f t="shared" si="542"/>
        <v>5.8978068530012502</v>
      </c>
      <c r="NR67" s="15">
        <f t="shared" si="542"/>
        <v>6.0747410585912895</v>
      </c>
      <c r="NS67" s="15">
        <f t="shared" si="542"/>
        <v>6.2569832903490274</v>
      </c>
      <c r="NT67" s="15">
        <f t="shared" si="542"/>
        <v>6.4446927890594994</v>
      </c>
      <c r="NU67" s="15">
        <f t="shared" si="542"/>
        <v>6.6380335727312838</v>
      </c>
      <c r="NV67" s="15">
        <f t="shared" si="542"/>
        <v>6.8371745799132233</v>
      </c>
      <c r="NW67" s="15">
        <f t="shared" si="543"/>
        <v>7.0422898173106212</v>
      </c>
      <c r="NX67" s="15">
        <f t="shared" si="543"/>
        <v>7.2535585118299366</v>
      </c>
      <c r="NY67" s="15">
        <f t="shared" si="543"/>
        <v>7.4711652671848379</v>
      </c>
      <c r="NZ67" s="15">
        <f t="shared" si="543"/>
        <v>7.6953002252003833</v>
      </c>
      <c r="OA67" s="15">
        <f t="shared" si="543"/>
        <v>7.9261592319563938</v>
      </c>
      <c r="OB67" s="15">
        <f t="shared" si="543"/>
        <v>8.1639440089150863</v>
      </c>
      <c r="OC67" s="15">
        <f t="shared" si="543"/>
        <v>8.4088623291825382</v>
      </c>
      <c r="OD67" s="15">
        <f t="shared" si="543"/>
        <v>8.6611281990580125</v>
      </c>
      <c r="OE67" s="15">
        <f t="shared" si="543"/>
        <v>8.9209620450297571</v>
      </c>
      <c r="OF67" s="15">
        <f t="shared" si="543"/>
        <v>9.1885909063806466</v>
      </c>
      <c r="OH67" s="58" t="str">
        <f>_xlfn.CONCAT(C64," ",D67)</f>
        <v xml:space="preserve">NYPA St. Lawrence Contract FCM Clearing Price </v>
      </c>
    </row>
    <row r="68" spans="2:398" x14ac:dyDescent="0.25">
      <c r="C68" s="3"/>
      <c r="D68" s="19" t="s">
        <v>85</v>
      </c>
      <c r="E68" s="16">
        <f t="shared" ref="E68:BP68" si="550">-E64*E67*E65*1000</f>
        <v>-211.12328571428569</v>
      </c>
      <c r="F68" s="16">
        <f t="shared" si="550"/>
        <v>-211.12328571428569</v>
      </c>
      <c r="G68" s="16">
        <f t="shared" si="550"/>
        <v>-211.12328571428569</v>
      </c>
      <c r="H68" s="16">
        <f t="shared" si="550"/>
        <v>-211.12328571428569</v>
      </c>
      <c r="I68" s="16">
        <f t="shared" si="550"/>
        <v>-211.12328571428569</v>
      </c>
      <c r="J68" s="16">
        <f t="shared" si="550"/>
        <v>-184.57842857142856</v>
      </c>
      <c r="K68" s="16">
        <f t="shared" si="550"/>
        <v>-184.57842857142856</v>
      </c>
      <c r="L68" s="16">
        <f t="shared" si="550"/>
        <v>-184.57842857142856</v>
      </c>
      <c r="M68" s="16">
        <f t="shared" si="550"/>
        <v>-184.57842857142856</v>
      </c>
      <c r="N68" s="16">
        <f t="shared" si="550"/>
        <v>-184.57842857142856</v>
      </c>
      <c r="O68" s="16">
        <f t="shared" si="550"/>
        <v>-151.45714285714286</v>
      </c>
      <c r="P68" s="16">
        <f t="shared" si="550"/>
        <v>-151.45714285714286</v>
      </c>
      <c r="Q68" s="16">
        <f t="shared" si="550"/>
        <v>-151.45714285714286</v>
      </c>
      <c r="R68" s="16">
        <f t="shared" si="550"/>
        <v>-151.45714285714286</v>
      </c>
      <c r="S68" s="16">
        <f t="shared" si="550"/>
        <v>-151.45714285714286</v>
      </c>
      <c r="T68" s="16">
        <f t="shared" si="550"/>
        <v>-151.45714285714286</v>
      </c>
      <c r="U68" s="16">
        <f t="shared" si="550"/>
        <v>-151.45714285714286</v>
      </c>
      <c r="V68" s="16">
        <f t="shared" si="550"/>
        <v>-79.754142857142853</v>
      </c>
      <c r="W68" s="16">
        <f t="shared" si="550"/>
        <v>-79.754142857142853</v>
      </c>
      <c r="X68" s="16">
        <f t="shared" si="550"/>
        <v>-79.754142857142853</v>
      </c>
      <c r="Y68" s="16">
        <f t="shared" si="550"/>
        <v>-79.754142857142853</v>
      </c>
      <c r="Z68" s="16">
        <f t="shared" si="550"/>
        <v>-79.754142857142853</v>
      </c>
      <c r="AA68" s="16">
        <f t="shared" si="550"/>
        <v>-151.45714285714286</v>
      </c>
      <c r="AB68" s="16">
        <f t="shared" si="550"/>
        <v>-151.45714285714286</v>
      </c>
      <c r="AC68" s="16">
        <f t="shared" si="550"/>
        <v>-151.45714285714286</v>
      </c>
      <c r="AD68" s="16">
        <f t="shared" si="550"/>
        <v>-151.45714285714286</v>
      </c>
      <c r="AE68" s="16">
        <f t="shared" si="550"/>
        <v>-151.45714285714286</v>
      </c>
      <c r="AF68" s="16">
        <f t="shared" si="550"/>
        <v>-151.45714285714286</v>
      </c>
      <c r="AG68" s="16">
        <f t="shared" si="550"/>
        <v>-151.45714285714286</v>
      </c>
      <c r="AH68" s="16">
        <f t="shared" si="550"/>
        <v>-79.754142857142853</v>
      </c>
      <c r="AI68" s="16">
        <f t="shared" si="550"/>
        <v>-79.754142857142853</v>
      </c>
      <c r="AJ68" s="16">
        <f t="shared" si="550"/>
        <v>-79.754142857142853</v>
      </c>
      <c r="AK68" s="16">
        <f t="shared" si="550"/>
        <v>-79.754142857142853</v>
      </c>
      <c r="AL68" s="16">
        <f t="shared" si="550"/>
        <v>-79.754142857142853</v>
      </c>
      <c r="AM68" s="16">
        <f t="shared" si="550"/>
        <v>-79.754142857142853</v>
      </c>
      <c r="AN68" s="16">
        <f t="shared" si="550"/>
        <v>-79.754142857142853</v>
      </c>
      <c r="AO68" s="16">
        <f t="shared" si="550"/>
        <v>-79.754142857142853</v>
      </c>
      <c r="AP68" s="16">
        <f t="shared" si="550"/>
        <v>-79.754142857142853</v>
      </c>
      <c r="AQ68" s="16">
        <f t="shared" si="550"/>
        <v>-79.754142857142853</v>
      </c>
      <c r="AR68" s="16">
        <f t="shared" si="550"/>
        <v>-79.754142857142853</v>
      </c>
      <c r="AS68" s="16">
        <f t="shared" si="550"/>
        <v>-79.754142857142853</v>
      </c>
      <c r="AT68" s="16">
        <f t="shared" si="550"/>
        <v>-98.726142857142847</v>
      </c>
      <c r="AU68" s="16">
        <f t="shared" si="550"/>
        <v>-98.726142857142847</v>
      </c>
      <c r="AV68" s="16">
        <f t="shared" si="550"/>
        <v>-98.726142857142847</v>
      </c>
      <c r="AW68" s="16">
        <f t="shared" si="550"/>
        <v>-98.726142857142847</v>
      </c>
      <c r="AX68" s="16">
        <f t="shared" si="550"/>
        <v>-98.726142857142847</v>
      </c>
      <c r="AY68" s="16">
        <f t="shared" si="550"/>
        <v>-98.726142857142847</v>
      </c>
      <c r="AZ68" s="16">
        <f t="shared" si="550"/>
        <v>-98.726142857142847</v>
      </c>
      <c r="BA68" s="16">
        <f t="shared" si="550"/>
        <v>-98.726142857142847</v>
      </c>
      <c r="BB68" s="16">
        <f t="shared" si="550"/>
        <v>-98.726142857142847</v>
      </c>
      <c r="BC68" s="16">
        <f t="shared" si="550"/>
        <v>-98.726142857142847</v>
      </c>
      <c r="BD68" s="16">
        <f t="shared" si="550"/>
        <v>-98.726142857142847</v>
      </c>
      <c r="BE68" s="16">
        <f t="shared" si="550"/>
        <v>-98.726142857142847</v>
      </c>
      <c r="BF68" s="16">
        <f t="shared" si="550"/>
        <v>-100.87842857142856</v>
      </c>
      <c r="BG68" s="16">
        <f t="shared" si="550"/>
        <v>-100.87842857142856</v>
      </c>
      <c r="BH68" s="16">
        <f t="shared" si="550"/>
        <v>-100.87842857142856</v>
      </c>
      <c r="BI68" s="16">
        <f t="shared" si="550"/>
        <v>-100.87842857142856</v>
      </c>
      <c r="BJ68" s="16">
        <f t="shared" si="550"/>
        <v>-100.87842857142856</v>
      </c>
      <c r="BK68" s="16">
        <f t="shared" si="550"/>
        <v>-100.87842857142856</v>
      </c>
      <c r="BL68" s="16">
        <f t="shared" si="550"/>
        <v>-100.87842857142856</v>
      </c>
      <c r="BM68" s="16">
        <f t="shared" si="550"/>
        <v>-100.87842857142856</v>
      </c>
      <c r="BN68" s="16">
        <f t="shared" si="550"/>
        <v>-100.87842857142856</v>
      </c>
      <c r="BO68" s="16">
        <f t="shared" si="550"/>
        <v>-100.87842857142856</v>
      </c>
      <c r="BP68" s="16">
        <f t="shared" si="550"/>
        <v>-100.87842857142856</v>
      </c>
      <c r="BQ68" s="16">
        <f t="shared" ref="BQ68:EB68" si="551">-BQ64*BQ67*BQ65*1000</f>
        <v>-100.87842857142856</v>
      </c>
      <c r="BR68" s="16">
        <f t="shared" si="551"/>
        <v>-139.5</v>
      </c>
      <c r="BS68" s="16">
        <f t="shared" si="551"/>
        <v>-139.5</v>
      </c>
      <c r="BT68" s="16">
        <f t="shared" si="551"/>
        <v>-139.5</v>
      </c>
      <c r="BU68" s="16">
        <f t="shared" si="551"/>
        <v>-139.5</v>
      </c>
      <c r="BV68" s="16">
        <f t="shared" si="551"/>
        <v>-139.5</v>
      </c>
      <c r="BW68" s="16">
        <f t="shared" si="551"/>
        <v>-139.5</v>
      </c>
      <c r="BX68" s="16">
        <f t="shared" si="551"/>
        <v>-139.5</v>
      </c>
      <c r="BY68" s="16">
        <f t="shared" si="551"/>
        <v>-139.5</v>
      </c>
      <c r="BZ68" s="16">
        <f t="shared" si="551"/>
        <v>-139.5</v>
      </c>
      <c r="CA68" s="16">
        <f t="shared" si="551"/>
        <v>-139.5</v>
      </c>
      <c r="CB68" s="16">
        <f t="shared" si="551"/>
        <v>-139.5</v>
      </c>
      <c r="CC68" s="16">
        <f t="shared" si="551"/>
        <v>-139.5</v>
      </c>
      <c r="CD68" s="16">
        <f t="shared" si="551"/>
        <v>-169.39285714285711</v>
      </c>
      <c r="CE68" s="16">
        <f t="shared" si="551"/>
        <v>-169.39285714285711</v>
      </c>
      <c r="CF68" s="16">
        <f t="shared" si="551"/>
        <v>-169.39285714285711</v>
      </c>
      <c r="CG68" s="16">
        <f t="shared" si="551"/>
        <v>-169.39285714285711</v>
      </c>
      <c r="CH68" s="16">
        <f t="shared" si="551"/>
        <v>-169.39285714285711</v>
      </c>
      <c r="CI68" s="16">
        <f t="shared" si="551"/>
        <v>-169.39285714285711</v>
      </c>
      <c r="CJ68" s="16">
        <f t="shared" si="551"/>
        <v>-169.39285714285711</v>
      </c>
      <c r="CK68" s="16">
        <f t="shared" si="551"/>
        <v>-169.39285714285711</v>
      </c>
      <c r="CL68" s="16">
        <f t="shared" si="551"/>
        <v>-169.39285714285711</v>
      </c>
      <c r="CM68" s="16">
        <f t="shared" si="551"/>
        <v>-169.39285714285711</v>
      </c>
      <c r="CN68" s="16">
        <f t="shared" si="551"/>
        <v>-169.39285714285711</v>
      </c>
      <c r="CO68" s="16">
        <f t="shared" si="551"/>
        <v>-169.39285714285711</v>
      </c>
      <c r="CP68" s="16">
        <f t="shared" si="551"/>
        <v>-199.28571428571425</v>
      </c>
      <c r="CQ68" s="16">
        <f t="shared" si="551"/>
        <v>-199.28571428571425</v>
      </c>
      <c r="CR68" s="16">
        <f t="shared" si="551"/>
        <v>-199.28571428571425</v>
      </c>
      <c r="CS68" s="16">
        <f t="shared" si="551"/>
        <v>-199.28571428571425</v>
      </c>
      <c r="CT68" s="16">
        <f t="shared" si="551"/>
        <v>-199.28571428571425</v>
      </c>
      <c r="CU68" s="16">
        <f t="shared" si="551"/>
        <v>-199.28571428571425</v>
      </c>
      <c r="CV68" s="16">
        <f t="shared" si="551"/>
        <v>-199.28571428571425</v>
      </c>
      <c r="CW68" s="16">
        <f t="shared" si="551"/>
        <v>-199.28571428571425</v>
      </c>
      <c r="CX68" s="16">
        <f t="shared" si="551"/>
        <v>-199.28571428571425</v>
      </c>
      <c r="CY68" s="16">
        <f t="shared" si="551"/>
        <v>-199.28571428571425</v>
      </c>
      <c r="CZ68" s="16">
        <f t="shared" si="551"/>
        <v>-199.28571428571425</v>
      </c>
      <c r="DA68" s="16">
        <f t="shared" si="551"/>
        <v>-199.28571428571425</v>
      </c>
      <c r="DB68" s="16">
        <f t="shared" si="551"/>
        <v>-205.26428571428571</v>
      </c>
      <c r="DC68" s="16">
        <f t="shared" si="551"/>
        <v>-205.26428571428571</v>
      </c>
      <c r="DD68" s="16">
        <f t="shared" si="551"/>
        <v>-205.26428571428571</v>
      </c>
      <c r="DE68" s="16">
        <f t="shared" si="551"/>
        <v>-205.26428571428571</v>
      </c>
      <c r="DF68" s="16">
        <f t="shared" si="551"/>
        <v>-205.26428571428571</v>
      </c>
      <c r="DG68" s="16">
        <f t="shared" si="551"/>
        <v>-205.26428571428571</v>
      </c>
      <c r="DH68" s="16">
        <f t="shared" si="551"/>
        <v>-205.26428571428571</v>
      </c>
      <c r="DI68" s="16">
        <f t="shared" si="551"/>
        <v>-205.26428571428571</v>
      </c>
      <c r="DJ68" s="16">
        <f t="shared" si="551"/>
        <v>-205.26428571428571</v>
      </c>
      <c r="DK68" s="16">
        <f t="shared" si="551"/>
        <v>-205.26428571428571</v>
      </c>
      <c r="DL68" s="16">
        <f t="shared" si="551"/>
        <v>-205.26428571428571</v>
      </c>
      <c r="DM68" s="16">
        <f t="shared" si="551"/>
        <v>-205.26428571428571</v>
      </c>
      <c r="DN68" s="16">
        <f t="shared" si="551"/>
        <v>-211.42221428571432</v>
      </c>
      <c r="DO68" s="16">
        <f t="shared" si="551"/>
        <v>-211.42221428571432</v>
      </c>
      <c r="DP68" s="16">
        <f t="shared" si="551"/>
        <v>-211.42221428571432</v>
      </c>
      <c r="DQ68" s="16">
        <f t="shared" si="551"/>
        <v>-211.42221428571432</v>
      </c>
      <c r="DR68" s="16">
        <f t="shared" si="551"/>
        <v>-211.42221428571432</v>
      </c>
      <c r="DS68" s="16">
        <f t="shared" si="551"/>
        <v>-211.42221428571432</v>
      </c>
      <c r="DT68" s="16">
        <f t="shared" si="551"/>
        <v>-211.42221428571432</v>
      </c>
      <c r="DU68" s="16">
        <f t="shared" si="551"/>
        <v>-211.42221428571432</v>
      </c>
      <c r="DV68" s="16">
        <f t="shared" si="551"/>
        <v>-211.42221428571432</v>
      </c>
      <c r="DW68" s="16">
        <f t="shared" si="551"/>
        <v>-211.42221428571432</v>
      </c>
      <c r="DX68" s="16">
        <f t="shared" si="551"/>
        <v>-211.42221428571432</v>
      </c>
      <c r="DY68" s="16">
        <f t="shared" si="551"/>
        <v>-211.42221428571432</v>
      </c>
      <c r="DZ68" s="16">
        <f t="shared" si="551"/>
        <v>-217.76488071428574</v>
      </c>
      <c r="EA68" s="16">
        <f t="shared" si="551"/>
        <v>-217.76488071428574</v>
      </c>
      <c r="EB68" s="16">
        <f t="shared" si="551"/>
        <v>-217.76488071428574</v>
      </c>
      <c r="EC68" s="16">
        <f t="shared" ref="EC68:GN68" si="552">-EC64*EC67*EC65*1000</f>
        <v>-217.76488071428574</v>
      </c>
      <c r="ED68" s="16">
        <f t="shared" si="552"/>
        <v>-217.76488071428574</v>
      </c>
      <c r="EE68" s="16">
        <f t="shared" si="552"/>
        <v>-217.76488071428574</v>
      </c>
      <c r="EF68" s="16">
        <f t="shared" si="552"/>
        <v>-217.76488071428574</v>
      </c>
      <c r="EG68" s="16">
        <f t="shared" si="552"/>
        <v>-217.76488071428574</v>
      </c>
      <c r="EH68" s="16">
        <f t="shared" si="552"/>
        <v>-217.76488071428574</v>
      </c>
      <c r="EI68" s="16">
        <f t="shared" si="552"/>
        <v>-217.76488071428574</v>
      </c>
      <c r="EJ68" s="16">
        <f t="shared" si="552"/>
        <v>-217.76488071428574</v>
      </c>
      <c r="EK68" s="16">
        <f t="shared" si="552"/>
        <v>-217.76488071428574</v>
      </c>
      <c r="EL68" s="16">
        <f t="shared" si="552"/>
        <v>-224.2978271357143</v>
      </c>
      <c r="EM68" s="16">
        <f t="shared" si="552"/>
        <v>-224.2978271357143</v>
      </c>
      <c r="EN68" s="16">
        <f t="shared" si="552"/>
        <v>-224.2978271357143</v>
      </c>
      <c r="EO68" s="16">
        <f t="shared" si="552"/>
        <v>-224.2978271357143</v>
      </c>
      <c r="EP68" s="16">
        <f t="shared" si="552"/>
        <v>-224.2978271357143</v>
      </c>
      <c r="EQ68" s="16">
        <f t="shared" si="552"/>
        <v>-224.2978271357143</v>
      </c>
      <c r="ER68" s="16">
        <f t="shared" si="552"/>
        <v>-224.2978271357143</v>
      </c>
      <c r="ES68" s="16">
        <f t="shared" si="552"/>
        <v>-224.2978271357143</v>
      </c>
      <c r="ET68" s="16">
        <f t="shared" si="552"/>
        <v>-224.2978271357143</v>
      </c>
      <c r="EU68" s="16">
        <f t="shared" si="552"/>
        <v>-224.2978271357143</v>
      </c>
      <c r="EV68" s="16">
        <f t="shared" si="552"/>
        <v>-224.2978271357143</v>
      </c>
      <c r="EW68" s="16">
        <f t="shared" si="552"/>
        <v>-224.2978271357143</v>
      </c>
      <c r="EX68" s="16">
        <f t="shared" si="552"/>
        <v>-231.02676194978571</v>
      </c>
      <c r="EY68" s="16">
        <f t="shared" si="552"/>
        <v>-231.02676194978571</v>
      </c>
      <c r="EZ68" s="16">
        <f t="shared" si="552"/>
        <v>-231.02676194978571</v>
      </c>
      <c r="FA68" s="16">
        <f t="shared" si="552"/>
        <v>-231.02676194978571</v>
      </c>
      <c r="FB68" s="16">
        <f t="shared" si="552"/>
        <v>-231.02676194978571</v>
      </c>
      <c r="FC68" s="16">
        <f t="shared" si="552"/>
        <v>-231.02676194978571</v>
      </c>
      <c r="FD68" s="16">
        <f t="shared" si="552"/>
        <v>-231.02676194978571</v>
      </c>
      <c r="FE68" s="16">
        <f t="shared" si="552"/>
        <v>-231.02676194978571</v>
      </c>
      <c r="FF68" s="16">
        <f t="shared" si="552"/>
        <v>-231.02676194978571</v>
      </c>
      <c r="FG68" s="16">
        <f t="shared" si="552"/>
        <v>-231.02676194978571</v>
      </c>
      <c r="FH68" s="16">
        <f t="shared" si="552"/>
        <v>-231.02676194978571</v>
      </c>
      <c r="FI68" s="16">
        <f t="shared" si="552"/>
        <v>-231.02676194978571</v>
      </c>
      <c r="FJ68" s="16">
        <f t="shared" si="552"/>
        <v>-237.9575648082793</v>
      </c>
      <c r="FK68" s="16">
        <f t="shared" si="552"/>
        <v>-237.9575648082793</v>
      </c>
      <c r="FL68" s="16">
        <f t="shared" si="552"/>
        <v>-237.9575648082793</v>
      </c>
      <c r="FM68" s="16">
        <f t="shared" si="552"/>
        <v>-237.9575648082793</v>
      </c>
      <c r="FN68" s="16">
        <f t="shared" si="552"/>
        <v>-237.9575648082793</v>
      </c>
      <c r="FO68" s="16">
        <f t="shared" si="552"/>
        <v>-237.9575648082793</v>
      </c>
      <c r="FP68" s="16">
        <f t="shared" si="552"/>
        <v>-237.9575648082793</v>
      </c>
      <c r="FQ68" s="16">
        <f t="shared" si="552"/>
        <v>-237.9575648082793</v>
      </c>
      <c r="FR68" s="16">
        <f t="shared" si="552"/>
        <v>-237.9575648082793</v>
      </c>
      <c r="FS68" s="16">
        <f t="shared" si="552"/>
        <v>-237.9575648082793</v>
      </c>
      <c r="FT68" s="16">
        <f t="shared" si="552"/>
        <v>-237.9575648082793</v>
      </c>
      <c r="FU68" s="16">
        <f t="shared" si="552"/>
        <v>-237.9575648082793</v>
      </c>
      <c r="FV68" s="16">
        <f t="shared" si="552"/>
        <v>-245.09629175252769</v>
      </c>
      <c r="FW68" s="16">
        <f t="shared" si="552"/>
        <v>-245.09629175252769</v>
      </c>
      <c r="FX68" s="16">
        <f t="shared" si="552"/>
        <v>-245.09629175252769</v>
      </c>
      <c r="FY68" s="16">
        <f t="shared" si="552"/>
        <v>-245.09629175252769</v>
      </c>
      <c r="FZ68" s="16">
        <f t="shared" si="552"/>
        <v>-245.09629175252769</v>
      </c>
      <c r="GA68" s="16">
        <f t="shared" si="552"/>
        <v>-245.09629175252769</v>
      </c>
      <c r="GB68" s="16">
        <f t="shared" si="552"/>
        <v>-245.09629175252769</v>
      </c>
      <c r="GC68" s="16">
        <f t="shared" si="552"/>
        <v>-245.09629175252769</v>
      </c>
      <c r="GD68" s="16">
        <f t="shared" si="552"/>
        <v>-245.09629175252769</v>
      </c>
      <c r="GE68" s="16">
        <f t="shared" si="552"/>
        <v>-245.09629175252769</v>
      </c>
      <c r="GF68" s="16">
        <f t="shared" si="552"/>
        <v>-245.09629175252769</v>
      </c>
      <c r="GG68" s="16">
        <f t="shared" si="552"/>
        <v>-245.09629175252769</v>
      </c>
      <c r="GH68" s="16">
        <f t="shared" si="552"/>
        <v>-252.4491805051035</v>
      </c>
      <c r="GI68" s="16">
        <f t="shared" si="552"/>
        <v>-252.4491805051035</v>
      </c>
      <c r="GJ68" s="16">
        <f t="shared" si="552"/>
        <v>-252.4491805051035</v>
      </c>
      <c r="GK68" s="16">
        <f t="shared" si="552"/>
        <v>-252.4491805051035</v>
      </c>
      <c r="GL68" s="16">
        <f t="shared" si="552"/>
        <v>-252.4491805051035</v>
      </c>
      <c r="GM68" s="16">
        <f t="shared" si="552"/>
        <v>-252.4491805051035</v>
      </c>
      <c r="GN68" s="16">
        <f t="shared" si="552"/>
        <v>-252.4491805051035</v>
      </c>
      <c r="GO68" s="16">
        <f t="shared" ref="GO68:IZ68" si="553">-GO64*GO67*GO65*1000</f>
        <v>-252.4491805051035</v>
      </c>
      <c r="GP68" s="16">
        <f t="shared" si="553"/>
        <v>-252.4491805051035</v>
      </c>
      <c r="GQ68" s="16">
        <f t="shared" si="553"/>
        <v>-252.4491805051035</v>
      </c>
      <c r="GR68" s="16">
        <f t="shared" si="553"/>
        <v>-252.4491805051035</v>
      </c>
      <c r="GS68" s="16">
        <f t="shared" si="553"/>
        <v>-252.4491805051035</v>
      </c>
      <c r="GT68" s="16">
        <f t="shared" si="553"/>
        <v>-260.02265592025662</v>
      </c>
      <c r="GU68" s="16">
        <f t="shared" si="553"/>
        <v>-260.02265592025662</v>
      </c>
      <c r="GV68" s="16">
        <f t="shared" si="553"/>
        <v>-260.02265592025662</v>
      </c>
      <c r="GW68" s="16">
        <f t="shared" si="553"/>
        <v>-260.02265592025662</v>
      </c>
      <c r="GX68" s="16">
        <f t="shared" si="553"/>
        <v>-260.02265592025662</v>
      </c>
      <c r="GY68" s="16">
        <f t="shared" si="553"/>
        <v>-260.02265592025662</v>
      </c>
      <c r="GZ68" s="16">
        <f t="shared" si="553"/>
        <v>-260.02265592025662</v>
      </c>
      <c r="HA68" s="16">
        <f t="shared" si="553"/>
        <v>-260.02265592025662</v>
      </c>
      <c r="HB68" s="16">
        <f t="shared" si="553"/>
        <v>-260.02265592025662</v>
      </c>
      <c r="HC68" s="16">
        <f t="shared" si="553"/>
        <v>-260.02265592025662</v>
      </c>
      <c r="HD68" s="16">
        <f t="shared" si="553"/>
        <v>-260.02265592025662</v>
      </c>
      <c r="HE68" s="16">
        <f t="shared" si="553"/>
        <v>-260.02265592025662</v>
      </c>
      <c r="HF68" s="16">
        <f t="shared" si="553"/>
        <v>-267.82333559786434</v>
      </c>
      <c r="HG68" s="16">
        <f t="shared" si="553"/>
        <v>-267.82333559786434</v>
      </c>
      <c r="HH68" s="16">
        <f t="shared" si="553"/>
        <v>-267.82333559786434</v>
      </c>
      <c r="HI68" s="16">
        <f t="shared" si="553"/>
        <v>-267.82333559786434</v>
      </c>
      <c r="HJ68" s="16">
        <f t="shared" si="553"/>
        <v>-267.82333559786434</v>
      </c>
      <c r="HK68" s="16">
        <f t="shared" si="553"/>
        <v>-267.82333559786434</v>
      </c>
      <c r="HL68" s="16">
        <f t="shared" si="553"/>
        <v>-267.82333559786434</v>
      </c>
      <c r="HM68" s="16">
        <f t="shared" si="553"/>
        <v>-267.82333559786434</v>
      </c>
      <c r="HN68" s="16">
        <f t="shared" si="553"/>
        <v>-267.82333559786434</v>
      </c>
      <c r="HO68" s="16">
        <f t="shared" si="553"/>
        <v>-267.82333559786434</v>
      </c>
      <c r="HP68" s="16">
        <f t="shared" si="553"/>
        <v>-267.82333559786434</v>
      </c>
      <c r="HQ68" s="16">
        <f t="shared" si="553"/>
        <v>-267.82333559786434</v>
      </c>
      <c r="HR68" s="16">
        <f t="shared" si="553"/>
        <v>-275.85803566580029</v>
      </c>
      <c r="HS68" s="16">
        <f t="shared" si="553"/>
        <v>-275.85803566580029</v>
      </c>
      <c r="HT68" s="16">
        <f t="shared" si="553"/>
        <v>-275.85803566580029</v>
      </c>
      <c r="HU68" s="16">
        <f t="shared" si="553"/>
        <v>-275.85803566580029</v>
      </c>
      <c r="HV68" s="16">
        <f t="shared" si="553"/>
        <v>-275.85803566580029</v>
      </c>
      <c r="HW68" s="16">
        <f t="shared" si="553"/>
        <v>-275.85803566580029</v>
      </c>
      <c r="HX68" s="16">
        <f t="shared" si="553"/>
        <v>-275.85803566580029</v>
      </c>
      <c r="HY68" s="16">
        <f t="shared" si="553"/>
        <v>-275.85803566580029</v>
      </c>
      <c r="HZ68" s="16">
        <f t="shared" si="553"/>
        <v>-275.85803566580029</v>
      </c>
      <c r="IA68" s="16">
        <f t="shared" si="553"/>
        <v>-275.85803566580029</v>
      </c>
      <c r="IB68" s="16">
        <f t="shared" si="553"/>
        <v>-275.85803566580029</v>
      </c>
      <c r="IC68" s="16">
        <f t="shared" si="553"/>
        <v>-275.85803566580029</v>
      </c>
      <c r="ID68" s="16">
        <f t="shared" si="553"/>
        <v>-284.13377673577429</v>
      </c>
      <c r="IE68" s="16">
        <f t="shared" si="553"/>
        <v>-284.13377673577429</v>
      </c>
      <c r="IF68" s="16">
        <f t="shared" si="553"/>
        <v>-284.13377673577429</v>
      </c>
      <c r="IG68" s="16">
        <f t="shared" si="553"/>
        <v>-284.13377673577429</v>
      </c>
      <c r="IH68" s="16">
        <f t="shared" si="553"/>
        <v>-284.13377673577429</v>
      </c>
      <c r="II68" s="16">
        <f t="shared" si="553"/>
        <v>-284.13377673577429</v>
      </c>
      <c r="IJ68" s="16">
        <f t="shared" si="553"/>
        <v>-284.13377673577429</v>
      </c>
      <c r="IK68" s="16">
        <f t="shared" si="553"/>
        <v>-284.13377673577429</v>
      </c>
      <c r="IL68" s="16">
        <f t="shared" si="553"/>
        <v>-284.13377673577429</v>
      </c>
      <c r="IM68" s="16">
        <f t="shared" si="553"/>
        <v>-284.13377673577429</v>
      </c>
      <c r="IN68" s="16">
        <f t="shared" si="553"/>
        <v>-284.13377673577429</v>
      </c>
      <c r="IO68" s="16">
        <f t="shared" si="553"/>
        <v>-284.13377673577429</v>
      </c>
      <c r="IP68" s="16">
        <f t="shared" si="553"/>
        <v>-292.65779003784758</v>
      </c>
      <c r="IQ68" s="16">
        <f t="shared" si="553"/>
        <v>-292.65779003784758</v>
      </c>
      <c r="IR68" s="16">
        <f t="shared" si="553"/>
        <v>-292.65779003784758</v>
      </c>
      <c r="IS68" s="16">
        <f t="shared" si="553"/>
        <v>-292.65779003784758</v>
      </c>
      <c r="IT68" s="16">
        <f t="shared" si="553"/>
        <v>-292.65779003784758</v>
      </c>
      <c r="IU68" s="16">
        <f t="shared" si="553"/>
        <v>-292.65779003784758</v>
      </c>
      <c r="IV68" s="16">
        <f t="shared" si="553"/>
        <v>-292.65779003784758</v>
      </c>
      <c r="IW68" s="16">
        <f t="shared" si="553"/>
        <v>-292.65779003784758</v>
      </c>
      <c r="IX68" s="16">
        <f t="shared" si="553"/>
        <v>-292.65779003784758</v>
      </c>
      <c r="IY68" s="16">
        <f t="shared" si="553"/>
        <v>-292.65779003784758</v>
      </c>
      <c r="IZ68" s="16">
        <f t="shared" si="553"/>
        <v>-292.65779003784758</v>
      </c>
      <c r="JA68" s="16">
        <f t="shared" ref="JA68:LL68" si="554">-JA64*JA67*JA65*1000</f>
        <v>-292.65779003784758</v>
      </c>
      <c r="JB68" s="16">
        <f t="shared" si="554"/>
        <v>-301.43752373898297</v>
      </c>
      <c r="JC68" s="16">
        <f t="shared" si="554"/>
        <v>-301.43752373898297</v>
      </c>
      <c r="JD68" s="16">
        <f t="shared" si="554"/>
        <v>-301.43752373898297</v>
      </c>
      <c r="JE68" s="16">
        <f t="shared" si="554"/>
        <v>-301.43752373898297</v>
      </c>
      <c r="JF68" s="16">
        <f t="shared" si="554"/>
        <v>-301.43752373898297</v>
      </c>
      <c r="JG68" s="16">
        <f t="shared" si="554"/>
        <v>-301.43752373898297</v>
      </c>
      <c r="JH68" s="16">
        <f t="shared" si="554"/>
        <v>-301.43752373898297</v>
      </c>
      <c r="JI68" s="16">
        <f t="shared" si="554"/>
        <v>-301.43752373898297</v>
      </c>
      <c r="JJ68" s="16">
        <f t="shared" si="554"/>
        <v>-301.43752373898297</v>
      </c>
      <c r="JK68" s="16">
        <f t="shared" si="554"/>
        <v>-301.43752373898297</v>
      </c>
      <c r="JL68" s="16">
        <f t="shared" si="554"/>
        <v>-301.43752373898297</v>
      </c>
      <c r="JM68" s="16">
        <f t="shared" si="554"/>
        <v>-301.43752373898297</v>
      </c>
      <c r="JN68" s="16">
        <f t="shared" si="554"/>
        <v>-310.48064945115249</v>
      </c>
      <c r="JO68" s="16">
        <f t="shared" si="554"/>
        <v>-310.48064945115249</v>
      </c>
      <c r="JP68" s="16">
        <f t="shared" si="554"/>
        <v>-310.48064945115249</v>
      </c>
      <c r="JQ68" s="16">
        <f t="shared" si="554"/>
        <v>-310.48064945115249</v>
      </c>
      <c r="JR68" s="16">
        <f t="shared" si="554"/>
        <v>-310.48064945115249</v>
      </c>
      <c r="JS68" s="16">
        <f t="shared" si="554"/>
        <v>-310.48064945115249</v>
      </c>
      <c r="JT68" s="16">
        <f t="shared" si="554"/>
        <v>-310.48064945115249</v>
      </c>
      <c r="JU68" s="16">
        <f t="shared" si="554"/>
        <v>-310.48064945115249</v>
      </c>
      <c r="JV68" s="16">
        <f t="shared" si="554"/>
        <v>-310.48064945115249</v>
      </c>
      <c r="JW68" s="16">
        <f t="shared" si="554"/>
        <v>-310.48064945115249</v>
      </c>
      <c r="JX68" s="16">
        <f t="shared" si="554"/>
        <v>-310.48064945115249</v>
      </c>
      <c r="JY68" s="16">
        <f t="shared" si="554"/>
        <v>-310.48064945115249</v>
      </c>
      <c r="JZ68" s="16">
        <f t="shared" si="554"/>
        <v>-319.79506893468709</v>
      </c>
      <c r="KA68" s="16">
        <f t="shared" si="554"/>
        <v>-319.79506893468709</v>
      </c>
      <c r="KB68" s="16">
        <f t="shared" si="554"/>
        <v>-319.79506893468709</v>
      </c>
      <c r="KC68" s="16">
        <f t="shared" si="554"/>
        <v>-319.79506893468709</v>
      </c>
      <c r="KD68" s="16">
        <f t="shared" si="554"/>
        <v>-319.79506893468709</v>
      </c>
      <c r="KE68" s="16">
        <f t="shared" si="554"/>
        <v>-319.79506893468709</v>
      </c>
      <c r="KF68" s="16">
        <f t="shared" si="554"/>
        <v>-319.79506893468709</v>
      </c>
      <c r="KG68" s="16">
        <f t="shared" si="554"/>
        <v>-319.79506893468709</v>
      </c>
      <c r="KH68" s="16">
        <f t="shared" si="554"/>
        <v>-319.79506893468709</v>
      </c>
      <c r="KI68" s="16">
        <f t="shared" si="554"/>
        <v>-319.79506893468709</v>
      </c>
      <c r="KJ68" s="16">
        <f t="shared" si="554"/>
        <v>-319.79506893468709</v>
      </c>
      <c r="KK68" s="16">
        <f t="shared" si="554"/>
        <v>-319.79506893468709</v>
      </c>
      <c r="KL68" s="16">
        <f t="shared" si="554"/>
        <v>-329.38892100272773</v>
      </c>
      <c r="KM68" s="16">
        <f t="shared" si="554"/>
        <v>-329.38892100272773</v>
      </c>
      <c r="KN68" s="16">
        <f t="shared" si="554"/>
        <v>-329.38892100272773</v>
      </c>
      <c r="KO68" s="16">
        <f t="shared" si="554"/>
        <v>-329.38892100272773</v>
      </c>
      <c r="KP68" s="16">
        <f t="shared" si="554"/>
        <v>-329.38892100272773</v>
      </c>
      <c r="KQ68" s="16">
        <f t="shared" si="554"/>
        <v>-329.38892100272773</v>
      </c>
      <c r="KR68" s="16">
        <f t="shared" si="554"/>
        <v>-329.38892100272773</v>
      </c>
      <c r="KS68" s="16">
        <f t="shared" si="554"/>
        <v>-329.38892100272773</v>
      </c>
      <c r="KT68" s="16">
        <f t="shared" si="554"/>
        <v>-329.38892100272773</v>
      </c>
      <c r="KU68" s="16">
        <f t="shared" si="554"/>
        <v>-329.38892100272773</v>
      </c>
      <c r="KV68" s="16">
        <f t="shared" si="554"/>
        <v>-329.38892100272773</v>
      </c>
      <c r="KW68" s="16">
        <f t="shared" si="554"/>
        <v>-329.38892100272773</v>
      </c>
      <c r="KX68" s="16">
        <f t="shared" si="554"/>
        <v>-339.27058863280951</v>
      </c>
      <c r="KY68" s="16">
        <f t="shared" si="554"/>
        <v>-339.27058863280951</v>
      </c>
      <c r="KZ68" s="16">
        <f t="shared" si="554"/>
        <v>-339.27058863280951</v>
      </c>
      <c r="LA68" s="16">
        <f t="shared" si="554"/>
        <v>-339.27058863280951</v>
      </c>
      <c r="LB68" s="16">
        <f t="shared" si="554"/>
        <v>-339.27058863280951</v>
      </c>
      <c r="LC68" s="16">
        <f t="shared" si="554"/>
        <v>-339.27058863280951</v>
      </c>
      <c r="LD68" s="16">
        <f t="shared" si="554"/>
        <v>-339.27058863280951</v>
      </c>
      <c r="LE68" s="16">
        <f t="shared" si="554"/>
        <v>-339.27058863280951</v>
      </c>
      <c r="LF68" s="16">
        <f t="shared" si="554"/>
        <v>-339.27058863280951</v>
      </c>
      <c r="LG68" s="16">
        <f t="shared" si="554"/>
        <v>-339.27058863280951</v>
      </c>
      <c r="LH68" s="16">
        <f t="shared" si="554"/>
        <v>-339.27058863280951</v>
      </c>
      <c r="LI68" s="16">
        <f t="shared" si="554"/>
        <v>-339.27058863280951</v>
      </c>
      <c r="LJ68" s="16">
        <f t="shared" si="554"/>
        <v>-349.44870629179383</v>
      </c>
      <c r="LK68" s="16">
        <f t="shared" si="554"/>
        <v>-349.44870629179383</v>
      </c>
      <c r="LL68" s="16">
        <f t="shared" si="554"/>
        <v>-349.44870629179383</v>
      </c>
      <c r="LM68" s="16">
        <f t="shared" ref="LM68:MZ68" si="555">-LM64*LM67*LM65*1000</f>
        <v>-349.44870629179383</v>
      </c>
      <c r="LN68" s="16">
        <f t="shared" si="555"/>
        <v>-349.44870629179383</v>
      </c>
      <c r="LO68" s="16">
        <f t="shared" si="555"/>
        <v>-349.44870629179383</v>
      </c>
      <c r="LP68" s="16">
        <f t="shared" si="555"/>
        <v>-349.44870629179383</v>
      </c>
      <c r="LQ68" s="16">
        <f t="shared" si="555"/>
        <v>-349.44870629179383</v>
      </c>
      <c r="LR68" s="16">
        <f t="shared" si="555"/>
        <v>-349.44870629179383</v>
      </c>
      <c r="LS68" s="16">
        <f t="shared" si="555"/>
        <v>-349.44870629179383</v>
      </c>
      <c r="LT68" s="16">
        <f t="shared" si="555"/>
        <v>-349.44870629179383</v>
      </c>
      <c r="LU68" s="16">
        <f t="shared" si="555"/>
        <v>-349.44870629179383</v>
      </c>
      <c r="LV68" s="16">
        <f t="shared" si="555"/>
        <v>-359.93216748054761</v>
      </c>
      <c r="LW68" s="16">
        <f t="shared" si="555"/>
        <v>-359.93216748054761</v>
      </c>
      <c r="LX68" s="16">
        <f t="shared" si="555"/>
        <v>-359.93216748054761</v>
      </c>
      <c r="LY68" s="16">
        <f t="shared" si="555"/>
        <v>-359.93216748054761</v>
      </c>
      <c r="LZ68" s="16">
        <f t="shared" si="555"/>
        <v>-359.93216748054761</v>
      </c>
      <c r="MA68" s="16">
        <f t="shared" si="555"/>
        <v>-359.93216748054761</v>
      </c>
      <c r="MB68" s="16">
        <f t="shared" si="555"/>
        <v>-359.93216748054761</v>
      </c>
      <c r="MC68" s="16">
        <f t="shared" si="555"/>
        <v>-359.93216748054761</v>
      </c>
      <c r="MD68" s="16">
        <f t="shared" si="555"/>
        <v>-359.93216748054761</v>
      </c>
      <c r="ME68" s="16">
        <f t="shared" si="555"/>
        <v>-359.93216748054761</v>
      </c>
      <c r="MF68" s="16">
        <f t="shared" si="555"/>
        <v>-359.93216748054761</v>
      </c>
      <c r="MG68" s="16">
        <f t="shared" si="555"/>
        <v>-359.93216748054761</v>
      </c>
      <c r="MH68" s="16">
        <f t="shared" si="555"/>
        <v>-370.73013250496399</v>
      </c>
      <c r="MI68" s="16">
        <f t="shared" si="555"/>
        <v>-370.73013250496399</v>
      </c>
      <c r="MJ68" s="16">
        <f t="shared" si="555"/>
        <v>-370.73013250496399</v>
      </c>
      <c r="MK68" s="16">
        <f t="shared" si="555"/>
        <v>-370.73013250496399</v>
      </c>
      <c r="ML68" s="16">
        <f t="shared" si="555"/>
        <v>-370.73013250496399</v>
      </c>
      <c r="MM68" s="16">
        <f t="shared" si="555"/>
        <v>-370.73013250496399</v>
      </c>
      <c r="MN68" s="16">
        <f t="shared" si="555"/>
        <v>-370.73013250496399</v>
      </c>
      <c r="MO68" s="16">
        <f t="shared" si="555"/>
        <v>-370.73013250496399</v>
      </c>
      <c r="MP68" s="16">
        <f t="shared" si="555"/>
        <v>-370.73013250496399</v>
      </c>
      <c r="MQ68" s="16">
        <f t="shared" si="555"/>
        <v>-370.73013250496399</v>
      </c>
      <c r="MR68" s="16">
        <f t="shared" si="555"/>
        <v>-370.73013250496399</v>
      </c>
      <c r="MS68" s="16">
        <f t="shared" si="555"/>
        <v>-370.73013250496399</v>
      </c>
      <c r="MT68" s="16">
        <f t="shared" si="555"/>
        <v>-381.85203648011293</v>
      </c>
      <c r="MU68" s="16">
        <f t="shared" si="555"/>
        <v>-381.85203648011293</v>
      </c>
      <c r="MV68" s="16">
        <f t="shared" si="555"/>
        <v>-381.85203648011293</v>
      </c>
      <c r="MW68" s="16">
        <f t="shared" si="555"/>
        <v>-381.85203648011293</v>
      </c>
      <c r="MX68" s="16">
        <f t="shared" si="555"/>
        <v>-381.85203648011293</v>
      </c>
      <c r="MY68" s="16">
        <f t="shared" si="555"/>
        <v>-381.85203648011293</v>
      </c>
      <c r="MZ68" s="16">
        <f t="shared" si="555"/>
        <v>-381.85203648011293</v>
      </c>
      <c r="NA68" s="1"/>
      <c r="NB68" s="19" t="str">
        <f t="shared" si="540"/>
        <v>Capacity Credits ($)</v>
      </c>
      <c r="NC68" s="16">
        <f t="shared" ref="NC68:NL69" si="556">SUMIF($E$3:$MZ$3,NC$3,$E68:$MZ68)</f>
        <v>-1978.508571428571</v>
      </c>
      <c r="ND68" s="16">
        <f t="shared" si="556"/>
        <v>-302.91428571428571</v>
      </c>
      <c r="NE68" s="16">
        <f t="shared" si="556"/>
        <v>-1458.9707142857139</v>
      </c>
      <c r="NF68" s="16">
        <f t="shared" si="556"/>
        <v>-1315.564714285714</v>
      </c>
      <c r="NG68" s="16">
        <f t="shared" si="556"/>
        <v>-1089.853714285714</v>
      </c>
      <c r="NH68" s="16">
        <f t="shared" si="556"/>
        <v>-1199.7797142857141</v>
      </c>
      <c r="NI68" s="16">
        <f t="shared" si="556"/>
        <v>-1480.8921428571427</v>
      </c>
      <c r="NJ68" s="16">
        <f t="shared" si="556"/>
        <v>-1883.2499999999998</v>
      </c>
      <c r="NK68" s="16">
        <f t="shared" si="556"/>
        <v>-2241.9642857142853</v>
      </c>
      <c r="NL68" s="16">
        <f t="shared" si="556"/>
        <v>-2433.278571428571</v>
      </c>
      <c r="NM68" s="16">
        <f t="shared" ref="NM68:NV69" si="557">SUMIF($E$3:$MZ$3,NM$3,$E68:$MZ68)</f>
        <v>-2506.2769285714285</v>
      </c>
      <c r="NN68" s="16">
        <f t="shared" si="557"/>
        <v>-2581.4652364285721</v>
      </c>
      <c r="NO68" s="16">
        <f t="shared" si="557"/>
        <v>-2658.9091935214283</v>
      </c>
      <c r="NP68" s="16">
        <f t="shared" si="557"/>
        <v>-2738.6764693270716</v>
      </c>
      <c r="NQ68" s="16">
        <f t="shared" si="557"/>
        <v>-2820.8367634068832</v>
      </c>
      <c r="NR68" s="16">
        <f t="shared" si="557"/>
        <v>-2905.4618663090896</v>
      </c>
      <c r="NS68" s="16">
        <f t="shared" si="557"/>
        <v>-2992.6257222983622</v>
      </c>
      <c r="NT68" s="16">
        <f t="shared" si="557"/>
        <v>-3082.4044939673131</v>
      </c>
      <c r="NU68" s="16">
        <f t="shared" si="557"/>
        <v>-3174.8766287863345</v>
      </c>
      <c r="NV68" s="16">
        <f t="shared" si="557"/>
        <v>-3270.1229276499239</v>
      </c>
      <c r="NW68" s="16">
        <f t="shared" ref="NW68:OF69" si="558">SUMIF($E$3:$MZ$3,NW$3,$E68:$MZ68)</f>
        <v>-3368.2266154794224</v>
      </c>
      <c r="NX68" s="16">
        <f t="shared" si="558"/>
        <v>-3469.2734139438039</v>
      </c>
      <c r="NY68" s="16">
        <f t="shared" si="558"/>
        <v>-3573.3516163621193</v>
      </c>
      <c r="NZ68" s="16">
        <f t="shared" si="558"/>
        <v>-3680.552164852983</v>
      </c>
      <c r="OA68" s="16">
        <f t="shared" si="558"/>
        <v>-3790.9687297985724</v>
      </c>
      <c r="OB68" s="16">
        <f t="shared" si="558"/>
        <v>-3904.6977916925298</v>
      </c>
      <c r="OC68" s="16">
        <f t="shared" si="558"/>
        <v>-4021.8387254433051</v>
      </c>
      <c r="OD68" s="16">
        <f t="shared" si="558"/>
        <v>-4142.4938872066041</v>
      </c>
      <c r="OE68" s="16">
        <f t="shared" si="558"/>
        <v>-4266.7687038228032</v>
      </c>
      <c r="OF68" s="16">
        <f t="shared" si="558"/>
        <v>-4394.7717649374854</v>
      </c>
      <c r="OH68" s="58" t="str">
        <f>_xlfn.CONCAT(C64," ",D68)</f>
        <v>NYPA St. Lawrence Contract Capacity Credits ($)</v>
      </c>
    </row>
    <row r="69" spans="2:398" x14ac:dyDescent="0.25">
      <c r="C69" s="3"/>
      <c r="D69" s="19" t="s">
        <v>270</v>
      </c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6"/>
      <c r="GU69" s="16"/>
      <c r="GV69" s="16"/>
      <c r="GW69" s="16"/>
      <c r="GX69" s="16"/>
      <c r="GY69" s="16"/>
      <c r="GZ69" s="16"/>
      <c r="HA69" s="16"/>
      <c r="HB69" s="16"/>
      <c r="HC69" s="16"/>
      <c r="HD69" s="16"/>
      <c r="HE69" s="16"/>
      <c r="HF69" s="16"/>
      <c r="HG69" s="16"/>
      <c r="HH69" s="16"/>
      <c r="HI69" s="16"/>
      <c r="HJ69" s="16"/>
      <c r="HK69" s="16"/>
      <c r="HL69" s="16"/>
      <c r="HM69" s="16"/>
      <c r="HN69" s="16"/>
      <c r="HO69" s="16"/>
      <c r="HP69" s="16"/>
      <c r="HQ69" s="16"/>
      <c r="HR69" s="16"/>
      <c r="HS69" s="16"/>
      <c r="HT69" s="16"/>
      <c r="HU69" s="16"/>
      <c r="HV69" s="16"/>
      <c r="HW69" s="16"/>
      <c r="HX69" s="16"/>
      <c r="HY69" s="16"/>
      <c r="HZ69" s="16"/>
      <c r="IA69" s="16"/>
      <c r="IB69" s="16"/>
      <c r="IC69" s="16"/>
      <c r="ID69" s="16"/>
      <c r="IE69" s="16"/>
      <c r="IF69" s="16"/>
      <c r="IG69" s="16"/>
      <c r="IH69" s="16"/>
      <c r="II69" s="16"/>
      <c r="IJ69" s="16"/>
      <c r="IK69" s="16"/>
      <c r="IL69" s="16"/>
      <c r="IM69" s="16"/>
      <c r="IN69" s="16"/>
      <c r="IO69" s="16"/>
      <c r="IP69" s="16"/>
      <c r="IQ69" s="16"/>
      <c r="IR69" s="16"/>
      <c r="IS69" s="16"/>
      <c r="IT69" s="16"/>
      <c r="IU69" s="16"/>
      <c r="IV69" s="16"/>
      <c r="IW69" s="16"/>
      <c r="IX69" s="16"/>
      <c r="IY69" s="16"/>
      <c r="IZ69" s="16"/>
      <c r="JA69" s="16"/>
      <c r="JB69" s="16"/>
      <c r="JC69" s="16"/>
      <c r="JD69" s="16"/>
      <c r="JE69" s="16"/>
      <c r="JF69" s="16"/>
      <c r="JG69" s="16"/>
      <c r="JH69" s="16"/>
      <c r="JI69" s="16"/>
      <c r="JJ69" s="16"/>
      <c r="JK69" s="16"/>
      <c r="JL69" s="16"/>
      <c r="JM69" s="16"/>
      <c r="JN69" s="16"/>
      <c r="JO69" s="16"/>
      <c r="JP69" s="16"/>
      <c r="JQ69" s="16"/>
      <c r="JR69" s="16"/>
      <c r="JS69" s="16"/>
      <c r="JT69" s="16"/>
      <c r="JU69" s="16"/>
      <c r="JV69" s="16"/>
      <c r="JW69" s="16"/>
      <c r="JX69" s="16"/>
      <c r="JY69" s="16"/>
      <c r="JZ69" s="16"/>
      <c r="KA69" s="16"/>
      <c r="KB69" s="16"/>
      <c r="KC69" s="16"/>
      <c r="KD69" s="16"/>
      <c r="KE69" s="16"/>
      <c r="KF69" s="16"/>
      <c r="KG69" s="16"/>
      <c r="KH69" s="16"/>
      <c r="KI69" s="16"/>
      <c r="KJ69" s="16"/>
      <c r="KK69" s="16"/>
      <c r="KL69" s="16"/>
      <c r="KM69" s="16"/>
      <c r="KN69" s="16"/>
      <c r="KO69" s="16"/>
      <c r="KP69" s="16"/>
      <c r="KQ69" s="16"/>
      <c r="KR69" s="16"/>
      <c r="KS69" s="16"/>
      <c r="KT69" s="16"/>
      <c r="KU69" s="16"/>
      <c r="KV69" s="16"/>
      <c r="KW69" s="16"/>
      <c r="KX69" s="16"/>
      <c r="KY69" s="16"/>
      <c r="KZ69" s="16"/>
      <c r="LA69" s="16"/>
      <c r="LB69" s="16"/>
      <c r="LC69" s="16"/>
      <c r="LD69" s="16"/>
      <c r="LE69" s="16"/>
      <c r="LF69" s="16"/>
      <c r="LG69" s="16"/>
      <c r="LH69" s="16"/>
      <c r="LI69" s="16"/>
      <c r="LJ69" s="16"/>
      <c r="LK69" s="16"/>
      <c r="LL69" s="16"/>
      <c r="LM69" s="16"/>
      <c r="LN69" s="16"/>
      <c r="LO69" s="16"/>
      <c r="LP69" s="16"/>
      <c r="LQ69" s="16"/>
      <c r="LR69" s="16"/>
      <c r="LS69" s="16"/>
      <c r="LT69" s="16"/>
      <c r="LU69" s="16"/>
      <c r="LV69" s="16"/>
      <c r="LW69" s="16"/>
      <c r="LX69" s="16"/>
      <c r="LY69" s="16"/>
      <c r="LZ69" s="16"/>
      <c r="MA69" s="16"/>
      <c r="MB69" s="16"/>
      <c r="MC69" s="16"/>
      <c r="MD69" s="16"/>
      <c r="ME69" s="16"/>
      <c r="MF69" s="16"/>
      <c r="MG69" s="16"/>
      <c r="MH69" s="16"/>
      <c r="MI69" s="16"/>
      <c r="MJ69" s="16"/>
      <c r="MK69" s="16"/>
      <c r="ML69" s="16"/>
      <c r="MM69" s="16"/>
      <c r="MN69" s="16"/>
      <c r="MO69" s="16"/>
      <c r="MP69" s="16"/>
      <c r="MQ69" s="16"/>
      <c r="MR69" s="16"/>
      <c r="MS69" s="16"/>
      <c r="MT69" s="16"/>
      <c r="MU69" s="16"/>
      <c r="MV69" s="16"/>
      <c r="MW69" s="16"/>
      <c r="MX69" s="16"/>
      <c r="MY69" s="16"/>
      <c r="MZ69" s="16"/>
      <c r="NA69" s="1"/>
      <c r="NB69" s="19" t="str">
        <f t="shared" si="540"/>
        <v>Self Supply Credits ($)</v>
      </c>
      <c r="NC69" s="16">
        <f t="shared" si="556"/>
        <v>0</v>
      </c>
      <c r="ND69" s="16">
        <f t="shared" si="556"/>
        <v>0</v>
      </c>
      <c r="NE69" s="16">
        <f t="shared" si="556"/>
        <v>0</v>
      </c>
      <c r="NF69" s="16">
        <f t="shared" si="556"/>
        <v>0</v>
      </c>
      <c r="NG69" s="16">
        <f t="shared" si="556"/>
        <v>0</v>
      </c>
      <c r="NH69" s="16">
        <f t="shared" si="556"/>
        <v>0</v>
      </c>
      <c r="NI69" s="16">
        <f t="shared" si="556"/>
        <v>0</v>
      </c>
      <c r="NJ69" s="16">
        <f t="shared" si="556"/>
        <v>0</v>
      </c>
      <c r="NK69" s="16">
        <f t="shared" si="556"/>
        <v>0</v>
      </c>
      <c r="NL69" s="16">
        <f t="shared" si="556"/>
        <v>0</v>
      </c>
      <c r="NM69" s="16">
        <f t="shared" si="557"/>
        <v>0</v>
      </c>
      <c r="NN69" s="16">
        <f t="shared" si="557"/>
        <v>0</v>
      </c>
      <c r="NO69" s="16">
        <f t="shared" si="557"/>
        <v>0</v>
      </c>
      <c r="NP69" s="16">
        <f t="shared" si="557"/>
        <v>0</v>
      </c>
      <c r="NQ69" s="16">
        <f t="shared" si="557"/>
        <v>0</v>
      </c>
      <c r="NR69" s="16">
        <f t="shared" si="557"/>
        <v>0</v>
      </c>
      <c r="NS69" s="16">
        <f t="shared" si="557"/>
        <v>0</v>
      </c>
      <c r="NT69" s="16">
        <f t="shared" si="557"/>
        <v>0</v>
      </c>
      <c r="NU69" s="16">
        <f t="shared" si="557"/>
        <v>0</v>
      </c>
      <c r="NV69" s="16">
        <f t="shared" si="557"/>
        <v>0</v>
      </c>
      <c r="NW69" s="16">
        <f t="shared" si="558"/>
        <v>0</v>
      </c>
      <c r="NX69" s="16">
        <f t="shared" si="558"/>
        <v>0</v>
      </c>
      <c r="NY69" s="16">
        <f t="shared" si="558"/>
        <v>0</v>
      </c>
      <c r="NZ69" s="16">
        <f t="shared" si="558"/>
        <v>0</v>
      </c>
      <c r="OA69" s="16">
        <f t="shared" si="558"/>
        <v>0</v>
      </c>
      <c r="OB69" s="16">
        <f t="shared" si="558"/>
        <v>0</v>
      </c>
      <c r="OC69" s="16">
        <f t="shared" si="558"/>
        <v>0</v>
      </c>
      <c r="OD69" s="16">
        <f t="shared" si="558"/>
        <v>0</v>
      </c>
      <c r="OE69" s="16">
        <f t="shared" si="558"/>
        <v>0</v>
      </c>
      <c r="OF69" s="16">
        <f t="shared" si="558"/>
        <v>0</v>
      </c>
      <c r="OH69" s="146"/>
    </row>
    <row r="71" spans="2:398" x14ac:dyDescent="0.25">
      <c r="B71" s="37" t="s">
        <v>31</v>
      </c>
      <c r="C71" s="23" t="s">
        <v>72</v>
      </c>
      <c r="D71" s="19" t="s">
        <v>73</v>
      </c>
      <c r="E71" s="14">
        <f>+Cap_MW_Lookups!C50</f>
        <v>964</v>
      </c>
      <c r="F71" s="14">
        <f>+Cap_MW_Lookups!D50</f>
        <v>964</v>
      </c>
      <c r="G71" s="14">
        <f>+Cap_MW_Lookups!E50</f>
        <v>964</v>
      </c>
      <c r="H71" s="14">
        <f>+Cap_MW_Lookups!F50</f>
        <v>964</v>
      </c>
      <c r="I71" s="14">
        <f>+Cap_MW_Lookups!G50</f>
        <v>964</v>
      </c>
      <c r="J71" s="14">
        <f>+Cap_MW_Lookups!H50</f>
        <v>964</v>
      </c>
      <c r="K71" s="14">
        <f>+Cap_MW_Lookups!I50</f>
        <v>964</v>
      </c>
      <c r="L71" s="14">
        <f>+Cap_MW_Lookups!J50</f>
        <v>964</v>
      </c>
      <c r="M71" s="14">
        <f>+Cap_MW_Lookups!K50</f>
        <v>964</v>
      </c>
      <c r="N71" s="14">
        <f>+Cap_MW_Lookups!L50</f>
        <v>964</v>
      </c>
      <c r="O71" s="14">
        <f>+Cap_MW_Lookups!M50</f>
        <v>964</v>
      </c>
      <c r="P71" s="14">
        <f>+Cap_MW_Lookups!N50</f>
        <v>964</v>
      </c>
      <c r="Q71" s="14">
        <f>+Cap_MW_Lookups!O50</f>
        <v>964</v>
      </c>
      <c r="R71" s="14">
        <f>+Cap_MW_Lookups!P50</f>
        <v>964</v>
      </c>
      <c r="S71" s="14">
        <f>+Cap_MW_Lookups!Q50</f>
        <v>964</v>
      </c>
      <c r="T71" s="14">
        <f>+Cap_MW_Lookups!R50</f>
        <v>964</v>
      </c>
      <c r="U71" s="14">
        <f>+Cap_MW_Lookups!S50</f>
        <v>964</v>
      </c>
      <c r="V71" s="14">
        <f>+Cap_MW_Lookups!T50</f>
        <v>964</v>
      </c>
      <c r="W71" s="14">
        <f>+Cap_MW_Lookups!U50</f>
        <v>964</v>
      </c>
      <c r="X71" s="14">
        <f>+Cap_MW_Lookups!V50</f>
        <v>964</v>
      </c>
      <c r="Y71" s="14">
        <f>+Cap_MW_Lookups!W50</f>
        <v>964</v>
      </c>
      <c r="Z71" s="14">
        <f>+Cap_MW_Lookups!X50</f>
        <v>964</v>
      </c>
      <c r="AA71" s="14">
        <f>+Cap_MW_Lookups!Y50</f>
        <v>964</v>
      </c>
      <c r="AB71" s="14">
        <f>+Cap_MW_Lookups!Z50</f>
        <v>964</v>
      </c>
      <c r="AC71" s="14">
        <f>+Cap_MW_Lookups!AA50</f>
        <v>964</v>
      </c>
      <c r="AD71" s="14">
        <f>+Cap_MW_Lookups!AB50</f>
        <v>964</v>
      </c>
      <c r="AE71" s="14">
        <f>+Cap_MW_Lookups!AC50</f>
        <v>964</v>
      </c>
      <c r="AF71" s="14">
        <f>+Cap_MW_Lookups!AD50</f>
        <v>964</v>
      </c>
      <c r="AG71" s="14">
        <f>+Cap_MW_Lookups!AE50</f>
        <v>964</v>
      </c>
      <c r="AH71" s="14">
        <f>+Cap_MW_Lookups!AF50</f>
        <v>941</v>
      </c>
      <c r="AI71" s="14">
        <f>+Cap_MW_Lookups!AG50</f>
        <v>941</v>
      </c>
      <c r="AJ71" s="14">
        <f>+Cap_MW_Lookups!AH50</f>
        <v>941</v>
      </c>
      <c r="AK71" s="14">
        <f>+Cap_MW_Lookups!AI50</f>
        <v>941</v>
      </c>
      <c r="AL71" s="14">
        <f>+Cap_MW_Lookups!AJ50</f>
        <v>941</v>
      </c>
      <c r="AM71" s="14">
        <f>+Cap_MW_Lookups!AK50</f>
        <v>941</v>
      </c>
      <c r="AN71" s="14">
        <f>+Cap_MW_Lookups!AL50</f>
        <v>941</v>
      </c>
      <c r="AO71" s="14">
        <f>+Cap_MW_Lookups!AM50</f>
        <v>941</v>
      </c>
      <c r="AP71" s="14">
        <f>+Cap_MW_Lookups!AN50</f>
        <v>941</v>
      </c>
      <c r="AQ71" s="14">
        <f>+Cap_MW_Lookups!AO50</f>
        <v>941</v>
      </c>
      <c r="AR71" s="14">
        <f>+Cap_MW_Lookups!AP50</f>
        <v>941</v>
      </c>
      <c r="AS71" s="14">
        <f>+Cap_MW_Lookups!AQ50</f>
        <v>941</v>
      </c>
      <c r="AT71" s="14">
        <f>+Cap_MW_Lookups!AR50</f>
        <v>883</v>
      </c>
      <c r="AU71" s="14">
        <f>+Cap_MW_Lookups!AS50</f>
        <v>883</v>
      </c>
      <c r="AV71" s="14">
        <f>+Cap_MW_Lookups!AT50</f>
        <v>883</v>
      </c>
      <c r="AW71" s="14">
        <f>+Cap_MW_Lookups!AU50</f>
        <v>883</v>
      </c>
      <c r="AX71" s="14">
        <f>+Cap_MW_Lookups!AV50</f>
        <v>883</v>
      </c>
      <c r="AY71" s="14">
        <f>+Cap_MW_Lookups!AW50</f>
        <v>883</v>
      </c>
      <c r="AZ71" s="14">
        <f>+Cap_MW_Lookups!AX50</f>
        <v>883</v>
      </c>
      <c r="BA71" s="14">
        <f>+Cap_MW_Lookups!AY50</f>
        <v>883</v>
      </c>
      <c r="BB71" s="14">
        <f>+Cap_MW_Lookups!AZ50</f>
        <v>883</v>
      </c>
      <c r="BC71" s="14">
        <f>+Cap_MW_Lookups!BA50</f>
        <v>883</v>
      </c>
      <c r="BD71" s="14">
        <f>+Cap_MW_Lookups!BB50</f>
        <v>883</v>
      </c>
      <c r="BE71" s="14">
        <f>+Cap_MW_Lookups!BC50</f>
        <v>883</v>
      </c>
      <c r="BF71" s="14">
        <f>+Cap_MW_Lookups!BD50</f>
        <v>883</v>
      </c>
      <c r="BG71" s="14">
        <f>+Cap_MW_Lookups!BE50</f>
        <v>883</v>
      </c>
      <c r="BH71" s="14">
        <f>+Cap_MW_Lookups!BF50</f>
        <v>883</v>
      </c>
      <c r="BI71" s="14">
        <f>+Cap_MW_Lookups!BG50</f>
        <v>883</v>
      </c>
      <c r="BJ71" s="14">
        <f>+Cap_MW_Lookups!BH50</f>
        <v>883</v>
      </c>
      <c r="BK71" s="14">
        <f>+Cap_MW_Lookups!BI50</f>
        <v>883</v>
      </c>
      <c r="BL71" s="14">
        <f>+Cap_MW_Lookups!BJ50</f>
        <v>883</v>
      </c>
      <c r="BM71" s="14">
        <f>+Cap_MW_Lookups!BK50</f>
        <v>883</v>
      </c>
      <c r="BN71" s="14">
        <f>+Cap_MW_Lookups!BL50</f>
        <v>883</v>
      </c>
      <c r="BO71" s="14">
        <f>+Cap_MW_Lookups!BM50</f>
        <v>883</v>
      </c>
      <c r="BP71" s="14">
        <f>+Cap_MW_Lookups!BN50</f>
        <v>883</v>
      </c>
      <c r="BQ71" s="14">
        <f>+Cap_MW_Lookups!BO50</f>
        <v>883</v>
      </c>
      <c r="BR71" s="14">
        <f>+Cap_MW_Lookups!BP50</f>
        <v>883</v>
      </c>
      <c r="BS71" s="14">
        <f>+Cap_MW_Lookups!BQ50</f>
        <v>883</v>
      </c>
      <c r="BT71" s="14">
        <f>+Cap_MW_Lookups!BR50</f>
        <v>883</v>
      </c>
      <c r="BU71" s="14">
        <f>+Cap_MW_Lookups!BS50</f>
        <v>883</v>
      </c>
      <c r="BV71" s="14">
        <f>+Cap_MW_Lookups!BT50</f>
        <v>883</v>
      </c>
      <c r="BW71" s="14">
        <f>+Cap_MW_Lookups!BU50</f>
        <v>883</v>
      </c>
      <c r="BX71" s="14">
        <f>+Cap_MW_Lookups!BV50</f>
        <v>883</v>
      </c>
      <c r="BY71" s="14">
        <f>+Cap_MW_Lookups!BW50</f>
        <v>883</v>
      </c>
      <c r="BZ71" s="14">
        <f>+Cap_MW_Lookups!BX50</f>
        <v>883</v>
      </c>
      <c r="CA71" s="14">
        <f>+Cap_MW_Lookups!BY50</f>
        <v>883</v>
      </c>
      <c r="CB71" s="14">
        <f>+Cap_MW_Lookups!BZ50</f>
        <v>883</v>
      </c>
      <c r="CC71" s="14">
        <f>+Cap_MW_Lookups!CA50</f>
        <v>883</v>
      </c>
      <c r="CD71" s="14">
        <f>+Cap_MW_Lookups!CB50</f>
        <v>883</v>
      </c>
      <c r="CE71" s="14">
        <f>+Cap_MW_Lookups!CC50</f>
        <v>883</v>
      </c>
      <c r="CF71" s="14">
        <f>+Cap_MW_Lookups!CD50</f>
        <v>883</v>
      </c>
      <c r="CG71" s="14">
        <f>+Cap_MW_Lookups!CE50</f>
        <v>883</v>
      </c>
      <c r="CH71" s="14">
        <f>+Cap_MW_Lookups!CF50</f>
        <v>883</v>
      </c>
      <c r="CI71" s="14">
        <f>+Cap_MW_Lookups!CG50</f>
        <v>883</v>
      </c>
      <c r="CJ71" s="14">
        <f>+Cap_MW_Lookups!CH50</f>
        <v>883</v>
      </c>
      <c r="CK71" s="14">
        <f>+Cap_MW_Lookups!CI50</f>
        <v>883</v>
      </c>
      <c r="CL71" s="14">
        <f>+Cap_MW_Lookups!CJ50</f>
        <v>883</v>
      </c>
      <c r="CM71" s="14">
        <f>+Cap_MW_Lookups!CK50</f>
        <v>883</v>
      </c>
      <c r="CN71" s="14">
        <f>+Cap_MW_Lookups!CL50</f>
        <v>883</v>
      </c>
      <c r="CO71" s="14">
        <f>+Cap_MW_Lookups!CM50</f>
        <v>883</v>
      </c>
      <c r="CP71" s="14">
        <f>+Cap_MW_Lookups!CN50</f>
        <v>883</v>
      </c>
      <c r="CQ71" s="14">
        <f>+Cap_MW_Lookups!CO50</f>
        <v>883</v>
      </c>
      <c r="CR71" s="14">
        <f>+Cap_MW_Lookups!CP50</f>
        <v>883</v>
      </c>
      <c r="CS71" s="14">
        <f>+Cap_MW_Lookups!CQ50</f>
        <v>883</v>
      </c>
      <c r="CT71" s="14">
        <f>+Cap_MW_Lookups!CR50</f>
        <v>883</v>
      </c>
      <c r="CU71" s="14">
        <f>+Cap_MW_Lookups!CS50</f>
        <v>883</v>
      </c>
      <c r="CV71" s="14">
        <f>+Cap_MW_Lookups!CT50</f>
        <v>883</v>
      </c>
      <c r="CW71" s="14">
        <f>+Cap_MW_Lookups!CU50</f>
        <v>883</v>
      </c>
      <c r="CX71" s="14">
        <f>+Cap_MW_Lookups!CV50</f>
        <v>883</v>
      </c>
      <c r="CY71" s="14">
        <f>+Cap_MW_Lookups!CW50</f>
        <v>883</v>
      </c>
      <c r="CZ71" s="14">
        <f>+Cap_MW_Lookups!CX50</f>
        <v>883</v>
      </c>
      <c r="DA71" s="14">
        <f>+Cap_MW_Lookups!CY50</f>
        <v>883</v>
      </c>
      <c r="DB71" s="14">
        <f>+Cap_MW_Lookups!CZ50</f>
        <v>883</v>
      </c>
      <c r="DC71" s="14">
        <f>+Cap_MW_Lookups!DA50</f>
        <v>883</v>
      </c>
      <c r="DD71" s="14">
        <f>+Cap_MW_Lookups!DB50</f>
        <v>883</v>
      </c>
      <c r="DE71" s="14">
        <f>+Cap_MW_Lookups!DC50</f>
        <v>883</v>
      </c>
      <c r="DF71" s="14">
        <f>+Cap_MW_Lookups!DD50</f>
        <v>883</v>
      </c>
      <c r="DG71" s="14">
        <f>+Cap_MW_Lookups!DE50</f>
        <v>883</v>
      </c>
      <c r="DH71" s="14">
        <f>+Cap_MW_Lookups!DF50</f>
        <v>883</v>
      </c>
      <c r="DI71" s="14">
        <f>+Cap_MW_Lookups!DG50</f>
        <v>883</v>
      </c>
      <c r="DJ71" s="14">
        <f>+Cap_MW_Lookups!DH50</f>
        <v>883</v>
      </c>
      <c r="DK71" s="14">
        <f>+Cap_MW_Lookups!DI50</f>
        <v>883</v>
      </c>
      <c r="DL71" s="14">
        <f>+Cap_MW_Lookups!DJ50</f>
        <v>883</v>
      </c>
      <c r="DM71" s="14">
        <f>+Cap_MW_Lookups!DK50</f>
        <v>883</v>
      </c>
      <c r="DN71" s="14">
        <f>+Cap_MW_Lookups!DL50</f>
        <v>883</v>
      </c>
      <c r="DO71" s="14">
        <f>+Cap_MW_Lookups!DM50</f>
        <v>883</v>
      </c>
      <c r="DP71" s="14">
        <f>+Cap_MW_Lookups!DN50</f>
        <v>883</v>
      </c>
      <c r="DQ71" s="14">
        <f>+Cap_MW_Lookups!DO50</f>
        <v>883</v>
      </c>
      <c r="DR71" s="14">
        <f>+Cap_MW_Lookups!DP50</f>
        <v>883</v>
      </c>
      <c r="DS71" s="14">
        <f>+Cap_MW_Lookups!DQ50</f>
        <v>883</v>
      </c>
      <c r="DT71" s="14">
        <f>+Cap_MW_Lookups!DR50</f>
        <v>883</v>
      </c>
      <c r="DU71" s="14">
        <f>+Cap_MW_Lookups!DS50</f>
        <v>883</v>
      </c>
      <c r="DV71" s="14">
        <f>+Cap_MW_Lookups!DT50</f>
        <v>883</v>
      </c>
      <c r="DW71" s="14">
        <f>+Cap_MW_Lookups!DU50</f>
        <v>883</v>
      </c>
      <c r="DX71" s="14">
        <f>+Cap_MW_Lookups!DV50</f>
        <v>883</v>
      </c>
      <c r="DY71" s="14">
        <f>+Cap_MW_Lookups!DW50</f>
        <v>883</v>
      </c>
      <c r="DZ71" s="14">
        <f>+Cap_MW_Lookups!DX50</f>
        <v>883</v>
      </c>
      <c r="EA71" s="14">
        <f>+Cap_MW_Lookups!DY50</f>
        <v>883</v>
      </c>
      <c r="EB71" s="14">
        <f>+Cap_MW_Lookups!DZ50</f>
        <v>883</v>
      </c>
      <c r="EC71" s="14">
        <f>+Cap_MW_Lookups!EA50</f>
        <v>883</v>
      </c>
      <c r="ED71" s="14">
        <f>+Cap_MW_Lookups!EB50</f>
        <v>883</v>
      </c>
      <c r="EE71" s="14">
        <f>+Cap_MW_Lookups!EC50</f>
        <v>883</v>
      </c>
      <c r="EF71" s="14">
        <f>+Cap_MW_Lookups!ED50</f>
        <v>883</v>
      </c>
      <c r="EG71" s="14">
        <f>+Cap_MW_Lookups!EE50</f>
        <v>883</v>
      </c>
      <c r="EH71" s="14">
        <f>+Cap_MW_Lookups!EF50</f>
        <v>883</v>
      </c>
      <c r="EI71" s="14">
        <f>+Cap_MW_Lookups!EG50</f>
        <v>883</v>
      </c>
      <c r="EJ71" s="14">
        <f>+Cap_MW_Lookups!EH50</f>
        <v>883</v>
      </c>
      <c r="EK71" s="14">
        <f>+Cap_MW_Lookups!EI50</f>
        <v>883</v>
      </c>
      <c r="EL71" s="14">
        <f>+Cap_MW_Lookups!EJ50</f>
        <v>883</v>
      </c>
      <c r="EM71" s="14">
        <f>+Cap_MW_Lookups!EK50</f>
        <v>883</v>
      </c>
      <c r="EN71" s="14">
        <f>+Cap_MW_Lookups!EL50</f>
        <v>883</v>
      </c>
      <c r="EO71" s="14">
        <f>+Cap_MW_Lookups!EM50</f>
        <v>883</v>
      </c>
      <c r="EP71" s="14">
        <f>+Cap_MW_Lookups!EN50</f>
        <v>883</v>
      </c>
      <c r="EQ71" s="14">
        <f>+Cap_MW_Lookups!EO50</f>
        <v>883</v>
      </c>
      <c r="ER71" s="14">
        <f>+Cap_MW_Lookups!EP50</f>
        <v>883</v>
      </c>
      <c r="ES71" s="14">
        <f>+Cap_MW_Lookups!EQ50</f>
        <v>883</v>
      </c>
      <c r="ET71" s="14">
        <f>+Cap_MW_Lookups!ER50</f>
        <v>883</v>
      </c>
      <c r="EU71" s="14">
        <f>+Cap_MW_Lookups!ES50</f>
        <v>883</v>
      </c>
      <c r="EV71" s="14">
        <f>+Cap_MW_Lookups!ET50</f>
        <v>883</v>
      </c>
      <c r="EW71" s="14">
        <f>+Cap_MW_Lookups!EU50</f>
        <v>883</v>
      </c>
      <c r="EX71" s="14">
        <f>+Cap_MW_Lookups!EV50</f>
        <v>883</v>
      </c>
      <c r="EY71" s="14">
        <f>+Cap_MW_Lookups!EW50</f>
        <v>883</v>
      </c>
      <c r="EZ71" s="14">
        <f>+Cap_MW_Lookups!EX50</f>
        <v>883</v>
      </c>
      <c r="FA71" s="14">
        <f>+Cap_MW_Lookups!EY50</f>
        <v>883</v>
      </c>
      <c r="FB71" s="14">
        <f>+Cap_MW_Lookups!EZ50</f>
        <v>883</v>
      </c>
      <c r="FC71" s="14">
        <f>+Cap_MW_Lookups!FA50</f>
        <v>883</v>
      </c>
      <c r="FD71" s="14">
        <f>+Cap_MW_Lookups!FB50</f>
        <v>883</v>
      </c>
      <c r="FE71" s="14">
        <f>+Cap_MW_Lookups!FC50</f>
        <v>883</v>
      </c>
      <c r="FF71" s="14">
        <f>+Cap_MW_Lookups!FD50</f>
        <v>883</v>
      </c>
      <c r="FG71" s="14">
        <f>+Cap_MW_Lookups!FE50</f>
        <v>883</v>
      </c>
      <c r="FH71" s="14">
        <f>+Cap_MW_Lookups!FF50</f>
        <v>883</v>
      </c>
      <c r="FI71" s="14">
        <f>+Cap_MW_Lookups!FG50</f>
        <v>883</v>
      </c>
      <c r="FJ71" s="14">
        <f>+Cap_MW_Lookups!FH50</f>
        <v>883</v>
      </c>
      <c r="FK71" s="14">
        <f>+Cap_MW_Lookups!FI50</f>
        <v>883</v>
      </c>
      <c r="FL71" s="14">
        <f>+Cap_MW_Lookups!FJ50</f>
        <v>883</v>
      </c>
      <c r="FM71" s="14">
        <f>+Cap_MW_Lookups!FK50</f>
        <v>883</v>
      </c>
      <c r="FN71" s="14">
        <f>+Cap_MW_Lookups!FL50</f>
        <v>883</v>
      </c>
      <c r="FO71" s="14">
        <f>+Cap_MW_Lookups!FM50</f>
        <v>883</v>
      </c>
      <c r="FP71" s="14">
        <f>+Cap_MW_Lookups!FN50</f>
        <v>883</v>
      </c>
      <c r="FQ71" s="14">
        <f>+Cap_MW_Lookups!FO50</f>
        <v>883</v>
      </c>
      <c r="FR71" s="14">
        <f>+Cap_MW_Lookups!FP50</f>
        <v>883</v>
      </c>
      <c r="FS71" s="14">
        <f>+Cap_MW_Lookups!FQ50</f>
        <v>883</v>
      </c>
      <c r="FT71" s="14">
        <f>+Cap_MW_Lookups!FR50</f>
        <v>883</v>
      </c>
      <c r="FU71" s="14">
        <f>+Cap_MW_Lookups!FS50</f>
        <v>883</v>
      </c>
      <c r="FV71" s="14">
        <f>+Cap_MW_Lookups!FT50</f>
        <v>883</v>
      </c>
      <c r="FW71" s="14">
        <f>+Cap_MW_Lookups!FU50</f>
        <v>883</v>
      </c>
      <c r="FX71" s="14">
        <f>+Cap_MW_Lookups!FV50</f>
        <v>883</v>
      </c>
      <c r="FY71" s="14">
        <f>+Cap_MW_Lookups!FW50</f>
        <v>883</v>
      </c>
      <c r="FZ71" s="14">
        <f>+Cap_MW_Lookups!FX50</f>
        <v>883</v>
      </c>
      <c r="GA71" s="14">
        <f>+Cap_MW_Lookups!FY50</f>
        <v>883</v>
      </c>
      <c r="GB71" s="14">
        <f>+Cap_MW_Lookups!FZ50</f>
        <v>883</v>
      </c>
      <c r="GC71" s="14">
        <f>+Cap_MW_Lookups!GA50</f>
        <v>883</v>
      </c>
      <c r="GD71" s="14">
        <f>+Cap_MW_Lookups!GB50</f>
        <v>883</v>
      </c>
      <c r="GE71" s="14">
        <f>+Cap_MW_Lookups!GC50</f>
        <v>883</v>
      </c>
      <c r="GF71" s="14">
        <f>+Cap_MW_Lookups!GD50</f>
        <v>883</v>
      </c>
      <c r="GG71" s="14">
        <f>+Cap_MW_Lookups!GE50</f>
        <v>883</v>
      </c>
      <c r="GH71" s="14">
        <f>+Cap_MW_Lookups!GF50</f>
        <v>883</v>
      </c>
      <c r="GI71" s="14">
        <f>+Cap_MW_Lookups!GG50</f>
        <v>883</v>
      </c>
      <c r="GJ71" s="14">
        <f>+Cap_MW_Lookups!GH50</f>
        <v>883</v>
      </c>
      <c r="GK71" s="14">
        <f>+Cap_MW_Lookups!GI50</f>
        <v>883</v>
      </c>
      <c r="GL71" s="14">
        <f>+Cap_MW_Lookups!GJ50</f>
        <v>883</v>
      </c>
      <c r="GM71" s="14">
        <f>+Cap_MW_Lookups!GK50</f>
        <v>883</v>
      </c>
      <c r="GN71" s="14">
        <f>+Cap_MW_Lookups!GL50</f>
        <v>883</v>
      </c>
      <c r="GO71" s="14">
        <f>+Cap_MW_Lookups!GM50</f>
        <v>883</v>
      </c>
      <c r="GP71" s="14">
        <f>+Cap_MW_Lookups!GN50</f>
        <v>883</v>
      </c>
      <c r="GQ71" s="14">
        <f>+Cap_MW_Lookups!GO50</f>
        <v>883</v>
      </c>
      <c r="GR71" s="14">
        <f>+Cap_MW_Lookups!GP50</f>
        <v>883</v>
      </c>
      <c r="GS71" s="14">
        <f>+Cap_MW_Lookups!GQ50</f>
        <v>883</v>
      </c>
      <c r="GT71" s="14">
        <f>+Cap_MW_Lookups!GR50</f>
        <v>883</v>
      </c>
      <c r="GU71" s="14">
        <f>+Cap_MW_Lookups!GS50</f>
        <v>883</v>
      </c>
      <c r="GV71" s="14">
        <f>+Cap_MW_Lookups!GT50</f>
        <v>883</v>
      </c>
      <c r="GW71" s="14">
        <f>+Cap_MW_Lookups!GU50</f>
        <v>883</v>
      </c>
      <c r="GX71" s="14">
        <f>+Cap_MW_Lookups!GV50</f>
        <v>883</v>
      </c>
      <c r="GY71" s="14">
        <f>+Cap_MW_Lookups!GW50</f>
        <v>883</v>
      </c>
      <c r="GZ71" s="14">
        <f>+Cap_MW_Lookups!GX50</f>
        <v>883</v>
      </c>
      <c r="HA71" s="14">
        <f>+Cap_MW_Lookups!GY50</f>
        <v>883</v>
      </c>
      <c r="HB71" s="14">
        <f>+Cap_MW_Lookups!GZ50</f>
        <v>883</v>
      </c>
      <c r="HC71" s="14">
        <f>+Cap_MW_Lookups!HA50</f>
        <v>883</v>
      </c>
      <c r="HD71" s="14">
        <f>+Cap_MW_Lookups!HB50</f>
        <v>883</v>
      </c>
      <c r="HE71" s="14">
        <f>+Cap_MW_Lookups!HC50</f>
        <v>883</v>
      </c>
      <c r="HF71" s="14">
        <f>+Cap_MW_Lookups!HD50</f>
        <v>883</v>
      </c>
      <c r="HG71" s="14">
        <f>+Cap_MW_Lookups!HE50</f>
        <v>883</v>
      </c>
      <c r="HH71" s="14">
        <f>+Cap_MW_Lookups!HF50</f>
        <v>883</v>
      </c>
      <c r="HI71" s="14">
        <f>+Cap_MW_Lookups!HG50</f>
        <v>883</v>
      </c>
      <c r="HJ71" s="14">
        <f>+Cap_MW_Lookups!HH50</f>
        <v>883</v>
      </c>
      <c r="HK71" s="14">
        <f>+Cap_MW_Lookups!HI50</f>
        <v>883</v>
      </c>
      <c r="HL71" s="14">
        <f>+Cap_MW_Lookups!HJ50</f>
        <v>883</v>
      </c>
      <c r="HM71" s="14">
        <f>+Cap_MW_Lookups!HK50</f>
        <v>883</v>
      </c>
      <c r="HN71" s="14">
        <f>+Cap_MW_Lookups!HL50</f>
        <v>883</v>
      </c>
      <c r="HO71" s="14">
        <f>+Cap_MW_Lookups!HM50</f>
        <v>883</v>
      </c>
      <c r="HP71" s="14">
        <f>+Cap_MW_Lookups!HN50</f>
        <v>883</v>
      </c>
      <c r="HQ71" s="14">
        <f>+Cap_MW_Lookups!HO50</f>
        <v>883</v>
      </c>
      <c r="HR71" s="14">
        <f>+Cap_MW_Lookups!HP50</f>
        <v>883</v>
      </c>
      <c r="HS71" s="14">
        <f>+Cap_MW_Lookups!HQ50</f>
        <v>883</v>
      </c>
      <c r="HT71" s="14">
        <f>+Cap_MW_Lookups!HR50</f>
        <v>883</v>
      </c>
      <c r="HU71" s="14">
        <f>+Cap_MW_Lookups!HS50</f>
        <v>883</v>
      </c>
      <c r="HV71" s="14">
        <f>+Cap_MW_Lookups!HT50</f>
        <v>883</v>
      </c>
      <c r="HW71" s="14">
        <f>+Cap_MW_Lookups!HU50</f>
        <v>883</v>
      </c>
      <c r="HX71" s="14">
        <f>+Cap_MW_Lookups!HV50</f>
        <v>883</v>
      </c>
      <c r="HY71" s="14">
        <f>+Cap_MW_Lookups!HW50</f>
        <v>883</v>
      </c>
      <c r="HZ71" s="14">
        <f>+Cap_MW_Lookups!HX50</f>
        <v>883</v>
      </c>
      <c r="IA71" s="14">
        <f>+Cap_MW_Lookups!HY50</f>
        <v>883</v>
      </c>
      <c r="IB71" s="14">
        <f>+Cap_MW_Lookups!HZ50</f>
        <v>883</v>
      </c>
      <c r="IC71" s="14">
        <f>+Cap_MW_Lookups!IA50</f>
        <v>883</v>
      </c>
      <c r="ID71" s="14">
        <f>+Cap_MW_Lookups!IB50</f>
        <v>883</v>
      </c>
      <c r="IE71" s="14">
        <f>+Cap_MW_Lookups!IC50</f>
        <v>883</v>
      </c>
      <c r="IF71" s="14">
        <f>+Cap_MW_Lookups!ID50</f>
        <v>883</v>
      </c>
      <c r="IG71" s="14">
        <f>+Cap_MW_Lookups!IE50</f>
        <v>883</v>
      </c>
      <c r="IH71" s="14">
        <f>+Cap_MW_Lookups!IF50</f>
        <v>883</v>
      </c>
      <c r="II71" s="14">
        <f>+Cap_MW_Lookups!IG50</f>
        <v>883</v>
      </c>
      <c r="IJ71" s="14">
        <f>+Cap_MW_Lookups!IH50</f>
        <v>883</v>
      </c>
      <c r="IK71" s="14">
        <f>+Cap_MW_Lookups!II50</f>
        <v>883</v>
      </c>
      <c r="IL71" s="14">
        <f>+Cap_MW_Lookups!IJ50</f>
        <v>883</v>
      </c>
      <c r="IM71" s="14">
        <f>+Cap_MW_Lookups!IK50</f>
        <v>883</v>
      </c>
      <c r="IN71" s="14">
        <f>+Cap_MW_Lookups!IL50</f>
        <v>883</v>
      </c>
      <c r="IO71" s="14">
        <f>+Cap_MW_Lookups!IM50</f>
        <v>883</v>
      </c>
      <c r="IP71" s="14">
        <f>+Cap_MW_Lookups!IN50</f>
        <v>883</v>
      </c>
      <c r="IQ71" s="14">
        <f>+Cap_MW_Lookups!IO50</f>
        <v>883</v>
      </c>
      <c r="IR71" s="14">
        <f>+Cap_MW_Lookups!IP50</f>
        <v>883</v>
      </c>
      <c r="IS71" s="14">
        <f>+Cap_MW_Lookups!IQ50</f>
        <v>883</v>
      </c>
      <c r="IT71" s="14">
        <f>+Cap_MW_Lookups!IR50</f>
        <v>883</v>
      </c>
      <c r="IU71" s="14">
        <f>+Cap_MW_Lookups!IS50</f>
        <v>883</v>
      </c>
      <c r="IV71" s="14">
        <f>+Cap_MW_Lookups!IT50</f>
        <v>883</v>
      </c>
      <c r="IW71" s="14">
        <f>+Cap_MW_Lookups!IU50</f>
        <v>883</v>
      </c>
      <c r="IX71" s="14">
        <f>+Cap_MW_Lookups!IV50</f>
        <v>883</v>
      </c>
      <c r="IY71" s="14">
        <f>+Cap_MW_Lookups!IW50</f>
        <v>883</v>
      </c>
      <c r="IZ71" s="14">
        <f>+Cap_MW_Lookups!IX50</f>
        <v>883</v>
      </c>
      <c r="JA71" s="14">
        <f>+Cap_MW_Lookups!IY50</f>
        <v>883</v>
      </c>
      <c r="JB71" s="14">
        <f>+Cap_MW_Lookups!IZ50</f>
        <v>883</v>
      </c>
      <c r="JC71" s="14">
        <f>+Cap_MW_Lookups!JA50</f>
        <v>883</v>
      </c>
      <c r="JD71" s="14">
        <f>+Cap_MW_Lookups!JB50</f>
        <v>883</v>
      </c>
      <c r="JE71" s="14">
        <f>+Cap_MW_Lookups!JC50</f>
        <v>883</v>
      </c>
      <c r="JF71" s="14">
        <f>+Cap_MW_Lookups!JD50</f>
        <v>883</v>
      </c>
      <c r="JG71" s="14">
        <f>+Cap_MW_Lookups!JE50</f>
        <v>883</v>
      </c>
      <c r="JH71" s="14">
        <f>+Cap_MW_Lookups!JF50</f>
        <v>883</v>
      </c>
      <c r="JI71" s="14">
        <f>+Cap_MW_Lookups!JG50</f>
        <v>883</v>
      </c>
      <c r="JJ71" s="14">
        <f>+Cap_MW_Lookups!JH50</f>
        <v>883</v>
      </c>
      <c r="JK71" s="14">
        <f>+Cap_MW_Lookups!JI50</f>
        <v>883</v>
      </c>
      <c r="JL71" s="14">
        <f>+Cap_MW_Lookups!JJ50</f>
        <v>883</v>
      </c>
      <c r="JM71" s="14">
        <f>+Cap_MW_Lookups!JK50</f>
        <v>883</v>
      </c>
      <c r="JN71" s="14">
        <f>+Cap_MW_Lookups!JL50</f>
        <v>883</v>
      </c>
      <c r="JO71" s="14">
        <f>+Cap_MW_Lookups!JM50</f>
        <v>883</v>
      </c>
      <c r="JP71" s="14">
        <f>+Cap_MW_Lookups!JN50</f>
        <v>883</v>
      </c>
      <c r="JQ71" s="14">
        <f>+Cap_MW_Lookups!JO50</f>
        <v>883</v>
      </c>
      <c r="JR71" s="14">
        <f>+Cap_MW_Lookups!JP50</f>
        <v>883</v>
      </c>
      <c r="JS71" s="14">
        <f>+Cap_MW_Lookups!JQ50</f>
        <v>883</v>
      </c>
      <c r="JT71" s="14">
        <f>+Cap_MW_Lookups!JR50</f>
        <v>883</v>
      </c>
      <c r="JU71" s="14">
        <f>+Cap_MW_Lookups!JS50</f>
        <v>883</v>
      </c>
      <c r="JV71" s="14">
        <f>+Cap_MW_Lookups!JT50</f>
        <v>883</v>
      </c>
      <c r="JW71" s="14">
        <f>+Cap_MW_Lookups!JU50</f>
        <v>883</v>
      </c>
      <c r="JX71" s="14">
        <f>+Cap_MW_Lookups!JV50</f>
        <v>883</v>
      </c>
      <c r="JY71" s="14">
        <f>+Cap_MW_Lookups!JW50</f>
        <v>883</v>
      </c>
      <c r="JZ71" s="14">
        <f>+Cap_MW_Lookups!JX50</f>
        <v>883</v>
      </c>
      <c r="KA71" s="14">
        <f>+Cap_MW_Lookups!JY50</f>
        <v>883</v>
      </c>
      <c r="KB71" s="14">
        <f>+Cap_MW_Lookups!JZ50</f>
        <v>883</v>
      </c>
      <c r="KC71" s="14">
        <f>+Cap_MW_Lookups!KA50</f>
        <v>883</v>
      </c>
      <c r="KD71" s="14">
        <f>+Cap_MW_Lookups!KB50</f>
        <v>883</v>
      </c>
      <c r="KE71" s="14">
        <f>+Cap_MW_Lookups!KC50</f>
        <v>883</v>
      </c>
      <c r="KF71" s="14">
        <f>+Cap_MW_Lookups!KD50</f>
        <v>883</v>
      </c>
      <c r="KG71" s="14">
        <f>+Cap_MW_Lookups!KE50</f>
        <v>883</v>
      </c>
      <c r="KH71" s="14">
        <f>+Cap_MW_Lookups!KF50</f>
        <v>883</v>
      </c>
      <c r="KI71" s="14">
        <f>+Cap_MW_Lookups!KG50</f>
        <v>883</v>
      </c>
      <c r="KJ71" s="14">
        <f>+Cap_MW_Lookups!KH50</f>
        <v>883</v>
      </c>
      <c r="KK71" s="14">
        <f>+Cap_MW_Lookups!KI50</f>
        <v>883</v>
      </c>
      <c r="KL71" s="14">
        <f>+Cap_MW_Lookups!KJ50</f>
        <v>883</v>
      </c>
      <c r="KM71" s="14">
        <f>+Cap_MW_Lookups!KK50</f>
        <v>883</v>
      </c>
      <c r="KN71" s="14">
        <f>+Cap_MW_Lookups!KL50</f>
        <v>883</v>
      </c>
      <c r="KO71" s="14">
        <f>+Cap_MW_Lookups!KM50</f>
        <v>883</v>
      </c>
      <c r="KP71" s="14">
        <f>+Cap_MW_Lookups!KN50</f>
        <v>883</v>
      </c>
      <c r="KQ71" s="14">
        <f>+Cap_MW_Lookups!KO50</f>
        <v>883</v>
      </c>
      <c r="KR71" s="14">
        <f>+Cap_MW_Lookups!KP50</f>
        <v>883</v>
      </c>
      <c r="KS71" s="14">
        <f>+Cap_MW_Lookups!KQ50</f>
        <v>883</v>
      </c>
      <c r="KT71" s="14">
        <f>+Cap_MW_Lookups!KR50</f>
        <v>883</v>
      </c>
      <c r="KU71" s="14">
        <f>+Cap_MW_Lookups!KS50</f>
        <v>883</v>
      </c>
      <c r="KV71" s="14">
        <f>+Cap_MW_Lookups!KT50</f>
        <v>883</v>
      </c>
      <c r="KW71" s="14">
        <f>+Cap_MW_Lookups!KU50</f>
        <v>883</v>
      </c>
      <c r="KX71" s="14">
        <f>+Cap_MW_Lookups!KV50</f>
        <v>883</v>
      </c>
      <c r="KY71" s="14">
        <f>+Cap_MW_Lookups!KW50</f>
        <v>883</v>
      </c>
      <c r="KZ71" s="14">
        <f>+Cap_MW_Lookups!KX50</f>
        <v>883</v>
      </c>
      <c r="LA71" s="14">
        <f>+Cap_MW_Lookups!KY50</f>
        <v>883</v>
      </c>
      <c r="LB71" s="14">
        <f>+Cap_MW_Lookups!KZ50</f>
        <v>883</v>
      </c>
      <c r="LC71" s="14">
        <f>+Cap_MW_Lookups!LA50</f>
        <v>883</v>
      </c>
      <c r="LD71" s="14">
        <f>+Cap_MW_Lookups!LB50</f>
        <v>883</v>
      </c>
      <c r="LE71" s="14">
        <f>+Cap_MW_Lookups!LC50</f>
        <v>883</v>
      </c>
      <c r="LF71" s="14">
        <f>+Cap_MW_Lookups!LD50</f>
        <v>883</v>
      </c>
      <c r="LG71" s="14">
        <f>+Cap_MW_Lookups!LE50</f>
        <v>883</v>
      </c>
      <c r="LH71" s="14">
        <f>+Cap_MW_Lookups!LF50</f>
        <v>883</v>
      </c>
      <c r="LI71" s="14">
        <f>+Cap_MW_Lookups!LG50</f>
        <v>883</v>
      </c>
      <c r="LJ71" s="14">
        <f>+Cap_MW_Lookups!LH50</f>
        <v>883</v>
      </c>
      <c r="LK71" s="14">
        <f>+Cap_MW_Lookups!LI50</f>
        <v>883</v>
      </c>
      <c r="LL71" s="14">
        <f>+Cap_MW_Lookups!LJ50</f>
        <v>883</v>
      </c>
      <c r="LM71" s="14">
        <f>+Cap_MW_Lookups!LK50</f>
        <v>883</v>
      </c>
      <c r="LN71" s="14">
        <f>+Cap_MW_Lookups!LL50</f>
        <v>883</v>
      </c>
      <c r="LO71" s="14">
        <f>+Cap_MW_Lookups!LM50</f>
        <v>883</v>
      </c>
      <c r="LP71" s="14">
        <f>+Cap_MW_Lookups!LN50</f>
        <v>883</v>
      </c>
      <c r="LQ71" s="14">
        <f>+Cap_MW_Lookups!LO50</f>
        <v>883</v>
      </c>
      <c r="LR71" s="14">
        <f>+Cap_MW_Lookups!LP50</f>
        <v>883</v>
      </c>
      <c r="LS71" s="14">
        <f>+Cap_MW_Lookups!LQ50</f>
        <v>883</v>
      </c>
      <c r="LT71" s="14">
        <f>+Cap_MW_Lookups!LR50</f>
        <v>883</v>
      </c>
      <c r="LU71" s="14">
        <f>+Cap_MW_Lookups!LS50</f>
        <v>883</v>
      </c>
      <c r="LV71" s="14">
        <f>+Cap_MW_Lookups!LT50</f>
        <v>883</v>
      </c>
      <c r="LW71" s="14">
        <f>+Cap_MW_Lookups!LU50</f>
        <v>883</v>
      </c>
      <c r="LX71" s="14">
        <f>+Cap_MW_Lookups!LV50</f>
        <v>883</v>
      </c>
      <c r="LY71" s="14">
        <f>+Cap_MW_Lookups!LW50</f>
        <v>883</v>
      </c>
      <c r="LZ71" s="14">
        <f>+Cap_MW_Lookups!LX50</f>
        <v>883</v>
      </c>
      <c r="MA71" s="14">
        <f>+Cap_MW_Lookups!LY50</f>
        <v>883</v>
      </c>
      <c r="MB71" s="14">
        <f>+Cap_MW_Lookups!LZ50</f>
        <v>883</v>
      </c>
      <c r="MC71" s="14">
        <f>+Cap_MW_Lookups!MA50</f>
        <v>883</v>
      </c>
      <c r="MD71" s="14">
        <f>+Cap_MW_Lookups!MB50</f>
        <v>883</v>
      </c>
      <c r="ME71" s="14">
        <f>+Cap_MW_Lookups!MC50</f>
        <v>883</v>
      </c>
      <c r="MF71" s="14">
        <f>+Cap_MW_Lookups!MD50</f>
        <v>883</v>
      </c>
      <c r="MG71" s="14">
        <f>+Cap_MW_Lookups!ME50</f>
        <v>883</v>
      </c>
      <c r="MH71" s="14">
        <f>+Cap_MW_Lookups!MF50</f>
        <v>883</v>
      </c>
      <c r="MI71" s="14">
        <f>+Cap_MW_Lookups!MG50</f>
        <v>883</v>
      </c>
      <c r="MJ71" s="14">
        <f>+Cap_MW_Lookups!MH50</f>
        <v>883</v>
      </c>
      <c r="MK71" s="14">
        <f>+Cap_MW_Lookups!MI50</f>
        <v>883</v>
      </c>
      <c r="ML71" s="14">
        <f>+Cap_MW_Lookups!MJ50</f>
        <v>883</v>
      </c>
      <c r="MM71" s="14">
        <f>+Cap_MW_Lookups!MK50</f>
        <v>883</v>
      </c>
      <c r="MN71" s="14">
        <f>+Cap_MW_Lookups!ML50</f>
        <v>883</v>
      </c>
      <c r="MO71" s="14">
        <f>+Cap_MW_Lookups!MM50</f>
        <v>883</v>
      </c>
      <c r="MP71" s="14">
        <f>+Cap_MW_Lookups!MN50</f>
        <v>883</v>
      </c>
      <c r="MQ71" s="14">
        <f>+Cap_MW_Lookups!MO50</f>
        <v>883</v>
      </c>
      <c r="MR71" s="14">
        <f>+Cap_MW_Lookups!MP50</f>
        <v>883</v>
      </c>
      <c r="MS71" s="14">
        <f>+Cap_MW_Lookups!MQ50</f>
        <v>883</v>
      </c>
      <c r="MT71" s="14">
        <f>+Cap_MW_Lookups!MR50</f>
        <v>883</v>
      </c>
      <c r="MU71" s="14">
        <f>+Cap_MW_Lookups!MS50</f>
        <v>883</v>
      </c>
      <c r="MV71" s="14">
        <f>+Cap_MW_Lookups!MT50</f>
        <v>883</v>
      </c>
      <c r="MW71" s="14">
        <f>+Cap_MW_Lookups!MU50</f>
        <v>883</v>
      </c>
      <c r="MX71" s="14">
        <f>+Cap_MW_Lookups!MV50</f>
        <v>883</v>
      </c>
      <c r="MY71" s="14">
        <f>+Cap_MW_Lookups!MW50</f>
        <v>883</v>
      </c>
      <c r="MZ71" s="14">
        <f>+Cap_MW_Lookups!MX50</f>
        <v>883</v>
      </c>
      <c r="NA71" s="1"/>
      <c r="NB71" s="19" t="str">
        <f t="shared" ref="NB71:NB76" si="559">+D71</f>
        <v>Capacity MW</v>
      </c>
      <c r="NC71" s="14">
        <f t="shared" ref="NC71:NL74" si="560">AVERAGEIF($E$3:$MZ$3,NC$3,$E71:$MZ71)</f>
        <v>964</v>
      </c>
      <c r="ND71" s="14">
        <f t="shared" si="560"/>
        <v>964</v>
      </c>
      <c r="NE71" s="14">
        <f t="shared" si="560"/>
        <v>964</v>
      </c>
      <c r="NF71" s="14">
        <f t="shared" si="560"/>
        <v>950.58333333333337</v>
      </c>
      <c r="NG71" s="14">
        <f t="shared" si="560"/>
        <v>907.16666666666663</v>
      </c>
      <c r="NH71" s="14">
        <f t="shared" si="560"/>
        <v>883</v>
      </c>
      <c r="NI71" s="14">
        <f t="shared" si="560"/>
        <v>883</v>
      </c>
      <c r="NJ71" s="14">
        <f t="shared" si="560"/>
        <v>883</v>
      </c>
      <c r="NK71" s="14">
        <f t="shared" si="560"/>
        <v>883</v>
      </c>
      <c r="NL71" s="14">
        <f t="shared" si="560"/>
        <v>883</v>
      </c>
      <c r="NM71" s="14">
        <f t="shared" ref="NM71:NV74" si="561">AVERAGEIF($E$3:$MZ$3,NM$3,$E71:$MZ71)</f>
        <v>883</v>
      </c>
      <c r="NN71" s="14">
        <f t="shared" si="561"/>
        <v>883</v>
      </c>
      <c r="NO71" s="14">
        <f t="shared" si="561"/>
        <v>883</v>
      </c>
      <c r="NP71" s="14">
        <f t="shared" si="561"/>
        <v>883</v>
      </c>
      <c r="NQ71" s="14">
        <f t="shared" si="561"/>
        <v>883</v>
      </c>
      <c r="NR71" s="14">
        <f t="shared" si="561"/>
        <v>883</v>
      </c>
      <c r="NS71" s="14">
        <f t="shared" si="561"/>
        <v>883</v>
      </c>
      <c r="NT71" s="14">
        <f t="shared" si="561"/>
        <v>883</v>
      </c>
      <c r="NU71" s="14">
        <f t="shared" si="561"/>
        <v>883</v>
      </c>
      <c r="NV71" s="14">
        <f t="shared" si="561"/>
        <v>883</v>
      </c>
      <c r="NW71" s="14">
        <f t="shared" ref="NW71:OF74" si="562">AVERAGEIF($E$3:$MZ$3,NW$3,$E71:$MZ71)</f>
        <v>883</v>
      </c>
      <c r="NX71" s="14">
        <f t="shared" si="562"/>
        <v>883</v>
      </c>
      <c r="NY71" s="14">
        <f t="shared" si="562"/>
        <v>883</v>
      </c>
      <c r="NZ71" s="14">
        <f t="shared" si="562"/>
        <v>883</v>
      </c>
      <c r="OA71" s="14">
        <f t="shared" si="562"/>
        <v>883</v>
      </c>
      <c r="OB71" s="14">
        <f t="shared" si="562"/>
        <v>883</v>
      </c>
      <c r="OC71" s="14">
        <f t="shared" si="562"/>
        <v>883</v>
      </c>
      <c r="OD71" s="14">
        <f t="shared" si="562"/>
        <v>883</v>
      </c>
      <c r="OE71" s="14">
        <f t="shared" si="562"/>
        <v>883</v>
      </c>
      <c r="OF71" s="14">
        <f t="shared" si="562"/>
        <v>883</v>
      </c>
      <c r="OH71" s="58" t="str">
        <f>_xlfn.CONCAT(C71," ",D71)</f>
        <v>Phase I/II Transmission Facilities Capacity MW</v>
      </c>
    </row>
    <row r="72" spans="2:398" x14ac:dyDescent="0.25">
      <c r="C72" s="3"/>
      <c r="D72" s="19" t="s">
        <v>30</v>
      </c>
      <c r="E72" s="10">
        <f>INDEX(Allocations[#All],MATCH($C71,Allocations[[#All],[Invoice_Group]],0),MATCH($B$3,Allocations[#Headers],0))</f>
        <v>4.0299999999999998E-4</v>
      </c>
      <c r="F72" s="10">
        <f>INDEX(Allocations[#All],MATCH($C71,Allocations[[#All],[Invoice_Group]],0),MATCH($B$3,Allocations[#Headers],0))</f>
        <v>4.0299999999999998E-4</v>
      </c>
      <c r="G72" s="10">
        <f>INDEX(Allocations[#All],MATCH($C71,Allocations[[#All],[Invoice_Group]],0),MATCH($B$3,Allocations[#Headers],0))</f>
        <v>4.0299999999999998E-4</v>
      </c>
      <c r="H72" s="10">
        <f>INDEX(Allocations[#All],MATCH($C71,Allocations[[#All],[Invoice_Group]],0),MATCH($B$3,Allocations[#Headers],0))</f>
        <v>4.0299999999999998E-4</v>
      </c>
      <c r="I72" s="10">
        <f>INDEX(Allocations[#All],MATCH($C71,Allocations[[#All],[Invoice_Group]],0),MATCH($B$3,Allocations[#Headers],0))</f>
        <v>4.0299999999999998E-4</v>
      </c>
      <c r="J72" s="10">
        <f>INDEX(Allocations[#All],MATCH($C71,Allocations[[#All],[Invoice_Group]],0),MATCH($B$3,Allocations[#Headers],0))</f>
        <v>4.0299999999999998E-4</v>
      </c>
      <c r="K72" s="10">
        <f>INDEX(Allocations[#All],MATCH($C71,Allocations[[#All],[Invoice_Group]],0),MATCH($B$3,Allocations[#Headers],0))</f>
        <v>4.0299999999999998E-4</v>
      </c>
      <c r="L72" s="10">
        <f>INDEX(Allocations[#All],MATCH($C71,Allocations[[#All],[Invoice_Group]],0),MATCH($B$3,Allocations[#Headers],0))</f>
        <v>4.0299999999999998E-4</v>
      </c>
      <c r="M72" s="10">
        <f>INDEX(Allocations[#All],MATCH($C71,Allocations[[#All],[Invoice_Group]],0),MATCH($B$3,Allocations[#Headers],0))</f>
        <v>4.0299999999999998E-4</v>
      </c>
      <c r="N72" s="10">
        <f>INDEX(Allocations[#All],MATCH($C71,Allocations[[#All],[Invoice_Group]],0),MATCH($B$3,Allocations[#Headers],0))</f>
        <v>4.0299999999999998E-4</v>
      </c>
      <c r="O72" s="10">
        <f>INDEX(Allocations[#All],MATCH($C71,Allocations[[#All],[Invoice_Group]],0),MATCH($B$3,Allocations[#Headers],0))</f>
        <v>4.0299999999999998E-4</v>
      </c>
      <c r="P72" s="10">
        <f>INDEX(Allocations[#All],MATCH($C71,Allocations[[#All],[Invoice_Group]],0),MATCH($B$3,Allocations[#Headers],0))</f>
        <v>4.0299999999999998E-4</v>
      </c>
      <c r="Q72" s="10">
        <f>INDEX(Allocations[#All],MATCH($C71,Allocations[[#All],[Invoice_Group]],0),MATCH($B$3,Allocations[#Headers],0))</f>
        <v>4.0299999999999998E-4</v>
      </c>
      <c r="R72" s="10">
        <f>INDEX(Allocations[#All],MATCH($C71,Allocations[[#All],[Invoice_Group]],0),MATCH($B$3,Allocations[#Headers],0))</f>
        <v>4.0299999999999998E-4</v>
      </c>
      <c r="S72" s="10">
        <f>INDEX(Allocations[#All],MATCH($C71,Allocations[[#All],[Invoice_Group]],0),MATCH($B$3,Allocations[#Headers],0))</f>
        <v>4.0299999999999998E-4</v>
      </c>
      <c r="T72" s="10">
        <f>INDEX(Allocations[#All],MATCH($C71,Allocations[[#All],[Invoice_Group]],0),MATCH($B$3,Allocations[#Headers],0))</f>
        <v>4.0299999999999998E-4</v>
      </c>
      <c r="U72" s="10">
        <f>INDEX(Allocations[#All],MATCH($C71,Allocations[[#All],[Invoice_Group]],0),MATCH($B$3,Allocations[#Headers],0))</f>
        <v>4.0299999999999998E-4</v>
      </c>
      <c r="V72" s="10">
        <f>INDEX(Allocations[#All],MATCH($C71,Allocations[[#All],[Invoice_Group]],0),MATCH($B$3,Allocations[#Headers],0))</f>
        <v>4.0299999999999998E-4</v>
      </c>
      <c r="W72" s="10">
        <f>INDEX(Allocations[#All],MATCH($C71,Allocations[[#All],[Invoice_Group]],0),MATCH($B$3,Allocations[#Headers],0))</f>
        <v>4.0299999999999998E-4</v>
      </c>
      <c r="X72" s="10">
        <f>INDEX(Allocations[#All],MATCH($C71,Allocations[[#All],[Invoice_Group]],0),MATCH($B$3,Allocations[#Headers],0))</f>
        <v>4.0299999999999998E-4</v>
      </c>
      <c r="Y72" s="10">
        <f>INDEX(Allocations[#All],MATCH($C71,Allocations[[#All],[Invoice_Group]],0),MATCH($B$3,Allocations[#Headers],0))</f>
        <v>4.0299999999999998E-4</v>
      </c>
      <c r="Z72" s="10">
        <f>INDEX(Allocations[#All],MATCH($C71,Allocations[[#All],[Invoice_Group]],0),MATCH($B$3,Allocations[#Headers],0))</f>
        <v>4.0299999999999998E-4</v>
      </c>
      <c r="AA72" s="10">
        <f>INDEX(Allocations[#All],MATCH($C71,Allocations[[#All],[Invoice_Group]],0),MATCH($B$3,Allocations[#Headers],0))</f>
        <v>4.0299999999999998E-4</v>
      </c>
      <c r="AB72" s="10">
        <f>INDEX(Allocations[#All],MATCH($C71,Allocations[[#All],[Invoice_Group]],0),MATCH($B$3,Allocations[#Headers],0))</f>
        <v>4.0299999999999998E-4</v>
      </c>
      <c r="AC72" s="10">
        <f>INDEX(Allocations[#All],MATCH($C71,Allocations[[#All],[Invoice_Group]],0),MATCH($B$3,Allocations[#Headers],0))</f>
        <v>4.0299999999999998E-4</v>
      </c>
      <c r="AD72" s="10">
        <f>INDEX(Allocations[#All],MATCH($C71,Allocations[[#All],[Invoice_Group]],0),MATCH($B$3,Allocations[#Headers],0))</f>
        <v>4.0299999999999998E-4</v>
      </c>
      <c r="AE72" s="10">
        <f>INDEX(Allocations[#All],MATCH($C71,Allocations[[#All],[Invoice_Group]],0),MATCH($B$3,Allocations[#Headers],0))</f>
        <v>4.0299999999999998E-4</v>
      </c>
      <c r="AF72" s="10">
        <f>INDEX(Allocations[#All],MATCH($C71,Allocations[[#All],[Invoice_Group]],0),MATCH($B$3,Allocations[#Headers],0))</f>
        <v>4.0299999999999998E-4</v>
      </c>
      <c r="AG72" s="10">
        <f>INDEX(Allocations[#All],MATCH($C71,Allocations[[#All],[Invoice_Group]],0),MATCH($B$3,Allocations[#Headers],0))</f>
        <v>4.0299999999999998E-4</v>
      </c>
      <c r="AH72" s="10">
        <f>INDEX(Allocations[#All],MATCH($C71,Allocations[[#All],[Invoice_Group]],0),MATCH($B$3,Allocations[#Headers],0))</f>
        <v>4.0299999999999998E-4</v>
      </c>
      <c r="AI72" s="10">
        <f>INDEX(Allocations[#All],MATCH($C71,Allocations[[#All],[Invoice_Group]],0),MATCH($B$3,Allocations[#Headers],0))</f>
        <v>4.0299999999999998E-4</v>
      </c>
      <c r="AJ72" s="10">
        <f>INDEX(Allocations[#All],MATCH($C71,Allocations[[#All],[Invoice_Group]],0),MATCH($B$3,Allocations[#Headers],0))</f>
        <v>4.0299999999999998E-4</v>
      </c>
      <c r="AK72" s="10">
        <f>INDEX(Allocations[#All],MATCH($C71,Allocations[[#All],[Invoice_Group]],0),MATCH($B$3,Allocations[#Headers],0))</f>
        <v>4.0299999999999998E-4</v>
      </c>
      <c r="AL72" s="10">
        <f>INDEX(Allocations[#All],MATCH($C71,Allocations[[#All],[Invoice_Group]],0),MATCH($B$3,Allocations[#Headers],0))</f>
        <v>4.0299999999999998E-4</v>
      </c>
      <c r="AM72" s="10">
        <f>INDEX(Allocations[#All],MATCH($C71,Allocations[[#All],[Invoice_Group]],0),MATCH($B$3,Allocations[#Headers],0))</f>
        <v>4.0299999999999998E-4</v>
      </c>
      <c r="AN72" s="10">
        <f>INDEX(Allocations[#All],MATCH($C71,Allocations[[#All],[Invoice_Group]],0),MATCH($B$3,Allocations[#Headers],0))</f>
        <v>4.0299999999999998E-4</v>
      </c>
      <c r="AO72" s="10">
        <f>INDEX(Allocations[#All],MATCH($C71,Allocations[[#All],[Invoice_Group]],0),MATCH($B$3,Allocations[#Headers],0))</f>
        <v>4.0299999999999998E-4</v>
      </c>
      <c r="AP72" s="10">
        <f>INDEX(Allocations[#All],MATCH($C71,Allocations[[#All],[Invoice_Group]],0),MATCH($B$3,Allocations[#Headers],0))</f>
        <v>4.0299999999999998E-4</v>
      </c>
      <c r="AQ72" s="10">
        <f>INDEX(Allocations[#All],MATCH($C71,Allocations[[#All],[Invoice_Group]],0),MATCH($B$3,Allocations[#Headers],0))</f>
        <v>4.0299999999999998E-4</v>
      </c>
      <c r="AR72" s="10">
        <f>INDEX(Allocations[#All],MATCH($C71,Allocations[[#All],[Invoice_Group]],0),MATCH($B$3,Allocations[#Headers],0))</f>
        <v>4.0299999999999998E-4</v>
      </c>
      <c r="AS72" s="10">
        <f>INDEX(Allocations[#All],MATCH($C71,Allocations[[#All],[Invoice_Group]],0),MATCH($B$3,Allocations[#Headers],0))</f>
        <v>4.0299999999999998E-4</v>
      </c>
      <c r="AT72" s="10">
        <f>INDEX(Allocations[#All],MATCH($C71,Allocations[[#All],[Invoice_Group]],0),MATCH($B$3,Allocations[#Headers],0))</f>
        <v>4.0299999999999998E-4</v>
      </c>
      <c r="AU72" s="10">
        <f>INDEX(Allocations[#All],MATCH($C71,Allocations[[#All],[Invoice_Group]],0),MATCH($B$3,Allocations[#Headers],0))</f>
        <v>4.0299999999999998E-4</v>
      </c>
      <c r="AV72" s="10">
        <f>INDEX(Allocations[#All],MATCH($C71,Allocations[[#All],[Invoice_Group]],0),MATCH($B$3,Allocations[#Headers],0))</f>
        <v>4.0299999999999998E-4</v>
      </c>
      <c r="AW72" s="10">
        <f>INDEX(Allocations[#All],MATCH($C71,Allocations[[#All],[Invoice_Group]],0),MATCH($B$3,Allocations[#Headers],0))</f>
        <v>4.0299999999999998E-4</v>
      </c>
      <c r="AX72" s="10">
        <f>INDEX(Allocations[#All],MATCH($C71,Allocations[[#All],[Invoice_Group]],0),MATCH($B$3,Allocations[#Headers],0))</f>
        <v>4.0299999999999998E-4</v>
      </c>
      <c r="AY72" s="10">
        <f>INDEX(Allocations[#All],MATCH($C71,Allocations[[#All],[Invoice_Group]],0),MATCH($B$3,Allocations[#Headers],0))</f>
        <v>4.0299999999999998E-4</v>
      </c>
      <c r="AZ72" s="10">
        <f>INDEX(Allocations[#All],MATCH($C71,Allocations[[#All],[Invoice_Group]],0),MATCH($B$3,Allocations[#Headers],0))</f>
        <v>4.0299999999999998E-4</v>
      </c>
      <c r="BA72" s="10">
        <f>INDEX(Allocations[#All],MATCH($C71,Allocations[[#All],[Invoice_Group]],0),MATCH($B$3,Allocations[#Headers],0))</f>
        <v>4.0299999999999998E-4</v>
      </c>
      <c r="BB72" s="10">
        <f>INDEX(Allocations[#All],MATCH($C71,Allocations[[#All],[Invoice_Group]],0),MATCH($B$3,Allocations[#Headers],0))</f>
        <v>4.0299999999999998E-4</v>
      </c>
      <c r="BC72" s="10">
        <f>INDEX(Allocations[#All],MATCH($C71,Allocations[[#All],[Invoice_Group]],0),MATCH($B$3,Allocations[#Headers],0))</f>
        <v>4.0299999999999998E-4</v>
      </c>
      <c r="BD72" s="10">
        <f>INDEX(Allocations[#All],MATCH($C71,Allocations[[#All],[Invoice_Group]],0),MATCH($B$3,Allocations[#Headers],0))</f>
        <v>4.0299999999999998E-4</v>
      </c>
      <c r="BE72" s="10">
        <f>INDEX(Allocations[#All],MATCH($C71,Allocations[[#All],[Invoice_Group]],0),MATCH($B$3,Allocations[#Headers],0))</f>
        <v>4.0299999999999998E-4</v>
      </c>
      <c r="BF72" s="10">
        <f>INDEX(Allocations[#All],MATCH($C71,Allocations[[#All],[Invoice_Group]],0),MATCH($B$3,Allocations[#Headers],0))</f>
        <v>4.0299999999999998E-4</v>
      </c>
      <c r="BG72" s="10">
        <f>INDEX(Allocations[#All],MATCH($C71,Allocations[[#All],[Invoice_Group]],0),MATCH($B$3,Allocations[#Headers],0))</f>
        <v>4.0299999999999998E-4</v>
      </c>
      <c r="BH72" s="10">
        <f>INDEX(Allocations[#All],MATCH($C71,Allocations[[#All],[Invoice_Group]],0),MATCH($B$3,Allocations[#Headers],0))</f>
        <v>4.0299999999999998E-4</v>
      </c>
      <c r="BI72" s="10">
        <f>INDEX(Allocations[#All],MATCH($C71,Allocations[[#All],[Invoice_Group]],0),MATCH($B$3,Allocations[#Headers],0))</f>
        <v>4.0299999999999998E-4</v>
      </c>
      <c r="BJ72" s="10">
        <f>INDEX(Allocations[#All],MATCH($C71,Allocations[[#All],[Invoice_Group]],0),MATCH($B$3,Allocations[#Headers],0))</f>
        <v>4.0299999999999998E-4</v>
      </c>
      <c r="BK72" s="10">
        <f>INDEX(Allocations[#All],MATCH($C71,Allocations[[#All],[Invoice_Group]],0),MATCH($B$3,Allocations[#Headers],0))</f>
        <v>4.0299999999999998E-4</v>
      </c>
      <c r="BL72" s="10">
        <f>INDEX(Allocations[#All],MATCH($C71,Allocations[[#All],[Invoice_Group]],0),MATCH($B$3,Allocations[#Headers],0))</f>
        <v>4.0299999999999998E-4</v>
      </c>
      <c r="BM72" s="10">
        <f>INDEX(Allocations[#All],MATCH($C71,Allocations[[#All],[Invoice_Group]],0),MATCH($B$3,Allocations[#Headers],0))</f>
        <v>4.0299999999999998E-4</v>
      </c>
      <c r="BN72" s="10">
        <f>INDEX(Allocations[#All],MATCH($C71,Allocations[[#All],[Invoice_Group]],0),MATCH($B$3,Allocations[#Headers],0))</f>
        <v>4.0299999999999998E-4</v>
      </c>
      <c r="BO72" s="10">
        <f>INDEX(Allocations[#All],MATCH($C71,Allocations[[#All],[Invoice_Group]],0),MATCH($B$3,Allocations[#Headers],0))</f>
        <v>4.0299999999999998E-4</v>
      </c>
      <c r="BP72" s="10">
        <f>INDEX(Allocations[#All],MATCH($C71,Allocations[[#All],[Invoice_Group]],0),MATCH($B$3,Allocations[#Headers],0))</f>
        <v>4.0299999999999998E-4</v>
      </c>
      <c r="BQ72" s="10">
        <f>INDEX(Allocations[#All],MATCH($C71,Allocations[[#All],[Invoice_Group]],0),MATCH($B$3,Allocations[#Headers],0))</f>
        <v>4.0299999999999998E-4</v>
      </c>
      <c r="BR72" s="10">
        <f>INDEX(Allocations[#All],MATCH($C71,Allocations[[#All],[Invoice_Group]],0),MATCH($B$3,Allocations[#Headers],0))</f>
        <v>4.0299999999999998E-4</v>
      </c>
      <c r="BS72" s="10">
        <f>INDEX(Allocations[#All],MATCH($C71,Allocations[[#All],[Invoice_Group]],0),MATCH($B$3,Allocations[#Headers],0))</f>
        <v>4.0299999999999998E-4</v>
      </c>
      <c r="BT72" s="10">
        <f>INDEX(Allocations[#All],MATCH($C71,Allocations[[#All],[Invoice_Group]],0),MATCH($B$3,Allocations[#Headers],0))</f>
        <v>4.0299999999999998E-4</v>
      </c>
      <c r="BU72" s="10">
        <f>INDEX(Allocations[#All],MATCH($C71,Allocations[[#All],[Invoice_Group]],0),MATCH($B$3,Allocations[#Headers],0))</f>
        <v>4.0299999999999998E-4</v>
      </c>
      <c r="BV72" s="10">
        <f>INDEX(Allocations[#All],MATCH($C71,Allocations[[#All],[Invoice_Group]],0),MATCH($B$3,Allocations[#Headers],0))</f>
        <v>4.0299999999999998E-4</v>
      </c>
      <c r="BW72" s="10">
        <f>INDEX(Allocations[#All],MATCH($C71,Allocations[[#All],[Invoice_Group]],0),MATCH($B$3,Allocations[#Headers],0))</f>
        <v>4.0299999999999998E-4</v>
      </c>
      <c r="BX72" s="10">
        <f>INDEX(Allocations[#All],MATCH($C71,Allocations[[#All],[Invoice_Group]],0),MATCH($B$3,Allocations[#Headers],0))</f>
        <v>4.0299999999999998E-4</v>
      </c>
      <c r="BY72" s="10">
        <f>INDEX(Allocations[#All],MATCH($C71,Allocations[[#All],[Invoice_Group]],0),MATCH($B$3,Allocations[#Headers],0))</f>
        <v>4.0299999999999998E-4</v>
      </c>
      <c r="BZ72" s="10">
        <f>INDEX(Allocations[#All],MATCH($C71,Allocations[[#All],[Invoice_Group]],0),MATCH($B$3,Allocations[#Headers],0))</f>
        <v>4.0299999999999998E-4</v>
      </c>
      <c r="CA72" s="10">
        <f>INDEX(Allocations[#All],MATCH($C71,Allocations[[#All],[Invoice_Group]],0),MATCH($B$3,Allocations[#Headers],0))</f>
        <v>4.0299999999999998E-4</v>
      </c>
      <c r="CB72" s="10">
        <f>INDEX(Allocations[#All],MATCH($C71,Allocations[[#All],[Invoice_Group]],0),MATCH($B$3,Allocations[#Headers],0))</f>
        <v>4.0299999999999998E-4</v>
      </c>
      <c r="CC72" s="10">
        <f>INDEX(Allocations[#All],MATCH($C71,Allocations[[#All],[Invoice_Group]],0),MATCH($B$3,Allocations[#Headers],0))</f>
        <v>4.0299999999999998E-4</v>
      </c>
      <c r="CD72" s="10">
        <f>INDEX(Allocations[#All],MATCH($C71,Allocations[[#All],[Invoice_Group]],0),MATCH($B$3,Allocations[#Headers],0))</f>
        <v>4.0299999999999998E-4</v>
      </c>
      <c r="CE72" s="10">
        <f>INDEX(Allocations[#All],MATCH($C71,Allocations[[#All],[Invoice_Group]],0),MATCH($B$3,Allocations[#Headers],0))</f>
        <v>4.0299999999999998E-4</v>
      </c>
      <c r="CF72" s="10">
        <f>INDEX(Allocations[#All],MATCH($C71,Allocations[[#All],[Invoice_Group]],0),MATCH($B$3,Allocations[#Headers],0))</f>
        <v>4.0299999999999998E-4</v>
      </c>
      <c r="CG72" s="10">
        <f>INDEX(Allocations[#All],MATCH($C71,Allocations[[#All],[Invoice_Group]],0),MATCH($B$3,Allocations[#Headers],0))</f>
        <v>4.0299999999999998E-4</v>
      </c>
      <c r="CH72" s="10">
        <f>INDEX(Allocations[#All],MATCH($C71,Allocations[[#All],[Invoice_Group]],0),MATCH($B$3,Allocations[#Headers],0))</f>
        <v>4.0299999999999998E-4</v>
      </c>
      <c r="CI72" s="10">
        <f>INDEX(Allocations[#All],MATCH($C71,Allocations[[#All],[Invoice_Group]],0),MATCH($B$3,Allocations[#Headers],0))</f>
        <v>4.0299999999999998E-4</v>
      </c>
      <c r="CJ72" s="10">
        <f>INDEX(Allocations[#All],MATCH($C71,Allocations[[#All],[Invoice_Group]],0),MATCH($B$3,Allocations[#Headers],0))</f>
        <v>4.0299999999999998E-4</v>
      </c>
      <c r="CK72" s="10">
        <f>INDEX(Allocations[#All],MATCH($C71,Allocations[[#All],[Invoice_Group]],0),MATCH($B$3,Allocations[#Headers],0))</f>
        <v>4.0299999999999998E-4</v>
      </c>
      <c r="CL72" s="10">
        <f>INDEX(Allocations[#All],MATCH($C71,Allocations[[#All],[Invoice_Group]],0),MATCH($B$3,Allocations[#Headers],0))</f>
        <v>4.0299999999999998E-4</v>
      </c>
      <c r="CM72" s="10">
        <f>INDEX(Allocations[#All],MATCH($C71,Allocations[[#All],[Invoice_Group]],0),MATCH($B$3,Allocations[#Headers],0))</f>
        <v>4.0299999999999998E-4</v>
      </c>
      <c r="CN72" s="10">
        <f>INDEX(Allocations[#All],MATCH($C71,Allocations[[#All],[Invoice_Group]],0),MATCH($B$3,Allocations[#Headers],0))</f>
        <v>4.0299999999999998E-4</v>
      </c>
      <c r="CO72" s="10">
        <f>INDEX(Allocations[#All],MATCH($C71,Allocations[[#All],[Invoice_Group]],0),MATCH($B$3,Allocations[#Headers],0))</f>
        <v>4.0299999999999998E-4</v>
      </c>
      <c r="CP72" s="10">
        <f>INDEX(Allocations[#All],MATCH($C71,Allocations[[#All],[Invoice_Group]],0),MATCH($B$3,Allocations[#Headers],0))</f>
        <v>4.0299999999999998E-4</v>
      </c>
      <c r="CQ72" s="10">
        <f>INDEX(Allocations[#All],MATCH($C71,Allocations[[#All],[Invoice_Group]],0),MATCH($B$3,Allocations[#Headers],0))</f>
        <v>4.0299999999999998E-4</v>
      </c>
      <c r="CR72" s="10">
        <f>INDEX(Allocations[#All],MATCH($C71,Allocations[[#All],[Invoice_Group]],0),MATCH($B$3,Allocations[#Headers],0))</f>
        <v>4.0299999999999998E-4</v>
      </c>
      <c r="CS72" s="10">
        <f>INDEX(Allocations[#All],MATCH($C71,Allocations[[#All],[Invoice_Group]],0),MATCH($B$3,Allocations[#Headers],0))</f>
        <v>4.0299999999999998E-4</v>
      </c>
      <c r="CT72" s="10">
        <f>INDEX(Allocations[#All],MATCH($C71,Allocations[[#All],[Invoice_Group]],0),MATCH($B$3,Allocations[#Headers],0))</f>
        <v>4.0299999999999998E-4</v>
      </c>
      <c r="CU72" s="10">
        <f>INDEX(Allocations[#All],MATCH($C71,Allocations[[#All],[Invoice_Group]],0),MATCH($B$3,Allocations[#Headers],0))</f>
        <v>4.0299999999999998E-4</v>
      </c>
      <c r="CV72" s="10">
        <f>INDEX(Allocations[#All],MATCH($C71,Allocations[[#All],[Invoice_Group]],0),MATCH($B$3,Allocations[#Headers],0))</f>
        <v>4.0299999999999998E-4</v>
      </c>
      <c r="CW72" s="10">
        <f>INDEX(Allocations[#All],MATCH($C71,Allocations[[#All],[Invoice_Group]],0),MATCH($B$3,Allocations[#Headers],0))</f>
        <v>4.0299999999999998E-4</v>
      </c>
      <c r="CX72" s="10">
        <f>INDEX(Allocations[#All],MATCH($C71,Allocations[[#All],[Invoice_Group]],0),MATCH($B$3,Allocations[#Headers],0))</f>
        <v>4.0299999999999998E-4</v>
      </c>
      <c r="CY72" s="10">
        <f>INDEX(Allocations[#All],MATCH($C71,Allocations[[#All],[Invoice_Group]],0),MATCH($B$3,Allocations[#Headers],0))</f>
        <v>4.0299999999999998E-4</v>
      </c>
      <c r="CZ72" s="10">
        <f>INDEX(Allocations[#All],MATCH($C71,Allocations[[#All],[Invoice_Group]],0),MATCH($B$3,Allocations[#Headers],0))</f>
        <v>4.0299999999999998E-4</v>
      </c>
      <c r="DA72" s="10">
        <f>INDEX(Allocations[#All],MATCH($C71,Allocations[[#All],[Invoice_Group]],0),MATCH($B$3,Allocations[#Headers],0))</f>
        <v>4.0299999999999998E-4</v>
      </c>
      <c r="DB72" s="10">
        <f>INDEX(Allocations[#All],MATCH($C71,Allocations[[#All],[Invoice_Group]],0),MATCH($B$3,Allocations[#Headers],0))</f>
        <v>4.0299999999999998E-4</v>
      </c>
      <c r="DC72" s="10">
        <f>INDEX(Allocations[#All],MATCH($C71,Allocations[[#All],[Invoice_Group]],0),MATCH($B$3,Allocations[#Headers],0))</f>
        <v>4.0299999999999998E-4</v>
      </c>
      <c r="DD72" s="10">
        <f>INDEX(Allocations[#All],MATCH($C71,Allocations[[#All],[Invoice_Group]],0),MATCH($B$3,Allocations[#Headers],0))</f>
        <v>4.0299999999999998E-4</v>
      </c>
      <c r="DE72" s="10">
        <f>INDEX(Allocations[#All],MATCH($C71,Allocations[[#All],[Invoice_Group]],0),MATCH($B$3,Allocations[#Headers],0))</f>
        <v>4.0299999999999998E-4</v>
      </c>
      <c r="DF72" s="10">
        <f>INDEX(Allocations[#All],MATCH($C71,Allocations[[#All],[Invoice_Group]],0),MATCH($B$3,Allocations[#Headers],0))</f>
        <v>4.0299999999999998E-4</v>
      </c>
      <c r="DG72" s="10">
        <f>INDEX(Allocations[#All],MATCH($C71,Allocations[[#All],[Invoice_Group]],0),MATCH($B$3,Allocations[#Headers],0))</f>
        <v>4.0299999999999998E-4</v>
      </c>
      <c r="DH72" s="10">
        <f>INDEX(Allocations[#All],MATCH($C71,Allocations[[#All],[Invoice_Group]],0),MATCH($B$3,Allocations[#Headers],0))</f>
        <v>4.0299999999999998E-4</v>
      </c>
      <c r="DI72" s="10">
        <f>INDEX(Allocations[#All],MATCH($C71,Allocations[[#All],[Invoice_Group]],0),MATCH($B$3,Allocations[#Headers],0))</f>
        <v>4.0299999999999998E-4</v>
      </c>
      <c r="DJ72" s="10">
        <f>INDEX(Allocations[#All],MATCH($C71,Allocations[[#All],[Invoice_Group]],0),MATCH($B$3,Allocations[#Headers],0))</f>
        <v>4.0299999999999998E-4</v>
      </c>
      <c r="DK72" s="10">
        <f>INDEX(Allocations[#All],MATCH($C71,Allocations[[#All],[Invoice_Group]],0),MATCH($B$3,Allocations[#Headers],0))</f>
        <v>4.0299999999999998E-4</v>
      </c>
      <c r="DL72" s="10">
        <f>INDEX(Allocations[#All],MATCH($C71,Allocations[[#All],[Invoice_Group]],0),MATCH($B$3,Allocations[#Headers],0))</f>
        <v>4.0299999999999998E-4</v>
      </c>
      <c r="DM72" s="10">
        <f>INDEX(Allocations[#All],MATCH($C71,Allocations[[#All],[Invoice_Group]],0),MATCH($B$3,Allocations[#Headers],0))</f>
        <v>4.0299999999999998E-4</v>
      </c>
      <c r="DN72" s="10">
        <f>INDEX(Allocations[#All],MATCH($C71,Allocations[[#All],[Invoice_Group]],0),MATCH($B$3,Allocations[#Headers],0))</f>
        <v>4.0299999999999998E-4</v>
      </c>
      <c r="DO72" s="10">
        <f>INDEX(Allocations[#All],MATCH($C71,Allocations[[#All],[Invoice_Group]],0),MATCH($B$3,Allocations[#Headers],0))</f>
        <v>4.0299999999999998E-4</v>
      </c>
      <c r="DP72" s="10">
        <f>INDEX(Allocations[#All],MATCH($C71,Allocations[[#All],[Invoice_Group]],0),MATCH($B$3,Allocations[#Headers],0))</f>
        <v>4.0299999999999998E-4</v>
      </c>
      <c r="DQ72" s="10">
        <f>INDEX(Allocations[#All],MATCH($C71,Allocations[[#All],[Invoice_Group]],0),MATCH($B$3,Allocations[#Headers],0))</f>
        <v>4.0299999999999998E-4</v>
      </c>
      <c r="DR72" s="10">
        <f>INDEX(Allocations[#All],MATCH($C71,Allocations[[#All],[Invoice_Group]],0),MATCH($B$3,Allocations[#Headers],0))</f>
        <v>4.0299999999999998E-4</v>
      </c>
      <c r="DS72" s="10">
        <f>INDEX(Allocations[#All],MATCH($C71,Allocations[[#All],[Invoice_Group]],0),MATCH($B$3,Allocations[#Headers],0))</f>
        <v>4.0299999999999998E-4</v>
      </c>
      <c r="DT72" s="10">
        <f>INDEX(Allocations[#All],MATCH($C71,Allocations[[#All],[Invoice_Group]],0),MATCH($B$3,Allocations[#Headers],0))</f>
        <v>4.0299999999999998E-4</v>
      </c>
      <c r="DU72" s="10">
        <f>INDEX(Allocations[#All],MATCH($C71,Allocations[[#All],[Invoice_Group]],0),MATCH($B$3,Allocations[#Headers],0))</f>
        <v>4.0299999999999998E-4</v>
      </c>
      <c r="DV72" s="10">
        <f>INDEX(Allocations[#All],MATCH($C71,Allocations[[#All],[Invoice_Group]],0),MATCH($B$3,Allocations[#Headers],0))</f>
        <v>4.0299999999999998E-4</v>
      </c>
      <c r="DW72" s="10">
        <f>INDEX(Allocations[#All],MATCH($C71,Allocations[[#All],[Invoice_Group]],0),MATCH($B$3,Allocations[#Headers],0))</f>
        <v>4.0299999999999998E-4</v>
      </c>
      <c r="DX72" s="10">
        <f>INDEX(Allocations[#All],MATCH($C71,Allocations[[#All],[Invoice_Group]],0),MATCH($B$3,Allocations[#Headers],0))</f>
        <v>4.0299999999999998E-4</v>
      </c>
      <c r="DY72" s="10">
        <f>INDEX(Allocations[#All],MATCH($C71,Allocations[[#All],[Invoice_Group]],0),MATCH($B$3,Allocations[#Headers],0))</f>
        <v>4.0299999999999998E-4</v>
      </c>
      <c r="DZ72" s="10">
        <f>INDEX(Allocations[#All],MATCH($C71,Allocations[[#All],[Invoice_Group]],0),MATCH($B$3,Allocations[#Headers],0))</f>
        <v>4.0299999999999998E-4</v>
      </c>
      <c r="EA72" s="10">
        <f>INDEX(Allocations[#All],MATCH($C71,Allocations[[#All],[Invoice_Group]],0),MATCH($B$3,Allocations[#Headers],0))</f>
        <v>4.0299999999999998E-4</v>
      </c>
      <c r="EB72" s="10">
        <f>INDEX(Allocations[#All],MATCH($C71,Allocations[[#All],[Invoice_Group]],0),MATCH($B$3,Allocations[#Headers],0))</f>
        <v>4.0299999999999998E-4</v>
      </c>
      <c r="EC72" s="10">
        <f>INDEX(Allocations[#All],MATCH($C71,Allocations[[#All],[Invoice_Group]],0),MATCH($B$3,Allocations[#Headers],0))</f>
        <v>4.0299999999999998E-4</v>
      </c>
      <c r="ED72" s="10">
        <f>INDEX(Allocations[#All],MATCH($C71,Allocations[[#All],[Invoice_Group]],0),MATCH($B$3,Allocations[#Headers],0))</f>
        <v>4.0299999999999998E-4</v>
      </c>
      <c r="EE72" s="10">
        <f>INDEX(Allocations[#All],MATCH($C71,Allocations[[#All],[Invoice_Group]],0),MATCH($B$3,Allocations[#Headers],0))</f>
        <v>4.0299999999999998E-4</v>
      </c>
      <c r="EF72" s="10">
        <f>INDEX(Allocations[#All],MATCH($C71,Allocations[[#All],[Invoice_Group]],0),MATCH($B$3,Allocations[#Headers],0))</f>
        <v>4.0299999999999998E-4</v>
      </c>
      <c r="EG72" s="10">
        <f>INDEX(Allocations[#All],MATCH($C71,Allocations[[#All],[Invoice_Group]],0),MATCH($B$3,Allocations[#Headers],0))</f>
        <v>4.0299999999999998E-4</v>
      </c>
      <c r="EH72" s="10">
        <f>INDEX(Allocations[#All],MATCH($C71,Allocations[[#All],[Invoice_Group]],0),MATCH($B$3,Allocations[#Headers],0))</f>
        <v>4.0299999999999998E-4</v>
      </c>
      <c r="EI72" s="10">
        <f>INDEX(Allocations[#All],MATCH($C71,Allocations[[#All],[Invoice_Group]],0),MATCH($B$3,Allocations[#Headers],0))</f>
        <v>4.0299999999999998E-4</v>
      </c>
      <c r="EJ72" s="10">
        <f>INDEX(Allocations[#All],MATCH($C71,Allocations[[#All],[Invoice_Group]],0),MATCH($B$3,Allocations[#Headers],0))</f>
        <v>4.0299999999999998E-4</v>
      </c>
      <c r="EK72" s="10">
        <f>INDEX(Allocations[#All],MATCH($C71,Allocations[[#All],[Invoice_Group]],0),MATCH($B$3,Allocations[#Headers],0))</f>
        <v>4.0299999999999998E-4</v>
      </c>
      <c r="EL72" s="10">
        <f>INDEX(Allocations[#All],MATCH($C71,Allocations[[#All],[Invoice_Group]],0),MATCH($B$3,Allocations[#Headers],0))</f>
        <v>4.0299999999999998E-4</v>
      </c>
      <c r="EM72" s="10">
        <f>INDEX(Allocations[#All],MATCH($C71,Allocations[[#All],[Invoice_Group]],0),MATCH($B$3,Allocations[#Headers],0))</f>
        <v>4.0299999999999998E-4</v>
      </c>
      <c r="EN72" s="10">
        <f>INDEX(Allocations[#All],MATCH($C71,Allocations[[#All],[Invoice_Group]],0),MATCH($B$3,Allocations[#Headers],0))</f>
        <v>4.0299999999999998E-4</v>
      </c>
      <c r="EO72" s="10">
        <f>INDEX(Allocations[#All],MATCH($C71,Allocations[[#All],[Invoice_Group]],0),MATCH($B$3,Allocations[#Headers],0))</f>
        <v>4.0299999999999998E-4</v>
      </c>
      <c r="EP72" s="10">
        <f>INDEX(Allocations[#All],MATCH($C71,Allocations[[#All],[Invoice_Group]],0),MATCH($B$3,Allocations[#Headers],0))</f>
        <v>4.0299999999999998E-4</v>
      </c>
      <c r="EQ72" s="10">
        <f>INDEX(Allocations[#All],MATCH($C71,Allocations[[#All],[Invoice_Group]],0),MATCH($B$3,Allocations[#Headers],0))</f>
        <v>4.0299999999999998E-4</v>
      </c>
      <c r="ER72" s="10">
        <f>INDEX(Allocations[#All],MATCH($C71,Allocations[[#All],[Invoice_Group]],0),MATCH($B$3,Allocations[#Headers],0))</f>
        <v>4.0299999999999998E-4</v>
      </c>
      <c r="ES72" s="10">
        <f>INDEX(Allocations[#All],MATCH($C71,Allocations[[#All],[Invoice_Group]],0),MATCH($B$3,Allocations[#Headers],0))</f>
        <v>4.0299999999999998E-4</v>
      </c>
      <c r="ET72" s="10">
        <f>INDEX(Allocations[#All],MATCH($C71,Allocations[[#All],[Invoice_Group]],0),MATCH($B$3,Allocations[#Headers],0))</f>
        <v>4.0299999999999998E-4</v>
      </c>
      <c r="EU72" s="10">
        <f>INDEX(Allocations[#All],MATCH($C71,Allocations[[#All],[Invoice_Group]],0),MATCH($B$3,Allocations[#Headers],0))</f>
        <v>4.0299999999999998E-4</v>
      </c>
      <c r="EV72" s="10">
        <f>INDEX(Allocations[#All],MATCH($C71,Allocations[[#All],[Invoice_Group]],0),MATCH($B$3,Allocations[#Headers],0))</f>
        <v>4.0299999999999998E-4</v>
      </c>
      <c r="EW72" s="10">
        <f>INDEX(Allocations[#All],MATCH($C71,Allocations[[#All],[Invoice_Group]],0),MATCH($B$3,Allocations[#Headers],0))</f>
        <v>4.0299999999999998E-4</v>
      </c>
      <c r="EX72" s="10">
        <f>INDEX(Allocations[#All],MATCH($C71,Allocations[[#All],[Invoice_Group]],0),MATCH($B$3,Allocations[#Headers],0))</f>
        <v>4.0299999999999998E-4</v>
      </c>
      <c r="EY72" s="10">
        <f>INDEX(Allocations[#All],MATCH($C71,Allocations[[#All],[Invoice_Group]],0),MATCH($B$3,Allocations[#Headers],0))</f>
        <v>4.0299999999999998E-4</v>
      </c>
      <c r="EZ72" s="10">
        <f>INDEX(Allocations[#All],MATCH($C71,Allocations[[#All],[Invoice_Group]],0),MATCH($B$3,Allocations[#Headers],0))</f>
        <v>4.0299999999999998E-4</v>
      </c>
      <c r="FA72" s="10">
        <f>INDEX(Allocations[#All],MATCH($C71,Allocations[[#All],[Invoice_Group]],0),MATCH($B$3,Allocations[#Headers],0))</f>
        <v>4.0299999999999998E-4</v>
      </c>
      <c r="FB72" s="10">
        <f>INDEX(Allocations[#All],MATCH($C71,Allocations[[#All],[Invoice_Group]],0),MATCH($B$3,Allocations[#Headers],0))</f>
        <v>4.0299999999999998E-4</v>
      </c>
      <c r="FC72" s="10">
        <f>INDEX(Allocations[#All],MATCH($C71,Allocations[[#All],[Invoice_Group]],0),MATCH($B$3,Allocations[#Headers],0))</f>
        <v>4.0299999999999998E-4</v>
      </c>
      <c r="FD72" s="10">
        <f>INDEX(Allocations[#All],MATCH($C71,Allocations[[#All],[Invoice_Group]],0),MATCH($B$3,Allocations[#Headers],0))</f>
        <v>4.0299999999999998E-4</v>
      </c>
      <c r="FE72" s="10">
        <f>INDEX(Allocations[#All],MATCH($C71,Allocations[[#All],[Invoice_Group]],0),MATCH($B$3,Allocations[#Headers],0))</f>
        <v>4.0299999999999998E-4</v>
      </c>
      <c r="FF72" s="10">
        <f>INDEX(Allocations[#All],MATCH($C71,Allocations[[#All],[Invoice_Group]],0),MATCH($B$3,Allocations[#Headers],0))</f>
        <v>4.0299999999999998E-4</v>
      </c>
      <c r="FG72" s="10">
        <f>INDEX(Allocations[#All],MATCH($C71,Allocations[[#All],[Invoice_Group]],0),MATCH($B$3,Allocations[#Headers],0))</f>
        <v>4.0299999999999998E-4</v>
      </c>
      <c r="FH72" s="10">
        <f>INDEX(Allocations[#All],MATCH($C71,Allocations[[#All],[Invoice_Group]],0),MATCH($B$3,Allocations[#Headers],0))</f>
        <v>4.0299999999999998E-4</v>
      </c>
      <c r="FI72" s="10">
        <f>INDEX(Allocations[#All],MATCH($C71,Allocations[[#All],[Invoice_Group]],0),MATCH($B$3,Allocations[#Headers],0))</f>
        <v>4.0299999999999998E-4</v>
      </c>
      <c r="FJ72" s="10">
        <f>INDEX(Allocations[#All],MATCH($C71,Allocations[[#All],[Invoice_Group]],0),MATCH($B$3,Allocations[#Headers],0))</f>
        <v>4.0299999999999998E-4</v>
      </c>
      <c r="FK72" s="10">
        <f>INDEX(Allocations[#All],MATCH($C71,Allocations[[#All],[Invoice_Group]],0),MATCH($B$3,Allocations[#Headers],0))</f>
        <v>4.0299999999999998E-4</v>
      </c>
      <c r="FL72" s="10">
        <f>INDEX(Allocations[#All],MATCH($C71,Allocations[[#All],[Invoice_Group]],0),MATCH($B$3,Allocations[#Headers],0))</f>
        <v>4.0299999999999998E-4</v>
      </c>
      <c r="FM72" s="10">
        <f>INDEX(Allocations[#All],MATCH($C71,Allocations[[#All],[Invoice_Group]],0),MATCH($B$3,Allocations[#Headers],0))</f>
        <v>4.0299999999999998E-4</v>
      </c>
      <c r="FN72" s="10">
        <f>INDEX(Allocations[#All],MATCH($C71,Allocations[[#All],[Invoice_Group]],0),MATCH($B$3,Allocations[#Headers],0))</f>
        <v>4.0299999999999998E-4</v>
      </c>
      <c r="FO72" s="10">
        <f>INDEX(Allocations[#All],MATCH($C71,Allocations[[#All],[Invoice_Group]],0),MATCH($B$3,Allocations[#Headers],0))</f>
        <v>4.0299999999999998E-4</v>
      </c>
      <c r="FP72" s="10">
        <f>INDEX(Allocations[#All],MATCH($C71,Allocations[[#All],[Invoice_Group]],0),MATCH($B$3,Allocations[#Headers],0))</f>
        <v>4.0299999999999998E-4</v>
      </c>
      <c r="FQ72" s="10">
        <f>INDEX(Allocations[#All],MATCH($C71,Allocations[[#All],[Invoice_Group]],0),MATCH($B$3,Allocations[#Headers],0))</f>
        <v>4.0299999999999998E-4</v>
      </c>
      <c r="FR72" s="10">
        <f>INDEX(Allocations[#All],MATCH($C71,Allocations[[#All],[Invoice_Group]],0),MATCH($B$3,Allocations[#Headers],0))</f>
        <v>4.0299999999999998E-4</v>
      </c>
      <c r="FS72" s="10">
        <f>INDEX(Allocations[#All],MATCH($C71,Allocations[[#All],[Invoice_Group]],0),MATCH($B$3,Allocations[#Headers],0))</f>
        <v>4.0299999999999998E-4</v>
      </c>
      <c r="FT72" s="10">
        <f>INDEX(Allocations[#All],MATCH($C71,Allocations[[#All],[Invoice_Group]],0),MATCH($B$3,Allocations[#Headers],0))</f>
        <v>4.0299999999999998E-4</v>
      </c>
      <c r="FU72" s="10">
        <f>INDEX(Allocations[#All],MATCH($C71,Allocations[[#All],[Invoice_Group]],0),MATCH($B$3,Allocations[#Headers],0))</f>
        <v>4.0299999999999998E-4</v>
      </c>
      <c r="FV72" s="10">
        <f>INDEX(Allocations[#All],MATCH($C71,Allocations[[#All],[Invoice_Group]],0),MATCH($B$3,Allocations[#Headers],0))</f>
        <v>4.0299999999999998E-4</v>
      </c>
      <c r="FW72" s="10">
        <f>INDEX(Allocations[#All],MATCH($C71,Allocations[[#All],[Invoice_Group]],0),MATCH($B$3,Allocations[#Headers],0))</f>
        <v>4.0299999999999998E-4</v>
      </c>
      <c r="FX72" s="10">
        <f>INDEX(Allocations[#All],MATCH($C71,Allocations[[#All],[Invoice_Group]],0),MATCH($B$3,Allocations[#Headers],0))</f>
        <v>4.0299999999999998E-4</v>
      </c>
      <c r="FY72" s="10">
        <f>INDEX(Allocations[#All],MATCH($C71,Allocations[[#All],[Invoice_Group]],0),MATCH($B$3,Allocations[#Headers],0))</f>
        <v>4.0299999999999998E-4</v>
      </c>
      <c r="FZ72" s="10">
        <f>INDEX(Allocations[#All],MATCH($C71,Allocations[[#All],[Invoice_Group]],0),MATCH($B$3,Allocations[#Headers],0))</f>
        <v>4.0299999999999998E-4</v>
      </c>
      <c r="GA72" s="10">
        <f>INDEX(Allocations[#All],MATCH($C71,Allocations[[#All],[Invoice_Group]],0),MATCH($B$3,Allocations[#Headers],0))</f>
        <v>4.0299999999999998E-4</v>
      </c>
      <c r="GB72" s="10">
        <f>INDEX(Allocations[#All],MATCH($C71,Allocations[[#All],[Invoice_Group]],0),MATCH($B$3,Allocations[#Headers],0))</f>
        <v>4.0299999999999998E-4</v>
      </c>
      <c r="GC72" s="10">
        <f>INDEX(Allocations[#All],MATCH($C71,Allocations[[#All],[Invoice_Group]],0),MATCH($B$3,Allocations[#Headers],0))</f>
        <v>4.0299999999999998E-4</v>
      </c>
      <c r="GD72" s="10">
        <f>INDEX(Allocations[#All],MATCH($C71,Allocations[[#All],[Invoice_Group]],0),MATCH($B$3,Allocations[#Headers],0))</f>
        <v>4.0299999999999998E-4</v>
      </c>
      <c r="GE72" s="10">
        <f>INDEX(Allocations[#All],MATCH($C71,Allocations[[#All],[Invoice_Group]],0),MATCH($B$3,Allocations[#Headers],0))</f>
        <v>4.0299999999999998E-4</v>
      </c>
      <c r="GF72" s="10">
        <f>INDEX(Allocations[#All],MATCH($C71,Allocations[[#All],[Invoice_Group]],0),MATCH($B$3,Allocations[#Headers],0))</f>
        <v>4.0299999999999998E-4</v>
      </c>
      <c r="GG72" s="10">
        <f>INDEX(Allocations[#All],MATCH($C71,Allocations[[#All],[Invoice_Group]],0),MATCH($B$3,Allocations[#Headers],0))</f>
        <v>4.0299999999999998E-4</v>
      </c>
      <c r="GH72" s="10">
        <f>INDEX(Allocations[#All],MATCH($C71,Allocations[[#All],[Invoice_Group]],0),MATCH($B$3,Allocations[#Headers],0))</f>
        <v>4.0299999999999998E-4</v>
      </c>
      <c r="GI72" s="10">
        <f>INDEX(Allocations[#All],MATCH($C71,Allocations[[#All],[Invoice_Group]],0),MATCH($B$3,Allocations[#Headers],0))</f>
        <v>4.0299999999999998E-4</v>
      </c>
      <c r="GJ72" s="10">
        <f>INDEX(Allocations[#All],MATCH($C71,Allocations[[#All],[Invoice_Group]],0),MATCH($B$3,Allocations[#Headers],0))</f>
        <v>4.0299999999999998E-4</v>
      </c>
      <c r="GK72" s="10">
        <f>INDEX(Allocations[#All],MATCH($C71,Allocations[[#All],[Invoice_Group]],0),MATCH($B$3,Allocations[#Headers],0))</f>
        <v>4.0299999999999998E-4</v>
      </c>
      <c r="GL72" s="10">
        <f>INDEX(Allocations[#All],MATCH($C71,Allocations[[#All],[Invoice_Group]],0),MATCH($B$3,Allocations[#Headers],0))</f>
        <v>4.0299999999999998E-4</v>
      </c>
      <c r="GM72" s="10">
        <f>INDEX(Allocations[#All],MATCH($C71,Allocations[[#All],[Invoice_Group]],0),MATCH($B$3,Allocations[#Headers],0))</f>
        <v>4.0299999999999998E-4</v>
      </c>
      <c r="GN72" s="10">
        <f>INDEX(Allocations[#All],MATCH($C71,Allocations[[#All],[Invoice_Group]],0),MATCH($B$3,Allocations[#Headers],0))</f>
        <v>4.0299999999999998E-4</v>
      </c>
      <c r="GO72" s="10">
        <f>INDEX(Allocations[#All],MATCH($C71,Allocations[[#All],[Invoice_Group]],0),MATCH($B$3,Allocations[#Headers],0))</f>
        <v>4.0299999999999998E-4</v>
      </c>
      <c r="GP72" s="10">
        <f>INDEX(Allocations[#All],MATCH($C71,Allocations[[#All],[Invoice_Group]],0),MATCH($B$3,Allocations[#Headers],0))</f>
        <v>4.0299999999999998E-4</v>
      </c>
      <c r="GQ72" s="10">
        <f>INDEX(Allocations[#All],MATCH($C71,Allocations[[#All],[Invoice_Group]],0),MATCH($B$3,Allocations[#Headers],0))</f>
        <v>4.0299999999999998E-4</v>
      </c>
      <c r="GR72" s="10">
        <f>INDEX(Allocations[#All],MATCH($C71,Allocations[[#All],[Invoice_Group]],0),MATCH($B$3,Allocations[#Headers],0))</f>
        <v>4.0299999999999998E-4</v>
      </c>
      <c r="GS72" s="10">
        <f>INDEX(Allocations[#All],MATCH($C71,Allocations[[#All],[Invoice_Group]],0),MATCH($B$3,Allocations[#Headers],0))</f>
        <v>4.0299999999999998E-4</v>
      </c>
      <c r="GT72" s="10">
        <f>INDEX(Allocations[#All],MATCH($C71,Allocations[[#All],[Invoice_Group]],0),MATCH($B$3,Allocations[#Headers],0))</f>
        <v>4.0299999999999998E-4</v>
      </c>
      <c r="GU72" s="10">
        <f>INDEX(Allocations[#All],MATCH($C71,Allocations[[#All],[Invoice_Group]],0),MATCH($B$3,Allocations[#Headers],0))</f>
        <v>4.0299999999999998E-4</v>
      </c>
      <c r="GV72" s="10">
        <f>INDEX(Allocations[#All],MATCH($C71,Allocations[[#All],[Invoice_Group]],0),MATCH($B$3,Allocations[#Headers],0))</f>
        <v>4.0299999999999998E-4</v>
      </c>
      <c r="GW72" s="10">
        <f>INDEX(Allocations[#All],MATCH($C71,Allocations[[#All],[Invoice_Group]],0),MATCH($B$3,Allocations[#Headers],0))</f>
        <v>4.0299999999999998E-4</v>
      </c>
      <c r="GX72" s="10">
        <f>INDEX(Allocations[#All],MATCH($C71,Allocations[[#All],[Invoice_Group]],0),MATCH($B$3,Allocations[#Headers],0))</f>
        <v>4.0299999999999998E-4</v>
      </c>
      <c r="GY72" s="10">
        <f>INDEX(Allocations[#All],MATCH($C71,Allocations[[#All],[Invoice_Group]],0),MATCH($B$3,Allocations[#Headers],0))</f>
        <v>4.0299999999999998E-4</v>
      </c>
      <c r="GZ72" s="10">
        <f>INDEX(Allocations[#All],MATCH($C71,Allocations[[#All],[Invoice_Group]],0),MATCH($B$3,Allocations[#Headers],0))</f>
        <v>4.0299999999999998E-4</v>
      </c>
      <c r="HA72" s="10">
        <f>INDEX(Allocations[#All],MATCH($C71,Allocations[[#All],[Invoice_Group]],0),MATCH($B$3,Allocations[#Headers],0))</f>
        <v>4.0299999999999998E-4</v>
      </c>
      <c r="HB72" s="10">
        <f>INDEX(Allocations[#All],MATCH($C71,Allocations[[#All],[Invoice_Group]],0),MATCH($B$3,Allocations[#Headers],0))</f>
        <v>4.0299999999999998E-4</v>
      </c>
      <c r="HC72" s="10">
        <f>INDEX(Allocations[#All],MATCH($C71,Allocations[[#All],[Invoice_Group]],0),MATCH($B$3,Allocations[#Headers],0))</f>
        <v>4.0299999999999998E-4</v>
      </c>
      <c r="HD72" s="10">
        <f>INDEX(Allocations[#All],MATCH($C71,Allocations[[#All],[Invoice_Group]],0),MATCH($B$3,Allocations[#Headers],0))</f>
        <v>4.0299999999999998E-4</v>
      </c>
      <c r="HE72" s="10">
        <f>INDEX(Allocations[#All],MATCH($C71,Allocations[[#All],[Invoice_Group]],0),MATCH($B$3,Allocations[#Headers],0))</f>
        <v>4.0299999999999998E-4</v>
      </c>
      <c r="HF72" s="10">
        <f>INDEX(Allocations[#All],MATCH($C71,Allocations[[#All],[Invoice_Group]],0),MATCH($B$3,Allocations[#Headers],0))</f>
        <v>4.0299999999999998E-4</v>
      </c>
      <c r="HG72" s="10">
        <f>INDEX(Allocations[#All],MATCH($C71,Allocations[[#All],[Invoice_Group]],0),MATCH($B$3,Allocations[#Headers],0))</f>
        <v>4.0299999999999998E-4</v>
      </c>
      <c r="HH72" s="10">
        <f>INDEX(Allocations[#All],MATCH($C71,Allocations[[#All],[Invoice_Group]],0),MATCH($B$3,Allocations[#Headers],0))</f>
        <v>4.0299999999999998E-4</v>
      </c>
      <c r="HI72" s="10">
        <f>INDEX(Allocations[#All],MATCH($C71,Allocations[[#All],[Invoice_Group]],0),MATCH($B$3,Allocations[#Headers],0))</f>
        <v>4.0299999999999998E-4</v>
      </c>
      <c r="HJ72" s="10">
        <f>INDEX(Allocations[#All],MATCH($C71,Allocations[[#All],[Invoice_Group]],0),MATCH($B$3,Allocations[#Headers],0))</f>
        <v>4.0299999999999998E-4</v>
      </c>
      <c r="HK72" s="10">
        <f>INDEX(Allocations[#All],MATCH($C71,Allocations[[#All],[Invoice_Group]],0),MATCH($B$3,Allocations[#Headers],0))</f>
        <v>4.0299999999999998E-4</v>
      </c>
      <c r="HL72" s="10">
        <f>INDEX(Allocations[#All],MATCH($C71,Allocations[[#All],[Invoice_Group]],0),MATCH($B$3,Allocations[#Headers],0))</f>
        <v>4.0299999999999998E-4</v>
      </c>
      <c r="HM72" s="10">
        <f>INDEX(Allocations[#All],MATCH($C71,Allocations[[#All],[Invoice_Group]],0),MATCH($B$3,Allocations[#Headers],0))</f>
        <v>4.0299999999999998E-4</v>
      </c>
      <c r="HN72" s="10">
        <f>INDEX(Allocations[#All],MATCH($C71,Allocations[[#All],[Invoice_Group]],0),MATCH($B$3,Allocations[#Headers],0))</f>
        <v>4.0299999999999998E-4</v>
      </c>
      <c r="HO72" s="10">
        <f>INDEX(Allocations[#All],MATCH($C71,Allocations[[#All],[Invoice_Group]],0),MATCH($B$3,Allocations[#Headers],0))</f>
        <v>4.0299999999999998E-4</v>
      </c>
      <c r="HP72" s="10">
        <f>INDEX(Allocations[#All],MATCH($C71,Allocations[[#All],[Invoice_Group]],0),MATCH($B$3,Allocations[#Headers],0))</f>
        <v>4.0299999999999998E-4</v>
      </c>
      <c r="HQ72" s="10">
        <f>INDEX(Allocations[#All],MATCH($C71,Allocations[[#All],[Invoice_Group]],0),MATCH($B$3,Allocations[#Headers],0))</f>
        <v>4.0299999999999998E-4</v>
      </c>
      <c r="HR72" s="10">
        <f>INDEX(Allocations[#All],MATCH($C71,Allocations[[#All],[Invoice_Group]],0),MATCH($B$3,Allocations[#Headers],0))</f>
        <v>4.0299999999999998E-4</v>
      </c>
      <c r="HS72" s="10">
        <f>INDEX(Allocations[#All],MATCH($C71,Allocations[[#All],[Invoice_Group]],0),MATCH($B$3,Allocations[#Headers],0))</f>
        <v>4.0299999999999998E-4</v>
      </c>
      <c r="HT72" s="10">
        <f>INDEX(Allocations[#All],MATCH($C71,Allocations[[#All],[Invoice_Group]],0),MATCH($B$3,Allocations[#Headers],0))</f>
        <v>4.0299999999999998E-4</v>
      </c>
      <c r="HU72" s="10">
        <f>INDEX(Allocations[#All],MATCH($C71,Allocations[[#All],[Invoice_Group]],0),MATCH($B$3,Allocations[#Headers],0))</f>
        <v>4.0299999999999998E-4</v>
      </c>
      <c r="HV72" s="10">
        <f>INDEX(Allocations[#All],MATCH($C71,Allocations[[#All],[Invoice_Group]],0),MATCH($B$3,Allocations[#Headers],0))</f>
        <v>4.0299999999999998E-4</v>
      </c>
      <c r="HW72" s="10">
        <f>INDEX(Allocations[#All],MATCH($C71,Allocations[[#All],[Invoice_Group]],0),MATCH($B$3,Allocations[#Headers],0))</f>
        <v>4.0299999999999998E-4</v>
      </c>
      <c r="HX72" s="10">
        <f>INDEX(Allocations[#All],MATCH($C71,Allocations[[#All],[Invoice_Group]],0),MATCH($B$3,Allocations[#Headers],0))</f>
        <v>4.0299999999999998E-4</v>
      </c>
      <c r="HY72" s="10">
        <f>INDEX(Allocations[#All],MATCH($C71,Allocations[[#All],[Invoice_Group]],0),MATCH($B$3,Allocations[#Headers],0))</f>
        <v>4.0299999999999998E-4</v>
      </c>
      <c r="HZ72" s="10">
        <f>INDEX(Allocations[#All],MATCH($C71,Allocations[[#All],[Invoice_Group]],0),MATCH($B$3,Allocations[#Headers],0))</f>
        <v>4.0299999999999998E-4</v>
      </c>
      <c r="IA72" s="10">
        <f>INDEX(Allocations[#All],MATCH($C71,Allocations[[#All],[Invoice_Group]],0),MATCH($B$3,Allocations[#Headers],0))</f>
        <v>4.0299999999999998E-4</v>
      </c>
      <c r="IB72" s="10">
        <f>INDEX(Allocations[#All],MATCH($C71,Allocations[[#All],[Invoice_Group]],0),MATCH($B$3,Allocations[#Headers],0))</f>
        <v>4.0299999999999998E-4</v>
      </c>
      <c r="IC72" s="10">
        <f>INDEX(Allocations[#All],MATCH($C71,Allocations[[#All],[Invoice_Group]],0),MATCH($B$3,Allocations[#Headers],0))</f>
        <v>4.0299999999999998E-4</v>
      </c>
      <c r="ID72" s="10">
        <f>INDEX(Allocations[#All],MATCH($C71,Allocations[[#All],[Invoice_Group]],0),MATCH($B$3,Allocations[#Headers],0))</f>
        <v>4.0299999999999998E-4</v>
      </c>
      <c r="IE72" s="10">
        <f>INDEX(Allocations[#All],MATCH($C71,Allocations[[#All],[Invoice_Group]],0),MATCH($B$3,Allocations[#Headers],0))</f>
        <v>4.0299999999999998E-4</v>
      </c>
      <c r="IF72" s="10">
        <f>INDEX(Allocations[#All],MATCH($C71,Allocations[[#All],[Invoice_Group]],0),MATCH($B$3,Allocations[#Headers],0))</f>
        <v>4.0299999999999998E-4</v>
      </c>
      <c r="IG72" s="10">
        <f>INDEX(Allocations[#All],MATCH($C71,Allocations[[#All],[Invoice_Group]],0),MATCH($B$3,Allocations[#Headers],0))</f>
        <v>4.0299999999999998E-4</v>
      </c>
      <c r="IH72" s="10">
        <f>INDEX(Allocations[#All],MATCH($C71,Allocations[[#All],[Invoice_Group]],0),MATCH($B$3,Allocations[#Headers],0))</f>
        <v>4.0299999999999998E-4</v>
      </c>
      <c r="II72" s="10">
        <f>INDEX(Allocations[#All],MATCH($C71,Allocations[[#All],[Invoice_Group]],0),MATCH($B$3,Allocations[#Headers],0))</f>
        <v>4.0299999999999998E-4</v>
      </c>
      <c r="IJ72" s="10">
        <f>INDEX(Allocations[#All],MATCH($C71,Allocations[[#All],[Invoice_Group]],0),MATCH($B$3,Allocations[#Headers],0))</f>
        <v>4.0299999999999998E-4</v>
      </c>
      <c r="IK72" s="10">
        <f>INDEX(Allocations[#All],MATCH($C71,Allocations[[#All],[Invoice_Group]],0),MATCH($B$3,Allocations[#Headers],0))</f>
        <v>4.0299999999999998E-4</v>
      </c>
      <c r="IL72" s="10">
        <f>INDEX(Allocations[#All],MATCH($C71,Allocations[[#All],[Invoice_Group]],0),MATCH($B$3,Allocations[#Headers],0))</f>
        <v>4.0299999999999998E-4</v>
      </c>
      <c r="IM72" s="10">
        <f>INDEX(Allocations[#All],MATCH($C71,Allocations[[#All],[Invoice_Group]],0),MATCH($B$3,Allocations[#Headers],0))</f>
        <v>4.0299999999999998E-4</v>
      </c>
      <c r="IN72" s="10">
        <f>INDEX(Allocations[#All],MATCH($C71,Allocations[[#All],[Invoice_Group]],0),MATCH($B$3,Allocations[#Headers],0))</f>
        <v>4.0299999999999998E-4</v>
      </c>
      <c r="IO72" s="10">
        <f>INDEX(Allocations[#All],MATCH($C71,Allocations[[#All],[Invoice_Group]],0),MATCH($B$3,Allocations[#Headers],0))</f>
        <v>4.0299999999999998E-4</v>
      </c>
      <c r="IP72" s="10">
        <f>INDEX(Allocations[#All],MATCH($C71,Allocations[[#All],[Invoice_Group]],0),MATCH($B$3,Allocations[#Headers],0))</f>
        <v>4.0299999999999998E-4</v>
      </c>
      <c r="IQ72" s="10">
        <f>INDEX(Allocations[#All],MATCH($C71,Allocations[[#All],[Invoice_Group]],0),MATCH($B$3,Allocations[#Headers],0))</f>
        <v>4.0299999999999998E-4</v>
      </c>
      <c r="IR72" s="10">
        <f>INDEX(Allocations[#All],MATCH($C71,Allocations[[#All],[Invoice_Group]],0),MATCH($B$3,Allocations[#Headers],0))</f>
        <v>4.0299999999999998E-4</v>
      </c>
      <c r="IS72" s="10">
        <f>INDEX(Allocations[#All],MATCH($C71,Allocations[[#All],[Invoice_Group]],0),MATCH($B$3,Allocations[#Headers],0))</f>
        <v>4.0299999999999998E-4</v>
      </c>
      <c r="IT72" s="10">
        <f>INDEX(Allocations[#All],MATCH($C71,Allocations[[#All],[Invoice_Group]],0),MATCH($B$3,Allocations[#Headers],0))</f>
        <v>4.0299999999999998E-4</v>
      </c>
      <c r="IU72" s="10">
        <f>INDEX(Allocations[#All],MATCH($C71,Allocations[[#All],[Invoice_Group]],0),MATCH($B$3,Allocations[#Headers],0))</f>
        <v>4.0299999999999998E-4</v>
      </c>
      <c r="IV72" s="10">
        <f>INDEX(Allocations[#All],MATCH($C71,Allocations[[#All],[Invoice_Group]],0),MATCH($B$3,Allocations[#Headers],0))</f>
        <v>4.0299999999999998E-4</v>
      </c>
      <c r="IW72" s="10">
        <f>INDEX(Allocations[#All],MATCH($C71,Allocations[[#All],[Invoice_Group]],0),MATCH($B$3,Allocations[#Headers],0))</f>
        <v>4.0299999999999998E-4</v>
      </c>
      <c r="IX72" s="10">
        <f>INDEX(Allocations[#All],MATCH($C71,Allocations[[#All],[Invoice_Group]],0),MATCH($B$3,Allocations[#Headers],0))</f>
        <v>4.0299999999999998E-4</v>
      </c>
      <c r="IY72" s="10">
        <f>INDEX(Allocations[#All],MATCH($C71,Allocations[[#All],[Invoice_Group]],0),MATCH($B$3,Allocations[#Headers],0))</f>
        <v>4.0299999999999998E-4</v>
      </c>
      <c r="IZ72" s="10">
        <f>INDEX(Allocations[#All],MATCH($C71,Allocations[[#All],[Invoice_Group]],0),MATCH($B$3,Allocations[#Headers],0))</f>
        <v>4.0299999999999998E-4</v>
      </c>
      <c r="JA72" s="10">
        <f>INDEX(Allocations[#All],MATCH($C71,Allocations[[#All],[Invoice_Group]],0),MATCH($B$3,Allocations[#Headers],0))</f>
        <v>4.0299999999999998E-4</v>
      </c>
      <c r="JB72" s="10">
        <f>INDEX(Allocations[#All],MATCH($C71,Allocations[[#All],[Invoice_Group]],0),MATCH($B$3,Allocations[#Headers],0))</f>
        <v>4.0299999999999998E-4</v>
      </c>
      <c r="JC72" s="10">
        <f>INDEX(Allocations[#All],MATCH($C71,Allocations[[#All],[Invoice_Group]],0),MATCH($B$3,Allocations[#Headers],0))</f>
        <v>4.0299999999999998E-4</v>
      </c>
      <c r="JD72" s="10">
        <f>INDEX(Allocations[#All],MATCH($C71,Allocations[[#All],[Invoice_Group]],0),MATCH($B$3,Allocations[#Headers],0))</f>
        <v>4.0299999999999998E-4</v>
      </c>
      <c r="JE72" s="10">
        <f>INDEX(Allocations[#All],MATCH($C71,Allocations[[#All],[Invoice_Group]],0),MATCH($B$3,Allocations[#Headers],0))</f>
        <v>4.0299999999999998E-4</v>
      </c>
      <c r="JF72" s="10">
        <f>INDEX(Allocations[#All],MATCH($C71,Allocations[[#All],[Invoice_Group]],0),MATCH($B$3,Allocations[#Headers],0))</f>
        <v>4.0299999999999998E-4</v>
      </c>
      <c r="JG72" s="10">
        <f>INDEX(Allocations[#All],MATCH($C71,Allocations[[#All],[Invoice_Group]],0),MATCH($B$3,Allocations[#Headers],0))</f>
        <v>4.0299999999999998E-4</v>
      </c>
      <c r="JH72" s="10">
        <f>INDEX(Allocations[#All],MATCH($C71,Allocations[[#All],[Invoice_Group]],0),MATCH($B$3,Allocations[#Headers],0))</f>
        <v>4.0299999999999998E-4</v>
      </c>
      <c r="JI72" s="10">
        <f>INDEX(Allocations[#All],MATCH($C71,Allocations[[#All],[Invoice_Group]],0),MATCH($B$3,Allocations[#Headers],0))</f>
        <v>4.0299999999999998E-4</v>
      </c>
      <c r="JJ72" s="10">
        <f>INDEX(Allocations[#All],MATCH($C71,Allocations[[#All],[Invoice_Group]],0),MATCH($B$3,Allocations[#Headers],0))</f>
        <v>4.0299999999999998E-4</v>
      </c>
      <c r="JK72" s="10">
        <f>INDEX(Allocations[#All],MATCH($C71,Allocations[[#All],[Invoice_Group]],0),MATCH($B$3,Allocations[#Headers],0))</f>
        <v>4.0299999999999998E-4</v>
      </c>
      <c r="JL72" s="10">
        <f>INDEX(Allocations[#All],MATCH($C71,Allocations[[#All],[Invoice_Group]],0),MATCH($B$3,Allocations[#Headers],0))</f>
        <v>4.0299999999999998E-4</v>
      </c>
      <c r="JM72" s="10">
        <f>INDEX(Allocations[#All],MATCH($C71,Allocations[[#All],[Invoice_Group]],0),MATCH($B$3,Allocations[#Headers],0))</f>
        <v>4.0299999999999998E-4</v>
      </c>
      <c r="JN72" s="10">
        <f>INDEX(Allocations[#All],MATCH($C71,Allocations[[#All],[Invoice_Group]],0),MATCH($B$3,Allocations[#Headers],0))</f>
        <v>4.0299999999999998E-4</v>
      </c>
      <c r="JO72" s="10">
        <f>INDEX(Allocations[#All],MATCH($C71,Allocations[[#All],[Invoice_Group]],0),MATCH($B$3,Allocations[#Headers],0))</f>
        <v>4.0299999999999998E-4</v>
      </c>
      <c r="JP72" s="10">
        <f>INDEX(Allocations[#All],MATCH($C71,Allocations[[#All],[Invoice_Group]],0),MATCH($B$3,Allocations[#Headers],0))</f>
        <v>4.0299999999999998E-4</v>
      </c>
      <c r="JQ72" s="10">
        <f>INDEX(Allocations[#All],MATCH($C71,Allocations[[#All],[Invoice_Group]],0),MATCH($B$3,Allocations[#Headers],0))</f>
        <v>4.0299999999999998E-4</v>
      </c>
      <c r="JR72" s="10">
        <f>INDEX(Allocations[#All],MATCH($C71,Allocations[[#All],[Invoice_Group]],0),MATCH($B$3,Allocations[#Headers],0))</f>
        <v>4.0299999999999998E-4</v>
      </c>
      <c r="JS72" s="10">
        <f>INDEX(Allocations[#All],MATCH($C71,Allocations[[#All],[Invoice_Group]],0),MATCH($B$3,Allocations[#Headers],0))</f>
        <v>4.0299999999999998E-4</v>
      </c>
      <c r="JT72" s="10">
        <f>INDEX(Allocations[#All],MATCH($C71,Allocations[[#All],[Invoice_Group]],0),MATCH($B$3,Allocations[#Headers],0))</f>
        <v>4.0299999999999998E-4</v>
      </c>
      <c r="JU72" s="10">
        <f>INDEX(Allocations[#All],MATCH($C71,Allocations[[#All],[Invoice_Group]],0),MATCH($B$3,Allocations[#Headers],0))</f>
        <v>4.0299999999999998E-4</v>
      </c>
      <c r="JV72" s="10">
        <f>INDEX(Allocations[#All],MATCH($C71,Allocations[[#All],[Invoice_Group]],0),MATCH($B$3,Allocations[#Headers],0))</f>
        <v>4.0299999999999998E-4</v>
      </c>
      <c r="JW72" s="10">
        <f>INDEX(Allocations[#All],MATCH($C71,Allocations[[#All],[Invoice_Group]],0),MATCH($B$3,Allocations[#Headers],0))</f>
        <v>4.0299999999999998E-4</v>
      </c>
      <c r="JX72" s="10">
        <f>INDEX(Allocations[#All],MATCH($C71,Allocations[[#All],[Invoice_Group]],0),MATCH($B$3,Allocations[#Headers],0))</f>
        <v>4.0299999999999998E-4</v>
      </c>
      <c r="JY72" s="10">
        <f>INDEX(Allocations[#All],MATCH($C71,Allocations[[#All],[Invoice_Group]],0),MATCH($B$3,Allocations[#Headers],0))</f>
        <v>4.0299999999999998E-4</v>
      </c>
      <c r="JZ72" s="10">
        <f>INDEX(Allocations[#All],MATCH($C71,Allocations[[#All],[Invoice_Group]],0),MATCH($B$3,Allocations[#Headers],0))</f>
        <v>4.0299999999999998E-4</v>
      </c>
      <c r="KA72" s="10">
        <f>INDEX(Allocations[#All],MATCH($C71,Allocations[[#All],[Invoice_Group]],0),MATCH($B$3,Allocations[#Headers],0))</f>
        <v>4.0299999999999998E-4</v>
      </c>
      <c r="KB72" s="10">
        <f>INDEX(Allocations[#All],MATCH($C71,Allocations[[#All],[Invoice_Group]],0),MATCH($B$3,Allocations[#Headers],0))</f>
        <v>4.0299999999999998E-4</v>
      </c>
      <c r="KC72" s="10">
        <f>INDEX(Allocations[#All],MATCH($C71,Allocations[[#All],[Invoice_Group]],0),MATCH($B$3,Allocations[#Headers],0))</f>
        <v>4.0299999999999998E-4</v>
      </c>
      <c r="KD72" s="10">
        <f>INDEX(Allocations[#All],MATCH($C71,Allocations[[#All],[Invoice_Group]],0),MATCH($B$3,Allocations[#Headers],0))</f>
        <v>4.0299999999999998E-4</v>
      </c>
      <c r="KE72" s="10">
        <f>INDEX(Allocations[#All],MATCH($C71,Allocations[[#All],[Invoice_Group]],0),MATCH($B$3,Allocations[#Headers],0))</f>
        <v>4.0299999999999998E-4</v>
      </c>
      <c r="KF72" s="10">
        <f>INDEX(Allocations[#All],MATCH($C71,Allocations[[#All],[Invoice_Group]],0),MATCH($B$3,Allocations[#Headers],0))</f>
        <v>4.0299999999999998E-4</v>
      </c>
      <c r="KG72" s="10">
        <f>INDEX(Allocations[#All],MATCH($C71,Allocations[[#All],[Invoice_Group]],0),MATCH($B$3,Allocations[#Headers],0))</f>
        <v>4.0299999999999998E-4</v>
      </c>
      <c r="KH72" s="10">
        <f>INDEX(Allocations[#All],MATCH($C71,Allocations[[#All],[Invoice_Group]],0),MATCH($B$3,Allocations[#Headers],0))</f>
        <v>4.0299999999999998E-4</v>
      </c>
      <c r="KI72" s="10">
        <f>INDEX(Allocations[#All],MATCH($C71,Allocations[[#All],[Invoice_Group]],0),MATCH($B$3,Allocations[#Headers],0))</f>
        <v>4.0299999999999998E-4</v>
      </c>
      <c r="KJ72" s="10">
        <f>INDEX(Allocations[#All],MATCH($C71,Allocations[[#All],[Invoice_Group]],0),MATCH($B$3,Allocations[#Headers],0))</f>
        <v>4.0299999999999998E-4</v>
      </c>
      <c r="KK72" s="10">
        <f>INDEX(Allocations[#All],MATCH($C71,Allocations[[#All],[Invoice_Group]],0),MATCH($B$3,Allocations[#Headers],0))</f>
        <v>4.0299999999999998E-4</v>
      </c>
      <c r="KL72" s="10">
        <f>INDEX(Allocations[#All],MATCH($C71,Allocations[[#All],[Invoice_Group]],0),MATCH($B$3,Allocations[#Headers],0))</f>
        <v>4.0299999999999998E-4</v>
      </c>
      <c r="KM72" s="10">
        <f>INDEX(Allocations[#All],MATCH($C71,Allocations[[#All],[Invoice_Group]],0),MATCH($B$3,Allocations[#Headers],0))</f>
        <v>4.0299999999999998E-4</v>
      </c>
      <c r="KN72" s="10">
        <f>INDEX(Allocations[#All],MATCH($C71,Allocations[[#All],[Invoice_Group]],0),MATCH($B$3,Allocations[#Headers],0))</f>
        <v>4.0299999999999998E-4</v>
      </c>
      <c r="KO72" s="10">
        <f>INDEX(Allocations[#All],MATCH($C71,Allocations[[#All],[Invoice_Group]],0),MATCH($B$3,Allocations[#Headers],0))</f>
        <v>4.0299999999999998E-4</v>
      </c>
      <c r="KP72" s="10">
        <f>INDEX(Allocations[#All],MATCH($C71,Allocations[[#All],[Invoice_Group]],0),MATCH($B$3,Allocations[#Headers],0))</f>
        <v>4.0299999999999998E-4</v>
      </c>
      <c r="KQ72" s="10">
        <f>INDEX(Allocations[#All],MATCH($C71,Allocations[[#All],[Invoice_Group]],0),MATCH($B$3,Allocations[#Headers],0))</f>
        <v>4.0299999999999998E-4</v>
      </c>
      <c r="KR72" s="10">
        <f>INDEX(Allocations[#All],MATCH($C71,Allocations[[#All],[Invoice_Group]],0),MATCH($B$3,Allocations[#Headers],0))</f>
        <v>4.0299999999999998E-4</v>
      </c>
      <c r="KS72" s="10">
        <f>INDEX(Allocations[#All],MATCH($C71,Allocations[[#All],[Invoice_Group]],0),MATCH($B$3,Allocations[#Headers],0))</f>
        <v>4.0299999999999998E-4</v>
      </c>
      <c r="KT72" s="10">
        <f>INDEX(Allocations[#All],MATCH($C71,Allocations[[#All],[Invoice_Group]],0),MATCH($B$3,Allocations[#Headers],0))</f>
        <v>4.0299999999999998E-4</v>
      </c>
      <c r="KU72" s="10">
        <f>INDEX(Allocations[#All],MATCH($C71,Allocations[[#All],[Invoice_Group]],0),MATCH($B$3,Allocations[#Headers],0))</f>
        <v>4.0299999999999998E-4</v>
      </c>
      <c r="KV72" s="10">
        <f>INDEX(Allocations[#All],MATCH($C71,Allocations[[#All],[Invoice_Group]],0),MATCH($B$3,Allocations[#Headers],0))</f>
        <v>4.0299999999999998E-4</v>
      </c>
      <c r="KW72" s="10">
        <f>INDEX(Allocations[#All],MATCH($C71,Allocations[[#All],[Invoice_Group]],0),MATCH($B$3,Allocations[#Headers],0))</f>
        <v>4.0299999999999998E-4</v>
      </c>
      <c r="KX72" s="10">
        <f>INDEX(Allocations[#All],MATCH($C71,Allocations[[#All],[Invoice_Group]],0),MATCH($B$3,Allocations[#Headers],0))</f>
        <v>4.0299999999999998E-4</v>
      </c>
      <c r="KY72" s="10">
        <f>INDEX(Allocations[#All],MATCH($C71,Allocations[[#All],[Invoice_Group]],0),MATCH($B$3,Allocations[#Headers],0))</f>
        <v>4.0299999999999998E-4</v>
      </c>
      <c r="KZ72" s="10">
        <f>INDEX(Allocations[#All],MATCH($C71,Allocations[[#All],[Invoice_Group]],0),MATCH($B$3,Allocations[#Headers],0))</f>
        <v>4.0299999999999998E-4</v>
      </c>
      <c r="LA72" s="10">
        <f>INDEX(Allocations[#All],MATCH($C71,Allocations[[#All],[Invoice_Group]],0),MATCH($B$3,Allocations[#Headers],0))</f>
        <v>4.0299999999999998E-4</v>
      </c>
      <c r="LB72" s="10">
        <f>INDEX(Allocations[#All],MATCH($C71,Allocations[[#All],[Invoice_Group]],0),MATCH($B$3,Allocations[#Headers],0))</f>
        <v>4.0299999999999998E-4</v>
      </c>
      <c r="LC72" s="10">
        <f>INDEX(Allocations[#All],MATCH($C71,Allocations[[#All],[Invoice_Group]],0),MATCH($B$3,Allocations[#Headers],0))</f>
        <v>4.0299999999999998E-4</v>
      </c>
      <c r="LD72" s="10">
        <f>INDEX(Allocations[#All],MATCH($C71,Allocations[[#All],[Invoice_Group]],0),MATCH($B$3,Allocations[#Headers],0))</f>
        <v>4.0299999999999998E-4</v>
      </c>
      <c r="LE72" s="10">
        <f>INDEX(Allocations[#All],MATCH($C71,Allocations[[#All],[Invoice_Group]],0),MATCH($B$3,Allocations[#Headers],0))</f>
        <v>4.0299999999999998E-4</v>
      </c>
      <c r="LF72" s="10">
        <f>INDEX(Allocations[#All],MATCH($C71,Allocations[[#All],[Invoice_Group]],0),MATCH($B$3,Allocations[#Headers],0))</f>
        <v>4.0299999999999998E-4</v>
      </c>
      <c r="LG72" s="10">
        <f>INDEX(Allocations[#All],MATCH($C71,Allocations[[#All],[Invoice_Group]],0),MATCH($B$3,Allocations[#Headers],0))</f>
        <v>4.0299999999999998E-4</v>
      </c>
      <c r="LH72" s="10">
        <f>INDEX(Allocations[#All],MATCH($C71,Allocations[[#All],[Invoice_Group]],0),MATCH($B$3,Allocations[#Headers],0))</f>
        <v>4.0299999999999998E-4</v>
      </c>
      <c r="LI72" s="10">
        <f>INDEX(Allocations[#All],MATCH($C71,Allocations[[#All],[Invoice_Group]],0),MATCH($B$3,Allocations[#Headers],0))</f>
        <v>4.0299999999999998E-4</v>
      </c>
      <c r="LJ72" s="10">
        <f>INDEX(Allocations[#All],MATCH($C71,Allocations[[#All],[Invoice_Group]],0),MATCH($B$3,Allocations[#Headers],0))</f>
        <v>4.0299999999999998E-4</v>
      </c>
      <c r="LK72" s="10">
        <f>INDEX(Allocations[#All],MATCH($C71,Allocations[[#All],[Invoice_Group]],0),MATCH($B$3,Allocations[#Headers],0))</f>
        <v>4.0299999999999998E-4</v>
      </c>
      <c r="LL72" s="10">
        <f>INDEX(Allocations[#All],MATCH($C71,Allocations[[#All],[Invoice_Group]],0),MATCH($B$3,Allocations[#Headers],0))</f>
        <v>4.0299999999999998E-4</v>
      </c>
      <c r="LM72" s="10">
        <f>INDEX(Allocations[#All],MATCH($C71,Allocations[[#All],[Invoice_Group]],0),MATCH($B$3,Allocations[#Headers],0))</f>
        <v>4.0299999999999998E-4</v>
      </c>
      <c r="LN72" s="10">
        <f>INDEX(Allocations[#All],MATCH($C71,Allocations[[#All],[Invoice_Group]],0),MATCH($B$3,Allocations[#Headers],0))</f>
        <v>4.0299999999999998E-4</v>
      </c>
      <c r="LO72" s="10">
        <f>INDEX(Allocations[#All],MATCH($C71,Allocations[[#All],[Invoice_Group]],0),MATCH($B$3,Allocations[#Headers],0))</f>
        <v>4.0299999999999998E-4</v>
      </c>
      <c r="LP72" s="10">
        <f>INDEX(Allocations[#All],MATCH($C71,Allocations[[#All],[Invoice_Group]],0),MATCH($B$3,Allocations[#Headers],0))</f>
        <v>4.0299999999999998E-4</v>
      </c>
      <c r="LQ72" s="10">
        <f>INDEX(Allocations[#All],MATCH($C71,Allocations[[#All],[Invoice_Group]],0),MATCH($B$3,Allocations[#Headers],0))</f>
        <v>4.0299999999999998E-4</v>
      </c>
      <c r="LR72" s="10">
        <f>INDEX(Allocations[#All],MATCH($C71,Allocations[[#All],[Invoice_Group]],0),MATCH($B$3,Allocations[#Headers],0))</f>
        <v>4.0299999999999998E-4</v>
      </c>
      <c r="LS72" s="10">
        <f>INDEX(Allocations[#All],MATCH($C71,Allocations[[#All],[Invoice_Group]],0),MATCH($B$3,Allocations[#Headers],0))</f>
        <v>4.0299999999999998E-4</v>
      </c>
      <c r="LT72" s="10">
        <f>INDEX(Allocations[#All],MATCH($C71,Allocations[[#All],[Invoice_Group]],0),MATCH($B$3,Allocations[#Headers],0))</f>
        <v>4.0299999999999998E-4</v>
      </c>
      <c r="LU72" s="10">
        <f>INDEX(Allocations[#All],MATCH($C71,Allocations[[#All],[Invoice_Group]],0),MATCH($B$3,Allocations[#Headers],0))</f>
        <v>4.0299999999999998E-4</v>
      </c>
      <c r="LV72" s="10">
        <f>INDEX(Allocations[#All],MATCH($C71,Allocations[[#All],[Invoice_Group]],0),MATCH($B$3,Allocations[#Headers],0))</f>
        <v>4.0299999999999998E-4</v>
      </c>
      <c r="LW72" s="10">
        <f>INDEX(Allocations[#All],MATCH($C71,Allocations[[#All],[Invoice_Group]],0),MATCH($B$3,Allocations[#Headers],0))</f>
        <v>4.0299999999999998E-4</v>
      </c>
      <c r="LX72" s="10">
        <f>INDEX(Allocations[#All],MATCH($C71,Allocations[[#All],[Invoice_Group]],0),MATCH($B$3,Allocations[#Headers],0))</f>
        <v>4.0299999999999998E-4</v>
      </c>
      <c r="LY72" s="10">
        <f>INDEX(Allocations[#All],MATCH($C71,Allocations[[#All],[Invoice_Group]],0),MATCH($B$3,Allocations[#Headers],0))</f>
        <v>4.0299999999999998E-4</v>
      </c>
      <c r="LZ72" s="10">
        <f>INDEX(Allocations[#All],MATCH($C71,Allocations[[#All],[Invoice_Group]],0),MATCH($B$3,Allocations[#Headers],0))</f>
        <v>4.0299999999999998E-4</v>
      </c>
      <c r="MA72" s="10">
        <f>INDEX(Allocations[#All],MATCH($C71,Allocations[[#All],[Invoice_Group]],0),MATCH($B$3,Allocations[#Headers],0))</f>
        <v>4.0299999999999998E-4</v>
      </c>
      <c r="MB72" s="10">
        <f>INDEX(Allocations[#All],MATCH($C71,Allocations[[#All],[Invoice_Group]],0),MATCH($B$3,Allocations[#Headers],0))</f>
        <v>4.0299999999999998E-4</v>
      </c>
      <c r="MC72" s="10">
        <f>INDEX(Allocations[#All],MATCH($C71,Allocations[[#All],[Invoice_Group]],0),MATCH($B$3,Allocations[#Headers],0))</f>
        <v>4.0299999999999998E-4</v>
      </c>
      <c r="MD72" s="10">
        <f>INDEX(Allocations[#All],MATCH($C71,Allocations[[#All],[Invoice_Group]],0),MATCH($B$3,Allocations[#Headers],0))</f>
        <v>4.0299999999999998E-4</v>
      </c>
      <c r="ME72" s="10">
        <f>INDEX(Allocations[#All],MATCH($C71,Allocations[[#All],[Invoice_Group]],0),MATCH($B$3,Allocations[#Headers],0))</f>
        <v>4.0299999999999998E-4</v>
      </c>
      <c r="MF72" s="10">
        <f>INDEX(Allocations[#All],MATCH($C71,Allocations[[#All],[Invoice_Group]],0),MATCH($B$3,Allocations[#Headers],0))</f>
        <v>4.0299999999999998E-4</v>
      </c>
      <c r="MG72" s="10">
        <f>INDEX(Allocations[#All],MATCH($C71,Allocations[[#All],[Invoice_Group]],0),MATCH($B$3,Allocations[#Headers],0))</f>
        <v>4.0299999999999998E-4</v>
      </c>
      <c r="MH72" s="10">
        <f>INDEX(Allocations[#All],MATCH($C71,Allocations[[#All],[Invoice_Group]],0),MATCH($B$3,Allocations[#Headers],0))</f>
        <v>4.0299999999999998E-4</v>
      </c>
      <c r="MI72" s="10">
        <f>INDEX(Allocations[#All],MATCH($C71,Allocations[[#All],[Invoice_Group]],0),MATCH($B$3,Allocations[#Headers],0))</f>
        <v>4.0299999999999998E-4</v>
      </c>
      <c r="MJ72" s="10">
        <f>INDEX(Allocations[#All],MATCH($C71,Allocations[[#All],[Invoice_Group]],0),MATCH($B$3,Allocations[#Headers],0))</f>
        <v>4.0299999999999998E-4</v>
      </c>
      <c r="MK72" s="10">
        <f>INDEX(Allocations[#All],MATCH($C71,Allocations[[#All],[Invoice_Group]],0),MATCH($B$3,Allocations[#Headers],0))</f>
        <v>4.0299999999999998E-4</v>
      </c>
      <c r="ML72" s="10">
        <f>INDEX(Allocations[#All],MATCH($C71,Allocations[[#All],[Invoice_Group]],0),MATCH($B$3,Allocations[#Headers],0))</f>
        <v>4.0299999999999998E-4</v>
      </c>
      <c r="MM72" s="10">
        <f>INDEX(Allocations[#All],MATCH($C71,Allocations[[#All],[Invoice_Group]],0),MATCH($B$3,Allocations[#Headers],0))</f>
        <v>4.0299999999999998E-4</v>
      </c>
      <c r="MN72" s="10">
        <f>INDEX(Allocations[#All],MATCH($C71,Allocations[[#All],[Invoice_Group]],0),MATCH($B$3,Allocations[#Headers],0))</f>
        <v>4.0299999999999998E-4</v>
      </c>
      <c r="MO72" s="10">
        <f>INDEX(Allocations[#All],MATCH($C71,Allocations[[#All],[Invoice_Group]],0),MATCH($B$3,Allocations[#Headers],0))</f>
        <v>4.0299999999999998E-4</v>
      </c>
      <c r="MP72" s="10">
        <f>INDEX(Allocations[#All],MATCH($C71,Allocations[[#All],[Invoice_Group]],0),MATCH($B$3,Allocations[#Headers],0))</f>
        <v>4.0299999999999998E-4</v>
      </c>
      <c r="MQ72" s="10">
        <f>INDEX(Allocations[#All],MATCH($C71,Allocations[[#All],[Invoice_Group]],0),MATCH($B$3,Allocations[#Headers],0))</f>
        <v>4.0299999999999998E-4</v>
      </c>
      <c r="MR72" s="10">
        <f>INDEX(Allocations[#All],MATCH($C71,Allocations[[#All],[Invoice_Group]],0),MATCH($B$3,Allocations[#Headers],0))</f>
        <v>4.0299999999999998E-4</v>
      </c>
      <c r="MS72" s="10">
        <f>INDEX(Allocations[#All],MATCH($C71,Allocations[[#All],[Invoice_Group]],0),MATCH($B$3,Allocations[#Headers],0))</f>
        <v>4.0299999999999998E-4</v>
      </c>
      <c r="MT72" s="10">
        <f>INDEX(Allocations[#All],MATCH($C71,Allocations[[#All],[Invoice_Group]],0),MATCH($B$3,Allocations[#Headers],0))</f>
        <v>4.0299999999999998E-4</v>
      </c>
      <c r="MU72" s="10">
        <f>INDEX(Allocations[#All],MATCH($C71,Allocations[[#All],[Invoice_Group]],0),MATCH($B$3,Allocations[#Headers],0))</f>
        <v>4.0299999999999998E-4</v>
      </c>
      <c r="MV72" s="10">
        <f>INDEX(Allocations[#All],MATCH($C71,Allocations[[#All],[Invoice_Group]],0),MATCH($B$3,Allocations[#Headers],0))</f>
        <v>4.0299999999999998E-4</v>
      </c>
      <c r="MW72" s="10">
        <f>INDEX(Allocations[#All],MATCH($C71,Allocations[[#All],[Invoice_Group]],0),MATCH($B$3,Allocations[#Headers],0))</f>
        <v>4.0299999999999998E-4</v>
      </c>
      <c r="MX72" s="10">
        <f>INDEX(Allocations[#All],MATCH($C71,Allocations[[#All],[Invoice_Group]],0),MATCH($B$3,Allocations[#Headers],0))</f>
        <v>4.0299999999999998E-4</v>
      </c>
      <c r="MY72" s="10">
        <f>INDEX(Allocations[#All],MATCH($C71,Allocations[[#All],[Invoice_Group]],0),MATCH($B$3,Allocations[#Headers],0))</f>
        <v>4.0299999999999998E-4</v>
      </c>
      <c r="MZ72" s="10">
        <f>INDEX(Allocations[#All],MATCH($C71,Allocations[[#All],[Invoice_Group]],0),MATCH($B$3,Allocations[#Headers],0))</f>
        <v>4.0299999999999998E-4</v>
      </c>
      <c r="NA72" s="1"/>
      <c r="NB72" s="19" t="str">
        <f t="shared" si="559"/>
        <v>Allocation %</v>
      </c>
      <c r="NC72" s="46">
        <f t="shared" si="560"/>
        <v>4.0300000000000004E-4</v>
      </c>
      <c r="ND72" s="46">
        <f t="shared" si="560"/>
        <v>4.0299999999999998E-4</v>
      </c>
      <c r="NE72" s="46">
        <f t="shared" si="560"/>
        <v>4.0299999999999998E-4</v>
      </c>
      <c r="NF72" s="46">
        <f t="shared" si="560"/>
        <v>4.0299999999999998E-4</v>
      </c>
      <c r="NG72" s="46">
        <f t="shared" si="560"/>
        <v>4.0299999999999998E-4</v>
      </c>
      <c r="NH72" s="46">
        <f t="shared" si="560"/>
        <v>4.0299999999999998E-4</v>
      </c>
      <c r="NI72" s="46">
        <f t="shared" si="560"/>
        <v>4.0299999999999998E-4</v>
      </c>
      <c r="NJ72" s="46">
        <f t="shared" si="560"/>
        <v>4.0299999999999998E-4</v>
      </c>
      <c r="NK72" s="46">
        <f t="shared" si="560"/>
        <v>4.0299999999999998E-4</v>
      </c>
      <c r="NL72" s="46">
        <f t="shared" si="560"/>
        <v>4.0299999999999998E-4</v>
      </c>
      <c r="NM72" s="46">
        <f t="shared" si="561"/>
        <v>4.0299999999999998E-4</v>
      </c>
      <c r="NN72" s="46">
        <f t="shared" si="561"/>
        <v>4.0299999999999998E-4</v>
      </c>
      <c r="NO72" s="46">
        <f t="shared" si="561"/>
        <v>4.0299999999999998E-4</v>
      </c>
      <c r="NP72" s="46">
        <f t="shared" si="561"/>
        <v>4.0299999999999998E-4</v>
      </c>
      <c r="NQ72" s="46">
        <f t="shared" si="561"/>
        <v>4.0299999999999998E-4</v>
      </c>
      <c r="NR72" s="46">
        <f t="shared" si="561"/>
        <v>4.0299999999999998E-4</v>
      </c>
      <c r="NS72" s="46">
        <f t="shared" si="561"/>
        <v>4.0299999999999998E-4</v>
      </c>
      <c r="NT72" s="46">
        <f t="shared" si="561"/>
        <v>4.0299999999999998E-4</v>
      </c>
      <c r="NU72" s="46">
        <f t="shared" si="561"/>
        <v>4.0299999999999998E-4</v>
      </c>
      <c r="NV72" s="46">
        <f t="shared" si="561"/>
        <v>4.0299999999999998E-4</v>
      </c>
      <c r="NW72" s="46">
        <f t="shared" si="562"/>
        <v>4.0299999999999998E-4</v>
      </c>
      <c r="NX72" s="46">
        <f t="shared" si="562"/>
        <v>4.0299999999999998E-4</v>
      </c>
      <c r="NY72" s="46">
        <f t="shared" si="562"/>
        <v>4.0299999999999998E-4</v>
      </c>
      <c r="NZ72" s="46">
        <f t="shared" si="562"/>
        <v>4.0299999999999998E-4</v>
      </c>
      <c r="OA72" s="46">
        <f t="shared" si="562"/>
        <v>4.0299999999999998E-4</v>
      </c>
      <c r="OB72" s="46">
        <f t="shared" si="562"/>
        <v>4.0299999999999998E-4</v>
      </c>
      <c r="OC72" s="46">
        <f t="shared" si="562"/>
        <v>4.0299999999999998E-4</v>
      </c>
      <c r="OD72" s="46">
        <f t="shared" si="562"/>
        <v>4.0299999999999998E-4</v>
      </c>
      <c r="OE72" s="46">
        <f t="shared" si="562"/>
        <v>4.0299999999999998E-4</v>
      </c>
      <c r="OF72" s="46">
        <f t="shared" si="562"/>
        <v>4.0299999999999998E-4</v>
      </c>
      <c r="OH72" s="58" t="str">
        <f>_xlfn.CONCAT(C71," ",D72)</f>
        <v>Phase I/II Transmission Facilities Allocation %</v>
      </c>
    </row>
    <row r="73" spans="2:398" x14ac:dyDescent="0.25">
      <c r="B73" s="5"/>
      <c r="C73" s="5"/>
      <c r="D73" s="19" t="s">
        <v>91</v>
      </c>
      <c r="E73" s="44">
        <f t="shared" ref="E73:BP73" si="563">+E72*E71*1000</f>
        <v>388.49200000000002</v>
      </c>
      <c r="F73" s="44">
        <f t="shared" si="563"/>
        <v>388.49200000000002</v>
      </c>
      <c r="G73" s="44">
        <f t="shared" si="563"/>
        <v>388.49200000000002</v>
      </c>
      <c r="H73" s="44">
        <f t="shared" si="563"/>
        <v>388.49200000000002</v>
      </c>
      <c r="I73" s="44">
        <f t="shared" si="563"/>
        <v>388.49200000000002</v>
      </c>
      <c r="J73" s="44">
        <f t="shared" si="563"/>
        <v>388.49200000000002</v>
      </c>
      <c r="K73" s="44">
        <f t="shared" si="563"/>
        <v>388.49200000000002</v>
      </c>
      <c r="L73" s="44">
        <f t="shared" si="563"/>
        <v>388.49200000000002</v>
      </c>
      <c r="M73" s="44">
        <f t="shared" si="563"/>
        <v>388.49200000000002</v>
      </c>
      <c r="N73" s="44">
        <f t="shared" si="563"/>
        <v>388.49200000000002</v>
      </c>
      <c r="O73" s="44">
        <f t="shared" si="563"/>
        <v>388.49200000000002</v>
      </c>
      <c r="P73" s="44">
        <f t="shared" si="563"/>
        <v>388.49200000000002</v>
      </c>
      <c r="Q73" s="44">
        <f t="shared" si="563"/>
        <v>388.49200000000002</v>
      </c>
      <c r="R73" s="44">
        <f t="shared" si="563"/>
        <v>388.49200000000002</v>
      </c>
      <c r="S73" s="44">
        <f t="shared" si="563"/>
        <v>388.49200000000002</v>
      </c>
      <c r="T73" s="44">
        <f t="shared" si="563"/>
        <v>388.49200000000002</v>
      </c>
      <c r="U73" s="44">
        <f t="shared" si="563"/>
        <v>388.49200000000002</v>
      </c>
      <c r="V73" s="44">
        <f t="shared" si="563"/>
        <v>388.49200000000002</v>
      </c>
      <c r="W73" s="44">
        <f t="shared" si="563"/>
        <v>388.49200000000002</v>
      </c>
      <c r="X73" s="44">
        <f t="shared" si="563"/>
        <v>388.49200000000002</v>
      </c>
      <c r="Y73" s="44">
        <f t="shared" si="563"/>
        <v>388.49200000000002</v>
      </c>
      <c r="Z73" s="44">
        <f t="shared" si="563"/>
        <v>388.49200000000002</v>
      </c>
      <c r="AA73" s="44">
        <f t="shared" si="563"/>
        <v>388.49200000000002</v>
      </c>
      <c r="AB73" s="44">
        <f t="shared" si="563"/>
        <v>388.49200000000002</v>
      </c>
      <c r="AC73" s="44">
        <f t="shared" si="563"/>
        <v>388.49200000000002</v>
      </c>
      <c r="AD73" s="44">
        <f t="shared" si="563"/>
        <v>388.49200000000002</v>
      </c>
      <c r="AE73" s="44">
        <f t="shared" si="563"/>
        <v>388.49200000000002</v>
      </c>
      <c r="AF73" s="44">
        <f t="shared" si="563"/>
        <v>388.49200000000002</v>
      </c>
      <c r="AG73" s="44">
        <f t="shared" si="563"/>
        <v>388.49200000000002</v>
      </c>
      <c r="AH73" s="44">
        <f t="shared" si="563"/>
        <v>379.22299999999996</v>
      </c>
      <c r="AI73" s="44">
        <f t="shared" si="563"/>
        <v>379.22299999999996</v>
      </c>
      <c r="AJ73" s="44">
        <f t="shared" si="563"/>
        <v>379.22299999999996</v>
      </c>
      <c r="AK73" s="44">
        <f t="shared" si="563"/>
        <v>379.22299999999996</v>
      </c>
      <c r="AL73" s="44">
        <f t="shared" si="563"/>
        <v>379.22299999999996</v>
      </c>
      <c r="AM73" s="44">
        <f t="shared" si="563"/>
        <v>379.22299999999996</v>
      </c>
      <c r="AN73" s="44">
        <f t="shared" si="563"/>
        <v>379.22299999999996</v>
      </c>
      <c r="AO73" s="44">
        <f t="shared" si="563"/>
        <v>379.22299999999996</v>
      </c>
      <c r="AP73" s="44">
        <f t="shared" si="563"/>
        <v>379.22299999999996</v>
      </c>
      <c r="AQ73" s="44">
        <f t="shared" si="563"/>
        <v>379.22299999999996</v>
      </c>
      <c r="AR73" s="44">
        <f t="shared" si="563"/>
        <v>379.22299999999996</v>
      </c>
      <c r="AS73" s="44">
        <f t="shared" si="563"/>
        <v>379.22299999999996</v>
      </c>
      <c r="AT73" s="44">
        <f t="shared" si="563"/>
        <v>355.84899999999999</v>
      </c>
      <c r="AU73" s="44">
        <f t="shared" si="563"/>
        <v>355.84899999999999</v>
      </c>
      <c r="AV73" s="44">
        <f t="shared" si="563"/>
        <v>355.84899999999999</v>
      </c>
      <c r="AW73" s="44">
        <f t="shared" si="563"/>
        <v>355.84899999999999</v>
      </c>
      <c r="AX73" s="44">
        <f t="shared" si="563"/>
        <v>355.84899999999999</v>
      </c>
      <c r="AY73" s="44">
        <f t="shared" si="563"/>
        <v>355.84899999999999</v>
      </c>
      <c r="AZ73" s="44">
        <f t="shared" si="563"/>
        <v>355.84899999999999</v>
      </c>
      <c r="BA73" s="44">
        <f t="shared" si="563"/>
        <v>355.84899999999999</v>
      </c>
      <c r="BB73" s="44">
        <f t="shared" si="563"/>
        <v>355.84899999999999</v>
      </c>
      <c r="BC73" s="44">
        <f t="shared" si="563"/>
        <v>355.84899999999999</v>
      </c>
      <c r="BD73" s="44">
        <f t="shared" si="563"/>
        <v>355.84899999999999</v>
      </c>
      <c r="BE73" s="44">
        <f t="shared" si="563"/>
        <v>355.84899999999999</v>
      </c>
      <c r="BF73" s="44">
        <f t="shared" si="563"/>
        <v>355.84899999999999</v>
      </c>
      <c r="BG73" s="44">
        <f t="shared" si="563"/>
        <v>355.84899999999999</v>
      </c>
      <c r="BH73" s="44">
        <f t="shared" si="563"/>
        <v>355.84899999999999</v>
      </c>
      <c r="BI73" s="44">
        <f t="shared" si="563"/>
        <v>355.84899999999999</v>
      </c>
      <c r="BJ73" s="44">
        <f t="shared" si="563"/>
        <v>355.84899999999999</v>
      </c>
      <c r="BK73" s="44">
        <f t="shared" si="563"/>
        <v>355.84899999999999</v>
      </c>
      <c r="BL73" s="44">
        <f t="shared" si="563"/>
        <v>355.84899999999999</v>
      </c>
      <c r="BM73" s="44">
        <f t="shared" si="563"/>
        <v>355.84899999999999</v>
      </c>
      <c r="BN73" s="44">
        <f t="shared" si="563"/>
        <v>355.84899999999999</v>
      </c>
      <c r="BO73" s="44">
        <f t="shared" si="563"/>
        <v>355.84899999999999</v>
      </c>
      <c r="BP73" s="44">
        <f t="shared" si="563"/>
        <v>355.84899999999999</v>
      </c>
      <c r="BQ73" s="44">
        <f t="shared" ref="BQ73:EB73" si="564">+BQ72*BQ71*1000</f>
        <v>355.84899999999999</v>
      </c>
      <c r="BR73" s="44">
        <f t="shared" si="564"/>
        <v>355.84899999999999</v>
      </c>
      <c r="BS73" s="44">
        <f t="shared" si="564"/>
        <v>355.84899999999999</v>
      </c>
      <c r="BT73" s="44">
        <f t="shared" si="564"/>
        <v>355.84899999999999</v>
      </c>
      <c r="BU73" s="44">
        <f t="shared" si="564"/>
        <v>355.84899999999999</v>
      </c>
      <c r="BV73" s="44">
        <f t="shared" si="564"/>
        <v>355.84899999999999</v>
      </c>
      <c r="BW73" s="44">
        <f t="shared" si="564"/>
        <v>355.84899999999999</v>
      </c>
      <c r="BX73" s="44">
        <f t="shared" si="564"/>
        <v>355.84899999999999</v>
      </c>
      <c r="BY73" s="44">
        <f t="shared" si="564"/>
        <v>355.84899999999999</v>
      </c>
      <c r="BZ73" s="44">
        <f t="shared" si="564"/>
        <v>355.84899999999999</v>
      </c>
      <c r="CA73" s="44">
        <f t="shared" si="564"/>
        <v>355.84899999999999</v>
      </c>
      <c r="CB73" s="44">
        <f t="shared" si="564"/>
        <v>355.84899999999999</v>
      </c>
      <c r="CC73" s="44">
        <f t="shared" si="564"/>
        <v>355.84899999999999</v>
      </c>
      <c r="CD73" s="44">
        <f t="shared" si="564"/>
        <v>355.84899999999999</v>
      </c>
      <c r="CE73" s="44">
        <f t="shared" si="564"/>
        <v>355.84899999999999</v>
      </c>
      <c r="CF73" s="44">
        <f t="shared" si="564"/>
        <v>355.84899999999999</v>
      </c>
      <c r="CG73" s="44">
        <f t="shared" si="564"/>
        <v>355.84899999999999</v>
      </c>
      <c r="CH73" s="44">
        <f t="shared" si="564"/>
        <v>355.84899999999999</v>
      </c>
      <c r="CI73" s="44">
        <f t="shared" si="564"/>
        <v>355.84899999999999</v>
      </c>
      <c r="CJ73" s="44">
        <f t="shared" si="564"/>
        <v>355.84899999999999</v>
      </c>
      <c r="CK73" s="44">
        <f t="shared" si="564"/>
        <v>355.84899999999999</v>
      </c>
      <c r="CL73" s="44">
        <f t="shared" si="564"/>
        <v>355.84899999999999</v>
      </c>
      <c r="CM73" s="44">
        <f t="shared" si="564"/>
        <v>355.84899999999999</v>
      </c>
      <c r="CN73" s="44">
        <f t="shared" si="564"/>
        <v>355.84899999999999</v>
      </c>
      <c r="CO73" s="44">
        <f t="shared" si="564"/>
        <v>355.84899999999999</v>
      </c>
      <c r="CP73" s="44">
        <f t="shared" si="564"/>
        <v>355.84899999999999</v>
      </c>
      <c r="CQ73" s="44">
        <f t="shared" si="564"/>
        <v>355.84899999999999</v>
      </c>
      <c r="CR73" s="44">
        <f t="shared" si="564"/>
        <v>355.84899999999999</v>
      </c>
      <c r="CS73" s="44">
        <f t="shared" si="564"/>
        <v>355.84899999999999</v>
      </c>
      <c r="CT73" s="44">
        <f t="shared" si="564"/>
        <v>355.84899999999999</v>
      </c>
      <c r="CU73" s="44">
        <f t="shared" si="564"/>
        <v>355.84899999999999</v>
      </c>
      <c r="CV73" s="44">
        <f t="shared" si="564"/>
        <v>355.84899999999999</v>
      </c>
      <c r="CW73" s="44">
        <f t="shared" si="564"/>
        <v>355.84899999999999</v>
      </c>
      <c r="CX73" s="44">
        <f t="shared" si="564"/>
        <v>355.84899999999999</v>
      </c>
      <c r="CY73" s="44">
        <f t="shared" si="564"/>
        <v>355.84899999999999</v>
      </c>
      <c r="CZ73" s="44">
        <f t="shared" si="564"/>
        <v>355.84899999999999</v>
      </c>
      <c r="DA73" s="44">
        <f t="shared" si="564"/>
        <v>355.84899999999999</v>
      </c>
      <c r="DB73" s="44">
        <f t="shared" si="564"/>
        <v>355.84899999999999</v>
      </c>
      <c r="DC73" s="44">
        <f t="shared" si="564"/>
        <v>355.84899999999999</v>
      </c>
      <c r="DD73" s="44">
        <f t="shared" si="564"/>
        <v>355.84899999999999</v>
      </c>
      <c r="DE73" s="44">
        <f t="shared" si="564"/>
        <v>355.84899999999999</v>
      </c>
      <c r="DF73" s="44">
        <f t="shared" si="564"/>
        <v>355.84899999999999</v>
      </c>
      <c r="DG73" s="44">
        <f t="shared" si="564"/>
        <v>355.84899999999999</v>
      </c>
      <c r="DH73" s="44">
        <f t="shared" si="564"/>
        <v>355.84899999999999</v>
      </c>
      <c r="DI73" s="44">
        <f t="shared" si="564"/>
        <v>355.84899999999999</v>
      </c>
      <c r="DJ73" s="44">
        <f t="shared" si="564"/>
        <v>355.84899999999999</v>
      </c>
      <c r="DK73" s="44">
        <f t="shared" si="564"/>
        <v>355.84899999999999</v>
      </c>
      <c r="DL73" s="44">
        <f t="shared" si="564"/>
        <v>355.84899999999999</v>
      </c>
      <c r="DM73" s="44">
        <f t="shared" si="564"/>
        <v>355.84899999999999</v>
      </c>
      <c r="DN73" s="44">
        <f t="shared" si="564"/>
        <v>355.84899999999999</v>
      </c>
      <c r="DO73" s="44">
        <f t="shared" si="564"/>
        <v>355.84899999999999</v>
      </c>
      <c r="DP73" s="44">
        <f t="shared" si="564"/>
        <v>355.84899999999999</v>
      </c>
      <c r="DQ73" s="44">
        <f t="shared" si="564"/>
        <v>355.84899999999999</v>
      </c>
      <c r="DR73" s="44">
        <f t="shared" si="564"/>
        <v>355.84899999999999</v>
      </c>
      <c r="DS73" s="44">
        <f t="shared" si="564"/>
        <v>355.84899999999999</v>
      </c>
      <c r="DT73" s="44">
        <f t="shared" si="564"/>
        <v>355.84899999999999</v>
      </c>
      <c r="DU73" s="44">
        <f t="shared" si="564"/>
        <v>355.84899999999999</v>
      </c>
      <c r="DV73" s="44">
        <f t="shared" si="564"/>
        <v>355.84899999999999</v>
      </c>
      <c r="DW73" s="44">
        <f t="shared" si="564"/>
        <v>355.84899999999999</v>
      </c>
      <c r="DX73" s="44">
        <f t="shared" si="564"/>
        <v>355.84899999999999</v>
      </c>
      <c r="DY73" s="44">
        <f t="shared" si="564"/>
        <v>355.84899999999999</v>
      </c>
      <c r="DZ73" s="44">
        <f t="shared" si="564"/>
        <v>355.84899999999999</v>
      </c>
      <c r="EA73" s="44">
        <f t="shared" si="564"/>
        <v>355.84899999999999</v>
      </c>
      <c r="EB73" s="44">
        <f t="shared" si="564"/>
        <v>355.84899999999999</v>
      </c>
      <c r="EC73" s="44">
        <f t="shared" ref="EC73:GN73" si="565">+EC72*EC71*1000</f>
        <v>355.84899999999999</v>
      </c>
      <c r="ED73" s="44">
        <f t="shared" si="565"/>
        <v>355.84899999999999</v>
      </c>
      <c r="EE73" s="44">
        <f t="shared" si="565"/>
        <v>355.84899999999999</v>
      </c>
      <c r="EF73" s="44">
        <f t="shared" si="565"/>
        <v>355.84899999999999</v>
      </c>
      <c r="EG73" s="44">
        <f t="shared" si="565"/>
        <v>355.84899999999999</v>
      </c>
      <c r="EH73" s="44">
        <f t="shared" si="565"/>
        <v>355.84899999999999</v>
      </c>
      <c r="EI73" s="44">
        <f t="shared" si="565"/>
        <v>355.84899999999999</v>
      </c>
      <c r="EJ73" s="44">
        <f t="shared" si="565"/>
        <v>355.84899999999999</v>
      </c>
      <c r="EK73" s="44">
        <f t="shared" si="565"/>
        <v>355.84899999999999</v>
      </c>
      <c r="EL73" s="44">
        <f t="shared" si="565"/>
        <v>355.84899999999999</v>
      </c>
      <c r="EM73" s="44">
        <f t="shared" si="565"/>
        <v>355.84899999999999</v>
      </c>
      <c r="EN73" s="44">
        <f t="shared" si="565"/>
        <v>355.84899999999999</v>
      </c>
      <c r="EO73" s="44">
        <f t="shared" si="565"/>
        <v>355.84899999999999</v>
      </c>
      <c r="EP73" s="44">
        <f t="shared" si="565"/>
        <v>355.84899999999999</v>
      </c>
      <c r="EQ73" s="44">
        <f t="shared" si="565"/>
        <v>355.84899999999999</v>
      </c>
      <c r="ER73" s="44">
        <f t="shared" si="565"/>
        <v>355.84899999999999</v>
      </c>
      <c r="ES73" s="44">
        <f t="shared" si="565"/>
        <v>355.84899999999999</v>
      </c>
      <c r="ET73" s="44">
        <f t="shared" si="565"/>
        <v>355.84899999999999</v>
      </c>
      <c r="EU73" s="44">
        <f t="shared" si="565"/>
        <v>355.84899999999999</v>
      </c>
      <c r="EV73" s="44">
        <f t="shared" si="565"/>
        <v>355.84899999999999</v>
      </c>
      <c r="EW73" s="44">
        <f t="shared" si="565"/>
        <v>355.84899999999999</v>
      </c>
      <c r="EX73" s="44">
        <f t="shared" si="565"/>
        <v>355.84899999999999</v>
      </c>
      <c r="EY73" s="44">
        <f t="shared" si="565"/>
        <v>355.84899999999999</v>
      </c>
      <c r="EZ73" s="44">
        <f t="shared" si="565"/>
        <v>355.84899999999999</v>
      </c>
      <c r="FA73" s="44">
        <f t="shared" si="565"/>
        <v>355.84899999999999</v>
      </c>
      <c r="FB73" s="44">
        <f t="shared" si="565"/>
        <v>355.84899999999999</v>
      </c>
      <c r="FC73" s="44">
        <f t="shared" si="565"/>
        <v>355.84899999999999</v>
      </c>
      <c r="FD73" s="44">
        <f t="shared" si="565"/>
        <v>355.84899999999999</v>
      </c>
      <c r="FE73" s="44">
        <f t="shared" si="565"/>
        <v>355.84899999999999</v>
      </c>
      <c r="FF73" s="44">
        <f t="shared" si="565"/>
        <v>355.84899999999999</v>
      </c>
      <c r="FG73" s="44">
        <f t="shared" si="565"/>
        <v>355.84899999999999</v>
      </c>
      <c r="FH73" s="44">
        <f t="shared" si="565"/>
        <v>355.84899999999999</v>
      </c>
      <c r="FI73" s="44">
        <f t="shared" si="565"/>
        <v>355.84899999999999</v>
      </c>
      <c r="FJ73" s="44">
        <f t="shared" si="565"/>
        <v>355.84899999999999</v>
      </c>
      <c r="FK73" s="44">
        <f t="shared" si="565"/>
        <v>355.84899999999999</v>
      </c>
      <c r="FL73" s="44">
        <f t="shared" si="565"/>
        <v>355.84899999999999</v>
      </c>
      <c r="FM73" s="44">
        <f t="shared" si="565"/>
        <v>355.84899999999999</v>
      </c>
      <c r="FN73" s="44">
        <f t="shared" si="565"/>
        <v>355.84899999999999</v>
      </c>
      <c r="FO73" s="44">
        <f t="shared" si="565"/>
        <v>355.84899999999999</v>
      </c>
      <c r="FP73" s="44">
        <f t="shared" si="565"/>
        <v>355.84899999999999</v>
      </c>
      <c r="FQ73" s="44">
        <f t="shared" si="565"/>
        <v>355.84899999999999</v>
      </c>
      <c r="FR73" s="44">
        <f t="shared" si="565"/>
        <v>355.84899999999999</v>
      </c>
      <c r="FS73" s="44">
        <f t="shared" si="565"/>
        <v>355.84899999999999</v>
      </c>
      <c r="FT73" s="44">
        <f t="shared" si="565"/>
        <v>355.84899999999999</v>
      </c>
      <c r="FU73" s="44">
        <f t="shared" si="565"/>
        <v>355.84899999999999</v>
      </c>
      <c r="FV73" s="44">
        <f t="shared" si="565"/>
        <v>355.84899999999999</v>
      </c>
      <c r="FW73" s="44">
        <f t="shared" si="565"/>
        <v>355.84899999999999</v>
      </c>
      <c r="FX73" s="44">
        <f t="shared" si="565"/>
        <v>355.84899999999999</v>
      </c>
      <c r="FY73" s="44">
        <f t="shared" si="565"/>
        <v>355.84899999999999</v>
      </c>
      <c r="FZ73" s="44">
        <f t="shared" si="565"/>
        <v>355.84899999999999</v>
      </c>
      <c r="GA73" s="44">
        <f t="shared" si="565"/>
        <v>355.84899999999999</v>
      </c>
      <c r="GB73" s="44">
        <f t="shared" si="565"/>
        <v>355.84899999999999</v>
      </c>
      <c r="GC73" s="44">
        <f t="shared" si="565"/>
        <v>355.84899999999999</v>
      </c>
      <c r="GD73" s="44">
        <f t="shared" si="565"/>
        <v>355.84899999999999</v>
      </c>
      <c r="GE73" s="44">
        <f t="shared" si="565"/>
        <v>355.84899999999999</v>
      </c>
      <c r="GF73" s="44">
        <f t="shared" si="565"/>
        <v>355.84899999999999</v>
      </c>
      <c r="GG73" s="44">
        <f t="shared" si="565"/>
        <v>355.84899999999999</v>
      </c>
      <c r="GH73" s="44">
        <f t="shared" si="565"/>
        <v>355.84899999999999</v>
      </c>
      <c r="GI73" s="44">
        <f t="shared" si="565"/>
        <v>355.84899999999999</v>
      </c>
      <c r="GJ73" s="44">
        <f t="shared" si="565"/>
        <v>355.84899999999999</v>
      </c>
      <c r="GK73" s="44">
        <f t="shared" si="565"/>
        <v>355.84899999999999</v>
      </c>
      <c r="GL73" s="44">
        <f t="shared" si="565"/>
        <v>355.84899999999999</v>
      </c>
      <c r="GM73" s="44">
        <f t="shared" si="565"/>
        <v>355.84899999999999</v>
      </c>
      <c r="GN73" s="44">
        <f t="shared" si="565"/>
        <v>355.84899999999999</v>
      </c>
      <c r="GO73" s="44">
        <f t="shared" ref="GO73:IZ73" si="566">+GO72*GO71*1000</f>
        <v>355.84899999999999</v>
      </c>
      <c r="GP73" s="44">
        <f t="shared" si="566"/>
        <v>355.84899999999999</v>
      </c>
      <c r="GQ73" s="44">
        <f t="shared" si="566"/>
        <v>355.84899999999999</v>
      </c>
      <c r="GR73" s="44">
        <f t="shared" si="566"/>
        <v>355.84899999999999</v>
      </c>
      <c r="GS73" s="44">
        <f t="shared" si="566"/>
        <v>355.84899999999999</v>
      </c>
      <c r="GT73" s="44">
        <f t="shared" si="566"/>
        <v>355.84899999999999</v>
      </c>
      <c r="GU73" s="44">
        <f t="shared" si="566"/>
        <v>355.84899999999999</v>
      </c>
      <c r="GV73" s="44">
        <f t="shared" si="566"/>
        <v>355.84899999999999</v>
      </c>
      <c r="GW73" s="44">
        <f t="shared" si="566"/>
        <v>355.84899999999999</v>
      </c>
      <c r="GX73" s="44">
        <f t="shared" si="566"/>
        <v>355.84899999999999</v>
      </c>
      <c r="GY73" s="44">
        <f t="shared" si="566"/>
        <v>355.84899999999999</v>
      </c>
      <c r="GZ73" s="44">
        <f t="shared" si="566"/>
        <v>355.84899999999999</v>
      </c>
      <c r="HA73" s="44">
        <f t="shared" si="566"/>
        <v>355.84899999999999</v>
      </c>
      <c r="HB73" s="44">
        <f t="shared" si="566"/>
        <v>355.84899999999999</v>
      </c>
      <c r="HC73" s="44">
        <f t="shared" si="566"/>
        <v>355.84899999999999</v>
      </c>
      <c r="HD73" s="44">
        <f t="shared" si="566"/>
        <v>355.84899999999999</v>
      </c>
      <c r="HE73" s="44">
        <f t="shared" si="566"/>
        <v>355.84899999999999</v>
      </c>
      <c r="HF73" s="44">
        <f t="shared" si="566"/>
        <v>355.84899999999999</v>
      </c>
      <c r="HG73" s="44">
        <f t="shared" si="566"/>
        <v>355.84899999999999</v>
      </c>
      <c r="HH73" s="44">
        <f t="shared" si="566"/>
        <v>355.84899999999999</v>
      </c>
      <c r="HI73" s="44">
        <f t="shared" si="566"/>
        <v>355.84899999999999</v>
      </c>
      <c r="HJ73" s="44">
        <f t="shared" si="566"/>
        <v>355.84899999999999</v>
      </c>
      <c r="HK73" s="44">
        <f t="shared" si="566"/>
        <v>355.84899999999999</v>
      </c>
      <c r="HL73" s="44">
        <f t="shared" si="566"/>
        <v>355.84899999999999</v>
      </c>
      <c r="HM73" s="44">
        <f t="shared" si="566"/>
        <v>355.84899999999999</v>
      </c>
      <c r="HN73" s="44">
        <f t="shared" si="566"/>
        <v>355.84899999999999</v>
      </c>
      <c r="HO73" s="44">
        <f t="shared" si="566"/>
        <v>355.84899999999999</v>
      </c>
      <c r="HP73" s="44">
        <f t="shared" si="566"/>
        <v>355.84899999999999</v>
      </c>
      <c r="HQ73" s="44">
        <f t="shared" si="566"/>
        <v>355.84899999999999</v>
      </c>
      <c r="HR73" s="44">
        <f t="shared" si="566"/>
        <v>355.84899999999999</v>
      </c>
      <c r="HS73" s="44">
        <f t="shared" si="566"/>
        <v>355.84899999999999</v>
      </c>
      <c r="HT73" s="44">
        <f t="shared" si="566"/>
        <v>355.84899999999999</v>
      </c>
      <c r="HU73" s="44">
        <f t="shared" si="566"/>
        <v>355.84899999999999</v>
      </c>
      <c r="HV73" s="44">
        <f t="shared" si="566"/>
        <v>355.84899999999999</v>
      </c>
      <c r="HW73" s="44">
        <f t="shared" si="566"/>
        <v>355.84899999999999</v>
      </c>
      <c r="HX73" s="44">
        <f t="shared" si="566"/>
        <v>355.84899999999999</v>
      </c>
      <c r="HY73" s="44">
        <f t="shared" si="566"/>
        <v>355.84899999999999</v>
      </c>
      <c r="HZ73" s="44">
        <f t="shared" si="566"/>
        <v>355.84899999999999</v>
      </c>
      <c r="IA73" s="44">
        <f t="shared" si="566"/>
        <v>355.84899999999999</v>
      </c>
      <c r="IB73" s="44">
        <f t="shared" si="566"/>
        <v>355.84899999999999</v>
      </c>
      <c r="IC73" s="44">
        <f t="shared" si="566"/>
        <v>355.84899999999999</v>
      </c>
      <c r="ID73" s="44">
        <f t="shared" si="566"/>
        <v>355.84899999999999</v>
      </c>
      <c r="IE73" s="44">
        <f t="shared" si="566"/>
        <v>355.84899999999999</v>
      </c>
      <c r="IF73" s="44">
        <f t="shared" si="566"/>
        <v>355.84899999999999</v>
      </c>
      <c r="IG73" s="44">
        <f t="shared" si="566"/>
        <v>355.84899999999999</v>
      </c>
      <c r="IH73" s="44">
        <f t="shared" si="566"/>
        <v>355.84899999999999</v>
      </c>
      <c r="II73" s="44">
        <f t="shared" si="566"/>
        <v>355.84899999999999</v>
      </c>
      <c r="IJ73" s="44">
        <f t="shared" si="566"/>
        <v>355.84899999999999</v>
      </c>
      <c r="IK73" s="44">
        <f t="shared" si="566"/>
        <v>355.84899999999999</v>
      </c>
      <c r="IL73" s="44">
        <f t="shared" si="566"/>
        <v>355.84899999999999</v>
      </c>
      <c r="IM73" s="44">
        <f t="shared" si="566"/>
        <v>355.84899999999999</v>
      </c>
      <c r="IN73" s="44">
        <f t="shared" si="566"/>
        <v>355.84899999999999</v>
      </c>
      <c r="IO73" s="44">
        <f t="shared" si="566"/>
        <v>355.84899999999999</v>
      </c>
      <c r="IP73" s="44">
        <f t="shared" si="566"/>
        <v>355.84899999999999</v>
      </c>
      <c r="IQ73" s="44">
        <f t="shared" si="566"/>
        <v>355.84899999999999</v>
      </c>
      <c r="IR73" s="44">
        <f t="shared" si="566"/>
        <v>355.84899999999999</v>
      </c>
      <c r="IS73" s="44">
        <f t="shared" si="566"/>
        <v>355.84899999999999</v>
      </c>
      <c r="IT73" s="44">
        <f t="shared" si="566"/>
        <v>355.84899999999999</v>
      </c>
      <c r="IU73" s="44">
        <f t="shared" si="566"/>
        <v>355.84899999999999</v>
      </c>
      <c r="IV73" s="44">
        <f t="shared" si="566"/>
        <v>355.84899999999999</v>
      </c>
      <c r="IW73" s="44">
        <f t="shared" si="566"/>
        <v>355.84899999999999</v>
      </c>
      <c r="IX73" s="44">
        <f t="shared" si="566"/>
        <v>355.84899999999999</v>
      </c>
      <c r="IY73" s="44">
        <f t="shared" si="566"/>
        <v>355.84899999999999</v>
      </c>
      <c r="IZ73" s="44">
        <f t="shared" si="566"/>
        <v>355.84899999999999</v>
      </c>
      <c r="JA73" s="44">
        <f t="shared" ref="JA73:LL73" si="567">+JA72*JA71*1000</f>
        <v>355.84899999999999</v>
      </c>
      <c r="JB73" s="44">
        <f t="shared" si="567"/>
        <v>355.84899999999999</v>
      </c>
      <c r="JC73" s="44">
        <f t="shared" si="567"/>
        <v>355.84899999999999</v>
      </c>
      <c r="JD73" s="44">
        <f t="shared" si="567"/>
        <v>355.84899999999999</v>
      </c>
      <c r="JE73" s="44">
        <f t="shared" si="567"/>
        <v>355.84899999999999</v>
      </c>
      <c r="JF73" s="44">
        <f t="shared" si="567"/>
        <v>355.84899999999999</v>
      </c>
      <c r="JG73" s="44">
        <f t="shared" si="567"/>
        <v>355.84899999999999</v>
      </c>
      <c r="JH73" s="44">
        <f t="shared" si="567"/>
        <v>355.84899999999999</v>
      </c>
      <c r="JI73" s="44">
        <f t="shared" si="567"/>
        <v>355.84899999999999</v>
      </c>
      <c r="JJ73" s="44">
        <f t="shared" si="567"/>
        <v>355.84899999999999</v>
      </c>
      <c r="JK73" s="44">
        <f t="shared" si="567"/>
        <v>355.84899999999999</v>
      </c>
      <c r="JL73" s="44">
        <f t="shared" si="567"/>
        <v>355.84899999999999</v>
      </c>
      <c r="JM73" s="44">
        <f t="shared" si="567"/>
        <v>355.84899999999999</v>
      </c>
      <c r="JN73" s="44">
        <f t="shared" si="567"/>
        <v>355.84899999999999</v>
      </c>
      <c r="JO73" s="44">
        <f t="shared" si="567"/>
        <v>355.84899999999999</v>
      </c>
      <c r="JP73" s="44">
        <f t="shared" si="567"/>
        <v>355.84899999999999</v>
      </c>
      <c r="JQ73" s="44">
        <f t="shared" si="567"/>
        <v>355.84899999999999</v>
      </c>
      <c r="JR73" s="44">
        <f t="shared" si="567"/>
        <v>355.84899999999999</v>
      </c>
      <c r="JS73" s="44">
        <f t="shared" si="567"/>
        <v>355.84899999999999</v>
      </c>
      <c r="JT73" s="44">
        <f t="shared" si="567"/>
        <v>355.84899999999999</v>
      </c>
      <c r="JU73" s="44">
        <f t="shared" si="567"/>
        <v>355.84899999999999</v>
      </c>
      <c r="JV73" s="44">
        <f t="shared" si="567"/>
        <v>355.84899999999999</v>
      </c>
      <c r="JW73" s="44">
        <f t="shared" si="567"/>
        <v>355.84899999999999</v>
      </c>
      <c r="JX73" s="44">
        <f t="shared" si="567"/>
        <v>355.84899999999999</v>
      </c>
      <c r="JY73" s="44">
        <f t="shared" si="567"/>
        <v>355.84899999999999</v>
      </c>
      <c r="JZ73" s="44">
        <f t="shared" si="567"/>
        <v>355.84899999999999</v>
      </c>
      <c r="KA73" s="44">
        <f t="shared" si="567"/>
        <v>355.84899999999999</v>
      </c>
      <c r="KB73" s="44">
        <f t="shared" si="567"/>
        <v>355.84899999999999</v>
      </c>
      <c r="KC73" s="44">
        <f t="shared" si="567"/>
        <v>355.84899999999999</v>
      </c>
      <c r="KD73" s="44">
        <f t="shared" si="567"/>
        <v>355.84899999999999</v>
      </c>
      <c r="KE73" s="44">
        <f t="shared" si="567"/>
        <v>355.84899999999999</v>
      </c>
      <c r="KF73" s="44">
        <f t="shared" si="567"/>
        <v>355.84899999999999</v>
      </c>
      <c r="KG73" s="44">
        <f t="shared" si="567"/>
        <v>355.84899999999999</v>
      </c>
      <c r="KH73" s="44">
        <f t="shared" si="567"/>
        <v>355.84899999999999</v>
      </c>
      <c r="KI73" s="44">
        <f t="shared" si="567"/>
        <v>355.84899999999999</v>
      </c>
      <c r="KJ73" s="44">
        <f t="shared" si="567"/>
        <v>355.84899999999999</v>
      </c>
      <c r="KK73" s="44">
        <f t="shared" si="567"/>
        <v>355.84899999999999</v>
      </c>
      <c r="KL73" s="44">
        <f t="shared" si="567"/>
        <v>355.84899999999999</v>
      </c>
      <c r="KM73" s="44">
        <f t="shared" si="567"/>
        <v>355.84899999999999</v>
      </c>
      <c r="KN73" s="44">
        <f t="shared" si="567"/>
        <v>355.84899999999999</v>
      </c>
      <c r="KO73" s="44">
        <f t="shared" si="567"/>
        <v>355.84899999999999</v>
      </c>
      <c r="KP73" s="44">
        <f t="shared" si="567"/>
        <v>355.84899999999999</v>
      </c>
      <c r="KQ73" s="44">
        <f t="shared" si="567"/>
        <v>355.84899999999999</v>
      </c>
      <c r="KR73" s="44">
        <f t="shared" si="567"/>
        <v>355.84899999999999</v>
      </c>
      <c r="KS73" s="44">
        <f t="shared" si="567"/>
        <v>355.84899999999999</v>
      </c>
      <c r="KT73" s="44">
        <f t="shared" si="567"/>
        <v>355.84899999999999</v>
      </c>
      <c r="KU73" s="44">
        <f t="shared" si="567"/>
        <v>355.84899999999999</v>
      </c>
      <c r="KV73" s="44">
        <f t="shared" si="567"/>
        <v>355.84899999999999</v>
      </c>
      <c r="KW73" s="44">
        <f t="shared" si="567"/>
        <v>355.84899999999999</v>
      </c>
      <c r="KX73" s="44">
        <f t="shared" si="567"/>
        <v>355.84899999999999</v>
      </c>
      <c r="KY73" s="44">
        <f t="shared" si="567"/>
        <v>355.84899999999999</v>
      </c>
      <c r="KZ73" s="44">
        <f t="shared" si="567"/>
        <v>355.84899999999999</v>
      </c>
      <c r="LA73" s="44">
        <f t="shared" si="567"/>
        <v>355.84899999999999</v>
      </c>
      <c r="LB73" s="44">
        <f t="shared" si="567"/>
        <v>355.84899999999999</v>
      </c>
      <c r="LC73" s="44">
        <f t="shared" si="567"/>
        <v>355.84899999999999</v>
      </c>
      <c r="LD73" s="44">
        <f t="shared" si="567"/>
        <v>355.84899999999999</v>
      </c>
      <c r="LE73" s="44">
        <f t="shared" si="567"/>
        <v>355.84899999999999</v>
      </c>
      <c r="LF73" s="44">
        <f t="shared" si="567"/>
        <v>355.84899999999999</v>
      </c>
      <c r="LG73" s="44">
        <f t="shared" si="567"/>
        <v>355.84899999999999</v>
      </c>
      <c r="LH73" s="44">
        <f t="shared" si="567"/>
        <v>355.84899999999999</v>
      </c>
      <c r="LI73" s="44">
        <f t="shared" si="567"/>
        <v>355.84899999999999</v>
      </c>
      <c r="LJ73" s="44">
        <f t="shared" si="567"/>
        <v>355.84899999999999</v>
      </c>
      <c r="LK73" s="44">
        <f t="shared" si="567"/>
        <v>355.84899999999999</v>
      </c>
      <c r="LL73" s="44">
        <f t="shared" si="567"/>
        <v>355.84899999999999</v>
      </c>
      <c r="LM73" s="44">
        <f t="shared" ref="LM73:MZ73" si="568">+LM72*LM71*1000</f>
        <v>355.84899999999999</v>
      </c>
      <c r="LN73" s="44">
        <f t="shared" si="568"/>
        <v>355.84899999999999</v>
      </c>
      <c r="LO73" s="44">
        <f t="shared" si="568"/>
        <v>355.84899999999999</v>
      </c>
      <c r="LP73" s="44">
        <f t="shared" si="568"/>
        <v>355.84899999999999</v>
      </c>
      <c r="LQ73" s="44">
        <f t="shared" si="568"/>
        <v>355.84899999999999</v>
      </c>
      <c r="LR73" s="44">
        <f t="shared" si="568"/>
        <v>355.84899999999999</v>
      </c>
      <c r="LS73" s="44">
        <f t="shared" si="568"/>
        <v>355.84899999999999</v>
      </c>
      <c r="LT73" s="44">
        <f t="shared" si="568"/>
        <v>355.84899999999999</v>
      </c>
      <c r="LU73" s="44">
        <f t="shared" si="568"/>
        <v>355.84899999999999</v>
      </c>
      <c r="LV73" s="44">
        <f t="shared" si="568"/>
        <v>355.84899999999999</v>
      </c>
      <c r="LW73" s="44">
        <f t="shared" si="568"/>
        <v>355.84899999999999</v>
      </c>
      <c r="LX73" s="44">
        <f t="shared" si="568"/>
        <v>355.84899999999999</v>
      </c>
      <c r="LY73" s="44">
        <f t="shared" si="568"/>
        <v>355.84899999999999</v>
      </c>
      <c r="LZ73" s="44">
        <f t="shared" si="568"/>
        <v>355.84899999999999</v>
      </c>
      <c r="MA73" s="44">
        <f t="shared" si="568"/>
        <v>355.84899999999999</v>
      </c>
      <c r="MB73" s="44">
        <f t="shared" si="568"/>
        <v>355.84899999999999</v>
      </c>
      <c r="MC73" s="44">
        <f t="shared" si="568"/>
        <v>355.84899999999999</v>
      </c>
      <c r="MD73" s="44">
        <f t="shared" si="568"/>
        <v>355.84899999999999</v>
      </c>
      <c r="ME73" s="44">
        <f t="shared" si="568"/>
        <v>355.84899999999999</v>
      </c>
      <c r="MF73" s="44">
        <f t="shared" si="568"/>
        <v>355.84899999999999</v>
      </c>
      <c r="MG73" s="44">
        <f t="shared" si="568"/>
        <v>355.84899999999999</v>
      </c>
      <c r="MH73" s="44">
        <f t="shared" si="568"/>
        <v>355.84899999999999</v>
      </c>
      <c r="MI73" s="44">
        <f t="shared" si="568"/>
        <v>355.84899999999999</v>
      </c>
      <c r="MJ73" s="44">
        <f t="shared" si="568"/>
        <v>355.84899999999999</v>
      </c>
      <c r="MK73" s="44">
        <f t="shared" si="568"/>
        <v>355.84899999999999</v>
      </c>
      <c r="ML73" s="44">
        <f t="shared" si="568"/>
        <v>355.84899999999999</v>
      </c>
      <c r="MM73" s="44">
        <f t="shared" si="568"/>
        <v>355.84899999999999</v>
      </c>
      <c r="MN73" s="44">
        <f t="shared" si="568"/>
        <v>355.84899999999999</v>
      </c>
      <c r="MO73" s="44">
        <f t="shared" si="568"/>
        <v>355.84899999999999</v>
      </c>
      <c r="MP73" s="44">
        <f t="shared" si="568"/>
        <v>355.84899999999999</v>
      </c>
      <c r="MQ73" s="44">
        <f t="shared" si="568"/>
        <v>355.84899999999999</v>
      </c>
      <c r="MR73" s="44">
        <f t="shared" si="568"/>
        <v>355.84899999999999</v>
      </c>
      <c r="MS73" s="44">
        <f t="shared" si="568"/>
        <v>355.84899999999999</v>
      </c>
      <c r="MT73" s="44">
        <f t="shared" si="568"/>
        <v>355.84899999999999</v>
      </c>
      <c r="MU73" s="44">
        <f t="shared" si="568"/>
        <v>355.84899999999999</v>
      </c>
      <c r="MV73" s="44">
        <f t="shared" si="568"/>
        <v>355.84899999999999</v>
      </c>
      <c r="MW73" s="44">
        <f t="shared" si="568"/>
        <v>355.84899999999999</v>
      </c>
      <c r="MX73" s="44">
        <f t="shared" si="568"/>
        <v>355.84899999999999</v>
      </c>
      <c r="MY73" s="44">
        <f t="shared" si="568"/>
        <v>355.84899999999999</v>
      </c>
      <c r="MZ73" s="44">
        <f t="shared" si="568"/>
        <v>355.84899999999999</v>
      </c>
      <c r="NB73" s="19" t="str">
        <f t="shared" si="559"/>
        <v>Capacity (kW)</v>
      </c>
      <c r="NC73" s="6">
        <f t="shared" si="560"/>
        <v>388.49200000000008</v>
      </c>
      <c r="ND73" s="6">
        <f t="shared" si="560"/>
        <v>388.49200000000002</v>
      </c>
      <c r="NE73" s="6">
        <f t="shared" si="560"/>
        <v>388.49200000000013</v>
      </c>
      <c r="NF73" s="6">
        <f t="shared" si="560"/>
        <v>383.08508333333333</v>
      </c>
      <c r="NG73" s="6">
        <f t="shared" si="560"/>
        <v>365.58816666666672</v>
      </c>
      <c r="NH73" s="6">
        <f t="shared" si="560"/>
        <v>355.8490000000001</v>
      </c>
      <c r="NI73" s="6">
        <f t="shared" si="560"/>
        <v>355.8490000000001</v>
      </c>
      <c r="NJ73" s="6">
        <f t="shared" si="560"/>
        <v>355.8490000000001</v>
      </c>
      <c r="NK73" s="6">
        <f t="shared" si="560"/>
        <v>355.8490000000001</v>
      </c>
      <c r="NL73" s="6">
        <f t="shared" si="560"/>
        <v>355.8490000000001</v>
      </c>
      <c r="NM73" s="6">
        <f t="shared" si="561"/>
        <v>355.8490000000001</v>
      </c>
      <c r="NN73" s="6">
        <f t="shared" si="561"/>
        <v>355.8490000000001</v>
      </c>
      <c r="NO73" s="6">
        <f t="shared" si="561"/>
        <v>355.8490000000001</v>
      </c>
      <c r="NP73" s="6">
        <f t="shared" si="561"/>
        <v>355.8490000000001</v>
      </c>
      <c r="NQ73" s="6">
        <f t="shared" si="561"/>
        <v>355.8490000000001</v>
      </c>
      <c r="NR73" s="6">
        <f t="shared" si="561"/>
        <v>355.8490000000001</v>
      </c>
      <c r="NS73" s="6">
        <f t="shared" si="561"/>
        <v>355.8490000000001</v>
      </c>
      <c r="NT73" s="6">
        <f t="shared" si="561"/>
        <v>355.8490000000001</v>
      </c>
      <c r="NU73" s="6">
        <f t="shared" si="561"/>
        <v>355.8490000000001</v>
      </c>
      <c r="NV73" s="6">
        <f t="shared" si="561"/>
        <v>355.8490000000001</v>
      </c>
      <c r="NW73" s="6">
        <f t="shared" si="562"/>
        <v>355.8490000000001</v>
      </c>
      <c r="NX73" s="6">
        <f t="shared" si="562"/>
        <v>355.8490000000001</v>
      </c>
      <c r="NY73" s="6">
        <f t="shared" si="562"/>
        <v>355.8490000000001</v>
      </c>
      <c r="NZ73" s="6">
        <f t="shared" si="562"/>
        <v>355.8490000000001</v>
      </c>
      <c r="OA73" s="6">
        <f t="shared" si="562"/>
        <v>355.8490000000001</v>
      </c>
      <c r="OB73" s="6">
        <f t="shared" si="562"/>
        <v>355.8490000000001</v>
      </c>
      <c r="OC73" s="6">
        <f t="shared" si="562"/>
        <v>355.8490000000001</v>
      </c>
      <c r="OD73" s="6">
        <f t="shared" si="562"/>
        <v>355.8490000000001</v>
      </c>
      <c r="OE73" s="6">
        <f t="shared" si="562"/>
        <v>355.8490000000001</v>
      </c>
      <c r="OF73" s="6">
        <f t="shared" si="562"/>
        <v>355.8490000000001</v>
      </c>
      <c r="OH73" s="58" t="str">
        <f>_xlfn.CONCAT(C71," ",D73)</f>
        <v>Phase I/II Transmission Facilities Capacity (kW)</v>
      </c>
    </row>
    <row r="74" spans="2:398" x14ac:dyDescent="0.25">
      <c r="C74" s="3"/>
      <c r="D74" s="19" t="s">
        <v>1</v>
      </c>
      <c r="E74" s="15">
        <f>SUMIFS(CP_Forecast!$F$5:$F$38,CP_Forecast!$E$5:$E$38,Capacity_Charges!E$6)</f>
        <v>5.2969999999999997</v>
      </c>
      <c r="F74" s="15">
        <f>SUMIFS(CP_Forecast!$F$5:$F$38,CP_Forecast!$E$5:$E$38,Capacity_Charges!F$6)</f>
        <v>5.2969999999999997</v>
      </c>
      <c r="G74" s="15">
        <f>SUMIFS(CP_Forecast!$F$5:$F$38,CP_Forecast!$E$5:$E$38,Capacity_Charges!G$6)</f>
        <v>5.2969999999999997</v>
      </c>
      <c r="H74" s="15">
        <f>SUMIFS(CP_Forecast!$F$5:$F$38,CP_Forecast!$E$5:$E$38,Capacity_Charges!H$6)</f>
        <v>5.2969999999999997</v>
      </c>
      <c r="I74" s="15">
        <f>SUMIFS(CP_Forecast!$F$5:$F$38,CP_Forecast!$E$5:$E$38,Capacity_Charges!I$6)</f>
        <v>5.2969999999999997</v>
      </c>
      <c r="J74" s="15">
        <f>SUMIFS(CP_Forecast!$F$5:$F$38,CP_Forecast!$E$5:$E$38,Capacity_Charges!J$6)</f>
        <v>4.6310000000000002</v>
      </c>
      <c r="K74" s="15">
        <f>SUMIFS(CP_Forecast!$F$5:$F$38,CP_Forecast!$E$5:$E$38,Capacity_Charges!K$6)</f>
        <v>4.6310000000000002</v>
      </c>
      <c r="L74" s="15">
        <f>SUMIFS(CP_Forecast!$F$5:$F$38,CP_Forecast!$E$5:$E$38,Capacity_Charges!L$6)</f>
        <v>4.6310000000000002</v>
      </c>
      <c r="M74" s="15">
        <f>SUMIFS(CP_Forecast!$F$5:$F$38,CP_Forecast!$E$5:$E$38,Capacity_Charges!M$6)</f>
        <v>4.6310000000000002</v>
      </c>
      <c r="N74" s="15">
        <f>SUMIFS(CP_Forecast!$F$5:$F$38,CP_Forecast!$E$5:$E$38,Capacity_Charges!N$6)</f>
        <v>4.6310000000000002</v>
      </c>
      <c r="O74" s="15">
        <f>SUMIFS(CP_Forecast!$F$5:$F$38,CP_Forecast!$E$5:$E$38,Capacity_Charges!AA$6)</f>
        <v>3.8</v>
      </c>
      <c r="P74" s="15">
        <f>SUMIFS(CP_Forecast!$F$5:$F$38,CP_Forecast!$E$5:$E$38,Capacity_Charges!AB$6)</f>
        <v>3.8</v>
      </c>
      <c r="Q74" s="15">
        <f>SUMIFS(CP_Forecast!$F$5:$F$38,CP_Forecast!$E$5:$E$38,Capacity_Charges!AC$6)</f>
        <v>3.8</v>
      </c>
      <c r="R74" s="15">
        <f>SUMIFS(CP_Forecast!$F$5:$F$38,CP_Forecast!$E$5:$E$38,Capacity_Charges!AD$6)</f>
        <v>3.8</v>
      </c>
      <c r="S74" s="15">
        <f>SUMIFS(CP_Forecast!$F$5:$F$38,CP_Forecast!$E$5:$E$38,Capacity_Charges!AE$6)</f>
        <v>3.8</v>
      </c>
      <c r="T74" s="15">
        <f>SUMIFS(CP_Forecast!$F$5:$F$38,CP_Forecast!$E$5:$E$38,Capacity_Charges!AF$6)</f>
        <v>3.8</v>
      </c>
      <c r="U74" s="15">
        <f>SUMIFS(CP_Forecast!$F$5:$F$38,CP_Forecast!$E$5:$E$38,Capacity_Charges!AG$6)</f>
        <v>3.8</v>
      </c>
      <c r="V74" s="15">
        <f>SUMIFS(CP_Forecast!$F$5:$F$38,CP_Forecast!$E$5:$E$38,Capacity_Charges!AH$6)</f>
        <v>2.0009999999999999</v>
      </c>
      <c r="W74" s="15">
        <f>SUMIFS(CP_Forecast!$F$5:$F$38,CP_Forecast!$E$5:$E$38,Capacity_Charges!AI$6)</f>
        <v>2.0009999999999999</v>
      </c>
      <c r="X74" s="15">
        <f>SUMIFS(CP_Forecast!$F$5:$F$38,CP_Forecast!$E$5:$E$38,Capacity_Charges!AJ$6)</f>
        <v>2.0009999999999999</v>
      </c>
      <c r="Y74" s="15">
        <f>SUMIFS(CP_Forecast!$F$5:$F$38,CP_Forecast!$E$5:$E$38,Capacity_Charges!AK$6)</f>
        <v>2.0009999999999999</v>
      </c>
      <c r="Z74" s="15">
        <f>SUMIFS(CP_Forecast!$F$5:$F$38,CP_Forecast!$E$5:$E$38,Capacity_Charges!AL$6)</f>
        <v>2.0009999999999999</v>
      </c>
      <c r="AA74" s="15">
        <f>SUMIFS(CP_Forecast!$F$5:$F$38,CP_Forecast!$E$5:$E$38,Capacity_Charges!AA$6)</f>
        <v>3.8</v>
      </c>
      <c r="AB74" s="15">
        <f>SUMIFS(CP_Forecast!$F$5:$F$38,CP_Forecast!$E$5:$E$38,Capacity_Charges!AB$6)</f>
        <v>3.8</v>
      </c>
      <c r="AC74" s="15">
        <f>SUMIFS(CP_Forecast!$F$5:$F$38,CP_Forecast!$E$5:$E$38,Capacity_Charges!AC$6)</f>
        <v>3.8</v>
      </c>
      <c r="AD74" s="15">
        <f>SUMIFS(CP_Forecast!$F$5:$F$38,CP_Forecast!$E$5:$E$38,Capacity_Charges!AD$6)</f>
        <v>3.8</v>
      </c>
      <c r="AE74" s="15">
        <f>SUMIFS(CP_Forecast!$F$5:$F$38,CP_Forecast!$E$5:$E$38,Capacity_Charges!AE$6)</f>
        <v>3.8</v>
      </c>
      <c r="AF74" s="15">
        <f>SUMIFS(CP_Forecast!$F$5:$F$38,CP_Forecast!$E$5:$E$38,Capacity_Charges!AF$6)</f>
        <v>3.8</v>
      </c>
      <c r="AG74" s="15">
        <f>SUMIFS(CP_Forecast!$F$5:$F$38,CP_Forecast!$E$5:$E$38,Capacity_Charges!AG$6)</f>
        <v>3.8</v>
      </c>
      <c r="AH74" s="15">
        <f>SUMIFS(CP_Forecast!$F$5:$F$38,CP_Forecast!$E$5:$E$38,Capacity_Charges!AH$6)</f>
        <v>2.0009999999999999</v>
      </c>
      <c r="AI74" s="15">
        <f>SUMIFS(CP_Forecast!$F$5:$F$38,CP_Forecast!$E$5:$E$38,Capacity_Charges!AI$6)</f>
        <v>2.0009999999999999</v>
      </c>
      <c r="AJ74" s="15">
        <f>SUMIFS(CP_Forecast!$F$5:$F$38,CP_Forecast!$E$5:$E$38,Capacity_Charges!AJ$6)</f>
        <v>2.0009999999999999</v>
      </c>
      <c r="AK74" s="15">
        <f>SUMIFS(CP_Forecast!$F$5:$F$38,CP_Forecast!$E$5:$E$38,Capacity_Charges!AK$6)</f>
        <v>2.0009999999999999</v>
      </c>
      <c r="AL74" s="15">
        <f>SUMIFS(CP_Forecast!$F$5:$F$38,CP_Forecast!$E$5:$E$38,Capacity_Charges!AL$6)</f>
        <v>2.0009999999999999</v>
      </c>
      <c r="AM74" s="15">
        <f>SUMIFS(CP_Forecast!$F$5:$F$38,CP_Forecast!$E$5:$E$38,Capacity_Charges!AM$6)</f>
        <v>2.0009999999999999</v>
      </c>
      <c r="AN74" s="15">
        <f>SUMIFS(CP_Forecast!$F$5:$F$38,CP_Forecast!$E$5:$E$38,Capacity_Charges!AN$6)</f>
        <v>2.0009999999999999</v>
      </c>
      <c r="AO74" s="15">
        <f>SUMIFS(CP_Forecast!$F$5:$F$38,CP_Forecast!$E$5:$E$38,Capacity_Charges!AO$6)</f>
        <v>2.0009999999999999</v>
      </c>
      <c r="AP74" s="15">
        <f>SUMIFS(CP_Forecast!$F$5:$F$38,CP_Forecast!$E$5:$E$38,Capacity_Charges!AP$6)</f>
        <v>2.0009999999999999</v>
      </c>
      <c r="AQ74" s="15">
        <f>SUMIFS(CP_Forecast!$F$5:$F$38,CP_Forecast!$E$5:$E$38,Capacity_Charges!AQ$6)</f>
        <v>2.0009999999999999</v>
      </c>
      <c r="AR74" s="15">
        <f>SUMIFS(CP_Forecast!$F$5:$F$38,CP_Forecast!$E$5:$E$38,Capacity_Charges!AR$6)</f>
        <v>2.0009999999999999</v>
      </c>
      <c r="AS74" s="15">
        <f>SUMIFS(CP_Forecast!$F$5:$F$38,CP_Forecast!$E$5:$E$38,Capacity_Charges!AS$6)</f>
        <v>2.0009999999999999</v>
      </c>
      <c r="AT74" s="15">
        <f>SUMIFS(CP_Forecast!$F$5:$F$38,CP_Forecast!$E$5:$E$38,Capacity_Charges!AT$6)</f>
        <v>2.4769999999999999</v>
      </c>
      <c r="AU74" s="15">
        <f>SUMIFS(CP_Forecast!$F$5:$F$38,CP_Forecast!$E$5:$E$38,Capacity_Charges!AU$6)</f>
        <v>2.4769999999999999</v>
      </c>
      <c r="AV74" s="15">
        <f>SUMIFS(CP_Forecast!$F$5:$F$38,CP_Forecast!$E$5:$E$38,Capacity_Charges!AV$6)</f>
        <v>2.4769999999999999</v>
      </c>
      <c r="AW74" s="15">
        <f>SUMIFS(CP_Forecast!$F$5:$F$38,CP_Forecast!$E$5:$E$38,Capacity_Charges!AW$6)</f>
        <v>2.4769999999999999</v>
      </c>
      <c r="AX74" s="15">
        <f>SUMIFS(CP_Forecast!$F$5:$F$38,CP_Forecast!$E$5:$E$38,Capacity_Charges!AX$6)</f>
        <v>2.4769999999999999</v>
      </c>
      <c r="AY74" s="15">
        <f>SUMIFS(CP_Forecast!$F$5:$F$38,CP_Forecast!$E$5:$E$38,Capacity_Charges!AY$6)</f>
        <v>2.4769999999999999</v>
      </c>
      <c r="AZ74" s="15">
        <f>SUMIFS(CP_Forecast!$F$5:$F$38,CP_Forecast!$E$5:$E$38,Capacity_Charges!AZ$6)</f>
        <v>2.4769999999999999</v>
      </c>
      <c r="BA74" s="15">
        <f>SUMIFS(CP_Forecast!$F$5:$F$38,CP_Forecast!$E$5:$E$38,Capacity_Charges!BA$6)</f>
        <v>2.4769999999999999</v>
      </c>
      <c r="BB74" s="15">
        <f>SUMIFS(CP_Forecast!$F$5:$F$38,CP_Forecast!$E$5:$E$38,Capacity_Charges!BB$6)</f>
        <v>2.4769999999999999</v>
      </c>
      <c r="BC74" s="15">
        <f>SUMIFS(CP_Forecast!$F$5:$F$38,CP_Forecast!$E$5:$E$38,Capacity_Charges!BC$6)</f>
        <v>2.4769999999999999</v>
      </c>
      <c r="BD74" s="15">
        <f>SUMIFS(CP_Forecast!$F$5:$F$38,CP_Forecast!$E$5:$E$38,Capacity_Charges!BD$6)</f>
        <v>2.4769999999999999</v>
      </c>
      <c r="BE74" s="15">
        <f>SUMIFS(CP_Forecast!$F$5:$F$38,CP_Forecast!$E$5:$E$38,Capacity_Charges!BE$6)</f>
        <v>2.4769999999999999</v>
      </c>
      <c r="BF74" s="15">
        <f>SUMIFS(CP_Forecast!$F$5:$F$38,CP_Forecast!$E$5:$E$38,Capacity_Charges!BF$6)</f>
        <v>2.5310000000000001</v>
      </c>
      <c r="BG74" s="15">
        <f>SUMIFS(CP_Forecast!$F$5:$F$38,CP_Forecast!$E$5:$E$38,Capacity_Charges!BG$6)</f>
        <v>2.5310000000000001</v>
      </c>
      <c r="BH74" s="15">
        <f>SUMIFS(CP_Forecast!$F$5:$F$38,CP_Forecast!$E$5:$E$38,Capacity_Charges!BH$6)</f>
        <v>2.5310000000000001</v>
      </c>
      <c r="BI74" s="15">
        <f>SUMIFS(CP_Forecast!$F$5:$F$38,CP_Forecast!$E$5:$E$38,Capacity_Charges!BI$6)</f>
        <v>2.5310000000000001</v>
      </c>
      <c r="BJ74" s="15">
        <f>SUMIFS(CP_Forecast!$F$5:$F$38,CP_Forecast!$E$5:$E$38,Capacity_Charges!BJ$6)</f>
        <v>2.5310000000000001</v>
      </c>
      <c r="BK74" s="15">
        <f>SUMIFS(CP_Forecast!$F$5:$F$38,CP_Forecast!$E$5:$E$38,Capacity_Charges!BK$6)</f>
        <v>2.5310000000000001</v>
      </c>
      <c r="BL74" s="15">
        <f>SUMIFS(CP_Forecast!$F$5:$F$38,CP_Forecast!$E$5:$E$38,Capacity_Charges!BL$6)</f>
        <v>2.5310000000000001</v>
      </c>
      <c r="BM74" s="15">
        <f>SUMIFS(CP_Forecast!$F$5:$F$38,CP_Forecast!$E$5:$E$38,Capacity_Charges!BM$6)</f>
        <v>2.5310000000000001</v>
      </c>
      <c r="BN74" s="15">
        <f>SUMIFS(CP_Forecast!$F$5:$F$38,CP_Forecast!$E$5:$E$38,Capacity_Charges!BN$6)</f>
        <v>2.5310000000000001</v>
      </c>
      <c r="BO74" s="15">
        <f>SUMIFS(CP_Forecast!$F$5:$F$38,CP_Forecast!$E$5:$E$38,Capacity_Charges!BO$6)</f>
        <v>2.5310000000000001</v>
      </c>
      <c r="BP74" s="15">
        <f>SUMIFS(CP_Forecast!$F$5:$F$38,CP_Forecast!$E$5:$E$38,Capacity_Charges!BP$6)</f>
        <v>2.5310000000000001</v>
      </c>
      <c r="BQ74" s="15">
        <f>SUMIFS(CP_Forecast!$F$5:$F$38,CP_Forecast!$E$5:$E$38,Capacity_Charges!BQ$6)</f>
        <v>2.5310000000000001</v>
      </c>
      <c r="BR74" s="15">
        <f>SUMIFS(CP_Forecast!$F$5:$F$38,CP_Forecast!$E$5:$E$38,Capacity_Charges!BR$6)</f>
        <v>3.5</v>
      </c>
      <c r="BS74" s="15">
        <f>SUMIFS(CP_Forecast!$F$5:$F$38,CP_Forecast!$E$5:$E$38,Capacity_Charges!BS$6)</f>
        <v>3.5</v>
      </c>
      <c r="BT74" s="15">
        <f>SUMIFS(CP_Forecast!$F$5:$F$38,CP_Forecast!$E$5:$E$38,Capacity_Charges!BT$6)</f>
        <v>3.5</v>
      </c>
      <c r="BU74" s="15">
        <f>SUMIFS(CP_Forecast!$F$5:$F$38,CP_Forecast!$E$5:$E$38,Capacity_Charges!BU$6)</f>
        <v>3.5</v>
      </c>
      <c r="BV74" s="15">
        <f>SUMIFS(CP_Forecast!$F$5:$F$38,CP_Forecast!$E$5:$E$38,Capacity_Charges!BV$6)</f>
        <v>3.5</v>
      </c>
      <c r="BW74" s="15">
        <f>SUMIFS(CP_Forecast!$F$5:$F$38,CP_Forecast!$E$5:$E$38,Capacity_Charges!BW$6)</f>
        <v>3.5</v>
      </c>
      <c r="BX74" s="15">
        <f>SUMIFS(CP_Forecast!$F$5:$F$38,CP_Forecast!$E$5:$E$38,Capacity_Charges!BX$6)</f>
        <v>3.5</v>
      </c>
      <c r="BY74" s="15">
        <f>SUMIFS(CP_Forecast!$F$5:$F$38,CP_Forecast!$E$5:$E$38,Capacity_Charges!BY$6)</f>
        <v>3.5</v>
      </c>
      <c r="BZ74" s="15">
        <f>SUMIFS(CP_Forecast!$F$5:$F$38,CP_Forecast!$E$5:$E$38,Capacity_Charges!BZ$6)</f>
        <v>3.5</v>
      </c>
      <c r="CA74" s="15">
        <f>SUMIFS(CP_Forecast!$F$5:$F$38,CP_Forecast!$E$5:$E$38,Capacity_Charges!CA$6)</f>
        <v>3.5</v>
      </c>
      <c r="CB74" s="15">
        <f>SUMIFS(CP_Forecast!$F$5:$F$38,CP_Forecast!$E$5:$E$38,Capacity_Charges!CB$6)</f>
        <v>3.5</v>
      </c>
      <c r="CC74" s="15">
        <f>SUMIFS(CP_Forecast!$F$5:$F$38,CP_Forecast!$E$5:$E$38,Capacity_Charges!CC$6)</f>
        <v>3.5</v>
      </c>
      <c r="CD74" s="15">
        <f>SUMIFS(CP_Forecast!$F$5:$F$38,CP_Forecast!$E$5:$E$38,Capacity_Charges!CD$6)</f>
        <v>4.25</v>
      </c>
      <c r="CE74" s="15">
        <f>SUMIFS(CP_Forecast!$F$5:$F$38,CP_Forecast!$E$5:$E$38,Capacity_Charges!CE$6)</f>
        <v>4.25</v>
      </c>
      <c r="CF74" s="15">
        <f>SUMIFS(CP_Forecast!$F$5:$F$38,CP_Forecast!$E$5:$E$38,Capacity_Charges!CF$6)</f>
        <v>4.25</v>
      </c>
      <c r="CG74" s="15">
        <f>SUMIFS(CP_Forecast!$F$5:$F$38,CP_Forecast!$E$5:$E$38,Capacity_Charges!CG$6)</f>
        <v>4.25</v>
      </c>
      <c r="CH74" s="15">
        <f>SUMIFS(CP_Forecast!$F$5:$F$38,CP_Forecast!$E$5:$E$38,Capacity_Charges!CH$6)</f>
        <v>4.25</v>
      </c>
      <c r="CI74" s="15">
        <f>SUMIFS(CP_Forecast!$F$5:$F$38,CP_Forecast!$E$5:$E$38,Capacity_Charges!CI$6)</f>
        <v>4.25</v>
      </c>
      <c r="CJ74" s="15">
        <f>SUMIFS(CP_Forecast!$F$5:$F$38,CP_Forecast!$E$5:$E$38,Capacity_Charges!CJ$6)</f>
        <v>4.25</v>
      </c>
      <c r="CK74" s="15">
        <f>SUMIFS(CP_Forecast!$F$5:$F$38,CP_Forecast!$E$5:$E$38,Capacity_Charges!CK$6)</f>
        <v>4.25</v>
      </c>
      <c r="CL74" s="15">
        <f>SUMIFS(CP_Forecast!$F$5:$F$38,CP_Forecast!$E$5:$E$38,Capacity_Charges!CL$6)</f>
        <v>4.25</v>
      </c>
      <c r="CM74" s="15">
        <f>SUMIFS(CP_Forecast!$F$5:$F$38,CP_Forecast!$E$5:$E$38,Capacity_Charges!CM$6)</f>
        <v>4.25</v>
      </c>
      <c r="CN74" s="15">
        <f>SUMIFS(CP_Forecast!$F$5:$F$38,CP_Forecast!$E$5:$E$38,Capacity_Charges!CN$6)</f>
        <v>4.25</v>
      </c>
      <c r="CO74" s="15">
        <f>SUMIFS(CP_Forecast!$F$5:$F$38,CP_Forecast!$E$5:$E$38,Capacity_Charges!CO$6)</f>
        <v>4.25</v>
      </c>
      <c r="CP74" s="15">
        <f>SUMIFS(CP_Forecast!$F$5:$F$38,CP_Forecast!$E$5:$E$38,Capacity_Charges!CP$6)</f>
        <v>5</v>
      </c>
      <c r="CQ74" s="15">
        <f>SUMIFS(CP_Forecast!$F$5:$F$38,CP_Forecast!$E$5:$E$38,Capacity_Charges!CQ$6)</f>
        <v>5</v>
      </c>
      <c r="CR74" s="15">
        <f>SUMIFS(CP_Forecast!$F$5:$F$38,CP_Forecast!$E$5:$E$38,Capacity_Charges!CR$6)</f>
        <v>5</v>
      </c>
      <c r="CS74" s="15">
        <f>SUMIFS(CP_Forecast!$F$5:$F$38,CP_Forecast!$E$5:$E$38,Capacity_Charges!CS$6)</f>
        <v>5</v>
      </c>
      <c r="CT74" s="15">
        <f>SUMIFS(CP_Forecast!$F$5:$F$38,CP_Forecast!$E$5:$E$38,Capacity_Charges!CT$6)</f>
        <v>5</v>
      </c>
      <c r="CU74" s="15">
        <f>SUMIFS(CP_Forecast!$F$5:$F$38,CP_Forecast!$E$5:$E$38,Capacity_Charges!CU$6)</f>
        <v>5</v>
      </c>
      <c r="CV74" s="15">
        <f>SUMIFS(CP_Forecast!$F$5:$F$38,CP_Forecast!$E$5:$E$38,Capacity_Charges!CV$6)</f>
        <v>5</v>
      </c>
      <c r="CW74" s="15">
        <f>SUMIFS(CP_Forecast!$F$5:$F$38,CP_Forecast!$E$5:$E$38,Capacity_Charges!CW$6)</f>
        <v>5</v>
      </c>
      <c r="CX74" s="15">
        <f>SUMIFS(CP_Forecast!$F$5:$F$38,CP_Forecast!$E$5:$E$38,Capacity_Charges!CX$6)</f>
        <v>5</v>
      </c>
      <c r="CY74" s="15">
        <f>SUMIFS(CP_Forecast!$F$5:$F$38,CP_Forecast!$E$5:$E$38,Capacity_Charges!CY$6)</f>
        <v>5</v>
      </c>
      <c r="CZ74" s="15">
        <f>SUMIFS(CP_Forecast!$F$5:$F$38,CP_Forecast!$E$5:$E$38,Capacity_Charges!CZ$6)</f>
        <v>5</v>
      </c>
      <c r="DA74" s="15">
        <f>SUMIFS(CP_Forecast!$F$5:$F$38,CP_Forecast!$E$5:$E$38,Capacity_Charges!DA$6)</f>
        <v>5</v>
      </c>
      <c r="DB74" s="15">
        <f>SUMIFS(CP_Forecast!$F$5:$F$38,CP_Forecast!$E$5:$E$38,Capacity_Charges!DB$6)</f>
        <v>5.15</v>
      </c>
      <c r="DC74" s="15">
        <f>SUMIFS(CP_Forecast!$F$5:$F$38,CP_Forecast!$E$5:$E$38,Capacity_Charges!DC$6)</f>
        <v>5.15</v>
      </c>
      <c r="DD74" s="15">
        <f>SUMIFS(CP_Forecast!$F$5:$F$38,CP_Forecast!$E$5:$E$38,Capacity_Charges!DD$6)</f>
        <v>5.15</v>
      </c>
      <c r="DE74" s="15">
        <f>SUMIFS(CP_Forecast!$F$5:$F$38,CP_Forecast!$E$5:$E$38,Capacity_Charges!DE$6)</f>
        <v>5.15</v>
      </c>
      <c r="DF74" s="15">
        <f>SUMIFS(CP_Forecast!$F$5:$F$38,CP_Forecast!$E$5:$E$38,Capacity_Charges!DF$6)</f>
        <v>5.15</v>
      </c>
      <c r="DG74" s="15">
        <f>SUMIFS(CP_Forecast!$F$5:$F$38,CP_Forecast!$E$5:$E$38,Capacity_Charges!DG$6)</f>
        <v>5.15</v>
      </c>
      <c r="DH74" s="15">
        <f>SUMIFS(CP_Forecast!$F$5:$F$38,CP_Forecast!$E$5:$E$38,Capacity_Charges!DH$6)</f>
        <v>5.15</v>
      </c>
      <c r="DI74" s="15">
        <f>SUMIFS(CP_Forecast!$F$5:$F$38,CP_Forecast!$E$5:$E$38,Capacity_Charges!DI$6)</f>
        <v>5.15</v>
      </c>
      <c r="DJ74" s="15">
        <f>SUMIFS(CP_Forecast!$F$5:$F$38,CP_Forecast!$E$5:$E$38,Capacity_Charges!DJ$6)</f>
        <v>5.15</v>
      </c>
      <c r="DK74" s="15">
        <f>SUMIFS(CP_Forecast!$F$5:$F$38,CP_Forecast!$E$5:$E$38,Capacity_Charges!DK$6)</f>
        <v>5.15</v>
      </c>
      <c r="DL74" s="15">
        <f>SUMIFS(CP_Forecast!$F$5:$F$38,CP_Forecast!$E$5:$E$38,Capacity_Charges!DL$6)</f>
        <v>5.15</v>
      </c>
      <c r="DM74" s="15">
        <f>SUMIFS(CP_Forecast!$F$5:$F$38,CP_Forecast!$E$5:$E$38,Capacity_Charges!DM$6)</f>
        <v>5.15</v>
      </c>
      <c r="DN74" s="15">
        <f>SUMIFS(CP_Forecast!$F$5:$F$38,CP_Forecast!$E$5:$E$38,Capacity_Charges!DN$6)</f>
        <v>5.3045000000000009</v>
      </c>
      <c r="DO74" s="15">
        <f>SUMIFS(CP_Forecast!$F$5:$F$38,CP_Forecast!$E$5:$E$38,Capacity_Charges!DO$6)</f>
        <v>5.3045000000000009</v>
      </c>
      <c r="DP74" s="15">
        <f>SUMIFS(CP_Forecast!$F$5:$F$38,CP_Forecast!$E$5:$E$38,Capacity_Charges!DP$6)</f>
        <v>5.3045000000000009</v>
      </c>
      <c r="DQ74" s="15">
        <f>SUMIFS(CP_Forecast!$F$5:$F$38,CP_Forecast!$E$5:$E$38,Capacity_Charges!DQ$6)</f>
        <v>5.3045000000000009</v>
      </c>
      <c r="DR74" s="15">
        <f>SUMIFS(CP_Forecast!$F$5:$F$38,CP_Forecast!$E$5:$E$38,Capacity_Charges!DR$6)</f>
        <v>5.3045000000000009</v>
      </c>
      <c r="DS74" s="15">
        <f>SUMIFS(CP_Forecast!$F$5:$F$38,CP_Forecast!$E$5:$E$38,Capacity_Charges!DS$6)</f>
        <v>5.3045000000000009</v>
      </c>
      <c r="DT74" s="15">
        <f>SUMIFS(CP_Forecast!$F$5:$F$38,CP_Forecast!$E$5:$E$38,Capacity_Charges!DT$6)</f>
        <v>5.3045000000000009</v>
      </c>
      <c r="DU74" s="15">
        <f>SUMIFS(CP_Forecast!$F$5:$F$38,CP_Forecast!$E$5:$E$38,Capacity_Charges!DU$6)</f>
        <v>5.3045000000000009</v>
      </c>
      <c r="DV74" s="15">
        <f>SUMIFS(CP_Forecast!$F$5:$F$38,CP_Forecast!$E$5:$E$38,Capacity_Charges!DV$6)</f>
        <v>5.3045000000000009</v>
      </c>
      <c r="DW74" s="15">
        <f>SUMIFS(CP_Forecast!$F$5:$F$38,CP_Forecast!$E$5:$E$38,Capacity_Charges!DW$6)</f>
        <v>5.3045000000000009</v>
      </c>
      <c r="DX74" s="15">
        <f>SUMIFS(CP_Forecast!$F$5:$F$38,CP_Forecast!$E$5:$E$38,Capacity_Charges!DX$6)</f>
        <v>5.3045000000000009</v>
      </c>
      <c r="DY74" s="15">
        <f>SUMIFS(CP_Forecast!$F$5:$F$38,CP_Forecast!$E$5:$E$38,Capacity_Charges!DY$6)</f>
        <v>5.3045000000000009</v>
      </c>
      <c r="DZ74" s="15">
        <f>SUMIFS(CP_Forecast!$F$5:$F$38,CP_Forecast!$E$5:$E$38,Capacity_Charges!DZ$6)</f>
        <v>5.4636350000000009</v>
      </c>
      <c r="EA74" s="15">
        <f>SUMIFS(CP_Forecast!$F$5:$F$38,CP_Forecast!$E$5:$E$38,Capacity_Charges!EA$6)</f>
        <v>5.4636350000000009</v>
      </c>
      <c r="EB74" s="15">
        <f>SUMIFS(CP_Forecast!$F$5:$F$38,CP_Forecast!$E$5:$E$38,Capacity_Charges!EB$6)</f>
        <v>5.4636350000000009</v>
      </c>
      <c r="EC74" s="15">
        <f>SUMIFS(CP_Forecast!$F$5:$F$38,CP_Forecast!$E$5:$E$38,Capacity_Charges!EC$6)</f>
        <v>5.4636350000000009</v>
      </c>
      <c r="ED74" s="15">
        <f>SUMIFS(CP_Forecast!$F$5:$F$38,CP_Forecast!$E$5:$E$38,Capacity_Charges!ED$6)</f>
        <v>5.4636350000000009</v>
      </c>
      <c r="EE74" s="15">
        <f>SUMIFS(CP_Forecast!$F$5:$F$38,CP_Forecast!$E$5:$E$38,Capacity_Charges!EE$6)</f>
        <v>5.4636350000000009</v>
      </c>
      <c r="EF74" s="15">
        <f>SUMIFS(CP_Forecast!$F$5:$F$38,CP_Forecast!$E$5:$E$38,Capacity_Charges!EF$6)</f>
        <v>5.4636350000000009</v>
      </c>
      <c r="EG74" s="15">
        <f>SUMIFS(CP_Forecast!$F$5:$F$38,CP_Forecast!$E$5:$E$38,Capacity_Charges!EG$6)</f>
        <v>5.4636350000000009</v>
      </c>
      <c r="EH74" s="15">
        <f>SUMIFS(CP_Forecast!$F$5:$F$38,CP_Forecast!$E$5:$E$38,Capacity_Charges!EH$6)</f>
        <v>5.4636350000000009</v>
      </c>
      <c r="EI74" s="15">
        <f>SUMIFS(CP_Forecast!$F$5:$F$38,CP_Forecast!$E$5:$E$38,Capacity_Charges!EI$6)</f>
        <v>5.4636350000000009</v>
      </c>
      <c r="EJ74" s="15">
        <f>SUMIFS(CP_Forecast!$F$5:$F$38,CP_Forecast!$E$5:$E$38,Capacity_Charges!EJ$6)</f>
        <v>5.4636350000000009</v>
      </c>
      <c r="EK74" s="15">
        <f>SUMIFS(CP_Forecast!$F$5:$F$38,CP_Forecast!$E$5:$E$38,Capacity_Charges!EK$6)</f>
        <v>5.4636350000000009</v>
      </c>
      <c r="EL74" s="15">
        <f>SUMIFS(CP_Forecast!$F$5:$F$38,CP_Forecast!$E$5:$E$38,Capacity_Charges!EL$6)</f>
        <v>5.6275440500000009</v>
      </c>
      <c r="EM74" s="15">
        <f>SUMIFS(CP_Forecast!$F$5:$F$38,CP_Forecast!$E$5:$E$38,Capacity_Charges!EM$6)</f>
        <v>5.6275440500000009</v>
      </c>
      <c r="EN74" s="15">
        <f>SUMIFS(CP_Forecast!$F$5:$F$38,CP_Forecast!$E$5:$E$38,Capacity_Charges!EN$6)</f>
        <v>5.6275440500000009</v>
      </c>
      <c r="EO74" s="15">
        <f>SUMIFS(CP_Forecast!$F$5:$F$38,CP_Forecast!$E$5:$E$38,Capacity_Charges!EO$6)</f>
        <v>5.6275440500000009</v>
      </c>
      <c r="EP74" s="15">
        <f>SUMIFS(CP_Forecast!$F$5:$F$38,CP_Forecast!$E$5:$E$38,Capacity_Charges!EP$6)</f>
        <v>5.6275440500000009</v>
      </c>
      <c r="EQ74" s="15">
        <f>SUMIFS(CP_Forecast!$F$5:$F$38,CP_Forecast!$E$5:$E$38,Capacity_Charges!EQ$6)</f>
        <v>5.6275440500000009</v>
      </c>
      <c r="ER74" s="15">
        <f>SUMIFS(CP_Forecast!$F$5:$F$38,CP_Forecast!$E$5:$E$38,Capacity_Charges!ER$6)</f>
        <v>5.6275440500000009</v>
      </c>
      <c r="ES74" s="15">
        <f>SUMIFS(CP_Forecast!$F$5:$F$38,CP_Forecast!$E$5:$E$38,Capacity_Charges!ES$6)</f>
        <v>5.6275440500000009</v>
      </c>
      <c r="ET74" s="15">
        <f>SUMIFS(CP_Forecast!$F$5:$F$38,CP_Forecast!$E$5:$E$38,Capacity_Charges!ET$6)</f>
        <v>5.6275440500000009</v>
      </c>
      <c r="EU74" s="15">
        <f>SUMIFS(CP_Forecast!$F$5:$F$38,CP_Forecast!$E$5:$E$38,Capacity_Charges!EU$6)</f>
        <v>5.6275440500000009</v>
      </c>
      <c r="EV74" s="15">
        <f>SUMIFS(CP_Forecast!$F$5:$F$38,CP_Forecast!$E$5:$E$38,Capacity_Charges!EV$6)</f>
        <v>5.6275440500000009</v>
      </c>
      <c r="EW74" s="15">
        <f>SUMIFS(CP_Forecast!$F$5:$F$38,CP_Forecast!$E$5:$E$38,Capacity_Charges!EW$6)</f>
        <v>5.6275440500000009</v>
      </c>
      <c r="EX74" s="15">
        <f>SUMIFS(CP_Forecast!$F$5:$F$38,CP_Forecast!$E$5:$E$38,Capacity_Charges!EX$6)</f>
        <v>5.796370371500001</v>
      </c>
      <c r="EY74" s="15">
        <f>SUMIFS(CP_Forecast!$F$5:$F$38,CP_Forecast!$E$5:$E$38,Capacity_Charges!EY$6)</f>
        <v>5.796370371500001</v>
      </c>
      <c r="EZ74" s="15">
        <f>SUMIFS(CP_Forecast!$F$5:$F$38,CP_Forecast!$E$5:$E$38,Capacity_Charges!EZ$6)</f>
        <v>5.796370371500001</v>
      </c>
      <c r="FA74" s="15">
        <f>SUMIFS(CP_Forecast!$F$5:$F$38,CP_Forecast!$E$5:$E$38,Capacity_Charges!FA$6)</f>
        <v>5.796370371500001</v>
      </c>
      <c r="FB74" s="15">
        <f>SUMIFS(CP_Forecast!$F$5:$F$38,CP_Forecast!$E$5:$E$38,Capacity_Charges!FB$6)</f>
        <v>5.796370371500001</v>
      </c>
      <c r="FC74" s="15">
        <f>SUMIFS(CP_Forecast!$F$5:$F$38,CP_Forecast!$E$5:$E$38,Capacity_Charges!FC$6)</f>
        <v>5.796370371500001</v>
      </c>
      <c r="FD74" s="15">
        <f>SUMIFS(CP_Forecast!$F$5:$F$38,CP_Forecast!$E$5:$E$38,Capacity_Charges!FD$6)</f>
        <v>5.796370371500001</v>
      </c>
      <c r="FE74" s="15">
        <f>SUMIFS(CP_Forecast!$F$5:$F$38,CP_Forecast!$E$5:$E$38,Capacity_Charges!FE$6)</f>
        <v>5.796370371500001</v>
      </c>
      <c r="FF74" s="15">
        <f>SUMIFS(CP_Forecast!$F$5:$F$38,CP_Forecast!$E$5:$E$38,Capacity_Charges!FF$6)</f>
        <v>5.796370371500001</v>
      </c>
      <c r="FG74" s="15">
        <f>SUMIFS(CP_Forecast!$F$5:$F$38,CP_Forecast!$E$5:$E$38,Capacity_Charges!FG$6)</f>
        <v>5.796370371500001</v>
      </c>
      <c r="FH74" s="15">
        <f>SUMIFS(CP_Forecast!$F$5:$F$38,CP_Forecast!$E$5:$E$38,Capacity_Charges!FH$6)</f>
        <v>5.796370371500001</v>
      </c>
      <c r="FI74" s="15">
        <f>SUMIFS(CP_Forecast!$F$5:$F$38,CP_Forecast!$E$5:$E$38,Capacity_Charges!FI$6)</f>
        <v>5.796370371500001</v>
      </c>
      <c r="FJ74" s="15">
        <f>SUMIFS(CP_Forecast!$F$5:$F$38,CP_Forecast!$E$5:$E$38,Capacity_Charges!FJ$6)</f>
        <v>5.9702614826450011</v>
      </c>
      <c r="FK74" s="15">
        <f>SUMIFS(CP_Forecast!$F$5:$F$38,CP_Forecast!$E$5:$E$38,Capacity_Charges!FK$6)</f>
        <v>5.9702614826450011</v>
      </c>
      <c r="FL74" s="15">
        <f>SUMIFS(CP_Forecast!$F$5:$F$38,CP_Forecast!$E$5:$E$38,Capacity_Charges!FL$6)</f>
        <v>5.9702614826450011</v>
      </c>
      <c r="FM74" s="15">
        <f>SUMIFS(CP_Forecast!$F$5:$F$38,CP_Forecast!$E$5:$E$38,Capacity_Charges!FM$6)</f>
        <v>5.9702614826450011</v>
      </c>
      <c r="FN74" s="15">
        <f>SUMIFS(CP_Forecast!$F$5:$F$38,CP_Forecast!$E$5:$E$38,Capacity_Charges!FN$6)</f>
        <v>5.9702614826450011</v>
      </c>
      <c r="FO74" s="15">
        <f>SUMIFS(CP_Forecast!$F$5:$F$38,CP_Forecast!$E$5:$E$38,Capacity_Charges!FO$6)</f>
        <v>5.9702614826450011</v>
      </c>
      <c r="FP74" s="15">
        <f>SUMIFS(CP_Forecast!$F$5:$F$38,CP_Forecast!$E$5:$E$38,Capacity_Charges!FP$6)</f>
        <v>5.9702614826450011</v>
      </c>
      <c r="FQ74" s="15">
        <f>SUMIFS(CP_Forecast!$F$5:$F$38,CP_Forecast!$E$5:$E$38,Capacity_Charges!FQ$6)</f>
        <v>5.9702614826450011</v>
      </c>
      <c r="FR74" s="15">
        <f>SUMIFS(CP_Forecast!$F$5:$F$38,CP_Forecast!$E$5:$E$38,Capacity_Charges!FR$6)</f>
        <v>5.9702614826450011</v>
      </c>
      <c r="FS74" s="15">
        <f>SUMIFS(CP_Forecast!$F$5:$F$38,CP_Forecast!$E$5:$E$38,Capacity_Charges!FS$6)</f>
        <v>5.9702614826450011</v>
      </c>
      <c r="FT74" s="15">
        <f>SUMIFS(CP_Forecast!$F$5:$F$38,CP_Forecast!$E$5:$E$38,Capacity_Charges!FT$6)</f>
        <v>5.9702614826450011</v>
      </c>
      <c r="FU74" s="15">
        <f>SUMIFS(CP_Forecast!$F$5:$F$38,CP_Forecast!$E$5:$E$38,Capacity_Charges!FU$6)</f>
        <v>5.9702614826450011</v>
      </c>
      <c r="FV74" s="15">
        <f>SUMIFS(CP_Forecast!$F$5:$F$38,CP_Forecast!$E$5:$E$38,Capacity_Charges!FV$6)</f>
        <v>6.1493693271243517</v>
      </c>
      <c r="FW74" s="15">
        <f>SUMIFS(CP_Forecast!$F$5:$F$38,CP_Forecast!$E$5:$E$38,Capacity_Charges!FW$6)</f>
        <v>6.1493693271243517</v>
      </c>
      <c r="FX74" s="15">
        <f>SUMIFS(CP_Forecast!$F$5:$F$38,CP_Forecast!$E$5:$E$38,Capacity_Charges!FX$6)</f>
        <v>6.1493693271243517</v>
      </c>
      <c r="FY74" s="15">
        <f>SUMIFS(CP_Forecast!$F$5:$F$38,CP_Forecast!$E$5:$E$38,Capacity_Charges!FY$6)</f>
        <v>6.1493693271243517</v>
      </c>
      <c r="FZ74" s="15">
        <f>SUMIFS(CP_Forecast!$F$5:$F$38,CP_Forecast!$E$5:$E$38,Capacity_Charges!FZ$6)</f>
        <v>6.1493693271243517</v>
      </c>
      <c r="GA74" s="15">
        <f>SUMIFS(CP_Forecast!$F$5:$F$38,CP_Forecast!$E$5:$E$38,Capacity_Charges!GA$6)</f>
        <v>6.1493693271243517</v>
      </c>
      <c r="GB74" s="15">
        <f>SUMIFS(CP_Forecast!$F$5:$F$38,CP_Forecast!$E$5:$E$38,Capacity_Charges!GB$6)</f>
        <v>6.1493693271243517</v>
      </c>
      <c r="GC74" s="15">
        <f>SUMIFS(CP_Forecast!$F$5:$F$38,CP_Forecast!$E$5:$E$38,Capacity_Charges!GC$6)</f>
        <v>6.1493693271243517</v>
      </c>
      <c r="GD74" s="15">
        <f>SUMIFS(CP_Forecast!$F$5:$F$38,CP_Forecast!$E$5:$E$38,Capacity_Charges!GD$6)</f>
        <v>6.1493693271243517</v>
      </c>
      <c r="GE74" s="15">
        <f>SUMIFS(CP_Forecast!$F$5:$F$38,CP_Forecast!$E$5:$E$38,Capacity_Charges!GE$6)</f>
        <v>6.1493693271243517</v>
      </c>
      <c r="GF74" s="15">
        <f>SUMIFS(CP_Forecast!$F$5:$F$38,CP_Forecast!$E$5:$E$38,Capacity_Charges!GF$6)</f>
        <v>6.1493693271243517</v>
      </c>
      <c r="GG74" s="15">
        <f>SUMIFS(CP_Forecast!$F$5:$F$38,CP_Forecast!$E$5:$E$38,Capacity_Charges!GG$6)</f>
        <v>6.1493693271243517</v>
      </c>
      <c r="GH74" s="15">
        <f>SUMIFS(CP_Forecast!$F$5:$F$38,CP_Forecast!$E$5:$E$38,Capacity_Charges!GH$6)</f>
        <v>6.3338504069380823</v>
      </c>
      <c r="GI74" s="15">
        <f>SUMIFS(CP_Forecast!$F$5:$F$38,CP_Forecast!$E$5:$E$38,Capacity_Charges!GI$6)</f>
        <v>6.3338504069380823</v>
      </c>
      <c r="GJ74" s="15">
        <f>SUMIFS(CP_Forecast!$F$5:$F$38,CP_Forecast!$E$5:$E$38,Capacity_Charges!GJ$6)</f>
        <v>6.3338504069380823</v>
      </c>
      <c r="GK74" s="15">
        <f>SUMIFS(CP_Forecast!$F$5:$F$38,CP_Forecast!$E$5:$E$38,Capacity_Charges!GK$6)</f>
        <v>6.3338504069380823</v>
      </c>
      <c r="GL74" s="15">
        <f>SUMIFS(CP_Forecast!$F$5:$F$38,CP_Forecast!$E$5:$E$38,Capacity_Charges!GL$6)</f>
        <v>6.3338504069380823</v>
      </c>
      <c r="GM74" s="15">
        <f>SUMIFS(CP_Forecast!$F$5:$F$38,CP_Forecast!$E$5:$E$38,Capacity_Charges!GM$6)</f>
        <v>6.3338504069380823</v>
      </c>
      <c r="GN74" s="15">
        <f>SUMIFS(CP_Forecast!$F$5:$F$38,CP_Forecast!$E$5:$E$38,Capacity_Charges!GN$6)</f>
        <v>6.3338504069380823</v>
      </c>
      <c r="GO74" s="15">
        <f>SUMIFS(CP_Forecast!$F$5:$F$38,CP_Forecast!$E$5:$E$38,Capacity_Charges!GO$6)</f>
        <v>6.3338504069380823</v>
      </c>
      <c r="GP74" s="15">
        <f>SUMIFS(CP_Forecast!$F$5:$F$38,CP_Forecast!$E$5:$E$38,Capacity_Charges!GP$6)</f>
        <v>6.3338504069380823</v>
      </c>
      <c r="GQ74" s="15">
        <f>SUMIFS(CP_Forecast!$F$5:$F$38,CP_Forecast!$E$5:$E$38,Capacity_Charges!GQ$6)</f>
        <v>6.3338504069380823</v>
      </c>
      <c r="GR74" s="15">
        <f>SUMIFS(CP_Forecast!$F$5:$F$38,CP_Forecast!$E$5:$E$38,Capacity_Charges!GR$6)</f>
        <v>6.3338504069380823</v>
      </c>
      <c r="GS74" s="15">
        <f>SUMIFS(CP_Forecast!$F$5:$F$38,CP_Forecast!$E$5:$E$38,Capacity_Charges!GS$6)</f>
        <v>6.3338504069380823</v>
      </c>
      <c r="GT74" s="15">
        <f>SUMIFS(CP_Forecast!$F$5:$F$38,CP_Forecast!$E$5:$E$38,Capacity_Charges!GT$6)</f>
        <v>6.5238659191462247</v>
      </c>
      <c r="GU74" s="15">
        <f>SUMIFS(CP_Forecast!$F$5:$F$38,CP_Forecast!$E$5:$E$38,Capacity_Charges!GU$6)</f>
        <v>6.5238659191462247</v>
      </c>
      <c r="GV74" s="15">
        <f>SUMIFS(CP_Forecast!$F$5:$F$38,CP_Forecast!$E$5:$E$38,Capacity_Charges!GV$6)</f>
        <v>6.5238659191462247</v>
      </c>
      <c r="GW74" s="15">
        <f>SUMIFS(CP_Forecast!$F$5:$F$38,CP_Forecast!$E$5:$E$38,Capacity_Charges!GW$6)</f>
        <v>6.5238659191462247</v>
      </c>
      <c r="GX74" s="15">
        <f>SUMIFS(CP_Forecast!$F$5:$F$38,CP_Forecast!$E$5:$E$38,Capacity_Charges!GX$6)</f>
        <v>6.5238659191462247</v>
      </c>
      <c r="GY74" s="15">
        <f>SUMIFS(CP_Forecast!$F$5:$F$38,CP_Forecast!$E$5:$E$38,Capacity_Charges!GY$6)</f>
        <v>6.5238659191462247</v>
      </c>
      <c r="GZ74" s="15">
        <f>SUMIFS(CP_Forecast!$F$5:$F$38,CP_Forecast!$E$5:$E$38,Capacity_Charges!GZ$6)</f>
        <v>6.5238659191462247</v>
      </c>
      <c r="HA74" s="15">
        <f>SUMIFS(CP_Forecast!$F$5:$F$38,CP_Forecast!$E$5:$E$38,Capacity_Charges!HA$6)</f>
        <v>6.5238659191462247</v>
      </c>
      <c r="HB74" s="15">
        <f>SUMIFS(CP_Forecast!$F$5:$F$38,CP_Forecast!$E$5:$E$38,Capacity_Charges!HB$6)</f>
        <v>6.5238659191462247</v>
      </c>
      <c r="HC74" s="15">
        <f>SUMIFS(CP_Forecast!$F$5:$F$38,CP_Forecast!$E$5:$E$38,Capacity_Charges!HC$6)</f>
        <v>6.5238659191462247</v>
      </c>
      <c r="HD74" s="15">
        <f>SUMIFS(CP_Forecast!$F$5:$F$38,CP_Forecast!$E$5:$E$38,Capacity_Charges!HD$6)</f>
        <v>6.5238659191462247</v>
      </c>
      <c r="HE74" s="15">
        <f>SUMIFS(CP_Forecast!$F$5:$F$38,CP_Forecast!$E$5:$E$38,Capacity_Charges!HE$6)</f>
        <v>6.5238659191462247</v>
      </c>
      <c r="HF74" s="15">
        <f>SUMIFS(CP_Forecast!$F$5:$F$38,CP_Forecast!$E$5:$E$38,Capacity_Charges!HF$6)</f>
        <v>6.7195818967206113</v>
      </c>
      <c r="HG74" s="15">
        <f>SUMIFS(CP_Forecast!$F$5:$F$38,CP_Forecast!$E$5:$E$38,Capacity_Charges!HG$6)</f>
        <v>6.7195818967206113</v>
      </c>
      <c r="HH74" s="15">
        <f>SUMIFS(CP_Forecast!$F$5:$F$38,CP_Forecast!$E$5:$E$38,Capacity_Charges!HH$6)</f>
        <v>6.7195818967206113</v>
      </c>
      <c r="HI74" s="15">
        <f>SUMIFS(CP_Forecast!$F$5:$F$38,CP_Forecast!$E$5:$E$38,Capacity_Charges!HI$6)</f>
        <v>6.7195818967206113</v>
      </c>
      <c r="HJ74" s="15">
        <f>SUMIFS(CP_Forecast!$F$5:$F$38,CP_Forecast!$E$5:$E$38,Capacity_Charges!HJ$6)</f>
        <v>6.7195818967206113</v>
      </c>
      <c r="HK74" s="15">
        <f>SUMIFS(CP_Forecast!$F$5:$F$38,CP_Forecast!$E$5:$E$38,Capacity_Charges!HK$6)</f>
        <v>6.7195818967206113</v>
      </c>
      <c r="HL74" s="15">
        <f>SUMIFS(CP_Forecast!$F$5:$F$38,CP_Forecast!$E$5:$E$38,Capacity_Charges!HL$6)</f>
        <v>6.7195818967206113</v>
      </c>
      <c r="HM74" s="15">
        <f>SUMIFS(CP_Forecast!$F$5:$F$38,CP_Forecast!$E$5:$E$38,Capacity_Charges!HM$6)</f>
        <v>6.7195818967206113</v>
      </c>
      <c r="HN74" s="15">
        <f>SUMIFS(CP_Forecast!$F$5:$F$38,CP_Forecast!$E$5:$E$38,Capacity_Charges!HN$6)</f>
        <v>6.7195818967206113</v>
      </c>
      <c r="HO74" s="15">
        <f>SUMIFS(CP_Forecast!$F$5:$F$38,CP_Forecast!$E$5:$E$38,Capacity_Charges!HO$6)</f>
        <v>6.7195818967206113</v>
      </c>
      <c r="HP74" s="15">
        <f>SUMIFS(CP_Forecast!$F$5:$F$38,CP_Forecast!$E$5:$E$38,Capacity_Charges!HP$6)</f>
        <v>6.7195818967206113</v>
      </c>
      <c r="HQ74" s="15">
        <f>SUMIFS(CP_Forecast!$F$5:$F$38,CP_Forecast!$E$5:$E$38,Capacity_Charges!HQ$6)</f>
        <v>6.7195818967206113</v>
      </c>
      <c r="HR74" s="15">
        <f>SUMIFS(CP_Forecast!$F$5:$F$38,CP_Forecast!$E$5:$E$38,Capacity_Charges!HR$6)</f>
        <v>6.9211693536222301</v>
      </c>
      <c r="HS74" s="15">
        <f>SUMIFS(CP_Forecast!$F$5:$F$38,CP_Forecast!$E$5:$E$38,Capacity_Charges!HS$6)</f>
        <v>6.9211693536222301</v>
      </c>
      <c r="HT74" s="15">
        <f>SUMIFS(CP_Forecast!$F$5:$F$38,CP_Forecast!$E$5:$E$38,Capacity_Charges!HT$6)</f>
        <v>6.9211693536222301</v>
      </c>
      <c r="HU74" s="15">
        <f>SUMIFS(CP_Forecast!$F$5:$F$38,CP_Forecast!$E$5:$E$38,Capacity_Charges!HU$6)</f>
        <v>6.9211693536222301</v>
      </c>
      <c r="HV74" s="15">
        <f>SUMIFS(CP_Forecast!$F$5:$F$38,CP_Forecast!$E$5:$E$38,Capacity_Charges!HV$6)</f>
        <v>6.9211693536222301</v>
      </c>
      <c r="HW74" s="15">
        <f>SUMIFS(CP_Forecast!$F$5:$F$38,CP_Forecast!$E$5:$E$38,Capacity_Charges!HW$6)</f>
        <v>6.9211693536222301</v>
      </c>
      <c r="HX74" s="15">
        <f>SUMIFS(CP_Forecast!$F$5:$F$38,CP_Forecast!$E$5:$E$38,Capacity_Charges!HX$6)</f>
        <v>6.9211693536222301</v>
      </c>
      <c r="HY74" s="15">
        <f>SUMIFS(CP_Forecast!$F$5:$F$38,CP_Forecast!$E$5:$E$38,Capacity_Charges!HY$6)</f>
        <v>6.9211693536222301</v>
      </c>
      <c r="HZ74" s="15">
        <f>SUMIFS(CP_Forecast!$F$5:$F$38,CP_Forecast!$E$5:$E$38,Capacity_Charges!HZ$6)</f>
        <v>6.9211693536222301</v>
      </c>
      <c r="IA74" s="15">
        <f>SUMIFS(CP_Forecast!$F$5:$F$38,CP_Forecast!$E$5:$E$38,Capacity_Charges!IA$6)</f>
        <v>6.9211693536222301</v>
      </c>
      <c r="IB74" s="15">
        <f>SUMIFS(CP_Forecast!$F$5:$F$38,CP_Forecast!$E$5:$E$38,Capacity_Charges!IB$6)</f>
        <v>6.9211693536222301</v>
      </c>
      <c r="IC74" s="15">
        <f>SUMIFS(CP_Forecast!$F$5:$F$38,CP_Forecast!$E$5:$E$38,Capacity_Charges!IC$6)</f>
        <v>6.9211693536222301</v>
      </c>
      <c r="ID74" s="15">
        <f>SUMIFS(CP_Forecast!$F$5:$F$38,CP_Forecast!$E$5:$E$38,Capacity_Charges!ID$6)</f>
        <v>7.1288044342308972</v>
      </c>
      <c r="IE74" s="15">
        <f>SUMIFS(CP_Forecast!$F$5:$F$38,CP_Forecast!$E$5:$E$38,Capacity_Charges!IE$6)</f>
        <v>7.1288044342308972</v>
      </c>
      <c r="IF74" s="15">
        <f>SUMIFS(CP_Forecast!$F$5:$F$38,CP_Forecast!$E$5:$E$38,Capacity_Charges!IF$6)</f>
        <v>7.1288044342308972</v>
      </c>
      <c r="IG74" s="15">
        <f>SUMIFS(CP_Forecast!$F$5:$F$38,CP_Forecast!$E$5:$E$38,Capacity_Charges!IG$6)</f>
        <v>7.1288044342308972</v>
      </c>
      <c r="IH74" s="15">
        <f>SUMIFS(CP_Forecast!$F$5:$F$38,CP_Forecast!$E$5:$E$38,Capacity_Charges!IH$6)</f>
        <v>7.1288044342308972</v>
      </c>
      <c r="II74" s="15">
        <f>SUMIFS(CP_Forecast!$F$5:$F$38,CP_Forecast!$E$5:$E$38,Capacity_Charges!II$6)</f>
        <v>7.1288044342308972</v>
      </c>
      <c r="IJ74" s="15">
        <f>SUMIFS(CP_Forecast!$F$5:$F$38,CP_Forecast!$E$5:$E$38,Capacity_Charges!IJ$6)</f>
        <v>7.1288044342308972</v>
      </c>
      <c r="IK74" s="15">
        <f>SUMIFS(CP_Forecast!$F$5:$F$38,CP_Forecast!$E$5:$E$38,Capacity_Charges!IK$6)</f>
        <v>7.1288044342308972</v>
      </c>
      <c r="IL74" s="15">
        <f>SUMIFS(CP_Forecast!$F$5:$F$38,CP_Forecast!$E$5:$E$38,Capacity_Charges!IL$6)</f>
        <v>7.1288044342308972</v>
      </c>
      <c r="IM74" s="15">
        <f>SUMIFS(CP_Forecast!$F$5:$F$38,CP_Forecast!$E$5:$E$38,Capacity_Charges!IM$6)</f>
        <v>7.1288044342308972</v>
      </c>
      <c r="IN74" s="15">
        <f>SUMIFS(CP_Forecast!$F$5:$F$38,CP_Forecast!$E$5:$E$38,Capacity_Charges!IN$6)</f>
        <v>7.1288044342308972</v>
      </c>
      <c r="IO74" s="15">
        <f>SUMIFS(CP_Forecast!$F$5:$F$38,CP_Forecast!$E$5:$E$38,Capacity_Charges!IO$6)</f>
        <v>7.1288044342308972</v>
      </c>
      <c r="IP74" s="15">
        <f>SUMIFS(CP_Forecast!$F$5:$F$38,CP_Forecast!$E$5:$E$38,Capacity_Charges!IP$6)</f>
        <v>7.3426685672578245</v>
      </c>
      <c r="IQ74" s="15">
        <f>SUMIFS(CP_Forecast!$F$5:$F$38,CP_Forecast!$E$5:$E$38,Capacity_Charges!IQ$6)</f>
        <v>7.3426685672578245</v>
      </c>
      <c r="IR74" s="15">
        <f>SUMIFS(CP_Forecast!$F$5:$F$38,CP_Forecast!$E$5:$E$38,Capacity_Charges!IR$6)</f>
        <v>7.3426685672578245</v>
      </c>
      <c r="IS74" s="15">
        <f>SUMIFS(CP_Forecast!$F$5:$F$38,CP_Forecast!$E$5:$E$38,Capacity_Charges!IS$6)</f>
        <v>7.3426685672578245</v>
      </c>
      <c r="IT74" s="15">
        <f>SUMIFS(CP_Forecast!$F$5:$F$38,CP_Forecast!$E$5:$E$38,Capacity_Charges!IT$6)</f>
        <v>7.3426685672578245</v>
      </c>
      <c r="IU74" s="15">
        <f>SUMIFS(CP_Forecast!$F$5:$F$38,CP_Forecast!$E$5:$E$38,Capacity_Charges!IU$6)</f>
        <v>7.3426685672578245</v>
      </c>
      <c r="IV74" s="15">
        <f>SUMIFS(CP_Forecast!$F$5:$F$38,CP_Forecast!$E$5:$E$38,Capacity_Charges!IV$6)</f>
        <v>7.3426685672578245</v>
      </c>
      <c r="IW74" s="15">
        <f>SUMIFS(CP_Forecast!$F$5:$F$38,CP_Forecast!$E$5:$E$38,Capacity_Charges!IW$6)</f>
        <v>7.3426685672578245</v>
      </c>
      <c r="IX74" s="15">
        <f>SUMIFS(CP_Forecast!$F$5:$F$38,CP_Forecast!$E$5:$E$38,Capacity_Charges!IX$6)</f>
        <v>7.3426685672578245</v>
      </c>
      <c r="IY74" s="15">
        <f>SUMIFS(CP_Forecast!$F$5:$F$38,CP_Forecast!$E$5:$E$38,Capacity_Charges!IY$6)</f>
        <v>7.3426685672578245</v>
      </c>
      <c r="IZ74" s="15">
        <f>SUMIFS(CP_Forecast!$F$5:$F$38,CP_Forecast!$E$5:$E$38,Capacity_Charges!IZ$6)</f>
        <v>7.3426685672578245</v>
      </c>
      <c r="JA74" s="15">
        <f>SUMIFS(CP_Forecast!$F$5:$F$38,CP_Forecast!$E$5:$E$38,Capacity_Charges!JA$6)</f>
        <v>7.3426685672578245</v>
      </c>
      <c r="JB74" s="15">
        <f>SUMIFS(CP_Forecast!$F$5:$F$38,CP_Forecast!$E$5:$E$38,Capacity_Charges!JB$6)</f>
        <v>7.5629486242755597</v>
      </c>
      <c r="JC74" s="15">
        <f>SUMIFS(CP_Forecast!$F$5:$F$38,CP_Forecast!$E$5:$E$38,Capacity_Charges!JC$6)</f>
        <v>7.5629486242755597</v>
      </c>
      <c r="JD74" s="15">
        <f>SUMIFS(CP_Forecast!$F$5:$F$38,CP_Forecast!$E$5:$E$38,Capacity_Charges!JD$6)</f>
        <v>7.5629486242755597</v>
      </c>
      <c r="JE74" s="15">
        <f>SUMIFS(CP_Forecast!$F$5:$F$38,CP_Forecast!$E$5:$E$38,Capacity_Charges!JE$6)</f>
        <v>7.5629486242755597</v>
      </c>
      <c r="JF74" s="15">
        <f>SUMIFS(CP_Forecast!$F$5:$F$38,CP_Forecast!$E$5:$E$38,Capacity_Charges!JF$6)</f>
        <v>7.5629486242755597</v>
      </c>
      <c r="JG74" s="15">
        <f>SUMIFS(CP_Forecast!$F$5:$F$38,CP_Forecast!$E$5:$E$38,Capacity_Charges!JG$6)</f>
        <v>7.5629486242755597</v>
      </c>
      <c r="JH74" s="15">
        <f>SUMIFS(CP_Forecast!$F$5:$F$38,CP_Forecast!$E$5:$E$38,Capacity_Charges!JH$6)</f>
        <v>7.5629486242755597</v>
      </c>
      <c r="JI74" s="15">
        <f>SUMIFS(CP_Forecast!$F$5:$F$38,CP_Forecast!$E$5:$E$38,Capacity_Charges!JI$6)</f>
        <v>7.5629486242755597</v>
      </c>
      <c r="JJ74" s="15">
        <f>SUMIFS(CP_Forecast!$F$5:$F$38,CP_Forecast!$E$5:$E$38,Capacity_Charges!JJ$6)</f>
        <v>7.5629486242755597</v>
      </c>
      <c r="JK74" s="15">
        <f>SUMIFS(CP_Forecast!$F$5:$F$38,CP_Forecast!$E$5:$E$38,Capacity_Charges!JK$6)</f>
        <v>7.5629486242755597</v>
      </c>
      <c r="JL74" s="15">
        <f>SUMIFS(CP_Forecast!$F$5:$F$38,CP_Forecast!$E$5:$E$38,Capacity_Charges!JL$6)</f>
        <v>7.5629486242755597</v>
      </c>
      <c r="JM74" s="15">
        <f>SUMIFS(CP_Forecast!$F$5:$F$38,CP_Forecast!$E$5:$E$38,Capacity_Charges!JM$6)</f>
        <v>7.5629486242755597</v>
      </c>
      <c r="JN74" s="15">
        <f>SUMIFS(CP_Forecast!$F$5:$F$38,CP_Forecast!$E$5:$E$38,Capacity_Charges!JN$6)</f>
        <v>7.7898370830038264</v>
      </c>
      <c r="JO74" s="15">
        <f>SUMIFS(CP_Forecast!$F$5:$F$38,CP_Forecast!$E$5:$E$38,Capacity_Charges!JO$6)</f>
        <v>7.7898370830038264</v>
      </c>
      <c r="JP74" s="15">
        <f>SUMIFS(CP_Forecast!$F$5:$F$38,CP_Forecast!$E$5:$E$38,Capacity_Charges!JP$6)</f>
        <v>7.7898370830038264</v>
      </c>
      <c r="JQ74" s="15">
        <f>SUMIFS(CP_Forecast!$F$5:$F$38,CP_Forecast!$E$5:$E$38,Capacity_Charges!JQ$6)</f>
        <v>7.7898370830038264</v>
      </c>
      <c r="JR74" s="15">
        <f>SUMIFS(CP_Forecast!$F$5:$F$38,CP_Forecast!$E$5:$E$38,Capacity_Charges!JR$6)</f>
        <v>7.7898370830038264</v>
      </c>
      <c r="JS74" s="15">
        <f>SUMIFS(CP_Forecast!$F$5:$F$38,CP_Forecast!$E$5:$E$38,Capacity_Charges!JS$6)</f>
        <v>7.7898370830038264</v>
      </c>
      <c r="JT74" s="15">
        <f>SUMIFS(CP_Forecast!$F$5:$F$38,CP_Forecast!$E$5:$E$38,Capacity_Charges!JT$6)</f>
        <v>7.7898370830038264</v>
      </c>
      <c r="JU74" s="15">
        <f>SUMIFS(CP_Forecast!$F$5:$F$38,CP_Forecast!$E$5:$E$38,Capacity_Charges!JU$6)</f>
        <v>7.7898370830038264</v>
      </c>
      <c r="JV74" s="15">
        <f>SUMIFS(CP_Forecast!$F$5:$F$38,CP_Forecast!$E$5:$E$38,Capacity_Charges!JV$6)</f>
        <v>7.7898370830038264</v>
      </c>
      <c r="JW74" s="15">
        <f>SUMIFS(CP_Forecast!$F$5:$F$38,CP_Forecast!$E$5:$E$38,Capacity_Charges!JW$6)</f>
        <v>7.7898370830038264</v>
      </c>
      <c r="JX74" s="15">
        <f>SUMIFS(CP_Forecast!$F$5:$F$38,CP_Forecast!$E$5:$E$38,Capacity_Charges!JX$6)</f>
        <v>7.7898370830038264</v>
      </c>
      <c r="JY74" s="15">
        <f>SUMIFS(CP_Forecast!$F$5:$F$38,CP_Forecast!$E$5:$E$38,Capacity_Charges!JY$6)</f>
        <v>7.7898370830038264</v>
      </c>
      <c r="JZ74" s="15">
        <f>SUMIFS(CP_Forecast!$F$5:$F$38,CP_Forecast!$E$5:$E$38,Capacity_Charges!JZ$6)</f>
        <v>8.0235321954939423</v>
      </c>
      <c r="KA74" s="15">
        <f>SUMIFS(CP_Forecast!$F$5:$F$38,CP_Forecast!$E$5:$E$38,Capacity_Charges!KA$6)</f>
        <v>8.0235321954939423</v>
      </c>
      <c r="KB74" s="15">
        <f>SUMIFS(CP_Forecast!$F$5:$F$38,CP_Forecast!$E$5:$E$38,Capacity_Charges!KB$6)</f>
        <v>8.0235321954939423</v>
      </c>
      <c r="KC74" s="15">
        <f>SUMIFS(CP_Forecast!$F$5:$F$38,CP_Forecast!$E$5:$E$38,Capacity_Charges!KC$6)</f>
        <v>8.0235321954939423</v>
      </c>
      <c r="KD74" s="15">
        <f>SUMIFS(CP_Forecast!$F$5:$F$38,CP_Forecast!$E$5:$E$38,Capacity_Charges!KD$6)</f>
        <v>8.0235321954939423</v>
      </c>
      <c r="KE74" s="15">
        <f>SUMIFS(CP_Forecast!$F$5:$F$38,CP_Forecast!$E$5:$E$38,Capacity_Charges!KE$6)</f>
        <v>8.0235321954939423</v>
      </c>
      <c r="KF74" s="15">
        <f>SUMIFS(CP_Forecast!$F$5:$F$38,CP_Forecast!$E$5:$E$38,Capacity_Charges!KF$6)</f>
        <v>8.0235321954939423</v>
      </c>
      <c r="KG74" s="15">
        <f>SUMIFS(CP_Forecast!$F$5:$F$38,CP_Forecast!$E$5:$E$38,Capacity_Charges!KG$6)</f>
        <v>8.0235321954939423</v>
      </c>
      <c r="KH74" s="15">
        <f>SUMIFS(CP_Forecast!$F$5:$F$38,CP_Forecast!$E$5:$E$38,Capacity_Charges!KH$6)</f>
        <v>8.0235321954939423</v>
      </c>
      <c r="KI74" s="15">
        <f>SUMIFS(CP_Forecast!$F$5:$F$38,CP_Forecast!$E$5:$E$38,Capacity_Charges!KI$6)</f>
        <v>8.0235321954939423</v>
      </c>
      <c r="KJ74" s="15">
        <f>SUMIFS(CP_Forecast!$F$5:$F$38,CP_Forecast!$E$5:$E$38,Capacity_Charges!KJ$6)</f>
        <v>8.0235321954939423</v>
      </c>
      <c r="KK74" s="15">
        <f>SUMIFS(CP_Forecast!$F$5:$F$38,CP_Forecast!$E$5:$E$38,Capacity_Charges!KK$6)</f>
        <v>8.0235321954939423</v>
      </c>
      <c r="KL74" s="15">
        <f>SUMIFS(CP_Forecast!$F$5:$F$38,CP_Forecast!$E$5:$E$38,Capacity_Charges!KL$6)</f>
        <v>8.2642381613587599</v>
      </c>
      <c r="KM74" s="15">
        <f>SUMIFS(CP_Forecast!$F$5:$F$38,CP_Forecast!$E$5:$E$38,Capacity_Charges!KM$6)</f>
        <v>8.2642381613587599</v>
      </c>
      <c r="KN74" s="15">
        <f>SUMIFS(CP_Forecast!$F$5:$F$38,CP_Forecast!$E$5:$E$38,Capacity_Charges!KN$6)</f>
        <v>8.2642381613587599</v>
      </c>
      <c r="KO74" s="15">
        <f>SUMIFS(CP_Forecast!$F$5:$F$38,CP_Forecast!$E$5:$E$38,Capacity_Charges!KO$6)</f>
        <v>8.2642381613587599</v>
      </c>
      <c r="KP74" s="15">
        <f>SUMIFS(CP_Forecast!$F$5:$F$38,CP_Forecast!$E$5:$E$38,Capacity_Charges!KP$6)</f>
        <v>8.2642381613587599</v>
      </c>
      <c r="KQ74" s="15">
        <f>SUMIFS(CP_Forecast!$F$5:$F$38,CP_Forecast!$E$5:$E$38,Capacity_Charges!KQ$6)</f>
        <v>8.2642381613587599</v>
      </c>
      <c r="KR74" s="15">
        <f>SUMIFS(CP_Forecast!$F$5:$F$38,CP_Forecast!$E$5:$E$38,Capacity_Charges!KR$6)</f>
        <v>8.2642381613587599</v>
      </c>
      <c r="KS74" s="15">
        <f>SUMIFS(CP_Forecast!$F$5:$F$38,CP_Forecast!$E$5:$E$38,Capacity_Charges!KS$6)</f>
        <v>8.2642381613587599</v>
      </c>
      <c r="KT74" s="15">
        <f>SUMIFS(CP_Forecast!$F$5:$F$38,CP_Forecast!$E$5:$E$38,Capacity_Charges!KT$6)</f>
        <v>8.2642381613587599</v>
      </c>
      <c r="KU74" s="15">
        <f>SUMIFS(CP_Forecast!$F$5:$F$38,CP_Forecast!$E$5:$E$38,Capacity_Charges!KU$6)</f>
        <v>8.2642381613587599</v>
      </c>
      <c r="KV74" s="15">
        <f>SUMIFS(CP_Forecast!$F$5:$F$38,CP_Forecast!$E$5:$E$38,Capacity_Charges!KV$6)</f>
        <v>8.2642381613587599</v>
      </c>
      <c r="KW74" s="15">
        <f>SUMIFS(CP_Forecast!$F$5:$F$38,CP_Forecast!$E$5:$E$38,Capacity_Charges!KW$6)</f>
        <v>8.2642381613587599</v>
      </c>
      <c r="KX74" s="15">
        <f>SUMIFS(CP_Forecast!$F$5:$F$38,CP_Forecast!$E$5:$E$38,Capacity_Charges!KX$6)</f>
        <v>8.5121653061995222</v>
      </c>
      <c r="KY74" s="15">
        <f>SUMIFS(CP_Forecast!$F$5:$F$38,CP_Forecast!$E$5:$E$38,Capacity_Charges!KY$6)</f>
        <v>8.5121653061995222</v>
      </c>
      <c r="KZ74" s="15">
        <f>SUMIFS(CP_Forecast!$F$5:$F$38,CP_Forecast!$E$5:$E$38,Capacity_Charges!KZ$6)</f>
        <v>8.5121653061995222</v>
      </c>
      <c r="LA74" s="15">
        <f>SUMIFS(CP_Forecast!$F$5:$F$38,CP_Forecast!$E$5:$E$38,Capacity_Charges!LA$6)</f>
        <v>8.5121653061995222</v>
      </c>
      <c r="LB74" s="15">
        <f>SUMIFS(CP_Forecast!$F$5:$F$38,CP_Forecast!$E$5:$E$38,Capacity_Charges!LB$6)</f>
        <v>8.5121653061995222</v>
      </c>
      <c r="LC74" s="15">
        <f>SUMIFS(CP_Forecast!$F$5:$F$38,CP_Forecast!$E$5:$E$38,Capacity_Charges!LC$6)</f>
        <v>8.5121653061995222</v>
      </c>
      <c r="LD74" s="15">
        <f>SUMIFS(CP_Forecast!$F$5:$F$38,CP_Forecast!$E$5:$E$38,Capacity_Charges!LD$6)</f>
        <v>8.5121653061995222</v>
      </c>
      <c r="LE74" s="15">
        <f>SUMIFS(CP_Forecast!$F$5:$F$38,CP_Forecast!$E$5:$E$38,Capacity_Charges!LE$6)</f>
        <v>8.5121653061995222</v>
      </c>
      <c r="LF74" s="15">
        <f>SUMIFS(CP_Forecast!$F$5:$F$38,CP_Forecast!$E$5:$E$38,Capacity_Charges!LF$6)</f>
        <v>8.5121653061995222</v>
      </c>
      <c r="LG74" s="15">
        <f>SUMIFS(CP_Forecast!$F$5:$F$38,CP_Forecast!$E$5:$E$38,Capacity_Charges!LG$6)</f>
        <v>8.5121653061995222</v>
      </c>
      <c r="LH74" s="15">
        <f>SUMIFS(CP_Forecast!$F$5:$F$38,CP_Forecast!$E$5:$E$38,Capacity_Charges!LH$6)</f>
        <v>8.5121653061995222</v>
      </c>
      <c r="LI74" s="15">
        <f>SUMIFS(CP_Forecast!$F$5:$F$38,CP_Forecast!$E$5:$E$38,Capacity_Charges!LI$6)</f>
        <v>8.5121653061995222</v>
      </c>
      <c r="LJ74" s="15">
        <f>SUMIFS(CP_Forecast!$F$5:$F$38,CP_Forecast!$E$5:$E$38,Capacity_Charges!LJ$6)</f>
        <v>8.7675302653855081</v>
      </c>
      <c r="LK74" s="15">
        <f>SUMIFS(CP_Forecast!$F$5:$F$38,CP_Forecast!$E$5:$E$38,Capacity_Charges!LK$6)</f>
        <v>8.7675302653855081</v>
      </c>
      <c r="LL74" s="15">
        <f>SUMIFS(CP_Forecast!$F$5:$F$38,CP_Forecast!$E$5:$E$38,Capacity_Charges!LL$6)</f>
        <v>8.7675302653855081</v>
      </c>
      <c r="LM74" s="15">
        <f>SUMIFS(CP_Forecast!$F$5:$F$38,CP_Forecast!$E$5:$E$38,Capacity_Charges!LM$6)</f>
        <v>8.7675302653855081</v>
      </c>
      <c r="LN74" s="15">
        <f>SUMIFS(CP_Forecast!$F$5:$F$38,CP_Forecast!$E$5:$E$38,Capacity_Charges!LN$6)</f>
        <v>8.7675302653855081</v>
      </c>
      <c r="LO74" s="15">
        <f>SUMIFS(CP_Forecast!$F$5:$F$38,CP_Forecast!$E$5:$E$38,Capacity_Charges!LO$6)</f>
        <v>8.7675302653855081</v>
      </c>
      <c r="LP74" s="15">
        <f>SUMIFS(CP_Forecast!$F$5:$F$38,CP_Forecast!$E$5:$E$38,Capacity_Charges!LP$6)</f>
        <v>8.7675302653855081</v>
      </c>
      <c r="LQ74" s="15">
        <f>SUMIFS(CP_Forecast!$F$5:$F$38,CP_Forecast!$E$5:$E$38,Capacity_Charges!LQ$6)</f>
        <v>8.7675302653855081</v>
      </c>
      <c r="LR74" s="15">
        <f>SUMIFS(CP_Forecast!$F$5:$F$38,CP_Forecast!$E$5:$E$38,Capacity_Charges!LR$6)</f>
        <v>8.7675302653855081</v>
      </c>
      <c r="LS74" s="15">
        <f>SUMIFS(CP_Forecast!$F$5:$F$38,CP_Forecast!$E$5:$E$38,Capacity_Charges!LS$6)</f>
        <v>8.7675302653855081</v>
      </c>
      <c r="LT74" s="15">
        <f>SUMIFS(CP_Forecast!$F$5:$F$38,CP_Forecast!$E$5:$E$38,Capacity_Charges!LT$6)</f>
        <v>8.7675302653855081</v>
      </c>
      <c r="LU74" s="15">
        <f>SUMIFS(CP_Forecast!$F$5:$F$38,CP_Forecast!$E$5:$E$38,Capacity_Charges!LU$6)</f>
        <v>8.7675302653855081</v>
      </c>
      <c r="LV74" s="15">
        <f>SUMIFS(CP_Forecast!$F$5:$F$38,CP_Forecast!$E$5:$E$38,Capacity_Charges!LV$6)</f>
        <v>9.0305561733470743</v>
      </c>
      <c r="LW74" s="15">
        <f>SUMIFS(CP_Forecast!$F$5:$F$38,CP_Forecast!$E$5:$E$38,Capacity_Charges!LW$6)</f>
        <v>9.0305561733470743</v>
      </c>
      <c r="LX74" s="15">
        <f>SUMIFS(CP_Forecast!$F$5:$F$38,CP_Forecast!$E$5:$E$38,Capacity_Charges!LX$6)</f>
        <v>9.0305561733470743</v>
      </c>
      <c r="LY74" s="15">
        <f>SUMIFS(CP_Forecast!$F$5:$F$38,CP_Forecast!$E$5:$E$38,Capacity_Charges!LY$6)</f>
        <v>9.0305561733470743</v>
      </c>
      <c r="LZ74" s="15">
        <f>SUMIFS(CP_Forecast!$F$5:$F$38,CP_Forecast!$E$5:$E$38,Capacity_Charges!LZ$6)</f>
        <v>9.0305561733470743</v>
      </c>
      <c r="MA74" s="15">
        <f>SUMIFS(CP_Forecast!$F$5:$F$38,CP_Forecast!$E$5:$E$38,Capacity_Charges!MA$6)</f>
        <v>9.0305561733470743</v>
      </c>
      <c r="MB74" s="15">
        <f>SUMIFS(CP_Forecast!$F$5:$F$38,CP_Forecast!$E$5:$E$38,Capacity_Charges!MB$6)</f>
        <v>9.0305561733470743</v>
      </c>
      <c r="MC74" s="15">
        <f>SUMIFS(CP_Forecast!$F$5:$F$38,CP_Forecast!$E$5:$E$38,Capacity_Charges!MC$6)</f>
        <v>9.0305561733470743</v>
      </c>
      <c r="MD74" s="15">
        <f>SUMIFS(CP_Forecast!$F$5:$F$38,CP_Forecast!$E$5:$E$38,Capacity_Charges!MD$6)</f>
        <v>9.0305561733470743</v>
      </c>
      <c r="ME74" s="15">
        <f>SUMIFS(CP_Forecast!$F$5:$F$38,CP_Forecast!$E$5:$E$38,Capacity_Charges!ME$6)</f>
        <v>9.0305561733470743</v>
      </c>
      <c r="MF74" s="15">
        <f>SUMIFS(CP_Forecast!$F$5:$F$38,CP_Forecast!$E$5:$E$38,Capacity_Charges!MF$6)</f>
        <v>9.0305561733470743</v>
      </c>
      <c r="MG74" s="15">
        <f>SUMIFS(CP_Forecast!$F$5:$F$38,CP_Forecast!$E$5:$E$38,Capacity_Charges!MG$6)</f>
        <v>9.0305561733470743</v>
      </c>
      <c r="MH74" s="15">
        <f>SUMIFS(CP_Forecast!$F$5:$F$38,CP_Forecast!$E$5:$E$38,Capacity_Charges!MH$6)</f>
        <v>9.301472858547486</v>
      </c>
      <c r="MI74" s="15">
        <f>SUMIFS(CP_Forecast!$F$5:$F$38,CP_Forecast!$E$5:$E$38,Capacity_Charges!MI$6)</f>
        <v>9.301472858547486</v>
      </c>
      <c r="MJ74" s="15">
        <f>SUMIFS(CP_Forecast!$F$5:$F$38,CP_Forecast!$E$5:$E$38,Capacity_Charges!MJ$6)</f>
        <v>9.301472858547486</v>
      </c>
      <c r="MK74" s="15">
        <f>SUMIFS(CP_Forecast!$F$5:$F$38,CP_Forecast!$E$5:$E$38,Capacity_Charges!MK$6)</f>
        <v>9.301472858547486</v>
      </c>
      <c r="ML74" s="15">
        <f>SUMIFS(CP_Forecast!$F$5:$F$38,CP_Forecast!$E$5:$E$38,Capacity_Charges!ML$6)</f>
        <v>9.301472858547486</v>
      </c>
      <c r="MM74" s="15">
        <f>SUMIFS(CP_Forecast!$F$5:$F$38,CP_Forecast!$E$5:$E$38,Capacity_Charges!MM$6)</f>
        <v>9.301472858547486</v>
      </c>
      <c r="MN74" s="15">
        <f>SUMIFS(CP_Forecast!$F$5:$F$38,CP_Forecast!$E$5:$E$38,Capacity_Charges!MN$6)</f>
        <v>9.301472858547486</v>
      </c>
      <c r="MO74" s="15">
        <f>SUMIFS(CP_Forecast!$F$5:$F$38,CP_Forecast!$E$5:$E$38,Capacity_Charges!MO$6)</f>
        <v>9.301472858547486</v>
      </c>
      <c r="MP74" s="15">
        <f>SUMIFS(CP_Forecast!$F$5:$F$38,CP_Forecast!$E$5:$E$38,Capacity_Charges!MP$6)</f>
        <v>9.301472858547486</v>
      </c>
      <c r="MQ74" s="15">
        <f>SUMIFS(CP_Forecast!$F$5:$F$38,CP_Forecast!$E$5:$E$38,Capacity_Charges!MQ$6)</f>
        <v>9.301472858547486</v>
      </c>
      <c r="MR74" s="15">
        <f>SUMIFS(CP_Forecast!$F$5:$F$38,CP_Forecast!$E$5:$E$38,Capacity_Charges!MR$6)</f>
        <v>9.301472858547486</v>
      </c>
      <c r="MS74" s="15">
        <f>SUMIFS(CP_Forecast!$F$5:$F$38,CP_Forecast!$E$5:$E$38,Capacity_Charges!MS$6)</f>
        <v>9.301472858547486</v>
      </c>
      <c r="MT74" s="15">
        <f>SUMIFS(CP_Forecast!$F$5:$F$38,CP_Forecast!$E$5:$E$38,Capacity_Charges!MT$6)</f>
        <v>9.5805170443039103</v>
      </c>
      <c r="MU74" s="15">
        <f>SUMIFS(CP_Forecast!$F$5:$F$38,CP_Forecast!$E$5:$E$38,Capacity_Charges!MU$6)</f>
        <v>9.5805170443039103</v>
      </c>
      <c r="MV74" s="15">
        <f>SUMIFS(CP_Forecast!$F$5:$F$38,CP_Forecast!$E$5:$E$38,Capacity_Charges!MV$6)</f>
        <v>9.5805170443039103</v>
      </c>
      <c r="MW74" s="15">
        <f>SUMIFS(CP_Forecast!$F$5:$F$38,CP_Forecast!$E$5:$E$38,Capacity_Charges!MW$6)</f>
        <v>9.5805170443039103</v>
      </c>
      <c r="MX74" s="15">
        <f>SUMIFS(CP_Forecast!$F$5:$F$38,CP_Forecast!$E$5:$E$38,Capacity_Charges!MX$6)</f>
        <v>9.5805170443039103</v>
      </c>
      <c r="MY74" s="15">
        <f>SUMIFS(CP_Forecast!$F$5:$F$38,CP_Forecast!$E$5:$E$38,Capacity_Charges!MY$6)</f>
        <v>9.5805170443039103</v>
      </c>
      <c r="MZ74" s="15">
        <f>SUMIFS(CP_Forecast!$F$5:$F$38,CP_Forecast!$E$5:$E$38,Capacity_Charges!MZ$6)</f>
        <v>9.5805170443039103</v>
      </c>
      <c r="NA74" s="1"/>
      <c r="NB74" s="19" t="str">
        <f t="shared" si="559"/>
        <v xml:space="preserve">FCM Clearing Price </v>
      </c>
      <c r="NC74" s="15">
        <f t="shared" si="560"/>
        <v>4.9640000000000004</v>
      </c>
      <c r="ND74" s="15">
        <f t="shared" si="560"/>
        <v>3.8</v>
      </c>
      <c r="NE74" s="15">
        <f t="shared" si="560"/>
        <v>3.050416666666667</v>
      </c>
      <c r="NF74" s="15">
        <f t="shared" si="560"/>
        <v>2.7505833333333336</v>
      </c>
      <c r="NG74" s="15">
        <f t="shared" si="560"/>
        <v>2.2786666666666666</v>
      </c>
      <c r="NH74" s="15">
        <f t="shared" si="560"/>
        <v>2.5084999999999993</v>
      </c>
      <c r="NI74" s="15">
        <f t="shared" si="560"/>
        <v>3.0962499999999999</v>
      </c>
      <c r="NJ74" s="15">
        <f t="shared" si="560"/>
        <v>3.9375</v>
      </c>
      <c r="NK74" s="15">
        <f t="shared" si="560"/>
        <v>4.6875</v>
      </c>
      <c r="NL74" s="15">
        <f t="shared" si="560"/>
        <v>5.0874999999999995</v>
      </c>
      <c r="NM74" s="15">
        <f t="shared" si="561"/>
        <v>5.2401250000000017</v>
      </c>
      <c r="NN74" s="15">
        <f t="shared" si="561"/>
        <v>5.3973287500000025</v>
      </c>
      <c r="NO74" s="15">
        <f t="shared" si="561"/>
        <v>5.5592486124999994</v>
      </c>
      <c r="NP74" s="15">
        <f t="shared" si="561"/>
        <v>5.7260260708750019</v>
      </c>
      <c r="NQ74" s="15">
        <f t="shared" si="561"/>
        <v>5.8978068530012502</v>
      </c>
      <c r="NR74" s="15">
        <f t="shared" si="561"/>
        <v>6.0747410585912895</v>
      </c>
      <c r="NS74" s="15">
        <f t="shared" si="561"/>
        <v>6.2569832903490274</v>
      </c>
      <c r="NT74" s="15">
        <f t="shared" si="561"/>
        <v>6.4446927890594994</v>
      </c>
      <c r="NU74" s="15">
        <f t="shared" si="561"/>
        <v>6.6380335727312838</v>
      </c>
      <c r="NV74" s="15">
        <f t="shared" si="561"/>
        <v>6.8371745799132233</v>
      </c>
      <c r="NW74" s="15">
        <f t="shared" si="562"/>
        <v>7.0422898173106212</v>
      </c>
      <c r="NX74" s="15">
        <f t="shared" si="562"/>
        <v>7.2535585118299366</v>
      </c>
      <c r="NY74" s="15">
        <f t="shared" si="562"/>
        <v>7.4711652671848379</v>
      </c>
      <c r="NZ74" s="15">
        <f t="shared" si="562"/>
        <v>7.6953002252003833</v>
      </c>
      <c r="OA74" s="15">
        <f t="shared" si="562"/>
        <v>7.9261592319563938</v>
      </c>
      <c r="OB74" s="15">
        <f t="shared" si="562"/>
        <v>8.1639440089150863</v>
      </c>
      <c r="OC74" s="15">
        <f t="shared" si="562"/>
        <v>8.4088623291825382</v>
      </c>
      <c r="OD74" s="15">
        <f t="shared" si="562"/>
        <v>8.6611281990580125</v>
      </c>
      <c r="OE74" s="15">
        <f t="shared" si="562"/>
        <v>8.9209620450297571</v>
      </c>
      <c r="OF74" s="15">
        <f t="shared" si="562"/>
        <v>9.1885909063806466</v>
      </c>
      <c r="OH74" s="58" t="str">
        <f>_xlfn.CONCAT(C71," ",D74)</f>
        <v xml:space="preserve">Phase I/II Transmission Facilities FCM Clearing Price </v>
      </c>
    </row>
    <row r="75" spans="2:398" x14ac:dyDescent="0.25">
      <c r="C75" s="3"/>
      <c r="D75" s="19" t="s">
        <v>85</v>
      </c>
      <c r="E75" s="16">
        <f t="shared" ref="E75:BP75" si="569">-E71*E74*E72*1000</f>
        <v>-2057.8421239999998</v>
      </c>
      <c r="F75" s="16">
        <f t="shared" si="569"/>
        <v>-2057.8421239999998</v>
      </c>
      <c r="G75" s="16">
        <f t="shared" si="569"/>
        <v>-2057.8421239999998</v>
      </c>
      <c r="H75" s="16">
        <f t="shared" si="569"/>
        <v>-2057.8421239999998</v>
      </c>
      <c r="I75" s="16">
        <f t="shared" si="569"/>
        <v>-2057.8421239999998</v>
      </c>
      <c r="J75" s="16">
        <f t="shared" si="569"/>
        <v>-1799.1064520000002</v>
      </c>
      <c r="K75" s="16">
        <f t="shared" si="569"/>
        <v>-1799.1064520000002</v>
      </c>
      <c r="L75" s="16">
        <f t="shared" si="569"/>
        <v>-1799.1064520000002</v>
      </c>
      <c r="M75" s="16">
        <f t="shared" si="569"/>
        <v>-1799.1064520000002</v>
      </c>
      <c r="N75" s="16">
        <f t="shared" si="569"/>
        <v>-1799.1064520000002</v>
      </c>
      <c r="O75" s="16">
        <f t="shared" si="569"/>
        <v>-1476.2695999999999</v>
      </c>
      <c r="P75" s="16">
        <f t="shared" si="569"/>
        <v>-1476.2695999999999</v>
      </c>
      <c r="Q75" s="16">
        <f t="shared" si="569"/>
        <v>-1476.2695999999999</v>
      </c>
      <c r="R75" s="16">
        <f t="shared" si="569"/>
        <v>-1476.2695999999999</v>
      </c>
      <c r="S75" s="16">
        <f t="shared" si="569"/>
        <v>-1476.2695999999999</v>
      </c>
      <c r="T75" s="16">
        <f t="shared" si="569"/>
        <v>-1476.2695999999999</v>
      </c>
      <c r="U75" s="16">
        <f t="shared" si="569"/>
        <v>-1476.2695999999999</v>
      </c>
      <c r="V75" s="16">
        <f t="shared" si="569"/>
        <v>-777.37249199999997</v>
      </c>
      <c r="W75" s="16">
        <f t="shared" si="569"/>
        <v>-777.37249199999997</v>
      </c>
      <c r="X75" s="16">
        <f t="shared" si="569"/>
        <v>-777.37249199999997</v>
      </c>
      <c r="Y75" s="16">
        <f t="shared" si="569"/>
        <v>-777.37249199999997</v>
      </c>
      <c r="Z75" s="16">
        <f t="shared" si="569"/>
        <v>-777.37249199999997</v>
      </c>
      <c r="AA75" s="16">
        <f t="shared" si="569"/>
        <v>-1476.2695999999999</v>
      </c>
      <c r="AB75" s="16">
        <f t="shared" si="569"/>
        <v>-1476.2695999999999</v>
      </c>
      <c r="AC75" s="16">
        <f t="shared" si="569"/>
        <v>-1476.2695999999999</v>
      </c>
      <c r="AD75" s="16">
        <f t="shared" si="569"/>
        <v>-1476.2695999999999</v>
      </c>
      <c r="AE75" s="16">
        <f t="shared" si="569"/>
        <v>-1476.2695999999999</v>
      </c>
      <c r="AF75" s="16">
        <f t="shared" si="569"/>
        <v>-1476.2695999999999</v>
      </c>
      <c r="AG75" s="16">
        <f t="shared" si="569"/>
        <v>-1476.2695999999999</v>
      </c>
      <c r="AH75" s="16">
        <f t="shared" si="569"/>
        <v>-758.82522299999994</v>
      </c>
      <c r="AI75" s="16">
        <f t="shared" si="569"/>
        <v>-758.82522299999994</v>
      </c>
      <c r="AJ75" s="16">
        <f t="shared" si="569"/>
        <v>-758.82522299999994</v>
      </c>
      <c r="AK75" s="16">
        <f t="shared" si="569"/>
        <v>-758.82522299999994</v>
      </c>
      <c r="AL75" s="16">
        <f t="shared" si="569"/>
        <v>-758.82522299999994</v>
      </c>
      <c r="AM75" s="16">
        <f t="shared" si="569"/>
        <v>-758.82522299999994</v>
      </c>
      <c r="AN75" s="16">
        <f t="shared" si="569"/>
        <v>-758.82522299999994</v>
      </c>
      <c r="AO75" s="16">
        <f t="shared" si="569"/>
        <v>-758.82522299999994</v>
      </c>
      <c r="AP75" s="16">
        <f t="shared" si="569"/>
        <v>-758.82522299999994</v>
      </c>
      <c r="AQ75" s="16">
        <f t="shared" si="569"/>
        <v>-758.82522299999994</v>
      </c>
      <c r="AR75" s="16">
        <f t="shared" si="569"/>
        <v>-758.82522299999994</v>
      </c>
      <c r="AS75" s="16">
        <f t="shared" si="569"/>
        <v>-758.82522299999994</v>
      </c>
      <c r="AT75" s="16">
        <f t="shared" si="569"/>
        <v>-881.43797299999994</v>
      </c>
      <c r="AU75" s="16">
        <f t="shared" si="569"/>
        <v>-881.43797299999994</v>
      </c>
      <c r="AV75" s="16">
        <f t="shared" si="569"/>
        <v>-881.43797299999994</v>
      </c>
      <c r="AW75" s="16">
        <f t="shared" si="569"/>
        <v>-881.43797299999994</v>
      </c>
      <c r="AX75" s="16">
        <f t="shared" si="569"/>
        <v>-881.43797299999994</v>
      </c>
      <c r="AY75" s="16">
        <f t="shared" si="569"/>
        <v>-881.43797299999994</v>
      </c>
      <c r="AZ75" s="16">
        <f t="shared" si="569"/>
        <v>-881.43797299999994</v>
      </c>
      <c r="BA75" s="16">
        <f t="shared" si="569"/>
        <v>-881.43797299999994</v>
      </c>
      <c r="BB75" s="16">
        <f t="shared" si="569"/>
        <v>-881.43797299999994</v>
      </c>
      <c r="BC75" s="16">
        <f t="shared" si="569"/>
        <v>-881.43797299999994</v>
      </c>
      <c r="BD75" s="16">
        <f t="shared" si="569"/>
        <v>-881.43797299999994</v>
      </c>
      <c r="BE75" s="16">
        <f t="shared" si="569"/>
        <v>-881.43797299999994</v>
      </c>
      <c r="BF75" s="16">
        <f t="shared" si="569"/>
        <v>-900.653819</v>
      </c>
      <c r="BG75" s="16">
        <f t="shared" si="569"/>
        <v>-900.653819</v>
      </c>
      <c r="BH75" s="16">
        <f t="shared" si="569"/>
        <v>-900.653819</v>
      </c>
      <c r="BI75" s="16">
        <f t="shared" si="569"/>
        <v>-900.653819</v>
      </c>
      <c r="BJ75" s="16">
        <f t="shared" si="569"/>
        <v>-900.653819</v>
      </c>
      <c r="BK75" s="16">
        <f t="shared" si="569"/>
        <v>-900.653819</v>
      </c>
      <c r="BL75" s="16">
        <f t="shared" si="569"/>
        <v>-900.653819</v>
      </c>
      <c r="BM75" s="16">
        <f t="shared" si="569"/>
        <v>-900.653819</v>
      </c>
      <c r="BN75" s="16">
        <f t="shared" si="569"/>
        <v>-900.653819</v>
      </c>
      <c r="BO75" s="16">
        <f t="shared" si="569"/>
        <v>-900.653819</v>
      </c>
      <c r="BP75" s="16">
        <f t="shared" si="569"/>
        <v>-900.653819</v>
      </c>
      <c r="BQ75" s="16">
        <f t="shared" ref="BQ75:EB75" si="570">-BQ71*BQ74*BQ72*1000</f>
        <v>-900.653819</v>
      </c>
      <c r="BR75" s="16">
        <f t="shared" si="570"/>
        <v>-1245.4714999999999</v>
      </c>
      <c r="BS75" s="16">
        <f t="shared" si="570"/>
        <v>-1245.4714999999999</v>
      </c>
      <c r="BT75" s="16">
        <f t="shared" si="570"/>
        <v>-1245.4714999999999</v>
      </c>
      <c r="BU75" s="16">
        <f t="shared" si="570"/>
        <v>-1245.4714999999999</v>
      </c>
      <c r="BV75" s="16">
        <f t="shared" si="570"/>
        <v>-1245.4714999999999</v>
      </c>
      <c r="BW75" s="16">
        <f t="shared" si="570"/>
        <v>-1245.4714999999999</v>
      </c>
      <c r="BX75" s="16">
        <f t="shared" si="570"/>
        <v>-1245.4714999999999</v>
      </c>
      <c r="BY75" s="16">
        <f t="shared" si="570"/>
        <v>-1245.4714999999999</v>
      </c>
      <c r="BZ75" s="16">
        <f t="shared" si="570"/>
        <v>-1245.4714999999999</v>
      </c>
      <c r="CA75" s="16">
        <f t="shared" si="570"/>
        <v>-1245.4714999999999</v>
      </c>
      <c r="CB75" s="16">
        <f t="shared" si="570"/>
        <v>-1245.4714999999999</v>
      </c>
      <c r="CC75" s="16">
        <f t="shared" si="570"/>
        <v>-1245.4714999999999</v>
      </c>
      <c r="CD75" s="16">
        <f t="shared" si="570"/>
        <v>-1512.35825</v>
      </c>
      <c r="CE75" s="16">
        <f t="shared" si="570"/>
        <v>-1512.35825</v>
      </c>
      <c r="CF75" s="16">
        <f t="shared" si="570"/>
        <v>-1512.35825</v>
      </c>
      <c r="CG75" s="16">
        <f t="shared" si="570"/>
        <v>-1512.35825</v>
      </c>
      <c r="CH75" s="16">
        <f t="shared" si="570"/>
        <v>-1512.35825</v>
      </c>
      <c r="CI75" s="16">
        <f t="shared" si="570"/>
        <v>-1512.35825</v>
      </c>
      <c r="CJ75" s="16">
        <f t="shared" si="570"/>
        <v>-1512.35825</v>
      </c>
      <c r="CK75" s="16">
        <f t="shared" si="570"/>
        <v>-1512.35825</v>
      </c>
      <c r="CL75" s="16">
        <f t="shared" si="570"/>
        <v>-1512.35825</v>
      </c>
      <c r="CM75" s="16">
        <f t="shared" si="570"/>
        <v>-1512.35825</v>
      </c>
      <c r="CN75" s="16">
        <f t="shared" si="570"/>
        <v>-1512.35825</v>
      </c>
      <c r="CO75" s="16">
        <f t="shared" si="570"/>
        <v>-1512.35825</v>
      </c>
      <c r="CP75" s="16">
        <f t="shared" si="570"/>
        <v>-1779.2449999999999</v>
      </c>
      <c r="CQ75" s="16">
        <f t="shared" si="570"/>
        <v>-1779.2449999999999</v>
      </c>
      <c r="CR75" s="16">
        <f t="shared" si="570"/>
        <v>-1779.2449999999999</v>
      </c>
      <c r="CS75" s="16">
        <f t="shared" si="570"/>
        <v>-1779.2449999999999</v>
      </c>
      <c r="CT75" s="16">
        <f t="shared" si="570"/>
        <v>-1779.2449999999999</v>
      </c>
      <c r="CU75" s="16">
        <f t="shared" si="570"/>
        <v>-1779.2449999999999</v>
      </c>
      <c r="CV75" s="16">
        <f t="shared" si="570"/>
        <v>-1779.2449999999999</v>
      </c>
      <c r="CW75" s="16">
        <f t="shared" si="570"/>
        <v>-1779.2449999999999</v>
      </c>
      <c r="CX75" s="16">
        <f t="shared" si="570"/>
        <v>-1779.2449999999999</v>
      </c>
      <c r="CY75" s="16">
        <f t="shared" si="570"/>
        <v>-1779.2449999999999</v>
      </c>
      <c r="CZ75" s="16">
        <f t="shared" si="570"/>
        <v>-1779.2449999999999</v>
      </c>
      <c r="DA75" s="16">
        <f t="shared" si="570"/>
        <v>-1779.2449999999999</v>
      </c>
      <c r="DB75" s="16">
        <f t="shared" si="570"/>
        <v>-1832.6223500000003</v>
      </c>
      <c r="DC75" s="16">
        <f t="shared" si="570"/>
        <v>-1832.6223500000003</v>
      </c>
      <c r="DD75" s="16">
        <f t="shared" si="570"/>
        <v>-1832.6223500000003</v>
      </c>
      <c r="DE75" s="16">
        <f t="shared" si="570"/>
        <v>-1832.6223500000003</v>
      </c>
      <c r="DF75" s="16">
        <f t="shared" si="570"/>
        <v>-1832.6223500000003</v>
      </c>
      <c r="DG75" s="16">
        <f t="shared" si="570"/>
        <v>-1832.6223500000003</v>
      </c>
      <c r="DH75" s="16">
        <f t="shared" si="570"/>
        <v>-1832.6223500000003</v>
      </c>
      <c r="DI75" s="16">
        <f t="shared" si="570"/>
        <v>-1832.6223500000003</v>
      </c>
      <c r="DJ75" s="16">
        <f t="shared" si="570"/>
        <v>-1832.6223500000003</v>
      </c>
      <c r="DK75" s="16">
        <f t="shared" si="570"/>
        <v>-1832.6223500000003</v>
      </c>
      <c r="DL75" s="16">
        <f t="shared" si="570"/>
        <v>-1832.6223500000003</v>
      </c>
      <c r="DM75" s="16">
        <f t="shared" si="570"/>
        <v>-1832.6223500000003</v>
      </c>
      <c r="DN75" s="16">
        <f t="shared" si="570"/>
        <v>-1887.6010205000002</v>
      </c>
      <c r="DO75" s="16">
        <f t="shared" si="570"/>
        <v>-1887.6010205000002</v>
      </c>
      <c r="DP75" s="16">
        <f t="shared" si="570"/>
        <v>-1887.6010205000002</v>
      </c>
      <c r="DQ75" s="16">
        <f t="shared" si="570"/>
        <v>-1887.6010205000002</v>
      </c>
      <c r="DR75" s="16">
        <f t="shared" si="570"/>
        <v>-1887.6010205000002</v>
      </c>
      <c r="DS75" s="16">
        <f t="shared" si="570"/>
        <v>-1887.6010205000002</v>
      </c>
      <c r="DT75" s="16">
        <f t="shared" si="570"/>
        <v>-1887.6010205000002</v>
      </c>
      <c r="DU75" s="16">
        <f t="shared" si="570"/>
        <v>-1887.6010205000002</v>
      </c>
      <c r="DV75" s="16">
        <f t="shared" si="570"/>
        <v>-1887.6010205000002</v>
      </c>
      <c r="DW75" s="16">
        <f t="shared" si="570"/>
        <v>-1887.6010205000002</v>
      </c>
      <c r="DX75" s="16">
        <f t="shared" si="570"/>
        <v>-1887.6010205000002</v>
      </c>
      <c r="DY75" s="16">
        <f t="shared" si="570"/>
        <v>-1887.6010205000002</v>
      </c>
      <c r="DZ75" s="16">
        <f t="shared" si="570"/>
        <v>-1944.2290511150002</v>
      </c>
      <c r="EA75" s="16">
        <f t="shared" si="570"/>
        <v>-1944.2290511150002</v>
      </c>
      <c r="EB75" s="16">
        <f t="shared" si="570"/>
        <v>-1944.2290511150002</v>
      </c>
      <c r="EC75" s="16">
        <f t="shared" ref="EC75:GN75" si="571">-EC71*EC74*EC72*1000</f>
        <v>-1944.2290511150002</v>
      </c>
      <c r="ED75" s="16">
        <f t="shared" si="571"/>
        <v>-1944.2290511150002</v>
      </c>
      <c r="EE75" s="16">
        <f t="shared" si="571"/>
        <v>-1944.2290511150002</v>
      </c>
      <c r="EF75" s="16">
        <f t="shared" si="571"/>
        <v>-1944.2290511150002</v>
      </c>
      <c r="EG75" s="16">
        <f t="shared" si="571"/>
        <v>-1944.2290511150002</v>
      </c>
      <c r="EH75" s="16">
        <f t="shared" si="571"/>
        <v>-1944.2290511150002</v>
      </c>
      <c r="EI75" s="16">
        <f t="shared" si="571"/>
        <v>-1944.2290511150002</v>
      </c>
      <c r="EJ75" s="16">
        <f t="shared" si="571"/>
        <v>-1944.2290511150002</v>
      </c>
      <c r="EK75" s="16">
        <f t="shared" si="571"/>
        <v>-1944.2290511150002</v>
      </c>
      <c r="EL75" s="16">
        <f t="shared" si="571"/>
        <v>-2002.5559226484502</v>
      </c>
      <c r="EM75" s="16">
        <f t="shared" si="571"/>
        <v>-2002.5559226484502</v>
      </c>
      <c r="EN75" s="16">
        <f t="shared" si="571"/>
        <v>-2002.5559226484502</v>
      </c>
      <c r="EO75" s="16">
        <f t="shared" si="571"/>
        <v>-2002.5559226484502</v>
      </c>
      <c r="EP75" s="16">
        <f t="shared" si="571"/>
        <v>-2002.5559226484502</v>
      </c>
      <c r="EQ75" s="16">
        <f t="shared" si="571"/>
        <v>-2002.5559226484502</v>
      </c>
      <c r="ER75" s="16">
        <f t="shared" si="571"/>
        <v>-2002.5559226484502</v>
      </c>
      <c r="ES75" s="16">
        <f t="shared" si="571"/>
        <v>-2002.5559226484502</v>
      </c>
      <c r="ET75" s="16">
        <f t="shared" si="571"/>
        <v>-2002.5559226484502</v>
      </c>
      <c r="EU75" s="16">
        <f t="shared" si="571"/>
        <v>-2002.5559226484502</v>
      </c>
      <c r="EV75" s="16">
        <f t="shared" si="571"/>
        <v>-2002.5559226484502</v>
      </c>
      <c r="EW75" s="16">
        <f t="shared" si="571"/>
        <v>-2002.5559226484502</v>
      </c>
      <c r="EX75" s="16">
        <f t="shared" si="571"/>
        <v>-2062.6326003279037</v>
      </c>
      <c r="EY75" s="16">
        <f t="shared" si="571"/>
        <v>-2062.6326003279037</v>
      </c>
      <c r="EZ75" s="16">
        <f t="shared" si="571"/>
        <v>-2062.6326003279037</v>
      </c>
      <c r="FA75" s="16">
        <f t="shared" si="571"/>
        <v>-2062.6326003279037</v>
      </c>
      <c r="FB75" s="16">
        <f t="shared" si="571"/>
        <v>-2062.6326003279037</v>
      </c>
      <c r="FC75" s="16">
        <f t="shared" si="571"/>
        <v>-2062.6326003279037</v>
      </c>
      <c r="FD75" s="16">
        <f t="shared" si="571"/>
        <v>-2062.6326003279037</v>
      </c>
      <c r="FE75" s="16">
        <f t="shared" si="571"/>
        <v>-2062.6326003279037</v>
      </c>
      <c r="FF75" s="16">
        <f t="shared" si="571"/>
        <v>-2062.6326003279037</v>
      </c>
      <c r="FG75" s="16">
        <f t="shared" si="571"/>
        <v>-2062.6326003279037</v>
      </c>
      <c r="FH75" s="16">
        <f t="shared" si="571"/>
        <v>-2062.6326003279037</v>
      </c>
      <c r="FI75" s="16">
        <f t="shared" si="571"/>
        <v>-2062.6326003279037</v>
      </c>
      <c r="FJ75" s="16">
        <f t="shared" si="571"/>
        <v>-2124.511578337741</v>
      </c>
      <c r="FK75" s="16">
        <f t="shared" si="571"/>
        <v>-2124.511578337741</v>
      </c>
      <c r="FL75" s="16">
        <f t="shared" si="571"/>
        <v>-2124.511578337741</v>
      </c>
      <c r="FM75" s="16">
        <f t="shared" si="571"/>
        <v>-2124.511578337741</v>
      </c>
      <c r="FN75" s="16">
        <f t="shared" si="571"/>
        <v>-2124.511578337741</v>
      </c>
      <c r="FO75" s="16">
        <f t="shared" si="571"/>
        <v>-2124.511578337741</v>
      </c>
      <c r="FP75" s="16">
        <f t="shared" si="571"/>
        <v>-2124.511578337741</v>
      </c>
      <c r="FQ75" s="16">
        <f t="shared" si="571"/>
        <v>-2124.511578337741</v>
      </c>
      <c r="FR75" s="16">
        <f t="shared" si="571"/>
        <v>-2124.511578337741</v>
      </c>
      <c r="FS75" s="16">
        <f t="shared" si="571"/>
        <v>-2124.511578337741</v>
      </c>
      <c r="FT75" s="16">
        <f t="shared" si="571"/>
        <v>-2124.511578337741</v>
      </c>
      <c r="FU75" s="16">
        <f t="shared" si="571"/>
        <v>-2124.511578337741</v>
      </c>
      <c r="FV75" s="16">
        <f t="shared" si="571"/>
        <v>-2188.2469256878735</v>
      </c>
      <c r="FW75" s="16">
        <f t="shared" si="571"/>
        <v>-2188.2469256878735</v>
      </c>
      <c r="FX75" s="16">
        <f t="shared" si="571"/>
        <v>-2188.2469256878735</v>
      </c>
      <c r="FY75" s="16">
        <f t="shared" si="571"/>
        <v>-2188.2469256878735</v>
      </c>
      <c r="FZ75" s="16">
        <f t="shared" si="571"/>
        <v>-2188.2469256878735</v>
      </c>
      <c r="GA75" s="16">
        <f t="shared" si="571"/>
        <v>-2188.2469256878735</v>
      </c>
      <c r="GB75" s="16">
        <f t="shared" si="571"/>
        <v>-2188.2469256878735</v>
      </c>
      <c r="GC75" s="16">
        <f t="shared" si="571"/>
        <v>-2188.2469256878735</v>
      </c>
      <c r="GD75" s="16">
        <f t="shared" si="571"/>
        <v>-2188.2469256878735</v>
      </c>
      <c r="GE75" s="16">
        <f t="shared" si="571"/>
        <v>-2188.2469256878735</v>
      </c>
      <c r="GF75" s="16">
        <f t="shared" si="571"/>
        <v>-2188.2469256878735</v>
      </c>
      <c r="GG75" s="16">
        <f t="shared" si="571"/>
        <v>-2188.2469256878735</v>
      </c>
      <c r="GH75" s="16">
        <f t="shared" si="571"/>
        <v>-2253.8943334585097</v>
      </c>
      <c r="GI75" s="16">
        <f t="shared" si="571"/>
        <v>-2253.8943334585097</v>
      </c>
      <c r="GJ75" s="16">
        <f t="shared" si="571"/>
        <v>-2253.8943334585097</v>
      </c>
      <c r="GK75" s="16">
        <f t="shared" si="571"/>
        <v>-2253.8943334585097</v>
      </c>
      <c r="GL75" s="16">
        <f t="shared" si="571"/>
        <v>-2253.8943334585097</v>
      </c>
      <c r="GM75" s="16">
        <f t="shared" si="571"/>
        <v>-2253.8943334585097</v>
      </c>
      <c r="GN75" s="16">
        <f t="shared" si="571"/>
        <v>-2253.8943334585097</v>
      </c>
      <c r="GO75" s="16">
        <f t="shared" ref="GO75:IZ75" si="572">-GO71*GO74*GO72*1000</f>
        <v>-2253.8943334585097</v>
      </c>
      <c r="GP75" s="16">
        <f t="shared" si="572"/>
        <v>-2253.8943334585097</v>
      </c>
      <c r="GQ75" s="16">
        <f t="shared" si="572"/>
        <v>-2253.8943334585097</v>
      </c>
      <c r="GR75" s="16">
        <f t="shared" si="572"/>
        <v>-2253.8943334585097</v>
      </c>
      <c r="GS75" s="16">
        <f t="shared" si="572"/>
        <v>-2253.8943334585097</v>
      </c>
      <c r="GT75" s="16">
        <f t="shared" si="572"/>
        <v>-2321.5111634622649</v>
      </c>
      <c r="GU75" s="16">
        <f t="shared" si="572"/>
        <v>-2321.5111634622649</v>
      </c>
      <c r="GV75" s="16">
        <f t="shared" si="572"/>
        <v>-2321.5111634622649</v>
      </c>
      <c r="GW75" s="16">
        <f t="shared" si="572"/>
        <v>-2321.5111634622649</v>
      </c>
      <c r="GX75" s="16">
        <f t="shared" si="572"/>
        <v>-2321.5111634622649</v>
      </c>
      <c r="GY75" s="16">
        <f t="shared" si="572"/>
        <v>-2321.5111634622649</v>
      </c>
      <c r="GZ75" s="16">
        <f t="shared" si="572"/>
        <v>-2321.5111634622649</v>
      </c>
      <c r="HA75" s="16">
        <f t="shared" si="572"/>
        <v>-2321.5111634622649</v>
      </c>
      <c r="HB75" s="16">
        <f t="shared" si="572"/>
        <v>-2321.5111634622649</v>
      </c>
      <c r="HC75" s="16">
        <f t="shared" si="572"/>
        <v>-2321.5111634622649</v>
      </c>
      <c r="HD75" s="16">
        <f t="shared" si="572"/>
        <v>-2321.5111634622649</v>
      </c>
      <c r="HE75" s="16">
        <f t="shared" si="572"/>
        <v>-2321.5111634622649</v>
      </c>
      <c r="HF75" s="16">
        <f t="shared" si="572"/>
        <v>-2391.1564983661328</v>
      </c>
      <c r="HG75" s="16">
        <f t="shared" si="572"/>
        <v>-2391.1564983661328</v>
      </c>
      <c r="HH75" s="16">
        <f t="shared" si="572"/>
        <v>-2391.1564983661328</v>
      </c>
      <c r="HI75" s="16">
        <f t="shared" si="572"/>
        <v>-2391.1564983661328</v>
      </c>
      <c r="HJ75" s="16">
        <f t="shared" si="572"/>
        <v>-2391.1564983661328</v>
      </c>
      <c r="HK75" s="16">
        <f t="shared" si="572"/>
        <v>-2391.1564983661328</v>
      </c>
      <c r="HL75" s="16">
        <f t="shared" si="572"/>
        <v>-2391.1564983661328</v>
      </c>
      <c r="HM75" s="16">
        <f t="shared" si="572"/>
        <v>-2391.1564983661328</v>
      </c>
      <c r="HN75" s="16">
        <f t="shared" si="572"/>
        <v>-2391.1564983661328</v>
      </c>
      <c r="HO75" s="16">
        <f t="shared" si="572"/>
        <v>-2391.1564983661328</v>
      </c>
      <c r="HP75" s="16">
        <f t="shared" si="572"/>
        <v>-2391.1564983661328</v>
      </c>
      <c r="HQ75" s="16">
        <f t="shared" si="572"/>
        <v>-2391.1564983661328</v>
      </c>
      <c r="HR75" s="16">
        <f t="shared" si="572"/>
        <v>-2462.8911933171171</v>
      </c>
      <c r="HS75" s="16">
        <f t="shared" si="572"/>
        <v>-2462.8911933171171</v>
      </c>
      <c r="HT75" s="16">
        <f t="shared" si="572"/>
        <v>-2462.8911933171171</v>
      </c>
      <c r="HU75" s="16">
        <f t="shared" si="572"/>
        <v>-2462.8911933171171</v>
      </c>
      <c r="HV75" s="16">
        <f t="shared" si="572"/>
        <v>-2462.8911933171171</v>
      </c>
      <c r="HW75" s="16">
        <f t="shared" si="572"/>
        <v>-2462.8911933171171</v>
      </c>
      <c r="HX75" s="16">
        <f t="shared" si="572"/>
        <v>-2462.8911933171171</v>
      </c>
      <c r="HY75" s="16">
        <f t="shared" si="572"/>
        <v>-2462.8911933171171</v>
      </c>
      <c r="HZ75" s="16">
        <f t="shared" si="572"/>
        <v>-2462.8911933171171</v>
      </c>
      <c r="IA75" s="16">
        <f t="shared" si="572"/>
        <v>-2462.8911933171171</v>
      </c>
      <c r="IB75" s="16">
        <f t="shared" si="572"/>
        <v>-2462.8911933171171</v>
      </c>
      <c r="IC75" s="16">
        <f t="shared" si="572"/>
        <v>-2462.8911933171171</v>
      </c>
      <c r="ID75" s="16">
        <f t="shared" si="572"/>
        <v>-2536.7779291166307</v>
      </c>
      <c r="IE75" s="16">
        <f t="shared" si="572"/>
        <v>-2536.7779291166307</v>
      </c>
      <c r="IF75" s="16">
        <f t="shared" si="572"/>
        <v>-2536.7779291166307</v>
      </c>
      <c r="IG75" s="16">
        <f t="shared" si="572"/>
        <v>-2536.7779291166307</v>
      </c>
      <c r="IH75" s="16">
        <f t="shared" si="572"/>
        <v>-2536.7779291166307</v>
      </c>
      <c r="II75" s="16">
        <f t="shared" si="572"/>
        <v>-2536.7779291166307</v>
      </c>
      <c r="IJ75" s="16">
        <f t="shared" si="572"/>
        <v>-2536.7779291166307</v>
      </c>
      <c r="IK75" s="16">
        <f t="shared" si="572"/>
        <v>-2536.7779291166307</v>
      </c>
      <c r="IL75" s="16">
        <f t="shared" si="572"/>
        <v>-2536.7779291166307</v>
      </c>
      <c r="IM75" s="16">
        <f t="shared" si="572"/>
        <v>-2536.7779291166307</v>
      </c>
      <c r="IN75" s="16">
        <f t="shared" si="572"/>
        <v>-2536.7779291166307</v>
      </c>
      <c r="IO75" s="16">
        <f t="shared" si="572"/>
        <v>-2536.7779291166307</v>
      </c>
      <c r="IP75" s="16">
        <f t="shared" si="572"/>
        <v>-2612.8812669901295</v>
      </c>
      <c r="IQ75" s="16">
        <f t="shared" si="572"/>
        <v>-2612.8812669901295</v>
      </c>
      <c r="IR75" s="16">
        <f t="shared" si="572"/>
        <v>-2612.8812669901295</v>
      </c>
      <c r="IS75" s="16">
        <f t="shared" si="572"/>
        <v>-2612.8812669901295</v>
      </c>
      <c r="IT75" s="16">
        <f t="shared" si="572"/>
        <v>-2612.8812669901295</v>
      </c>
      <c r="IU75" s="16">
        <f t="shared" si="572"/>
        <v>-2612.8812669901295</v>
      </c>
      <c r="IV75" s="16">
        <f t="shared" si="572"/>
        <v>-2612.8812669901295</v>
      </c>
      <c r="IW75" s="16">
        <f t="shared" si="572"/>
        <v>-2612.8812669901295</v>
      </c>
      <c r="IX75" s="16">
        <f t="shared" si="572"/>
        <v>-2612.8812669901295</v>
      </c>
      <c r="IY75" s="16">
        <f t="shared" si="572"/>
        <v>-2612.8812669901295</v>
      </c>
      <c r="IZ75" s="16">
        <f t="shared" si="572"/>
        <v>-2612.8812669901295</v>
      </c>
      <c r="JA75" s="16">
        <f t="shared" ref="JA75:LL75" si="573">-JA71*JA74*JA72*1000</f>
        <v>-2612.8812669901295</v>
      </c>
      <c r="JB75" s="16">
        <f t="shared" si="573"/>
        <v>-2691.2677049998333</v>
      </c>
      <c r="JC75" s="16">
        <f t="shared" si="573"/>
        <v>-2691.2677049998333</v>
      </c>
      <c r="JD75" s="16">
        <f t="shared" si="573"/>
        <v>-2691.2677049998333</v>
      </c>
      <c r="JE75" s="16">
        <f t="shared" si="573"/>
        <v>-2691.2677049998333</v>
      </c>
      <c r="JF75" s="16">
        <f t="shared" si="573"/>
        <v>-2691.2677049998333</v>
      </c>
      <c r="JG75" s="16">
        <f t="shared" si="573"/>
        <v>-2691.2677049998333</v>
      </c>
      <c r="JH75" s="16">
        <f t="shared" si="573"/>
        <v>-2691.2677049998333</v>
      </c>
      <c r="JI75" s="16">
        <f t="shared" si="573"/>
        <v>-2691.2677049998333</v>
      </c>
      <c r="JJ75" s="16">
        <f t="shared" si="573"/>
        <v>-2691.2677049998333</v>
      </c>
      <c r="JK75" s="16">
        <f t="shared" si="573"/>
        <v>-2691.2677049998333</v>
      </c>
      <c r="JL75" s="16">
        <f t="shared" si="573"/>
        <v>-2691.2677049998333</v>
      </c>
      <c r="JM75" s="16">
        <f t="shared" si="573"/>
        <v>-2691.2677049998333</v>
      </c>
      <c r="JN75" s="16">
        <f t="shared" si="573"/>
        <v>-2772.0057361498289</v>
      </c>
      <c r="JO75" s="16">
        <f t="shared" si="573"/>
        <v>-2772.0057361498289</v>
      </c>
      <c r="JP75" s="16">
        <f t="shared" si="573"/>
        <v>-2772.0057361498289</v>
      </c>
      <c r="JQ75" s="16">
        <f t="shared" si="573"/>
        <v>-2772.0057361498289</v>
      </c>
      <c r="JR75" s="16">
        <f t="shared" si="573"/>
        <v>-2772.0057361498289</v>
      </c>
      <c r="JS75" s="16">
        <f t="shared" si="573"/>
        <v>-2772.0057361498289</v>
      </c>
      <c r="JT75" s="16">
        <f t="shared" si="573"/>
        <v>-2772.0057361498289</v>
      </c>
      <c r="JU75" s="16">
        <f t="shared" si="573"/>
        <v>-2772.0057361498289</v>
      </c>
      <c r="JV75" s="16">
        <f t="shared" si="573"/>
        <v>-2772.0057361498289</v>
      </c>
      <c r="JW75" s="16">
        <f t="shared" si="573"/>
        <v>-2772.0057361498289</v>
      </c>
      <c r="JX75" s="16">
        <f t="shared" si="573"/>
        <v>-2772.0057361498289</v>
      </c>
      <c r="JY75" s="16">
        <f t="shared" si="573"/>
        <v>-2772.0057361498289</v>
      </c>
      <c r="JZ75" s="16">
        <f t="shared" si="573"/>
        <v>-2855.1659082343235</v>
      </c>
      <c r="KA75" s="16">
        <f t="shared" si="573"/>
        <v>-2855.1659082343235</v>
      </c>
      <c r="KB75" s="16">
        <f t="shared" si="573"/>
        <v>-2855.1659082343235</v>
      </c>
      <c r="KC75" s="16">
        <f t="shared" si="573"/>
        <v>-2855.1659082343235</v>
      </c>
      <c r="KD75" s="16">
        <f t="shared" si="573"/>
        <v>-2855.1659082343235</v>
      </c>
      <c r="KE75" s="16">
        <f t="shared" si="573"/>
        <v>-2855.1659082343235</v>
      </c>
      <c r="KF75" s="16">
        <f t="shared" si="573"/>
        <v>-2855.1659082343235</v>
      </c>
      <c r="KG75" s="16">
        <f t="shared" si="573"/>
        <v>-2855.1659082343235</v>
      </c>
      <c r="KH75" s="16">
        <f t="shared" si="573"/>
        <v>-2855.1659082343235</v>
      </c>
      <c r="KI75" s="16">
        <f t="shared" si="573"/>
        <v>-2855.1659082343235</v>
      </c>
      <c r="KJ75" s="16">
        <f t="shared" si="573"/>
        <v>-2855.1659082343235</v>
      </c>
      <c r="KK75" s="16">
        <f t="shared" si="573"/>
        <v>-2855.1659082343235</v>
      </c>
      <c r="KL75" s="16">
        <f t="shared" si="573"/>
        <v>-2940.8208854813533</v>
      </c>
      <c r="KM75" s="16">
        <f t="shared" si="573"/>
        <v>-2940.8208854813533</v>
      </c>
      <c r="KN75" s="16">
        <f t="shared" si="573"/>
        <v>-2940.8208854813533</v>
      </c>
      <c r="KO75" s="16">
        <f t="shared" si="573"/>
        <v>-2940.8208854813533</v>
      </c>
      <c r="KP75" s="16">
        <f t="shared" si="573"/>
        <v>-2940.8208854813533</v>
      </c>
      <c r="KQ75" s="16">
        <f t="shared" si="573"/>
        <v>-2940.8208854813533</v>
      </c>
      <c r="KR75" s="16">
        <f t="shared" si="573"/>
        <v>-2940.8208854813533</v>
      </c>
      <c r="KS75" s="16">
        <f t="shared" si="573"/>
        <v>-2940.8208854813533</v>
      </c>
      <c r="KT75" s="16">
        <f t="shared" si="573"/>
        <v>-2940.8208854813533</v>
      </c>
      <c r="KU75" s="16">
        <f t="shared" si="573"/>
        <v>-2940.8208854813533</v>
      </c>
      <c r="KV75" s="16">
        <f t="shared" si="573"/>
        <v>-2940.8208854813533</v>
      </c>
      <c r="KW75" s="16">
        <f t="shared" si="573"/>
        <v>-2940.8208854813533</v>
      </c>
      <c r="KX75" s="16">
        <f t="shared" si="573"/>
        <v>-3029.0455120457937</v>
      </c>
      <c r="KY75" s="16">
        <f t="shared" si="573"/>
        <v>-3029.0455120457937</v>
      </c>
      <c r="KZ75" s="16">
        <f t="shared" si="573"/>
        <v>-3029.0455120457937</v>
      </c>
      <c r="LA75" s="16">
        <f t="shared" si="573"/>
        <v>-3029.0455120457937</v>
      </c>
      <c r="LB75" s="16">
        <f t="shared" si="573"/>
        <v>-3029.0455120457937</v>
      </c>
      <c r="LC75" s="16">
        <f t="shared" si="573"/>
        <v>-3029.0455120457937</v>
      </c>
      <c r="LD75" s="16">
        <f t="shared" si="573"/>
        <v>-3029.0455120457937</v>
      </c>
      <c r="LE75" s="16">
        <f t="shared" si="573"/>
        <v>-3029.0455120457937</v>
      </c>
      <c r="LF75" s="16">
        <f t="shared" si="573"/>
        <v>-3029.0455120457937</v>
      </c>
      <c r="LG75" s="16">
        <f t="shared" si="573"/>
        <v>-3029.0455120457937</v>
      </c>
      <c r="LH75" s="16">
        <f t="shared" si="573"/>
        <v>-3029.0455120457937</v>
      </c>
      <c r="LI75" s="16">
        <f t="shared" si="573"/>
        <v>-3029.0455120457937</v>
      </c>
      <c r="LJ75" s="16">
        <f t="shared" si="573"/>
        <v>-3119.9168774071677</v>
      </c>
      <c r="LK75" s="16">
        <f t="shared" si="573"/>
        <v>-3119.9168774071677</v>
      </c>
      <c r="LL75" s="16">
        <f t="shared" si="573"/>
        <v>-3119.9168774071677</v>
      </c>
      <c r="LM75" s="16">
        <f t="shared" ref="LM75:MZ75" si="574">-LM71*LM74*LM72*1000</f>
        <v>-3119.9168774071677</v>
      </c>
      <c r="LN75" s="16">
        <f t="shared" si="574"/>
        <v>-3119.9168774071677</v>
      </c>
      <c r="LO75" s="16">
        <f t="shared" si="574"/>
        <v>-3119.9168774071677</v>
      </c>
      <c r="LP75" s="16">
        <f t="shared" si="574"/>
        <v>-3119.9168774071677</v>
      </c>
      <c r="LQ75" s="16">
        <f t="shared" si="574"/>
        <v>-3119.9168774071677</v>
      </c>
      <c r="LR75" s="16">
        <f t="shared" si="574"/>
        <v>-3119.9168774071677</v>
      </c>
      <c r="LS75" s="16">
        <f t="shared" si="574"/>
        <v>-3119.9168774071677</v>
      </c>
      <c r="LT75" s="16">
        <f t="shared" si="574"/>
        <v>-3119.9168774071677</v>
      </c>
      <c r="LU75" s="16">
        <f t="shared" si="574"/>
        <v>-3119.9168774071677</v>
      </c>
      <c r="LV75" s="16">
        <f t="shared" si="574"/>
        <v>-3213.5143837293831</v>
      </c>
      <c r="LW75" s="16">
        <f t="shared" si="574"/>
        <v>-3213.5143837293831</v>
      </c>
      <c r="LX75" s="16">
        <f t="shared" si="574"/>
        <v>-3213.5143837293831</v>
      </c>
      <c r="LY75" s="16">
        <f t="shared" si="574"/>
        <v>-3213.5143837293831</v>
      </c>
      <c r="LZ75" s="16">
        <f t="shared" si="574"/>
        <v>-3213.5143837293831</v>
      </c>
      <c r="MA75" s="16">
        <f t="shared" si="574"/>
        <v>-3213.5143837293831</v>
      </c>
      <c r="MB75" s="16">
        <f t="shared" si="574"/>
        <v>-3213.5143837293831</v>
      </c>
      <c r="MC75" s="16">
        <f t="shared" si="574"/>
        <v>-3213.5143837293831</v>
      </c>
      <c r="MD75" s="16">
        <f t="shared" si="574"/>
        <v>-3213.5143837293831</v>
      </c>
      <c r="ME75" s="16">
        <f t="shared" si="574"/>
        <v>-3213.5143837293831</v>
      </c>
      <c r="MF75" s="16">
        <f t="shared" si="574"/>
        <v>-3213.5143837293831</v>
      </c>
      <c r="MG75" s="16">
        <f t="shared" si="574"/>
        <v>-3213.5143837293831</v>
      </c>
      <c r="MH75" s="16">
        <f t="shared" si="574"/>
        <v>-3309.9198152412641</v>
      </c>
      <c r="MI75" s="16">
        <f t="shared" si="574"/>
        <v>-3309.9198152412641</v>
      </c>
      <c r="MJ75" s="16">
        <f t="shared" si="574"/>
        <v>-3309.9198152412641</v>
      </c>
      <c r="MK75" s="16">
        <f t="shared" si="574"/>
        <v>-3309.9198152412641</v>
      </c>
      <c r="ML75" s="16">
        <f t="shared" si="574"/>
        <v>-3309.9198152412641</v>
      </c>
      <c r="MM75" s="16">
        <f t="shared" si="574"/>
        <v>-3309.9198152412641</v>
      </c>
      <c r="MN75" s="16">
        <f t="shared" si="574"/>
        <v>-3309.9198152412641</v>
      </c>
      <c r="MO75" s="16">
        <f t="shared" si="574"/>
        <v>-3309.9198152412641</v>
      </c>
      <c r="MP75" s="16">
        <f t="shared" si="574"/>
        <v>-3309.9198152412641</v>
      </c>
      <c r="MQ75" s="16">
        <f t="shared" si="574"/>
        <v>-3309.9198152412641</v>
      </c>
      <c r="MR75" s="16">
        <f t="shared" si="574"/>
        <v>-3309.9198152412641</v>
      </c>
      <c r="MS75" s="16">
        <f t="shared" si="574"/>
        <v>-3309.9198152412641</v>
      </c>
      <c r="MT75" s="16">
        <f t="shared" si="574"/>
        <v>-3409.2174096985023</v>
      </c>
      <c r="MU75" s="16">
        <f t="shared" si="574"/>
        <v>-3409.2174096985023</v>
      </c>
      <c r="MV75" s="16">
        <f t="shared" si="574"/>
        <v>-3409.2174096985023</v>
      </c>
      <c r="MW75" s="16">
        <f t="shared" si="574"/>
        <v>-3409.2174096985023</v>
      </c>
      <c r="MX75" s="16">
        <f t="shared" si="574"/>
        <v>-3409.2174096985023</v>
      </c>
      <c r="MY75" s="16">
        <f t="shared" si="574"/>
        <v>-3409.2174096985023</v>
      </c>
      <c r="MZ75" s="16">
        <f t="shared" si="574"/>
        <v>-3409.2174096985023</v>
      </c>
      <c r="NA75" s="1"/>
      <c r="NB75" s="19" t="str">
        <f t="shared" si="559"/>
        <v>Capacity Credits ($)</v>
      </c>
      <c r="NC75" s="16">
        <f t="shared" ref="NC75:NL76" si="575">SUMIF($E$3:$MZ$3,NC$3,$E75:$MZ75)</f>
        <v>-19284.742879999998</v>
      </c>
      <c r="ND75" s="16">
        <f t="shared" si="575"/>
        <v>-2952.5391999999997</v>
      </c>
      <c r="NE75" s="16">
        <f t="shared" si="575"/>
        <v>-14220.749659999999</v>
      </c>
      <c r="NF75" s="16">
        <f t="shared" si="575"/>
        <v>-12693.124560999999</v>
      </c>
      <c r="NG75" s="16">
        <f t="shared" si="575"/>
        <v>-9964.1919259999995</v>
      </c>
      <c r="NH75" s="16">
        <f t="shared" si="575"/>
        <v>-10711.766597999998</v>
      </c>
      <c r="NI75" s="16">
        <f t="shared" si="575"/>
        <v>-13221.569594999997</v>
      </c>
      <c r="NJ75" s="16">
        <f t="shared" si="575"/>
        <v>-16813.865249999995</v>
      </c>
      <c r="NK75" s="16">
        <f t="shared" si="575"/>
        <v>-20016.506249999995</v>
      </c>
      <c r="NL75" s="16">
        <f t="shared" si="575"/>
        <v>-21724.581450000001</v>
      </c>
      <c r="NM75" s="16">
        <f t="shared" ref="NM75:NV76" si="576">SUMIF($E$3:$MZ$3,NM$3,$E75:$MZ75)</f>
        <v>-22376.3188935</v>
      </c>
      <c r="NN75" s="16">
        <f t="shared" si="576"/>
        <v>-23047.608460304997</v>
      </c>
      <c r="NO75" s="16">
        <f t="shared" si="576"/>
        <v>-23739.036714114158</v>
      </c>
      <c r="NP75" s="16">
        <f t="shared" si="576"/>
        <v>-24451.207815537571</v>
      </c>
      <c r="NQ75" s="16">
        <f t="shared" si="576"/>
        <v>-25184.744050003701</v>
      </c>
      <c r="NR75" s="16">
        <f t="shared" si="576"/>
        <v>-25940.286371503815</v>
      </c>
      <c r="NS75" s="16">
        <f t="shared" si="576"/>
        <v>-26718.494962648932</v>
      </c>
      <c r="NT75" s="16">
        <f t="shared" si="576"/>
        <v>-27520.049811528406</v>
      </c>
      <c r="NU75" s="16">
        <f t="shared" si="576"/>
        <v>-28345.65130587426</v>
      </c>
      <c r="NV75" s="16">
        <f t="shared" si="576"/>
        <v>-29196.020845050491</v>
      </c>
      <c r="NW75" s="16">
        <f t="shared" ref="NW75:OF76" si="577">SUMIF($E$3:$MZ$3,NW$3,$E75:$MZ75)</f>
        <v>-30071.901470401994</v>
      </c>
      <c r="NX75" s="16">
        <f t="shared" si="577"/>
        <v>-30974.058514514065</v>
      </c>
      <c r="NY75" s="16">
        <f t="shared" si="577"/>
        <v>-31903.280269949486</v>
      </c>
      <c r="NZ75" s="16">
        <f t="shared" si="577"/>
        <v>-32860.378678047971</v>
      </c>
      <c r="OA75" s="16">
        <f t="shared" si="577"/>
        <v>-33846.190038389417</v>
      </c>
      <c r="OB75" s="16">
        <f t="shared" si="577"/>
        <v>-34861.575739541091</v>
      </c>
      <c r="OC75" s="16">
        <f t="shared" si="577"/>
        <v>-35907.423011727311</v>
      </c>
      <c r="OD75" s="16">
        <f t="shared" si="577"/>
        <v>-36984.645702079135</v>
      </c>
      <c r="OE75" s="16">
        <f t="shared" si="577"/>
        <v>-38094.185073141518</v>
      </c>
      <c r="OF75" s="16">
        <f t="shared" si="577"/>
        <v>-39237.010625335766</v>
      </c>
      <c r="OH75" s="58" t="str">
        <f>_xlfn.CONCAT(C71," ",D75)</f>
        <v>Phase I/II Transmission Facilities Capacity Credits ($)</v>
      </c>
    </row>
    <row r="76" spans="2:398" x14ac:dyDescent="0.25">
      <c r="C76" s="3"/>
      <c r="D76" s="19" t="s">
        <v>270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16">
        <v>0</v>
      </c>
      <c r="AD76" s="16">
        <v>0</v>
      </c>
      <c r="AE76" s="16">
        <v>0</v>
      </c>
      <c r="AF76" s="16">
        <v>0</v>
      </c>
      <c r="AG76" s="16">
        <v>0</v>
      </c>
      <c r="AH76" s="16">
        <v>0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0</v>
      </c>
      <c r="AY76" s="16">
        <v>0</v>
      </c>
      <c r="AZ76" s="16">
        <v>0</v>
      </c>
      <c r="BA76" s="16">
        <v>0</v>
      </c>
      <c r="BB76" s="16">
        <v>0</v>
      </c>
      <c r="BC76" s="16">
        <v>0</v>
      </c>
      <c r="BD76" s="16">
        <v>0</v>
      </c>
      <c r="BE76" s="16">
        <v>0</v>
      </c>
      <c r="BF76" s="16">
        <v>0</v>
      </c>
      <c r="BG76" s="16">
        <v>0</v>
      </c>
      <c r="BH76" s="16">
        <v>0</v>
      </c>
      <c r="BI76" s="16">
        <v>0</v>
      </c>
      <c r="BJ76" s="16">
        <v>0</v>
      </c>
      <c r="BK76" s="16">
        <v>0</v>
      </c>
      <c r="BL76" s="16">
        <v>0</v>
      </c>
      <c r="BM76" s="16">
        <v>0</v>
      </c>
      <c r="BN76" s="16">
        <v>0</v>
      </c>
      <c r="BO76" s="16">
        <v>0</v>
      </c>
      <c r="BP76" s="16">
        <v>0</v>
      </c>
      <c r="BQ76" s="16">
        <v>0</v>
      </c>
      <c r="BR76" s="16">
        <v>0</v>
      </c>
      <c r="BS76" s="16">
        <v>0</v>
      </c>
      <c r="BT76" s="16">
        <v>0</v>
      </c>
      <c r="BU76" s="16">
        <v>0</v>
      </c>
      <c r="BV76" s="16">
        <v>0</v>
      </c>
      <c r="BW76" s="16">
        <v>0</v>
      </c>
      <c r="BX76" s="16">
        <v>0</v>
      </c>
      <c r="BY76" s="16">
        <v>0</v>
      </c>
      <c r="BZ76" s="16">
        <v>0</v>
      </c>
      <c r="CA76" s="16">
        <v>0</v>
      </c>
      <c r="CB76" s="16">
        <v>0</v>
      </c>
      <c r="CC76" s="16">
        <v>0</v>
      </c>
      <c r="CD76" s="16">
        <v>0</v>
      </c>
      <c r="CE76" s="16">
        <v>0</v>
      </c>
      <c r="CF76" s="16">
        <v>0</v>
      </c>
      <c r="CG76" s="16">
        <v>0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</v>
      </c>
      <c r="CO76" s="16">
        <v>0</v>
      </c>
      <c r="CP76" s="16">
        <v>0</v>
      </c>
      <c r="CQ76" s="16">
        <v>0</v>
      </c>
      <c r="CR76" s="16">
        <v>0</v>
      </c>
      <c r="CS76" s="16">
        <v>0</v>
      </c>
      <c r="CT76" s="16">
        <v>0</v>
      </c>
      <c r="CU76" s="16">
        <v>0</v>
      </c>
      <c r="CV76" s="16">
        <v>0</v>
      </c>
      <c r="CW76" s="16">
        <v>0</v>
      </c>
      <c r="CX76" s="16">
        <v>0</v>
      </c>
      <c r="CY76" s="16">
        <v>0</v>
      </c>
      <c r="CZ76" s="16">
        <v>0</v>
      </c>
      <c r="DA76" s="16">
        <v>0</v>
      </c>
      <c r="DB76" s="16">
        <v>0</v>
      </c>
      <c r="DC76" s="16">
        <v>0</v>
      </c>
      <c r="DD76" s="16">
        <v>0</v>
      </c>
      <c r="DE76" s="16">
        <v>0</v>
      </c>
      <c r="DF76" s="16">
        <v>0</v>
      </c>
      <c r="DG76" s="16">
        <v>0</v>
      </c>
      <c r="DH76" s="16">
        <v>0</v>
      </c>
      <c r="DI76" s="16">
        <v>0</v>
      </c>
      <c r="DJ76" s="16">
        <v>0</v>
      </c>
      <c r="DK76" s="16">
        <v>0</v>
      </c>
      <c r="DL76" s="16">
        <v>0</v>
      </c>
      <c r="DM76" s="16">
        <v>0</v>
      </c>
      <c r="DN76" s="16">
        <v>0</v>
      </c>
      <c r="DO76" s="16">
        <v>0</v>
      </c>
      <c r="DP76" s="16">
        <v>0</v>
      </c>
      <c r="DQ76" s="16">
        <v>0</v>
      </c>
      <c r="DR76" s="16">
        <v>0</v>
      </c>
      <c r="DS76" s="16">
        <v>0</v>
      </c>
      <c r="DT76" s="16">
        <v>0</v>
      </c>
      <c r="DU76" s="16">
        <v>0</v>
      </c>
      <c r="DV76" s="16">
        <v>0</v>
      </c>
      <c r="DW76" s="16">
        <v>0</v>
      </c>
      <c r="DX76" s="16">
        <v>0</v>
      </c>
      <c r="DY76" s="16">
        <v>0</v>
      </c>
      <c r="DZ76" s="16">
        <v>0</v>
      </c>
      <c r="EA76" s="16">
        <v>0</v>
      </c>
      <c r="EB76" s="16">
        <v>0</v>
      </c>
      <c r="EC76" s="16">
        <v>0</v>
      </c>
      <c r="ED76" s="16">
        <v>0</v>
      </c>
      <c r="EE76" s="16">
        <v>0</v>
      </c>
      <c r="EF76" s="16">
        <v>0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>
        <v>0</v>
      </c>
      <c r="EQ76" s="16">
        <v>0</v>
      </c>
      <c r="ER76" s="16">
        <v>0</v>
      </c>
      <c r="ES76" s="16">
        <v>0</v>
      </c>
      <c r="ET76" s="16">
        <v>0</v>
      </c>
      <c r="EU76" s="16">
        <v>0</v>
      </c>
      <c r="EV76" s="16">
        <v>0</v>
      </c>
      <c r="EW76" s="16">
        <v>0</v>
      </c>
      <c r="EX76" s="16">
        <v>0</v>
      </c>
      <c r="EY76" s="16">
        <v>0</v>
      </c>
      <c r="EZ76" s="16">
        <v>0</v>
      </c>
      <c r="FA76" s="16">
        <v>0</v>
      </c>
      <c r="FB76" s="16">
        <v>0</v>
      </c>
      <c r="FC76" s="16">
        <v>0</v>
      </c>
      <c r="FD76" s="16">
        <v>0</v>
      </c>
      <c r="FE76" s="16">
        <v>0</v>
      </c>
      <c r="FF76" s="16">
        <v>0</v>
      </c>
      <c r="FG76" s="16">
        <v>0</v>
      </c>
      <c r="FH76" s="16">
        <v>0</v>
      </c>
      <c r="FI76" s="16">
        <v>0</v>
      </c>
      <c r="FJ76" s="16">
        <v>0</v>
      </c>
      <c r="FK76" s="16">
        <v>0</v>
      </c>
      <c r="FL76" s="16">
        <v>0</v>
      </c>
      <c r="FM76" s="16">
        <v>0</v>
      </c>
      <c r="FN76" s="16">
        <v>0</v>
      </c>
      <c r="FO76" s="16">
        <v>0</v>
      </c>
      <c r="FP76" s="16">
        <v>0</v>
      </c>
      <c r="FQ76" s="16">
        <v>0</v>
      </c>
      <c r="FR76" s="16">
        <v>0</v>
      </c>
      <c r="FS76" s="16">
        <v>0</v>
      </c>
      <c r="FT76" s="16">
        <v>0</v>
      </c>
      <c r="FU76" s="16">
        <v>0</v>
      </c>
      <c r="FV76" s="16">
        <v>0</v>
      </c>
      <c r="FW76" s="16">
        <v>0</v>
      </c>
      <c r="FX76" s="16">
        <v>0</v>
      </c>
      <c r="FY76" s="16">
        <v>0</v>
      </c>
      <c r="FZ76" s="16">
        <v>0</v>
      </c>
      <c r="GA76" s="16">
        <v>0</v>
      </c>
      <c r="GB76" s="16">
        <v>0</v>
      </c>
      <c r="GC76" s="16">
        <v>0</v>
      </c>
      <c r="GD76" s="16">
        <v>0</v>
      </c>
      <c r="GE76" s="16">
        <v>0</v>
      </c>
      <c r="GF76" s="16">
        <v>0</v>
      </c>
      <c r="GG76" s="16">
        <v>0</v>
      </c>
      <c r="GH76" s="16">
        <v>0</v>
      </c>
      <c r="GI76" s="16">
        <v>0</v>
      </c>
      <c r="GJ76" s="16">
        <v>0</v>
      </c>
      <c r="GK76" s="16">
        <v>0</v>
      </c>
      <c r="GL76" s="16">
        <v>0</v>
      </c>
      <c r="GM76" s="16">
        <v>0</v>
      </c>
      <c r="GN76" s="16">
        <v>0</v>
      </c>
      <c r="GO76" s="16">
        <v>0</v>
      </c>
      <c r="GP76" s="16">
        <v>0</v>
      </c>
      <c r="GQ76" s="16">
        <v>0</v>
      </c>
      <c r="GR76" s="16">
        <v>0</v>
      </c>
      <c r="GS76" s="16">
        <v>0</v>
      </c>
      <c r="GT76" s="16">
        <v>0</v>
      </c>
      <c r="GU76" s="16">
        <v>0</v>
      </c>
      <c r="GV76" s="16">
        <v>0</v>
      </c>
      <c r="GW76" s="16">
        <v>0</v>
      </c>
      <c r="GX76" s="16">
        <v>0</v>
      </c>
      <c r="GY76" s="16">
        <v>0</v>
      </c>
      <c r="GZ76" s="16">
        <v>0</v>
      </c>
      <c r="HA76" s="16">
        <v>0</v>
      </c>
      <c r="HB76" s="16">
        <v>0</v>
      </c>
      <c r="HC76" s="16">
        <v>0</v>
      </c>
      <c r="HD76" s="16">
        <v>0</v>
      </c>
      <c r="HE76" s="16">
        <v>0</v>
      </c>
      <c r="HF76" s="16">
        <v>0</v>
      </c>
      <c r="HG76" s="16">
        <v>0</v>
      </c>
      <c r="HH76" s="16">
        <v>0</v>
      </c>
      <c r="HI76" s="16">
        <v>0</v>
      </c>
      <c r="HJ76" s="16">
        <v>0</v>
      </c>
      <c r="HK76" s="16">
        <v>0</v>
      </c>
      <c r="HL76" s="16">
        <v>0</v>
      </c>
      <c r="HM76" s="16">
        <v>0</v>
      </c>
      <c r="HN76" s="16">
        <v>0</v>
      </c>
      <c r="HO76" s="16">
        <v>0</v>
      </c>
      <c r="HP76" s="16">
        <v>0</v>
      </c>
      <c r="HQ76" s="16">
        <v>0</v>
      </c>
      <c r="HR76" s="16">
        <v>0</v>
      </c>
      <c r="HS76" s="16">
        <v>0</v>
      </c>
      <c r="HT76" s="16">
        <v>0</v>
      </c>
      <c r="HU76" s="16">
        <v>0</v>
      </c>
      <c r="HV76" s="16">
        <v>0</v>
      </c>
      <c r="HW76" s="16">
        <v>0</v>
      </c>
      <c r="HX76" s="16">
        <v>0</v>
      </c>
      <c r="HY76" s="16">
        <v>0</v>
      </c>
      <c r="HZ76" s="16">
        <v>0</v>
      </c>
      <c r="IA76" s="16">
        <v>0</v>
      </c>
      <c r="IB76" s="16">
        <v>0</v>
      </c>
      <c r="IC76" s="16">
        <v>0</v>
      </c>
      <c r="ID76" s="16">
        <v>0</v>
      </c>
      <c r="IE76" s="16">
        <v>0</v>
      </c>
      <c r="IF76" s="16">
        <v>0</v>
      </c>
      <c r="IG76" s="16">
        <v>0</v>
      </c>
      <c r="IH76" s="16">
        <v>0</v>
      </c>
      <c r="II76" s="16">
        <v>0</v>
      </c>
      <c r="IJ76" s="16">
        <v>0</v>
      </c>
      <c r="IK76" s="16">
        <v>0</v>
      </c>
      <c r="IL76" s="16">
        <v>0</v>
      </c>
      <c r="IM76" s="16">
        <v>0</v>
      </c>
      <c r="IN76" s="16">
        <v>0</v>
      </c>
      <c r="IO76" s="16">
        <v>0</v>
      </c>
      <c r="IP76" s="16">
        <v>0</v>
      </c>
      <c r="IQ76" s="16">
        <v>0</v>
      </c>
      <c r="IR76" s="16">
        <v>0</v>
      </c>
      <c r="IS76" s="16">
        <v>0</v>
      </c>
      <c r="IT76" s="16">
        <v>0</v>
      </c>
      <c r="IU76" s="16">
        <v>0</v>
      </c>
      <c r="IV76" s="16">
        <v>0</v>
      </c>
      <c r="IW76" s="16">
        <v>0</v>
      </c>
      <c r="IX76" s="16">
        <v>0</v>
      </c>
      <c r="IY76" s="16">
        <v>0</v>
      </c>
      <c r="IZ76" s="16">
        <v>0</v>
      </c>
      <c r="JA76" s="16">
        <v>0</v>
      </c>
      <c r="JB76" s="16">
        <v>0</v>
      </c>
      <c r="JC76" s="16">
        <v>0</v>
      </c>
      <c r="JD76" s="16">
        <v>0</v>
      </c>
      <c r="JE76" s="16">
        <v>0</v>
      </c>
      <c r="JF76" s="16">
        <v>0</v>
      </c>
      <c r="JG76" s="16">
        <v>0</v>
      </c>
      <c r="JH76" s="16">
        <v>0</v>
      </c>
      <c r="JI76" s="16">
        <v>0</v>
      </c>
      <c r="JJ76" s="16">
        <v>0</v>
      </c>
      <c r="JK76" s="16">
        <v>0</v>
      </c>
      <c r="JL76" s="16">
        <v>0</v>
      </c>
      <c r="JM76" s="16">
        <v>0</v>
      </c>
      <c r="JN76" s="16">
        <v>0</v>
      </c>
      <c r="JO76" s="16">
        <v>0</v>
      </c>
      <c r="JP76" s="16">
        <v>0</v>
      </c>
      <c r="JQ76" s="16">
        <v>0</v>
      </c>
      <c r="JR76" s="16">
        <v>0</v>
      </c>
      <c r="JS76" s="16">
        <v>0</v>
      </c>
      <c r="JT76" s="16">
        <v>0</v>
      </c>
      <c r="JU76" s="16">
        <v>0</v>
      </c>
      <c r="JV76" s="16">
        <v>0</v>
      </c>
      <c r="JW76" s="16">
        <v>0</v>
      </c>
      <c r="JX76" s="16">
        <v>0</v>
      </c>
      <c r="JY76" s="16">
        <v>0</v>
      </c>
      <c r="JZ76" s="16">
        <v>0</v>
      </c>
      <c r="KA76" s="16">
        <v>0</v>
      </c>
      <c r="KB76" s="16">
        <v>0</v>
      </c>
      <c r="KC76" s="16">
        <v>0</v>
      </c>
      <c r="KD76" s="16">
        <v>0</v>
      </c>
      <c r="KE76" s="16">
        <v>0</v>
      </c>
      <c r="KF76" s="16">
        <v>0</v>
      </c>
      <c r="KG76" s="16">
        <v>0</v>
      </c>
      <c r="KH76" s="16">
        <v>0</v>
      </c>
      <c r="KI76" s="16">
        <v>0</v>
      </c>
      <c r="KJ76" s="16">
        <v>0</v>
      </c>
      <c r="KK76" s="16">
        <v>0</v>
      </c>
      <c r="KL76" s="16">
        <v>0</v>
      </c>
      <c r="KM76" s="16">
        <v>0</v>
      </c>
      <c r="KN76" s="16">
        <v>0</v>
      </c>
      <c r="KO76" s="16">
        <v>0</v>
      </c>
      <c r="KP76" s="16">
        <v>0</v>
      </c>
      <c r="KQ76" s="16">
        <v>0</v>
      </c>
      <c r="KR76" s="16">
        <v>0</v>
      </c>
      <c r="KS76" s="16">
        <v>0</v>
      </c>
      <c r="KT76" s="16">
        <v>0</v>
      </c>
      <c r="KU76" s="16">
        <v>0</v>
      </c>
      <c r="KV76" s="16">
        <v>0</v>
      </c>
      <c r="KW76" s="16">
        <v>0</v>
      </c>
      <c r="KX76" s="16">
        <v>0</v>
      </c>
      <c r="KY76" s="16">
        <v>0</v>
      </c>
      <c r="KZ76" s="16">
        <v>0</v>
      </c>
      <c r="LA76" s="16">
        <v>0</v>
      </c>
      <c r="LB76" s="16">
        <v>0</v>
      </c>
      <c r="LC76" s="16">
        <v>0</v>
      </c>
      <c r="LD76" s="16">
        <v>0</v>
      </c>
      <c r="LE76" s="16">
        <v>0</v>
      </c>
      <c r="LF76" s="16">
        <v>0</v>
      </c>
      <c r="LG76" s="16">
        <v>0</v>
      </c>
      <c r="LH76" s="16">
        <v>0</v>
      </c>
      <c r="LI76" s="16">
        <v>0</v>
      </c>
      <c r="LJ76" s="16">
        <v>0</v>
      </c>
      <c r="LK76" s="16">
        <v>0</v>
      </c>
      <c r="LL76" s="16">
        <v>0</v>
      </c>
      <c r="LM76" s="16">
        <v>0</v>
      </c>
      <c r="LN76" s="16">
        <v>0</v>
      </c>
      <c r="LO76" s="16">
        <v>0</v>
      </c>
      <c r="LP76" s="16">
        <v>0</v>
      </c>
      <c r="LQ76" s="16">
        <v>0</v>
      </c>
      <c r="LR76" s="16">
        <v>0</v>
      </c>
      <c r="LS76" s="16">
        <v>0</v>
      </c>
      <c r="LT76" s="16">
        <v>0</v>
      </c>
      <c r="LU76" s="16">
        <v>0</v>
      </c>
      <c r="LV76" s="16">
        <v>0</v>
      </c>
      <c r="LW76" s="16">
        <v>0</v>
      </c>
      <c r="LX76" s="16">
        <v>0</v>
      </c>
      <c r="LY76" s="16">
        <v>0</v>
      </c>
      <c r="LZ76" s="16">
        <v>0</v>
      </c>
      <c r="MA76" s="16">
        <v>0</v>
      </c>
      <c r="MB76" s="16">
        <v>0</v>
      </c>
      <c r="MC76" s="16">
        <v>0</v>
      </c>
      <c r="MD76" s="16">
        <v>0</v>
      </c>
      <c r="ME76" s="16">
        <v>0</v>
      </c>
      <c r="MF76" s="16">
        <v>0</v>
      </c>
      <c r="MG76" s="16">
        <v>0</v>
      </c>
      <c r="MH76" s="16">
        <v>0</v>
      </c>
      <c r="MI76" s="16">
        <v>0</v>
      </c>
      <c r="MJ76" s="16">
        <v>0</v>
      </c>
      <c r="MK76" s="16">
        <v>0</v>
      </c>
      <c r="ML76" s="16">
        <v>0</v>
      </c>
      <c r="MM76" s="16">
        <v>0</v>
      </c>
      <c r="MN76" s="16">
        <v>0</v>
      </c>
      <c r="MO76" s="16">
        <v>0</v>
      </c>
      <c r="MP76" s="16">
        <v>0</v>
      </c>
      <c r="MQ76" s="16">
        <v>0</v>
      </c>
      <c r="MR76" s="16">
        <v>0</v>
      </c>
      <c r="MS76" s="16">
        <v>0</v>
      </c>
      <c r="MT76" s="16">
        <v>0</v>
      </c>
      <c r="MU76" s="16">
        <v>0</v>
      </c>
      <c r="MV76" s="16">
        <v>0</v>
      </c>
      <c r="MW76" s="16">
        <v>0</v>
      </c>
      <c r="MX76" s="16">
        <v>0</v>
      </c>
      <c r="MY76" s="16">
        <v>0</v>
      </c>
      <c r="MZ76" s="16">
        <v>0</v>
      </c>
      <c r="NA76" s="1"/>
      <c r="NB76" s="19" t="str">
        <f t="shared" si="559"/>
        <v>Self Supply Credits ($)</v>
      </c>
      <c r="NC76" s="16">
        <f t="shared" si="575"/>
        <v>0</v>
      </c>
      <c r="ND76" s="16">
        <f t="shared" si="575"/>
        <v>0</v>
      </c>
      <c r="NE76" s="16">
        <f t="shared" si="575"/>
        <v>0</v>
      </c>
      <c r="NF76" s="16">
        <f t="shared" si="575"/>
        <v>0</v>
      </c>
      <c r="NG76" s="16">
        <f t="shared" si="575"/>
        <v>0</v>
      </c>
      <c r="NH76" s="16">
        <f t="shared" si="575"/>
        <v>0</v>
      </c>
      <c r="NI76" s="16">
        <f t="shared" si="575"/>
        <v>0</v>
      </c>
      <c r="NJ76" s="16">
        <f t="shared" si="575"/>
        <v>0</v>
      </c>
      <c r="NK76" s="16">
        <f t="shared" si="575"/>
        <v>0</v>
      </c>
      <c r="NL76" s="16">
        <f t="shared" si="575"/>
        <v>0</v>
      </c>
      <c r="NM76" s="16">
        <f t="shared" si="576"/>
        <v>0</v>
      </c>
      <c r="NN76" s="16">
        <f t="shared" si="576"/>
        <v>0</v>
      </c>
      <c r="NO76" s="16">
        <f t="shared" si="576"/>
        <v>0</v>
      </c>
      <c r="NP76" s="16">
        <f t="shared" si="576"/>
        <v>0</v>
      </c>
      <c r="NQ76" s="16">
        <f t="shared" si="576"/>
        <v>0</v>
      </c>
      <c r="NR76" s="16">
        <f t="shared" si="576"/>
        <v>0</v>
      </c>
      <c r="NS76" s="16">
        <f t="shared" si="576"/>
        <v>0</v>
      </c>
      <c r="NT76" s="16">
        <f t="shared" si="576"/>
        <v>0</v>
      </c>
      <c r="NU76" s="16">
        <f t="shared" si="576"/>
        <v>0</v>
      </c>
      <c r="NV76" s="16">
        <f t="shared" si="576"/>
        <v>0</v>
      </c>
      <c r="NW76" s="16">
        <f t="shared" si="577"/>
        <v>0</v>
      </c>
      <c r="NX76" s="16">
        <f t="shared" si="577"/>
        <v>0</v>
      </c>
      <c r="NY76" s="16">
        <f t="shared" si="577"/>
        <v>0</v>
      </c>
      <c r="NZ76" s="16">
        <f t="shared" si="577"/>
        <v>0</v>
      </c>
      <c r="OA76" s="16">
        <f t="shared" si="577"/>
        <v>0</v>
      </c>
      <c r="OB76" s="16">
        <f t="shared" si="577"/>
        <v>0</v>
      </c>
      <c r="OC76" s="16">
        <f t="shared" si="577"/>
        <v>0</v>
      </c>
      <c r="OD76" s="16">
        <f t="shared" si="577"/>
        <v>0</v>
      </c>
      <c r="OE76" s="16">
        <f t="shared" si="577"/>
        <v>0</v>
      </c>
      <c r="OF76" s="16">
        <f t="shared" si="577"/>
        <v>0</v>
      </c>
      <c r="OH76" s="146"/>
    </row>
    <row r="78" spans="2:398" x14ac:dyDescent="0.25">
      <c r="B78" s="37" t="s">
        <v>31</v>
      </c>
      <c r="C78" s="23" t="s">
        <v>46</v>
      </c>
      <c r="D78" s="19" t="s">
        <v>73</v>
      </c>
      <c r="E78" s="14">
        <f>SUM(Cap_MW_Lookups!C13:C14)</f>
        <v>38.652999999999999</v>
      </c>
      <c r="F78" s="14">
        <f>SUM(Cap_MW_Lookups!D13:D14)</f>
        <v>38.652999999999999</v>
      </c>
      <c r="G78" s="14">
        <f>SUM(Cap_MW_Lookups!E13:E14)</f>
        <v>38.652999999999999</v>
      </c>
      <c r="H78" s="14">
        <f>SUM(Cap_MW_Lookups!F13:F14)</f>
        <v>38.652999999999999</v>
      </c>
      <c r="I78" s="14">
        <f>SUM(Cap_MW_Lookups!G13:G14)</f>
        <v>38.652999999999999</v>
      </c>
      <c r="J78" s="14">
        <f>SUM(Cap_MW_Lookups!H13:H14)</f>
        <v>38.652999999999999</v>
      </c>
      <c r="K78" s="14">
        <f>SUM(Cap_MW_Lookups!I13:I14)</f>
        <v>38.652999999999999</v>
      </c>
      <c r="L78" s="14">
        <f>SUM(Cap_MW_Lookups!J13:J14)</f>
        <v>38.652999999999999</v>
      </c>
      <c r="M78" s="14">
        <f>SUM(Cap_MW_Lookups!K13:K14)</f>
        <v>38.652999999999999</v>
      </c>
      <c r="N78" s="14">
        <f>SUM(Cap_MW_Lookups!L13:L14)</f>
        <v>38.652999999999999</v>
      </c>
      <c r="O78" s="14">
        <f>SUM(Cap_MW_Lookups!M13:M14)</f>
        <v>38.652999999999999</v>
      </c>
      <c r="P78" s="14">
        <f>SUM(Cap_MW_Lookups!N13:N14)</f>
        <v>38.652999999999999</v>
      </c>
      <c r="Q78" s="14">
        <f>SUM(Cap_MW_Lookups!O13:O14)</f>
        <v>38.652999999999999</v>
      </c>
      <c r="R78" s="14">
        <f>SUM(Cap_MW_Lookups!P13:P14)</f>
        <v>38.652999999999999</v>
      </c>
      <c r="S78" s="14">
        <f>SUM(Cap_MW_Lookups!Q13:Q14)</f>
        <v>38.652999999999999</v>
      </c>
      <c r="T78" s="14">
        <f>SUM(Cap_MW_Lookups!R13:R14)</f>
        <v>38.652999999999999</v>
      </c>
      <c r="U78" s="14">
        <f>SUM(Cap_MW_Lookups!S13:S14)</f>
        <v>38.652999999999999</v>
      </c>
      <c r="V78" s="14">
        <f>SUM(Cap_MW_Lookups!T13:T14)</f>
        <v>38.652999999999999</v>
      </c>
      <c r="W78" s="14">
        <f>SUM(Cap_MW_Lookups!U13:U14)</f>
        <v>38.652999999999999</v>
      </c>
      <c r="X78" s="14">
        <f>SUM(Cap_MW_Lookups!V13:V14)</f>
        <v>38.652999999999999</v>
      </c>
      <c r="Y78" s="14">
        <f>SUM(Cap_MW_Lookups!W13:W14)</f>
        <v>38.652999999999999</v>
      </c>
      <c r="Z78" s="14">
        <f>SUM(Cap_MW_Lookups!X13:X14)</f>
        <v>38.652999999999999</v>
      </c>
      <c r="AA78" s="14">
        <f>SUM(Cap_MW_Lookups!Y13:Y14)</f>
        <v>38.652999999999999</v>
      </c>
      <c r="AB78" s="14">
        <f>SUM(Cap_MW_Lookups!Z13:Z14)</f>
        <v>38.652999999999999</v>
      </c>
      <c r="AC78" s="14">
        <f>SUM(Cap_MW_Lookups!AA13:AA14)</f>
        <v>38.652999999999999</v>
      </c>
      <c r="AD78" s="14">
        <f>SUM(Cap_MW_Lookups!AB13:AB14)</f>
        <v>38.652999999999999</v>
      </c>
      <c r="AE78" s="14">
        <f>SUM(Cap_MW_Lookups!AC13:AC14)</f>
        <v>38.652999999999999</v>
      </c>
      <c r="AF78" s="14">
        <f>SUM(Cap_MW_Lookups!AD13:AD14)</f>
        <v>38.652999999999999</v>
      </c>
      <c r="AG78" s="14">
        <f>SUM(Cap_MW_Lookups!AE13:AE14)</f>
        <v>38.652999999999999</v>
      </c>
      <c r="AH78" s="14">
        <f>SUM(Cap_MW_Lookups!AF13:AF14)</f>
        <v>38.652999999999999</v>
      </c>
      <c r="AI78" s="14">
        <f>SUM(Cap_MW_Lookups!AG13:AG14)</f>
        <v>38.652999999999999</v>
      </c>
      <c r="AJ78" s="14">
        <f>SUM(Cap_MW_Lookups!AH13:AH14)</f>
        <v>38.652999999999999</v>
      </c>
      <c r="AK78" s="14">
        <f>SUM(Cap_MW_Lookups!AI13:AI14)</f>
        <v>38.652999999999999</v>
      </c>
      <c r="AL78" s="14">
        <f>SUM(Cap_MW_Lookups!AJ13:AJ14)</f>
        <v>38.652999999999999</v>
      </c>
      <c r="AM78" s="14">
        <f>SUM(Cap_MW_Lookups!AK13:AK14)</f>
        <v>38.652999999999999</v>
      </c>
      <c r="AN78" s="14">
        <f>SUM(Cap_MW_Lookups!AL13:AL14)</f>
        <v>38.652999999999999</v>
      </c>
      <c r="AO78" s="14">
        <f>SUM(Cap_MW_Lookups!AM13:AM14)</f>
        <v>38.652999999999999</v>
      </c>
      <c r="AP78" s="14">
        <f>SUM(Cap_MW_Lookups!AN13:AN14)</f>
        <v>38.652999999999999</v>
      </c>
      <c r="AQ78" s="14">
        <f>SUM(Cap_MW_Lookups!AO13:AO14)</f>
        <v>38.652999999999999</v>
      </c>
      <c r="AR78" s="14">
        <f>SUM(Cap_MW_Lookups!AP13:AP14)</f>
        <v>38.652999999999999</v>
      </c>
      <c r="AS78" s="14">
        <f>SUM(Cap_MW_Lookups!AQ13:AQ14)</f>
        <v>38.652999999999999</v>
      </c>
      <c r="AT78" s="14">
        <f>SUM(Cap_MW_Lookups!AR13:AR14)</f>
        <v>38.652999999999999</v>
      </c>
      <c r="AU78" s="14">
        <f>SUM(Cap_MW_Lookups!AS13:AS14)</f>
        <v>38.652999999999999</v>
      </c>
      <c r="AV78" s="14">
        <f>SUM(Cap_MW_Lookups!AT13:AT14)</f>
        <v>38.652999999999999</v>
      </c>
      <c r="AW78" s="14">
        <f>SUM(Cap_MW_Lookups!AU13:AU14)</f>
        <v>38.652999999999999</v>
      </c>
      <c r="AX78" s="14">
        <f>SUM(Cap_MW_Lookups!AV13:AV14)</f>
        <v>38.652999999999999</v>
      </c>
      <c r="AY78" s="14">
        <f>SUM(Cap_MW_Lookups!AW13:AW14)</f>
        <v>38.652999999999999</v>
      </c>
      <c r="AZ78" s="14">
        <f>SUM(Cap_MW_Lookups!AX13:AX14)</f>
        <v>38.652999999999999</v>
      </c>
      <c r="BA78" s="14">
        <f>SUM(Cap_MW_Lookups!AY13:AY14)</f>
        <v>38.652999999999999</v>
      </c>
      <c r="BB78" s="14">
        <f>SUM(Cap_MW_Lookups!AZ13:AZ14)</f>
        <v>38.652999999999999</v>
      </c>
      <c r="BC78" s="14">
        <f>SUM(Cap_MW_Lookups!BA13:BA14)</f>
        <v>38.652999999999999</v>
      </c>
      <c r="BD78" s="14">
        <f>SUM(Cap_MW_Lookups!BB13:BB14)</f>
        <v>38.652999999999999</v>
      </c>
      <c r="BE78" s="14">
        <f>SUM(Cap_MW_Lookups!BC13:BC14)</f>
        <v>38.652999999999999</v>
      </c>
      <c r="BF78" s="14">
        <f>SUM(Cap_MW_Lookups!BD13:BD14)</f>
        <v>38.652999999999999</v>
      </c>
      <c r="BG78" s="14">
        <f>SUM(Cap_MW_Lookups!BE13:BE14)</f>
        <v>38.652999999999999</v>
      </c>
      <c r="BH78" s="14">
        <f>SUM(Cap_MW_Lookups!BF13:BF14)</f>
        <v>38.652999999999999</v>
      </c>
      <c r="BI78" s="14">
        <f>SUM(Cap_MW_Lookups!BG13:BG14)</f>
        <v>38.652999999999999</v>
      </c>
      <c r="BJ78" s="14">
        <f>SUM(Cap_MW_Lookups!BH13:BH14)</f>
        <v>38.652999999999999</v>
      </c>
      <c r="BK78" s="14">
        <f>SUM(Cap_MW_Lookups!BI13:BI14)</f>
        <v>38.652999999999999</v>
      </c>
      <c r="BL78" s="14">
        <f>SUM(Cap_MW_Lookups!BJ13:BJ14)</f>
        <v>38.652999999999999</v>
      </c>
      <c r="BM78" s="14">
        <f>SUM(Cap_MW_Lookups!BK13:BK14)</f>
        <v>38.652999999999999</v>
      </c>
      <c r="BN78" s="14">
        <f>SUM(Cap_MW_Lookups!BL13:BL14)</f>
        <v>38.652999999999999</v>
      </c>
      <c r="BO78" s="14">
        <f>SUM(Cap_MW_Lookups!BM13:BM14)</f>
        <v>38.652999999999999</v>
      </c>
      <c r="BP78" s="14">
        <f>SUM(Cap_MW_Lookups!BN13:BN14)</f>
        <v>38.652999999999999</v>
      </c>
      <c r="BQ78" s="14">
        <f>SUM(Cap_MW_Lookups!BO13:BO14)</f>
        <v>38.652999999999999</v>
      </c>
      <c r="BR78" s="14">
        <f>SUM(Cap_MW_Lookups!BP13:BP14)</f>
        <v>38.652999999999999</v>
      </c>
      <c r="BS78" s="14">
        <f>SUM(Cap_MW_Lookups!BQ13:BQ14)</f>
        <v>38.652999999999999</v>
      </c>
      <c r="BT78" s="14">
        <f>SUM(Cap_MW_Lookups!BR13:BR14)</f>
        <v>38.652999999999999</v>
      </c>
      <c r="BU78" s="14">
        <f>SUM(Cap_MW_Lookups!BS13:BS14)</f>
        <v>38.652999999999999</v>
      </c>
      <c r="BV78" s="14">
        <f>SUM(Cap_MW_Lookups!BT13:BT14)</f>
        <v>38.652999999999999</v>
      </c>
      <c r="BW78" s="14">
        <f>SUM(Cap_MW_Lookups!BU13:BU14)</f>
        <v>38.652999999999999</v>
      </c>
      <c r="BX78" s="14">
        <f>SUM(Cap_MW_Lookups!BV13:BV14)</f>
        <v>38.652999999999999</v>
      </c>
      <c r="BY78" s="14">
        <f>SUM(Cap_MW_Lookups!BW13:BW14)</f>
        <v>38.652999999999999</v>
      </c>
      <c r="BZ78" s="14">
        <f>SUM(Cap_MW_Lookups!BX13:BX14)</f>
        <v>38.652999999999999</v>
      </c>
      <c r="CA78" s="14">
        <f>SUM(Cap_MW_Lookups!BY13:BY14)</f>
        <v>38.652999999999999</v>
      </c>
      <c r="CB78" s="14">
        <f>SUM(Cap_MW_Lookups!BZ13:BZ14)</f>
        <v>38.652999999999999</v>
      </c>
      <c r="CC78" s="14">
        <f>SUM(Cap_MW_Lookups!CA13:CA14)</f>
        <v>38.652999999999999</v>
      </c>
      <c r="CD78" s="14">
        <f>SUM(Cap_MW_Lookups!CB13:CB14)</f>
        <v>38.652999999999999</v>
      </c>
      <c r="CE78" s="14">
        <f>SUM(Cap_MW_Lookups!CC13:CC14)</f>
        <v>38.652999999999999</v>
      </c>
      <c r="CF78" s="14">
        <f>SUM(Cap_MW_Lookups!CD13:CD14)</f>
        <v>38.652999999999999</v>
      </c>
      <c r="CG78" s="14">
        <f>SUM(Cap_MW_Lookups!CE13:CE14)</f>
        <v>38.652999999999999</v>
      </c>
      <c r="CH78" s="14">
        <f>SUM(Cap_MW_Lookups!CF13:CF14)</f>
        <v>38.652999999999999</v>
      </c>
      <c r="CI78" s="14">
        <f>SUM(Cap_MW_Lookups!CG13:CG14)</f>
        <v>38.652999999999999</v>
      </c>
      <c r="CJ78" s="14">
        <f>SUM(Cap_MW_Lookups!CH13:CH14)</f>
        <v>38.652999999999999</v>
      </c>
      <c r="CK78" s="14">
        <f>SUM(Cap_MW_Lookups!CI13:CI14)</f>
        <v>38.652999999999999</v>
      </c>
      <c r="CL78" s="14">
        <f>SUM(Cap_MW_Lookups!CJ13:CJ14)</f>
        <v>38.652999999999999</v>
      </c>
      <c r="CM78" s="14">
        <f>SUM(Cap_MW_Lookups!CK13:CK14)</f>
        <v>38.652999999999999</v>
      </c>
      <c r="CN78" s="14">
        <f>SUM(Cap_MW_Lookups!CL13:CL14)</f>
        <v>38.652999999999999</v>
      </c>
      <c r="CO78" s="14">
        <f>SUM(Cap_MW_Lookups!CM13:CM14)</f>
        <v>38.652999999999999</v>
      </c>
      <c r="CP78" s="14">
        <f>SUM(Cap_MW_Lookups!CN13:CN14)</f>
        <v>38.652999999999999</v>
      </c>
      <c r="CQ78" s="14">
        <f>SUM(Cap_MW_Lookups!CO13:CO14)</f>
        <v>38.652999999999999</v>
      </c>
      <c r="CR78" s="14">
        <f>SUM(Cap_MW_Lookups!CP13:CP14)</f>
        <v>38.652999999999999</v>
      </c>
      <c r="CS78" s="14">
        <f>SUM(Cap_MW_Lookups!CQ13:CQ14)</f>
        <v>38.652999999999999</v>
      </c>
      <c r="CT78" s="14">
        <f>SUM(Cap_MW_Lookups!CR13:CR14)</f>
        <v>38.652999999999999</v>
      </c>
      <c r="CU78" s="14">
        <f>SUM(Cap_MW_Lookups!CS13:CS14)</f>
        <v>38.652999999999999</v>
      </c>
      <c r="CV78" s="14">
        <f>SUM(Cap_MW_Lookups!CT13:CT14)</f>
        <v>38.652999999999999</v>
      </c>
      <c r="CW78" s="14">
        <f>SUM(Cap_MW_Lookups!CU13:CU14)</f>
        <v>38.652999999999999</v>
      </c>
      <c r="CX78" s="14">
        <f>SUM(Cap_MW_Lookups!CV13:CV14)</f>
        <v>38.652999999999999</v>
      </c>
      <c r="CY78" s="14">
        <f>SUM(Cap_MW_Lookups!CW13:CW14)</f>
        <v>38.652999999999999</v>
      </c>
      <c r="CZ78" s="14">
        <f>SUM(Cap_MW_Lookups!CX13:CX14)</f>
        <v>38.652999999999999</v>
      </c>
      <c r="DA78" s="14">
        <f>SUM(Cap_MW_Lookups!CY13:CY14)</f>
        <v>38.652999999999999</v>
      </c>
      <c r="DB78" s="14">
        <f>SUM(Cap_MW_Lookups!CZ13:CZ14)</f>
        <v>38.652999999999999</v>
      </c>
      <c r="DC78" s="14">
        <f>SUM(Cap_MW_Lookups!DA13:DA14)</f>
        <v>38.652999999999999</v>
      </c>
      <c r="DD78" s="14">
        <f>SUM(Cap_MW_Lookups!DB13:DB14)</f>
        <v>38.652999999999999</v>
      </c>
      <c r="DE78" s="14">
        <f>SUM(Cap_MW_Lookups!DC13:DC14)</f>
        <v>38.652999999999999</v>
      </c>
      <c r="DF78" s="14">
        <f>SUM(Cap_MW_Lookups!DD13:DD14)</f>
        <v>38.652999999999999</v>
      </c>
      <c r="DG78" s="14">
        <f>SUM(Cap_MW_Lookups!DE13:DE14)</f>
        <v>38.652999999999999</v>
      </c>
      <c r="DH78" s="14">
        <f>SUM(Cap_MW_Lookups!DF13:DF14)</f>
        <v>38.652999999999999</v>
      </c>
      <c r="DI78" s="14">
        <f>SUM(Cap_MW_Lookups!DG13:DG14)</f>
        <v>38.652999999999999</v>
      </c>
      <c r="DJ78" s="14">
        <f>SUM(Cap_MW_Lookups!DH13:DH14)</f>
        <v>38.652999999999999</v>
      </c>
      <c r="DK78" s="14">
        <f>SUM(Cap_MW_Lookups!DI13:DI14)</f>
        <v>38.652999999999999</v>
      </c>
      <c r="DL78" s="14">
        <f>SUM(Cap_MW_Lookups!DJ13:DJ14)</f>
        <v>38.652999999999999</v>
      </c>
      <c r="DM78" s="14">
        <f>SUM(Cap_MW_Lookups!DK13:DK14)</f>
        <v>38.652999999999999</v>
      </c>
      <c r="DN78" s="14">
        <f>SUM(Cap_MW_Lookups!DL13:DL14)</f>
        <v>38.652999999999999</v>
      </c>
      <c r="DO78" s="14">
        <f>SUM(Cap_MW_Lookups!DM13:DM14)</f>
        <v>38.652999999999999</v>
      </c>
      <c r="DP78" s="14">
        <f>SUM(Cap_MW_Lookups!DN13:DN14)</f>
        <v>38.652999999999999</v>
      </c>
      <c r="DQ78" s="14">
        <f>SUM(Cap_MW_Lookups!DO13:DO14)</f>
        <v>38.652999999999999</v>
      </c>
      <c r="DR78" s="14">
        <f>SUM(Cap_MW_Lookups!DP13:DP14)</f>
        <v>38.652999999999999</v>
      </c>
      <c r="DS78" s="14">
        <f>SUM(Cap_MW_Lookups!DQ13:DQ14)</f>
        <v>38.652999999999999</v>
      </c>
      <c r="DT78" s="14">
        <f>SUM(Cap_MW_Lookups!DR13:DR14)</f>
        <v>38.652999999999999</v>
      </c>
      <c r="DU78" s="14">
        <f>SUM(Cap_MW_Lookups!DS13:DS14)</f>
        <v>38.652999999999999</v>
      </c>
      <c r="DV78" s="14">
        <f>SUM(Cap_MW_Lookups!DT13:DT14)</f>
        <v>38.652999999999999</v>
      </c>
      <c r="DW78" s="14">
        <f>SUM(Cap_MW_Lookups!DU13:DU14)</f>
        <v>38.652999999999999</v>
      </c>
      <c r="DX78" s="14">
        <f>SUM(Cap_MW_Lookups!DV13:DV14)</f>
        <v>38.652999999999999</v>
      </c>
      <c r="DY78" s="14">
        <f>SUM(Cap_MW_Lookups!DW13:DW14)</f>
        <v>38.652999999999999</v>
      </c>
      <c r="DZ78" s="14">
        <f>SUM(Cap_MW_Lookups!DX13:DX14)</f>
        <v>38.652999999999999</v>
      </c>
      <c r="EA78" s="14">
        <f>SUM(Cap_MW_Lookups!DY13:DY14)</f>
        <v>38.652999999999999</v>
      </c>
      <c r="EB78" s="14">
        <f>SUM(Cap_MW_Lookups!DZ13:DZ14)</f>
        <v>38.652999999999999</v>
      </c>
      <c r="EC78" s="14">
        <f>SUM(Cap_MW_Lookups!EA13:EA14)</f>
        <v>38.652999999999999</v>
      </c>
      <c r="ED78" s="14">
        <f>SUM(Cap_MW_Lookups!EB13:EB14)</f>
        <v>38.652999999999999</v>
      </c>
      <c r="EE78" s="14">
        <f>SUM(Cap_MW_Lookups!EC13:EC14)</f>
        <v>38.652999999999999</v>
      </c>
      <c r="EF78" s="14">
        <f>SUM(Cap_MW_Lookups!ED13:ED14)</f>
        <v>38.652999999999999</v>
      </c>
      <c r="EG78" s="14">
        <f>SUM(Cap_MW_Lookups!EE13:EE14)</f>
        <v>38.652999999999999</v>
      </c>
      <c r="EH78" s="14">
        <f>SUM(Cap_MW_Lookups!EF13:EF14)</f>
        <v>38.652999999999999</v>
      </c>
      <c r="EI78" s="14">
        <f>SUM(Cap_MW_Lookups!EG13:EG14)</f>
        <v>38.652999999999999</v>
      </c>
      <c r="EJ78" s="14">
        <f>SUM(Cap_MW_Lookups!EH13:EH14)</f>
        <v>38.652999999999999</v>
      </c>
      <c r="EK78" s="14">
        <f>SUM(Cap_MW_Lookups!EI13:EI14)</f>
        <v>38.652999999999999</v>
      </c>
      <c r="EL78" s="14">
        <f>SUM(Cap_MW_Lookups!EJ13:EJ14)</f>
        <v>38.652999999999999</v>
      </c>
      <c r="EM78" s="14">
        <f>SUM(Cap_MW_Lookups!EK13:EK14)</f>
        <v>38.652999999999999</v>
      </c>
      <c r="EN78" s="14">
        <f>SUM(Cap_MW_Lookups!EL13:EL14)</f>
        <v>38.652999999999999</v>
      </c>
      <c r="EO78" s="14">
        <f>SUM(Cap_MW_Lookups!EM13:EM14)</f>
        <v>38.652999999999999</v>
      </c>
      <c r="EP78" s="14">
        <f>SUM(Cap_MW_Lookups!EN13:EN14)</f>
        <v>38.652999999999999</v>
      </c>
      <c r="EQ78" s="14">
        <f>SUM(Cap_MW_Lookups!EO13:EO14)</f>
        <v>38.652999999999999</v>
      </c>
      <c r="ER78" s="14">
        <f>SUM(Cap_MW_Lookups!EP13:EP14)</f>
        <v>38.652999999999999</v>
      </c>
      <c r="ES78" s="14">
        <f>SUM(Cap_MW_Lookups!EQ13:EQ14)</f>
        <v>38.652999999999999</v>
      </c>
      <c r="ET78" s="14">
        <f>SUM(Cap_MW_Lookups!ER13:ER14)</f>
        <v>38.652999999999999</v>
      </c>
      <c r="EU78" s="14">
        <f>SUM(Cap_MW_Lookups!ES13:ES14)</f>
        <v>38.652999999999999</v>
      </c>
      <c r="EV78" s="14">
        <f>SUM(Cap_MW_Lookups!ET13:ET14)</f>
        <v>38.652999999999999</v>
      </c>
      <c r="EW78" s="14">
        <f>SUM(Cap_MW_Lookups!EU13:EU14)</f>
        <v>38.652999999999999</v>
      </c>
      <c r="EX78" s="14">
        <f>SUM(Cap_MW_Lookups!EV13:EV14)</f>
        <v>38.652999999999999</v>
      </c>
      <c r="EY78" s="14">
        <f>SUM(Cap_MW_Lookups!EW13:EW14)</f>
        <v>38.652999999999999</v>
      </c>
      <c r="EZ78" s="14">
        <f>SUM(Cap_MW_Lookups!EX13:EX14)</f>
        <v>38.652999999999999</v>
      </c>
      <c r="FA78" s="14">
        <f>SUM(Cap_MW_Lookups!EY13:EY14)</f>
        <v>38.652999999999999</v>
      </c>
      <c r="FB78" s="14">
        <f>SUM(Cap_MW_Lookups!EZ13:EZ14)</f>
        <v>38.652999999999999</v>
      </c>
      <c r="FC78" s="14">
        <f>SUM(Cap_MW_Lookups!FA13:FA14)</f>
        <v>38.652999999999999</v>
      </c>
      <c r="FD78" s="14">
        <f>SUM(Cap_MW_Lookups!FB13:FB14)</f>
        <v>38.652999999999999</v>
      </c>
      <c r="FE78" s="14">
        <f>SUM(Cap_MW_Lookups!FC13:FC14)</f>
        <v>38.652999999999999</v>
      </c>
      <c r="FF78" s="14">
        <f>SUM(Cap_MW_Lookups!FD13:FD14)</f>
        <v>38.652999999999999</v>
      </c>
      <c r="FG78" s="14">
        <f>SUM(Cap_MW_Lookups!FE13:FE14)</f>
        <v>38.652999999999999</v>
      </c>
      <c r="FH78" s="14">
        <f>SUM(Cap_MW_Lookups!FF13:FF14)</f>
        <v>38.652999999999999</v>
      </c>
      <c r="FI78" s="14">
        <f>SUM(Cap_MW_Lookups!FG13:FG14)</f>
        <v>38.652999999999999</v>
      </c>
      <c r="FJ78" s="14">
        <f>SUM(Cap_MW_Lookups!FH13:FH14)</f>
        <v>38.652999999999999</v>
      </c>
      <c r="FK78" s="14">
        <f>SUM(Cap_MW_Lookups!FI13:FI14)</f>
        <v>38.652999999999999</v>
      </c>
      <c r="FL78" s="14">
        <f>SUM(Cap_MW_Lookups!FJ13:FJ14)</f>
        <v>38.652999999999999</v>
      </c>
      <c r="FM78" s="14">
        <f>SUM(Cap_MW_Lookups!FK13:FK14)</f>
        <v>38.652999999999999</v>
      </c>
      <c r="FN78" s="14">
        <f>SUM(Cap_MW_Lookups!FL13:FL14)</f>
        <v>38.652999999999999</v>
      </c>
      <c r="FO78" s="14">
        <f>SUM(Cap_MW_Lookups!FM13:FM14)</f>
        <v>38.652999999999999</v>
      </c>
      <c r="FP78" s="14">
        <f>SUM(Cap_MW_Lookups!FN13:FN14)</f>
        <v>38.652999999999999</v>
      </c>
      <c r="FQ78" s="14">
        <f>SUM(Cap_MW_Lookups!FO13:FO14)</f>
        <v>38.652999999999999</v>
      </c>
      <c r="FR78" s="14">
        <f>SUM(Cap_MW_Lookups!FP13:FP14)</f>
        <v>38.652999999999999</v>
      </c>
      <c r="FS78" s="14">
        <f>SUM(Cap_MW_Lookups!FQ13:FQ14)</f>
        <v>38.652999999999999</v>
      </c>
      <c r="FT78" s="14">
        <f>SUM(Cap_MW_Lookups!FR13:FR14)</f>
        <v>38.652999999999999</v>
      </c>
      <c r="FU78" s="14">
        <f>SUM(Cap_MW_Lookups!FS13:FS14)</f>
        <v>38.652999999999999</v>
      </c>
      <c r="FV78" s="14">
        <f>SUM(Cap_MW_Lookups!FT13:FT14)</f>
        <v>38.652999999999999</v>
      </c>
      <c r="FW78" s="14">
        <f>SUM(Cap_MW_Lookups!FU13:FU14)</f>
        <v>38.652999999999999</v>
      </c>
      <c r="FX78" s="14">
        <f>SUM(Cap_MW_Lookups!FV13:FV14)</f>
        <v>38.652999999999999</v>
      </c>
      <c r="FY78" s="14">
        <f>SUM(Cap_MW_Lookups!FW13:FW14)</f>
        <v>38.652999999999999</v>
      </c>
      <c r="FZ78" s="14">
        <f>SUM(Cap_MW_Lookups!FX13:FX14)</f>
        <v>38.652999999999999</v>
      </c>
      <c r="GA78" s="14">
        <f>SUM(Cap_MW_Lookups!FY13:FY14)</f>
        <v>38.652999999999999</v>
      </c>
      <c r="GB78" s="14">
        <f>SUM(Cap_MW_Lookups!FZ13:FZ14)</f>
        <v>38.652999999999999</v>
      </c>
      <c r="GC78" s="14">
        <f>SUM(Cap_MW_Lookups!GA13:GA14)</f>
        <v>38.652999999999999</v>
      </c>
      <c r="GD78" s="14">
        <f>SUM(Cap_MW_Lookups!GB13:GB14)</f>
        <v>38.652999999999999</v>
      </c>
      <c r="GE78" s="14">
        <f>SUM(Cap_MW_Lookups!GC13:GC14)</f>
        <v>38.652999999999999</v>
      </c>
      <c r="GF78" s="14">
        <f>SUM(Cap_MW_Lookups!GD13:GD14)</f>
        <v>38.652999999999999</v>
      </c>
      <c r="GG78" s="14">
        <f>SUM(Cap_MW_Lookups!GE13:GE14)</f>
        <v>38.652999999999999</v>
      </c>
      <c r="GH78" s="14">
        <f>SUM(Cap_MW_Lookups!GF13:GF14)</f>
        <v>38.652999999999999</v>
      </c>
      <c r="GI78" s="14">
        <f>SUM(Cap_MW_Lookups!GG13:GG14)</f>
        <v>38.652999999999999</v>
      </c>
      <c r="GJ78" s="14">
        <f>SUM(Cap_MW_Lookups!GH13:GH14)</f>
        <v>38.652999999999999</v>
      </c>
      <c r="GK78" s="14">
        <f>SUM(Cap_MW_Lookups!GI13:GI14)</f>
        <v>38.652999999999999</v>
      </c>
      <c r="GL78" s="14">
        <f>SUM(Cap_MW_Lookups!GJ13:GJ14)</f>
        <v>38.652999999999999</v>
      </c>
      <c r="GM78" s="14">
        <f>SUM(Cap_MW_Lookups!GK13:GK14)</f>
        <v>38.652999999999999</v>
      </c>
      <c r="GN78" s="14">
        <f>SUM(Cap_MW_Lookups!GL13:GL14)</f>
        <v>38.652999999999999</v>
      </c>
      <c r="GO78" s="14">
        <f>SUM(Cap_MW_Lookups!GM13:GM14)</f>
        <v>38.652999999999999</v>
      </c>
      <c r="GP78" s="14">
        <f>SUM(Cap_MW_Lookups!GN13:GN14)</f>
        <v>38.652999999999999</v>
      </c>
      <c r="GQ78" s="14">
        <f>SUM(Cap_MW_Lookups!GO13:GO14)</f>
        <v>38.652999999999999</v>
      </c>
      <c r="GR78" s="14">
        <f>SUM(Cap_MW_Lookups!GP13:GP14)</f>
        <v>38.652999999999999</v>
      </c>
      <c r="GS78" s="14">
        <f>SUM(Cap_MW_Lookups!GQ13:GQ14)</f>
        <v>38.652999999999999</v>
      </c>
      <c r="GT78" s="14">
        <f>SUM(Cap_MW_Lookups!GR13:GR14)</f>
        <v>38.652999999999999</v>
      </c>
      <c r="GU78" s="14">
        <f>SUM(Cap_MW_Lookups!GS13:GS14)</f>
        <v>38.652999999999999</v>
      </c>
      <c r="GV78" s="14">
        <f>SUM(Cap_MW_Lookups!GT13:GT14)</f>
        <v>38.652999999999999</v>
      </c>
      <c r="GW78" s="14">
        <f>SUM(Cap_MW_Lookups!GU13:GU14)</f>
        <v>38.652999999999999</v>
      </c>
      <c r="GX78" s="14">
        <f>SUM(Cap_MW_Lookups!GV13:GV14)</f>
        <v>38.652999999999999</v>
      </c>
      <c r="GY78" s="14">
        <f>SUM(Cap_MW_Lookups!GW13:GW14)</f>
        <v>38.652999999999999</v>
      </c>
      <c r="GZ78" s="14">
        <f>SUM(Cap_MW_Lookups!GX13:GX14)</f>
        <v>38.652999999999999</v>
      </c>
      <c r="HA78" s="14">
        <f>SUM(Cap_MW_Lookups!GY13:GY14)</f>
        <v>38.652999999999999</v>
      </c>
      <c r="HB78" s="14">
        <f>SUM(Cap_MW_Lookups!GZ13:GZ14)</f>
        <v>38.652999999999999</v>
      </c>
      <c r="HC78" s="14">
        <f>SUM(Cap_MW_Lookups!HA13:HA14)</f>
        <v>38.652999999999999</v>
      </c>
      <c r="HD78" s="14">
        <f>SUM(Cap_MW_Lookups!HB13:HB14)</f>
        <v>38.652999999999999</v>
      </c>
      <c r="HE78" s="14">
        <f>SUM(Cap_MW_Lookups!HC13:HC14)</f>
        <v>38.652999999999999</v>
      </c>
      <c r="HF78" s="14">
        <f>SUM(Cap_MW_Lookups!HD13:HD14)</f>
        <v>38.652999999999999</v>
      </c>
      <c r="HG78" s="14">
        <f>SUM(Cap_MW_Lookups!HE13:HE14)</f>
        <v>38.652999999999999</v>
      </c>
      <c r="HH78" s="14">
        <f>SUM(Cap_MW_Lookups!HF13:HF14)</f>
        <v>38.652999999999999</v>
      </c>
      <c r="HI78" s="14">
        <f>SUM(Cap_MW_Lookups!HG13:HG14)</f>
        <v>38.652999999999999</v>
      </c>
      <c r="HJ78" s="14">
        <f>SUM(Cap_MW_Lookups!HH13:HH14)</f>
        <v>38.652999999999999</v>
      </c>
      <c r="HK78" s="14">
        <f>SUM(Cap_MW_Lookups!HI13:HI14)</f>
        <v>38.652999999999999</v>
      </c>
      <c r="HL78" s="14">
        <f>SUM(Cap_MW_Lookups!HJ13:HJ14)</f>
        <v>38.652999999999999</v>
      </c>
      <c r="HM78" s="14">
        <f>SUM(Cap_MW_Lookups!HK13:HK14)</f>
        <v>38.652999999999999</v>
      </c>
      <c r="HN78" s="14">
        <f>SUM(Cap_MW_Lookups!HL13:HL14)</f>
        <v>38.652999999999999</v>
      </c>
      <c r="HO78" s="14">
        <f>SUM(Cap_MW_Lookups!HM13:HM14)</f>
        <v>38.652999999999999</v>
      </c>
      <c r="HP78" s="14">
        <f>SUM(Cap_MW_Lookups!HN13:HN14)</f>
        <v>38.652999999999999</v>
      </c>
      <c r="HQ78" s="14">
        <f>SUM(Cap_MW_Lookups!HO13:HO14)</f>
        <v>38.652999999999999</v>
      </c>
      <c r="HR78" s="14">
        <f>SUM(Cap_MW_Lookups!HP13:HP14)</f>
        <v>38.652999999999999</v>
      </c>
      <c r="HS78" s="14">
        <f>SUM(Cap_MW_Lookups!HQ13:HQ14)</f>
        <v>38.652999999999999</v>
      </c>
      <c r="HT78" s="14">
        <f>SUM(Cap_MW_Lookups!HR13:HR14)</f>
        <v>38.652999999999999</v>
      </c>
      <c r="HU78" s="14">
        <f>SUM(Cap_MW_Lookups!HS13:HS14)</f>
        <v>38.652999999999999</v>
      </c>
      <c r="HV78" s="14">
        <f>SUM(Cap_MW_Lookups!HT13:HT14)</f>
        <v>38.652999999999999</v>
      </c>
      <c r="HW78" s="14">
        <f>SUM(Cap_MW_Lookups!HU13:HU14)</f>
        <v>38.652999999999999</v>
      </c>
      <c r="HX78" s="14">
        <f>SUM(Cap_MW_Lookups!HV13:HV14)</f>
        <v>38.652999999999999</v>
      </c>
      <c r="HY78" s="14">
        <f>SUM(Cap_MW_Lookups!HW13:HW14)</f>
        <v>38.652999999999999</v>
      </c>
      <c r="HZ78" s="14">
        <f>SUM(Cap_MW_Lookups!HX13:HX14)</f>
        <v>38.652999999999999</v>
      </c>
      <c r="IA78" s="14">
        <f>SUM(Cap_MW_Lookups!HY13:HY14)</f>
        <v>38.652999999999999</v>
      </c>
      <c r="IB78" s="14">
        <f>SUM(Cap_MW_Lookups!HZ13:HZ14)</f>
        <v>38.652999999999999</v>
      </c>
      <c r="IC78" s="14">
        <f>SUM(Cap_MW_Lookups!IA13:IA14)</f>
        <v>38.652999999999999</v>
      </c>
      <c r="ID78" s="14">
        <f>SUM(Cap_MW_Lookups!IB13:IB14)</f>
        <v>38.652999999999999</v>
      </c>
      <c r="IE78" s="14">
        <f>SUM(Cap_MW_Lookups!IC13:IC14)</f>
        <v>38.652999999999999</v>
      </c>
      <c r="IF78" s="14">
        <f>SUM(Cap_MW_Lookups!ID13:ID14)</f>
        <v>38.652999999999999</v>
      </c>
      <c r="IG78" s="14">
        <f>SUM(Cap_MW_Lookups!IE13:IE14)</f>
        <v>38.652999999999999</v>
      </c>
      <c r="IH78" s="14">
        <f>SUM(Cap_MW_Lookups!IF13:IF14)</f>
        <v>38.652999999999999</v>
      </c>
      <c r="II78" s="14">
        <f>SUM(Cap_MW_Lookups!IG13:IG14)</f>
        <v>38.652999999999999</v>
      </c>
      <c r="IJ78" s="14">
        <f>SUM(Cap_MW_Lookups!IH13:IH14)</f>
        <v>38.652999999999999</v>
      </c>
      <c r="IK78" s="14">
        <f>SUM(Cap_MW_Lookups!II13:II14)</f>
        <v>38.652999999999999</v>
      </c>
      <c r="IL78" s="14">
        <f>SUM(Cap_MW_Lookups!IJ13:IJ14)</f>
        <v>38.652999999999999</v>
      </c>
      <c r="IM78" s="14">
        <f>SUM(Cap_MW_Lookups!IK13:IK14)</f>
        <v>38.652999999999999</v>
      </c>
      <c r="IN78" s="14">
        <f>SUM(Cap_MW_Lookups!IL13:IL14)</f>
        <v>38.652999999999999</v>
      </c>
      <c r="IO78" s="14">
        <f>SUM(Cap_MW_Lookups!IM13:IM14)</f>
        <v>38.652999999999999</v>
      </c>
      <c r="IP78" s="14">
        <f>SUM(Cap_MW_Lookups!IN13:IN14)</f>
        <v>38.652999999999999</v>
      </c>
      <c r="IQ78" s="14">
        <f>SUM(Cap_MW_Lookups!IO13:IO14)</f>
        <v>38.652999999999999</v>
      </c>
      <c r="IR78" s="14">
        <f>SUM(Cap_MW_Lookups!IP13:IP14)</f>
        <v>38.652999999999999</v>
      </c>
      <c r="IS78" s="14">
        <f>SUM(Cap_MW_Lookups!IQ13:IQ14)</f>
        <v>38.652999999999999</v>
      </c>
      <c r="IT78" s="14">
        <f>SUM(Cap_MW_Lookups!IR13:IR14)</f>
        <v>38.652999999999999</v>
      </c>
      <c r="IU78" s="14">
        <f>SUM(Cap_MW_Lookups!IS13:IS14)</f>
        <v>38.652999999999999</v>
      </c>
      <c r="IV78" s="14">
        <f>SUM(Cap_MW_Lookups!IT13:IT14)</f>
        <v>38.652999999999999</v>
      </c>
      <c r="IW78" s="14">
        <f>SUM(Cap_MW_Lookups!IU13:IU14)</f>
        <v>38.652999999999999</v>
      </c>
      <c r="IX78" s="14">
        <f>SUM(Cap_MW_Lookups!IV13:IV14)</f>
        <v>38.652999999999999</v>
      </c>
      <c r="IY78" s="14">
        <f>SUM(Cap_MW_Lookups!IW13:IW14)</f>
        <v>38.652999999999999</v>
      </c>
      <c r="IZ78" s="14">
        <f>SUM(Cap_MW_Lookups!IX13:IX14)</f>
        <v>38.652999999999999</v>
      </c>
      <c r="JA78" s="14">
        <f>SUM(Cap_MW_Lookups!IY13:IY14)</f>
        <v>38.652999999999999</v>
      </c>
      <c r="JB78" s="14">
        <f>SUM(Cap_MW_Lookups!IZ13:IZ14)</f>
        <v>38.652999999999999</v>
      </c>
      <c r="JC78" s="14">
        <f>SUM(Cap_MW_Lookups!JA13:JA14)</f>
        <v>38.652999999999999</v>
      </c>
      <c r="JD78" s="14">
        <f>SUM(Cap_MW_Lookups!JB13:JB14)</f>
        <v>38.652999999999999</v>
      </c>
      <c r="JE78" s="14">
        <f>SUM(Cap_MW_Lookups!JC13:JC14)</f>
        <v>38.652999999999999</v>
      </c>
      <c r="JF78" s="14">
        <f>SUM(Cap_MW_Lookups!JD13:JD14)</f>
        <v>38.652999999999999</v>
      </c>
      <c r="JG78" s="14">
        <f>SUM(Cap_MW_Lookups!JE13:JE14)</f>
        <v>38.652999999999999</v>
      </c>
      <c r="JH78" s="14">
        <f>SUM(Cap_MW_Lookups!JF13:JF14)</f>
        <v>38.652999999999999</v>
      </c>
      <c r="JI78" s="14">
        <f>SUM(Cap_MW_Lookups!JG13:JG14)</f>
        <v>38.652999999999999</v>
      </c>
      <c r="JJ78" s="14">
        <f>SUM(Cap_MW_Lookups!JH13:JH14)</f>
        <v>38.652999999999999</v>
      </c>
      <c r="JK78" s="14">
        <f>SUM(Cap_MW_Lookups!JI13:JI14)</f>
        <v>38.652999999999999</v>
      </c>
      <c r="JL78" s="14">
        <f>SUM(Cap_MW_Lookups!JJ13:JJ14)</f>
        <v>38.652999999999999</v>
      </c>
      <c r="JM78" s="14">
        <f>SUM(Cap_MW_Lookups!JK13:JK14)</f>
        <v>38.652999999999999</v>
      </c>
      <c r="JN78" s="14">
        <f>SUM(Cap_MW_Lookups!JL13:JL14)</f>
        <v>38.652999999999999</v>
      </c>
      <c r="JO78" s="14">
        <f>SUM(Cap_MW_Lookups!JM13:JM14)</f>
        <v>38.652999999999999</v>
      </c>
      <c r="JP78" s="14">
        <f>SUM(Cap_MW_Lookups!JN13:JN14)</f>
        <v>38.652999999999999</v>
      </c>
      <c r="JQ78" s="14">
        <f>SUM(Cap_MW_Lookups!JO13:JO14)</f>
        <v>38.652999999999999</v>
      </c>
      <c r="JR78" s="14">
        <f>SUM(Cap_MW_Lookups!JP13:JP14)</f>
        <v>38.652999999999999</v>
      </c>
      <c r="JS78" s="14">
        <f>SUM(Cap_MW_Lookups!JQ13:JQ14)</f>
        <v>38.652999999999999</v>
      </c>
      <c r="JT78" s="14">
        <f>SUM(Cap_MW_Lookups!JR13:JR14)</f>
        <v>38.652999999999999</v>
      </c>
      <c r="JU78" s="14">
        <f>SUM(Cap_MW_Lookups!JS13:JS14)</f>
        <v>38.652999999999999</v>
      </c>
      <c r="JV78" s="14">
        <f>SUM(Cap_MW_Lookups!JT13:JT14)</f>
        <v>38.652999999999999</v>
      </c>
      <c r="JW78" s="14">
        <f>SUM(Cap_MW_Lookups!JU13:JU14)</f>
        <v>38.652999999999999</v>
      </c>
      <c r="JX78" s="14">
        <f>SUM(Cap_MW_Lookups!JV13:JV14)</f>
        <v>38.652999999999999</v>
      </c>
      <c r="JY78" s="14">
        <f>SUM(Cap_MW_Lookups!JW13:JW14)</f>
        <v>38.652999999999999</v>
      </c>
      <c r="JZ78" s="14">
        <f>SUM(Cap_MW_Lookups!JX13:JX14)</f>
        <v>38.652999999999999</v>
      </c>
      <c r="KA78" s="14">
        <f>SUM(Cap_MW_Lookups!JY13:JY14)</f>
        <v>38.652999999999999</v>
      </c>
      <c r="KB78" s="14">
        <f>SUM(Cap_MW_Lookups!JZ13:JZ14)</f>
        <v>38.652999999999999</v>
      </c>
      <c r="KC78" s="14">
        <f>SUM(Cap_MW_Lookups!KA13:KA14)</f>
        <v>38.652999999999999</v>
      </c>
      <c r="KD78" s="14">
        <f>SUM(Cap_MW_Lookups!KB13:KB14)</f>
        <v>38.652999999999999</v>
      </c>
      <c r="KE78" s="14">
        <f>SUM(Cap_MW_Lookups!KC13:KC14)</f>
        <v>38.652999999999999</v>
      </c>
      <c r="KF78" s="14">
        <f>SUM(Cap_MW_Lookups!KD13:KD14)</f>
        <v>38.652999999999999</v>
      </c>
      <c r="KG78" s="14">
        <f>SUM(Cap_MW_Lookups!KE13:KE14)</f>
        <v>38.652999999999999</v>
      </c>
      <c r="KH78" s="14">
        <f>SUM(Cap_MW_Lookups!KF13:KF14)</f>
        <v>38.652999999999999</v>
      </c>
      <c r="KI78" s="14">
        <f>SUM(Cap_MW_Lookups!KG13:KG14)</f>
        <v>38.652999999999999</v>
      </c>
      <c r="KJ78" s="14">
        <f>SUM(Cap_MW_Lookups!KH13:KH14)</f>
        <v>38.652999999999999</v>
      </c>
      <c r="KK78" s="14">
        <f>SUM(Cap_MW_Lookups!KI13:KI14)</f>
        <v>38.652999999999999</v>
      </c>
      <c r="KL78" s="14">
        <f>SUM(Cap_MW_Lookups!KJ13:KJ14)</f>
        <v>38.652999999999999</v>
      </c>
      <c r="KM78" s="14">
        <f>SUM(Cap_MW_Lookups!KK13:KK14)</f>
        <v>38.652999999999999</v>
      </c>
      <c r="KN78" s="14">
        <f>SUM(Cap_MW_Lookups!KL13:KL14)</f>
        <v>38.652999999999999</v>
      </c>
      <c r="KO78" s="14">
        <f>SUM(Cap_MW_Lookups!KM13:KM14)</f>
        <v>38.652999999999999</v>
      </c>
      <c r="KP78" s="14">
        <f>SUM(Cap_MW_Lookups!KN13:KN14)</f>
        <v>38.652999999999999</v>
      </c>
      <c r="KQ78" s="14">
        <f>SUM(Cap_MW_Lookups!KO13:KO14)</f>
        <v>38.652999999999999</v>
      </c>
      <c r="KR78" s="14">
        <f>SUM(Cap_MW_Lookups!KP13:KP14)</f>
        <v>38.652999999999999</v>
      </c>
      <c r="KS78" s="14">
        <f>SUM(Cap_MW_Lookups!KQ13:KQ14)</f>
        <v>38.652999999999999</v>
      </c>
      <c r="KT78" s="14">
        <f>SUM(Cap_MW_Lookups!KR13:KR14)</f>
        <v>38.652999999999999</v>
      </c>
      <c r="KU78" s="14">
        <f>SUM(Cap_MW_Lookups!KS13:KS14)</f>
        <v>38.652999999999999</v>
      </c>
      <c r="KV78" s="14">
        <f>SUM(Cap_MW_Lookups!KT13:KT14)</f>
        <v>38.652999999999999</v>
      </c>
      <c r="KW78" s="14">
        <f>SUM(Cap_MW_Lookups!KU13:KU14)</f>
        <v>38.652999999999999</v>
      </c>
      <c r="KX78" s="14">
        <f>SUM(Cap_MW_Lookups!KV13:KV14)</f>
        <v>38.652999999999999</v>
      </c>
      <c r="KY78" s="14">
        <f>SUM(Cap_MW_Lookups!KW13:KW14)</f>
        <v>38.652999999999999</v>
      </c>
      <c r="KZ78" s="14">
        <f>SUM(Cap_MW_Lookups!KX13:KX14)</f>
        <v>38.652999999999999</v>
      </c>
      <c r="LA78" s="14">
        <f>SUM(Cap_MW_Lookups!KY13:KY14)</f>
        <v>38.652999999999999</v>
      </c>
      <c r="LB78" s="14">
        <f>SUM(Cap_MW_Lookups!KZ13:KZ14)</f>
        <v>38.652999999999999</v>
      </c>
      <c r="LC78" s="14">
        <f>SUM(Cap_MW_Lookups!LA13:LA14)</f>
        <v>38.652999999999999</v>
      </c>
      <c r="LD78" s="14">
        <f>SUM(Cap_MW_Lookups!LB13:LB14)</f>
        <v>38.652999999999999</v>
      </c>
      <c r="LE78" s="14">
        <f>SUM(Cap_MW_Lookups!LC13:LC14)</f>
        <v>38.652999999999999</v>
      </c>
      <c r="LF78" s="14">
        <f>SUM(Cap_MW_Lookups!LD13:LD14)</f>
        <v>38.652999999999999</v>
      </c>
      <c r="LG78" s="14">
        <f>SUM(Cap_MW_Lookups!LE13:LE14)</f>
        <v>38.652999999999999</v>
      </c>
      <c r="LH78" s="14">
        <f>SUM(Cap_MW_Lookups!LF13:LF14)</f>
        <v>38.652999999999999</v>
      </c>
      <c r="LI78" s="14">
        <f>SUM(Cap_MW_Lookups!LG13:LG14)</f>
        <v>38.652999999999999</v>
      </c>
      <c r="LJ78" s="14">
        <f>SUM(Cap_MW_Lookups!LH13:LH14)</f>
        <v>38.652999999999999</v>
      </c>
      <c r="LK78" s="14">
        <f>SUM(Cap_MW_Lookups!LI13:LI14)</f>
        <v>38.652999999999999</v>
      </c>
      <c r="LL78" s="14">
        <f>SUM(Cap_MW_Lookups!LJ13:LJ14)</f>
        <v>38.652999999999999</v>
      </c>
      <c r="LM78" s="14">
        <f>SUM(Cap_MW_Lookups!LK13:LK14)</f>
        <v>38.652999999999999</v>
      </c>
      <c r="LN78" s="14">
        <f>SUM(Cap_MW_Lookups!LL13:LL14)</f>
        <v>38.652999999999999</v>
      </c>
      <c r="LO78" s="14">
        <f>SUM(Cap_MW_Lookups!LM13:LM14)</f>
        <v>38.652999999999999</v>
      </c>
      <c r="LP78" s="14">
        <f>SUM(Cap_MW_Lookups!LN13:LN14)</f>
        <v>38.652999999999999</v>
      </c>
      <c r="LQ78" s="14">
        <f>SUM(Cap_MW_Lookups!LO13:LO14)</f>
        <v>38.652999999999999</v>
      </c>
      <c r="LR78" s="14">
        <f>SUM(Cap_MW_Lookups!LP13:LP14)</f>
        <v>38.652999999999999</v>
      </c>
      <c r="LS78" s="14">
        <f>SUM(Cap_MW_Lookups!LQ13:LQ14)</f>
        <v>38.652999999999999</v>
      </c>
      <c r="LT78" s="14">
        <f>SUM(Cap_MW_Lookups!LR13:LR14)</f>
        <v>38.652999999999999</v>
      </c>
      <c r="LU78" s="14">
        <f>SUM(Cap_MW_Lookups!LS13:LS14)</f>
        <v>38.652999999999999</v>
      </c>
      <c r="LV78" s="14">
        <f>SUM(Cap_MW_Lookups!LT13:LT14)</f>
        <v>38.652999999999999</v>
      </c>
      <c r="LW78" s="14">
        <f>SUM(Cap_MW_Lookups!LU13:LU14)</f>
        <v>38.652999999999999</v>
      </c>
      <c r="LX78" s="14">
        <f>SUM(Cap_MW_Lookups!LV13:LV14)</f>
        <v>38.652999999999999</v>
      </c>
      <c r="LY78" s="14">
        <f>SUM(Cap_MW_Lookups!LW13:LW14)</f>
        <v>38.652999999999999</v>
      </c>
      <c r="LZ78" s="14">
        <f>SUM(Cap_MW_Lookups!LX13:LX14)</f>
        <v>38.652999999999999</v>
      </c>
      <c r="MA78" s="14">
        <f>SUM(Cap_MW_Lookups!LY13:LY14)</f>
        <v>38.652999999999999</v>
      </c>
      <c r="MB78" s="14">
        <f>SUM(Cap_MW_Lookups!LZ13:LZ14)</f>
        <v>38.652999999999999</v>
      </c>
      <c r="MC78" s="14">
        <f>SUM(Cap_MW_Lookups!MA13:MA14)</f>
        <v>38.652999999999999</v>
      </c>
      <c r="MD78" s="14">
        <f>SUM(Cap_MW_Lookups!MB13:MB14)</f>
        <v>38.652999999999999</v>
      </c>
      <c r="ME78" s="14">
        <f>SUM(Cap_MW_Lookups!MC13:MC14)</f>
        <v>38.652999999999999</v>
      </c>
      <c r="MF78" s="14">
        <f>SUM(Cap_MW_Lookups!MD13:MD14)</f>
        <v>38.652999999999999</v>
      </c>
      <c r="MG78" s="14">
        <f>SUM(Cap_MW_Lookups!ME13:ME14)</f>
        <v>38.652999999999999</v>
      </c>
      <c r="MH78" s="14">
        <f>SUM(Cap_MW_Lookups!MF13:MF14)</f>
        <v>38.652999999999999</v>
      </c>
      <c r="MI78" s="14">
        <f>SUM(Cap_MW_Lookups!MG13:MG14)</f>
        <v>38.652999999999999</v>
      </c>
      <c r="MJ78" s="14">
        <f>SUM(Cap_MW_Lookups!MH13:MH14)</f>
        <v>38.652999999999999</v>
      </c>
      <c r="MK78" s="14">
        <f>SUM(Cap_MW_Lookups!MI13:MI14)</f>
        <v>38.652999999999999</v>
      </c>
      <c r="ML78" s="14">
        <f>SUM(Cap_MW_Lookups!MJ13:MJ14)</f>
        <v>38.652999999999999</v>
      </c>
      <c r="MM78" s="14">
        <f>SUM(Cap_MW_Lookups!MK13:MK14)</f>
        <v>38.652999999999999</v>
      </c>
      <c r="MN78" s="14">
        <f>SUM(Cap_MW_Lookups!ML13:ML14)</f>
        <v>38.652999999999999</v>
      </c>
      <c r="MO78" s="14">
        <f>SUM(Cap_MW_Lookups!MM13:MM14)</f>
        <v>38.652999999999999</v>
      </c>
      <c r="MP78" s="14">
        <f>SUM(Cap_MW_Lookups!MN13:MN14)</f>
        <v>38.652999999999999</v>
      </c>
      <c r="MQ78" s="14">
        <f>SUM(Cap_MW_Lookups!MO13:MO14)</f>
        <v>38.652999999999999</v>
      </c>
      <c r="MR78" s="14">
        <f>SUM(Cap_MW_Lookups!MP13:MP14)</f>
        <v>38.652999999999999</v>
      </c>
      <c r="MS78" s="14">
        <f>SUM(Cap_MW_Lookups!MQ13:MQ14)</f>
        <v>38.652999999999999</v>
      </c>
      <c r="MT78" s="14">
        <f>SUM(Cap_MW_Lookups!MR13:MR14)</f>
        <v>38.652999999999999</v>
      </c>
      <c r="MU78" s="14">
        <f>SUM(Cap_MW_Lookups!MS13:MS14)</f>
        <v>38.652999999999999</v>
      </c>
      <c r="MV78" s="14">
        <f>SUM(Cap_MW_Lookups!MT13:MT14)</f>
        <v>38.652999999999999</v>
      </c>
      <c r="MW78" s="14">
        <f>SUM(Cap_MW_Lookups!MU13:MU14)</f>
        <v>38.652999999999999</v>
      </c>
      <c r="MX78" s="14">
        <f>SUM(Cap_MW_Lookups!MV13:MV14)</f>
        <v>38.652999999999999</v>
      </c>
      <c r="MY78" s="14">
        <f>SUM(Cap_MW_Lookups!MW13:MW14)</f>
        <v>38.652999999999999</v>
      </c>
      <c r="MZ78" s="14">
        <f>SUM(Cap_MW_Lookups!MX13:MX14)</f>
        <v>38.652999999999999</v>
      </c>
      <c r="NA78" s="1"/>
      <c r="NB78" s="19" t="str">
        <f t="shared" ref="NB78:NB83" si="578">+D78</f>
        <v>Capacity MW</v>
      </c>
      <c r="NC78" s="14">
        <f t="shared" ref="NC78:NL81" si="579">AVERAGEIF($E$3:$MZ$3,NC$3,$E78:$MZ78)</f>
        <v>38.653000000000006</v>
      </c>
      <c r="ND78" s="14">
        <f t="shared" si="579"/>
        <v>38.652999999999999</v>
      </c>
      <c r="NE78" s="14">
        <f t="shared" si="579"/>
        <v>38.653000000000006</v>
      </c>
      <c r="NF78" s="14">
        <f t="shared" si="579"/>
        <v>38.653000000000006</v>
      </c>
      <c r="NG78" s="14">
        <f t="shared" si="579"/>
        <v>38.653000000000006</v>
      </c>
      <c r="NH78" s="14">
        <f t="shared" si="579"/>
        <v>38.653000000000006</v>
      </c>
      <c r="NI78" s="14">
        <f t="shared" si="579"/>
        <v>38.653000000000006</v>
      </c>
      <c r="NJ78" s="14">
        <f t="shared" si="579"/>
        <v>38.653000000000006</v>
      </c>
      <c r="NK78" s="14">
        <f t="shared" si="579"/>
        <v>38.653000000000006</v>
      </c>
      <c r="NL78" s="14">
        <f t="shared" si="579"/>
        <v>38.653000000000006</v>
      </c>
      <c r="NM78" s="14">
        <f t="shared" ref="NM78:NV81" si="580">AVERAGEIF($E$3:$MZ$3,NM$3,$E78:$MZ78)</f>
        <v>38.653000000000006</v>
      </c>
      <c r="NN78" s="14">
        <f t="shared" si="580"/>
        <v>38.653000000000006</v>
      </c>
      <c r="NO78" s="14">
        <f t="shared" si="580"/>
        <v>38.653000000000006</v>
      </c>
      <c r="NP78" s="14">
        <f t="shared" si="580"/>
        <v>38.653000000000006</v>
      </c>
      <c r="NQ78" s="14">
        <f t="shared" si="580"/>
        <v>38.653000000000006</v>
      </c>
      <c r="NR78" s="14">
        <f t="shared" si="580"/>
        <v>38.653000000000006</v>
      </c>
      <c r="NS78" s="14">
        <f t="shared" si="580"/>
        <v>38.653000000000006</v>
      </c>
      <c r="NT78" s="14">
        <f t="shared" si="580"/>
        <v>38.653000000000006</v>
      </c>
      <c r="NU78" s="14">
        <f t="shared" si="580"/>
        <v>38.653000000000006</v>
      </c>
      <c r="NV78" s="14">
        <f t="shared" si="580"/>
        <v>38.653000000000006</v>
      </c>
      <c r="NW78" s="14">
        <f t="shared" ref="NW78:OF81" si="581">AVERAGEIF($E$3:$MZ$3,NW$3,$E78:$MZ78)</f>
        <v>38.653000000000006</v>
      </c>
      <c r="NX78" s="14">
        <f t="shared" si="581"/>
        <v>38.653000000000006</v>
      </c>
      <c r="NY78" s="14">
        <f t="shared" si="581"/>
        <v>38.653000000000006</v>
      </c>
      <c r="NZ78" s="14">
        <f t="shared" si="581"/>
        <v>38.653000000000006</v>
      </c>
      <c r="OA78" s="14">
        <f t="shared" si="581"/>
        <v>38.653000000000006</v>
      </c>
      <c r="OB78" s="14">
        <f t="shared" si="581"/>
        <v>38.653000000000006</v>
      </c>
      <c r="OC78" s="14">
        <f t="shared" si="581"/>
        <v>38.653000000000006</v>
      </c>
      <c r="OD78" s="14">
        <f t="shared" si="581"/>
        <v>38.653000000000006</v>
      </c>
      <c r="OE78" s="14">
        <f t="shared" si="581"/>
        <v>38.653000000000006</v>
      </c>
      <c r="OF78" s="14">
        <f t="shared" si="581"/>
        <v>38.653000000000006</v>
      </c>
      <c r="OH78" s="58" t="str">
        <f>_xlfn.CONCAT(C78," ",D78)</f>
        <v>Project #10 Capacity MW</v>
      </c>
    </row>
    <row r="79" spans="2:398" x14ac:dyDescent="0.25">
      <c r="C79" s="3"/>
      <c r="D79" s="19" t="s">
        <v>30</v>
      </c>
      <c r="E79" s="46">
        <f>INDEX(Allocations[#All],MATCH($C78,Allocations[[#All],[Invoice_Group]],0),MATCH($B$3,Allocations[#Headers],0))</f>
        <v>0</v>
      </c>
      <c r="F79" s="46">
        <f>INDEX(Allocations[#All],MATCH($C78,Allocations[[#All],[Invoice_Group]],0),MATCH($B$3,Allocations[#Headers],0))</f>
        <v>0</v>
      </c>
      <c r="G79" s="46">
        <f>INDEX(Allocations[#All],MATCH($C78,Allocations[[#All],[Invoice_Group]],0),MATCH($B$3,Allocations[#Headers],0))</f>
        <v>0</v>
      </c>
      <c r="H79" s="46">
        <f>INDEX(Allocations[#All],MATCH($C78,Allocations[[#All],[Invoice_Group]],0),MATCH($B$3,Allocations[#Headers],0))</f>
        <v>0</v>
      </c>
      <c r="I79" s="46">
        <f>INDEX(Allocations[#All],MATCH($C78,Allocations[[#All],[Invoice_Group]],0),MATCH($B$3,Allocations[#Headers],0))</f>
        <v>0</v>
      </c>
      <c r="J79" s="46">
        <f>INDEX(Allocations[#All],MATCH($C78,Allocations[[#All],[Invoice_Group]],0),MATCH($B$3,Allocations[#Headers],0))</f>
        <v>0</v>
      </c>
      <c r="K79" s="46">
        <f>INDEX(Allocations[#All],MATCH($C78,Allocations[[#All],[Invoice_Group]],0),MATCH($B$3,Allocations[#Headers],0))</f>
        <v>0</v>
      </c>
      <c r="L79" s="46">
        <f>INDEX(Allocations[#All],MATCH($C78,Allocations[[#All],[Invoice_Group]],0),MATCH($B$3,Allocations[#Headers],0))</f>
        <v>0</v>
      </c>
      <c r="M79" s="46">
        <f>INDEX(Allocations[#All],MATCH($C78,Allocations[[#All],[Invoice_Group]],0),MATCH($B$3,Allocations[#Headers],0))</f>
        <v>0</v>
      </c>
      <c r="N79" s="46">
        <f>INDEX(Allocations[#All],MATCH($C78,Allocations[[#All],[Invoice_Group]],0),MATCH($B$3,Allocations[#Headers],0))</f>
        <v>0</v>
      </c>
      <c r="O79" s="46">
        <f>INDEX(Allocations[#All],MATCH($C78,Allocations[[#All],[Invoice_Group]],0),MATCH($B$3,Allocations[#Headers],0))</f>
        <v>0</v>
      </c>
      <c r="P79" s="46">
        <f>INDEX(Allocations[#All],MATCH($C78,Allocations[[#All],[Invoice_Group]],0),MATCH($B$3,Allocations[#Headers],0))</f>
        <v>0</v>
      </c>
      <c r="Q79" s="46">
        <f>INDEX(Allocations[#All],MATCH($C78,Allocations[[#All],[Invoice_Group]],0),MATCH($B$3,Allocations[#Headers],0))</f>
        <v>0</v>
      </c>
      <c r="R79" s="46">
        <f>INDEX(Allocations[#All],MATCH($C78,Allocations[[#All],[Invoice_Group]],0),MATCH($B$3,Allocations[#Headers],0))</f>
        <v>0</v>
      </c>
      <c r="S79" s="46">
        <f>INDEX(Allocations[#All],MATCH($C78,Allocations[[#All],[Invoice_Group]],0),MATCH($B$3,Allocations[#Headers],0))</f>
        <v>0</v>
      </c>
      <c r="T79" s="46">
        <f>INDEX(Allocations[#All],MATCH($C78,Allocations[[#All],[Invoice_Group]],0),MATCH($B$3,Allocations[#Headers],0))</f>
        <v>0</v>
      </c>
      <c r="U79" s="46">
        <f>INDEX(Allocations[#All],MATCH($C78,Allocations[[#All],[Invoice_Group]],0),MATCH($B$3,Allocations[#Headers],0))</f>
        <v>0</v>
      </c>
      <c r="V79" s="46">
        <f>INDEX(Allocations[#All],MATCH($C78,Allocations[[#All],[Invoice_Group]],0),MATCH($B$3,Allocations[#Headers],0))</f>
        <v>0</v>
      </c>
      <c r="W79" s="46">
        <f>INDEX(Allocations[#All],MATCH($C78,Allocations[[#All],[Invoice_Group]],0),MATCH($B$3,Allocations[#Headers],0))</f>
        <v>0</v>
      </c>
      <c r="X79" s="46">
        <f>INDEX(Allocations[#All],MATCH($C78,Allocations[[#All],[Invoice_Group]],0),MATCH($B$3,Allocations[#Headers],0))</f>
        <v>0</v>
      </c>
      <c r="Y79" s="46">
        <f>INDEX(Allocations[#All],MATCH($C78,Allocations[[#All],[Invoice_Group]],0),MATCH($B$3,Allocations[#Headers],0))</f>
        <v>0</v>
      </c>
      <c r="Z79" s="46">
        <f>INDEX(Allocations[#All],MATCH($C78,Allocations[[#All],[Invoice_Group]],0),MATCH($B$3,Allocations[#Headers],0))</f>
        <v>0</v>
      </c>
      <c r="AA79" s="46">
        <f>INDEX(Allocations[#All],MATCH($C78,Allocations[[#All],[Invoice_Group]],0),MATCH($B$3,Allocations[#Headers],0))</f>
        <v>0</v>
      </c>
      <c r="AB79" s="46">
        <f>INDEX(Allocations[#All],MATCH($C78,Allocations[[#All],[Invoice_Group]],0),MATCH($B$3,Allocations[#Headers],0))</f>
        <v>0</v>
      </c>
      <c r="AC79" s="46">
        <f>INDEX(Allocations[#All],MATCH($C78,Allocations[[#All],[Invoice_Group]],0),MATCH($B$3,Allocations[#Headers],0))</f>
        <v>0</v>
      </c>
      <c r="AD79" s="46">
        <f>INDEX(Allocations[#All],MATCH($C78,Allocations[[#All],[Invoice_Group]],0),MATCH($B$3,Allocations[#Headers],0))</f>
        <v>0</v>
      </c>
      <c r="AE79" s="46">
        <f>INDEX(Allocations[#All],MATCH($C78,Allocations[[#All],[Invoice_Group]],0),MATCH($B$3,Allocations[#Headers],0))</f>
        <v>0</v>
      </c>
      <c r="AF79" s="46">
        <f>INDEX(Allocations[#All],MATCH($C78,Allocations[[#All],[Invoice_Group]],0),MATCH($B$3,Allocations[#Headers],0))</f>
        <v>0</v>
      </c>
      <c r="AG79" s="46">
        <f>INDEX(Allocations[#All],MATCH($C78,Allocations[[#All],[Invoice_Group]],0),MATCH($B$3,Allocations[#Headers],0))</f>
        <v>0</v>
      </c>
      <c r="AH79" s="46">
        <f>INDEX(Allocations[#All],MATCH($C78,Allocations[[#All],[Invoice_Group]],0),MATCH($B$3,Allocations[#Headers],0))</f>
        <v>0</v>
      </c>
      <c r="AI79" s="46">
        <f>INDEX(Allocations[#All],MATCH($C78,Allocations[[#All],[Invoice_Group]],0),MATCH($B$3,Allocations[#Headers],0))</f>
        <v>0</v>
      </c>
      <c r="AJ79" s="46">
        <f>INDEX(Allocations[#All],MATCH($C78,Allocations[[#All],[Invoice_Group]],0),MATCH($B$3,Allocations[#Headers],0))</f>
        <v>0</v>
      </c>
      <c r="AK79" s="46">
        <f>INDEX(Allocations[#All],MATCH($C78,Allocations[[#All],[Invoice_Group]],0),MATCH($B$3,Allocations[#Headers],0))</f>
        <v>0</v>
      </c>
      <c r="AL79" s="46">
        <f>INDEX(Allocations[#All],MATCH($C78,Allocations[[#All],[Invoice_Group]],0),MATCH($B$3,Allocations[#Headers],0))</f>
        <v>0</v>
      </c>
      <c r="AM79" s="46">
        <f>INDEX(Allocations[#All],MATCH($C78,Allocations[[#All],[Invoice_Group]],0),MATCH($B$3,Allocations[#Headers],0))</f>
        <v>0</v>
      </c>
      <c r="AN79" s="46">
        <f>INDEX(Allocations[#All],MATCH($C78,Allocations[[#All],[Invoice_Group]],0),MATCH($B$3,Allocations[#Headers],0))</f>
        <v>0</v>
      </c>
      <c r="AO79" s="46">
        <f>INDEX(Allocations[#All],MATCH($C78,Allocations[[#All],[Invoice_Group]],0),MATCH($B$3,Allocations[#Headers],0))</f>
        <v>0</v>
      </c>
      <c r="AP79" s="46">
        <f>INDEX(Allocations[#All],MATCH($C78,Allocations[[#All],[Invoice_Group]],0),MATCH($B$3,Allocations[#Headers],0))</f>
        <v>0</v>
      </c>
      <c r="AQ79" s="46">
        <f>INDEX(Allocations[#All],MATCH($C78,Allocations[[#All],[Invoice_Group]],0),MATCH($B$3,Allocations[#Headers],0))</f>
        <v>0</v>
      </c>
      <c r="AR79" s="46">
        <f>INDEX(Allocations[#All],MATCH($C78,Allocations[[#All],[Invoice_Group]],0),MATCH($B$3,Allocations[#Headers],0))</f>
        <v>0</v>
      </c>
      <c r="AS79" s="46">
        <f>INDEX(Allocations[#All],MATCH($C78,Allocations[[#All],[Invoice_Group]],0),MATCH($B$3,Allocations[#Headers],0))</f>
        <v>0</v>
      </c>
      <c r="AT79" s="46">
        <f>INDEX(Allocations[#All],MATCH($C78,Allocations[[#All],[Invoice_Group]],0),MATCH($B$3,Allocations[#Headers],0))</f>
        <v>0</v>
      </c>
      <c r="AU79" s="46">
        <f>INDEX(Allocations[#All],MATCH($C78,Allocations[[#All],[Invoice_Group]],0),MATCH($B$3,Allocations[#Headers],0))</f>
        <v>0</v>
      </c>
      <c r="AV79" s="46">
        <f>INDEX(Allocations[#All],MATCH($C78,Allocations[[#All],[Invoice_Group]],0),MATCH($B$3,Allocations[#Headers],0))</f>
        <v>0</v>
      </c>
      <c r="AW79" s="46">
        <f>INDEX(Allocations[#All],MATCH($C78,Allocations[[#All],[Invoice_Group]],0),MATCH($B$3,Allocations[#Headers],0))</f>
        <v>0</v>
      </c>
      <c r="AX79" s="46">
        <f>INDEX(Allocations[#All],MATCH($C78,Allocations[[#All],[Invoice_Group]],0),MATCH($B$3,Allocations[#Headers],0))</f>
        <v>0</v>
      </c>
      <c r="AY79" s="46">
        <f>INDEX(Allocations[#All],MATCH($C78,Allocations[[#All],[Invoice_Group]],0),MATCH($B$3,Allocations[#Headers],0))</f>
        <v>0</v>
      </c>
      <c r="AZ79" s="46">
        <f>INDEX(Allocations[#All],MATCH($C78,Allocations[[#All],[Invoice_Group]],0),MATCH($B$3,Allocations[#Headers],0))</f>
        <v>0</v>
      </c>
      <c r="BA79" s="46">
        <f>INDEX(Allocations[#All],MATCH($C78,Allocations[[#All],[Invoice_Group]],0),MATCH($B$3,Allocations[#Headers],0))</f>
        <v>0</v>
      </c>
      <c r="BB79" s="46">
        <f>INDEX(Allocations[#All],MATCH($C78,Allocations[[#All],[Invoice_Group]],0),MATCH($B$3,Allocations[#Headers],0))</f>
        <v>0</v>
      </c>
      <c r="BC79" s="46">
        <f>INDEX(Allocations[#All],MATCH($C78,Allocations[[#All],[Invoice_Group]],0),MATCH($B$3,Allocations[#Headers],0))</f>
        <v>0</v>
      </c>
      <c r="BD79" s="46">
        <f>INDEX(Allocations[#All],MATCH($C78,Allocations[[#All],[Invoice_Group]],0),MATCH($B$3,Allocations[#Headers],0))</f>
        <v>0</v>
      </c>
      <c r="BE79" s="46">
        <f>INDEX(Allocations[#All],MATCH($C78,Allocations[[#All],[Invoice_Group]],0),MATCH($B$3,Allocations[#Headers],0))</f>
        <v>0</v>
      </c>
      <c r="BF79" s="46">
        <f>INDEX(Allocations[#All],MATCH($C78,Allocations[[#All],[Invoice_Group]],0),MATCH($B$3,Allocations[#Headers],0))</f>
        <v>0</v>
      </c>
      <c r="BG79" s="46">
        <f>INDEX(Allocations[#All],MATCH($C78,Allocations[[#All],[Invoice_Group]],0),MATCH($B$3,Allocations[#Headers],0))</f>
        <v>0</v>
      </c>
      <c r="BH79" s="46">
        <f>INDEX(Allocations[#All],MATCH($C78,Allocations[[#All],[Invoice_Group]],0),MATCH($B$3,Allocations[#Headers],0))</f>
        <v>0</v>
      </c>
      <c r="BI79" s="46">
        <f>INDEX(Allocations[#All],MATCH($C78,Allocations[[#All],[Invoice_Group]],0),MATCH($B$3,Allocations[#Headers],0))</f>
        <v>0</v>
      </c>
      <c r="BJ79" s="46">
        <f>INDEX(Allocations[#All],MATCH($C78,Allocations[[#All],[Invoice_Group]],0),MATCH($B$3,Allocations[#Headers],0))</f>
        <v>0</v>
      </c>
      <c r="BK79" s="46">
        <f>INDEX(Allocations[#All],MATCH($C78,Allocations[[#All],[Invoice_Group]],0),MATCH($B$3,Allocations[#Headers],0))</f>
        <v>0</v>
      </c>
      <c r="BL79" s="46">
        <f>INDEX(Allocations[#All],MATCH($C78,Allocations[[#All],[Invoice_Group]],0),MATCH($B$3,Allocations[#Headers],0))</f>
        <v>0</v>
      </c>
      <c r="BM79" s="46">
        <f>INDEX(Allocations[#All],MATCH($C78,Allocations[[#All],[Invoice_Group]],0),MATCH($B$3,Allocations[#Headers],0))</f>
        <v>0</v>
      </c>
      <c r="BN79" s="46">
        <f>INDEX(Allocations[#All],MATCH($C78,Allocations[[#All],[Invoice_Group]],0),MATCH($B$3,Allocations[#Headers],0))</f>
        <v>0</v>
      </c>
      <c r="BO79" s="46">
        <f>INDEX(Allocations[#All],MATCH($C78,Allocations[[#All],[Invoice_Group]],0),MATCH($B$3,Allocations[#Headers],0))</f>
        <v>0</v>
      </c>
      <c r="BP79" s="46">
        <f>INDEX(Allocations[#All],MATCH($C78,Allocations[[#All],[Invoice_Group]],0),MATCH($B$3,Allocations[#Headers],0))</f>
        <v>0</v>
      </c>
      <c r="BQ79" s="46">
        <f>INDEX(Allocations[#All],MATCH($C78,Allocations[[#All],[Invoice_Group]],0),MATCH($B$3,Allocations[#Headers],0))</f>
        <v>0</v>
      </c>
      <c r="BR79" s="46">
        <f>INDEX(Allocations[#All],MATCH($C78,Allocations[[#All],[Invoice_Group]],0),MATCH($B$3,Allocations[#Headers],0))</f>
        <v>0</v>
      </c>
      <c r="BS79" s="46">
        <f>INDEX(Allocations[#All],MATCH($C78,Allocations[[#All],[Invoice_Group]],0),MATCH($B$3,Allocations[#Headers],0))</f>
        <v>0</v>
      </c>
      <c r="BT79" s="46">
        <f>INDEX(Allocations[#All],MATCH($C78,Allocations[[#All],[Invoice_Group]],0),MATCH($B$3,Allocations[#Headers],0))</f>
        <v>0</v>
      </c>
      <c r="BU79" s="46">
        <f>INDEX(Allocations[#All],MATCH($C78,Allocations[[#All],[Invoice_Group]],0),MATCH($B$3,Allocations[#Headers],0))</f>
        <v>0</v>
      </c>
      <c r="BV79" s="46">
        <f>INDEX(Allocations[#All],MATCH($C78,Allocations[[#All],[Invoice_Group]],0),MATCH($B$3,Allocations[#Headers],0))</f>
        <v>0</v>
      </c>
      <c r="BW79" s="46">
        <f>INDEX(Allocations[#All],MATCH($C78,Allocations[[#All],[Invoice_Group]],0),MATCH($B$3,Allocations[#Headers],0))</f>
        <v>0</v>
      </c>
      <c r="BX79" s="46">
        <f>INDEX(Allocations[#All],MATCH($C78,Allocations[[#All],[Invoice_Group]],0),MATCH($B$3,Allocations[#Headers],0))</f>
        <v>0</v>
      </c>
      <c r="BY79" s="46">
        <f>INDEX(Allocations[#All],MATCH($C78,Allocations[[#All],[Invoice_Group]],0),MATCH($B$3,Allocations[#Headers],0))</f>
        <v>0</v>
      </c>
      <c r="BZ79" s="46">
        <f>INDEX(Allocations[#All],MATCH($C78,Allocations[[#All],[Invoice_Group]],0),MATCH($B$3,Allocations[#Headers],0))</f>
        <v>0</v>
      </c>
      <c r="CA79" s="46">
        <f>INDEX(Allocations[#All],MATCH($C78,Allocations[[#All],[Invoice_Group]],0),MATCH($B$3,Allocations[#Headers],0))</f>
        <v>0</v>
      </c>
      <c r="CB79" s="46">
        <f>INDEX(Allocations[#All],MATCH($C78,Allocations[[#All],[Invoice_Group]],0),MATCH($B$3,Allocations[#Headers],0))</f>
        <v>0</v>
      </c>
      <c r="CC79" s="46">
        <f>INDEX(Allocations[#All],MATCH($C78,Allocations[[#All],[Invoice_Group]],0),MATCH($B$3,Allocations[#Headers],0))</f>
        <v>0</v>
      </c>
      <c r="CD79" s="46">
        <f>INDEX(Allocations[#All],MATCH($C78,Allocations[[#All],[Invoice_Group]],0),MATCH($B$3,Allocations[#Headers],0))</f>
        <v>0</v>
      </c>
      <c r="CE79" s="46">
        <f>INDEX(Allocations[#All],MATCH($C78,Allocations[[#All],[Invoice_Group]],0),MATCH($B$3,Allocations[#Headers],0))</f>
        <v>0</v>
      </c>
      <c r="CF79" s="46">
        <f>INDEX(Allocations[#All],MATCH($C78,Allocations[[#All],[Invoice_Group]],0),MATCH($B$3,Allocations[#Headers],0))</f>
        <v>0</v>
      </c>
      <c r="CG79" s="46">
        <f>INDEX(Allocations[#All],MATCH($C78,Allocations[[#All],[Invoice_Group]],0),MATCH($B$3,Allocations[#Headers],0))</f>
        <v>0</v>
      </c>
      <c r="CH79" s="46">
        <f>INDEX(Allocations[#All],MATCH($C78,Allocations[[#All],[Invoice_Group]],0),MATCH($B$3,Allocations[#Headers],0))</f>
        <v>0</v>
      </c>
      <c r="CI79" s="46">
        <f>INDEX(Allocations[#All],MATCH($C78,Allocations[[#All],[Invoice_Group]],0),MATCH($B$3,Allocations[#Headers],0))</f>
        <v>0</v>
      </c>
      <c r="CJ79" s="46">
        <f>INDEX(Allocations[#All],MATCH($C78,Allocations[[#All],[Invoice_Group]],0),MATCH($B$3,Allocations[#Headers],0))</f>
        <v>0</v>
      </c>
      <c r="CK79" s="46">
        <f>INDEX(Allocations[#All],MATCH($C78,Allocations[[#All],[Invoice_Group]],0),MATCH($B$3,Allocations[#Headers],0))</f>
        <v>0</v>
      </c>
      <c r="CL79" s="46">
        <f>INDEX(Allocations[#All],MATCH($C78,Allocations[[#All],[Invoice_Group]],0),MATCH($B$3,Allocations[#Headers],0))</f>
        <v>0</v>
      </c>
      <c r="CM79" s="46">
        <f>INDEX(Allocations[#All],MATCH($C78,Allocations[[#All],[Invoice_Group]],0),MATCH($B$3,Allocations[#Headers],0))</f>
        <v>0</v>
      </c>
      <c r="CN79" s="46">
        <f>INDEX(Allocations[#All],MATCH($C78,Allocations[[#All],[Invoice_Group]],0),MATCH($B$3,Allocations[#Headers],0))</f>
        <v>0</v>
      </c>
      <c r="CO79" s="46">
        <f>INDEX(Allocations[#All],MATCH($C78,Allocations[[#All],[Invoice_Group]],0),MATCH($B$3,Allocations[#Headers],0))</f>
        <v>0</v>
      </c>
      <c r="CP79" s="46">
        <f>INDEX(Allocations[#All],MATCH($C78,Allocations[[#All],[Invoice_Group]],0),MATCH($B$3,Allocations[#Headers],0))</f>
        <v>0</v>
      </c>
      <c r="CQ79" s="46">
        <f>INDEX(Allocations[#All],MATCH($C78,Allocations[[#All],[Invoice_Group]],0),MATCH($B$3,Allocations[#Headers],0))</f>
        <v>0</v>
      </c>
      <c r="CR79" s="46">
        <f>INDEX(Allocations[#All],MATCH($C78,Allocations[[#All],[Invoice_Group]],0),MATCH($B$3,Allocations[#Headers],0))</f>
        <v>0</v>
      </c>
      <c r="CS79" s="46">
        <f>INDEX(Allocations[#All],MATCH($C78,Allocations[[#All],[Invoice_Group]],0),MATCH($B$3,Allocations[#Headers],0))</f>
        <v>0</v>
      </c>
      <c r="CT79" s="46">
        <f>INDEX(Allocations[#All],MATCH($C78,Allocations[[#All],[Invoice_Group]],0),MATCH($B$3,Allocations[#Headers],0))</f>
        <v>0</v>
      </c>
      <c r="CU79" s="46">
        <f>INDEX(Allocations[#All],MATCH($C78,Allocations[[#All],[Invoice_Group]],0),MATCH($B$3,Allocations[#Headers],0))</f>
        <v>0</v>
      </c>
      <c r="CV79" s="46">
        <f>INDEX(Allocations[#All],MATCH($C78,Allocations[[#All],[Invoice_Group]],0),MATCH($B$3,Allocations[#Headers],0))</f>
        <v>0</v>
      </c>
      <c r="CW79" s="46">
        <f>INDEX(Allocations[#All],MATCH($C78,Allocations[[#All],[Invoice_Group]],0),MATCH($B$3,Allocations[#Headers],0))</f>
        <v>0</v>
      </c>
      <c r="CX79" s="46">
        <f>INDEX(Allocations[#All],MATCH($C78,Allocations[[#All],[Invoice_Group]],0),MATCH($B$3,Allocations[#Headers],0))</f>
        <v>0</v>
      </c>
      <c r="CY79" s="46">
        <f>INDEX(Allocations[#All],MATCH($C78,Allocations[[#All],[Invoice_Group]],0),MATCH($B$3,Allocations[#Headers],0))</f>
        <v>0</v>
      </c>
      <c r="CZ79" s="46">
        <f>INDEX(Allocations[#All],MATCH($C78,Allocations[[#All],[Invoice_Group]],0),MATCH($B$3,Allocations[#Headers],0))</f>
        <v>0</v>
      </c>
      <c r="DA79" s="46">
        <f>INDEX(Allocations[#All],MATCH($C78,Allocations[[#All],[Invoice_Group]],0),MATCH($B$3,Allocations[#Headers],0))</f>
        <v>0</v>
      </c>
      <c r="DB79" s="46">
        <f>INDEX(Allocations[#All],MATCH($C78,Allocations[[#All],[Invoice_Group]],0),MATCH($B$3,Allocations[#Headers],0))</f>
        <v>0</v>
      </c>
      <c r="DC79" s="46">
        <f>INDEX(Allocations[#All],MATCH($C78,Allocations[[#All],[Invoice_Group]],0),MATCH($B$3,Allocations[#Headers],0))</f>
        <v>0</v>
      </c>
      <c r="DD79" s="46">
        <f>INDEX(Allocations[#All],MATCH($C78,Allocations[[#All],[Invoice_Group]],0),MATCH($B$3,Allocations[#Headers],0))</f>
        <v>0</v>
      </c>
      <c r="DE79" s="46">
        <f>INDEX(Allocations[#All],MATCH($C78,Allocations[[#All],[Invoice_Group]],0),MATCH($B$3,Allocations[#Headers],0))</f>
        <v>0</v>
      </c>
      <c r="DF79" s="46">
        <f>INDEX(Allocations[#All],MATCH($C78,Allocations[[#All],[Invoice_Group]],0),MATCH($B$3,Allocations[#Headers],0))</f>
        <v>0</v>
      </c>
      <c r="DG79" s="46">
        <f>INDEX(Allocations[#All],MATCH($C78,Allocations[[#All],[Invoice_Group]],0),MATCH($B$3,Allocations[#Headers],0))</f>
        <v>0</v>
      </c>
      <c r="DH79" s="46">
        <f>INDEX(Allocations[#All],MATCH($C78,Allocations[[#All],[Invoice_Group]],0),MATCH($B$3,Allocations[#Headers],0))</f>
        <v>0</v>
      </c>
      <c r="DI79" s="46">
        <f>INDEX(Allocations[#All],MATCH($C78,Allocations[[#All],[Invoice_Group]],0),MATCH($B$3,Allocations[#Headers],0))</f>
        <v>0</v>
      </c>
      <c r="DJ79" s="46">
        <f>INDEX(Allocations[#All],MATCH($C78,Allocations[[#All],[Invoice_Group]],0),MATCH($B$3,Allocations[#Headers],0))</f>
        <v>0</v>
      </c>
      <c r="DK79" s="46">
        <f>INDEX(Allocations[#All],MATCH($C78,Allocations[[#All],[Invoice_Group]],0),MATCH($B$3,Allocations[#Headers],0))</f>
        <v>0</v>
      </c>
      <c r="DL79" s="46">
        <f>INDEX(Allocations[#All],MATCH($C78,Allocations[[#All],[Invoice_Group]],0),MATCH($B$3,Allocations[#Headers],0))</f>
        <v>0</v>
      </c>
      <c r="DM79" s="46">
        <f>INDEX(Allocations[#All],MATCH($C78,Allocations[[#All],[Invoice_Group]],0),MATCH($B$3,Allocations[#Headers],0))</f>
        <v>0</v>
      </c>
      <c r="DN79" s="46">
        <f>INDEX(Allocations[#All],MATCH($C78,Allocations[[#All],[Invoice_Group]],0),MATCH($B$3,Allocations[#Headers],0))</f>
        <v>0</v>
      </c>
      <c r="DO79" s="46">
        <f>INDEX(Allocations[#All],MATCH($C78,Allocations[[#All],[Invoice_Group]],0),MATCH($B$3,Allocations[#Headers],0))</f>
        <v>0</v>
      </c>
      <c r="DP79" s="46">
        <f>INDEX(Allocations[#All],MATCH($C78,Allocations[[#All],[Invoice_Group]],0),MATCH($B$3,Allocations[#Headers],0))</f>
        <v>0</v>
      </c>
      <c r="DQ79" s="46">
        <f>INDEX(Allocations[#All],MATCH($C78,Allocations[[#All],[Invoice_Group]],0),MATCH($B$3,Allocations[#Headers],0))</f>
        <v>0</v>
      </c>
      <c r="DR79" s="46">
        <f>INDEX(Allocations[#All],MATCH($C78,Allocations[[#All],[Invoice_Group]],0),MATCH($B$3,Allocations[#Headers],0))</f>
        <v>0</v>
      </c>
      <c r="DS79" s="46">
        <f>INDEX(Allocations[#All],MATCH($C78,Allocations[[#All],[Invoice_Group]],0),MATCH($B$3,Allocations[#Headers],0))</f>
        <v>0</v>
      </c>
      <c r="DT79" s="46">
        <f>INDEX(Allocations[#All],MATCH($C78,Allocations[[#All],[Invoice_Group]],0),MATCH($B$3,Allocations[#Headers],0))</f>
        <v>0</v>
      </c>
      <c r="DU79" s="46">
        <f>INDEX(Allocations[#All],MATCH($C78,Allocations[[#All],[Invoice_Group]],0),MATCH($B$3,Allocations[#Headers],0))</f>
        <v>0</v>
      </c>
      <c r="DV79" s="46">
        <f>INDEX(Allocations[#All],MATCH($C78,Allocations[[#All],[Invoice_Group]],0),MATCH($B$3,Allocations[#Headers],0))</f>
        <v>0</v>
      </c>
      <c r="DW79" s="46">
        <f>INDEX(Allocations[#All],MATCH($C78,Allocations[[#All],[Invoice_Group]],0),MATCH($B$3,Allocations[#Headers],0))</f>
        <v>0</v>
      </c>
      <c r="DX79" s="46">
        <f>INDEX(Allocations[#All],MATCH($C78,Allocations[[#All],[Invoice_Group]],0),MATCH($B$3,Allocations[#Headers],0))</f>
        <v>0</v>
      </c>
      <c r="DY79" s="46">
        <f>INDEX(Allocations[#All],MATCH($C78,Allocations[[#All],[Invoice_Group]],0),MATCH($B$3,Allocations[#Headers],0))</f>
        <v>0</v>
      </c>
      <c r="DZ79" s="46">
        <f>INDEX(Allocations[#All],MATCH($C78,Allocations[[#All],[Invoice_Group]],0),MATCH($B$3,Allocations[#Headers],0))</f>
        <v>0</v>
      </c>
      <c r="EA79" s="46">
        <f>INDEX(Allocations[#All],MATCH($C78,Allocations[[#All],[Invoice_Group]],0),MATCH($B$3,Allocations[#Headers],0))</f>
        <v>0</v>
      </c>
      <c r="EB79" s="46">
        <f>INDEX(Allocations[#All],MATCH($C78,Allocations[[#All],[Invoice_Group]],0),MATCH($B$3,Allocations[#Headers],0))</f>
        <v>0</v>
      </c>
      <c r="EC79" s="46">
        <f>INDEX(Allocations[#All],MATCH($C78,Allocations[[#All],[Invoice_Group]],0),MATCH($B$3,Allocations[#Headers],0))</f>
        <v>0</v>
      </c>
      <c r="ED79" s="46">
        <f>INDEX(Allocations[#All],MATCH($C78,Allocations[[#All],[Invoice_Group]],0),MATCH($B$3,Allocations[#Headers],0))</f>
        <v>0</v>
      </c>
      <c r="EE79" s="46">
        <f>INDEX(Allocations[#All],MATCH($C78,Allocations[[#All],[Invoice_Group]],0),MATCH($B$3,Allocations[#Headers],0))</f>
        <v>0</v>
      </c>
      <c r="EF79" s="46">
        <f>INDEX(Allocations[#All],MATCH($C78,Allocations[[#All],[Invoice_Group]],0),MATCH($B$3,Allocations[#Headers],0))</f>
        <v>0</v>
      </c>
      <c r="EG79" s="46">
        <f>INDEX(Allocations[#All],MATCH($C78,Allocations[[#All],[Invoice_Group]],0),MATCH($B$3,Allocations[#Headers],0))</f>
        <v>0</v>
      </c>
      <c r="EH79" s="46">
        <f>INDEX(Allocations[#All],MATCH($C78,Allocations[[#All],[Invoice_Group]],0),MATCH($B$3,Allocations[#Headers],0))</f>
        <v>0</v>
      </c>
      <c r="EI79" s="46">
        <f>INDEX(Allocations[#All],MATCH($C78,Allocations[[#All],[Invoice_Group]],0),MATCH($B$3,Allocations[#Headers],0))</f>
        <v>0</v>
      </c>
      <c r="EJ79" s="46">
        <f>INDEX(Allocations[#All],MATCH($C78,Allocations[[#All],[Invoice_Group]],0),MATCH($B$3,Allocations[#Headers],0))</f>
        <v>0</v>
      </c>
      <c r="EK79" s="46">
        <f>INDEX(Allocations[#All],MATCH($C78,Allocations[[#All],[Invoice_Group]],0),MATCH($B$3,Allocations[#Headers],0))</f>
        <v>0</v>
      </c>
      <c r="EL79" s="46">
        <f>INDEX(Allocations[#All],MATCH($C78,Allocations[[#All],[Invoice_Group]],0),MATCH($B$3,Allocations[#Headers],0))</f>
        <v>0</v>
      </c>
      <c r="EM79" s="46">
        <f>INDEX(Allocations[#All],MATCH($C78,Allocations[[#All],[Invoice_Group]],0),MATCH($B$3,Allocations[#Headers],0))</f>
        <v>0</v>
      </c>
      <c r="EN79" s="46">
        <f>INDEX(Allocations[#All],MATCH($C78,Allocations[[#All],[Invoice_Group]],0),MATCH($B$3,Allocations[#Headers],0))</f>
        <v>0</v>
      </c>
      <c r="EO79" s="46">
        <f>INDEX(Allocations[#All],MATCH($C78,Allocations[[#All],[Invoice_Group]],0),MATCH($B$3,Allocations[#Headers],0))</f>
        <v>0</v>
      </c>
      <c r="EP79" s="46">
        <f>INDEX(Allocations[#All],MATCH($C78,Allocations[[#All],[Invoice_Group]],0),MATCH($B$3,Allocations[#Headers],0))</f>
        <v>0</v>
      </c>
      <c r="EQ79" s="46">
        <f>INDEX(Allocations[#All],MATCH($C78,Allocations[[#All],[Invoice_Group]],0),MATCH($B$3,Allocations[#Headers],0))</f>
        <v>0</v>
      </c>
      <c r="ER79" s="46">
        <f>INDEX(Allocations[#All],MATCH($C78,Allocations[[#All],[Invoice_Group]],0),MATCH($B$3,Allocations[#Headers],0))</f>
        <v>0</v>
      </c>
      <c r="ES79" s="46">
        <f>INDEX(Allocations[#All],MATCH($C78,Allocations[[#All],[Invoice_Group]],0),MATCH($B$3,Allocations[#Headers],0))</f>
        <v>0</v>
      </c>
      <c r="ET79" s="46">
        <f>INDEX(Allocations[#All],MATCH($C78,Allocations[[#All],[Invoice_Group]],0),MATCH($B$3,Allocations[#Headers],0))</f>
        <v>0</v>
      </c>
      <c r="EU79" s="46">
        <f>INDEX(Allocations[#All],MATCH($C78,Allocations[[#All],[Invoice_Group]],0),MATCH($B$3,Allocations[#Headers],0))</f>
        <v>0</v>
      </c>
      <c r="EV79" s="46">
        <f>INDEX(Allocations[#All],MATCH($C78,Allocations[[#All],[Invoice_Group]],0),MATCH($B$3,Allocations[#Headers],0))</f>
        <v>0</v>
      </c>
      <c r="EW79" s="46">
        <f>INDEX(Allocations[#All],MATCH($C78,Allocations[[#All],[Invoice_Group]],0),MATCH($B$3,Allocations[#Headers],0))</f>
        <v>0</v>
      </c>
      <c r="EX79" s="46">
        <f>INDEX(Allocations[#All],MATCH($C78,Allocations[[#All],[Invoice_Group]],0),MATCH($B$3,Allocations[#Headers],0))</f>
        <v>0</v>
      </c>
      <c r="EY79" s="46">
        <f>INDEX(Allocations[#All],MATCH($C78,Allocations[[#All],[Invoice_Group]],0),MATCH($B$3,Allocations[#Headers],0))</f>
        <v>0</v>
      </c>
      <c r="EZ79" s="46">
        <f>INDEX(Allocations[#All],MATCH($C78,Allocations[[#All],[Invoice_Group]],0),MATCH($B$3,Allocations[#Headers],0))</f>
        <v>0</v>
      </c>
      <c r="FA79" s="46">
        <f>INDEX(Allocations[#All],MATCH($C78,Allocations[[#All],[Invoice_Group]],0),MATCH($B$3,Allocations[#Headers],0))</f>
        <v>0</v>
      </c>
      <c r="FB79" s="46">
        <f>INDEX(Allocations[#All],MATCH($C78,Allocations[[#All],[Invoice_Group]],0),MATCH($B$3,Allocations[#Headers],0))</f>
        <v>0</v>
      </c>
      <c r="FC79" s="46">
        <f>INDEX(Allocations[#All],MATCH($C78,Allocations[[#All],[Invoice_Group]],0),MATCH($B$3,Allocations[#Headers],0))</f>
        <v>0</v>
      </c>
      <c r="FD79" s="46">
        <f>INDEX(Allocations[#All],MATCH($C78,Allocations[[#All],[Invoice_Group]],0),MATCH($B$3,Allocations[#Headers],0))</f>
        <v>0</v>
      </c>
      <c r="FE79" s="46">
        <f>INDEX(Allocations[#All],MATCH($C78,Allocations[[#All],[Invoice_Group]],0),MATCH($B$3,Allocations[#Headers],0))</f>
        <v>0</v>
      </c>
      <c r="FF79" s="46">
        <f>INDEX(Allocations[#All],MATCH($C78,Allocations[[#All],[Invoice_Group]],0),MATCH($B$3,Allocations[#Headers],0))</f>
        <v>0</v>
      </c>
      <c r="FG79" s="46">
        <f>INDEX(Allocations[#All],MATCH($C78,Allocations[[#All],[Invoice_Group]],0),MATCH($B$3,Allocations[#Headers],0))</f>
        <v>0</v>
      </c>
      <c r="FH79" s="46">
        <f>INDEX(Allocations[#All],MATCH($C78,Allocations[[#All],[Invoice_Group]],0),MATCH($B$3,Allocations[#Headers],0))</f>
        <v>0</v>
      </c>
      <c r="FI79" s="46">
        <f>INDEX(Allocations[#All],MATCH($C78,Allocations[[#All],[Invoice_Group]],0),MATCH($B$3,Allocations[#Headers],0))</f>
        <v>0</v>
      </c>
      <c r="FJ79" s="46">
        <f>INDEX(Allocations[#All],MATCH($C78,Allocations[[#All],[Invoice_Group]],0),MATCH($B$3,Allocations[#Headers],0))</f>
        <v>0</v>
      </c>
      <c r="FK79" s="46">
        <f>INDEX(Allocations[#All],MATCH($C78,Allocations[[#All],[Invoice_Group]],0),MATCH($B$3,Allocations[#Headers],0))</f>
        <v>0</v>
      </c>
      <c r="FL79" s="46">
        <f>INDEX(Allocations[#All],MATCH($C78,Allocations[[#All],[Invoice_Group]],0),MATCH($B$3,Allocations[#Headers],0))</f>
        <v>0</v>
      </c>
      <c r="FM79" s="46">
        <f>INDEX(Allocations[#All],MATCH($C78,Allocations[[#All],[Invoice_Group]],0),MATCH($B$3,Allocations[#Headers],0))</f>
        <v>0</v>
      </c>
      <c r="FN79" s="46">
        <f>INDEX(Allocations[#All],MATCH($C78,Allocations[[#All],[Invoice_Group]],0),MATCH($B$3,Allocations[#Headers],0))</f>
        <v>0</v>
      </c>
      <c r="FO79" s="46">
        <f>INDEX(Allocations[#All],MATCH($C78,Allocations[[#All],[Invoice_Group]],0),MATCH($B$3,Allocations[#Headers],0))</f>
        <v>0</v>
      </c>
      <c r="FP79" s="46">
        <f>INDEX(Allocations[#All],MATCH($C78,Allocations[[#All],[Invoice_Group]],0),MATCH($B$3,Allocations[#Headers],0))</f>
        <v>0</v>
      </c>
      <c r="FQ79" s="46">
        <f>INDEX(Allocations[#All],MATCH($C78,Allocations[[#All],[Invoice_Group]],0),MATCH($B$3,Allocations[#Headers],0))</f>
        <v>0</v>
      </c>
      <c r="FR79" s="46">
        <f>INDEX(Allocations[#All],MATCH($C78,Allocations[[#All],[Invoice_Group]],0),MATCH($B$3,Allocations[#Headers],0))</f>
        <v>0</v>
      </c>
      <c r="FS79" s="46">
        <f>INDEX(Allocations[#All],MATCH($C78,Allocations[[#All],[Invoice_Group]],0),MATCH($B$3,Allocations[#Headers],0))</f>
        <v>0</v>
      </c>
      <c r="FT79" s="46">
        <f>INDEX(Allocations[#All],MATCH($C78,Allocations[[#All],[Invoice_Group]],0),MATCH($B$3,Allocations[#Headers],0))</f>
        <v>0</v>
      </c>
      <c r="FU79" s="46">
        <f>INDEX(Allocations[#All],MATCH($C78,Allocations[[#All],[Invoice_Group]],0),MATCH($B$3,Allocations[#Headers],0))</f>
        <v>0</v>
      </c>
      <c r="FV79" s="46">
        <f>INDEX(Allocations[#All],MATCH($C78,Allocations[[#All],[Invoice_Group]],0),MATCH($B$3,Allocations[#Headers],0))</f>
        <v>0</v>
      </c>
      <c r="FW79" s="46">
        <f>INDEX(Allocations[#All],MATCH($C78,Allocations[[#All],[Invoice_Group]],0),MATCH($B$3,Allocations[#Headers],0))</f>
        <v>0</v>
      </c>
      <c r="FX79" s="46">
        <f>INDEX(Allocations[#All],MATCH($C78,Allocations[[#All],[Invoice_Group]],0),MATCH($B$3,Allocations[#Headers],0))</f>
        <v>0</v>
      </c>
      <c r="FY79" s="46">
        <f>INDEX(Allocations[#All],MATCH($C78,Allocations[[#All],[Invoice_Group]],0),MATCH($B$3,Allocations[#Headers],0))</f>
        <v>0</v>
      </c>
      <c r="FZ79" s="46">
        <f>INDEX(Allocations[#All],MATCH($C78,Allocations[[#All],[Invoice_Group]],0),MATCH($B$3,Allocations[#Headers],0))</f>
        <v>0</v>
      </c>
      <c r="GA79" s="46">
        <f>INDEX(Allocations[#All],MATCH($C78,Allocations[[#All],[Invoice_Group]],0),MATCH($B$3,Allocations[#Headers],0))</f>
        <v>0</v>
      </c>
      <c r="GB79" s="46">
        <f>INDEX(Allocations[#All],MATCH($C78,Allocations[[#All],[Invoice_Group]],0),MATCH($B$3,Allocations[#Headers],0))</f>
        <v>0</v>
      </c>
      <c r="GC79" s="46">
        <f>INDEX(Allocations[#All],MATCH($C78,Allocations[[#All],[Invoice_Group]],0),MATCH($B$3,Allocations[#Headers],0))</f>
        <v>0</v>
      </c>
      <c r="GD79" s="46">
        <f>INDEX(Allocations[#All],MATCH($C78,Allocations[[#All],[Invoice_Group]],0),MATCH($B$3,Allocations[#Headers],0))</f>
        <v>0</v>
      </c>
      <c r="GE79" s="46">
        <f>INDEX(Allocations[#All],MATCH($C78,Allocations[[#All],[Invoice_Group]],0),MATCH($B$3,Allocations[#Headers],0))</f>
        <v>0</v>
      </c>
      <c r="GF79" s="46">
        <f>INDEX(Allocations[#All],MATCH($C78,Allocations[[#All],[Invoice_Group]],0),MATCH($B$3,Allocations[#Headers],0))</f>
        <v>0</v>
      </c>
      <c r="GG79" s="46">
        <f>INDEX(Allocations[#All],MATCH($C78,Allocations[[#All],[Invoice_Group]],0),MATCH($B$3,Allocations[#Headers],0))</f>
        <v>0</v>
      </c>
      <c r="GH79" s="46">
        <f>INDEX(Allocations[#All],MATCH($C78,Allocations[[#All],[Invoice_Group]],0),MATCH($B$3,Allocations[#Headers],0))</f>
        <v>0</v>
      </c>
      <c r="GI79" s="46">
        <f>INDEX(Allocations[#All],MATCH($C78,Allocations[[#All],[Invoice_Group]],0),MATCH($B$3,Allocations[#Headers],0))</f>
        <v>0</v>
      </c>
      <c r="GJ79" s="46">
        <f>INDEX(Allocations[#All],MATCH($C78,Allocations[[#All],[Invoice_Group]],0),MATCH($B$3,Allocations[#Headers],0))</f>
        <v>0</v>
      </c>
      <c r="GK79" s="46">
        <f>INDEX(Allocations[#All],MATCH($C78,Allocations[[#All],[Invoice_Group]],0),MATCH($B$3,Allocations[#Headers],0))</f>
        <v>0</v>
      </c>
      <c r="GL79" s="46">
        <f>INDEX(Allocations[#All],MATCH($C78,Allocations[[#All],[Invoice_Group]],0),MATCH($B$3,Allocations[#Headers],0))</f>
        <v>0</v>
      </c>
      <c r="GM79" s="46">
        <f>INDEX(Allocations[#All],MATCH($C78,Allocations[[#All],[Invoice_Group]],0),MATCH($B$3,Allocations[#Headers],0))</f>
        <v>0</v>
      </c>
      <c r="GN79" s="46">
        <f>INDEX(Allocations[#All],MATCH($C78,Allocations[[#All],[Invoice_Group]],0),MATCH($B$3,Allocations[#Headers],0))</f>
        <v>0</v>
      </c>
      <c r="GO79" s="46">
        <f>INDEX(Allocations[#All],MATCH($C78,Allocations[[#All],[Invoice_Group]],0),MATCH($B$3,Allocations[#Headers],0))</f>
        <v>0</v>
      </c>
      <c r="GP79" s="46">
        <f>INDEX(Allocations[#All],MATCH($C78,Allocations[[#All],[Invoice_Group]],0),MATCH($B$3,Allocations[#Headers],0))</f>
        <v>0</v>
      </c>
      <c r="GQ79" s="46">
        <f>INDEX(Allocations[#All],MATCH($C78,Allocations[[#All],[Invoice_Group]],0),MATCH($B$3,Allocations[#Headers],0))</f>
        <v>0</v>
      </c>
      <c r="GR79" s="46">
        <f>INDEX(Allocations[#All],MATCH($C78,Allocations[[#All],[Invoice_Group]],0),MATCH($B$3,Allocations[#Headers],0))</f>
        <v>0</v>
      </c>
      <c r="GS79" s="46">
        <f>INDEX(Allocations[#All],MATCH($C78,Allocations[[#All],[Invoice_Group]],0),MATCH($B$3,Allocations[#Headers],0))</f>
        <v>0</v>
      </c>
      <c r="GT79" s="46">
        <f>INDEX(Allocations[#All],MATCH($C78,Allocations[[#All],[Invoice_Group]],0),MATCH($B$3,Allocations[#Headers],0))</f>
        <v>0</v>
      </c>
      <c r="GU79" s="46">
        <f>INDEX(Allocations[#All],MATCH($C78,Allocations[[#All],[Invoice_Group]],0),MATCH($B$3,Allocations[#Headers],0))</f>
        <v>0</v>
      </c>
      <c r="GV79" s="46">
        <f>INDEX(Allocations[#All],MATCH($C78,Allocations[[#All],[Invoice_Group]],0),MATCH($B$3,Allocations[#Headers],0))</f>
        <v>0</v>
      </c>
      <c r="GW79" s="46">
        <f>INDEX(Allocations[#All],MATCH($C78,Allocations[[#All],[Invoice_Group]],0),MATCH($B$3,Allocations[#Headers],0))</f>
        <v>0</v>
      </c>
      <c r="GX79" s="46">
        <f>INDEX(Allocations[#All],MATCH($C78,Allocations[[#All],[Invoice_Group]],0),MATCH($B$3,Allocations[#Headers],0))</f>
        <v>0</v>
      </c>
      <c r="GY79" s="46">
        <f>INDEX(Allocations[#All],MATCH($C78,Allocations[[#All],[Invoice_Group]],0),MATCH($B$3,Allocations[#Headers],0))</f>
        <v>0</v>
      </c>
      <c r="GZ79" s="46">
        <f>INDEX(Allocations[#All],MATCH($C78,Allocations[[#All],[Invoice_Group]],0),MATCH($B$3,Allocations[#Headers],0))</f>
        <v>0</v>
      </c>
      <c r="HA79" s="46">
        <f>INDEX(Allocations[#All],MATCH($C78,Allocations[[#All],[Invoice_Group]],0),MATCH($B$3,Allocations[#Headers],0))</f>
        <v>0</v>
      </c>
      <c r="HB79" s="46">
        <f>INDEX(Allocations[#All],MATCH($C78,Allocations[[#All],[Invoice_Group]],0),MATCH($B$3,Allocations[#Headers],0))</f>
        <v>0</v>
      </c>
      <c r="HC79" s="46">
        <f>INDEX(Allocations[#All],MATCH($C78,Allocations[[#All],[Invoice_Group]],0),MATCH($B$3,Allocations[#Headers],0))</f>
        <v>0</v>
      </c>
      <c r="HD79" s="46">
        <f>INDEX(Allocations[#All],MATCH($C78,Allocations[[#All],[Invoice_Group]],0),MATCH($B$3,Allocations[#Headers],0))</f>
        <v>0</v>
      </c>
      <c r="HE79" s="46">
        <f>INDEX(Allocations[#All],MATCH($C78,Allocations[[#All],[Invoice_Group]],0),MATCH($B$3,Allocations[#Headers],0))</f>
        <v>0</v>
      </c>
      <c r="HF79" s="46">
        <f>INDEX(Allocations[#All],MATCH($C78,Allocations[[#All],[Invoice_Group]],0),MATCH($B$3,Allocations[#Headers],0))</f>
        <v>0</v>
      </c>
      <c r="HG79" s="46">
        <f>INDEX(Allocations[#All],MATCH($C78,Allocations[[#All],[Invoice_Group]],0),MATCH($B$3,Allocations[#Headers],0))</f>
        <v>0</v>
      </c>
      <c r="HH79" s="46">
        <f>INDEX(Allocations[#All],MATCH($C78,Allocations[[#All],[Invoice_Group]],0),MATCH($B$3,Allocations[#Headers],0))</f>
        <v>0</v>
      </c>
      <c r="HI79" s="46">
        <f>INDEX(Allocations[#All],MATCH($C78,Allocations[[#All],[Invoice_Group]],0),MATCH($B$3,Allocations[#Headers],0))</f>
        <v>0</v>
      </c>
      <c r="HJ79" s="46">
        <f>INDEX(Allocations[#All],MATCH($C78,Allocations[[#All],[Invoice_Group]],0),MATCH($B$3,Allocations[#Headers],0))</f>
        <v>0</v>
      </c>
      <c r="HK79" s="46">
        <f>INDEX(Allocations[#All],MATCH($C78,Allocations[[#All],[Invoice_Group]],0),MATCH($B$3,Allocations[#Headers],0))</f>
        <v>0</v>
      </c>
      <c r="HL79" s="46">
        <f>INDEX(Allocations[#All],MATCH($C78,Allocations[[#All],[Invoice_Group]],0),MATCH($B$3,Allocations[#Headers],0))</f>
        <v>0</v>
      </c>
      <c r="HM79" s="46">
        <f>INDEX(Allocations[#All],MATCH($C78,Allocations[[#All],[Invoice_Group]],0),MATCH($B$3,Allocations[#Headers],0))</f>
        <v>0</v>
      </c>
      <c r="HN79" s="46">
        <f>INDEX(Allocations[#All],MATCH($C78,Allocations[[#All],[Invoice_Group]],0),MATCH($B$3,Allocations[#Headers],0))</f>
        <v>0</v>
      </c>
      <c r="HO79" s="46">
        <f>INDEX(Allocations[#All],MATCH($C78,Allocations[[#All],[Invoice_Group]],0),MATCH($B$3,Allocations[#Headers],0))</f>
        <v>0</v>
      </c>
      <c r="HP79" s="46">
        <f>INDEX(Allocations[#All],MATCH($C78,Allocations[[#All],[Invoice_Group]],0),MATCH($B$3,Allocations[#Headers],0))</f>
        <v>0</v>
      </c>
      <c r="HQ79" s="46">
        <f>INDEX(Allocations[#All],MATCH($C78,Allocations[[#All],[Invoice_Group]],0),MATCH($B$3,Allocations[#Headers],0))</f>
        <v>0</v>
      </c>
      <c r="HR79" s="46">
        <f>INDEX(Allocations[#All],MATCH($C78,Allocations[[#All],[Invoice_Group]],0),MATCH($B$3,Allocations[#Headers],0))</f>
        <v>0</v>
      </c>
      <c r="HS79" s="46">
        <f>INDEX(Allocations[#All],MATCH($C78,Allocations[[#All],[Invoice_Group]],0),MATCH($B$3,Allocations[#Headers],0))</f>
        <v>0</v>
      </c>
      <c r="HT79" s="46">
        <f>INDEX(Allocations[#All],MATCH($C78,Allocations[[#All],[Invoice_Group]],0),MATCH($B$3,Allocations[#Headers],0))</f>
        <v>0</v>
      </c>
      <c r="HU79" s="46">
        <f>INDEX(Allocations[#All],MATCH($C78,Allocations[[#All],[Invoice_Group]],0),MATCH($B$3,Allocations[#Headers],0))</f>
        <v>0</v>
      </c>
      <c r="HV79" s="46">
        <f>INDEX(Allocations[#All],MATCH($C78,Allocations[[#All],[Invoice_Group]],0),MATCH($B$3,Allocations[#Headers],0))</f>
        <v>0</v>
      </c>
      <c r="HW79" s="46">
        <f>INDEX(Allocations[#All],MATCH($C78,Allocations[[#All],[Invoice_Group]],0),MATCH($B$3,Allocations[#Headers],0))</f>
        <v>0</v>
      </c>
      <c r="HX79" s="46">
        <f>INDEX(Allocations[#All],MATCH($C78,Allocations[[#All],[Invoice_Group]],0),MATCH($B$3,Allocations[#Headers],0))</f>
        <v>0</v>
      </c>
      <c r="HY79" s="46">
        <f>INDEX(Allocations[#All],MATCH($C78,Allocations[[#All],[Invoice_Group]],0),MATCH($B$3,Allocations[#Headers],0))</f>
        <v>0</v>
      </c>
      <c r="HZ79" s="46">
        <f>INDEX(Allocations[#All],MATCH($C78,Allocations[[#All],[Invoice_Group]],0),MATCH($B$3,Allocations[#Headers],0))</f>
        <v>0</v>
      </c>
      <c r="IA79" s="46">
        <f>INDEX(Allocations[#All],MATCH($C78,Allocations[[#All],[Invoice_Group]],0),MATCH($B$3,Allocations[#Headers],0))</f>
        <v>0</v>
      </c>
      <c r="IB79" s="46">
        <f>INDEX(Allocations[#All],MATCH($C78,Allocations[[#All],[Invoice_Group]],0),MATCH($B$3,Allocations[#Headers],0))</f>
        <v>0</v>
      </c>
      <c r="IC79" s="46">
        <f>INDEX(Allocations[#All],MATCH($C78,Allocations[[#All],[Invoice_Group]],0),MATCH($B$3,Allocations[#Headers],0))</f>
        <v>0</v>
      </c>
      <c r="ID79" s="46">
        <f>INDEX(Allocations[#All],MATCH($C78,Allocations[[#All],[Invoice_Group]],0),MATCH($B$3,Allocations[#Headers],0))</f>
        <v>0</v>
      </c>
      <c r="IE79" s="46">
        <f>INDEX(Allocations[#All],MATCH($C78,Allocations[[#All],[Invoice_Group]],0),MATCH($B$3,Allocations[#Headers],0))</f>
        <v>0</v>
      </c>
      <c r="IF79" s="46">
        <f>INDEX(Allocations[#All],MATCH($C78,Allocations[[#All],[Invoice_Group]],0),MATCH($B$3,Allocations[#Headers],0))</f>
        <v>0</v>
      </c>
      <c r="IG79" s="46">
        <f>INDEX(Allocations[#All],MATCH($C78,Allocations[[#All],[Invoice_Group]],0),MATCH($B$3,Allocations[#Headers],0))</f>
        <v>0</v>
      </c>
      <c r="IH79" s="46">
        <f>INDEX(Allocations[#All],MATCH($C78,Allocations[[#All],[Invoice_Group]],0),MATCH($B$3,Allocations[#Headers],0))</f>
        <v>0</v>
      </c>
      <c r="II79" s="46">
        <f>INDEX(Allocations[#All],MATCH($C78,Allocations[[#All],[Invoice_Group]],0),MATCH($B$3,Allocations[#Headers],0))</f>
        <v>0</v>
      </c>
      <c r="IJ79" s="46">
        <f>INDEX(Allocations[#All],MATCH($C78,Allocations[[#All],[Invoice_Group]],0),MATCH($B$3,Allocations[#Headers],0))</f>
        <v>0</v>
      </c>
      <c r="IK79" s="46">
        <f>INDEX(Allocations[#All],MATCH($C78,Allocations[[#All],[Invoice_Group]],0),MATCH($B$3,Allocations[#Headers],0))</f>
        <v>0</v>
      </c>
      <c r="IL79" s="46">
        <f>INDEX(Allocations[#All],MATCH($C78,Allocations[[#All],[Invoice_Group]],0),MATCH($B$3,Allocations[#Headers],0))</f>
        <v>0</v>
      </c>
      <c r="IM79" s="46">
        <f>INDEX(Allocations[#All],MATCH($C78,Allocations[[#All],[Invoice_Group]],0),MATCH($B$3,Allocations[#Headers],0))</f>
        <v>0</v>
      </c>
      <c r="IN79" s="46">
        <f>INDEX(Allocations[#All],MATCH($C78,Allocations[[#All],[Invoice_Group]],0),MATCH($B$3,Allocations[#Headers],0))</f>
        <v>0</v>
      </c>
      <c r="IO79" s="46">
        <f>INDEX(Allocations[#All],MATCH($C78,Allocations[[#All],[Invoice_Group]],0),MATCH($B$3,Allocations[#Headers],0))</f>
        <v>0</v>
      </c>
      <c r="IP79" s="46">
        <f>INDEX(Allocations[#All],MATCH($C78,Allocations[[#All],[Invoice_Group]],0),MATCH($B$3,Allocations[#Headers],0))</f>
        <v>0</v>
      </c>
      <c r="IQ79" s="46">
        <f>INDEX(Allocations[#All],MATCH($C78,Allocations[[#All],[Invoice_Group]],0),MATCH($B$3,Allocations[#Headers],0))</f>
        <v>0</v>
      </c>
      <c r="IR79" s="46">
        <f>INDEX(Allocations[#All],MATCH($C78,Allocations[[#All],[Invoice_Group]],0),MATCH($B$3,Allocations[#Headers],0))</f>
        <v>0</v>
      </c>
      <c r="IS79" s="46">
        <f>INDEX(Allocations[#All],MATCH($C78,Allocations[[#All],[Invoice_Group]],0),MATCH($B$3,Allocations[#Headers],0))</f>
        <v>0</v>
      </c>
      <c r="IT79" s="46">
        <f>INDEX(Allocations[#All],MATCH($C78,Allocations[[#All],[Invoice_Group]],0),MATCH($B$3,Allocations[#Headers],0))</f>
        <v>0</v>
      </c>
      <c r="IU79" s="46">
        <f>INDEX(Allocations[#All],MATCH($C78,Allocations[[#All],[Invoice_Group]],0),MATCH($B$3,Allocations[#Headers],0))</f>
        <v>0</v>
      </c>
      <c r="IV79" s="46">
        <f>INDEX(Allocations[#All],MATCH($C78,Allocations[[#All],[Invoice_Group]],0),MATCH($B$3,Allocations[#Headers],0))</f>
        <v>0</v>
      </c>
      <c r="IW79" s="46">
        <f>INDEX(Allocations[#All],MATCH($C78,Allocations[[#All],[Invoice_Group]],0),MATCH($B$3,Allocations[#Headers],0))</f>
        <v>0</v>
      </c>
      <c r="IX79" s="46">
        <f>INDEX(Allocations[#All],MATCH($C78,Allocations[[#All],[Invoice_Group]],0),MATCH($B$3,Allocations[#Headers],0))</f>
        <v>0</v>
      </c>
      <c r="IY79" s="46">
        <f>INDEX(Allocations[#All],MATCH($C78,Allocations[[#All],[Invoice_Group]],0),MATCH($B$3,Allocations[#Headers],0))</f>
        <v>0</v>
      </c>
      <c r="IZ79" s="46">
        <f>INDEX(Allocations[#All],MATCH($C78,Allocations[[#All],[Invoice_Group]],0),MATCH($B$3,Allocations[#Headers],0))</f>
        <v>0</v>
      </c>
      <c r="JA79" s="46">
        <f>INDEX(Allocations[#All],MATCH($C78,Allocations[[#All],[Invoice_Group]],0),MATCH($B$3,Allocations[#Headers],0))</f>
        <v>0</v>
      </c>
      <c r="JB79" s="46">
        <f>INDEX(Allocations[#All],MATCH($C78,Allocations[[#All],[Invoice_Group]],0),MATCH($B$3,Allocations[#Headers],0))</f>
        <v>0</v>
      </c>
      <c r="JC79" s="46">
        <f>INDEX(Allocations[#All],MATCH($C78,Allocations[[#All],[Invoice_Group]],0),MATCH($B$3,Allocations[#Headers],0))</f>
        <v>0</v>
      </c>
      <c r="JD79" s="46">
        <f>INDEX(Allocations[#All],MATCH($C78,Allocations[[#All],[Invoice_Group]],0),MATCH($B$3,Allocations[#Headers],0))</f>
        <v>0</v>
      </c>
      <c r="JE79" s="46">
        <f>INDEX(Allocations[#All],MATCH($C78,Allocations[[#All],[Invoice_Group]],0),MATCH($B$3,Allocations[#Headers],0))</f>
        <v>0</v>
      </c>
      <c r="JF79" s="46">
        <f>INDEX(Allocations[#All],MATCH($C78,Allocations[[#All],[Invoice_Group]],0),MATCH($B$3,Allocations[#Headers],0))</f>
        <v>0</v>
      </c>
      <c r="JG79" s="46">
        <f>INDEX(Allocations[#All],MATCH($C78,Allocations[[#All],[Invoice_Group]],0),MATCH($B$3,Allocations[#Headers],0))</f>
        <v>0</v>
      </c>
      <c r="JH79" s="46">
        <f>INDEX(Allocations[#All],MATCH($C78,Allocations[[#All],[Invoice_Group]],0),MATCH($B$3,Allocations[#Headers],0))</f>
        <v>0</v>
      </c>
      <c r="JI79" s="46">
        <f>INDEX(Allocations[#All],MATCH($C78,Allocations[[#All],[Invoice_Group]],0),MATCH($B$3,Allocations[#Headers],0))</f>
        <v>0</v>
      </c>
      <c r="JJ79" s="46">
        <f>INDEX(Allocations[#All],MATCH($C78,Allocations[[#All],[Invoice_Group]],0),MATCH($B$3,Allocations[#Headers],0))</f>
        <v>0</v>
      </c>
      <c r="JK79" s="46">
        <f>INDEX(Allocations[#All],MATCH($C78,Allocations[[#All],[Invoice_Group]],0),MATCH($B$3,Allocations[#Headers],0))</f>
        <v>0</v>
      </c>
      <c r="JL79" s="46">
        <f>INDEX(Allocations[#All],MATCH($C78,Allocations[[#All],[Invoice_Group]],0),MATCH($B$3,Allocations[#Headers],0))</f>
        <v>0</v>
      </c>
      <c r="JM79" s="46">
        <f>INDEX(Allocations[#All],MATCH($C78,Allocations[[#All],[Invoice_Group]],0),MATCH($B$3,Allocations[#Headers],0))</f>
        <v>0</v>
      </c>
      <c r="JN79" s="46">
        <f>INDEX(Allocations[#All],MATCH($C78,Allocations[[#All],[Invoice_Group]],0),MATCH($B$3,Allocations[#Headers],0))</f>
        <v>0</v>
      </c>
      <c r="JO79" s="46">
        <f>INDEX(Allocations[#All],MATCH($C78,Allocations[[#All],[Invoice_Group]],0),MATCH($B$3,Allocations[#Headers],0))</f>
        <v>0</v>
      </c>
      <c r="JP79" s="46">
        <f>INDEX(Allocations[#All],MATCH($C78,Allocations[[#All],[Invoice_Group]],0),MATCH($B$3,Allocations[#Headers],0))</f>
        <v>0</v>
      </c>
      <c r="JQ79" s="46">
        <f>INDEX(Allocations[#All],MATCH($C78,Allocations[[#All],[Invoice_Group]],0),MATCH($B$3,Allocations[#Headers],0))</f>
        <v>0</v>
      </c>
      <c r="JR79" s="46">
        <f>INDEX(Allocations[#All],MATCH($C78,Allocations[[#All],[Invoice_Group]],0),MATCH($B$3,Allocations[#Headers],0))</f>
        <v>0</v>
      </c>
      <c r="JS79" s="46">
        <f>INDEX(Allocations[#All],MATCH($C78,Allocations[[#All],[Invoice_Group]],0),MATCH($B$3,Allocations[#Headers],0))</f>
        <v>0</v>
      </c>
      <c r="JT79" s="46">
        <f>INDEX(Allocations[#All],MATCH($C78,Allocations[[#All],[Invoice_Group]],0),MATCH($B$3,Allocations[#Headers],0))</f>
        <v>0</v>
      </c>
      <c r="JU79" s="46">
        <f>INDEX(Allocations[#All],MATCH($C78,Allocations[[#All],[Invoice_Group]],0),MATCH($B$3,Allocations[#Headers],0))</f>
        <v>0</v>
      </c>
      <c r="JV79" s="46">
        <f>INDEX(Allocations[#All],MATCH($C78,Allocations[[#All],[Invoice_Group]],0),MATCH($B$3,Allocations[#Headers],0))</f>
        <v>0</v>
      </c>
      <c r="JW79" s="46">
        <f>INDEX(Allocations[#All],MATCH($C78,Allocations[[#All],[Invoice_Group]],0),MATCH($B$3,Allocations[#Headers],0))</f>
        <v>0</v>
      </c>
      <c r="JX79" s="46">
        <f>INDEX(Allocations[#All],MATCH($C78,Allocations[[#All],[Invoice_Group]],0),MATCH($B$3,Allocations[#Headers],0))</f>
        <v>0</v>
      </c>
      <c r="JY79" s="46">
        <f>INDEX(Allocations[#All],MATCH($C78,Allocations[[#All],[Invoice_Group]],0),MATCH($B$3,Allocations[#Headers],0))</f>
        <v>0</v>
      </c>
      <c r="JZ79" s="46">
        <f>INDEX(Allocations[#All],MATCH($C78,Allocations[[#All],[Invoice_Group]],0),MATCH($B$3,Allocations[#Headers],0))</f>
        <v>0</v>
      </c>
      <c r="KA79" s="46">
        <f>INDEX(Allocations[#All],MATCH($C78,Allocations[[#All],[Invoice_Group]],0),MATCH($B$3,Allocations[#Headers],0))</f>
        <v>0</v>
      </c>
      <c r="KB79" s="46">
        <f>INDEX(Allocations[#All],MATCH($C78,Allocations[[#All],[Invoice_Group]],0),MATCH($B$3,Allocations[#Headers],0))</f>
        <v>0</v>
      </c>
      <c r="KC79" s="46">
        <f>INDEX(Allocations[#All],MATCH($C78,Allocations[[#All],[Invoice_Group]],0),MATCH($B$3,Allocations[#Headers],0))</f>
        <v>0</v>
      </c>
      <c r="KD79" s="46">
        <f>INDEX(Allocations[#All],MATCH($C78,Allocations[[#All],[Invoice_Group]],0),MATCH($B$3,Allocations[#Headers],0))</f>
        <v>0</v>
      </c>
      <c r="KE79" s="46">
        <f>INDEX(Allocations[#All],MATCH($C78,Allocations[[#All],[Invoice_Group]],0),MATCH($B$3,Allocations[#Headers],0))</f>
        <v>0</v>
      </c>
      <c r="KF79" s="46">
        <f>INDEX(Allocations[#All],MATCH($C78,Allocations[[#All],[Invoice_Group]],0),MATCH($B$3,Allocations[#Headers],0))</f>
        <v>0</v>
      </c>
      <c r="KG79" s="46">
        <f>INDEX(Allocations[#All],MATCH($C78,Allocations[[#All],[Invoice_Group]],0),MATCH($B$3,Allocations[#Headers],0))</f>
        <v>0</v>
      </c>
      <c r="KH79" s="46">
        <f>INDEX(Allocations[#All],MATCH($C78,Allocations[[#All],[Invoice_Group]],0),MATCH($B$3,Allocations[#Headers],0))</f>
        <v>0</v>
      </c>
      <c r="KI79" s="46">
        <f>INDEX(Allocations[#All],MATCH($C78,Allocations[[#All],[Invoice_Group]],0),MATCH($B$3,Allocations[#Headers],0))</f>
        <v>0</v>
      </c>
      <c r="KJ79" s="46">
        <f>INDEX(Allocations[#All],MATCH($C78,Allocations[[#All],[Invoice_Group]],0),MATCH($B$3,Allocations[#Headers],0))</f>
        <v>0</v>
      </c>
      <c r="KK79" s="46">
        <f>INDEX(Allocations[#All],MATCH($C78,Allocations[[#All],[Invoice_Group]],0),MATCH($B$3,Allocations[#Headers],0))</f>
        <v>0</v>
      </c>
      <c r="KL79" s="46">
        <f>INDEX(Allocations[#All],MATCH($C78,Allocations[[#All],[Invoice_Group]],0),MATCH($B$3,Allocations[#Headers],0))</f>
        <v>0</v>
      </c>
      <c r="KM79" s="46">
        <f>INDEX(Allocations[#All],MATCH($C78,Allocations[[#All],[Invoice_Group]],0),MATCH($B$3,Allocations[#Headers],0))</f>
        <v>0</v>
      </c>
      <c r="KN79" s="46">
        <f>INDEX(Allocations[#All],MATCH($C78,Allocations[[#All],[Invoice_Group]],0),MATCH($B$3,Allocations[#Headers],0))</f>
        <v>0</v>
      </c>
      <c r="KO79" s="46">
        <f>INDEX(Allocations[#All],MATCH($C78,Allocations[[#All],[Invoice_Group]],0),MATCH($B$3,Allocations[#Headers],0))</f>
        <v>0</v>
      </c>
      <c r="KP79" s="46">
        <f>INDEX(Allocations[#All],MATCH($C78,Allocations[[#All],[Invoice_Group]],0),MATCH($B$3,Allocations[#Headers],0))</f>
        <v>0</v>
      </c>
      <c r="KQ79" s="46">
        <f>INDEX(Allocations[#All],MATCH($C78,Allocations[[#All],[Invoice_Group]],0),MATCH($B$3,Allocations[#Headers],0))</f>
        <v>0</v>
      </c>
      <c r="KR79" s="46">
        <f>INDEX(Allocations[#All],MATCH($C78,Allocations[[#All],[Invoice_Group]],0),MATCH($B$3,Allocations[#Headers],0))</f>
        <v>0</v>
      </c>
      <c r="KS79" s="46">
        <f>INDEX(Allocations[#All],MATCH($C78,Allocations[[#All],[Invoice_Group]],0),MATCH($B$3,Allocations[#Headers],0))</f>
        <v>0</v>
      </c>
      <c r="KT79" s="46">
        <f>INDEX(Allocations[#All],MATCH($C78,Allocations[[#All],[Invoice_Group]],0),MATCH($B$3,Allocations[#Headers],0))</f>
        <v>0</v>
      </c>
      <c r="KU79" s="46">
        <f>INDEX(Allocations[#All],MATCH($C78,Allocations[[#All],[Invoice_Group]],0),MATCH($B$3,Allocations[#Headers],0))</f>
        <v>0</v>
      </c>
      <c r="KV79" s="46">
        <f>INDEX(Allocations[#All],MATCH($C78,Allocations[[#All],[Invoice_Group]],0),MATCH($B$3,Allocations[#Headers],0))</f>
        <v>0</v>
      </c>
      <c r="KW79" s="46">
        <f>INDEX(Allocations[#All],MATCH($C78,Allocations[[#All],[Invoice_Group]],0),MATCH($B$3,Allocations[#Headers],0))</f>
        <v>0</v>
      </c>
      <c r="KX79" s="46">
        <f>INDEX(Allocations[#All],MATCH($C78,Allocations[[#All],[Invoice_Group]],0),MATCH($B$3,Allocations[#Headers],0))</f>
        <v>0</v>
      </c>
      <c r="KY79" s="46">
        <f>INDEX(Allocations[#All],MATCH($C78,Allocations[[#All],[Invoice_Group]],0),MATCH($B$3,Allocations[#Headers],0))</f>
        <v>0</v>
      </c>
      <c r="KZ79" s="46">
        <f>INDEX(Allocations[#All],MATCH($C78,Allocations[[#All],[Invoice_Group]],0),MATCH($B$3,Allocations[#Headers],0))</f>
        <v>0</v>
      </c>
      <c r="LA79" s="46">
        <f>INDEX(Allocations[#All],MATCH($C78,Allocations[[#All],[Invoice_Group]],0),MATCH($B$3,Allocations[#Headers],0))</f>
        <v>0</v>
      </c>
      <c r="LB79" s="46">
        <f>INDEX(Allocations[#All],MATCH($C78,Allocations[[#All],[Invoice_Group]],0),MATCH($B$3,Allocations[#Headers],0))</f>
        <v>0</v>
      </c>
      <c r="LC79" s="46">
        <f>INDEX(Allocations[#All],MATCH($C78,Allocations[[#All],[Invoice_Group]],0),MATCH($B$3,Allocations[#Headers],0))</f>
        <v>0</v>
      </c>
      <c r="LD79" s="46">
        <f>INDEX(Allocations[#All],MATCH($C78,Allocations[[#All],[Invoice_Group]],0),MATCH($B$3,Allocations[#Headers],0))</f>
        <v>0</v>
      </c>
      <c r="LE79" s="46">
        <f>INDEX(Allocations[#All],MATCH($C78,Allocations[[#All],[Invoice_Group]],0),MATCH($B$3,Allocations[#Headers],0))</f>
        <v>0</v>
      </c>
      <c r="LF79" s="46">
        <f>INDEX(Allocations[#All],MATCH($C78,Allocations[[#All],[Invoice_Group]],0),MATCH($B$3,Allocations[#Headers],0))</f>
        <v>0</v>
      </c>
      <c r="LG79" s="46">
        <f>INDEX(Allocations[#All],MATCH($C78,Allocations[[#All],[Invoice_Group]],0),MATCH($B$3,Allocations[#Headers],0))</f>
        <v>0</v>
      </c>
      <c r="LH79" s="46">
        <f>INDEX(Allocations[#All],MATCH($C78,Allocations[[#All],[Invoice_Group]],0),MATCH($B$3,Allocations[#Headers],0))</f>
        <v>0</v>
      </c>
      <c r="LI79" s="46">
        <f>INDEX(Allocations[#All],MATCH($C78,Allocations[[#All],[Invoice_Group]],0),MATCH($B$3,Allocations[#Headers],0))</f>
        <v>0</v>
      </c>
      <c r="LJ79" s="46">
        <f>INDEX(Allocations[#All],MATCH($C78,Allocations[[#All],[Invoice_Group]],0),MATCH($B$3,Allocations[#Headers],0))</f>
        <v>0</v>
      </c>
      <c r="LK79" s="46">
        <f>INDEX(Allocations[#All],MATCH($C78,Allocations[[#All],[Invoice_Group]],0),MATCH($B$3,Allocations[#Headers],0))</f>
        <v>0</v>
      </c>
      <c r="LL79" s="46">
        <f>INDEX(Allocations[#All],MATCH($C78,Allocations[[#All],[Invoice_Group]],0),MATCH($B$3,Allocations[#Headers],0))</f>
        <v>0</v>
      </c>
      <c r="LM79" s="46">
        <f>INDEX(Allocations[#All],MATCH($C78,Allocations[[#All],[Invoice_Group]],0),MATCH($B$3,Allocations[#Headers],0))</f>
        <v>0</v>
      </c>
      <c r="LN79" s="46">
        <f>INDEX(Allocations[#All],MATCH($C78,Allocations[[#All],[Invoice_Group]],0),MATCH($B$3,Allocations[#Headers],0))</f>
        <v>0</v>
      </c>
      <c r="LO79" s="46">
        <f>INDEX(Allocations[#All],MATCH($C78,Allocations[[#All],[Invoice_Group]],0),MATCH($B$3,Allocations[#Headers],0))</f>
        <v>0</v>
      </c>
      <c r="LP79" s="46">
        <f>INDEX(Allocations[#All],MATCH($C78,Allocations[[#All],[Invoice_Group]],0),MATCH($B$3,Allocations[#Headers],0))</f>
        <v>0</v>
      </c>
      <c r="LQ79" s="46">
        <f>INDEX(Allocations[#All],MATCH($C78,Allocations[[#All],[Invoice_Group]],0),MATCH($B$3,Allocations[#Headers],0))</f>
        <v>0</v>
      </c>
      <c r="LR79" s="46">
        <f>INDEX(Allocations[#All],MATCH($C78,Allocations[[#All],[Invoice_Group]],0),MATCH($B$3,Allocations[#Headers],0))</f>
        <v>0</v>
      </c>
      <c r="LS79" s="46">
        <f>INDEX(Allocations[#All],MATCH($C78,Allocations[[#All],[Invoice_Group]],0),MATCH($B$3,Allocations[#Headers],0))</f>
        <v>0</v>
      </c>
      <c r="LT79" s="46">
        <f>INDEX(Allocations[#All],MATCH($C78,Allocations[[#All],[Invoice_Group]],0),MATCH($B$3,Allocations[#Headers],0))</f>
        <v>0</v>
      </c>
      <c r="LU79" s="46">
        <f>INDEX(Allocations[#All],MATCH($C78,Allocations[[#All],[Invoice_Group]],0),MATCH($B$3,Allocations[#Headers],0))</f>
        <v>0</v>
      </c>
      <c r="LV79" s="46">
        <f>INDEX(Allocations[#All],MATCH($C78,Allocations[[#All],[Invoice_Group]],0),MATCH($B$3,Allocations[#Headers],0))</f>
        <v>0</v>
      </c>
      <c r="LW79" s="46">
        <f>INDEX(Allocations[#All],MATCH($C78,Allocations[[#All],[Invoice_Group]],0),MATCH($B$3,Allocations[#Headers],0))</f>
        <v>0</v>
      </c>
      <c r="LX79" s="46">
        <f>INDEX(Allocations[#All],MATCH($C78,Allocations[[#All],[Invoice_Group]],0),MATCH($B$3,Allocations[#Headers],0))</f>
        <v>0</v>
      </c>
      <c r="LY79" s="46">
        <f>INDEX(Allocations[#All],MATCH($C78,Allocations[[#All],[Invoice_Group]],0),MATCH($B$3,Allocations[#Headers],0))</f>
        <v>0</v>
      </c>
      <c r="LZ79" s="46">
        <f>INDEX(Allocations[#All],MATCH($C78,Allocations[[#All],[Invoice_Group]],0),MATCH($B$3,Allocations[#Headers],0))</f>
        <v>0</v>
      </c>
      <c r="MA79" s="46">
        <f>INDEX(Allocations[#All],MATCH($C78,Allocations[[#All],[Invoice_Group]],0),MATCH($B$3,Allocations[#Headers],0))</f>
        <v>0</v>
      </c>
      <c r="MB79" s="46">
        <f>INDEX(Allocations[#All],MATCH($C78,Allocations[[#All],[Invoice_Group]],0),MATCH($B$3,Allocations[#Headers],0))</f>
        <v>0</v>
      </c>
      <c r="MC79" s="46">
        <f>INDEX(Allocations[#All],MATCH($C78,Allocations[[#All],[Invoice_Group]],0),MATCH($B$3,Allocations[#Headers],0))</f>
        <v>0</v>
      </c>
      <c r="MD79" s="46">
        <f>INDEX(Allocations[#All],MATCH($C78,Allocations[[#All],[Invoice_Group]],0),MATCH($B$3,Allocations[#Headers],0))</f>
        <v>0</v>
      </c>
      <c r="ME79" s="46">
        <f>INDEX(Allocations[#All],MATCH($C78,Allocations[[#All],[Invoice_Group]],0),MATCH($B$3,Allocations[#Headers],0))</f>
        <v>0</v>
      </c>
      <c r="MF79" s="46">
        <f>INDEX(Allocations[#All],MATCH($C78,Allocations[[#All],[Invoice_Group]],0),MATCH($B$3,Allocations[#Headers],0))</f>
        <v>0</v>
      </c>
      <c r="MG79" s="46">
        <f>INDEX(Allocations[#All],MATCH($C78,Allocations[[#All],[Invoice_Group]],0),MATCH($B$3,Allocations[#Headers],0))</f>
        <v>0</v>
      </c>
      <c r="MH79" s="46">
        <f>INDEX(Allocations[#All],MATCH($C78,Allocations[[#All],[Invoice_Group]],0),MATCH($B$3,Allocations[#Headers],0))</f>
        <v>0</v>
      </c>
      <c r="MI79" s="46">
        <f>INDEX(Allocations[#All],MATCH($C78,Allocations[[#All],[Invoice_Group]],0),MATCH($B$3,Allocations[#Headers],0))</f>
        <v>0</v>
      </c>
      <c r="MJ79" s="46">
        <f>INDEX(Allocations[#All],MATCH($C78,Allocations[[#All],[Invoice_Group]],0),MATCH($B$3,Allocations[#Headers],0))</f>
        <v>0</v>
      </c>
      <c r="MK79" s="46">
        <f>INDEX(Allocations[#All],MATCH($C78,Allocations[[#All],[Invoice_Group]],0),MATCH($B$3,Allocations[#Headers],0))</f>
        <v>0</v>
      </c>
      <c r="ML79" s="46">
        <f>INDEX(Allocations[#All],MATCH($C78,Allocations[[#All],[Invoice_Group]],0),MATCH($B$3,Allocations[#Headers],0))</f>
        <v>0</v>
      </c>
      <c r="MM79" s="46">
        <f>INDEX(Allocations[#All],MATCH($C78,Allocations[[#All],[Invoice_Group]],0),MATCH($B$3,Allocations[#Headers],0))</f>
        <v>0</v>
      </c>
      <c r="MN79" s="46">
        <f>INDEX(Allocations[#All],MATCH($C78,Allocations[[#All],[Invoice_Group]],0),MATCH($B$3,Allocations[#Headers],0))</f>
        <v>0</v>
      </c>
      <c r="MO79" s="46">
        <f>INDEX(Allocations[#All],MATCH($C78,Allocations[[#All],[Invoice_Group]],0),MATCH($B$3,Allocations[#Headers],0))</f>
        <v>0</v>
      </c>
      <c r="MP79" s="46">
        <f>INDEX(Allocations[#All],MATCH($C78,Allocations[[#All],[Invoice_Group]],0),MATCH($B$3,Allocations[#Headers],0))</f>
        <v>0</v>
      </c>
      <c r="MQ79" s="46">
        <f>INDEX(Allocations[#All],MATCH($C78,Allocations[[#All],[Invoice_Group]],0),MATCH($B$3,Allocations[#Headers],0))</f>
        <v>0</v>
      </c>
      <c r="MR79" s="46">
        <f>INDEX(Allocations[#All],MATCH($C78,Allocations[[#All],[Invoice_Group]],0),MATCH($B$3,Allocations[#Headers],0))</f>
        <v>0</v>
      </c>
      <c r="MS79" s="46">
        <f>INDEX(Allocations[#All],MATCH($C78,Allocations[[#All],[Invoice_Group]],0),MATCH($B$3,Allocations[#Headers],0))</f>
        <v>0</v>
      </c>
      <c r="MT79" s="46">
        <f>INDEX(Allocations[#All],MATCH($C78,Allocations[[#All],[Invoice_Group]],0),MATCH($B$3,Allocations[#Headers],0))</f>
        <v>0</v>
      </c>
      <c r="MU79" s="46">
        <f>INDEX(Allocations[#All],MATCH($C78,Allocations[[#All],[Invoice_Group]],0),MATCH($B$3,Allocations[#Headers],0))</f>
        <v>0</v>
      </c>
      <c r="MV79" s="46">
        <f>INDEX(Allocations[#All],MATCH($C78,Allocations[[#All],[Invoice_Group]],0),MATCH($B$3,Allocations[#Headers],0))</f>
        <v>0</v>
      </c>
      <c r="MW79" s="46">
        <f>INDEX(Allocations[#All],MATCH($C78,Allocations[[#All],[Invoice_Group]],0),MATCH($B$3,Allocations[#Headers],0))</f>
        <v>0</v>
      </c>
      <c r="MX79" s="46">
        <f>INDEX(Allocations[#All],MATCH($C78,Allocations[[#All],[Invoice_Group]],0),MATCH($B$3,Allocations[#Headers],0))</f>
        <v>0</v>
      </c>
      <c r="MY79" s="46">
        <f>INDEX(Allocations[#All],MATCH($C78,Allocations[[#All],[Invoice_Group]],0),MATCH($B$3,Allocations[#Headers],0))</f>
        <v>0</v>
      </c>
      <c r="MZ79" s="46">
        <f>INDEX(Allocations[#All],MATCH($C78,Allocations[[#All],[Invoice_Group]],0),MATCH($B$3,Allocations[#Headers],0))</f>
        <v>0</v>
      </c>
      <c r="NA79" s="1"/>
      <c r="NB79" s="19" t="str">
        <f t="shared" si="578"/>
        <v>Allocation %</v>
      </c>
      <c r="NC79" s="46">
        <f t="shared" si="579"/>
        <v>0</v>
      </c>
      <c r="ND79" s="46">
        <f t="shared" si="579"/>
        <v>0</v>
      </c>
      <c r="NE79" s="46">
        <f t="shared" si="579"/>
        <v>0</v>
      </c>
      <c r="NF79" s="46">
        <f t="shared" si="579"/>
        <v>0</v>
      </c>
      <c r="NG79" s="46">
        <f t="shared" si="579"/>
        <v>0</v>
      </c>
      <c r="NH79" s="46">
        <f t="shared" si="579"/>
        <v>0</v>
      </c>
      <c r="NI79" s="46">
        <f t="shared" si="579"/>
        <v>0</v>
      </c>
      <c r="NJ79" s="46">
        <f t="shared" si="579"/>
        <v>0</v>
      </c>
      <c r="NK79" s="46">
        <f t="shared" si="579"/>
        <v>0</v>
      </c>
      <c r="NL79" s="46">
        <f t="shared" si="579"/>
        <v>0</v>
      </c>
      <c r="NM79" s="46">
        <f t="shared" si="580"/>
        <v>0</v>
      </c>
      <c r="NN79" s="46">
        <f t="shared" si="580"/>
        <v>0</v>
      </c>
      <c r="NO79" s="46">
        <f t="shared" si="580"/>
        <v>0</v>
      </c>
      <c r="NP79" s="46">
        <f t="shared" si="580"/>
        <v>0</v>
      </c>
      <c r="NQ79" s="46">
        <f t="shared" si="580"/>
        <v>0</v>
      </c>
      <c r="NR79" s="46">
        <f t="shared" si="580"/>
        <v>0</v>
      </c>
      <c r="NS79" s="46">
        <f t="shared" si="580"/>
        <v>0</v>
      </c>
      <c r="NT79" s="46">
        <f t="shared" si="580"/>
        <v>0</v>
      </c>
      <c r="NU79" s="46">
        <f t="shared" si="580"/>
        <v>0</v>
      </c>
      <c r="NV79" s="46">
        <f t="shared" si="580"/>
        <v>0</v>
      </c>
      <c r="NW79" s="46">
        <f t="shared" si="581"/>
        <v>0</v>
      </c>
      <c r="NX79" s="46">
        <f t="shared" si="581"/>
        <v>0</v>
      </c>
      <c r="NY79" s="46">
        <f t="shared" si="581"/>
        <v>0</v>
      </c>
      <c r="NZ79" s="46">
        <f t="shared" si="581"/>
        <v>0</v>
      </c>
      <c r="OA79" s="46">
        <f t="shared" si="581"/>
        <v>0</v>
      </c>
      <c r="OB79" s="46">
        <f t="shared" si="581"/>
        <v>0</v>
      </c>
      <c r="OC79" s="46">
        <f t="shared" si="581"/>
        <v>0</v>
      </c>
      <c r="OD79" s="46">
        <f t="shared" si="581"/>
        <v>0</v>
      </c>
      <c r="OE79" s="46">
        <f t="shared" si="581"/>
        <v>0</v>
      </c>
      <c r="OF79" s="46">
        <f t="shared" si="581"/>
        <v>0</v>
      </c>
      <c r="OH79" s="58" t="str">
        <f>_xlfn.CONCAT(C78," ",D79)</f>
        <v>Project #10 Allocation %</v>
      </c>
    </row>
    <row r="80" spans="2:398" x14ac:dyDescent="0.25">
      <c r="B80" s="5"/>
      <c r="C80" s="5"/>
      <c r="D80" s="19" t="s">
        <v>91</v>
      </c>
      <c r="E80" s="44">
        <f t="shared" ref="E80:BP80" si="582">+E79*E78*1000</f>
        <v>0</v>
      </c>
      <c r="F80" s="44">
        <f t="shared" si="582"/>
        <v>0</v>
      </c>
      <c r="G80" s="44">
        <f t="shared" si="582"/>
        <v>0</v>
      </c>
      <c r="H80" s="44">
        <f t="shared" si="582"/>
        <v>0</v>
      </c>
      <c r="I80" s="44">
        <f t="shared" si="582"/>
        <v>0</v>
      </c>
      <c r="J80" s="44">
        <f t="shared" si="582"/>
        <v>0</v>
      </c>
      <c r="K80" s="44">
        <f t="shared" si="582"/>
        <v>0</v>
      </c>
      <c r="L80" s="44">
        <f t="shared" si="582"/>
        <v>0</v>
      </c>
      <c r="M80" s="44">
        <f t="shared" si="582"/>
        <v>0</v>
      </c>
      <c r="N80" s="44">
        <f t="shared" si="582"/>
        <v>0</v>
      </c>
      <c r="O80" s="44">
        <f t="shared" si="582"/>
        <v>0</v>
      </c>
      <c r="P80" s="44">
        <f t="shared" si="582"/>
        <v>0</v>
      </c>
      <c r="Q80" s="44">
        <f t="shared" si="582"/>
        <v>0</v>
      </c>
      <c r="R80" s="44">
        <f t="shared" si="582"/>
        <v>0</v>
      </c>
      <c r="S80" s="44">
        <f t="shared" si="582"/>
        <v>0</v>
      </c>
      <c r="T80" s="44">
        <f t="shared" si="582"/>
        <v>0</v>
      </c>
      <c r="U80" s="44">
        <f t="shared" si="582"/>
        <v>0</v>
      </c>
      <c r="V80" s="44">
        <f t="shared" si="582"/>
        <v>0</v>
      </c>
      <c r="W80" s="44">
        <f t="shared" si="582"/>
        <v>0</v>
      </c>
      <c r="X80" s="44">
        <f t="shared" si="582"/>
        <v>0</v>
      </c>
      <c r="Y80" s="44">
        <f t="shared" si="582"/>
        <v>0</v>
      </c>
      <c r="Z80" s="44">
        <f t="shared" si="582"/>
        <v>0</v>
      </c>
      <c r="AA80" s="44">
        <f t="shared" si="582"/>
        <v>0</v>
      </c>
      <c r="AB80" s="44">
        <f t="shared" si="582"/>
        <v>0</v>
      </c>
      <c r="AC80" s="44">
        <f t="shared" si="582"/>
        <v>0</v>
      </c>
      <c r="AD80" s="44">
        <f t="shared" si="582"/>
        <v>0</v>
      </c>
      <c r="AE80" s="44">
        <f t="shared" si="582"/>
        <v>0</v>
      </c>
      <c r="AF80" s="44">
        <f t="shared" si="582"/>
        <v>0</v>
      </c>
      <c r="AG80" s="44">
        <f t="shared" si="582"/>
        <v>0</v>
      </c>
      <c r="AH80" s="44">
        <f t="shared" si="582"/>
        <v>0</v>
      </c>
      <c r="AI80" s="44">
        <f t="shared" si="582"/>
        <v>0</v>
      </c>
      <c r="AJ80" s="44">
        <f t="shared" si="582"/>
        <v>0</v>
      </c>
      <c r="AK80" s="44">
        <f t="shared" si="582"/>
        <v>0</v>
      </c>
      <c r="AL80" s="44">
        <f t="shared" si="582"/>
        <v>0</v>
      </c>
      <c r="AM80" s="44">
        <f t="shared" si="582"/>
        <v>0</v>
      </c>
      <c r="AN80" s="44">
        <f t="shared" si="582"/>
        <v>0</v>
      </c>
      <c r="AO80" s="44">
        <f t="shared" si="582"/>
        <v>0</v>
      </c>
      <c r="AP80" s="44">
        <f t="shared" si="582"/>
        <v>0</v>
      </c>
      <c r="AQ80" s="44">
        <f t="shared" si="582"/>
        <v>0</v>
      </c>
      <c r="AR80" s="44">
        <f t="shared" si="582"/>
        <v>0</v>
      </c>
      <c r="AS80" s="44">
        <f t="shared" si="582"/>
        <v>0</v>
      </c>
      <c r="AT80" s="44">
        <f t="shared" si="582"/>
        <v>0</v>
      </c>
      <c r="AU80" s="44">
        <f t="shared" si="582"/>
        <v>0</v>
      </c>
      <c r="AV80" s="44">
        <f t="shared" si="582"/>
        <v>0</v>
      </c>
      <c r="AW80" s="44">
        <f t="shared" si="582"/>
        <v>0</v>
      </c>
      <c r="AX80" s="44">
        <f t="shared" si="582"/>
        <v>0</v>
      </c>
      <c r="AY80" s="44">
        <f t="shared" si="582"/>
        <v>0</v>
      </c>
      <c r="AZ80" s="44">
        <f t="shared" si="582"/>
        <v>0</v>
      </c>
      <c r="BA80" s="44">
        <f t="shared" si="582"/>
        <v>0</v>
      </c>
      <c r="BB80" s="44">
        <f t="shared" si="582"/>
        <v>0</v>
      </c>
      <c r="BC80" s="44">
        <f t="shared" si="582"/>
        <v>0</v>
      </c>
      <c r="BD80" s="44">
        <f t="shared" si="582"/>
        <v>0</v>
      </c>
      <c r="BE80" s="44">
        <f t="shared" si="582"/>
        <v>0</v>
      </c>
      <c r="BF80" s="44">
        <f t="shared" si="582"/>
        <v>0</v>
      </c>
      <c r="BG80" s="44">
        <f t="shared" si="582"/>
        <v>0</v>
      </c>
      <c r="BH80" s="44">
        <f t="shared" si="582"/>
        <v>0</v>
      </c>
      <c r="BI80" s="44">
        <f t="shared" si="582"/>
        <v>0</v>
      </c>
      <c r="BJ80" s="44">
        <f t="shared" si="582"/>
        <v>0</v>
      </c>
      <c r="BK80" s="44">
        <f t="shared" si="582"/>
        <v>0</v>
      </c>
      <c r="BL80" s="44">
        <f t="shared" si="582"/>
        <v>0</v>
      </c>
      <c r="BM80" s="44">
        <f t="shared" si="582"/>
        <v>0</v>
      </c>
      <c r="BN80" s="44">
        <f t="shared" si="582"/>
        <v>0</v>
      </c>
      <c r="BO80" s="44">
        <f t="shared" si="582"/>
        <v>0</v>
      </c>
      <c r="BP80" s="44">
        <f t="shared" si="582"/>
        <v>0</v>
      </c>
      <c r="BQ80" s="44">
        <f t="shared" ref="BQ80:EB80" si="583">+BQ79*BQ78*1000</f>
        <v>0</v>
      </c>
      <c r="BR80" s="44">
        <f t="shared" si="583"/>
        <v>0</v>
      </c>
      <c r="BS80" s="44">
        <f t="shared" si="583"/>
        <v>0</v>
      </c>
      <c r="BT80" s="44">
        <f t="shared" si="583"/>
        <v>0</v>
      </c>
      <c r="BU80" s="44">
        <f t="shared" si="583"/>
        <v>0</v>
      </c>
      <c r="BV80" s="44">
        <f t="shared" si="583"/>
        <v>0</v>
      </c>
      <c r="BW80" s="44">
        <f t="shared" si="583"/>
        <v>0</v>
      </c>
      <c r="BX80" s="44">
        <f t="shared" si="583"/>
        <v>0</v>
      </c>
      <c r="BY80" s="44">
        <f t="shared" si="583"/>
        <v>0</v>
      </c>
      <c r="BZ80" s="44">
        <f t="shared" si="583"/>
        <v>0</v>
      </c>
      <c r="CA80" s="44">
        <f t="shared" si="583"/>
        <v>0</v>
      </c>
      <c r="CB80" s="44">
        <f t="shared" si="583"/>
        <v>0</v>
      </c>
      <c r="CC80" s="44">
        <f t="shared" si="583"/>
        <v>0</v>
      </c>
      <c r="CD80" s="44">
        <f t="shared" si="583"/>
        <v>0</v>
      </c>
      <c r="CE80" s="44">
        <f t="shared" si="583"/>
        <v>0</v>
      </c>
      <c r="CF80" s="44">
        <f t="shared" si="583"/>
        <v>0</v>
      </c>
      <c r="CG80" s="44">
        <f t="shared" si="583"/>
        <v>0</v>
      </c>
      <c r="CH80" s="44">
        <f t="shared" si="583"/>
        <v>0</v>
      </c>
      <c r="CI80" s="44">
        <f t="shared" si="583"/>
        <v>0</v>
      </c>
      <c r="CJ80" s="44">
        <f t="shared" si="583"/>
        <v>0</v>
      </c>
      <c r="CK80" s="44">
        <f t="shared" si="583"/>
        <v>0</v>
      </c>
      <c r="CL80" s="44">
        <f t="shared" si="583"/>
        <v>0</v>
      </c>
      <c r="CM80" s="44">
        <f t="shared" si="583"/>
        <v>0</v>
      </c>
      <c r="CN80" s="44">
        <f t="shared" si="583"/>
        <v>0</v>
      </c>
      <c r="CO80" s="44">
        <f t="shared" si="583"/>
        <v>0</v>
      </c>
      <c r="CP80" s="44">
        <f t="shared" si="583"/>
        <v>0</v>
      </c>
      <c r="CQ80" s="44">
        <f t="shared" si="583"/>
        <v>0</v>
      </c>
      <c r="CR80" s="44">
        <f t="shared" si="583"/>
        <v>0</v>
      </c>
      <c r="CS80" s="44">
        <f t="shared" si="583"/>
        <v>0</v>
      </c>
      <c r="CT80" s="44">
        <f t="shared" si="583"/>
        <v>0</v>
      </c>
      <c r="CU80" s="44">
        <f t="shared" si="583"/>
        <v>0</v>
      </c>
      <c r="CV80" s="44">
        <f t="shared" si="583"/>
        <v>0</v>
      </c>
      <c r="CW80" s="44">
        <f t="shared" si="583"/>
        <v>0</v>
      </c>
      <c r="CX80" s="44">
        <f t="shared" si="583"/>
        <v>0</v>
      </c>
      <c r="CY80" s="44">
        <f t="shared" si="583"/>
        <v>0</v>
      </c>
      <c r="CZ80" s="44">
        <f t="shared" si="583"/>
        <v>0</v>
      </c>
      <c r="DA80" s="44">
        <f t="shared" si="583"/>
        <v>0</v>
      </c>
      <c r="DB80" s="44">
        <f t="shared" si="583"/>
        <v>0</v>
      </c>
      <c r="DC80" s="44">
        <f t="shared" si="583"/>
        <v>0</v>
      </c>
      <c r="DD80" s="44">
        <f t="shared" si="583"/>
        <v>0</v>
      </c>
      <c r="DE80" s="44">
        <f t="shared" si="583"/>
        <v>0</v>
      </c>
      <c r="DF80" s="44">
        <f t="shared" si="583"/>
        <v>0</v>
      </c>
      <c r="DG80" s="44">
        <f t="shared" si="583"/>
        <v>0</v>
      </c>
      <c r="DH80" s="44">
        <f t="shared" si="583"/>
        <v>0</v>
      </c>
      <c r="DI80" s="44">
        <f t="shared" si="583"/>
        <v>0</v>
      </c>
      <c r="DJ80" s="44">
        <f t="shared" si="583"/>
        <v>0</v>
      </c>
      <c r="DK80" s="44">
        <f t="shared" si="583"/>
        <v>0</v>
      </c>
      <c r="DL80" s="44">
        <f t="shared" si="583"/>
        <v>0</v>
      </c>
      <c r="DM80" s="44">
        <f t="shared" si="583"/>
        <v>0</v>
      </c>
      <c r="DN80" s="44">
        <f t="shared" si="583"/>
        <v>0</v>
      </c>
      <c r="DO80" s="44">
        <f t="shared" si="583"/>
        <v>0</v>
      </c>
      <c r="DP80" s="44">
        <f t="shared" si="583"/>
        <v>0</v>
      </c>
      <c r="DQ80" s="44">
        <f t="shared" si="583"/>
        <v>0</v>
      </c>
      <c r="DR80" s="44">
        <f t="shared" si="583"/>
        <v>0</v>
      </c>
      <c r="DS80" s="44">
        <f t="shared" si="583"/>
        <v>0</v>
      </c>
      <c r="DT80" s="44">
        <f t="shared" si="583"/>
        <v>0</v>
      </c>
      <c r="DU80" s="44">
        <f t="shared" si="583"/>
        <v>0</v>
      </c>
      <c r="DV80" s="44">
        <f t="shared" si="583"/>
        <v>0</v>
      </c>
      <c r="DW80" s="44">
        <f t="shared" si="583"/>
        <v>0</v>
      </c>
      <c r="DX80" s="44">
        <f t="shared" si="583"/>
        <v>0</v>
      </c>
      <c r="DY80" s="44">
        <f t="shared" si="583"/>
        <v>0</v>
      </c>
      <c r="DZ80" s="44">
        <f t="shared" si="583"/>
        <v>0</v>
      </c>
      <c r="EA80" s="44">
        <f t="shared" si="583"/>
        <v>0</v>
      </c>
      <c r="EB80" s="44">
        <f t="shared" si="583"/>
        <v>0</v>
      </c>
      <c r="EC80" s="44">
        <f t="shared" ref="EC80:GN80" si="584">+EC79*EC78*1000</f>
        <v>0</v>
      </c>
      <c r="ED80" s="44">
        <f t="shared" si="584"/>
        <v>0</v>
      </c>
      <c r="EE80" s="44">
        <f t="shared" si="584"/>
        <v>0</v>
      </c>
      <c r="EF80" s="44">
        <f t="shared" si="584"/>
        <v>0</v>
      </c>
      <c r="EG80" s="44">
        <f t="shared" si="584"/>
        <v>0</v>
      </c>
      <c r="EH80" s="44">
        <f t="shared" si="584"/>
        <v>0</v>
      </c>
      <c r="EI80" s="44">
        <f t="shared" si="584"/>
        <v>0</v>
      </c>
      <c r="EJ80" s="44">
        <f t="shared" si="584"/>
        <v>0</v>
      </c>
      <c r="EK80" s="44">
        <f t="shared" si="584"/>
        <v>0</v>
      </c>
      <c r="EL80" s="44">
        <f t="shared" si="584"/>
        <v>0</v>
      </c>
      <c r="EM80" s="44">
        <f t="shared" si="584"/>
        <v>0</v>
      </c>
      <c r="EN80" s="44">
        <f t="shared" si="584"/>
        <v>0</v>
      </c>
      <c r="EO80" s="44">
        <f t="shared" si="584"/>
        <v>0</v>
      </c>
      <c r="EP80" s="44">
        <f t="shared" si="584"/>
        <v>0</v>
      </c>
      <c r="EQ80" s="44">
        <f t="shared" si="584"/>
        <v>0</v>
      </c>
      <c r="ER80" s="44">
        <f t="shared" si="584"/>
        <v>0</v>
      </c>
      <c r="ES80" s="44">
        <f t="shared" si="584"/>
        <v>0</v>
      </c>
      <c r="ET80" s="44">
        <f t="shared" si="584"/>
        <v>0</v>
      </c>
      <c r="EU80" s="44">
        <f t="shared" si="584"/>
        <v>0</v>
      </c>
      <c r="EV80" s="44">
        <f t="shared" si="584"/>
        <v>0</v>
      </c>
      <c r="EW80" s="44">
        <f t="shared" si="584"/>
        <v>0</v>
      </c>
      <c r="EX80" s="44">
        <f t="shared" si="584"/>
        <v>0</v>
      </c>
      <c r="EY80" s="44">
        <f t="shared" si="584"/>
        <v>0</v>
      </c>
      <c r="EZ80" s="44">
        <f t="shared" si="584"/>
        <v>0</v>
      </c>
      <c r="FA80" s="44">
        <f t="shared" si="584"/>
        <v>0</v>
      </c>
      <c r="FB80" s="44">
        <f t="shared" si="584"/>
        <v>0</v>
      </c>
      <c r="FC80" s="44">
        <f t="shared" si="584"/>
        <v>0</v>
      </c>
      <c r="FD80" s="44">
        <f t="shared" si="584"/>
        <v>0</v>
      </c>
      <c r="FE80" s="44">
        <f t="shared" si="584"/>
        <v>0</v>
      </c>
      <c r="FF80" s="44">
        <f t="shared" si="584"/>
        <v>0</v>
      </c>
      <c r="FG80" s="44">
        <f t="shared" si="584"/>
        <v>0</v>
      </c>
      <c r="FH80" s="44">
        <f t="shared" si="584"/>
        <v>0</v>
      </c>
      <c r="FI80" s="44">
        <f t="shared" si="584"/>
        <v>0</v>
      </c>
      <c r="FJ80" s="44">
        <f t="shared" si="584"/>
        <v>0</v>
      </c>
      <c r="FK80" s="44">
        <f t="shared" si="584"/>
        <v>0</v>
      </c>
      <c r="FL80" s="44">
        <f t="shared" si="584"/>
        <v>0</v>
      </c>
      <c r="FM80" s="44">
        <f t="shared" si="584"/>
        <v>0</v>
      </c>
      <c r="FN80" s="44">
        <f t="shared" si="584"/>
        <v>0</v>
      </c>
      <c r="FO80" s="44">
        <f t="shared" si="584"/>
        <v>0</v>
      </c>
      <c r="FP80" s="44">
        <f t="shared" si="584"/>
        <v>0</v>
      </c>
      <c r="FQ80" s="44">
        <f t="shared" si="584"/>
        <v>0</v>
      </c>
      <c r="FR80" s="44">
        <f t="shared" si="584"/>
        <v>0</v>
      </c>
      <c r="FS80" s="44">
        <f t="shared" si="584"/>
        <v>0</v>
      </c>
      <c r="FT80" s="44">
        <f t="shared" si="584"/>
        <v>0</v>
      </c>
      <c r="FU80" s="44">
        <f t="shared" si="584"/>
        <v>0</v>
      </c>
      <c r="FV80" s="44">
        <f t="shared" si="584"/>
        <v>0</v>
      </c>
      <c r="FW80" s="44">
        <f t="shared" si="584"/>
        <v>0</v>
      </c>
      <c r="FX80" s="44">
        <f t="shared" si="584"/>
        <v>0</v>
      </c>
      <c r="FY80" s="44">
        <f t="shared" si="584"/>
        <v>0</v>
      </c>
      <c r="FZ80" s="44">
        <f t="shared" si="584"/>
        <v>0</v>
      </c>
      <c r="GA80" s="44">
        <f t="shared" si="584"/>
        <v>0</v>
      </c>
      <c r="GB80" s="44">
        <f t="shared" si="584"/>
        <v>0</v>
      </c>
      <c r="GC80" s="44">
        <f t="shared" si="584"/>
        <v>0</v>
      </c>
      <c r="GD80" s="44">
        <f t="shared" si="584"/>
        <v>0</v>
      </c>
      <c r="GE80" s="44">
        <f t="shared" si="584"/>
        <v>0</v>
      </c>
      <c r="GF80" s="44">
        <f t="shared" si="584"/>
        <v>0</v>
      </c>
      <c r="GG80" s="44">
        <f t="shared" si="584"/>
        <v>0</v>
      </c>
      <c r="GH80" s="44">
        <f t="shared" si="584"/>
        <v>0</v>
      </c>
      <c r="GI80" s="44">
        <f t="shared" si="584"/>
        <v>0</v>
      </c>
      <c r="GJ80" s="44">
        <f t="shared" si="584"/>
        <v>0</v>
      </c>
      <c r="GK80" s="44">
        <f t="shared" si="584"/>
        <v>0</v>
      </c>
      <c r="GL80" s="44">
        <f t="shared" si="584"/>
        <v>0</v>
      </c>
      <c r="GM80" s="44">
        <f t="shared" si="584"/>
        <v>0</v>
      </c>
      <c r="GN80" s="44">
        <f t="shared" si="584"/>
        <v>0</v>
      </c>
      <c r="GO80" s="44">
        <f t="shared" ref="GO80:IZ80" si="585">+GO79*GO78*1000</f>
        <v>0</v>
      </c>
      <c r="GP80" s="44">
        <f t="shared" si="585"/>
        <v>0</v>
      </c>
      <c r="GQ80" s="44">
        <f t="shared" si="585"/>
        <v>0</v>
      </c>
      <c r="GR80" s="44">
        <f t="shared" si="585"/>
        <v>0</v>
      </c>
      <c r="GS80" s="44">
        <f t="shared" si="585"/>
        <v>0</v>
      </c>
      <c r="GT80" s="44">
        <f t="shared" si="585"/>
        <v>0</v>
      </c>
      <c r="GU80" s="44">
        <f t="shared" si="585"/>
        <v>0</v>
      </c>
      <c r="GV80" s="44">
        <f t="shared" si="585"/>
        <v>0</v>
      </c>
      <c r="GW80" s="44">
        <f t="shared" si="585"/>
        <v>0</v>
      </c>
      <c r="GX80" s="44">
        <f t="shared" si="585"/>
        <v>0</v>
      </c>
      <c r="GY80" s="44">
        <f t="shared" si="585"/>
        <v>0</v>
      </c>
      <c r="GZ80" s="44">
        <f t="shared" si="585"/>
        <v>0</v>
      </c>
      <c r="HA80" s="44">
        <f t="shared" si="585"/>
        <v>0</v>
      </c>
      <c r="HB80" s="44">
        <f t="shared" si="585"/>
        <v>0</v>
      </c>
      <c r="HC80" s="44">
        <f t="shared" si="585"/>
        <v>0</v>
      </c>
      <c r="HD80" s="44">
        <f t="shared" si="585"/>
        <v>0</v>
      </c>
      <c r="HE80" s="44">
        <f t="shared" si="585"/>
        <v>0</v>
      </c>
      <c r="HF80" s="44">
        <f t="shared" si="585"/>
        <v>0</v>
      </c>
      <c r="HG80" s="44">
        <f t="shared" si="585"/>
        <v>0</v>
      </c>
      <c r="HH80" s="44">
        <f t="shared" si="585"/>
        <v>0</v>
      </c>
      <c r="HI80" s="44">
        <f t="shared" si="585"/>
        <v>0</v>
      </c>
      <c r="HJ80" s="44">
        <f t="shared" si="585"/>
        <v>0</v>
      </c>
      <c r="HK80" s="44">
        <f t="shared" si="585"/>
        <v>0</v>
      </c>
      <c r="HL80" s="44">
        <f t="shared" si="585"/>
        <v>0</v>
      </c>
      <c r="HM80" s="44">
        <f t="shared" si="585"/>
        <v>0</v>
      </c>
      <c r="HN80" s="44">
        <f t="shared" si="585"/>
        <v>0</v>
      </c>
      <c r="HO80" s="44">
        <f t="shared" si="585"/>
        <v>0</v>
      </c>
      <c r="HP80" s="44">
        <f t="shared" si="585"/>
        <v>0</v>
      </c>
      <c r="HQ80" s="44">
        <f t="shared" si="585"/>
        <v>0</v>
      </c>
      <c r="HR80" s="44">
        <f t="shared" si="585"/>
        <v>0</v>
      </c>
      <c r="HS80" s="44">
        <f t="shared" si="585"/>
        <v>0</v>
      </c>
      <c r="HT80" s="44">
        <f t="shared" si="585"/>
        <v>0</v>
      </c>
      <c r="HU80" s="44">
        <f t="shared" si="585"/>
        <v>0</v>
      </c>
      <c r="HV80" s="44">
        <f t="shared" si="585"/>
        <v>0</v>
      </c>
      <c r="HW80" s="44">
        <f t="shared" si="585"/>
        <v>0</v>
      </c>
      <c r="HX80" s="44">
        <f t="shared" si="585"/>
        <v>0</v>
      </c>
      <c r="HY80" s="44">
        <f t="shared" si="585"/>
        <v>0</v>
      </c>
      <c r="HZ80" s="44">
        <f t="shared" si="585"/>
        <v>0</v>
      </c>
      <c r="IA80" s="44">
        <f t="shared" si="585"/>
        <v>0</v>
      </c>
      <c r="IB80" s="44">
        <f t="shared" si="585"/>
        <v>0</v>
      </c>
      <c r="IC80" s="44">
        <f t="shared" si="585"/>
        <v>0</v>
      </c>
      <c r="ID80" s="44">
        <f t="shared" si="585"/>
        <v>0</v>
      </c>
      <c r="IE80" s="44">
        <f t="shared" si="585"/>
        <v>0</v>
      </c>
      <c r="IF80" s="44">
        <f t="shared" si="585"/>
        <v>0</v>
      </c>
      <c r="IG80" s="44">
        <f t="shared" si="585"/>
        <v>0</v>
      </c>
      <c r="IH80" s="44">
        <f t="shared" si="585"/>
        <v>0</v>
      </c>
      <c r="II80" s="44">
        <f t="shared" si="585"/>
        <v>0</v>
      </c>
      <c r="IJ80" s="44">
        <f t="shared" si="585"/>
        <v>0</v>
      </c>
      <c r="IK80" s="44">
        <f t="shared" si="585"/>
        <v>0</v>
      </c>
      <c r="IL80" s="44">
        <f t="shared" si="585"/>
        <v>0</v>
      </c>
      <c r="IM80" s="44">
        <f t="shared" si="585"/>
        <v>0</v>
      </c>
      <c r="IN80" s="44">
        <f t="shared" si="585"/>
        <v>0</v>
      </c>
      <c r="IO80" s="44">
        <f t="shared" si="585"/>
        <v>0</v>
      </c>
      <c r="IP80" s="44">
        <f t="shared" si="585"/>
        <v>0</v>
      </c>
      <c r="IQ80" s="44">
        <f t="shared" si="585"/>
        <v>0</v>
      </c>
      <c r="IR80" s="44">
        <f t="shared" si="585"/>
        <v>0</v>
      </c>
      <c r="IS80" s="44">
        <f t="shared" si="585"/>
        <v>0</v>
      </c>
      <c r="IT80" s="44">
        <f t="shared" si="585"/>
        <v>0</v>
      </c>
      <c r="IU80" s="44">
        <f t="shared" si="585"/>
        <v>0</v>
      </c>
      <c r="IV80" s="44">
        <f t="shared" si="585"/>
        <v>0</v>
      </c>
      <c r="IW80" s="44">
        <f t="shared" si="585"/>
        <v>0</v>
      </c>
      <c r="IX80" s="44">
        <f t="shared" si="585"/>
        <v>0</v>
      </c>
      <c r="IY80" s="44">
        <f t="shared" si="585"/>
        <v>0</v>
      </c>
      <c r="IZ80" s="44">
        <f t="shared" si="585"/>
        <v>0</v>
      </c>
      <c r="JA80" s="44">
        <f t="shared" ref="JA80:LL80" si="586">+JA79*JA78*1000</f>
        <v>0</v>
      </c>
      <c r="JB80" s="44">
        <f t="shared" si="586"/>
        <v>0</v>
      </c>
      <c r="JC80" s="44">
        <f t="shared" si="586"/>
        <v>0</v>
      </c>
      <c r="JD80" s="44">
        <f t="shared" si="586"/>
        <v>0</v>
      </c>
      <c r="JE80" s="44">
        <f t="shared" si="586"/>
        <v>0</v>
      </c>
      <c r="JF80" s="44">
        <f t="shared" si="586"/>
        <v>0</v>
      </c>
      <c r="JG80" s="44">
        <f t="shared" si="586"/>
        <v>0</v>
      </c>
      <c r="JH80" s="44">
        <f t="shared" si="586"/>
        <v>0</v>
      </c>
      <c r="JI80" s="44">
        <f t="shared" si="586"/>
        <v>0</v>
      </c>
      <c r="JJ80" s="44">
        <f t="shared" si="586"/>
        <v>0</v>
      </c>
      <c r="JK80" s="44">
        <f t="shared" si="586"/>
        <v>0</v>
      </c>
      <c r="JL80" s="44">
        <f t="shared" si="586"/>
        <v>0</v>
      </c>
      <c r="JM80" s="44">
        <f t="shared" si="586"/>
        <v>0</v>
      </c>
      <c r="JN80" s="44">
        <f t="shared" si="586"/>
        <v>0</v>
      </c>
      <c r="JO80" s="44">
        <f t="shared" si="586"/>
        <v>0</v>
      </c>
      <c r="JP80" s="44">
        <f t="shared" si="586"/>
        <v>0</v>
      </c>
      <c r="JQ80" s="44">
        <f t="shared" si="586"/>
        <v>0</v>
      </c>
      <c r="JR80" s="44">
        <f t="shared" si="586"/>
        <v>0</v>
      </c>
      <c r="JS80" s="44">
        <f t="shared" si="586"/>
        <v>0</v>
      </c>
      <c r="JT80" s="44">
        <f t="shared" si="586"/>
        <v>0</v>
      </c>
      <c r="JU80" s="44">
        <f t="shared" si="586"/>
        <v>0</v>
      </c>
      <c r="JV80" s="44">
        <f t="shared" si="586"/>
        <v>0</v>
      </c>
      <c r="JW80" s="44">
        <f t="shared" si="586"/>
        <v>0</v>
      </c>
      <c r="JX80" s="44">
        <f t="shared" si="586"/>
        <v>0</v>
      </c>
      <c r="JY80" s="44">
        <f t="shared" si="586"/>
        <v>0</v>
      </c>
      <c r="JZ80" s="44">
        <f t="shared" si="586"/>
        <v>0</v>
      </c>
      <c r="KA80" s="44">
        <f t="shared" si="586"/>
        <v>0</v>
      </c>
      <c r="KB80" s="44">
        <f t="shared" si="586"/>
        <v>0</v>
      </c>
      <c r="KC80" s="44">
        <f t="shared" si="586"/>
        <v>0</v>
      </c>
      <c r="KD80" s="44">
        <f t="shared" si="586"/>
        <v>0</v>
      </c>
      <c r="KE80" s="44">
        <f t="shared" si="586"/>
        <v>0</v>
      </c>
      <c r="KF80" s="44">
        <f t="shared" si="586"/>
        <v>0</v>
      </c>
      <c r="KG80" s="44">
        <f t="shared" si="586"/>
        <v>0</v>
      </c>
      <c r="KH80" s="44">
        <f t="shared" si="586"/>
        <v>0</v>
      </c>
      <c r="KI80" s="44">
        <f t="shared" si="586"/>
        <v>0</v>
      </c>
      <c r="KJ80" s="44">
        <f t="shared" si="586"/>
        <v>0</v>
      </c>
      <c r="KK80" s="44">
        <f t="shared" si="586"/>
        <v>0</v>
      </c>
      <c r="KL80" s="44">
        <f t="shared" si="586"/>
        <v>0</v>
      </c>
      <c r="KM80" s="44">
        <f t="shared" si="586"/>
        <v>0</v>
      </c>
      <c r="KN80" s="44">
        <f t="shared" si="586"/>
        <v>0</v>
      </c>
      <c r="KO80" s="44">
        <f t="shared" si="586"/>
        <v>0</v>
      </c>
      <c r="KP80" s="44">
        <f t="shared" si="586"/>
        <v>0</v>
      </c>
      <c r="KQ80" s="44">
        <f t="shared" si="586"/>
        <v>0</v>
      </c>
      <c r="KR80" s="44">
        <f t="shared" si="586"/>
        <v>0</v>
      </c>
      <c r="KS80" s="44">
        <f t="shared" si="586"/>
        <v>0</v>
      </c>
      <c r="KT80" s="44">
        <f t="shared" si="586"/>
        <v>0</v>
      </c>
      <c r="KU80" s="44">
        <f t="shared" si="586"/>
        <v>0</v>
      </c>
      <c r="KV80" s="44">
        <f t="shared" si="586"/>
        <v>0</v>
      </c>
      <c r="KW80" s="44">
        <f t="shared" si="586"/>
        <v>0</v>
      </c>
      <c r="KX80" s="44">
        <f t="shared" si="586"/>
        <v>0</v>
      </c>
      <c r="KY80" s="44">
        <f t="shared" si="586"/>
        <v>0</v>
      </c>
      <c r="KZ80" s="44">
        <f t="shared" si="586"/>
        <v>0</v>
      </c>
      <c r="LA80" s="44">
        <f t="shared" si="586"/>
        <v>0</v>
      </c>
      <c r="LB80" s="44">
        <f t="shared" si="586"/>
        <v>0</v>
      </c>
      <c r="LC80" s="44">
        <f t="shared" si="586"/>
        <v>0</v>
      </c>
      <c r="LD80" s="44">
        <f t="shared" si="586"/>
        <v>0</v>
      </c>
      <c r="LE80" s="44">
        <f t="shared" si="586"/>
        <v>0</v>
      </c>
      <c r="LF80" s="44">
        <f t="shared" si="586"/>
        <v>0</v>
      </c>
      <c r="LG80" s="44">
        <f t="shared" si="586"/>
        <v>0</v>
      </c>
      <c r="LH80" s="44">
        <f t="shared" si="586"/>
        <v>0</v>
      </c>
      <c r="LI80" s="44">
        <f t="shared" si="586"/>
        <v>0</v>
      </c>
      <c r="LJ80" s="44">
        <f t="shared" si="586"/>
        <v>0</v>
      </c>
      <c r="LK80" s="44">
        <f t="shared" si="586"/>
        <v>0</v>
      </c>
      <c r="LL80" s="44">
        <f t="shared" si="586"/>
        <v>0</v>
      </c>
      <c r="LM80" s="44">
        <f t="shared" ref="LM80:MZ80" si="587">+LM79*LM78*1000</f>
        <v>0</v>
      </c>
      <c r="LN80" s="44">
        <f t="shared" si="587"/>
        <v>0</v>
      </c>
      <c r="LO80" s="44">
        <f t="shared" si="587"/>
        <v>0</v>
      </c>
      <c r="LP80" s="44">
        <f t="shared" si="587"/>
        <v>0</v>
      </c>
      <c r="LQ80" s="44">
        <f t="shared" si="587"/>
        <v>0</v>
      </c>
      <c r="LR80" s="44">
        <f t="shared" si="587"/>
        <v>0</v>
      </c>
      <c r="LS80" s="44">
        <f t="shared" si="587"/>
        <v>0</v>
      </c>
      <c r="LT80" s="44">
        <f t="shared" si="587"/>
        <v>0</v>
      </c>
      <c r="LU80" s="44">
        <f t="shared" si="587"/>
        <v>0</v>
      </c>
      <c r="LV80" s="44">
        <f t="shared" si="587"/>
        <v>0</v>
      </c>
      <c r="LW80" s="44">
        <f t="shared" si="587"/>
        <v>0</v>
      </c>
      <c r="LX80" s="44">
        <f t="shared" si="587"/>
        <v>0</v>
      </c>
      <c r="LY80" s="44">
        <f t="shared" si="587"/>
        <v>0</v>
      </c>
      <c r="LZ80" s="44">
        <f t="shared" si="587"/>
        <v>0</v>
      </c>
      <c r="MA80" s="44">
        <f t="shared" si="587"/>
        <v>0</v>
      </c>
      <c r="MB80" s="44">
        <f t="shared" si="587"/>
        <v>0</v>
      </c>
      <c r="MC80" s="44">
        <f t="shared" si="587"/>
        <v>0</v>
      </c>
      <c r="MD80" s="44">
        <f t="shared" si="587"/>
        <v>0</v>
      </c>
      <c r="ME80" s="44">
        <f t="shared" si="587"/>
        <v>0</v>
      </c>
      <c r="MF80" s="44">
        <f t="shared" si="587"/>
        <v>0</v>
      </c>
      <c r="MG80" s="44">
        <f t="shared" si="587"/>
        <v>0</v>
      </c>
      <c r="MH80" s="44">
        <f t="shared" si="587"/>
        <v>0</v>
      </c>
      <c r="MI80" s="44">
        <f t="shared" si="587"/>
        <v>0</v>
      </c>
      <c r="MJ80" s="44">
        <f t="shared" si="587"/>
        <v>0</v>
      </c>
      <c r="MK80" s="44">
        <f t="shared" si="587"/>
        <v>0</v>
      </c>
      <c r="ML80" s="44">
        <f t="shared" si="587"/>
        <v>0</v>
      </c>
      <c r="MM80" s="44">
        <f t="shared" si="587"/>
        <v>0</v>
      </c>
      <c r="MN80" s="44">
        <f t="shared" si="587"/>
        <v>0</v>
      </c>
      <c r="MO80" s="44">
        <f t="shared" si="587"/>
        <v>0</v>
      </c>
      <c r="MP80" s="44">
        <f t="shared" si="587"/>
        <v>0</v>
      </c>
      <c r="MQ80" s="44">
        <f t="shared" si="587"/>
        <v>0</v>
      </c>
      <c r="MR80" s="44">
        <f t="shared" si="587"/>
        <v>0</v>
      </c>
      <c r="MS80" s="44">
        <f t="shared" si="587"/>
        <v>0</v>
      </c>
      <c r="MT80" s="44">
        <f t="shared" si="587"/>
        <v>0</v>
      </c>
      <c r="MU80" s="44">
        <f t="shared" si="587"/>
        <v>0</v>
      </c>
      <c r="MV80" s="44">
        <f t="shared" si="587"/>
        <v>0</v>
      </c>
      <c r="MW80" s="44">
        <f t="shared" si="587"/>
        <v>0</v>
      </c>
      <c r="MX80" s="44">
        <f t="shared" si="587"/>
        <v>0</v>
      </c>
      <c r="MY80" s="44">
        <f t="shared" si="587"/>
        <v>0</v>
      </c>
      <c r="MZ80" s="44">
        <f t="shared" si="587"/>
        <v>0</v>
      </c>
      <c r="NB80" s="19" t="str">
        <f t="shared" si="578"/>
        <v>Capacity (kW)</v>
      </c>
      <c r="NC80" s="6">
        <f t="shared" si="579"/>
        <v>0</v>
      </c>
      <c r="ND80" s="6">
        <f t="shared" si="579"/>
        <v>0</v>
      </c>
      <c r="NE80" s="6">
        <f t="shared" si="579"/>
        <v>0</v>
      </c>
      <c r="NF80" s="6">
        <f t="shared" si="579"/>
        <v>0</v>
      </c>
      <c r="NG80" s="6">
        <f t="shared" si="579"/>
        <v>0</v>
      </c>
      <c r="NH80" s="6">
        <f t="shared" si="579"/>
        <v>0</v>
      </c>
      <c r="NI80" s="6">
        <f t="shared" si="579"/>
        <v>0</v>
      </c>
      <c r="NJ80" s="6">
        <f t="shared" si="579"/>
        <v>0</v>
      </c>
      <c r="NK80" s="6">
        <f t="shared" si="579"/>
        <v>0</v>
      </c>
      <c r="NL80" s="6">
        <f t="shared" si="579"/>
        <v>0</v>
      </c>
      <c r="NM80" s="6">
        <f t="shared" si="580"/>
        <v>0</v>
      </c>
      <c r="NN80" s="6">
        <f t="shared" si="580"/>
        <v>0</v>
      </c>
      <c r="NO80" s="6">
        <f t="shared" si="580"/>
        <v>0</v>
      </c>
      <c r="NP80" s="6">
        <f t="shared" si="580"/>
        <v>0</v>
      </c>
      <c r="NQ80" s="6">
        <f t="shared" si="580"/>
        <v>0</v>
      </c>
      <c r="NR80" s="6">
        <f t="shared" si="580"/>
        <v>0</v>
      </c>
      <c r="NS80" s="6">
        <f t="shared" si="580"/>
        <v>0</v>
      </c>
      <c r="NT80" s="6">
        <f t="shared" si="580"/>
        <v>0</v>
      </c>
      <c r="NU80" s="6">
        <f t="shared" si="580"/>
        <v>0</v>
      </c>
      <c r="NV80" s="6">
        <f t="shared" si="580"/>
        <v>0</v>
      </c>
      <c r="NW80" s="6">
        <f t="shared" si="581"/>
        <v>0</v>
      </c>
      <c r="NX80" s="6">
        <f t="shared" si="581"/>
        <v>0</v>
      </c>
      <c r="NY80" s="6">
        <f t="shared" si="581"/>
        <v>0</v>
      </c>
      <c r="NZ80" s="6">
        <f t="shared" si="581"/>
        <v>0</v>
      </c>
      <c r="OA80" s="6">
        <f t="shared" si="581"/>
        <v>0</v>
      </c>
      <c r="OB80" s="6">
        <f t="shared" si="581"/>
        <v>0</v>
      </c>
      <c r="OC80" s="6">
        <f t="shared" si="581"/>
        <v>0</v>
      </c>
      <c r="OD80" s="6">
        <f t="shared" si="581"/>
        <v>0</v>
      </c>
      <c r="OE80" s="6">
        <f t="shared" si="581"/>
        <v>0</v>
      </c>
      <c r="OF80" s="6">
        <f t="shared" si="581"/>
        <v>0</v>
      </c>
      <c r="OH80" s="58" t="str">
        <f>_xlfn.CONCAT(C78," ",D80)</f>
        <v>Project #10 Capacity (kW)</v>
      </c>
    </row>
    <row r="81" spans="2:398" x14ac:dyDescent="0.25">
      <c r="C81" s="3"/>
      <c r="D81" s="19" t="s">
        <v>1</v>
      </c>
      <c r="E81" s="15">
        <f>SUMIFS(CP_Forecast!$F$5:$F$38,CP_Forecast!$E$5:$E$38,Capacity_Charges!E$6)</f>
        <v>5.2969999999999997</v>
      </c>
      <c r="F81" s="15">
        <f>SUMIFS(CP_Forecast!$F$5:$F$38,CP_Forecast!$E$5:$E$38,Capacity_Charges!F$6)</f>
        <v>5.2969999999999997</v>
      </c>
      <c r="G81" s="15">
        <f>SUMIFS(CP_Forecast!$F$5:$F$38,CP_Forecast!$E$5:$E$38,Capacity_Charges!G$6)</f>
        <v>5.2969999999999997</v>
      </c>
      <c r="H81" s="15">
        <f>SUMIFS(CP_Forecast!$F$5:$F$38,CP_Forecast!$E$5:$E$38,Capacity_Charges!H$6)</f>
        <v>5.2969999999999997</v>
      </c>
      <c r="I81" s="15">
        <f>SUMIFS(CP_Forecast!$F$5:$F$38,CP_Forecast!$E$5:$E$38,Capacity_Charges!I$6)</f>
        <v>5.2969999999999997</v>
      </c>
      <c r="J81" s="15">
        <f>SUMIFS(CP_Forecast!$F$5:$F$38,CP_Forecast!$E$5:$E$38,Capacity_Charges!J$6)</f>
        <v>4.6310000000000002</v>
      </c>
      <c r="K81" s="15">
        <f>SUMIFS(CP_Forecast!$F$5:$F$38,CP_Forecast!$E$5:$E$38,Capacity_Charges!K$6)</f>
        <v>4.6310000000000002</v>
      </c>
      <c r="L81" s="15">
        <f>SUMIFS(CP_Forecast!$F$5:$F$38,CP_Forecast!$E$5:$E$38,Capacity_Charges!L$6)</f>
        <v>4.6310000000000002</v>
      </c>
      <c r="M81" s="15">
        <f>SUMIFS(CP_Forecast!$F$5:$F$38,CP_Forecast!$E$5:$E$38,Capacity_Charges!M$6)</f>
        <v>4.6310000000000002</v>
      </c>
      <c r="N81" s="15">
        <f>SUMIFS(CP_Forecast!$F$5:$F$38,CP_Forecast!$E$5:$E$38,Capacity_Charges!N$6)</f>
        <v>4.6310000000000002</v>
      </c>
      <c r="O81" s="15">
        <f>SUMIFS(CP_Forecast!$F$5:$F$38,CP_Forecast!$E$5:$E$38,Capacity_Charges!O$6)</f>
        <v>4.6310000000000002</v>
      </c>
      <c r="P81" s="15">
        <f>SUMIFS(CP_Forecast!$F$5:$F$38,CP_Forecast!$E$5:$E$38,Capacity_Charges!P$6)</f>
        <v>4.6310000000000002</v>
      </c>
      <c r="Q81" s="15">
        <f>SUMIFS(CP_Forecast!$F$5:$F$38,CP_Forecast!$E$5:$E$38,Capacity_Charges!Q$6)</f>
        <v>4.6310000000000002</v>
      </c>
      <c r="R81" s="15">
        <f>SUMIFS(CP_Forecast!$F$5:$F$38,CP_Forecast!$E$5:$E$38,Capacity_Charges!R$6)</f>
        <v>4.6310000000000002</v>
      </c>
      <c r="S81" s="15">
        <f>SUMIFS(CP_Forecast!$F$5:$F$38,CP_Forecast!$E$5:$E$38,Capacity_Charges!S$6)</f>
        <v>4.6310000000000002</v>
      </c>
      <c r="T81" s="15">
        <f>SUMIFS(CP_Forecast!$F$5:$F$38,CP_Forecast!$E$5:$E$38,Capacity_Charges!T$6)</f>
        <v>4.6310000000000002</v>
      </c>
      <c r="U81" s="15">
        <f>SUMIFS(CP_Forecast!$F$5:$F$38,CP_Forecast!$E$5:$E$38,Capacity_Charges!U$6)</f>
        <v>4.6310000000000002</v>
      </c>
      <c r="V81" s="15">
        <f>SUMIFS(CP_Forecast!$F$5:$F$38,CP_Forecast!$E$5:$E$38,Capacity_Charges!V$6)</f>
        <v>3.8</v>
      </c>
      <c r="W81" s="15">
        <f>SUMIFS(CP_Forecast!$F$5:$F$38,CP_Forecast!$E$5:$E$38,Capacity_Charges!W$6)</f>
        <v>3.8</v>
      </c>
      <c r="X81" s="15">
        <f>SUMIFS(CP_Forecast!$F$5:$F$38,CP_Forecast!$E$5:$E$38,Capacity_Charges!X$6)</f>
        <v>3.8</v>
      </c>
      <c r="Y81" s="15">
        <f>SUMIFS(CP_Forecast!$F$5:$F$38,CP_Forecast!$E$5:$E$38,Capacity_Charges!Y$6)</f>
        <v>3.8</v>
      </c>
      <c r="Z81" s="15">
        <f>SUMIFS(CP_Forecast!$F$5:$F$38,CP_Forecast!$E$5:$E$38,Capacity_Charges!Z$6)</f>
        <v>3.8</v>
      </c>
      <c r="AA81" s="15">
        <f>SUMIFS(CP_Forecast!$F$5:$F$38,CP_Forecast!$E$5:$E$38,Capacity_Charges!AA$6)</f>
        <v>3.8</v>
      </c>
      <c r="AB81" s="15">
        <f>SUMIFS(CP_Forecast!$F$5:$F$38,CP_Forecast!$E$5:$E$38,Capacity_Charges!AB$6)</f>
        <v>3.8</v>
      </c>
      <c r="AC81" s="15">
        <f>SUMIFS(CP_Forecast!$F$5:$F$38,CP_Forecast!$E$5:$E$38,Capacity_Charges!AC$6)</f>
        <v>3.8</v>
      </c>
      <c r="AD81" s="15">
        <f>SUMIFS(CP_Forecast!$F$5:$F$38,CP_Forecast!$E$5:$E$38,Capacity_Charges!AD$6)</f>
        <v>3.8</v>
      </c>
      <c r="AE81" s="15">
        <f>SUMIFS(CP_Forecast!$F$5:$F$38,CP_Forecast!$E$5:$E$38,Capacity_Charges!AE$6)</f>
        <v>3.8</v>
      </c>
      <c r="AF81" s="15">
        <f>SUMIFS(CP_Forecast!$F$5:$F$38,CP_Forecast!$E$5:$E$38,Capacity_Charges!AF$6)</f>
        <v>3.8</v>
      </c>
      <c r="AG81" s="15">
        <f>SUMIFS(CP_Forecast!$F$5:$F$38,CP_Forecast!$E$5:$E$38,Capacity_Charges!AG$6)</f>
        <v>3.8</v>
      </c>
      <c r="AH81" s="15">
        <f>SUMIFS(CP_Forecast!$F$5:$F$38,CP_Forecast!$E$5:$E$38,Capacity_Charges!AH$6)</f>
        <v>2.0009999999999999</v>
      </c>
      <c r="AI81" s="15">
        <f>SUMIFS(CP_Forecast!$F$5:$F$38,CP_Forecast!$E$5:$E$38,Capacity_Charges!AI$6)</f>
        <v>2.0009999999999999</v>
      </c>
      <c r="AJ81" s="15">
        <f>SUMIFS(CP_Forecast!$F$5:$F$38,CP_Forecast!$E$5:$E$38,Capacity_Charges!AJ$6)</f>
        <v>2.0009999999999999</v>
      </c>
      <c r="AK81" s="15">
        <f>SUMIFS(CP_Forecast!$F$5:$F$38,CP_Forecast!$E$5:$E$38,Capacity_Charges!AK$6)</f>
        <v>2.0009999999999999</v>
      </c>
      <c r="AL81" s="15">
        <f>SUMIFS(CP_Forecast!$F$5:$F$38,CP_Forecast!$E$5:$E$38,Capacity_Charges!AL$6)</f>
        <v>2.0009999999999999</v>
      </c>
      <c r="AM81" s="15">
        <f>SUMIFS(CP_Forecast!$F$5:$F$38,CP_Forecast!$E$5:$E$38,Capacity_Charges!AM$6)</f>
        <v>2.0009999999999999</v>
      </c>
      <c r="AN81" s="15">
        <f>SUMIFS(CP_Forecast!$F$5:$F$38,CP_Forecast!$E$5:$E$38,Capacity_Charges!AN$6)</f>
        <v>2.0009999999999999</v>
      </c>
      <c r="AO81" s="15">
        <f>SUMIFS(CP_Forecast!$F$5:$F$38,CP_Forecast!$E$5:$E$38,Capacity_Charges!AO$6)</f>
        <v>2.0009999999999999</v>
      </c>
      <c r="AP81" s="15">
        <f>SUMIFS(CP_Forecast!$F$5:$F$38,CP_Forecast!$E$5:$E$38,Capacity_Charges!AP$6)</f>
        <v>2.0009999999999999</v>
      </c>
      <c r="AQ81" s="15">
        <f>SUMIFS(CP_Forecast!$F$5:$F$38,CP_Forecast!$E$5:$E$38,Capacity_Charges!AQ$6)</f>
        <v>2.0009999999999999</v>
      </c>
      <c r="AR81" s="15">
        <f>SUMIFS(CP_Forecast!$F$5:$F$38,CP_Forecast!$E$5:$E$38,Capacity_Charges!AR$6)</f>
        <v>2.0009999999999999</v>
      </c>
      <c r="AS81" s="15">
        <f>SUMIFS(CP_Forecast!$F$5:$F$38,CP_Forecast!$E$5:$E$38,Capacity_Charges!AS$6)</f>
        <v>2.0009999999999999</v>
      </c>
      <c r="AT81" s="15">
        <f>SUMIFS(CP_Forecast!$F$5:$F$38,CP_Forecast!$E$5:$E$38,Capacity_Charges!AT$6)</f>
        <v>2.4769999999999999</v>
      </c>
      <c r="AU81" s="15">
        <f>SUMIFS(CP_Forecast!$F$5:$F$38,CP_Forecast!$E$5:$E$38,Capacity_Charges!AU$6)</f>
        <v>2.4769999999999999</v>
      </c>
      <c r="AV81" s="15">
        <f>SUMIFS(CP_Forecast!$F$5:$F$38,CP_Forecast!$E$5:$E$38,Capacity_Charges!AV$6)</f>
        <v>2.4769999999999999</v>
      </c>
      <c r="AW81" s="15">
        <f>SUMIFS(CP_Forecast!$F$5:$F$38,CP_Forecast!$E$5:$E$38,Capacity_Charges!AW$6)</f>
        <v>2.4769999999999999</v>
      </c>
      <c r="AX81" s="15">
        <f>SUMIFS(CP_Forecast!$F$5:$F$38,CP_Forecast!$E$5:$E$38,Capacity_Charges!AX$6)</f>
        <v>2.4769999999999999</v>
      </c>
      <c r="AY81" s="15">
        <f>SUMIFS(CP_Forecast!$F$5:$F$38,CP_Forecast!$E$5:$E$38,Capacity_Charges!AY$6)</f>
        <v>2.4769999999999999</v>
      </c>
      <c r="AZ81" s="15">
        <f>SUMIFS(CP_Forecast!$F$5:$F$38,CP_Forecast!$E$5:$E$38,Capacity_Charges!AZ$6)</f>
        <v>2.4769999999999999</v>
      </c>
      <c r="BA81" s="15">
        <f>SUMIFS(CP_Forecast!$F$5:$F$38,CP_Forecast!$E$5:$E$38,Capacity_Charges!BA$6)</f>
        <v>2.4769999999999999</v>
      </c>
      <c r="BB81" s="15">
        <f>SUMIFS(CP_Forecast!$F$5:$F$38,CP_Forecast!$E$5:$E$38,Capacity_Charges!BB$6)</f>
        <v>2.4769999999999999</v>
      </c>
      <c r="BC81" s="15">
        <f>SUMIFS(CP_Forecast!$F$5:$F$38,CP_Forecast!$E$5:$E$38,Capacity_Charges!BC$6)</f>
        <v>2.4769999999999999</v>
      </c>
      <c r="BD81" s="15">
        <f>SUMIFS(CP_Forecast!$F$5:$F$38,CP_Forecast!$E$5:$E$38,Capacity_Charges!BD$6)</f>
        <v>2.4769999999999999</v>
      </c>
      <c r="BE81" s="15">
        <f>SUMIFS(CP_Forecast!$F$5:$F$38,CP_Forecast!$E$5:$E$38,Capacity_Charges!BE$6)</f>
        <v>2.4769999999999999</v>
      </c>
      <c r="BF81" s="15">
        <f>SUMIFS(CP_Forecast!$F$5:$F$38,CP_Forecast!$E$5:$E$38,Capacity_Charges!BF$6)</f>
        <v>2.5310000000000001</v>
      </c>
      <c r="BG81" s="15">
        <f>SUMIFS(CP_Forecast!$F$5:$F$38,CP_Forecast!$E$5:$E$38,Capacity_Charges!BG$6)</f>
        <v>2.5310000000000001</v>
      </c>
      <c r="BH81" s="15">
        <f>SUMIFS(CP_Forecast!$F$5:$F$38,CP_Forecast!$E$5:$E$38,Capacity_Charges!BH$6)</f>
        <v>2.5310000000000001</v>
      </c>
      <c r="BI81" s="15">
        <f>SUMIFS(CP_Forecast!$F$5:$F$38,CP_Forecast!$E$5:$E$38,Capacity_Charges!BI$6)</f>
        <v>2.5310000000000001</v>
      </c>
      <c r="BJ81" s="15">
        <f>SUMIFS(CP_Forecast!$F$5:$F$38,CP_Forecast!$E$5:$E$38,Capacity_Charges!BJ$6)</f>
        <v>2.5310000000000001</v>
      </c>
      <c r="BK81" s="15">
        <f>SUMIFS(CP_Forecast!$F$5:$F$38,CP_Forecast!$E$5:$E$38,Capacity_Charges!BK$6)</f>
        <v>2.5310000000000001</v>
      </c>
      <c r="BL81" s="15">
        <f>SUMIFS(CP_Forecast!$F$5:$F$38,CP_Forecast!$E$5:$E$38,Capacity_Charges!BL$6)</f>
        <v>2.5310000000000001</v>
      </c>
      <c r="BM81" s="15">
        <f>SUMIFS(CP_Forecast!$F$5:$F$38,CP_Forecast!$E$5:$E$38,Capacity_Charges!BM$6)</f>
        <v>2.5310000000000001</v>
      </c>
      <c r="BN81" s="15">
        <f>SUMIFS(CP_Forecast!$F$5:$F$38,CP_Forecast!$E$5:$E$38,Capacity_Charges!BN$6)</f>
        <v>2.5310000000000001</v>
      </c>
      <c r="BO81" s="15">
        <f>SUMIFS(CP_Forecast!$F$5:$F$38,CP_Forecast!$E$5:$E$38,Capacity_Charges!BO$6)</f>
        <v>2.5310000000000001</v>
      </c>
      <c r="BP81" s="15">
        <f>SUMIFS(CP_Forecast!$F$5:$F$38,CP_Forecast!$E$5:$E$38,Capacity_Charges!BP$6)</f>
        <v>2.5310000000000001</v>
      </c>
      <c r="BQ81" s="15">
        <f>SUMIFS(CP_Forecast!$F$5:$F$38,CP_Forecast!$E$5:$E$38,Capacity_Charges!BQ$6)</f>
        <v>2.5310000000000001</v>
      </c>
      <c r="BR81" s="15">
        <f>SUMIFS(CP_Forecast!$F$5:$F$38,CP_Forecast!$E$5:$E$38,Capacity_Charges!BR$6)</f>
        <v>3.5</v>
      </c>
      <c r="BS81" s="15">
        <f>SUMIFS(CP_Forecast!$F$5:$F$38,CP_Forecast!$E$5:$E$38,Capacity_Charges!BS$6)</f>
        <v>3.5</v>
      </c>
      <c r="BT81" s="15">
        <f>SUMIFS(CP_Forecast!$F$5:$F$38,CP_Forecast!$E$5:$E$38,Capacity_Charges!BT$6)</f>
        <v>3.5</v>
      </c>
      <c r="BU81" s="15">
        <f>SUMIFS(CP_Forecast!$F$5:$F$38,CP_Forecast!$E$5:$E$38,Capacity_Charges!BU$6)</f>
        <v>3.5</v>
      </c>
      <c r="BV81" s="15">
        <f>SUMIFS(CP_Forecast!$F$5:$F$38,CP_Forecast!$E$5:$E$38,Capacity_Charges!BV$6)</f>
        <v>3.5</v>
      </c>
      <c r="BW81" s="15">
        <f>SUMIFS(CP_Forecast!$F$5:$F$38,CP_Forecast!$E$5:$E$38,Capacity_Charges!BW$6)</f>
        <v>3.5</v>
      </c>
      <c r="BX81" s="15">
        <f>SUMIFS(CP_Forecast!$F$5:$F$38,CP_Forecast!$E$5:$E$38,Capacity_Charges!BX$6)</f>
        <v>3.5</v>
      </c>
      <c r="BY81" s="15">
        <f>SUMIFS(CP_Forecast!$F$5:$F$38,CP_Forecast!$E$5:$E$38,Capacity_Charges!BY$6)</f>
        <v>3.5</v>
      </c>
      <c r="BZ81" s="15">
        <f>SUMIFS(CP_Forecast!$F$5:$F$38,CP_Forecast!$E$5:$E$38,Capacity_Charges!BZ$6)</f>
        <v>3.5</v>
      </c>
      <c r="CA81" s="15">
        <f>SUMIFS(CP_Forecast!$F$5:$F$38,CP_Forecast!$E$5:$E$38,Capacity_Charges!CA$6)</f>
        <v>3.5</v>
      </c>
      <c r="CB81" s="15">
        <f>SUMIFS(CP_Forecast!$F$5:$F$38,CP_Forecast!$E$5:$E$38,Capacity_Charges!CB$6)</f>
        <v>3.5</v>
      </c>
      <c r="CC81" s="15">
        <f>SUMIFS(CP_Forecast!$F$5:$F$38,CP_Forecast!$E$5:$E$38,Capacity_Charges!CC$6)</f>
        <v>3.5</v>
      </c>
      <c r="CD81" s="15">
        <f>SUMIFS(CP_Forecast!$F$5:$F$38,CP_Forecast!$E$5:$E$38,Capacity_Charges!CD$6)</f>
        <v>4.25</v>
      </c>
      <c r="CE81" s="15">
        <f>SUMIFS(CP_Forecast!$F$5:$F$38,CP_Forecast!$E$5:$E$38,Capacity_Charges!CE$6)</f>
        <v>4.25</v>
      </c>
      <c r="CF81" s="15">
        <f>SUMIFS(CP_Forecast!$F$5:$F$38,CP_Forecast!$E$5:$E$38,Capacity_Charges!CF$6)</f>
        <v>4.25</v>
      </c>
      <c r="CG81" s="15">
        <f>SUMIFS(CP_Forecast!$F$5:$F$38,CP_Forecast!$E$5:$E$38,Capacity_Charges!CG$6)</f>
        <v>4.25</v>
      </c>
      <c r="CH81" s="15">
        <f>SUMIFS(CP_Forecast!$F$5:$F$38,CP_Forecast!$E$5:$E$38,Capacity_Charges!CH$6)</f>
        <v>4.25</v>
      </c>
      <c r="CI81" s="15">
        <f>SUMIFS(CP_Forecast!$F$5:$F$38,CP_Forecast!$E$5:$E$38,Capacity_Charges!CI$6)</f>
        <v>4.25</v>
      </c>
      <c r="CJ81" s="15">
        <f>SUMIFS(CP_Forecast!$F$5:$F$38,CP_Forecast!$E$5:$E$38,Capacity_Charges!CJ$6)</f>
        <v>4.25</v>
      </c>
      <c r="CK81" s="15">
        <f>SUMIFS(CP_Forecast!$F$5:$F$38,CP_Forecast!$E$5:$E$38,Capacity_Charges!CK$6)</f>
        <v>4.25</v>
      </c>
      <c r="CL81" s="15">
        <f>SUMIFS(CP_Forecast!$F$5:$F$38,CP_Forecast!$E$5:$E$38,Capacity_Charges!CL$6)</f>
        <v>4.25</v>
      </c>
      <c r="CM81" s="15">
        <f>SUMIFS(CP_Forecast!$F$5:$F$38,CP_Forecast!$E$5:$E$38,Capacity_Charges!CM$6)</f>
        <v>4.25</v>
      </c>
      <c r="CN81" s="15">
        <f>SUMIFS(CP_Forecast!$F$5:$F$38,CP_Forecast!$E$5:$E$38,Capacity_Charges!CN$6)</f>
        <v>4.25</v>
      </c>
      <c r="CO81" s="15">
        <f>SUMIFS(CP_Forecast!$F$5:$F$38,CP_Forecast!$E$5:$E$38,Capacity_Charges!CO$6)</f>
        <v>4.25</v>
      </c>
      <c r="CP81" s="15">
        <f>SUMIFS(CP_Forecast!$F$5:$F$38,CP_Forecast!$E$5:$E$38,Capacity_Charges!CP$6)</f>
        <v>5</v>
      </c>
      <c r="CQ81" s="15">
        <f>SUMIFS(CP_Forecast!$F$5:$F$38,CP_Forecast!$E$5:$E$38,Capacity_Charges!CQ$6)</f>
        <v>5</v>
      </c>
      <c r="CR81" s="15">
        <f>SUMIFS(CP_Forecast!$F$5:$F$38,CP_Forecast!$E$5:$E$38,Capacity_Charges!CR$6)</f>
        <v>5</v>
      </c>
      <c r="CS81" s="15">
        <f>SUMIFS(CP_Forecast!$F$5:$F$38,CP_Forecast!$E$5:$E$38,Capacity_Charges!CS$6)</f>
        <v>5</v>
      </c>
      <c r="CT81" s="15">
        <f>SUMIFS(CP_Forecast!$F$5:$F$38,CP_Forecast!$E$5:$E$38,Capacity_Charges!CT$6)</f>
        <v>5</v>
      </c>
      <c r="CU81" s="15">
        <f>SUMIFS(CP_Forecast!$F$5:$F$38,CP_Forecast!$E$5:$E$38,Capacity_Charges!CU$6)</f>
        <v>5</v>
      </c>
      <c r="CV81" s="15">
        <f>SUMIFS(CP_Forecast!$F$5:$F$38,CP_Forecast!$E$5:$E$38,Capacity_Charges!CV$6)</f>
        <v>5</v>
      </c>
      <c r="CW81" s="15">
        <f>SUMIFS(CP_Forecast!$F$5:$F$38,CP_Forecast!$E$5:$E$38,Capacity_Charges!CW$6)</f>
        <v>5</v>
      </c>
      <c r="CX81" s="15">
        <f>SUMIFS(CP_Forecast!$F$5:$F$38,CP_Forecast!$E$5:$E$38,Capacity_Charges!CX$6)</f>
        <v>5</v>
      </c>
      <c r="CY81" s="15">
        <f>SUMIFS(CP_Forecast!$F$5:$F$38,CP_Forecast!$E$5:$E$38,Capacity_Charges!CY$6)</f>
        <v>5</v>
      </c>
      <c r="CZ81" s="15">
        <f>SUMIFS(CP_Forecast!$F$5:$F$38,CP_Forecast!$E$5:$E$38,Capacity_Charges!CZ$6)</f>
        <v>5</v>
      </c>
      <c r="DA81" s="15">
        <f>SUMIFS(CP_Forecast!$F$5:$F$38,CP_Forecast!$E$5:$E$38,Capacity_Charges!DA$6)</f>
        <v>5</v>
      </c>
      <c r="DB81" s="15">
        <f>SUMIFS(CP_Forecast!$F$5:$F$38,CP_Forecast!$E$5:$E$38,Capacity_Charges!DB$6)</f>
        <v>5.15</v>
      </c>
      <c r="DC81" s="15">
        <f>SUMIFS(CP_Forecast!$F$5:$F$38,CP_Forecast!$E$5:$E$38,Capacity_Charges!DC$6)</f>
        <v>5.15</v>
      </c>
      <c r="DD81" s="15">
        <f>SUMIFS(CP_Forecast!$F$5:$F$38,CP_Forecast!$E$5:$E$38,Capacity_Charges!DD$6)</f>
        <v>5.15</v>
      </c>
      <c r="DE81" s="15">
        <f>SUMIFS(CP_Forecast!$F$5:$F$38,CP_Forecast!$E$5:$E$38,Capacity_Charges!DE$6)</f>
        <v>5.15</v>
      </c>
      <c r="DF81" s="15">
        <f>SUMIFS(CP_Forecast!$F$5:$F$38,CP_Forecast!$E$5:$E$38,Capacity_Charges!DF$6)</f>
        <v>5.15</v>
      </c>
      <c r="DG81" s="15">
        <f>SUMIFS(CP_Forecast!$F$5:$F$38,CP_Forecast!$E$5:$E$38,Capacity_Charges!DG$6)</f>
        <v>5.15</v>
      </c>
      <c r="DH81" s="15">
        <f>SUMIFS(CP_Forecast!$F$5:$F$38,CP_Forecast!$E$5:$E$38,Capacity_Charges!DH$6)</f>
        <v>5.15</v>
      </c>
      <c r="DI81" s="15">
        <f>SUMIFS(CP_Forecast!$F$5:$F$38,CP_Forecast!$E$5:$E$38,Capacity_Charges!DI$6)</f>
        <v>5.15</v>
      </c>
      <c r="DJ81" s="15">
        <f>SUMIFS(CP_Forecast!$F$5:$F$38,CP_Forecast!$E$5:$E$38,Capacity_Charges!DJ$6)</f>
        <v>5.15</v>
      </c>
      <c r="DK81" s="15">
        <f>SUMIFS(CP_Forecast!$F$5:$F$38,CP_Forecast!$E$5:$E$38,Capacity_Charges!DK$6)</f>
        <v>5.15</v>
      </c>
      <c r="DL81" s="15">
        <f>SUMIFS(CP_Forecast!$F$5:$F$38,CP_Forecast!$E$5:$E$38,Capacity_Charges!DL$6)</f>
        <v>5.15</v>
      </c>
      <c r="DM81" s="15">
        <f>SUMIFS(CP_Forecast!$F$5:$F$38,CP_Forecast!$E$5:$E$38,Capacity_Charges!DM$6)</f>
        <v>5.15</v>
      </c>
      <c r="DN81" s="15">
        <f>SUMIFS(CP_Forecast!$F$5:$F$38,CP_Forecast!$E$5:$E$38,Capacity_Charges!DN$6)</f>
        <v>5.3045000000000009</v>
      </c>
      <c r="DO81" s="15">
        <f>SUMIFS(CP_Forecast!$F$5:$F$38,CP_Forecast!$E$5:$E$38,Capacity_Charges!DO$6)</f>
        <v>5.3045000000000009</v>
      </c>
      <c r="DP81" s="15">
        <f>SUMIFS(CP_Forecast!$F$5:$F$38,CP_Forecast!$E$5:$E$38,Capacity_Charges!DP$6)</f>
        <v>5.3045000000000009</v>
      </c>
      <c r="DQ81" s="15">
        <f>SUMIFS(CP_Forecast!$F$5:$F$38,CP_Forecast!$E$5:$E$38,Capacity_Charges!DQ$6)</f>
        <v>5.3045000000000009</v>
      </c>
      <c r="DR81" s="15">
        <f>SUMIFS(CP_Forecast!$F$5:$F$38,CP_Forecast!$E$5:$E$38,Capacity_Charges!DR$6)</f>
        <v>5.3045000000000009</v>
      </c>
      <c r="DS81" s="15">
        <f>SUMIFS(CP_Forecast!$F$5:$F$38,CP_Forecast!$E$5:$E$38,Capacity_Charges!DS$6)</f>
        <v>5.3045000000000009</v>
      </c>
      <c r="DT81" s="15">
        <f>SUMIFS(CP_Forecast!$F$5:$F$38,CP_Forecast!$E$5:$E$38,Capacity_Charges!DT$6)</f>
        <v>5.3045000000000009</v>
      </c>
      <c r="DU81" s="15">
        <f>SUMIFS(CP_Forecast!$F$5:$F$38,CP_Forecast!$E$5:$E$38,Capacity_Charges!DU$6)</f>
        <v>5.3045000000000009</v>
      </c>
      <c r="DV81" s="15">
        <f>SUMIFS(CP_Forecast!$F$5:$F$38,CP_Forecast!$E$5:$E$38,Capacity_Charges!DV$6)</f>
        <v>5.3045000000000009</v>
      </c>
      <c r="DW81" s="15">
        <f>SUMIFS(CP_Forecast!$F$5:$F$38,CP_Forecast!$E$5:$E$38,Capacity_Charges!DW$6)</f>
        <v>5.3045000000000009</v>
      </c>
      <c r="DX81" s="15">
        <f>SUMIFS(CP_Forecast!$F$5:$F$38,CP_Forecast!$E$5:$E$38,Capacity_Charges!DX$6)</f>
        <v>5.3045000000000009</v>
      </c>
      <c r="DY81" s="15">
        <f>SUMIFS(CP_Forecast!$F$5:$F$38,CP_Forecast!$E$5:$E$38,Capacity_Charges!DY$6)</f>
        <v>5.3045000000000009</v>
      </c>
      <c r="DZ81" s="15">
        <f>SUMIFS(CP_Forecast!$F$5:$F$38,CP_Forecast!$E$5:$E$38,Capacity_Charges!DZ$6)</f>
        <v>5.4636350000000009</v>
      </c>
      <c r="EA81" s="15">
        <f>SUMIFS(CP_Forecast!$F$5:$F$38,CP_Forecast!$E$5:$E$38,Capacity_Charges!EA$6)</f>
        <v>5.4636350000000009</v>
      </c>
      <c r="EB81" s="15">
        <f>SUMIFS(CP_Forecast!$F$5:$F$38,CP_Forecast!$E$5:$E$38,Capacity_Charges!EB$6)</f>
        <v>5.4636350000000009</v>
      </c>
      <c r="EC81" s="15">
        <f>SUMIFS(CP_Forecast!$F$5:$F$38,CP_Forecast!$E$5:$E$38,Capacity_Charges!EC$6)</f>
        <v>5.4636350000000009</v>
      </c>
      <c r="ED81" s="15">
        <f>SUMIFS(CP_Forecast!$F$5:$F$38,CP_Forecast!$E$5:$E$38,Capacity_Charges!ED$6)</f>
        <v>5.4636350000000009</v>
      </c>
      <c r="EE81" s="15">
        <f>SUMIFS(CP_Forecast!$F$5:$F$38,CP_Forecast!$E$5:$E$38,Capacity_Charges!EE$6)</f>
        <v>5.4636350000000009</v>
      </c>
      <c r="EF81" s="15">
        <f>SUMIFS(CP_Forecast!$F$5:$F$38,CP_Forecast!$E$5:$E$38,Capacity_Charges!EF$6)</f>
        <v>5.4636350000000009</v>
      </c>
      <c r="EG81" s="15">
        <f>SUMIFS(CP_Forecast!$F$5:$F$38,CP_Forecast!$E$5:$E$38,Capacity_Charges!EG$6)</f>
        <v>5.4636350000000009</v>
      </c>
      <c r="EH81" s="15">
        <f>SUMIFS(CP_Forecast!$F$5:$F$38,CP_Forecast!$E$5:$E$38,Capacity_Charges!EH$6)</f>
        <v>5.4636350000000009</v>
      </c>
      <c r="EI81" s="15">
        <f>SUMIFS(CP_Forecast!$F$5:$F$38,CP_Forecast!$E$5:$E$38,Capacity_Charges!EI$6)</f>
        <v>5.4636350000000009</v>
      </c>
      <c r="EJ81" s="15">
        <f>SUMIFS(CP_Forecast!$F$5:$F$38,CP_Forecast!$E$5:$E$38,Capacity_Charges!EJ$6)</f>
        <v>5.4636350000000009</v>
      </c>
      <c r="EK81" s="15">
        <f>SUMIFS(CP_Forecast!$F$5:$F$38,CP_Forecast!$E$5:$E$38,Capacity_Charges!EK$6)</f>
        <v>5.4636350000000009</v>
      </c>
      <c r="EL81" s="15">
        <f>SUMIFS(CP_Forecast!$F$5:$F$38,CP_Forecast!$E$5:$E$38,Capacity_Charges!EL$6)</f>
        <v>5.6275440500000009</v>
      </c>
      <c r="EM81" s="15">
        <f>SUMIFS(CP_Forecast!$F$5:$F$38,CP_Forecast!$E$5:$E$38,Capacity_Charges!EM$6)</f>
        <v>5.6275440500000009</v>
      </c>
      <c r="EN81" s="15">
        <f>SUMIFS(CP_Forecast!$F$5:$F$38,CP_Forecast!$E$5:$E$38,Capacity_Charges!EN$6)</f>
        <v>5.6275440500000009</v>
      </c>
      <c r="EO81" s="15">
        <f>SUMIFS(CP_Forecast!$F$5:$F$38,CP_Forecast!$E$5:$E$38,Capacity_Charges!EO$6)</f>
        <v>5.6275440500000009</v>
      </c>
      <c r="EP81" s="15">
        <f>SUMIFS(CP_Forecast!$F$5:$F$38,CP_Forecast!$E$5:$E$38,Capacity_Charges!EP$6)</f>
        <v>5.6275440500000009</v>
      </c>
      <c r="EQ81" s="15">
        <f>SUMIFS(CP_Forecast!$F$5:$F$38,CP_Forecast!$E$5:$E$38,Capacity_Charges!EQ$6)</f>
        <v>5.6275440500000009</v>
      </c>
      <c r="ER81" s="15">
        <f>SUMIFS(CP_Forecast!$F$5:$F$38,CP_Forecast!$E$5:$E$38,Capacity_Charges!ER$6)</f>
        <v>5.6275440500000009</v>
      </c>
      <c r="ES81" s="15">
        <f>SUMIFS(CP_Forecast!$F$5:$F$38,CP_Forecast!$E$5:$E$38,Capacity_Charges!ES$6)</f>
        <v>5.6275440500000009</v>
      </c>
      <c r="ET81" s="15">
        <f>SUMIFS(CP_Forecast!$F$5:$F$38,CP_Forecast!$E$5:$E$38,Capacity_Charges!ET$6)</f>
        <v>5.6275440500000009</v>
      </c>
      <c r="EU81" s="15">
        <f>SUMIFS(CP_Forecast!$F$5:$F$38,CP_Forecast!$E$5:$E$38,Capacity_Charges!EU$6)</f>
        <v>5.6275440500000009</v>
      </c>
      <c r="EV81" s="15">
        <f>SUMIFS(CP_Forecast!$F$5:$F$38,CP_Forecast!$E$5:$E$38,Capacity_Charges!EV$6)</f>
        <v>5.6275440500000009</v>
      </c>
      <c r="EW81" s="15">
        <f>SUMIFS(CP_Forecast!$F$5:$F$38,CP_Forecast!$E$5:$E$38,Capacity_Charges!EW$6)</f>
        <v>5.6275440500000009</v>
      </c>
      <c r="EX81" s="15">
        <f>SUMIFS(CP_Forecast!$F$5:$F$38,CP_Forecast!$E$5:$E$38,Capacity_Charges!EX$6)</f>
        <v>5.796370371500001</v>
      </c>
      <c r="EY81" s="15">
        <f>SUMIFS(CP_Forecast!$F$5:$F$38,CP_Forecast!$E$5:$E$38,Capacity_Charges!EY$6)</f>
        <v>5.796370371500001</v>
      </c>
      <c r="EZ81" s="15">
        <f>SUMIFS(CP_Forecast!$F$5:$F$38,CP_Forecast!$E$5:$E$38,Capacity_Charges!EZ$6)</f>
        <v>5.796370371500001</v>
      </c>
      <c r="FA81" s="15">
        <f>SUMIFS(CP_Forecast!$F$5:$F$38,CP_Forecast!$E$5:$E$38,Capacity_Charges!FA$6)</f>
        <v>5.796370371500001</v>
      </c>
      <c r="FB81" s="15">
        <f>SUMIFS(CP_Forecast!$F$5:$F$38,CP_Forecast!$E$5:$E$38,Capacity_Charges!FB$6)</f>
        <v>5.796370371500001</v>
      </c>
      <c r="FC81" s="15">
        <f>SUMIFS(CP_Forecast!$F$5:$F$38,CP_Forecast!$E$5:$E$38,Capacity_Charges!FC$6)</f>
        <v>5.796370371500001</v>
      </c>
      <c r="FD81" s="15">
        <f>SUMIFS(CP_Forecast!$F$5:$F$38,CP_Forecast!$E$5:$E$38,Capacity_Charges!FD$6)</f>
        <v>5.796370371500001</v>
      </c>
      <c r="FE81" s="15">
        <f>SUMIFS(CP_Forecast!$F$5:$F$38,CP_Forecast!$E$5:$E$38,Capacity_Charges!FE$6)</f>
        <v>5.796370371500001</v>
      </c>
      <c r="FF81" s="15">
        <f>SUMIFS(CP_Forecast!$F$5:$F$38,CP_Forecast!$E$5:$E$38,Capacity_Charges!FF$6)</f>
        <v>5.796370371500001</v>
      </c>
      <c r="FG81" s="15">
        <f>SUMIFS(CP_Forecast!$F$5:$F$38,CP_Forecast!$E$5:$E$38,Capacity_Charges!FG$6)</f>
        <v>5.796370371500001</v>
      </c>
      <c r="FH81" s="15">
        <f>SUMIFS(CP_Forecast!$F$5:$F$38,CP_Forecast!$E$5:$E$38,Capacity_Charges!FH$6)</f>
        <v>5.796370371500001</v>
      </c>
      <c r="FI81" s="15">
        <f>SUMIFS(CP_Forecast!$F$5:$F$38,CP_Forecast!$E$5:$E$38,Capacity_Charges!FI$6)</f>
        <v>5.796370371500001</v>
      </c>
      <c r="FJ81" s="15">
        <f>SUMIFS(CP_Forecast!$F$5:$F$38,CP_Forecast!$E$5:$E$38,Capacity_Charges!FJ$6)</f>
        <v>5.9702614826450011</v>
      </c>
      <c r="FK81" s="15">
        <f>SUMIFS(CP_Forecast!$F$5:$F$38,CP_Forecast!$E$5:$E$38,Capacity_Charges!FK$6)</f>
        <v>5.9702614826450011</v>
      </c>
      <c r="FL81" s="15">
        <f>SUMIFS(CP_Forecast!$F$5:$F$38,CP_Forecast!$E$5:$E$38,Capacity_Charges!FL$6)</f>
        <v>5.9702614826450011</v>
      </c>
      <c r="FM81" s="15">
        <f>SUMIFS(CP_Forecast!$F$5:$F$38,CP_Forecast!$E$5:$E$38,Capacity_Charges!FM$6)</f>
        <v>5.9702614826450011</v>
      </c>
      <c r="FN81" s="15">
        <f>SUMIFS(CP_Forecast!$F$5:$F$38,CP_Forecast!$E$5:$E$38,Capacity_Charges!FN$6)</f>
        <v>5.9702614826450011</v>
      </c>
      <c r="FO81" s="15">
        <f>SUMIFS(CP_Forecast!$F$5:$F$38,CP_Forecast!$E$5:$E$38,Capacity_Charges!FO$6)</f>
        <v>5.9702614826450011</v>
      </c>
      <c r="FP81" s="15">
        <f>SUMIFS(CP_Forecast!$F$5:$F$38,CP_Forecast!$E$5:$E$38,Capacity_Charges!FP$6)</f>
        <v>5.9702614826450011</v>
      </c>
      <c r="FQ81" s="15">
        <f>SUMIFS(CP_Forecast!$F$5:$F$38,CP_Forecast!$E$5:$E$38,Capacity_Charges!FQ$6)</f>
        <v>5.9702614826450011</v>
      </c>
      <c r="FR81" s="15">
        <f>SUMIFS(CP_Forecast!$F$5:$F$38,CP_Forecast!$E$5:$E$38,Capacity_Charges!FR$6)</f>
        <v>5.9702614826450011</v>
      </c>
      <c r="FS81" s="15">
        <f>SUMIFS(CP_Forecast!$F$5:$F$38,CP_Forecast!$E$5:$E$38,Capacity_Charges!FS$6)</f>
        <v>5.9702614826450011</v>
      </c>
      <c r="FT81" s="15">
        <f>SUMIFS(CP_Forecast!$F$5:$F$38,CP_Forecast!$E$5:$E$38,Capacity_Charges!FT$6)</f>
        <v>5.9702614826450011</v>
      </c>
      <c r="FU81" s="15">
        <f>SUMIFS(CP_Forecast!$F$5:$F$38,CP_Forecast!$E$5:$E$38,Capacity_Charges!FU$6)</f>
        <v>5.9702614826450011</v>
      </c>
      <c r="FV81" s="15">
        <f>SUMIFS(CP_Forecast!$F$5:$F$38,CP_Forecast!$E$5:$E$38,Capacity_Charges!FV$6)</f>
        <v>6.1493693271243517</v>
      </c>
      <c r="FW81" s="15">
        <f>SUMIFS(CP_Forecast!$F$5:$F$38,CP_Forecast!$E$5:$E$38,Capacity_Charges!FW$6)</f>
        <v>6.1493693271243517</v>
      </c>
      <c r="FX81" s="15">
        <f>SUMIFS(CP_Forecast!$F$5:$F$38,CP_Forecast!$E$5:$E$38,Capacity_Charges!FX$6)</f>
        <v>6.1493693271243517</v>
      </c>
      <c r="FY81" s="15">
        <f>SUMIFS(CP_Forecast!$F$5:$F$38,CP_Forecast!$E$5:$E$38,Capacity_Charges!FY$6)</f>
        <v>6.1493693271243517</v>
      </c>
      <c r="FZ81" s="15">
        <f>SUMIFS(CP_Forecast!$F$5:$F$38,CP_Forecast!$E$5:$E$38,Capacity_Charges!FZ$6)</f>
        <v>6.1493693271243517</v>
      </c>
      <c r="GA81" s="15">
        <f>SUMIFS(CP_Forecast!$F$5:$F$38,CP_Forecast!$E$5:$E$38,Capacity_Charges!GA$6)</f>
        <v>6.1493693271243517</v>
      </c>
      <c r="GB81" s="15">
        <f>SUMIFS(CP_Forecast!$F$5:$F$38,CP_Forecast!$E$5:$E$38,Capacity_Charges!GB$6)</f>
        <v>6.1493693271243517</v>
      </c>
      <c r="GC81" s="15">
        <f>SUMIFS(CP_Forecast!$F$5:$F$38,CP_Forecast!$E$5:$E$38,Capacity_Charges!GC$6)</f>
        <v>6.1493693271243517</v>
      </c>
      <c r="GD81" s="15">
        <f>SUMIFS(CP_Forecast!$F$5:$F$38,CP_Forecast!$E$5:$E$38,Capacity_Charges!GD$6)</f>
        <v>6.1493693271243517</v>
      </c>
      <c r="GE81" s="15">
        <f>SUMIFS(CP_Forecast!$F$5:$F$38,CP_Forecast!$E$5:$E$38,Capacity_Charges!GE$6)</f>
        <v>6.1493693271243517</v>
      </c>
      <c r="GF81" s="15">
        <f>SUMIFS(CP_Forecast!$F$5:$F$38,CP_Forecast!$E$5:$E$38,Capacity_Charges!GF$6)</f>
        <v>6.1493693271243517</v>
      </c>
      <c r="GG81" s="15">
        <f>SUMIFS(CP_Forecast!$F$5:$F$38,CP_Forecast!$E$5:$E$38,Capacity_Charges!GG$6)</f>
        <v>6.1493693271243517</v>
      </c>
      <c r="GH81" s="15">
        <f>SUMIFS(CP_Forecast!$F$5:$F$38,CP_Forecast!$E$5:$E$38,Capacity_Charges!GH$6)</f>
        <v>6.3338504069380823</v>
      </c>
      <c r="GI81" s="15">
        <f>SUMIFS(CP_Forecast!$F$5:$F$38,CP_Forecast!$E$5:$E$38,Capacity_Charges!GI$6)</f>
        <v>6.3338504069380823</v>
      </c>
      <c r="GJ81" s="15">
        <f>SUMIFS(CP_Forecast!$F$5:$F$38,CP_Forecast!$E$5:$E$38,Capacity_Charges!GJ$6)</f>
        <v>6.3338504069380823</v>
      </c>
      <c r="GK81" s="15">
        <f>SUMIFS(CP_Forecast!$F$5:$F$38,CP_Forecast!$E$5:$E$38,Capacity_Charges!GK$6)</f>
        <v>6.3338504069380823</v>
      </c>
      <c r="GL81" s="15">
        <f>SUMIFS(CP_Forecast!$F$5:$F$38,CP_Forecast!$E$5:$E$38,Capacity_Charges!GL$6)</f>
        <v>6.3338504069380823</v>
      </c>
      <c r="GM81" s="15">
        <f>SUMIFS(CP_Forecast!$F$5:$F$38,CP_Forecast!$E$5:$E$38,Capacity_Charges!GM$6)</f>
        <v>6.3338504069380823</v>
      </c>
      <c r="GN81" s="15">
        <f>SUMIFS(CP_Forecast!$F$5:$F$38,CP_Forecast!$E$5:$E$38,Capacity_Charges!GN$6)</f>
        <v>6.3338504069380823</v>
      </c>
      <c r="GO81" s="15">
        <f>SUMIFS(CP_Forecast!$F$5:$F$38,CP_Forecast!$E$5:$E$38,Capacity_Charges!GO$6)</f>
        <v>6.3338504069380823</v>
      </c>
      <c r="GP81" s="15">
        <f>SUMIFS(CP_Forecast!$F$5:$F$38,CP_Forecast!$E$5:$E$38,Capacity_Charges!GP$6)</f>
        <v>6.3338504069380823</v>
      </c>
      <c r="GQ81" s="15">
        <f>SUMIFS(CP_Forecast!$F$5:$F$38,CP_Forecast!$E$5:$E$38,Capacity_Charges!GQ$6)</f>
        <v>6.3338504069380823</v>
      </c>
      <c r="GR81" s="15">
        <f>SUMIFS(CP_Forecast!$F$5:$F$38,CP_Forecast!$E$5:$E$38,Capacity_Charges!GR$6)</f>
        <v>6.3338504069380823</v>
      </c>
      <c r="GS81" s="15">
        <f>SUMIFS(CP_Forecast!$F$5:$F$38,CP_Forecast!$E$5:$E$38,Capacity_Charges!GS$6)</f>
        <v>6.3338504069380823</v>
      </c>
      <c r="GT81" s="15">
        <f>SUMIFS(CP_Forecast!$F$5:$F$38,CP_Forecast!$E$5:$E$38,Capacity_Charges!GT$6)</f>
        <v>6.5238659191462247</v>
      </c>
      <c r="GU81" s="15">
        <f>SUMIFS(CP_Forecast!$F$5:$F$38,CP_Forecast!$E$5:$E$38,Capacity_Charges!GU$6)</f>
        <v>6.5238659191462247</v>
      </c>
      <c r="GV81" s="15">
        <f>SUMIFS(CP_Forecast!$F$5:$F$38,CP_Forecast!$E$5:$E$38,Capacity_Charges!GV$6)</f>
        <v>6.5238659191462247</v>
      </c>
      <c r="GW81" s="15">
        <f>SUMIFS(CP_Forecast!$F$5:$F$38,CP_Forecast!$E$5:$E$38,Capacity_Charges!GW$6)</f>
        <v>6.5238659191462247</v>
      </c>
      <c r="GX81" s="15">
        <f>SUMIFS(CP_Forecast!$F$5:$F$38,CP_Forecast!$E$5:$E$38,Capacity_Charges!GX$6)</f>
        <v>6.5238659191462247</v>
      </c>
      <c r="GY81" s="15">
        <f>SUMIFS(CP_Forecast!$F$5:$F$38,CP_Forecast!$E$5:$E$38,Capacity_Charges!GY$6)</f>
        <v>6.5238659191462247</v>
      </c>
      <c r="GZ81" s="15">
        <f>SUMIFS(CP_Forecast!$F$5:$F$38,CP_Forecast!$E$5:$E$38,Capacity_Charges!GZ$6)</f>
        <v>6.5238659191462247</v>
      </c>
      <c r="HA81" s="15">
        <f>SUMIFS(CP_Forecast!$F$5:$F$38,CP_Forecast!$E$5:$E$38,Capacity_Charges!HA$6)</f>
        <v>6.5238659191462247</v>
      </c>
      <c r="HB81" s="15">
        <f>SUMIFS(CP_Forecast!$F$5:$F$38,CP_Forecast!$E$5:$E$38,Capacity_Charges!HB$6)</f>
        <v>6.5238659191462247</v>
      </c>
      <c r="HC81" s="15">
        <f>SUMIFS(CP_Forecast!$F$5:$F$38,CP_Forecast!$E$5:$E$38,Capacity_Charges!HC$6)</f>
        <v>6.5238659191462247</v>
      </c>
      <c r="HD81" s="15">
        <f>SUMIFS(CP_Forecast!$F$5:$F$38,CP_Forecast!$E$5:$E$38,Capacity_Charges!HD$6)</f>
        <v>6.5238659191462247</v>
      </c>
      <c r="HE81" s="15">
        <f>SUMIFS(CP_Forecast!$F$5:$F$38,CP_Forecast!$E$5:$E$38,Capacity_Charges!HE$6)</f>
        <v>6.5238659191462247</v>
      </c>
      <c r="HF81" s="15">
        <f>SUMIFS(CP_Forecast!$F$5:$F$38,CP_Forecast!$E$5:$E$38,Capacity_Charges!HF$6)</f>
        <v>6.7195818967206113</v>
      </c>
      <c r="HG81" s="15">
        <f>SUMIFS(CP_Forecast!$F$5:$F$38,CP_Forecast!$E$5:$E$38,Capacity_Charges!HG$6)</f>
        <v>6.7195818967206113</v>
      </c>
      <c r="HH81" s="15">
        <f>SUMIFS(CP_Forecast!$F$5:$F$38,CP_Forecast!$E$5:$E$38,Capacity_Charges!HH$6)</f>
        <v>6.7195818967206113</v>
      </c>
      <c r="HI81" s="15">
        <f>SUMIFS(CP_Forecast!$F$5:$F$38,CP_Forecast!$E$5:$E$38,Capacity_Charges!HI$6)</f>
        <v>6.7195818967206113</v>
      </c>
      <c r="HJ81" s="15">
        <f>SUMIFS(CP_Forecast!$F$5:$F$38,CP_Forecast!$E$5:$E$38,Capacity_Charges!HJ$6)</f>
        <v>6.7195818967206113</v>
      </c>
      <c r="HK81" s="15">
        <f>SUMIFS(CP_Forecast!$F$5:$F$38,CP_Forecast!$E$5:$E$38,Capacity_Charges!HK$6)</f>
        <v>6.7195818967206113</v>
      </c>
      <c r="HL81" s="15">
        <f>SUMIFS(CP_Forecast!$F$5:$F$38,CP_Forecast!$E$5:$E$38,Capacity_Charges!HL$6)</f>
        <v>6.7195818967206113</v>
      </c>
      <c r="HM81" s="15">
        <f>SUMIFS(CP_Forecast!$F$5:$F$38,CP_Forecast!$E$5:$E$38,Capacity_Charges!HM$6)</f>
        <v>6.7195818967206113</v>
      </c>
      <c r="HN81" s="15">
        <f>SUMIFS(CP_Forecast!$F$5:$F$38,CP_Forecast!$E$5:$E$38,Capacity_Charges!HN$6)</f>
        <v>6.7195818967206113</v>
      </c>
      <c r="HO81" s="15">
        <f>SUMIFS(CP_Forecast!$F$5:$F$38,CP_Forecast!$E$5:$E$38,Capacity_Charges!HO$6)</f>
        <v>6.7195818967206113</v>
      </c>
      <c r="HP81" s="15">
        <f>SUMIFS(CP_Forecast!$F$5:$F$38,CP_Forecast!$E$5:$E$38,Capacity_Charges!HP$6)</f>
        <v>6.7195818967206113</v>
      </c>
      <c r="HQ81" s="15">
        <f>SUMIFS(CP_Forecast!$F$5:$F$38,CP_Forecast!$E$5:$E$38,Capacity_Charges!HQ$6)</f>
        <v>6.7195818967206113</v>
      </c>
      <c r="HR81" s="15">
        <f>SUMIFS(CP_Forecast!$F$5:$F$38,CP_Forecast!$E$5:$E$38,Capacity_Charges!HR$6)</f>
        <v>6.9211693536222301</v>
      </c>
      <c r="HS81" s="15">
        <f>SUMIFS(CP_Forecast!$F$5:$F$38,CP_Forecast!$E$5:$E$38,Capacity_Charges!HS$6)</f>
        <v>6.9211693536222301</v>
      </c>
      <c r="HT81" s="15">
        <f>SUMIFS(CP_Forecast!$F$5:$F$38,CP_Forecast!$E$5:$E$38,Capacity_Charges!HT$6)</f>
        <v>6.9211693536222301</v>
      </c>
      <c r="HU81" s="15">
        <f>SUMIFS(CP_Forecast!$F$5:$F$38,CP_Forecast!$E$5:$E$38,Capacity_Charges!HU$6)</f>
        <v>6.9211693536222301</v>
      </c>
      <c r="HV81" s="15">
        <f>SUMIFS(CP_Forecast!$F$5:$F$38,CP_Forecast!$E$5:$E$38,Capacity_Charges!HV$6)</f>
        <v>6.9211693536222301</v>
      </c>
      <c r="HW81" s="15">
        <f>SUMIFS(CP_Forecast!$F$5:$F$38,CP_Forecast!$E$5:$E$38,Capacity_Charges!HW$6)</f>
        <v>6.9211693536222301</v>
      </c>
      <c r="HX81" s="15">
        <f>SUMIFS(CP_Forecast!$F$5:$F$38,CP_Forecast!$E$5:$E$38,Capacity_Charges!HX$6)</f>
        <v>6.9211693536222301</v>
      </c>
      <c r="HY81" s="15">
        <f>SUMIFS(CP_Forecast!$F$5:$F$38,CP_Forecast!$E$5:$E$38,Capacity_Charges!HY$6)</f>
        <v>6.9211693536222301</v>
      </c>
      <c r="HZ81" s="15">
        <f>SUMIFS(CP_Forecast!$F$5:$F$38,CP_Forecast!$E$5:$E$38,Capacity_Charges!HZ$6)</f>
        <v>6.9211693536222301</v>
      </c>
      <c r="IA81" s="15">
        <f>SUMIFS(CP_Forecast!$F$5:$F$38,CP_Forecast!$E$5:$E$38,Capacity_Charges!IA$6)</f>
        <v>6.9211693536222301</v>
      </c>
      <c r="IB81" s="15">
        <f>SUMIFS(CP_Forecast!$F$5:$F$38,CP_Forecast!$E$5:$E$38,Capacity_Charges!IB$6)</f>
        <v>6.9211693536222301</v>
      </c>
      <c r="IC81" s="15">
        <f>SUMIFS(CP_Forecast!$F$5:$F$38,CP_Forecast!$E$5:$E$38,Capacity_Charges!IC$6)</f>
        <v>6.9211693536222301</v>
      </c>
      <c r="ID81" s="15">
        <f>SUMIFS(CP_Forecast!$F$5:$F$38,CP_Forecast!$E$5:$E$38,Capacity_Charges!ID$6)</f>
        <v>7.1288044342308972</v>
      </c>
      <c r="IE81" s="15">
        <f>SUMIFS(CP_Forecast!$F$5:$F$38,CP_Forecast!$E$5:$E$38,Capacity_Charges!IE$6)</f>
        <v>7.1288044342308972</v>
      </c>
      <c r="IF81" s="15">
        <f>SUMIFS(CP_Forecast!$F$5:$F$38,CP_Forecast!$E$5:$E$38,Capacity_Charges!IF$6)</f>
        <v>7.1288044342308972</v>
      </c>
      <c r="IG81" s="15">
        <f>SUMIFS(CP_Forecast!$F$5:$F$38,CP_Forecast!$E$5:$E$38,Capacity_Charges!IG$6)</f>
        <v>7.1288044342308972</v>
      </c>
      <c r="IH81" s="15">
        <f>SUMIFS(CP_Forecast!$F$5:$F$38,CP_Forecast!$E$5:$E$38,Capacity_Charges!IH$6)</f>
        <v>7.1288044342308972</v>
      </c>
      <c r="II81" s="15">
        <f>SUMIFS(CP_Forecast!$F$5:$F$38,CP_Forecast!$E$5:$E$38,Capacity_Charges!II$6)</f>
        <v>7.1288044342308972</v>
      </c>
      <c r="IJ81" s="15">
        <f>SUMIFS(CP_Forecast!$F$5:$F$38,CP_Forecast!$E$5:$E$38,Capacity_Charges!IJ$6)</f>
        <v>7.1288044342308972</v>
      </c>
      <c r="IK81" s="15">
        <f>SUMIFS(CP_Forecast!$F$5:$F$38,CP_Forecast!$E$5:$E$38,Capacity_Charges!IK$6)</f>
        <v>7.1288044342308972</v>
      </c>
      <c r="IL81" s="15">
        <f>SUMIFS(CP_Forecast!$F$5:$F$38,CP_Forecast!$E$5:$E$38,Capacity_Charges!IL$6)</f>
        <v>7.1288044342308972</v>
      </c>
      <c r="IM81" s="15">
        <f>SUMIFS(CP_Forecast!$F$5:$F$38,CP_Forecast!$E$5:$E$38,Capacity_Charges!IM$6)</f>
        <v>7.1288044342308972</v>
      </c>
      <c r="IN81" s="15">
        <f>SUMIFS(CP_Forecast!$F$5:$F$38,CP_Forecast!$E$5:$E$38,Capacity_Charges!IN$6)</f>
        <v>7.1288044342308972</v>
      </c>
      <c r="IO81" s="15">
        <f>SUMIFS(CP_Forecast!$F$5:$F$38,CP_Forecast!$E$5:$E$38,Capacity_Charges!IO$6)</f>
        <v>7.1288044342308972</v>
      </c>
      <c r="IP81" s="15">
        <f>SUMIFS(CP_Forecast!$F$5:$F$38,CP_Forecast!$E$5:$E$38,Capacity_Charges!IP$6)</f>
        <v>7.3426685672578245</v>
      </c>
      <c r="IQ81" s="15">
        <f>SUMIFS(CP_Forecast!$F$5:$F$38,CP_Forecast!$E$5:$E$38,Capacity_Charges!IQ$6)</f>
        <v>7.3426685672578245</v>
      </c>
      <c r="IR81" s="15">
        <f>SUMIFS(CP_Forecast!$F$5:$F$38,CP_Forecast!$E$5:$E$38,Capacity_Charges!IR$6)</f>
        <v>7.3426685672578245</v>
      </c>
      <c r="IS81" s="15">
        <f>SUMIFS(CP_Forecast!$F$5:$F$38,CP_Forecast!$E$5:$E$38,Capacity_Charges!IS$6)</f>
        <v>7.3426685672578245</v>
      </c>
      <c r="IT81" s="15">
        <f>SUMIFS(CP_Forecast!$F$5:$F$38,CP_Forecast!$E$5:$E$38,Capacity_Charges!IT$6)</f>
        <v>7.3426685672578245</v>
      </c>
      <c r="IU81" s="15">
        <f>SUMIFS(CP_Forecast!$F$5:$F$38,CP_Forecast!$E$5:$E$38,Capacity_Charges!IU$6)</f>
        <v>7.3426685672578245</v>
      </c>
      <c r="IV81" s="15">
        <f>SUMIFS(CP_Forecast!$F$5:$F$38,CP_Forecast!$E$5:$E$38,Capacity_Charges!IV$6)</f>
        <v>7.3426685672578245</v>
      </c>
      <c r="IW81" s="15">
        <f>SUMIFS(CP_Forecast!$F$5:$F$38,CP_Forecast!$E$5:$E$38,Capacity_Charges!IW$6)</f>
        <v>7.3426685672578245</v>
      </c>
      <c r="IX81" s="15">
        <f>SUMIFS(CP_Forecast!$F$5:$F$38,CP_Forecast!$E$5:$E$38,Capacity_Charges!IX$6)</f>
        <v>7.3426685672578245</v>
      </c>
      <c r="IY81" s="15">
        <f>SUMIFS(CP_Forecast!$F$5:$F$38,CP_Forecast!$E$5:$E$38,Capacity_Charges!IY$6)</f>
        <v>7.3426685672578245</v>
      </c>
      <c r="IZ81" s="15">
        <f>SUMIFS(CP_Forecast!$F$5:$F$38,CP_Forecast!$E$5:$E$38,Capacity_Charges!IZ$6)</f>
        <v>7.3426685672578245</v>
      </c>
      <c r="JA81" s="15">
        <f>SUMIFS(CP_Forecast!$F$5:$F$38,CP_Forecast!$E$5:$E$38,Capacity_Charges!JA$6)</f>
        <v>7.3426685672578245</v>
      </c>
      <c r="JB81" s="15">
        <f>SUMIFS(CP_Forecast!$F$5:$F$38,CP_Forecast!$E$5:$E$38,Capacity_Charges!JB$6)</f>
        <v>7.5629486242755597</v>
      </c>
      <c r="JC81" s="15">
        <f>SUMIFS(CP_Forecast!$F$5:$F$38,CP_Forecast!$E$5:$E$38,Capacity_Charges!JC$6)</f>
        <v>7.5629486242755597</v>
      </c>
      <c r="JD81" s="15">
        <f>SUMIFS(CP_Forecast!$F$5:$F$38,CP_Forecast!$E$5:$E$38,Capacity_Charges!JD$6)</f>
        <v>7.5629486242755597</v>
      </c>
      <c r="JE81" s="15">
        <f>SUMIFS(CP_Forecast!$F$5:$F$38,CP_Forecast!$E$5:$E$38,Capacity_Charges!JE$6)</f>
        <v>7.5629486242755597</v>
      </c>
      <c r="JF81" s="15">
        <f>SUMIFS(CP_Forecast!$F$5:$F$38,CP_Forecast!$E$5:$E$38,Capacity_Charges!JF$6)</f>
        <v>7.5629486242755597</v>
      </c>
      <c r="JG81" s="15">
        <f>SUMIFS(CP_Forecast!$F$5:$F$38,CP_Forecast!$E$5:$E$38,Capacity_Charges!JG$6)</f>
        <v>7.5629486242755597</v>
      </c>
      <c r="JH81" s="15">
        <f>SUMIFS(CP_Forecast!$F$5:$F$38,CP_Forecast!$E$5:$E$38,Capacity_Charges!JH$6)</f>
        <v>7.5629486242755597</v>
      </c>
      <c r="JI81" s="15">
        <f>SUMIFS(CP_Forecast!$F$5:$F$38,CP_Forecast!$E$5:$E$38,Capacity_Charges!JI$6)</f>
        <v>7.5629486242755597</v>
      </c>
      <c r="JJ81" s="15">
        <f>SUMIFS(CP_Forecast!$F$5:$F$38,CP_Forecast!$E$5:$E$38,Capacity_Charges!JJ$6)</f>
        <v>7.5629486242755597</v>
      </c>
      <c r="JK81" s="15">
        <f>SUMIFS(CP_Forecast!$F$5:$F$38,CP_Forecast!$E$5:$E$38,Capacity_Charges!JK$6)</f>
        <v>7.5629486242755597</v>
      </c>
      <c r="JL81" s="15">
        <f>SUMIFS(CP_Forecast!$F$5:$F$38,CP_Forecast!$E$5:$E$38,Capacity_Charges!JL$6)</f>
        <v>7.5629486242755597</v>
      </c>
      <c r="JM81" s="15">
        <f>SUMIFS(CP_Forecast!$F$5:$F$38,CP_Forecast!$E$5:$E$38,Capacity_Charges!JM$6)</f>
        <v>7.5629486242755597</v>
      </c>
      <c r="JN81" s="15">
        <f>SUMIFS(CP_Forecast!$F$5:$F$38,CP_Forecast!$E$5:$E$38,Capacity_Charges!JN$6)</f>
        <v>7.7898370830038264</v>
      </c>
      <c r="JO81" s="15">
        <f>SUMIFS(CP_Forecast!$F$5:$F$38,CP_Forecast!$E$5:$E$38,Capacity_Charges!JO$6)</f>
        <v>7.7898370830038264</v>
      </c>
      <c r="JP81" s="15">
        <f>SUMIFS(CP_Forecast!$F$5:$F$38,CP_Forecast!$E$5:$E$38,Capacity_Charges!JP$6)</f>
        <v>7.7898370830038264</v>
      </c>
      <c r="JQ81" s="15">
        <f>SUMIFS(CP_Forecast!$F$5:$F$38,CP_Forecast!$E$5:$E$38,Capacity_Charges!JQ$6)</f>
        <v>7.7898370830038264</v>
      </c>
      <c r="JR81" s="15">
        <f>SUMIFS(CP_Forecast!$F$5:$F$38,CP_Forecast!$E$5:$E$38,Capacity_Charges!JR$6)</f>
        <v>7.7898370830038264</v>
      </c>
      <c r="JS81" s="15">
        <f>SUMIFS(CP_Forecast!$F$5:$F$38,CP_Forecast!$E$5:$E$38,Capacity_Charges!JS$6)</f>
        <v>7.7898370830038264</v>
      </c>
      <c r="JT81" s="15">
        <f>SUMIFS(CP_Forecast!$F$5:$F$38,CP_Forecast!$E$5:$E$38,Capacity_Charges!JT$6)</f>
        <v>7.7898370830038264</v>
      </c>
      <c r="JU81" s="15">
        <f>SUMIFS(CP_Forecast!$F$5:$F$38,CP_Forecast!$E$5:$E$38,Capacity_Charges!JU$6)</f>
        <v>7.7898370830038264</v>
      </c>
      <c r="JV81" s="15">
        <f>SUMIFS(CP_Forecast!$F$5:$F$38,CP_Forecast!$E$5:$E$38,Capacity_Charges!JV$6)</f>
        <v>7.7898370830038264</v>
      </c>
      <c r="JW81" s="15">
        <f>SUMIFS(CP_Forecast!$F$5:$F$38,CP_Forecast!$E$5:$E$38,Capacity_Charges!JW$6)</f>
        <v>7.7898370830038264</v>
      </c>
      <c r="JX81" s="15">
        <f>SUMIFS(CP_Forecast!$F$5:$F$38,CP_Forecast!$E$5:$E$38,Capacity_Charges!JX$6)</f>
        <v>7.7898370830038264</v>
      </c>
      <c r="JY81" s="15">
        <f>SUMIFS(CP_Forecast!$F$5:$F$38,CP_Forecast!$E$5:$E$38,Capacity_Charges!JY$6)</f>
        <v>7.7898370830038264</v>
      </c>
      <c r="JZ81" s="15">
        <f>SUMIFS(CP_Forecast!$F$5:$F$38,CP_Forecast!$E$5:$E$38,Capacity_Charges!JZ$6)</f>
        <v>8.0235321954939423</v>
      </c>
      <c r="KA81" s="15">
        <f>SUMIFS(CP_Forecast!$F$5:$F$38,CP_Forecast!$E$5:$E$38,Capacity_Charges!KA$6)</f>
        <v>8.0235321954939423</v>
      </c>
      <c r="KB81" s="15">
        <f>SUMIFS(CP_Forecast!$F$5:$F$38,CP_Forecast!$E$5:$E$38,Capacity_Charges!KB$6)</f>
        <v>8.0235321954939423</v>
      </c>
      <c r="KC81" s="15">
        <f>SUMIFS(CP_Forecast!$F$5:$F$38,CP_Forecast!$E$5:$E$38,Capacity_Charges!KC$6)</f>
        <v>8.0235321954939423</v>
      </c>
      <c r="KD81" s="15">
        <f>SUMIFS(CP_Forecast!$F$5:$F$38,CP_Forecast!$E$5:$E$38,Capacity_Charges!KD$6)</f>
        <v>8.0235321954939423</v>
      </c>
      <c r="KE81" s="15">
        <f>SUMIFS(CP_Forecast!$F$5:$F$38,CP_Forecast!$E$5:$E$38,Capacity_Charges!KE$6)</f>
        <v>8.0235321954939423</v>
      </c>
      <c r="KF81" s="15">
        <f>SUMIFS(CP_Forecast!$F$5:$F$38,CP_Forecast!$E$5:$E$38,Capacity_Charges!KF$6)</f>
        <v>8.0235321954939423</v>
      </c>
      <c r="KG81" s="15">
        <f>SUMIFS(CP_Forecast!$F$5:$F$38,CP_Forecast!$E$5:$E$38,Capacity_Charges!KG$6)</f>
        <v>8.0235321954939423</v>
      </c>
      <c r="KH81" s="15">
        <f>SUMIFS(CP_Forecast!$F$5:$F$38,CP_Forecast!$E$5:$E$38,Capacity_Charges!KH$6)</f>
        <v>8.0235321954939423</v>
      </c>
      <c r="KI81" s="15">
        <f>SUMIFS(CP_Forecast!$F$5:$F$38,CP_Forecast!$E$5:$E$38,Capacity_Charges!KI$6)</f>
        <v>8.0235321954939423</v>
      </c>
      <c r="KJ81" s="15">
        <f>SUMIFS(CP_Forecast!$F$5:$F$38,CP_Forecast!$E$5:$E$38,Capacity_Charges!KJ$6)</f>
        <v>8.0235321954939423</v>
      </c>
      <c r="KK81" s="15">
        <f>SUMIFS(CP_Forecast!$F$5:$F$38,CP_Forecast!$E$5:$E$38,Capacity_Charges!KK$6)</f>
        <v>8.0235321954939423</v>
      </c>
      <c r="KL81" s="15">
        <f>SUMIFS(CP_Forecast!$F$5:$F$38,CP_Forecast!$E$5:$E$38,Capacity_Charges!KL$6)</f>
        <v>8.2642381613587599</v>
      </c>
      <c r="KM81" s="15">
        <f>SUMIFS(CP_Forecast!$F$5:$F$38,CP_Forecast!$E$5:$E$38,Capacity_Charges!KM$6)</f>
        <v>8.2642381613587599</v>
      </c>
      <c r="KN81" s="15">
        <f>SUMIFS(CP_Forecast!$F$5:$F$38,CP_Forecast!$E$5:$E$38,Capacity_Charges!KN$6)</f>
        <v>8.2642381613587599</v>
      </c>
      <c r="KO81" s="15">
        <f>SUMIFS(CP_Forecast!$F$5:$F$38,CP_Forecast!$E$5:$E$38,Capacity_Charges!KO$6)</f>
        <v>8.2642381613587599</v>
      </c>
      <c r="KP81" s="15">
        <f>SUMIFS(CP_Forecast!$F$5:$F$38,CP_Forecast!$E$5:$E$38,Capacity_Charges!KP$6)</f>
        <v>8.2642381613587599</v>
      </c>
      <c r="KQ81" s="15">
        <f>SUMIFS(CP_Forecast!$F$5:$F$38,CP_Forecast!$E$5:$E$38,Capacity_Charges!KQ$6)</f>
        <v>8.2642381613587599</v>
      </c>
      <c r="KR81" s="15">
        <f>SUMIFS(CP_Forecast!$F$5:$F$38,CP_Forecast!$E$5:$E$38,Capacity_Charges!KR$6)</f>
        <v>8.2642381613587599</v>
      </c>
      <c r="KS81" s="15">
        <f>SUMIFS(CP_Forecast!$F$5:$F$38,CP_Forecast!$E$5:$E$38,Capacity_Charges!KS$6)</f>
        <v>8.2642381613587599</v>
      </c>
      <c r="KT81" s="15">
        <f>SUMIFS(CP_Forecast!$F$5:$F$38,CP_Forecast!$E$5:$E$38,Capacity_Charges!KT$6)</f>
        <v>8.2642381613587599</v>
      </c>
      <c r="KU81" s="15">
        <f>SUMIFS(CP_Forecast!$F$5:$F$38,CP_Forecast!$E$5:$E$38,Capacity_Charges!KU$6)</f>
        <v>8.2642381613587599</v>
      </c>
      <c r="KV81" s="15">
        <f>SUMIFS(CP_Forecast!$F$5:$F$38,CP_Forecast!$E$5:$E$38,Capacity_Charges!KV$6)</f>
        <v>8.2642381613587599</v>
      </c>
      <c r="KW81" s="15">
        <f>SUMIFS(CP_Forecast!$F$5:$F$38,CP_Forecast!$E$5:$E$38,Capacity_Charges!KW$6)</f>
        <v>8.2642381613587599</v>
      </c>
      <c r="KX81" s="15">
        <f>SUMIFS(CP_Forecast!$F$5:$F$38,CP_Forecast!$E$5:$E$38,Capacity_Charges!KX$6)</f>
        <v>8.5121653061995222</v>
      </c>
      <c r="KY81" s="15">
        <f>SUMIFS(CP_Forecast!$F$5:$F$38,CP_Forecast!$E$5:$E$38,Capacity_Charges!KY$6)</f>
        <v>8.5121653061995222</v>
      </c>
      <c r="KZ81" s="15">
        <f>SUMIFS(CP_Forecast!$F$5:$F$38,CP_Forecast!$E$5:$E$38,Capacity_Charges!KZ$6)</f>
        <v>8.5121653061995222</v>
      </c>
      <c r="LA81" s="15">
        <f>SUMIFS(CP_Forecast!$F$5:$F$38,CP_Forecast!$E$5:$E$38,Capacity_Charges!LA$6)</f>
        <v>8.5121653061995222</v>
      </c>
      <c r="LB81" s="15">
        <f>SUMIFS(CP_Forecast!$F$5:$F$38,CP_Forecast!$E$5:$E$38,Capacity_Charges!LB$6)</f>
        <v>8.5121653061995222</v>
      </c>
      <c r="LC81" s="15">
        <f>SUMIFS(CP_Forecast!$F$5:$F$38,CP_Forecast!$E$5:$E$38,Capacity_Charges!LC$6)</f>
        <v>8.5121653061995222</v>
      </c>
      <c r="LD81" s="15">
        <f>SUMIFS(CP_Forecast!$F$5:$F$38,CP_Forecast!$E$5:$E$38,Capacity_Charges!LD$6)</f>
        <v>8.5121653061995222</v>
      </c>
      <c r="LE81" s="15">
        <f>SUMIFS(CP_Forecast!$F$5:$F$38,CP_Forecast!$E$5:$E$38,Capacity_Charges!LE$6)</f>
        <v>8.5121653061995222</v>
      </c>
      <c r="LF81" s="15">
        <f>SUMIFS(CP_Forecast!$F$5:$F$38,CP_Forecast!$E$5:$E$38,Capacity_Charges!LF$6)</f>
        <v>8.5121653061995222</v>
      </c>
      <c r="LG81" s="15">
        <f>SUMIFS(CP_Forecast!$F$5:$F$38,CP_Forecast!$E$5:$E$38,Capacity_Charges!LG$6)</f>
        <v>8.5121653061995222</v>
      </c>
      <c r="LH81" s="15">
        <f>SUMIFS(CP_Forecast!$F$5:$F$38,CP_Forecast!$E$5:$E$38,Capacity_Charges!LH$6)</f>
        <v>8.5121653061995222</v>
      </c>
      <c r="LI81" s="15">
        <f>SUMIFS(CP_Forecast!$F$5:$F$38,CP_Forecast!$E$5:$E$38,Capacity_Charges!LI$6)</f>
        <v>8.5121653061995222</v>
      </c>
      <c r="LJ81" s="15">
        <f>SUMIFS(CP_Forecast!$F$5:$F$38,CP_Forecast!$E$5:$E$38,Capacity_Charges!LJ$6)</f>
        <v>8.7675302653855081</v>
      </c>
      <c r="LK81" s="15">
        <f>SUMIFS(CP_Forecast!$F$5:$F$38,CP_Forecast!$E$5:$E$38,Capacity_Charges!LK$6)</f>
        <v>8.7675302653855081</v>
      </c>
      <c r="LL81" s="15">
        <f>SUMIFS(CP_Forecast!$F$5:$F$38,CP_Forecast!$E$5:$E$38,Capacity_Charges!LL$6)</f>
        <v>8.7675302653855081</v>
      </c>
      <c r="LM81" s="15">
        <f>SUMIFS(CP_Forecast!$F$5:$F$38,CP_Forecast!$E$5:$E$38,Capacity_Charges!LM$6)</f>
        <v>8.7675302653855081</v>
      </c>
      <c r="LN81" s="15">
        <f>SUMIFS(CP_Forecast!$F$5:$F$38,CP_Forecast!$E$5:$E$38,Capacity_Charges!LN$6)</f>
        <v>8.7675302653855081</v>
      </c>
      <c r="LO81" s="15">
        <f>SUMIFS(CP_Forecast!$F$5:$F$38,CP_Forecast!$E$5:$E$38,Capacity_Charges!LO$6)</f>
        <v>8.7675302653855081</v>
      </c>
      <c r="LP81" s="15">
        <f>SUMIFS(CP_Forecast!$F$5:$F$38,CP_Forecast!$E$5:$E$38,Capacity_Charges!LP$6)</f>
        <v>8.7675302653855081</v>
      </c>
      <c r="LQ81" s="15">
        <f>SUMIFS(CP_Forecast!$F$5:$F$38,CP_Forecast!$E$5:$E$38,Capacity_Charges!LQ$6)</f>
        <v>8.7675302653855081</v>
      </c>
      <c r="LR81" s="15">
        <f>SUMIFS(CP_Forecast!$F$5:$F$38,CP_Forecast!$E$5:$E$38,Capacity_Charges!LR$6)</f>
        <v>8.7675302653855081</v>
      </c>
      <c r="LS81" s="15">
        <f>SUMIFS(CP_Forecast!$F$5:$F$38,CP_Forecast!$E$5:$E$38,Capacity_Charges!LS$6)</f>
        <v>8.7675302653855081</v>
      </c>
      <c r="LT81" s="15">
        <f>SUMIFS(CP_Forecast!$F$5:$F$38,CP_Forecast!$E$5:$E$38,Capacity_Charges!LT$6)</f>
        <v>8.7675302653855081</v>
      </c>
      <c r="LU81" s="15">
        <f>SUMIFS(CP_Forecast!$F$5:$F$38,CP_Forecast!$E$5:$E$38,Capacity_Charges!LU$6)</f>
        <v>8.7675302653855081</v>
      </c>
      <c r="LV81" s="15">
        <f>SUMIFS(CP_Forecast!$F$5:$F$38,CP_Forecast!$E$5:$E$38,Capacity_Charges!LV$6)</f>
        <v>9.0305561733470743</v>
      </c>
      <c r="LW81" s="15">
        <f>SUMIFS(CP_Forecast!$F$5:$F$38,CP_Forecast!$E$5:$E$38,Capacity_Charges!LW$6)</f>
        <v>9.0305561733470743</v>
      </c>
      <c r="LX81" s="15">
        <f>SUMIFS(CP_Forecast!$F$5:$F$38,CP_Forecast!$E$5:$E$38,Capacity_Charges!LX$6)</f>
        <v>9.0305561733470743</v>
      </c>
      <c r="LY81" s="15">
        <f>SUMIFS(CP_Forecast!$F$5:$F$38,CP_Forecast!$E$5:$E$38,Capacity_Charges!LY$6)</f>
        <v>9.0305561733470743</v>
      </c>
      <c r="LZ81" s="15">
        <f>SUMIFS(CP_Forecast!$F$5:$F$38,CP_Forecast!$E$5:$E$38,Capacity_Charges!LZ$6)</f>
        <v>9.0305561733470743</v>
      </c>
      <c r="MA81" s="15">
        <f>SUMIFS(CP_Forecast!$F$5:$F$38,CP_Forecast!$E$5:$E$38,Capacity_Charges!MA$6)</f>
        <v>9.0305561733470743</v>
      </c>
      <c r="MB81" s="15">
        <f>SUMIFS(CP_Forecast!$F$5:$F$38,CP_Forecast!$E$5:$E$38,Capacity_Charges!MB$6)</f>
        <v>9.0305561733470743</v>
      </c>
      <c r="MC81" s="15">
        <f>SUMIFS(CP_Forecast!$F$5:$F$38,CP_Forecast!$E$5:$E$38,Capacity_Charges!MC$6)</f>
        <v>9.0305561733470743</v>
      </c>
      <c r="MD81" s="15">
        <f>SUMIFS(CP_Forecast!$F$5:$F$38,CP_Forecast!$E$5:$E$38,Capacity_Charges!MD$6)</f>
        <v>9.0305561733470743</v>
      </c>
      <c r="ME81" s="15">
        <f>SUMIFS(CP_Forecast!$F$5:$F$38,CP_Forecast!$E$5:$E$38,Capacity_Charges!ME$6)</f>
        <v>9.0305561733470743</v>
      </c>
      <c r="MF81" s="15">
        <f>SUMIFS(CP_Forecast!$F$5:$F$38,CP_Forecast!$E$5:$E$38,Capacity_Charges!MF$6)</f>
        <v>9.0305561733470743</v>
      </c>
      <c r="MG81" s="15">
        <f>SUMIFS(CP_Forecast!$F$5:$F$38,CP_Forecast!$E$5:$E$38,Capacity_Charges!MG$6)</f>
        <v>9.0305561733470743</v>
      </c>
      <c r="MH81" s="15">
        <f>SUMIFS(CP_Forecast!$F$5:$F$38,CP_Forecast!$E$5:$E$38,Capacity_Charges!MH$6)</f>
        <v>9.301472858547486</v>
      </c>
      <c r="MI81" s="15">
        <f>SUMIFS(CP_Forecast!$F$5:$F$38,CP_Forecast!$E$5:$E$38,Capacity_Charges!MI$6)</f>
        <v>9.301472858547486</v>
      </c>
      <c r="MJ81" s="15">
        <f>SUMIFS(CP_Forecast!$F$5:$F$38,CP_Forecast!$E$5:$E$38,Capacity_Charges!MJ$6)</f>
        <v>9.301472858547486</v>
      </c>
      <c r="MK81" s="15">
        <f>SUMIFS(CP_Forecast!$F$5:$F$38,CP_Forecast!$E$5:$E$38,Capacity_Charges!MK$6)</f>
        <v>9.301472858547486</v>
      </c>
      <c r="ML81" s="15">
        <f>SUMIFS(CP_Forecast!$F$5:$F$38,CP_Forecast!$E$5:$E$38,Capacity_Charges!ML$6)</f>
        <v>9.301472858547486</v>
      </c>
      <c r="MM81" s="15">
        <f>SUMIFS(CP_Forecast!$F$5:$F$38,CP_Forecast!$E$5:$E$38,Capacity_Charges!MM$6)</f>
        <v>9.301472858547486</v>
      </c>
      <c r="MN81" s="15">
        <f>SUMIFS(CP_Forecast!$F$5:$F$38,CP_Forecast!$E$5:$E$38,Capacity_Charges!MN$6)</f>
        <v>9.301472858547486</v>
      </c>
      <c r="MO81" s="15">
        <f>SUMIFS(CP_Forecast!$F$5:$F$38,CP_Forecast!$E$5:$E$38,Capacity_Charges!MO$6)</f>
        <v>9.301472858547486</v>
      </c>
      <c r="MP81" s="15">
        <f>SUMIFS(CP_Forecast!$F$5:$F$38,CP_Forecast!$E$5:$E$38,Capacity_Charges!MP$6)</f>
        <v>9.301472858547486</v>
      </c>
      <c r="MQ81" s="15">
        <f>SUMIFS(CP_Forecast!$F$5:$F$38,CP_Forecast!$E$5:$E$38,Capacity_Charges!MQ$6)</f>
        <v>9.301472858547486</v>
      </c>
      <c r="MR81" s="15">
        <f>SUMIFS(CP_Forecast!$F$5:$F$38,CP_Forecast!$E$5:$E$38,Capacity_Charges!MR$6)</f>
        <v>9.301472858547486</v>
      </c>
      <c r="MS81" s="15">
        <f>SUMIFS(CP_Forecast!$F$5:$F$38,CP_Forecast!$E$5:$E$38,Capacity_Charges!MS$6)</f>
        <v>9.301472858547486</v>
      </c>
      <c r="MT81" s="15">
        <f>SUMIFS(CP_Forecast!$F$5:$F$38,CP_Forecast!$E$5:$E$38,Capacity_Charges!MT$6)</f>
        <v>9.5805170443039103</v>
      </c>
      <c r="MU81" s="15">
        <f>SUMIFS(CP_Forecast!$F$5:$F$38,CP_Forecast!$E$5:$E$38,Capacity_Charges!MU$6)</f>
        <v>9.5805170443039103</v>
      </c>
      <c r="MV81" s="15">
        <f>SUMIFS(CP_Forecast!$F$5:$F$38,CP_Forecast!$E$5:$E$38,Capacity_Charges!MV$6)</f>
        <v>9.5805170443039103</v>
      </c>
      <c r="MW81" s="15">
        <f>SUMIFS(CP_Forecast!$F$5:$F$38,CP_Forecast!$E$5:$E$38,Capacity_Charges!MW$6)</f>
        <v>9.5805170443039103</v>
      </c>
      <c r="MX81" s="15">
        <f>SUMIFS(CP_Forecast!$F$5:$F$38,CP_Forecast!$E$5:$E$38,Capacity_Charges!MX$6)</f>
        <v>9.5805170443039103</v>
      </c>
      <c r="MY81" s="15">
        <f>SUMIFS(CP_Forecast!$F$5:$F$38,CP_Forecast!$E$5:$E$38,Capacity_Charges!MY$6)</f>
        <v>9.5805170443039103</v>
      </c>
      <c r="MZ81" s="15">
        <f>SUMIFS(CP_Forecast!$F$5:$F$38,CP_Forecast!$E$5:$E$38,Capacity_Charges!MZ$6)</f>
        <v>9.5805170443039103</v>
      </c>
      <c r="NA81" s="1"/>
      <c r="NB81" s="19" t="str">
        <f t="shared" si="578"/>
        <v xml:space="preserve">FCM Clearing Price </v>
      </c>
      <c r="NC81" s="15">
        <f t="shared" si="579"/>
        <v>4.9640000000000004</v>
      </c>
      <c r="ND81" s="15">
        <f t="shared" si="579"/>
        <v>4.6310000000000002</v>
      </c>
      <c r="NE81" s="15">
        <f t="shared" si="579"/>
        <v>4.1462499999999993</v>
      </c>
      <c r="NF81" s="15">
        <f t="shared" si="579"/>
        <v>2.7505833333333336</v>
      </c>
      <c r="NG81" s="15">
        <f t="shared" si="579"/>
        <v>2.2786666666666666</v>
      </c>
      <c r="NH81" s="15">
        <f t="shared" si="579"/>
        <v>2.5084999999999993</v>
      </c>
      <c r="NI81" s="15">
        <f t="shared" si="579"/>
        <v>3.0962499999999999</v>
      </c>
      <c r="NJ81" s="15">
        <f t="shared" si="579"/>
        <v>3.9375</v>
      </c>
      <c r="NK81" s="15">
        <f t="shared" si="579"/>
        <v>4.6875</v>
      </c>
      <c r="NL81" s="15">
        <f t="shared" si="579"/>
        <v>5.0874999999999995</v>
      </c>
      <c r="NM81" s="15">
        <f t="shared" si="580"/>
        <v>5.2401250000000017</v>
      </c>
      <c r="NN81" s="15">
        <f t="shared" si="580"/>
        <v>5.3973287500000025</v>
      </c>
      <c r="NO81" s="15">
        <f t="shared" si="580"/>
        <v>5.5592486124999994</v>
      </c>
      <c r="NP81" s="15">
        <f t="shared" si="580"/>
        <v>5.7260260708750019</v>
      </c>
      <c r="NQ81" s="15">
        <f t="shared" si="580"/>
        <v>5.8978068530012502</v>
      </c>
      <c r="NR81" s="15">
        <f t="shared" si="580"/>
        <v>6.0747410585912895</v>
      </c>
      <c r="NS81" s="15">
        <f t="shared" si="580"/>
        <v>6.2569832903490274</v>
      </c>
      <c r="NT81" s="15">
        <f t="shared" si="580"/>
        <v>6.4446927890594994</v>
      </c>
      <c r="NU81" s="15">
        <f t="shared" si="580"/>
        <v>6.6380335727312838</v>
      </c>
      <c r="NV81" s="15">
        <f t="shared" si="580"/>
        <v>6.8371745799132233</v>
      </c>
      <c r="NW81" s="15">
        <f t="shared" si="581"/>
        <v>7.0422898173106212</v>
      </c>
      <c r="NX81" s="15">
        <f t="shared" si="581"/>
        <v>7.2535585118299366</v>
      </c>
      <c r="NY81" s="15">
        <f t="shared" si="581"/>
        <v>7.4711652671848379</v>
      </c>
      <c r="NZ81" s="15">
        <f t="shared" si="581"/>
        <v>7.6953002252003833</v>
      </c>
      <c r="OA81" s="15">
        <f t="shared" si="581"/>
        <v>7.9261592319563938</v>
      </c>
      <c r="OB81" s="15">
        <f t="shared" si="581"/>
        <v>8.1639440089150863</v>
      </c>
      <c r="OC81" s="15">
        <f t="shared" si="581"/>
        <v>8.4088623291825382</v>
      </c>
      <c r="OD81" s="15">
        <f t="shared" si="581"/>
        <v>8.6611281990580125</v>
      </c>
      <c r="OE81" s="15">
        <f t="shared" si="581"/>
        <v>8.9209620450297571</v>
      </c>
      <c r="OF81" s="15">
        <f t="shared" si="581"/>
        <v>9.1885909063806466</v>
      </c>
      <c r="OH81" s="58" t="str">
        <f>_xlfn.CONCAT(C78," ",D81)</f>
        <v xml:space="preserve">Project #10 FCM Clearing Price </v>
      </c>
    </row>
    <row r="82" spans="2:398" x14ac:dyDescent="0.25">
      <c r="C82" s="3"/>
      <c r="D82" s="19" t="s">
        <v>85</v>
      </c>
      <c r="E82" s="16">
        <f t="shared" ref="E82:BP82" si="588">-E78*E81*E79*1000</f>
        <v>0</v>
      </c>
      <c r="F82" s="16">
        <f t="shared" si="588"/>
        <v>0</v>
      </c>
      <c r="G82" s="16">
        <f t="shared" si="588"/>
        <v>0</v>
      </c>
      <c r="H82" s="16">
        <f t="shared" si="588"/>
        <v>0</v>
      </c>
      <c r="I82" s="16">
        <f t="shared" si="588"/>
        <v>0</v>
      </c>
      <c r="J82" s="145">
        <f t="shared" si="588"/>
        <v>0</v>
      </c>
      <c r="K82" s="16">
        <f t="shared" si="588"/>
        <v>0</v>
      </c>
      <c r="L82" s="16">
        <f t="shared" si="588"/>
        <v>0</v>
      </c>
      <c r="M82" s="16">
        <f t="shared" si="588"/>
        <v>0</v>
      </c>
      <c r="N82" s="16">
        <f t="shared" si="588"/>
        <v>0</v>
      </c>
      <c r="O82" s="16">
        <f t="shared" si="588"/>
        <v>0</v>
      </c>
      <c r="P82" s="16">
        <f t="shared" si="588"/>
        <v>0</v>
      </c>
      <c r="Q82" s="16">
        <f t="shared" si="588"/>
        <v>0</v>
      </c>
      <c r="R82" s="16">
        <f t="shared" si="588"/>
        <v>0</v>
      </c>
      <c r="S82" s="16">
        <f t="shared" si="588"/>
        <v>0</v>
      </c>
      <c r="T82" s="16">
        <f t="shared" si="588"/>
        <v>0</v>
      </c>
      <c r="U82" s="16">
        <f t="shared" si="588"/>
        <v>0</v>
      </c>
      <c r="V82" s="16">
        <f t="shared" si="588"/>
        <v>0</v>
      </c>
      <c r="W82" s="16">
        <f t="shared" si="588"/>
        <v>0</v>
      </c>
      <c r="X82" s="16">
        <f t="shared" si="588"/>
        <v>0</v>
      </c>
      <c r="Y82" s="16">
        <f t="shared" si="588"/>
        <v>0</v>
      </c>
      <c r="Z82" s="16">
        <f t="shared" si="588"/>
        <v>0</v>
      </c>
      <c r="AA82" s="16">
        <f t="shared" si="588"/>
        <v>0</v>
      </c>
      <c r="AB82" s="16">
        <f t="shared" si="588"/>
        <v>0</v>
      </c>
      <c r="AC82" s="16">
        <f t="shared" si="588"/>
        <v>0</v>
      </c>
      <c r="AD82" s="16">
        <f t="shared" si="588"/>
        <v>0</v>
      </c>
      <c r="AE82" s="16">
        <f t="shared" si="588"/>
        <v>0</v>
      </c>
      <c r="AF82" s="16">
        <f t="shared" si="588"/>
        <v>0</v>
      </c>
      <c r="AG82" s="16">
        <f t="shared" si="588"/>
        <v>0</v>
      </c>
      <c r="AH82" s="16">
        <f t="shared" si="588"/>
        <v>0</v>
      </c>
      <c r="AI82" s="16">
        <f t="shared" si="588"/>
        <v>0</v>
      </c>
      <c r="AJ82" s="16">
        <f t="shared" si="588"/>
        <v>0</v>
      </c>
      <c r="AK82" s="16">
        <f t="shared" si="588"/>
        <v>0</v>
      </c>
      <c r="AL82" s="16">
        <f t="shared" si="588"/>
        <v>0</v>
      </c>
      <c r="AM82" s="16">
        <f t="shared" si="588"/>
        <v>0</v>
      </c>
      <c r="AN82" s="16">
        <f t="shared" si="588"/>
        <v>0</v>
      </c>
      <c r="AO82" s="16">
        <f t="shared" si="588"/>
        <v>0</v>
      </c>
      <c r="AP82" s="16">
        <f t="shared" si="588"/>
        <v>0</v>
      </c>
      <c r="AQ82" s="16">
        <f t="shared" si="588"/>
        <v>0</v>
      </c>
      <c r="AR82" s="16">
        <f t="shared" si="588"/>
        <v>0</v>
      </c>
      <c r="AS82" s="16">
        <f t="shared" si="588"/>
        <v>0</v>
      </c>
      <c r="AT82" s="16">
        <f t="shared" si="588"/>
        <v>0</v>
      </c>
      <c r="AU82" s="16">
        <f t="shared" si="588"/>
        <v>0</v>
      </c>
      <c r="AV82" s="16">
        <f t="shared" si="588"/>
        <v>0</v>
      </c>
      <c r="AW82" s="16">
        <f t="shared" si="588"/>
        <v>0</v>
      </c>
      <c r="AX82" s="16">
        <f t="shared" si="588"/>
        <v>0</v>
      </c>
      <c r="AY82" s="16">
        <f t="shared" si="588"/>
        <v>0</v>
      </c>
      <c r="AZ82" s="16">
        <f t="shared" si="588"/>
        <v>0</v>
      </c>
      <c r="BA82" s="16">
        <f t="shared" si="588"/>
        <v>0</v>
      </c>
      <c r="BB82" s="16">
        <f t="shared" si="588"/>
        <v>0</v>
      </c>
      <c r="BC82" s="16">
        <f t="shared" si="588"/>
        <v>0</v>
      </c>
      <c r="BD82" s="16">
        <f t="shared" si="588"/>
        <v>0</v>
      </c>
      <c r="BE82" s="16">
        <f t="shared" si="588"/>
        <v>0</v>
      </c>
      <c r="BF82" s="16">
        <f t="shared" si="588"/>
        <v>0</v>
      </c>
      <c r="BG82" s="16">
        <f t="shared" si="588"/>
        <v>0</v>
      </c>
      <c r="BH82" s="16">
        <f t="shared" si="588"/>
        <v>0</v>
      </c>
      <c r="BI82" s="16">
        <f t="shared" si="588"/>
        <v>0</v>
      </c>
      <c r="BJ82" s="16">
        <f t="shared" si="588"/>
        <v>0</v>
      </c>
      <c r="BK82" s="16">
        <f t="shared" si="588"/>
        <v>0</v>
      </c>
      <c r="BL82" s="16">
        <f t="shared" si="588"/>
        <v>0</v>
      </c>
      <c r="BM82" s="16">
        <f t="shared" si="588"/>
        <v>0</v>
      </c>
      <c r="BN82" s="16">
        <f t="shared" si="588"/>
        <v>0</v>
      </c>
      <c r="BO82" s="16">
        <f t="shared" si="588"/>
        <v>0</v>
      </c>
      <c r="BP82" s="16">
        <f t="shared" si="588"/>
        <v>0</v>
      </c>
      <c r="BQ82" s="16">
        <f t="shared" ref="BQ82:EB82" si="589">-BQ78*BQ81*BQ79*1000</f>
        <v>0</v>
      </c>
      <c r="BR82" s="16">
        <f t="shared" si="589"/>
        <v>0</v>
      </c>
      <c r="BS82" s="16">
        <f t="shared" si="589"/>
        <v>0</v>
      </c>
      <c r="BT82" s="16">
        <f t="shared" si="589"/>
        <v>0</v>
      </c>
      <c r="BU82" s="16">
        <f t="shared" si="589"/>
        <v>0</v>
      </c>
      <c r="BV82" s="16">
        <f t="shared" si="589"/>
        <v>0</v>
      </c>
      <c r="BW82" s="16">
        <f t="shared" si="589"/>
        <v>0</v>
      </c>
      <c r="BX82" s="16">
        <f t="shared" si="589"/>
        <v>0</v>
      </c>
      <c r="BY82" s="16">
        <f t="shared" si="589"/>
        <v>0</v>
      </c>
      <c r="BZ82" s="16">
        <f t="shared" si="589"/>
        <v>0</v>
      </c>
      <c r="CA82" s="16">
        <f t="shared" si="589"/>
        <v>0</v>
      </c>
      <c r="CB82" s="16">
        <f t="shared" si="589"/>
        <v>0</v>
      </c>
      <c r="CC82" s="16">
        <f t="shared" si="589"/>
        <v>0</v>
      </c>
      <c r="CD82" s="16">
        <f t="shared" si="589"/>
        <v>0</v>
      </c>
      <c r="CE82" s="16">
        <f t="shared" si="589"/>
        <v>0</v>
      </c>
      <c r="CF82" s="16">
        <f t="shared" si="589"/>
        <v>0</v>
      </c>
      <c r="CG82" s="16">
        <f t="shared" si="589"/>
        <v>0</v>
      </c>
      <c r="CH82" s="16">
        <f t="shared" si="589"/>
        <v>0</v>
      </c>
      <c r="CI82" s="16">
        <f t="shared" si="589"/>
        <v>0</v>
      </c>
      <c r="CJ82" s="16">
        <f t="shared" si="589"/>
        <v>0</v>
      </c>
      <c r="CK82" s="16">
        <f t="shared" si="589"/>
        <v>0</v>
      </c>
      <c r="CL82" s="16">
        <f t="shared" si="589"/>
        <v>0</v>
      </c>
      <c r="CM82" s="16">
        <f t="shared" si="589"/>
        <v>0</v>
      </c>
      <c r="CN82" s="16">
        <f t="shared" si="589"/>
        <v>0</v>
      </c>
      <c r="CO82" s="16">
        <f t="shared" si="589"/>
        <v>0</v>
      </c>
      <c r="CP82" s="16">
        <f t="shared" si="589"/>
        <v>0</v>
      </c>
      <c r="CQ82" s="16">
        <f t="shared" si="589"/>
        <v>0</v>
      </c>
      <c r="CR82" s="16">
        <f t="shared" si="589"/>
        <v>0</v>
      </c>
      <c r="CS82" s="16">
        <f t="shared" si="589"/>
        <v>0</v>
      </c>
      <c r="CT82" s="16">
        <f t="shared" si="589"/>
        <v>0</v>
      </c>
      <c r="CU82" s="16">
        <f t="shared" si="589"/>
        <v>0</v>
      </c>
      <c r="CV82" s="16">
        <f t="shared" si="589"/>
        <v>0</v>
      </c>
      <c r="CW82" s="16">
        <f t="shared" si="589"/>
        <v>0</v>
      </c>
      <c r="CX82" s="16">
        <f t="shared" si="589"/>
        <v>0</v>
      </c>
      <c r="CY82" s="16">
        <f t="shared" si="589"/>
        <v>0</v>
      </c>
      <c r="CZ82" s="16">
        <f t="shared" si="589"/>
        <v>0</v>
      </c>
      <c r="DA82" s="16">
        <f t="shared" si="589"/>
        <v>0</v>
      </c>
      <c r="DB82" s="16">
        <f t="shared" si="589"/>
        <v>0</v>
      </c>
      <c r="DC82" s="16">
        <f t="shared" si="589"/>
        <v>0</v>
      </c>
      <c r="DD82" s="16">
        <f t="shared" si="589"/>
        <v>0</v>
      </c>
      <c r="DE82" s="16">
        <f t="shared" si="589"/>
        <v>0</v>
      </c>
      <c r="DF82" s="16">
        <f t="shared" si="589"/>
        <v>0</v>
      </c>
      <c r="DG82" s="16">
        <f t="shared" si="589"/>
        <v>0</v>
      </c>
      <c r="DH82" s="16">
        <f t="shared" si="589"/>
        <v>0</v>
      </c>
      <c r="DI82" s="16">
        <f t="shared" si="589"/>
        <v>0</v>
      </c>
      <c r="DJ82" s="16">
        <f t="shared" si="589"/>
        <v>0</v>
      </c>
      <c r="DK82" s="16">
        <f t="shared" si="589"/>
        <v>0</v>
      </c>
      <c r="DL82" s="16">
        <f t="shared" si="589"/>
        <v>0</v>
      </c>
      <c r="DM82" s="16">
        <f t="shared" si="589"/>
        <v>0</v>
      </c>
      <c r="DN82" s="16">
        <f t="shared" si="589"/>
        <v>0</v>
      </c>
      <c r="DO82" s="16">
        <f t="shared" si="589"/>
        <v>0</v>
      </c>
      <c r="DP82" s="16">
        <f t="shared" si="589"/>
        <v>0</v>
      </c>
      <c r="DQ82" s="16">
        <f t="shared" si="589"/>
        <v>0</v>
      </c>
      <c r="DR82" s="16">
        <f t="shared" si="589"/>
        <v>0</v>
      </c>
      <c r="DS82" s="16">
        <f t="shared" si="589"/>
        <v>0</v>
      </c>
      <c r="DT82" s="16">
        <f t="shared" si="589"/>
        <v>0</v>
      </c>
      <c r="DU82" s="16">
        <f t="shared" si="589"/>
        <v>0</v>
      </c>
      <c r="DV82" s="16">
        <f t="shared" si="589"/>
        <v>0</v>
      </c>
      <c r="DW82" s="16">
        <f t="shared" si="589"/>
        <v>0</v>
      </c>
      <c r="DX82" s="16">
        <f t="shared" si="589"/>
        <v>0</v>
      </c>
      <c r="DY82" s="16">
        <f t="shared" si="589"/>
        <v>0</v>
      </c>
      <c r="DZ82" s="16">
        <f t="shared" si="589"/>
        <v>0</v>
      </c>
      <c r="EA82" s="16">
        <f t="shared" si="589"/>
        <v>0</v>
      </c>
      <c r="EB82" s="16">
        <f t="shared" si="589"/>
        <v>0</v>
      </c>
      <c r="EC82" s="16">
        <f t="shared" ref="EC82:GN82" si="590">-EC78*EC81*EC79*1000</f>
        <v>0</v>
      </c>
      <c r="ED82" s="16">
        <f t="shared" si="590"/>
        <v>0</v>
      </c>
      <c r="EE82" s="16">
        <f t="shared" si="590"/>
        <v>0</v>
      </c>
      <c r="EF82" s="16">
        <f t="shared" si="590"/>
        <v>0</v>
      </c>
      <c r="EG82" s="16">
        <f t="shared" si="590"/>
        <v>0</v>
      </c>
      <c r="EH82" s="16">
        <f t="shared" si="590"/>
        <v>0</v>
      </c>
      <c r="EI82" s="16">
        <f t="shared" si="590"/>
        <v>0</v>
      </c>
      <c r="EJ82" s="16">
        <f t="shared" si="590"/>
        <v>0</v>
      </c>
      <c r="EK82" s="16">
        <f t="shared" si="590"/>
        <v>0</v>
      </c>
      <c r="EL82" s="16">
        <f t="shared" si="590"/>
        <v>0</v>
      </c>
      <c r="EM82" s="16">
        <f t="shared" si="590"/>
        <v>0</v>
      </c>
      <c r="EN82" s="16">
        <f t="shared" si="590"/>
        <v>0</v>
      </c>
      <c r="EO82" s="16">
        <f t="shared" si="590"/>
        <v>0</v>
      </c>
      <c r="EP82" s="16">
        <f t="shared" si="590"/>
        <v>0</v>
      </c>
      <c r="EQ82" s="16">
        <f t="shared" si="590"/>
        <v>0</v>
      </c>
      <c r="ER82" s="16">
        <f t="shared" si="590"/>
        <v>0</v>
      </c>
      <c r="ES82" s="16">
        <f t="shared" si="590"/>
        <v>0</v>
      </c>
      <c r="ET82" s="16">
        <f t="shared" si="590"/>
        <v>0</v>
      </c>
      <c r="EU82" s="16">
        <f t="shared" si="590"/>
        <v>0</v>
      </c>
      <c r="EV82" s="16">
        <f t="shared" si="590"/>
        <v>0</v>
      </c>
      <c r="EW82" s="16">
        <f t="shared" si="590"/>
        <v>0</v>
      </c>
      <c r="EX82" s="16">
        <f t="shared" si="590"/>
        <v>0</v>
      </c>
      <c r="EY82" s="16">
        <f t="shared" si="590"/>
        <v>0</v>
      </c>
      <c r="EZ82" s="16">
        <f t="shared" si="590"/>
        <v>0</v>
      </c>
      <c r="FA82" s="16">
        <f t="shared" si="590"/>
        <v>0</v>
      </c>
      <c r="FB82" s="16">
        <f t="shared" si="590"/>
        <v>0</v>
      </c>
      <c r="FC82" s="16">
        <f t="shared" si="590"/>
        <v>0</v>
      </c>
      <c r="FD82" s="16">
        <f t="shared" si="590"/>
        <v>0</v>
      </c>
      <c r="FE82" s="16">
        <f t="shared" si="590"/>
        <v>0</v>
      </c>
      <c r="FF82" s="16">
        <f t="shared" si="590"/>
        <v>0</v>
      </c>
      <c r="FG82" s="16">
        <f t="shared" si="590"/>
        <v>0</v>
      </c>
      <c r="FH82" s="16">
        <f t="shared" si="590"/>
        <v>0</v>
      </c>
      <c r="FI82" s="16">
        <f t="shared" si="590"/>
        <v>0</v>
      </c>
      <c r="FJ82" s="16">
        <f t="shared" si="590"/>
        <v>0</v>
      </c>
      <c r="FK82" s="16">
        <f t="shared" si="590"/>
        <v>0</v>
      </c>
      <c r="FL82" s="16">
        <f t="shared" si="590"/>
        <v>0</v>
      </c>
      <c r="FM82" s="16">
        <f t="shared" si="590"/>
        <v>0</v>
      </c>
      <c r="FN82" s="16">
        <f t="shared" si="590"/>
        <v>0</v>
      </c>
      <c r="FO82" s="16">
        <f t="shared" si="590"/>
        <v>0</v>
      </c>
      <c r="FP82" s="16">
        <f t="shared" si="590"/>
        <v>0</v>
      </c>
      <c r="FQ82" s="16">
        <f t="shared" si="590"/>
        <v>0</v>
      </c>
      <c r="FR82" s="16">
        <f t="shared" si="590"/>
        <v>0</v>
      </c>
      <c r="FS82" s="16">
        <f t="shared" si="590"/>
        <v>0</v>
      </c>
      <c r="FT82" s="16">
        <f t="shared" si="590"/>
        <v>0</v>
      </c>
      <c r="FU82" s="16">
        <f t="shared" si="590"/>
        <v>0</v>
      </c>
      <c r="FV82" s="16">
        <f t="shared" si="590"/>
        <v>0</v>
      </c>
      <c r="FW82" s="16">
        <f t="shared" si="590"/>
        <v>0</v>
      </c>
      <c r="FX82" s="16">
        <f t="shared" si="590"/>
        <v>0</v>
      </c>
      <c r="FY82" s="16">
        <f t="shared" si="590"/>
        <v>0</v>
      </c>
      <c r="FZ82" s="16">
        <f t="shared" si="590"/>
        <v>0</v>
      </c>
      <c r="GA82" s="16">
        <f t="shared" si="590"/>
        <v>0</v>
      </c>
      <c r="GB82" s="16">
        <f t="shared" si="590"/>
        <v>0</v>
      </c>
      <c r="GC82" s="16">
        <f t="shared" si="590"/>
        <v>0</v>
      </c>
      <c r="GD82" s="16">
        <f t="shared" si="590"/>
        <v>0</v>
      </c>
      <c r="GE82" s="16">
        <f t="shared" si="590"/>
        <v>0</v>
      </c>
      <c r="GF82" s="16">
        <f t="shared" si="590"/>
        <v>0</v>
      </c>
      <c r="GG82" s="16">
        <f t="shared" si="590"/>
        <v>0</v>
      </c>
      <c r="GH82" s="16">
        <f t="shared" si="590"/>
        <v>0</v>
      </c>
      <c r="GI82" s="16">
        <f t="shared" si="590"/>
        <v>0</v>
      </c>
      <c r="GJ82" s="16">
        <f t="shared" si="590"/>
        <v>0</v>
      </c>
      <c r="GK82" s="16">
        <f t="shared" si="590"/>
        <v>0</v>
      </c>
      <c r="GL82" s="16">
        <f t="shared" si="590"/>
        <v>0</v>
      </c>
      <c r="GM82" s="16">
        <f t="shared" si="590"/>
        <v>0</v>
      </c>
      <c r="GN82" s="16">
        <f t="shared" si="590"/>
        <v>0</v>
      </c>
      <c r="GO82" s="16">
        <f t="shared" ref="GO82:IZ82" si="591">-GO78*GO81*GO79*1000</f>
        <v>0</v>
      </c>
      <c r="GP82" s="16">
        <f t="shared" si="591"/>
        <v>0</v>
      </c>
      <c r="GQ82" s="16">
        <f t="shared" si="591"/>
        <v>0</v>
      </c>
      <c r="GR82" s="16">
        <f t="shared" si="591"/>
        <v>0</v>
      </c>
      <c r="GS82" s="16">
        <f t="shared" si="591"/>
        <v>0</v>
      </c>
      <c r="GT82" s="16">
        <f t="shared" si="591"/>
        <v>0</v>
      </c>
      <c r="GU82" s="16">
        <f t="shared" si="591"/>
        <v>0</v>
      </c>
      <c r="GV82" s="16">
        <f t="shared" si="591"/>
        <v>0</v>
      </c>
      <c r="GW82" s="16">
        <f t="shared" si="591"/>
        <v>0</v>
      </c>
      <c r="GX82" s="16">
        <f t="shared" si="591"/>
        <v>0</v>
      </c>
      <c r="GY82" s="16">
        <f t="shared" si="591"/>
        <v>0</v>
      </c>
      <c r="GZ82" s="16">
        <f t="shared" si="591"/>
        <v>0</v>
      </c>
      <c r="HA82" s="16">
        <f t="shared" si="591"/>
        <v>0</v>
      </c>
      <c r="HB82" s="16">
        <f t="shared" si="591"/>
        <v>0</v>
      </c>
      <c r="HC82" s="16">
        <f t="shared" si="591"/>
        <v>0</v>
      </c>
      <c r="HD82" s="16">
        <f t="shared" si="591"/>
        <v>0</v>
      </c>
      <c r="HE82" s="16">
        <f t="shared" si="591"/>
        <v>0</v>
      </c>
      <c r="HF82" s="16">
        <f t="shared" si="591"/>
        <v>0</v>
      </c>
      <c r="HG82" s="16">
        <f t="shared" si="591"/>
        <v>0</v>
      </c>
      <c r="HH82" s="16">
        <f t="shared" si="591"/>
        <v>0</v>
      </c>
      <c r="HI82" s="16">
        <f t="shared" si="591"/>
        <v>0</v>
      </c>
      <c r="HJ82" s="16">
        <f t="shared" si="591"/>
        <v>0</v>
      </c>
      <c r="HK82" s="16">
        <f t="shared" si="591"/>
        <v>0</v>
      </c>
      <c r="HL82" s="16">
        <f t="shared" si="591"/>
        <v>0</v>
      </c>
      <c r="HM82" s="16">
        <f t="shared" si="591"/>
        <v>0</v>
      </c>
      <c r="HN82" s="16">
        <f t="shared" si="591"/>
        <v>0</v>
      </c>
      <c r="HO82" s="16">
        <f t="shared" si="591"/>
        <v>0</v>
      </c>
      <c r="HP82" s="16">
        <f t="shared" si="591"/>
        <v>0</v>
      </c>
      <c r="HQ82" s="16">
        <f t="shared" si="591"/>
        <v>0</v>
      </c>
      <c r="HR82" s="16">
        <f t="shared" si="591"/>
        <v>0</v>
      </c>
      <c r="HS82" s="16">
        <f t="shared" si="591"/>
        <v>0</v>
      </c>
      <c r="HT82" s="16">
        <f t="shared" si="591"/>
        <v>0</v>
      </c>
      <c r="HU82" s="16">
        <f t="shared" si="591"/>
        <v>0</v>
      </c>
      <c r="HV82" s="16">
        <f t="shared" si="591"/>
        <v>0</v>
      </c>
      <c r="HW82" s="16">
        <f t="shared" si="591"/>
        <v>0</v>
      </c>
      <c r="HX82" s="16">
        <f t="shared" si="591"/>
        <v>0</v>
      </c>
      <c r="HY82" s="16">
        <f t="shared" si="591"/>
        <v>0</v>
      </c>
      <c r="HZ82" s="16">
        <f t="shared" si="591"/>
        <v>0</v>
      </c>
      <c r="IA82" s="16">
        <f t="shared" si="591"/>
        <v>0</v>
      </c>
      <c r="IB82" s="16">
        <f t="shared" si="591"/>
        <v>0</v>
      </c>
      <c r="IC82" s="16">
        <f t="shared" si="591"/>
        <v>0</v>
      </c>
      <c r="ID82" s="16">
        <f t="shared" si="591"/>
        <v>0</v>
      </c>
      <c r="IE82" s="16">
        <f t="shared" si="591"/>
        <v>0</v>
      </c>
      <c r="IF82" s="16">
        <f t="shared" si="591"/>
        <v>0</v>
      </c>
      <c r="IG82" s="16">
        <f t="shared" si="591"/>
        <v>0</v>
      </c>
      <c r="IH82" s="16">
        <f t="shared" si="591"/>
        <v>0</v>
      </c>
      <c r="II82" s="16">
        <f t="shared" si="591"/>
        <v>0</v>
      </c>
      <c r="IJ82" s="16">
        <f t="shared" si="591"/>
        <v>0</v>
      </c>
      <c r="IK82" s="16">
        <f t="shared" si="591"/>
        <v>0</v>
      </c>
      <c r="IL82" s="16">
        <f t="shared" si="591"/>
        <v>0</v>
      </c>
      <c r="IM82" s="16">
        <f t="shared" si="591"/>
        <v>0</v>
      </c>
      <c r="IN82" s="16">
        <f t="shared" si="591"/>
        <v>0</v>
      </c>
      <c r="IO82" s="16">
        <f t="shared" si="591"/>
        <v>0</v>
      </c>
      <c r="IP82" s="16">
        <f t="shared" si="591"/>
        <v>0</v>
      </c>
      <c r="IQ82" s="16">
        <f t="shared" si="591"/>
        <v>0</v>
      </c>
      <c r="IR82" s="16">
        <f t="shared" si="591"/>
        <v>0</v>
      </c>
      <c r="IS82" s="16">
        <f t="shared" si="591"/>
        <v>0</v>
      </c>
      <c r="IT82" s="16">
        <f t="shared" si="591"/>
        <v>0</v>
      </c>
      <c r="IU82" s="16">
        <f t="shared" si="591"/>
        <v>0</v>
      </c>
      <c r="IV82" s="16">
        <f t="shared" si="591"/>
        <v>0</v>
      </c>
      <c r="IW82" s="16">
        <f t="shared" si="591"/>
        <v>0</v>
      </c>
      <c r="IX82" s="16">
        <f t="shared" si="591"/>
        <v>0</v>
      </c>
      <c r="IY82" s="16">
        <f t="shared" si="591"/>
        <v>0</v>
      </c>
      <c r="IZ82" s="16">
        <f t="shared" si="591"/>
        <v>0</v>
      </c>
      <c r="JA82" s="16">
        <f t="shared" ref="JA82:LL82" si="592">-JA78*JA81*JA79*1000</f>
        <v>0</v>
      </c>
      <c r="JB82" s="16">
        <f t="shared" si="592"/>
        <v>0</v>
      </c>
      <c r="JC82" s="16">
        <f t="shared" si="592"/>
        <v>0</v>
      </c>
      <c r="JD82" s="16">
        <f t="shared" si="592"/>
        <v>0</v>
      </c>
      <c r="JE82" s="16">
        <f t="shared" si="592"/>
        <v>0</v>
      </c>
      <c r="JF82" s="16">
        <f t="shared" si="592"/>
        <v>0</v>
      </c>
      <c r="JG82" s="16">
        <f t="shared" si="592"/>
        <v>0</v>
      </c>
      <c r="JH82" s="16">
        <f t="shared" si="592"/>
        <v>0</v>
      </c>
      <c r="JI82" s="16">
        <f t="shared" si="592"/>
        <v>0</v>
      </c>
      <c r="JJ82" s="16">
        <f t="shared" si="592"/>
        <v>0</v>
      </c>
      <c r="JK82" s="16">
        <f t="shared" si="592"/>
        <v>0</v>
      </c>
      <c r="JL82" s="16">
        <f t="shared" si="592"/>
        <v>0</v>
      </c>
      <c r="JM82" s="16">
        <f t="shared" si="592"/>
        <v>0</v>
      </c>
      <c r="JN82" s="16">
        <f t="shared" si="592"/>
        <v>0</v>
      </c>
      <c r="JO82" s="16">
        <f t="shared" si="592"/>
        <v>0</v>
      </c>
      <c r="JP82" s="16">
        <f t="shared" si="592"/>
        <v>0</v>
      </c>
      <c r="JQ82" s="16">
        <f t="shared" si="592"/>
        <v>0</v>
      </c>
      <c r="JR82" s="16">
        <f t="shared" si="592"/>
        <v>0</v>
      </c>
      <c r="JS82" s="16">
        <f t="shared" si="592"/>
        <v>0</v>
      </c>
      <c r="JT82" s="16">
        <f t="shared" si="592"/>
        <v>0</v>
      </c>
      <c r="JU82" s="16">
        <f t="shared" si="592"/>
        <v>0</v>
      </c>
      <c r="JV82" s="16">
        <f t="shared" si="592"/>
        <v>0</v>
      </c>
      <c r="JW82" s="16">
        <f t="shared" si="592"/>
        <v>0</v>
      </c>
      <c r="JX82" s="16">
        <f t="shared" si="592"/>
        <v>0</v>
      </c>
      <c r="JY82" s="16">
        <f t="shared" si="592"/>
        <v>0</v>
      </c>
      <c r="JZ82" s="16">
        <f t="shared" si="592"/>
        <v>0</v>
      </c>
      <c r="KA82" s="16">
        <f t="shared" si="592"/>
        <v>0</v>
      </c>
      <c r="KB82" s="16">
        <f t="shared" si="592"/>
        <v>0</v>
      </c>
      <c r="KC82" s="16">
        <f t="shared" si="592"/>
        <v>0</v>
      </c>
      <c r="KD82" s="16">
        <f t="shared" si="592"/>
        <v>0</v>
      </c>
      <c r="KE82" s="16">
        <f t="shared" si="592"/>
        <v>0</v>
      </c>
      <c r="KF82" s="16">
        <f t="shared" si="592"/>
        <v>0</v>
      </c>
      <c r="KG82" s="16">
        <f t="shared" si="592"/>
        <v>0</v>
      </c>
      <c r="KH82" s="16">
        <f t="shared" si="592"/>
        <v>0</v>
      </c>
      <c r="KI82" s="16">
        <f t="shared" si="592"/>
        <v>0</v>
      </c>
      <c r="KJ82" s="16">
        <f t="shared" si="592"/>
        <v>0</v>
      </c>
      <c r="KK82" s="16">
        <f t="shared" si="592"/>
        <v>0</v>
      </c>
      <c r="KL82" s="16">
        <f t="shared" si="592"/>
        <v>0</v>
      </c>
      <c r="KM82" s="16">
        <f t="shared" si="592"/>
        <v>0</v>
      </c>
      <c r="KN82" s="16">
        <f t="shared" si="592"/>
        <v>0</v>
      </c>
      <c r="KO82" s="16">
        <f t="shared" si="592"/>
        <v>0</v>
      </c>
      <c r="KP82" s="16">
        <f t="shared" si="592"/>
        <v>0</v>
      </c>
      <c r="KQ82" s="16">
        <f t="shared" si="592"/>
        <v>0</v>
      </c>
      <c r="KR82" s="16">
        <f t="shared" si="592"/>
        <v>0</v>
      </c>
      <c r="KS82" s="16">
        <f t="shared" si="592"/>
        <v>0</v>
      </c>
      <c r="KT82" s="16">
        <f t="shared" si="592"/>
        <v>0</v>
      </c>
      <c r="KU82" s="16">
        <f t="shared" si="592"/>
        <v>0</v>
      </c>
      <c r="KV82" s="16">
        <f t="shared" si="592"/>
        <v>0</v>
      </c>
      <c r="KW82" s="16">
        <f t="shared" si="592"/>
        <v>0</v>
      </c>
      <c r="KX82" s="16">
        <f t="shared" si="592"/>
        <v>0</v>
      </c>
      <c r="KY82" s="16">
        <f t="shared" si="592"/>
        <v>0</v>
      </c>
      <c r="KZ82" s="16">
        <f t="shared" si="592"/>
        <v>0</v>
      </c>
      <c r="LA82" s="16">
        <f t="shared" si="592"/>
        <v>0</v>
      </c>
      <c r="LB82" s="16">
        <f t="shared" si="592"/>
        <v>0</v>
      </c>
      <c r="LC82" s="16">
        <f t="shared" si="592"/>
        <v>0</v>
      </c>
      <c r="LD82" s="16">
        <f t="shared" si="592"/>
        <v>0</v>
      </c>
      <c r="LE82" s="16">
        <f t="shared" si="592"/>
        <v>0</v>
      </c>
      <c r="LF82" s="16">
        <f t="shared" si="592"/>
        <v>0</v>
      </c>
      <c r="LG82" s="16">
        <f t="shared" si="592"/>
        <v>0</v>
      </c>
      <c r="LH82" s="16">
        <f t="shared" si="592"/>
        <v>0</v>
      </c>
      <c r="LI82" s="16">
        <f t="shared" si="592"/>
        <v>0</v>
      </c>
      <c r="LJ82" s="16">
        <f t="shared" si="592"/>
        <v>0</v>
      </c>
      <c r="LK82" s="16">
        <f t="shared" si="592"/>
        <v>0</v>
      </c>
      <c r="LL82" s="16">
        <f t="shared" si="592"/>
        <v>0</v>
      </c>
      <c r="LM82" s="16">
        <f t="shared" ref="LM82:MZ82" si="593">-LM78*LM81*LM79*1000</f>
        <v>0</v>
      </c>
      <c r="LN82" s="16">
        <f t="shared" si="593"/>
        <v>0</v>
      </c>
      <c r="LO82" s="16">
        <f t="shared" si="593"/>
        <v>0</v>
      </c>
      <c r="LP82" s="16">
        <f t="shared" si="593"/>
        <v>0</v>
      </c>
      <c r="LQ82" s="16">
        <f t="shared" si="593"/>
        <v>0</v>
      </c>
      <c r="LR82" s="16">
        <f t="shared" si="593"/>
        <v>0</v>
      </c>
      <c r="LS82" s="16">
        <f t="shared" si="593"/>
        <v>0</v>
      </c>
      <c r="LT82" s="16">
        <f t="shared" si="593"/>
        <v>0</v>
      </c>
      <c r="LU82" s="16">
        <f t="shared" si="593"/>
        <v>0</v>
      </c>
      <c r="LV82" s="16">
        <f t="shared" si="593"/>
        <v>0</v>
      </c>
      <c r="LW82" s="16">
        <f t="shared" si="593"/>
        <v>0</v>
      </c>
      <c r="LX82" s="16">
        <f t="shared" si="593"/>
        <v>0</v>
      </c>
      <c r="LY82" s="16">
        <f t="shared" si="593"/>
        <v>0</v>
      </c>
      <c r="LZ82" s="16">
        <f t="shared" si="593"/>
        <v>0</v>
      </c>
      <c r="MA82" s="16">
        <f t="shared" si="593"/>
        <v>0</v>
      </c>
      <c r="MB82" s="16">
        <f t="shared" si="593"/>
        <v>0</v>
      </c>
      <c r="MC82" s="16">
        <f t="shared" si="593"/>
        <v>0</v>
      </c>
      <c r="MD82" s="16">
        <f t="shared" si="593"/>
        <v>0</v>
      </c>
      <c r="ME82" s="16">
        <f t="shared" si="593"/>
        <v>0</v>
      </c>
      <c r="MF82" s="16">
        <f t="shared" si="593"/>
        <v>0</v>
      </c>
      <c r="MG82" s="16">
        <f t="shared" si="593"/>
        <v>0</v>
      </c>
      <c r="MH82" s="16">
        <f t="shared" si="593"/>
        <v>0</v>
      </c>
      <c r="MI82" s="16">
        <f t="shared" si="593"/>
        <v>0</v>
      </c>
      <c r="MJ82" s="16">
        <f t="shared" si="593"/>
        <v>0</v>
      </c>
      <c r="MK82" s="16">
        <f t="shared" si="593"/>
        <v>0</v>
      </c>
      <c r="ML82" s="16">
        <f t="shared" si="593"/>
        <v>0</v>
      </c>
      <c r="MM82" s="16">
        <f t="shared" si="593"/>
        <v>0</v>
      </c>
      <c r="MN82" s="16">
        <f t="shared" si="593"/>
        <v>0</v>
      </c>
      <c r="MO82" s="16">
        <f t="shared" si="593"/>
        <v>0</v>
      </c>
      <c r="MP82" s="16">
        <f t="shared" si="593"/>
        <v>0</v>
      </c>
      <c r="MQ82" s="16">
        <f t="shared" si="593"/>
        <v>0</v>
      </c>
      <c r="MR82" s="16">
        <f t="shared" si="593"/>
        <v>0</v>
      </c>
      <c r="MS82" s="16">
        <f t="shared" si="593"/>
        <v>0</v>
      </c>
      <c r="MT82" s="16">
        <f t="shared" si="593"/>
        <v>0</v>
      </c>
      <c r="MU82" s="16">
        <f t="shared" si="593"/>
        <v>0</v>
      </c>
      <c r="MV82" s="16">
        <f t="shared" si="593"/>
        <v>0</v>
      </c>
      <c r="MW82" s="16">
        <f t="shared" si="593"/>
        <v>0</v>
      </c>
      <c r="MX82" s="16">
        <f t="shared" si="593"/>
        <v>0</v>
      </c>
      <c r="MY82" s="16">
        <f t="shared" si="593"/>
        <v>0</v>
      </c>
      <c r="MZ82" s="16">
        <f t="shared" si="593"/>
        <v>0</v>
      </c>
      <c r="NA82" s="1"/>
      <c r="NB82" s="19" t="str">
        <f t="shared" si="578"/>
        <v>Capacity Credits ($)</v>
      </c>
      <c r="NC82" s="16">
        <f t="shared" ref="NC82:NL83" si="594">SUMIF($E$3:$MZ$3,NC$3,$E82:$MZ82)</f>
        <v>0</v>
      </c>
      <c r="ND82" s="16">
        <f t="shared" si="594"/>
        <v>0</v>
      </c>
      <c r="NE82" s="16">
        <f t="shared" si="594"/>
        <v>0</v>
      </c>
      <c r="NF82" s="16">
        <f t="shared" si="594"/>
        <v>0</v>
      </c>
      <c r="NG82" s="16">
        <f t="shared" si="594"/>
        <v>0</v>
      </c>
      <c r="NH82" s="16">
        <f t="shared" si="594"/>
        <v>0</v>
      </c>
      <c r="NI82" s="16">
        <f t="shared" si="594"/>
        <v>0</v>
      </c>
      <c r="NJ82" s="16">
        <f t="shared" si="594"/>
        <v>0</v>
      </c>
      <c r="NK82" s="16">
        <f t="shared" si="594"/>
        <v>0</v>
      </c>
      <c r="NL82" s="16">
        <f t="shared" si="594"/>
        <v>0</v>
      </c>
      <c r="NM82" s="16">
        <f t="shared" ref="NM82:NV83" si="595">SUMIF($E$3:$MZ$3,NM$3,$E82:$MZ82)</f>
        <v>0</v>
      </c>
      <c r="NN82" s="16">
        <f t="shared" si="595"/>
        <v>0</v>
      </c>
      <c r="NO82" s="16">
        <f t="shared" si="595"/>
        <v>0</v>
      </c>
      <c r="NP82" s="16">
        <f t="shared" si="595"/>
        <v>0</v>
      </c>
      <c r="NQ82" s="16">
        <f t="shared" si="595"/>
        <v>0</v>
      </c>
      <c r="NR82" s="16">
        <f t="shared" si="595"/>
        <v>0</v>
      </c>
      <c r="NS82" s="16">
        <f t="shared" si="595"/>
        <v>0</v>
      </c>
      <c r="NT82" s="16">
        <f t="shared" si="595"/>
        <v>0</v>
      </c>
      <c r="NU82" s="16">
        <f t="shared" si="595"/>
        <v>0</v>
      </c>
      <c r="NV82" s="16">
        <f t="shared" si="595"/>
        <v>0</v>
      </c>
      <c r="NW82" s="16">
        <f t="shared" ref="NW82:OF83" si="596">SUMIF($E$3:$MZ$3,NW$3,$E82:$MZ82)</f>
        <v>0</v>
      </c>
      <c r="NX82" s="16">
        <f t="shared" si="596"/>
        <v>0</v>
      </c>
      <c r="NY82" s="16">
        <f t="shared" si="596"/>
        <v>0</v>
      </c>
      <c r="NZ82" s="16">
        <f t="shared" si="596"/>
        <v>0</v>
      </c>
      <c r="OA82" s="16">
        <f t="shared" si="596"/>
        <v>0</v>
      </c>
      <c r="OB82" s="16">
        <f t="shared" si="596"/>
        <v>0</v>
      </c>
      <c r="OC82" s="16">
        <f t="shared" si="596"/>
        <v>0</v>
      </c>
      <c r="OD82" s="16">
        <f t="shared" si="596"/>
        <v>0</v>
      </c>
      <c r="OE82" s="16">
        <f t="shared" si="596"/>
        <v>0</v>
      </c>
      <c r="OF82" s="16">
        <f t="shared" si="596"/>
        <v>0</v>
      </c>
      <c r="OH82" s="58" t="str">
        <f>_xlfn.CONCAT(C78," ",D82)</f>
        <v>Project #10 Capacity Credits ($)</v>
      </c>
    </row>
    <row r="83" spans="2:398" x14ac:dyDescent="0.25">
      <c r="C83" s="3"/>
      <c r="D83" s="19" t="s">
        <v>270</v>
      </c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  <c r="HP83" s="16"/>
      <c r="HQ83" s="16"/>
      <c r="HR83" s="16"/>
      <c r="HS83" s="16"/>
      <c r="HT83" s="16"/>
      <c r="HU83" s="16"/>
      <c r="HV83" s="16"/>
      <c r="HW83" s="16"/>
      <c r="HX83" s="16"/>
      <c r="HY83" s="16"/>
      <c r="HZ83" s="16"/>
      <c r="IA83" s="16"/>
      <c r="IB83" s="16"/>
      <c r="IC83" s="16"/>
      <c r="ID83" s="16"/>
      <c r="IE83" s="16"/>
      <c r="IF83" s="16"/>
      <c r="IG83" s="16"/>
      <c r="IH83" s="16"/>
      <c r="II83" s="16"/>
      <c r="IJ83" s="16"/>
      <c r="IK83" s="16"/>
      <c r="IL83" s="16"/>
      <c r="IM83" s="16"/>
      <c r="IN83" s="16"/>
      <c r="IO83" s="16"/>
      <c r="IP83" s="16"/>
      <c r="IQ83" s="16"/>
      <c r="IR83" s="16"/>
      <c r="IS83" s="16"/>
      <c r="IT83" s="16"/>
      <c r="IU83" s="16"/>
      <c r="IV83" s="16"/>
      <c r="IW83" s="16"/>
      <c r="IX83" s="16"/>
      <c r="IY83" s="16"/>
      <c r="IZ83" s="16"/>
      <c r="JA83" s="16"/>
      <c r="JB83" s="16"/>
      <c r="JC83" s="16"/>
      <c r="JD83" s="16"/>
      <c r="JE83" s="16"/>
      <c r="JF83" s="16"/>
      <c r="JG83" s="16"/>
      <c r="JH83" s="16"/>
      <c r="JI83" s="16"/>
      <c r="JJ83" s="16"/>
      <c r="JK83" s="16"/>
      <c r="JL83" s="16"/>
      <c r="JM83" s="16"/>
      <c r="JN83" s="16"/>
      <c r="JO83" s="16"/>
      <c r="JP83" s="16"/>
      <c r="JQ83" s="16"/>
      <c r="JR83" s="16"/>
      <c r="JS83" s="16"/>
      <c r="JT83" s="16"/>
      <c r="JU83" s="16"/>
      <c r="JV83" s="16"/>
      <c r="JW83" s="16"/>
      <c r="JX83" s="16"/>
      <c r="JY83" s="16"/>
      <c r="JZ83" s="16"/>
      <c r="KA83" s="16"/>
      <c r="KB83" s="16"/>
      <c r="KC83" s="16"/>
      <c r="KD83" s="16"/>
      <c r="KE83" s="16"/>
      <c r="KF83" s="16"/>
      <c r="KG83" s="16"/>
      <c r="KH83" s="16"/>
      <c r="KI83" s="16"/>
      <c r="KJ83" s="16"/>
      <c r="KK83" s="16"/>
      <c r="KL83" s="16"/>
      <c r="KM83" s="16"/>
      <c r="KN83" s="16"/>
      <c r="KO83" s="16"/>
      <c r="KP83" s="16"/>
      <c r="KQ83" s="16"/>
      <c r="KR83" s="16"/>
      <c r="KS83" s="16"/>
      <c r="KT83" s="16"/>
      <c r="KU83" s="16"/>
      <c r="KV83" s="16"/>
      <c r="KW83" s="16"/>
      <c r="KX83" s="16"/>
      <c r="KY83" s="16"/>
      <c r="KZ83" s="16"/>
      <c r="LA83" s="16"/>
      <c r="LB83" s="16"/>
      <c r="LC83" s="16"/>
      <c r="LD83" s="16"/>
      <c r="LE83" s="16"/>
      <c r="LF83" s="16"/>
      <c r="LG83" s="16"/>
      <c r="LH83" s="16"/>
      <c r="LI83" s="16"/>
      <c r="LJ83" s="16"/>
      <c r="LK83" s="16"/>
      <c r="LL83" s="16"/>
      <c r="LM83" s="16"/>
      <c r="LN83" s="16"/>
      <c r="LO83" s="16"/>
      <c r="LP83" s="16"/>
      <c r="LQ83" s="16"/>
      <c r="LR83" s="16"/>
      <c r="LS83" s="16"/>
      <c r="LT83" s="16"/>
      <c r="LU83" s="16"/>
      <c r="LV83" s="16"/>
      <c r="LW83" s="16"/>
      <c r="LX83" s="16"/>
      <c r="LY83" s="16"/>
      <c r="LZ83" s="16"/>
      <c r="MA83" s="16"/>
      <c r="MB83" s="16"/>
      <c r="MC83" s="16"/>
      <c r="MD83" s="16"/>
      <c r="ME83" s="16"/>
      <c r="MF83" s="16"/>
      <c r="MG83" s="16"/>
      <c r="MH83" s="16"/>
      <c r="MI83" s="16"/>
      <c r="MJ83" s="16"/>
      <c r="MK83" s="16"/>
      <c r="ML83" s="16"/>
      <c r="MM83" s="16"/>
      <c r="MN83" s="16"/>
      <c r="MO83" s="16"/>
      <c r="MP83" s="16"/>
      <c r="MQ83" s="16"/>
      <c r="MR83" s="16"/>
      <c r="MS83" s="16"/>
      <c r="MT83" s="16"/>
      <c r="MU83" s="16"/>
      <c r="MV83" s="16"/>
      <c r="MW83" s="16"/>
      <c r="MX83" s="16"/>
      <c r="MY83" s="16"/>
      <c r="MZ83" s="16"/>
      <c r="NA83" s="1"/>
      <c r="NB83" s="19" t="str">
        <f t="shared" si="578"/>
        <v>Self Supply Credits ($)</v>
      </c>
      <c r="NC83" s="16">
        <f t="shared" si="594"/>
        <v>0</v>
      </c>
      <c r="ND83" s="16">
        <f t="shared" si="594"/>
        <v>0</v>
      </c>
      <c r="NE83" s="16">
        <f t="shared" si="594"/>
        <v>0</v>
      </c>
      <c r="NF83" s="16">
        <f t="shared" si="594"/>
        <v>0</v>
      </c>
      <c r="NG83" s="16">
        <f t="shared" si="594"/>
        <v>0</v>
      </c>
      <c r="NH83" s="16">
        <f t="shared" si="594"/>
        <v>0</v>
      </c>
      <c r="NI83" s="16">
        <f t="shared" si="594"/>
        <v>0</v>
      </c>
      <c r="NJ83" s="16">
        <f t="shared" si="594"/>
        <v>0</v>
      </c>
      <c r="NK83" s="16">
        <f t="shared" si="594"/>
        <v>0</v>
      </c>
      <c r="NL83" s="16">
        <f t="shared" si="594"/>
        <v>0</v>
      </c>
      <c r="NM83" s="16">
        <f t="shared" si="595"/>
        <v>0</v>
      </c>
      <c r="NN83" s="16">
        <f t="shared" si="595"/>
        <v>0</v>
      </c>
      <c r="NO83" s="16">
        <f t="shared" si="595"/>
        <v>0</v>
      </c>
      <c r="NP83" s="16">
        <f t="shared" si="595"/>
        <v>0</v>
      </c>
      <c r="NQ83" s="16">
        <f t="shared" si="595"/>
        <v>0</v>
      </c>
      <c r="NR83" s="16">
        <f t="shared" si="595"/>
        <v>0</v>
      </c>
      <c r="NS83" s="16">
        <f t="shared" si="595"/>
        <v>0</v>
      </c>
      <c r="NT83" s="16">
        <f t="shared" si="595"/>
        <v>0</v>
      </c>
      <c r="NU83" s="16">
        <f t="shared" si="595"/>
        <v>0</v>
      </c>
      <c r="NV83" s="16">
        <f t="shared" si="595"/>
        <v>0</v>
      </c>
      <c r="NW83" s="16">
        <f t="shared" si="596"/>
        <v>0</v>
      </c>
      <c r="NX83" s="16">
        <f t="shared" si="596"/>
        <v>0</v>
      </c>
      <c r="NY83" s="16">
        <f t="shared" si="596"/>
        <v>0</v>
      </c>
      <c r="NZ83" s="16">
        <f t="shared" si="596"/>
        <v>0</v>
      </c>
      <c r="OA83" s="16">
        <f t="shared" si="596"/>
        <v>0</v>
      </c>
      <c r="OB83" s="16">
        <f t="shared" si="596"/>
        <v>0</v>
      </c>
      <c r="OC83" s="16">
        <f t="shared" si="596"/>
        <v>0</v>
      </c>
      <c r="OD83" s="16">
        <f t="shared" si="596"/>
        <v>0</v>
      </c>
      <c r="OE83" s="16">
        <f t="shared" si="596"/>
        <v>0</v>
      </c>
      <c r="OF83" s="16">
        <f t="shared" si="596"/>
        <v>0</v>
      </c>
      <c r="OH83" s="146"/>
    </row>
    <row r="85" spans="2:398" x14ac:dyDescent="0.25">
      <c r="B85" s="37" t="s">
        <v>31</v>
      </c>
      <c r="C85" s="23" t="s">
        <v>57</v>
      </c>
      <c r="D85" s="19" t="s">
        <v>73</v>
      </c>
      <c r="E85" s="14">
        <f>+Cap_MW_Lookups!C51</f>
        <v>20.5</v>
      </c>
      <c r="F85" s="14">
        <f>+Cap_MW_Lookups!D51</f>
        <v>20.5</v>
      </c>
      <c r="G85" s="14">
        <f>+Cap_MW_Lookups!E51</f>
        <v>20.5</v>
      </c>
      <c r="H85" s="14">
        <f>+Cap_MW_Lookups!F51</f>
        <v>20.5</v>
      </c>
      <c r="I85" s="14">
        <f>+Cap_MW_Lookups!G51</f>
        <v>20.5</v>
      </c>
      <c r="J85" s="14">
        <f>+Cap_MW_Lookups!H51</f>
        <v>20.5</v>
      </c>
      <c r="K85" s="14">
        <f>+Cap_MW_Lookups!I51</f>
        <v>20.5</v>
      </c>
      <c r="L85" s="14">
        <f>+Cap_MW_Lookups!J51</f>
        <v>20.5</v>
      </c>
      <c r="M85" s="14">
        <f>+Cap_MW_Lookups!K51</f>
        <v>20.5</v>
      </c>
      <c r="N85" s="14">
        <f>+Cap_MW_Lookups!L51</f>
        <v>20.5</v>
      </c>
      <c r="O85" s="14">
        <f>+Cap_MW_Lookups!M51</f>
        <v>20.5</v>
      </c>
      <c r="P85" s="14">
        <f>+Cap_MW_Lookups!N51</f>
        <v>20.5</v>
      </c>
      <c r="Q85" s="14">
        <f>+Cap_MW_Lookups!O51</f>
        <v>20.5</v>
      </c>
      <c r="R85" s="14">
        <f>+Cap_MW_Lookups!P51</f>
        <v>20.5</v>
      </c>
      <c r="S85" s="14">
        <f>+Cap_MW_Lookups!Q51</f>
        <v>20.5</v>
      </c>
      <c r="T85" s="14">
        <f>+Cap_MW_Lookups!R51</f>
        <v>20.5</v>
      </c>
      <c r="U85" s="14">
        <f>+Cap_MW_Lookups!S51</f>
        <v>20.5</v>
      </c>
      <c r="V85" s="14">
        <f>+Cap_MW_Lookups!T51</f>
        <v>20.5</v>
      </c>
      <c r="W85" s="14">
        <f>+Cap_MW_Lookups!U51</f>
        <v>20.5</v>
      </c>
      <c r="X85" s="14">
        <f>+Cap_MW_Lookups!V51</f>
        <v>20.5</v>
      </c>
      <c r="Y85" s="14">
        <f>+Cap_MW_Lookups!W51</f>
        <v>20.5</v>
      </c>
      <c r="Z85" s="14">
        <f>+Cap_MW_Lookups!X51</f>
        <v>20.5</v>
      </c>
      <c r="AA85" s="14">
        <f>+Cap_MW_Lookups!Y51</f>
        <v>20.5</v>
      </c>
      <c r="AB85" s="14">
        <f>+Cap_MW_Lookups!Z51</f>
        <v>20.5</v>
      </c>
      <c r="AC85" s="14">
        <f>+Cap_MW_Lookups!AA51</f>
        <v>20.5</v>
      </c>
      <c r="AD85" s="14">
        <f>+Cap_MW_Lookups!AB51</f>
        <v>20.5</v>
      </c>
      <c r="AE85" s="14">
        <f>+Cap_MW_Lookups!AC51</f>
        <v>20.5</v>
      </c>
      <c r="AF85" s="14">
        <f>+Cap_MW_Lookups!AD51</f>
        <v>20.5</v>
      </c>
      <c r="AG85" s="14">
        <f>+Cap_MW_Lookups!AE51</f>
        <v>20.5</v>
      </c>
      <c r="AH85" s="14">
        <f>+Cap_MW_Lookups!AF51</f>
        <v>20.5</v>
      </c>
      <c r="AI85" s="14">
        <f>+Cap_MW_Lookups!AG51</f>
        <v>20.5</v>
      </c>
      <c r="AJ85" s="14">
        <f>+Cap_MW_Lookups!AH51</f>
        <v>20.5</v>
      </c>
      <c r="AK85" s="14">
        <f>+Cap_MW_Lookups!AI51</f>
        <v>20.5</v>
      </c>
      <c r="AL85" s="14">
        <f>+Cap_MW_Lookups!AJ51</f>
        <v>20.5</v>
      </c>
      <c r="AM85" s="14">
        <f>+Cap_MW_Lookups!AK51</f>
        <v>20.5</v>
      </c>
      <c r="AN85" s="14">
        <f>+Cap_MW_Lookups!AL51</f>
        <v>20.5</v>
      </c>
      <c r="AO85" s="14">
        <f>+Cap_MW_Lookups!AM51</f>
        <v>20.5</v>
      </c>
      <c r="AP85" s="14">
        <f>+Cap_MW_Lookups!AN51</f>
        <v>20.5</v>
      </c>
      <c r="AQ85" s="14">
        <f>+Cap_MW_Lookups!AO51</f>
        <v>20.5</v>
      </c>
      <c r="AR85" s="14">
        <f>+Cap_MW_Lookups!AP51</f>
        <v>20.5</v>
      </c>
      <c r="AS85" s="14">
        <f>+Cap_MW_Lookups!AQ51</f>
        <v>20.5</v>
      </c>
      <c r="AT85" s="14">
        <f>+Cap_MW_Lookups!AR51</f>
        <v>20.5</v>
      </c>
      <c r="AU85" s="14">
        <f>+Cap_MW_Lookups!AS51</f>
        <v>20.5</v>
      </c>
      <c r="AV85" s="14">
        <f>+Cap_MW_Lookups!AT51</f>
        <v>20.5</v>
      </c>
      <c r="AW85" s="14">
        <f>+Cap_MW_Lookups!AU51</f>
        <v>20.5</v>
      </c>
      <c r="AX85" s="14">
        <f>+Cap_MW_Lookups!AV51</f>
        <v>20.5</v>
      </c>
      <c r="AY85" s="14">
        <f>+Cap_MW_Lookups!AW51</f>
        <v>0</v>
      </c>
      <c r="AZ85" s="14">
        <f>+Cap_MW_Lookups!AX51</f>
        <v>0</v>
      </c>
      <c r="BA85" s="14">
        <f>+Cap_MW_Lookups!AY51</f>
        <v>0</v>
      </c>
      <c r="BB85" s="14">
        <f>+Cap_MW_Lookups!AZ51</f>
        <v>0</v>
      </c>
      <c r="BC85" s="14">
        <f>+Cap_MW_Lookups!BA51</f>
        <v>0</v>
      </c>
      <c r="BD85" s="14">
        <f>+Cap_MW_Lookups!BB51</f>
        <v>0</v>
      </c>
      <c r="BE85" s="14">
        <f>+Cap_MW_Lookups!BC51</f>
        <v>0</v>
      </c>
      <c r="BF85" s="14">
        <f>+Cap_MW_Lookups!BD51</f>
        <v>0</v>
      </c>
      <c r="BG85" s="14">
        <f>+Cap_MW_Lookups!BE51</f>
        <v>0</v>
      </c>
      <c r="BH85" s="14">
        <f>+Cap_MW_Lookups!BF51</f>
        <v>0</v>
      </c>
      <c r="BI85" s="14">
        <f>+Cap_MW_Lookups!BG51</f>
        <v>0</v>
      </c>
      <c r="BJ85" s="14">
        <f>+Cap_MW_Lookups!BH51</f>
        <v>0</v>
      </c>
      <c r="BK85" s="14">
        <f>+Cap_MW_Lookups!BI51</f>
        <v>0</v>
      </c>
      <c r="BL85" s="14">
        <f>+Cap_MW_Lookups!BJ51</f>
        <v>0</v>
      </c>
      <c r="BM85" s="14">
        <f>+Cap_MW_Lookups!BK51</f>
        <v>0</v>
      </c>
      <c r="BN85" s="14">
        <f>+Cap_MW_Lookups!BL51</f>
        <v>0</v>
      </c>
      <c r="BO85" s="14">
        <f>+Cap_MW_Lookups!BM51</f>
        <v>0</v>
      </c>
      <c r="BP85" s="14">
        <f>+Cap_MW_Lookups!BN51</f>
        <v>0</v>
      </c>
      <c r="BQ85" s="14">
        <f>+Cap_MW_Lookups!BO51</f>
        <v>0</v>
      </c>
      <c r="BR85" s="14">
        <f>+Cap_MW_Lookups!BP51</f>
        <v>0</v>
      </c>
      <c r="BS85" s="14">
        <f>+Cap_MW_Lookups!BQ51</f>
        <v>0</v>
      </c>
      <c r="BT85" s="14">
        <f>+Cap_MW_Lookups!BR51</f>
        <v>0</v>
      </c>
      <c r="BU85" s="14">
        <f>+Cap_MW_Lookups!BS51</f>
        <v>0</v>
      </c>
      <c r="BV85" s="14">
        <f>+Cap_MW_Lookups!BT51</f>
        <v>0</v>
      </c>
      <c r="BW85" s="14">
        <f>+Cap_MW_Lookups!BU51</f>
        <v>0</v>
      </c>
      <c r="BX85" s="14">
        <f>+Cap_MW_Lookups!BV51</f>
        <v>0</v>
      </c>
      <c r="BY85" s="14">
        <f>+Cap_MW_Lookups!BW51</f>
        <v>0</v>
      </c>
      <c r="BZ85" s="14">
        <f>+Cap_MW_Lookups!BX51</f>
        <v>0</v>
      </c>
      <c r="CA85" s="14">
        <f>+Cap_MW_Lookups!BY51</f>
        <v>0</v>
      </c>
      <c r="CB85" s="14">
        <f>+Cap_MW_Lookups!BZ51</f>
        <v>0</v>
      </c>
      <c r="CC85" s="14">
        <f>+Cap_MW_Lookups!CA51</f>
        <v>0</v>
      </c>
      <c r="CD85" s="14">
        <f>+Cap_MW_Lookups!CB51</f>
        <v>0</v>
      </c>
      <c r="CE85" s="14">
        <f>+Cap_MW_Lookups!CC51</f>
        <v>0</v>
      </c>
      <c r="CF85" s="14">
        <f>+Cap_MW_Lookups!CD51</f>
        <v>0</v>
      </c>
      <c r="CG85" s="14">
        <f>+Cap_MW_Lookups!CE51</f>
        <v>0</v>
      </c>
      <c r="CH85" s="14">
        <f>+Cap_MW_Lookups!CF51</f>
        <v>0</v>
      </c>
      <c r="CI85" s="14">
        <f>+Cap_MW_Lookups!CG51</f>
        <v>0</v>
      </c>
      <c r="CJ85" s="14">
        <f>+Cap_MW_Lookups!CH51</f>
        <v>0</v>
      </c>
      <c r="CK85" s="14">
        <f>+Cap_MW_Lookups!CI51</f>
        <v>0</v>
      </c>
      <c r="CL85" s="14">
        <f>+Cap_MW_Lookups!CJ51</f>
        <v>0</v>
      </c>
      <c r="CM85" s="14">
        <f>+Cap_MW_Lookups!CK51</f>
        <v>0</v>
      </c>
      <c r="CN85" s="14">
        <f>+Cap_MW_Lookups!CL51</f>
        <v>0</v>
      </c>
      <c r="CO85" s="14">
        <f>+Cap_MW_Lookups!CM51</f>
        <v>0</v>
      </c>
      <c r="CP85" s="14">
        <f>+Cap_MW_Lookups!CN51</f>
        <v>0</v>
      </c>
      <c r="CQ85" s="14">
        <f>+Cap_MW_Lookups!CO51</f>
        <v>0</v>
      </c>
      <c r="CR85" s="14">
        <f>+Cap_MW_Lookups!CP51</f>
        <v>0</v>
      </c>
      <c r="CS85" s="14">
        <f>+Cap_MW_Lookups!CQ51</f>
        <v>0</v>
      </c>
      <c r="CT85" s="14">
        <f>+Cap_MW_Lookups!CR51</f>
        <v>0</v>
      </c>
      <c r="CU85" s="14">
        <f>+Cap_MW_Lookups!CS51</f>
        <v>0</v>
      </c>
      <c r="CV85" s="14">
        <f>+Cap_MW_Lookups!CT51</f>
        <v>0</v>
      </c>
      <c r="CW85" s="14">
        <f>+Cap_MW_Lookups!CU51</f>
        <v>0</v>
      </c>
      <c r="CX85" s="14">
        <f>+Cap_MW_Lookups!CV51</f>
        <v>0</v>
      </c>
      <c r="CY85" s="14">
        <f>+Cap_MW_Lookups!CW51</f>
        <v>0</v>
      </c>
      <c r="CZ85" s="14">
        <f>+Cap_MW_Lookups!CX51</f>
        <v>0</v>
      </c>
      <c r="DA85" s="14">
        <f>+Cap_MW_Lookups!CY51</f>
        <v>0</v>
      </c>
      <c r="DB85" s="14">
        <f>+Cap_MW_Lookups!CZ51</f>
        <v>0</v>
      </c>
      <c r="DC85" s="14">
        <f>+Cap_MW_Lookups!DA51</f>
        <v>0</v>
      </c>
      <c r="DD85" s="14">
        <f>+Cap_MW_Lookups!DB51</f>
        <v>0</v>
      </c>
      <c r="DE85" s="14">
        <f>+Cap_MW_Lookups!DC51</f>
        <v>0</v>
      </c>
      <c r="DF85" s="14">
        <f>+Cap_MW_Lookups!DD51</f>
        <v>0</v>
      </c>
      <c r="DG85" s="14">
        <f>+Cap_MW_Lookups!DE51</f>
        <v>0</v>
      </c>
      <c r="DH85" s="14">
        <f>+Cap_MW_Lookups!DF51</f>
        <v>0</v>
      </c>
      <c r="DI85" s="14">
        <f>+Cap_MW_Lookups!DG51</f>
        <v>0</v>
      </c>
      <c r="DJ85" s="14">
        <f>+Cap_MW_Lookups!DH51</f>
        <v>0</v>
      </c>
      <c r="DK85" s="14">
        <f>+Cap_MW_Lookups!DI51</f>
        <v>0</v>
      </c>
      <c r="DL85" s="14">
        <f>+Cap_MW_Lookups!DJ51</f>
        <v>0</v>
      </c>
      <c r="DM85" s="14">
        <f>+Cap_MW_Lookups!DK51</f>
        <v>0</v>
      </c>
      <c r="DN85" s="14">
        <f>+Cap_MW_Lookups!DL51</f>
        <v>0</v>
      </c>
      <c r="DO85" s="14">
        <f>+Cap_MW_Lookups!DM51</f>
        <v>0</v>
      </c>
      <c r="DP85" s="14">
        <f>+Cap_MW_Lookups!DN51</f>
        <v>0</v>
      </c>
      <c r="DQ85" s="14">
        <f>+Cap_MW_Lookups!DO51</f>
        <v>0</v>
      </c>
      <c r="DR85" s="14">
        <f>+Cap_MW_Lookups!DP51</f>
        <v>0</v>
      </c>
      <c r="DS85" s="14">
        <f>+Cap_MW_Lookups!DQ51</f>
        <v>0</v>
      </c>
      <c r="DT85" s="14">
        <f>+Cap_MW_Lookups!DR51</f>
        <v>0</v>
      </c>
      <c r="DU85" s="14">
        <f>+Cap_MW_Lookups!DS51</f>
        <v>0</v>
      </c>
      <c r="DV85" s="14">
        <f>+Cap_MW_Lookups!DT51</f>
        <v>0</v>
      </c>
      <c r="DW85" s="14">
        <f>+Cap_MW_Lookups!DU51</f>
        <v>0</v>
      </c>
      <c r="DX85" s="14">
        <f>+Cap_MW_Lookups!DV51</f>
        <v>0</v>
      </c>
      <c r="DY85" s="14">
        <f>+Cap_MW_Lookups!DW51</f>
        <v>0</v>
      </c>
      <c r="DZ85" s="14">
        <f>+Cap_MW_Lookups!DX51</f>
        <v>0</v>
      </c>
      <c r="EA85" s="14">
        <f>+Cap_MW_Lookups!DY51</f>
        <v>0</v>
      </c>
      <c r="EB85" s="14">
        <f>+Cap_MW_Lookups!DZ51</f>
        <v>0</v>
      </c>
      <c r="EC85" s="14">
        <f>+Cap_MW_Lookups!EA51</f>
        <v>0</v>
      </c>
      <c r="ED85" s="14">
        <f>+Cap_MW_Lookups!EB51</f>
        <v>0</v>
      </c>
      <c r="EE85" s="14">
        <f>+Cap_MW_Lookups!EC51</f>
        <v>0</v>
      </c>
      <c r="EF85" s="14">
        <f>+Cap_MW_Lookups!ED51</f>
        <v>0</v>
      </c>
      <c r="EG85" s="14">
        <f>+Cap_MW_Lookups!EE51</f>
        <v>0</v>
      </c>
      <c r="EH85" s="14">
        <f>+Cap_MW_Lookups!EF51</f>
        <v>0</v>
      </c>
      <c r="EI85" s="14">
        <f>+Cap_MW_Lookups!EG51</f>
        <v>0</v>
      </c>
      <c r="EJ85" s="14">
        <f>+Cap_MW_Lookups!EH51</f>
        <v>0</v>
      </c>
      <c r="EK85" s="14">
        <f>+Cap_MW_Lookups!EI51</f>
        <v>0</v>
      </c>
      <c r="EL85" s="14">
        <f>+Cap_MW_Lookups!EJ51</f>
        <v>0</v>
      </c>
      <c r="EM85" s="14">
        <f>+Cap_MW_Lookups!EK51</f>
        <v>0</v>
      </c>
      <c r="EN85" s="14">
        <f>+Cap_MW_Lookups!EL51</f>
        <v>0</v>
      </c>
      <c r="EO85" s="14">
        <f>+Cap_MW_Lookups!EM51</f>
        <v>0</v>
      </c>
      <c r="EP85" s="14">
        <f>+Cap_MW_Lookups!EN51</f>
        <v>0</v>
      </c>
      <c r="EQ85" s="14">
        <f>+Cap_MW_Lookups!EO51</f>
        <v>0</v>
      </c>
      <c r="ER85" s="14">
        <f>+Cap_MW_Lookups!EP51</f>
        <v>0</v>
      </c>
      <c r="ES85" s="14">
        <f>+Cap_MW_Lookups!EQ51</f>
        <v>0</v>
      </c>
      <c r="ET85" s="14">
        <f>+Cap_MW_Lookups!ER51</f>
        <v>0</v>
      </c>
      <c r="EU85" s="14">
        <f>+Cap_MW_Lookups!ES51</f>
        <v>0</v>
      </c>
      <c r="EV85" s="14">
        <f>+Cap_MW_Lookups!ET51</f>
        <v>0</v>
      </c>
      <c r="EW85" s="14">
        <f>+Cap_MW_Lookups!EU51</f>
        <v>0</v>
      </c>
      <c r="EX85" s="14">
        <f>+Cap_MW_Lookups!EV51</f>
        <v>0</v>
      </c>
      <c r="EY85" s="14">
        <f>+Cap_MW_Lookups!EW51</f>
        <v>0</v>
      </c>
      <c r="EZ85" s="14">
        <f>+Cap_MW_Lookups!EX51</f>
        <v>0</v>
      </c>
      <c r="FA85" s="14">
        <f>+Cap_MW_Lookups!EY51</f>
        <v>0</v>
      </c>
      <c r="FB85" s="14">
        <f>+Cap_MW_Lookups!EZ51</f>
        <v>0</v>
      </c>
      <c r="FC85" s="14">
        <f>+Cap_MW_Lookups!FA51</f>
        <v>0</v>
      </c>
      <c r="FD85" s="14">
        <f>+Cap_MW_Lookups!FB51</f>
        <v>0</v>
      </c>
      <c r="FE85" s="14">
        <f>+Cap_MW_Lookups!FC51</f>
        <v>0</v>
      </c>
      <c r="FF85" s="14">
        <f>+Cap_MW_Lookups!FD51</f>
        <v>0</v>
      </c>
      <c r="FG85" s="14">
        <f>+Cap_MW_Lookups!FE51</f>
        <v>0</v>
      </c>
      <c r="FH85" s="14">
        <f>+Cap_MW_Lookups!FF51</f>
        <v>0</v>
      </c>
      <c r="FI85" s="14">
        <f>+Cap_MW_Lookups!FG51</f>
        <v>0</v>
      </c>
      <c r="FJ85" s="14">
        <f>+Cap_MW_Lookups!FH51</f>
        <v>0</v>
      </c>
      <c r="FK85" s="14">
        <f>+Cap_MW_Lookups!FI51</f>
        <v>0</v>
      </c>
      <c r="FL85" s="14">
        <f>+Cap_MW_Lookups!FJ51</f>
        <v>0</v>
      </c>
      <c r="FM85" s="14">
        <f>+Cap_MW_Lookups!FK51</f>
        <v>0</v>
      </c>
      <c r="FN85" s="14">
        <f>+Cap_MW_Lookups!FL51</f>
        <v>0</v>
      </c>
      <c r="FO85" s="14">
        <f>+Cap_MW_Lookups!FM51</f>
        <v>0</v>
      </c>
      <c r="FP85" s="14">
        <f>+Cap_MW_Lookups!FN51</f>
        <v>0</v>
      </c>
      <c r="FQ85" s="14">
        <f>+Cap_MW_Lookups!FO51</f>
        <v>0</v>
      </c>
      <c r="FR85" s="14">
        <f>+Cap_MW_Lookups!FP51</f>
        <v>0</v>
      </c>
      <c r="FS85" s="14">
        <f>+Cap_MW_Lookups!FQ51</f>
        <v>0</v>
      </c>
      <c r="FT85" s="14">
        <f>+Cap_MW_Lookups!FR51</f>
        <v>0</v>
      </c>
      <c r="FU85" s="14">
        <f>+Cap_MW_Lookups!FS51</f>
        <v>0</v>
      </c>
      <c r="FV85" s="14">
        <f>+Cap_MW_Lookups!FT51</f>
        <v>0</v>
      </c>
      <c r="FW85" s="14">
        <f>+Cap_MW_Lookups!FU51</f>
        <v>0</v>
      </c>
      <c r="FX85" s="14">
        <f>+Cap_MW_Lookups!FV51</f>
        <v>0</v>
      </c>
      <c r="FY85" s="14">
        <f>+Cap_MW_Lookups!FW51</f>
        <v>0</v>
      </c>
      <c r="FZ85" s="14">
        <f>+Cap_MW_Lookups!FX51</f>
        <v>0</v>
      </c>
      <c r="GA85" s="14">
        <f>+Cap_MW_Lookups!FY51</f>
        <v>0</v>
      </c>
      <c r="GB85" s="14">
        <f>+Cap_MW_Lookups!FZ51</f>
        <v>0</v>
      </c>
      <c r="GC85" s="14">
        <f>+Cap_MW_Lookups!GA51</f>
        <v>0</v>
      </c>
      <c r="GD85" s="14">
        <f>+Cap_MW_Lookups!GB51</f>
        <v>0</v>
      </c>
      <c r="GE85" s="14">
        <f>+Cap_MW_Lookups!GC51</f>
        <v>0</v>
      </c>
      <c r="GF85" s="14">
        <f>+Cap_MW_Lookups!GD51</f>
        <v>0</v>
      </c>
      <c r="GG85" s="14">
        <f>+Cap_MW_Lookups!GE51</f>
        <v>0</v>
      </c>
      <c r="GH85" s="14">
        <f>+Cap_MW_Lookups!GF51</f>
        <v>0</v>
      </c>
      <c r="GI85" s="14">
        <f>+Cap_MW_Lookups!GG51</f>
        <v>0</v>
      </c>
      <c r="GJ85" s="14">
        <f>+Cap_MW_Lookups!GH51</f>
        <v>0</v>
      </c>
      <c r="GK85" s="14">
        <f>+Cap_MW_Lookups!GI51</f>
        <v>0</v>
      </c>
      <c r="GL85" s="14">
        <f>+Cap_MW_Lookups!GJ51</f>
        <v>0</v>
      </c>
      <c r="GM85" s="14">
        <f>+Cap_MW_Lookups!GK51</f>
        <v>0</v>
      </c>
      <c r="GN85" s="14">
        <f>+Cap_MW_Lookups!GL51</f>
        <v>0</v>
      </c>
      <c r="GO85" s="14">
        <f>+Cap_MW_Lookups!GM51</f>
        <v>0</v>
      </c>
      <c r="GP85" s="14">
        <f>+Cap_MW_Lookups!GN51</f>
        <v>0</v>
      </c>
      <c r="GQ85" s="14">
        <f>+Cap_MW_Lookups!GO51</f>
        <v>0</v>
      </c>
      <c r="GR85" s="14">
        <f>+Cap_MW_Lookups!GP51</f>
        <v>0</v>
      </c>
      <c r="GS85" s="14">
        <f>+Cap_MW_Lookups!GQ51</f>
        <v>0</v>
      </c>
      <c r="GT85" s="14">
        <f>+Cap_MW_Lookups!GR51</f>
        <v>0</v>
      </c>
      <c r="GU85" s="14">
        <f>+Cap_MW_Lookups!GS51</f>
        <v>0</v>
      </c>
      <c r="GV85" s="14">
        <f>+Cap_MW_Lookups!GT51</f>
        <v>0</v>
      </c>
      <c r="GW85" s="14">
        <f>+Cap_MW_Lookups!GU51</f>
        <v>0</v>
      </c>
      <c r="GX85" s="14">
        <f>+Cap_MW_Lookups!GV51</f>
        <v>0</v>
      </c>
      <c r="GY85" s="14">
        <f>+Cap_MW_Lookups!GW51</f>
        <v>0</v>
      </c>
      <c r="GZ85" s="14">
        <f>+Cap_MW_Lookups!GX51</f>
        <v>0</v>
      </c>
      <c r="HA85" s="14">
        <f>+Cap_MW_Lookups!GY51</f>
        <v>0</v>
      </c>
      <c r="HB85" s="14">
        <f>+Cap_MW_Lookups!GZ51</f>
        <v>0</v>
      </c>
      <c r="HC85" s="14">
        <f>+Cap_MW_Lookups!HA51</f>
        <v>0</v>
      </c>
      <c r="HD85" s="14">
        <f>+Cap_MW_Lookups!HB51</f>
        <v>0</v>
      </c>
      <c r="HE85" s="14">
        <f>+Cap_MW_Lookups!HC51</f>
        <v>0</v>
      </c>
      <c r="HF85" s="14">
        <f>+Cap_MW_Lookups!HD51</f>
        <v>0</v>
      </c>
      <c r="HG85" s="14">
        <f>+Cap_MW_Lookups!HE51</f>
        <v>0</v>
      </c>
      <c r="HH85" s="14">
        <f>+Cap_MW_Lookups!HF51</f>
        <v>0</v>
      </c>
      <c r="HI85" s="14">
        <f>+Cap_MW_Lookups!HG51</f>
        <v>0</v>
      </c>
      <c r="HJ85" s="14">
        <f>+Cap_MW_Lookups!HH51</f>
        <v>0</v>
      </c>
      <c r="HK85" s="14">
        <f>+Cap_MW_Lookups!HI51</f>
        <v>0</v>
      </c>
      <c r="HL85" s="14">
        <f>+Cap_MW_Lookups!HJ51</f>
        <v>0</v>
      </c>
      <c r="HM85" s="14">
        <f>+Cap_MW_Lookups!HK51</f>
        <v>0</v>
      </c>
      <c r="HN85" s="14">
        <f>+Cap_MW_Lookups!HL51</f>
        <v>0</v>
      </c>
      <c r="HO85" s="14">
        <f>+Cap_MW_Lookups!HM51</f>
        <v>0</v>
      </c>
      <c r="HP85" s="14">
        <f>+Cap_MW_Lookups!HN51</f>
        <v>0</v>
      </c>
      <c r="HQ85" s="14">
        <f>+Cap_MW_Lookups!HO51</f>
        <v>0</v>
      </c>
      <c r="HR85" s="14">
        <f>+Cap_MW_Lookups!HP51</f>
        <v>0</v>
      </c>
      <c r="HS85" s="14">
        <f>+Cap_MW_Lookups!HQ51</f>
        <v>0</v>
      </c>
      <c r="HT85" s="14">
        <f>+Cap_MW_Lookups!HR51</f>
        <v>0</v>
      </c>
      <c r="HU85" s="14">
        <f>+Cap_MW_Lookups!HS51</f>
        <v>0</v>
      </c>
      <c r="HV85" s="14">
        <f>+Cap_MW_Lookups!HT51</f>
        <v>0</v>
      </c>
      <c r="HW85" s="14">
        <f>+Cap_MW_Lookups!HU51</f>
        <v>0</v>
      </c>
      <c r="HX85" s="14">
        <f>+Cap_MW_Lookups!HV51</f>
        <v>0</v>
      </c>
      <c r="HY85" s="14">
        <f>+Cap_MW_Lookups!HW51</f>
        <v>0</v>
      </c>
      <c r="HZ85" s="14">
        <f>+Cap_MW_Lookups!HX51</f>
        <v>0</v>
      </c>
      <c r="IA85" s="14">
        <f>+Cap_MW_Lookups!HY51</f>
        <v>0</v>
      </c>
      <c r="IB85" s="14">
        <f>+Cap_MW_Lookups!HZ51</f>
        <v>0</v>
      </c>
      <c r="IC85" s="14">
        <f>+Cap_MW_Lookups!IA51</f>
        <v>0</v>
      </c>
      <c r="ID85" s="14">
        <f>+Cap_MW_Lookups!IB51</f>
        <v>0</v>
      </c>
      <c r="IE85" s="14">
        <f>+Cap_MW_Lookups!IC51</f>
        <v>0</v>
      </c>
      <c r="IF85" s="14">
        <f>+Cap_MW_Lookups!ID51</f>
        <v>0</v>
      </c>
      <c r="IG85" s="14">
        <f>+Cap_MW_Lookups!IE51</f>
        <v>0</v>
      </c>
      <c r="IH85" s="14">
        <f>+Cap_MW_Lookups!IF51</f>
        <v>0</v>
      </c>
      <c r="II85" s="14">
        <f>+Cap_MW_Lookups!IG51</f>
        <v>0</v>
      </c>
      <c r="IJ85" s="14">
        <f>+Cap_MW_Lookups!IH51</f>
        <v>0</v>
      </c>
      <c r="IK85" s="14">
        <f>+Cap_MW_Lookups!II51</f>
        <v>0</v>
      </c>
      <c r="IL85" s="14">
        <f>+Cap_MW_Lookups!IJ51</f>
        <v>0</v>
      </c>
      <c r="IM85" s="14">
        <f>+Cap_MW_Lookups!IK51</f>
        <v>0</v>
      </c>
      <c r="IN85" s="14">
        <f>+Cap_MW_Lookups!IL51</f>
        <v>0</v>
      </c>
      <c r="IO85" s="14">
        <f>+Cap_MW_Lookups!IM51</f>
        <v>0</v>
      </c>
      <c r="IP85" s="14">
        <f>+Cap_MW_Lookups!IN51</f>
        <v>0</v>
      </c>
      <c r="IQ85" s="14">
        <f>+Cap_MW_Lookups!IO51</f>
        <v>0</v>
      </c>
      <c r="IR85" s="14">
        <f>+Cap_MW_Lookups!IP51</f>
        <v>0</v>
      </c>
      <c r="IS85" s="14">
        <f>+Cap_MW_Lookups!IQ51</f>
        <v>0</v>
      </c>
      <c r="IT85" s="14">
        <f>+Cap_MW_Lookups!IR51</f>
        <v>0</v>
      </c>
      <c r="IU85" s="14">
        <f>+Cap_MW_Lookups!IS51</f>
        <v>0</v>
      </c>
      <c r="IV85" s="14">
        <f>+Cap_MW_Lookups!IT51</f>
        <v>0</v>
      </c>
      <c r="IW85" s="14">
        <f>+Cap_MW_Lookups!IU51</f>
        <v>0</v>
      </c>
      <c r="IX85" s="14">
        <f>+Cap_MW_Lookups!IV51</f>
        <v>0</v>
      </c>
      <c r="IY85" s="14">
        <f>+Cap_MW_Lookups!IW51</f>
        <v>0</v>
      </c>
      <c r="IZ85" s="14">
        <f>+Cap_MW_Lookups!IX51</f>
        <v>0</v>
      </c>
      <c r="JA85" s="14">
        <f>+Cap_MW_Lookups!IY51</f>
        <v>0</v>
      </c>
      <c r="JB85" s="14">
        <f>+Cap_MW_Lookups!IZ51</f>
        <v>0</v>
      </c>
      <c r="JC85" s="14">
        <f>+Cap_MW_Lookups!JA51</f>
        <v>0</v>
      </c>
      <c r="JD85" s="14">
        <f>+Cap_MW_Lookups!JB51</f>
        <v>0</v>
      </c>
      <c r="JE85" s="14">
        <f>+Cap_MW_Lookups!JC51</f>
        <v>0</v>
      </c>
      <c r="JF85" s="14">
        <f>+Cap_MW_Lookups!JD51</f>
        <v>0</v>
      </c>
      <c r="JG85" s="14">
        <f>+Cap_MW_Lookups!JE51</f>
        <v>0</v>
      </c>
      <c r="JH85" s="14">
        <f>+Cap_MW_Lookups!JF51</f>
        <v>0</v>
      </c>
      <c r="JI85" s="14">
        <f>+Cap_MW_Lookups!JG51</f>
        <v>0</v>
      </c>
      <c r="JJ85" s="14">
        <f>+Cap_MW_Lookups!JH51</f>
        <v>0</v>
      </c>
      <c r="JK85" s="14">
        <f>+Cap_MW_Lookups!JI51</f>
        <v>0</v>
      </c>
      <c r="JL85" s="14">
        <f>+Cap_MW_Lookups!JJ51</f>
        <v>0</v>
      </c>
      <c r="JM85" s="14">
        <f>+Cap_MW_Lookups!JK51</f>
        <v>0</v>
      </c>
      <c r="JN85" s="14">
        <f>+Cap_MW_Lookups!JL51</f>
        <v>0</v>
      </c>
      <c r="JO85" s="14">
        <f>+Cap_MW_Lookups!JM51</f>
        <v>0</v>
      </c>
      <c r="JP85" s="14">
        <f>+Cap_MW_Lookups!JN51</f>
        <v>0</v>
      </c>
      <c r="JQ85" s="14">
        <f>+Cap_MW_Lookups!JO51</f>
        <v>0</v>
      </c>
      <c r="JR85" s="14">
        <f>+Cap_MW_Lookups!JP51</f>
        <v>0</v>
      </c>
      <c r="JS85" s="14">
        <f>+Cap_MW_Lookups!JQ51</f>
        <v>0</v>
      </c>
      <c r="JT85" s="14">
        <f>+Cap_MW_Lookups!JR51</f>
        <v>0</v>
      </c>
      <c r="JU85" s="14">
        <f>+Cap_MW_Lookups!JS51</f>
        <v>0</v>
      </c>
      <c r="JV85" s="14">
        <f>+Cap_MW_Lookups!JT51</f>
        <v>0</v>
      </c>
      <c r="JW85" s="14">
        <f>+Cap_MW_Lookups!JU51</f>
        <v>0</v>
      </c>
      <c r="JX85" s="14">
        <f>+Cap_MW_Lookups!JV51</f>
        <v>0</v>
      </c>
      <c r="JY85" s="14">
        <f>+Cap_MW_Lookups!JW51</f>
        <v>0</v>
      </c>
      <c r="JZ85" s="14">
        <f>+Cap_MW_Lookups!JX51</f>
        <v>0</v>
      </c>
      <c r="KA85" s="14">
        <f>+Cap_MW_Lookups!JY51</f>
        <v>0</v>
      </c>
      <c r="KB85" s="14">
        <f>+Cap_MW_Lookups!JZ51</f>
        <v>0</v>
      </c>
      <c r="KC85" s="14">
        <f>+Cap_MW_Lookups!KA51</f>
        <v>0</v>
      </c>
      <c r="KD85" s="14">
        <f>+Cap_MW_Lookups!KB51</f>
        <v>0</v>
      </c>
      <c r="KE85" s="14">
        <f>+Cap_MW_Lookups!KC51</f>
        <v>0</v>
      </c>
      <c r="KF85" s="14">
        <f>+Cap_MW_Lookups!KD51</f>
        <v>0</v>
      </c>
      <c r="KG85" s="14">
        <f>+Cap_MW_Lookups!KE51</f>
        <v>0</v>
      </c>
      <c r="KH85" s="14">
        <f>+Cap_MW_Lookups!KF51</f>
        <v>0</v>
      </c>
      <c r="KI85" s="14">
        <f>+Cap_MW_Lookups!KG51</f>
        <v>0</v>
      </c>
      <c r="KJ85" s="14">
        <f>+Cap_MW_Lookups!KH51</f>
        <v>0</v>
      </c>
      <c r="KK85" s="14">
        <f>+Cap_MW_Lookups!KI51</f>
        <v>0</v>
      </c>
      <c r="KL85" s="14">
        <f>+Cap_MW_Lookups!KJ51</f>
        <v>0</v>
      </c>
      <c r="KM85" s="14">
        <f>+Cap_MW_Lookups!KK51</f>
        <v>0</v>
      </c>
      <c r="KN85" s="14">
        <f>+Cap_MW_Lookups!KL51</f>
        <v>0</v>
      </c>
      <c r="KO85" s="14">
        <f>+Cap_MW_Lookups!KM51</f>
        <v>0</v>
      </c>
      <c r="KP85" s="14">
        <f>+Cap_MW_Lookups!KN51</f>
        <v>0</v>
      </c>
      <c r="KQ85" s="14">
        <f>+Cap_MW_Lookups!KO51</f>
        <v>0</v>
      </c>
      <c r="KR85" s="14">
        <f>+Cap_MW_Lookups!KP51</f>
        <v>0</v>
      </c>
      <c r="KS85" s="14">
        <f>+Cap_MW_Lookups!KQ51</f>
        <v>0</v>
      </c>
      <c r="KT85" s="14">
        <f>+Cap_MW_Lookups!KR51</f>
        <v>0</v>
      </c>
      <c r="KU85" s="14">
        <f>+Cap_MW_Lookups!KS51</f>
        <v>0</v>
      </c>
      <c r="KV85" s="14">
        <f>+Cap_MW_Lookups!KT51</f>
        <v>0</v>
      </c>
      <c r="KW85" s="14">
        <f>+Cap_MW_Lookups!KU51</f>
        <v>0</v>
      </c>
      <c r="KX85" s="14">
        <f>+Cap_MW_Lookups!KV51</f>
        <v>0</v>
      </c>
      <c r="KY85" s="14">
        <f>+Cap_MW_Lookups!KW51</f>
        <v>0</v>
      </c>
      <c r="KZ85" s="14">
        <f>+Cap_MW_Lookups!KX51</f>
        <v>0</v>
      </c>
      <c r="LA85" s="14">
        <f>+Cap_MW_Lookups!KY51</f>
        <v>0</v>
      </c>
      <c r="LB85" s="14">
        <f>+Cap_MW_Lookups!KZ51</f>
        <v>0</v>
      </c>
      <c r="LC85" s="14">
        <f>+Cap_MW_Lookups!LA51</f>
        <v>0</v>
      </c>
      <c r="LD85" s="14">
        <f>+Cap_MW_Lookups!LB51</f>
        <v>0</v>
      </c>
      <c r="LE85" s="14">
        <f>+Cap_MW_Lookups!LC51</f>
        <v>0</v>
      </c>
      <c r="LF85" s="14">
        <f>+Cap_MW_Lookups!LD51</f>
        <v>0</v>
      </c>
      <c r="LG85" s="14">
        <f>+Cap_MW_Lookups!LE51</f>
        <v>0</v>
      </c>
      <c r="LH85" s="14">
        <f>+Cap_MW_Lookups!LF51</f>
        <v>0</v>
      </c>
      <c r="LI85" s="14">
        <f>+Cap_MW_Lookups!LG51</f>
        <v>0</v>
      </c>
      <c r="LJ85" s="14">
        <f>+Cap_MW_Lookups!LH51</f>
        <v>0</v>
      </c>
      <c r="LK85" s="14">
        <f>+Cap_MW_Lookups!LI51</f>
        <v>0</v>
      </c>
      <c r="LL85" s="14">
        <f>+Cap_MW_Lookups!LJ51</f>
        <v>0</v>
      </c>
      <c r="LM85" s="14">
        <f>+Cap_MW_Lookups!LK51</f>
        <v>0</v>
      </c>
      <c r="LN85" s="14">
        <f>+Cap_MW_Lookups!LL51</f>
        <v>0</v>
      </c>
      <c r="LO85" s="14">
        <f>+Cap_MW_Lookups!LM51</f>
        <v>0</v>
      </c>
      <c r="LP85" s="14">
        <f>+Cap_MW_Lookups!LN51</f>
        <v>0</v>
      </c>
      <c r="LQ85" s="14">
        <f>+Cap_MW_Lookups!LO51</f>
        <v>0</v>
      </c>
      <c r="LR85" s="14">
        <f>+Cap_MW_Lookups!LP51</f>
        <v>0</v>
      </c>
      <c r="LS85" s="14">
        <f>+Cap_MW_Lookups!LQ51</f>
        <v>0</v>
      </c>
      <c r="LT85" s="14">
        <f>+Cap_MW_Lookups!LR51</f>
        <v>0</v>
      </c>
      <c r="LU85" s="14">
        <f>+Cap_MW_Lookups!LS51</f>
        <v>0</v>
      </c>
      <c r="LV85" s="14">
        <f>+Cap_MW_Lookups!LT51</f>
        <v>0</v>
      </c>
      <c r="LW85" s="14">
        <f>+Cap_MW_Lookups!LU51</f>
        <v>0</v>
      </c>
      <c r="LX85" s="14">
        <f>+Cap_MW_Lookups!LV51</f>
        <v>0</v>
      </c>
      <c r="LY85" s="14">
        <f>+Cap_MW_Lookups!LW51</f>
        <v>0</v>
      </c>
      <c r="LZ85" s="14">
        <f>+Cap_MW_Lookups!LX51</f>
        <v>0</v>
      </c>
      <c r="MA85" s="14">
        <f>+Cap_MW_Lookups!LY51</f>
        <v>0</v>
      </c>
      <c r="MB85" s="14">
        <f>+Cap_MW_Lookups!LZ51</f>
        <v>0</v>
      </c>
      <c r="MC85" s="14">
        <f>+Cap_MW_Lookups!MA51</f>
        <v>0</v>
      </c>
      <c r="MD85" s="14">
        <f>+Cap_MW_Lookups!MB51</f>
        <v>0</v>
      </c>
      <c r="ME85" s="14">
        <f>+Cap_MW_Lookups!MC51</f>
        <v>0</v>
      </c>
      <c r="MF85" s="14">
        <f>+Cap_MW_Lookups!MD51</f>
        <v>0</v>
      </c>
      <c r="MG85" s="14">
        <f>+Cap_MW_Lookups!ME51</f>
        <v>0</v>
      </c>
      <c r="MH85" s="14">
        <f>+Cap_MW_Lookups!MF51</f>
        <v>0</v>
      </c>
      <c r="MI85" s="14">
        <f>+Cap_MW_Lookups!MG51</f>
        <v>0</v>
      </c>
      <c r="MJ85" s="14">
        <f>+Cap_MW_Lookups!MH51</f>
        <v>0</v>
      </c>
      <c r="MK85" s="14">
        <f>+Cap_MW_Lookups!MI51</f>
        <v>0</v>
      </c>
      <c r="ML85" s="14">
        <f>+Cap_MW_Lookups!MJ51</f>
        <v>0</v>
      </c>
      <c r="MM85" s="14">
        <f>+Cap_MW_Lookups!MK51</f>
        <v>0</v>
      </c>
      <c r="MN85" s="14">
        <f>+Cap_MW_Lookups!ML51</f>
        <v>0</v>
      </c>
      <c r="MO85" s="14">
        <f>+Cap_MW_Lookups!MM51</f>
        <v>0</v>
      </c>
      <c r="MP85" s="14">
        <f>+Cap_MW_Lookups!MN51</f>
        <v>0</v>
      </c>
      <c r="MQ85" s="14">
        <f>+Cap_MW_Lookups!MO51</f>
        <v>0</v>
      </c>
      <c r="MR85" s="14">
        <f>+Cap_MW_Lookups!MP51</f>
        <v>0</v>
      </c>
      <c r="MS85" s="14">
        <f>+Cap_MW_Lookups!MQ51</f>
        <v>0</v>
      </c>
      <c r="MT85" s="14">
        <f>+Cap_MW_Lookups!MR51</f>
        <v>0</v>
      </c>
      <c r="MU85" s="14">
        <f>+Cap_MW_Lookups!MS51</f>
        <v>0</v>
      </c>
      <c r="MV85" s="14">
        <f>+Cap_MW_Lookups!MT51</f>
        <v>0</v>
      </c>
      <c r="MW85" s="14">
        <f>+Cap_MW_Lookups!MU51</f>
        <v>0</v>
      </c>
      <c r="MX85" s="14">
        <f>+Cap_MW_Lookups!MV51</f>
        <v>0</v>
      </c>
      <c r="MY85" s="14">
        <f>+Cap_MW_Lookups!MW51</f>
        <v>0</v>
      </c>
      <c r="MZ85" s="14">
        <f>+Cap_MW_Lookups!MX51</f>
        <v>0</v>
      </c>
      <c r="NA85" s="1"/>
      <c r="NB85" s="19" t="str">
        <f t="shared" ref="NB85:NB90" si="597">+D85</f>
        <v>Capacity MW</v>
      </c>
      <c r="NC85" s="14">
        <f t="shared" ref="NC85:NL88" si="598">AVERAGEIF($E$3:$MZ$3,NC$3,$E85:$MZ85)</f>
        <v>20.5</v>
      </c>
      <c r="ND85" s="14">
        <f t="shared" si="598"/>
        <v>20.5</v>
      </c>
      <c r="NE85" s="14">
        <f t="shared" si="598"/>
        <v>20.5</v>
      </c>
      <c r="NF85" s="14">
        <f t="shared" si="598"/>
        <v>20.5</v>
      </c>
      <c r="NG85" s="14">
        <f t="shared" si="598"/>
        <v>17.083333333333332</v>
      </c>
      <c r="NH85" s="14">
        <f t="shared" si="598"/>
        <v>0</v>
      </c>
      <c r="NI85" s="14">
        <f t="shared" si="598"/>
        <v>0</v>
      </c>
      <c r="NJ85" s="14">
        <f t="shared" si="598"/>
        <v>0</v>
      </c>
      <c r="NK85" s="14">
        <f t="shared" si="598"/>
        <v>0</v>
      </c>
      <c r="NL85" s="14">
        <f t="shared" si="598"/>
        <v>0</v>
      </c>
      <c r="NM85" s="14">
        <f t="shared" ref="NM85:NV88" si="599">AVERAGEIF($E$3:$MZ$3,NM$3,$E85:$MZ85)</f>
        <v>0</v>
      </c>
      <c r="NN85" s="14">
        <f t="shared" si="599"/>
        <v>0</v>
      </c>
      <c r="NO85" s="14">
        <f t="shared" si="599"/>
        <v>0</v>
      </c>
      <c r="NP85" s="14">
        <f t="shared" si="599"/>
        <v>0</v>
      </c>
      <c r="NQ85" s="14">
        <f t="shared" si="599"/>
        <v>0</v>
      </c>
      <c r="NR85" s="14">
        <f t="shared" si="599"/>
        <v>0</v>
      </c>
      <c r="NS85" s="14">
        <f t="shared" si="599"/>
        <v>0</v>
      </c>
      <c r="NT85" s="14">
        <f t="shared" si="599"/>
        <v>0</v>
      </c>
      <c r="NU85" s="14">
        <f t="shared" si="599"/>
        <v>0</v>
      </c>
      <c r="NV85" s="14">
        <f t="shared" si="599"/>
        <v>0</v>
      </c>
      <c r="NW85" s="14">
        <f t="shared" ref="NW85:OF88" si="600">AVERAGEIF($E$3:$MZ$3,NW$3,$E85:$MZ85)</f>
        <v>0</v>
      </c>
      <c r="NX85" s="14">
        <f t="shared" si="600"/>
        <v>0</v>
      </c>
      <c r="NY85" s="14">
        <f t="shared" si="600"/>
        <v>0</v>
      </c>
      <c r="NZ85" s="14">
        <f t="shared" si="600"/>
        <v>0</v>
      </c>
      <c r="OA85" s="14">
        <f t="shared" si="600"/>
        <v>0</v>
      </c>
      <c r="OB85" s="14">
        <f t="shared" si="600"/>
        <v>0</v>
      </c>
      <c r="OC85" s="14">
        <f t="shared" si="600"/>
        <v>0</v>
      </c>
      <c r="OD85" s="14">
        <f t="shared" si="600"/>
        <v>0</v>
      </c>
      <c r="OE85" s="14">
        <f t="shared" si="600"/>
        <v>0</v>
      </c>
      <c r="OF85" s="14">
        <f t="shared" si="600"/>
        <v>0</v>
      </c>
      <c r="OH85" s="58" t="str">
        <f>_xlfn.CONCAT(C85," ",D85)</f>
        <v>Ryegate Facility Capacity MW</v>
      </c>
    </row>
    <row r="86" spans="2:398" x14ac:dyDescent="0.25">
      <c r="C86" s="3"/>
      <c r="D86" s="19" t="s">
        <v>30</v>
      </c>
      <c r="E86" s="46">
        <f>INDEX(Allocations[#All],MATCH($C85,Allocations[[#All],[Invoice_Group]],0),MATCH($B$3,Allocations[#Headers],0))</f>
        <v>1.3448E-2</v>
      </c>
      <c r="F86" s="46">
        <f>INDEX(Allocations[#All],MATCH($C85,Allocations[[#All],[Invoice_Group]],0),MATCH($B$3,Allocations[#Headers],0))</f>
        <v>1.3448E-2</v>
      </c>
      <c r="G86" s="46">
        <f>INDEX(Allocations[#All],MATCH($C85,Allocations[[#All],[Invoice_Group]],0),MATCH($B$3,Allocations[#Headers],0))</f>
        <v>1.3448E-2</v>
      </c>
      <c r="H86" s="46">
        <f>INDEX(Allocations[#All],MATCH($C85,Allocations[[#All],[Invoice_Group]],0),MATCH($B$3,Allocations[#Headers],0))</f>
        <v>1.3448E-2</v>
      </c>
      <c r="I86" s="46">
        <f>INDEX(Allocations[#All],MATCH($C85,Allocations[[#All],[Invoice_Group]],0),MATCH($B$3,Allocations[#Headers],0))</f>
        <v>1.3448E-2</v>
      </c>
      <c r="J86" s="46">
        <f>INDEX(Allocations[#All],MATCH($C85,Allocations[[#All],[Invoice_Group]],0),MATCH($B$3,Allocations[#Headers],0))</f>
        <v>1.3448E-2</v>
      </c>
      <c r="K86" s="46">
        <f>INDEX(Allocations[#All],MATCH($C85,Allocations[[#All],[Invoice_Group]],0),MATCH($B$3,Allocations[#Headers],0))</f>
        <v>1.3448E-2</v>
      </c>
      <c r="L86" s="46">
        <f>INDEX(Allocations[#All],MATCH($C85,Allocations[[#All],[Invoice_Group]],0),MATCH($B$3,Allocations[#Headers],0))</f>
        <v>1.3448E-2</v>
      </c>
      <c r="M86" s="46">
        <f>INDEX(Allocations[#All],MATCH($C85,Allocations[[#All],[Invoice_Group]],0),MATCH($B$3,Allocations[#Headers],0))</f>
        <v>1.3448E-2</v>
      </c>
      <c r="N86" s="46">
        <f>INDEX(Allocations[#All],MATCH($C85,Allocations[[#All],[Invoice_Group]],0),MATCH($B$3,Allocations[#Headers],0))</f>
        <v>1.3448E-2</v>
      </c>
      <c r="O86" s="46">
        <f>INDEX(Allocations[#All],MATCH($C85,Allocations[[#All],[Invoice_Group]],0),MATCH($B$3,Allocations[#Headers],0))</f>
        <v>1.3448E-2</v>
      </c>
      <c r="P86" s="46">
        <f>INDEX(Allocations[#All],MATCH($C85,Allocations[[#All],[Invoice_Group]],0),MATCH($B$3,Allocations[#Headers],0))</f>
        <v>1.3448E-2</v>
      </c>
      <c r="Q86" s="46">
        <f>INDEX(Allocations[#All],MATCH($C85,Allocations[[#All],[Invoice_Group]],0),MATCH($B$3,Allocations[#Headers],0))</f>
        <v>1.3448E-2</v>
      </c>
      <c r="R86" s="46">
        <f>INDEX(Allocations[#All],MATCH($C85,Allocations[[#All],[Invoice_Group]],0),MATCH($B$3,Allocations[#Headers],0))</f>
        <v>1.3448E-2</v>
      </c>
      <c r="S86" s="46">
        <f>INDEX(Allocations[#All],MATCH($C85,Allocations[[#All],[Invoice_Group]],0),MATCH($B$3,Allocations[#Headers],0))</f>
        <v>1.3448E-2</v>
      </c>
      <c r="T86" s="46">
        <f>INDEX(Allocations[#All],MATCH($C85,Allocations[[#All],[Invoice_Group]],0),MATCH($B$3,Allocations[#Headers],0))</f>
        <v>1.3448E-2</v>
      </c>
      <c r="U86" s="46">
        <f>INDEX(Allocations[#All],MATCH($C85,Allocations[[#All],[Invoice_Group]],0),MATCH($B$3,Allocations[#Headers],0))</f>
        <v>1.3448E-2</v>
      </c>
      <c r="V86" s="46">
        <f>INDEX(Allocations[#All],MATCH($C85,Allocations[[#All],[Invoice_Group]],0),MATCH($B$3,Allocations[#Headers],0))</f>
        <v>1.3448E-2</v>
      </c>
      <c r="W86" s="46">
        <f>INDEX(Allocations[#All],MATCH($C85,Allocations[[#All],[Invoice_Group]],0),MATCH($B$3,Allocations[#Headers],0))</f>
        <v>1.3448E-2</v>
      </c>
      <c r="X86" s="46">
        <f>INDEX(Allocations[#All],MATCH($C85,Allocations[[#All],[Invoice_Group]],0),MATCH($B$3,Allocations[#Headers],0))</f>
        <v>1.3448E-2</v>
      </c>
      <c r="Y86" s="46">
        <f>INDEX(Allocations[#All],MATCH($C85,Allocations[[#All],[Invoice_Group]],0),MATCH($B$3,Allocations[#Headers],0))</f>
        <v>1.3448E-2</v>
      </c>
      <c r="Z86" s="46">
        <f>INDEX(Allocations[#All],MATCH($C85,Allocations[[#All],[Invoice_Group]],0),MATCH($B$3,Allocations[#Headers],0))</f>
        <v>1.3448E-2</v>
      </c>
      <c r="AA86" s="46">
        <f>INDEX(Allocations[#All],MATCH($C85,Allocations[[#All],[Invoice_Group]],0),MATCH($B$3,Allocations[#Headers],0))</f>
        <v>1.3448E-2</v>
      </c>
      <c r="AB86" s="46">
        <f>INDEX(Allocations[#All],MATCH($C85,Allocations[[#All],[Invoice_Group]],0),MATCH($B$3,Allocations[#Headers],0))</f>
        <v>1.3448E-2</v>
      </c>
      <c r="AC86" s="46">
        <f>INDEX(Allocations[#All],MATCH($C85,Allocations[[#All],[Invoice_Group]],0),MATCH($B$3,Allocations[#Headers],0))</f>
        <v>1.3448E-2</v>
      </c>
      <c r="AD86" s="46">
        <f>INDEX(Allocations[#All],MATCH($C85,Allocations[[#All],[Invoice_Group]],0),MATCH($B$3,Allocations[#Headers],0))</f>
        <v>1.3448E-2</v>
      </c>
      <c r="AE86" s="46">
        <f>INDEX(Allocations[#All],MATCH($C85,Allocations[[#All],[Invoice_Group]],0),MATCH($B$3,Allocations[#Headers],0))</f>
        <v>1.3448E-2</v>
      </c>
      <c r="AF86" s="46">
        <f>INDEX(Allocations[#All],MATCH($C85,Allocations[[#All],[Invoice_Group]],0),MATCH($B$3,Allocations[#Headers],0))</f>
        <v>1.3448E-2</v>
      </c>
      <c r="AG86" s="46">
        <f>INDEX(Allocations[#All],MATCH($C85,Allocations[[#All],[Invoice_Group]],0),MATCH($B$3,Allocations[#Headers],0))</f>
        <v>1.3448E-2</v>
      </c>
      <c r="AH86" s="46">
        <f>INDEX(Allocations[#All],MATCH($C85,Allocations[[#All],[Invoice_Group]],0),MATCH($B$3,Allocations[#Headers],0))</f>
        <v>1.3448E-2</v>
      </c>
      <c r="AI86" s="46">
        <f>INDEX(Allocations[#All],MATCH($C85,Allocations[[#All],[Invoice_Group]],0),MATCH($B$3,Allocations[#Headers],0))</f>
        <v>1.3448E-2</v>
      </c>
      <c r="AJ86" s="46">
        <f>INDEX(Allocations[#All],MATCH($C85,Allocations[[#All],[Invoice_Group]],0),MATCH($B$3,Allocations[#Headers],0))</f>
        <v>1.3448E-2</v>
      </c>
      <c r="AK86" s="46">
        <f>INDEX(Allocations[#All],MATCH($C85,Allocations[[#All],[Invoice_Group]],0),MATCH($B$3,Allocations[#Headers],0))</f>
        <v>1.3448E-2</v>
      </c>
      <c r="AL86" s="46">
        <f>INDEX(Allocations[#All],MATCH($C85,Allocations[[#All],[Invoice_Group]],0),MATCH($B$3,Allocations[#Headers],0))</f>
        <v>1.3448E-2</v>
      </c>
      <c r="AM86" s="46">
        <f>INDEX(Allocations[#All],MATCH($C85,Allocations[[#All],[Invoice_Group]],0),MATCH($B$3,Allocations[#Headers],0))</f>
        <v>1.3448E-2</v>
      </c>
      <c r="AN86" s="46">
        <f>INDEX(Allocations[#All],MATCH($C85,Allocations[[#All],[Invoice_Group]],0),MATCH($B$3,Allocations[#Headers],0))</f>
        <v>1.3448E-2</v>
      </c>
      <c r="AO86" s="46">
        <f>INDEX(Allocations[#All],MATCH($C85,Allocations[[#All],[Invoice_Group]],0),MATCH($B$3,Allocations[#Headers],0))</f>
        <v>1.3448E-2</v>
      </c>
      <c r="AP86" s="46">
        <f>INDEX(Allocations[#All],MATCH($C85,Allocations[[#All],[Invoice_Group]],0),MATCH($B$3,Allocations[#Headers],0))</f>
        <v>1.3448E-2</v>
      </c>
      <c r="AQ86" s="46">
        <f>INDEX(Allocations[#All],MATCH($C85,Allocations[[#All],[Invoice_Group]],0),MATCH($B$3,Allocations[#Headers],0))</f>
        <v>1.3448E-2</v>
      </c>
      <c r="AR86" s="46">
        <f>INDEX(Allocations[#All],MATCH($C85,Allocations[[#All],[Invoice_Group]],0),MATCH($B$3,Allocations[#Headers],0))</f>
        <v>1.3448E-2</v>
      </c>
      <c r="AS86" s="46">
        <f>INDEX(Allocations[#All],MATCH($C85,Allocations[[#All],[Invoice_Group]],0),MATCH($B$3,Allocations[#Headers],0))</f>
        <v>1.3448E-2</v>
      </c>
      <c r="AT86" s="46">
        <f>INDEX(Allocations[#All],MATCH($C85,Allocations[[#All],[Invoice_Group]],0),MATCH($B$3,Allocations[#Headers],0))</f>
        <v>1.3448E-2</v>
      </c>
      <c r="AU86" s="46">
        <f>INDEX(Allocations[#All],MATCH($C85,Allocations[[#All],[Invoice_Group]],0),MATCH($B$3,Allocations[#Headers],0))</f>
        <v>1.3448E-2</v>
      </c>
      <c r="AV86" s="46">
        <f>INDEX(Allocations[#All],MATCH($C85,Allocations[[#All],[Invoice_Group]],0),MATCH($B$3,Allocations[#Headers],0))</f>
        <v>1.3448E-2</v>
      </c>
      <c r="AW86" s="46">
        <f>INDEX(Allocations[#All],MATCH($C85,Allocations[[#All],[Invoice_Group]],0),MATCH($B$3,Allocations[#Headers],0))</f>
        <v>1.3448E-2</v>
      </c>
      <c r="AX86" s="46">
        <f>INDEX(Allocations[#All],MATCH($C85,Allocations[[#All],[Invoice_Group]],0),MATCH($B$3,Allocations[#Headers],0))</f>
        <v>1.3448E-2</v>
      </c>
      <c r="AY86" s="46">
        <f>INDEX(Allocations[#All],MATCH($C85,Allocations[[#All],[Invoice_Group]],0),MATCH($B$3,Allocations[#Headers],0))</f>
        <v>1.3448E-2</v>
      </c>
      <c r="AZ86" s="46">
        <f>INDEX(Allocations[#All],MATCH($C85,Allocations[[#All],[Invoice_Group]],0),MATCH($B$3,Allocations[#Headers],0))</f>
        <v>1.3448E-2</v>
      </c>
      <c r="BA86" s="46">
        <f>INDEX(Allocations[#All],MATCH($C85,Allocations[[#All],[Invoice_Group]],0),MATCH($B$3,Allocations[#Headers],0))</f>
        <v>1.3448E-2</v>
      </c>
      <c r="BB86" s="46">
        <f>INDEX(Allocations[#All],MATCH($C85,Allocations[[#All],[Invoice_Group]],0),MATCH($B$3,Allocations[#Headers],0))</f>
        <v>1.3448E-2</v>
      </c>
      <c r="BC86" s="46">
        <f>INDEX(Allocations[#All],MATCH($C85,Allocations[[#All],[Invoice_Group]],0),MATCH($B$3,Allocations[#Headers],0))</f>
        <v>1.3448E-2</v>
      </c>
      <c r="BD86" s="46">
        <f>INDEX(Allocations[#All],MATCH($C85,Allocations[[#All],[Invoice_Group]],0),MATCH($B$3,Allocations[#Headers],0))</f>
        <v>1.3448E-2</v>
      </c>
      <c r="BE86" s="46">
        <f>INDEX(Allocations[#All],MATCH($C85,Allocations[[#All],[Invoice_Group]],0),MATCH($B$3,Allocations[#Headers],0))</f>
        <v>1.3448E-2</v>
      </c>
      <c r="BF86" s="46">
        <f>INDEX(Allocations[#All],MATCH($C85,Allocations[[#All],[Invoice_Group]],0),MATCH($B$3,Allocations[#Headers],0))</f>
        <v>1.3448E-2</v>
      </c>
      <c r="BG86" s="46">
        <f>INDEX(Allocations[#All],MATCH($C85,Allocations[[#All],[Invoice_Group]],0),MATCH($B$3,Allocations[#Headers],0))</f>
        <v>1.3448E-2</v>
      </c>
      <c r="BH86" s="46">
        <f>INDEX(Allocations[#All],MATCH($C85,Allocations[[#All],[Invoice_Group]],0),MATCH($B$3,Allocations[#Headers],0))</f>
        <v>1.3448E-2</v>
      </c>
      <c r="BI86" s="46">
        <f>INDEX(Allocations[#All],MATCH($C85,Allocations[[#All],[Invoice_Group]],0),MATCH($B$3,Allocations[#Headers],0))</f>
        <v>1.3448E-2</v>
      </c>
      <c r="BJ86" s="46">
        <f>INDEX(Allocations[#All],MATCH($C85,Allocations[[#All],[Invoice_Group]],0),MATCH($B$3,Allocations[#Headers],0))</f>
        <v>1.3448E-2</v>
      </c>
      <c r="BK86" s="46">
        <f>INDEX(Allocations[#All],MATCH($C85,Allocations[[#All],[Invoice_Group]],0),MATCH($B$3,Allocations[#Headers],0))</f>
        <v>1.3448E-2</v>
      </c>
      <c r="BL86" s="46">
        <f>INDEX(Allocations[#All],MATCH($C85,Allocations[[#All],[Invoice_Group]],0),MATCH($B$3,Allocations[#Headers],0))</f>
        <v>1.3448E-2</v>
      </c>
      <c r="BM86" s="46">
        <f>INDEX(Allocations[#All],MATCH($C85,Allocations[[#All],[Invoice_Group]],0),MATCH($B$3,Allocations[#Headers],0))</f>
        <v>1.3448E-2</v>
      </c>
      <c r="BN86" s="46">
        <f>INDEX(Allocations[#All],MATCH($C85,Allocations[[#All],[Invoice_Group]],0),MATCH($B$3,Allocations[#Headers],0))</f>
        <v>1.3448E-2</v>
      </c>
      <c r="BO86" s="46">
        <f>INDEX(Allocations[#All],MATCH($C85,Allocations[[#All],[Invoice_Group]],0),MATCH($B$3,Allocations[#Headers],0))</f>
        <v>1.3448E-2</v>
      </c>
      <c r="BP86" s="46">
        <f>INDEX(Allocations[#All],MATCH($C85,Allocations[[#All],[Invoice_Group]],0),MATCH($B$3,Allocations[#Headers],0))</f>
        <v>1.3448E-2</v>
      </c>
      <c r="BQ86" s="46">
        <f>INDEX(Allocations[#All],MATCH($C85,Allocations[[#All],[Invoice_Group]],0),MATCH($B$3,Allocations[#Headers],0))</f>
        <v>1.3448E-2</v>
      </c>
      <c r="BR86" s="46">
        <f>INDEX(Allocations[#All],MATCH($C85,Allocations[[#All],[Invoice_Group]],0),MATCH($B$3,Allocations[#Headers],0))</f>
        <v>1.3448E-2</v>
      </c>
      <c r="BS86" s="46">
        <f>INDEX(Allocations[#All],MATCH($C85,Allocations[[#All],[Invoice_Group]],0),MATCH($B$3,Allocations[#Headers],0))</f>
        <v>1.3448E-2</v>
      </c>
      <c r="BT86" s="46">
        <f>INDEX(Allocations[#All],MATCH($C85,Allocations[[#All],[Invoice_Group]],0),MATCH($B$3,Allocations[#Headers],0))</f>
        <v>1.3448E-2</v>
      </c>
      <c r="BU86" s="46">
        <f>INDEX(Allocations[#All],MATCH($C85,Allocations[[#All],[Invoice_Group]],0),MATCH($B$3,Allocations[#Headers],0))</f>
        <v>1.3448E-2</v>
      </c>
      <c r="BV86" s="46">
        <f>INDEX(Allocations[#All],MATCH($C85,Allocations[[#All],[Invoice_Group]],0),MATCH($B$3,Allocations[#Headers],0))</f>
        <v>1.3448E-2</v>
      </c>
      <c r="BW86" s="46">
        <f>INDEX(Allocations[#All],MATCH($C85,Allocations[[#All],[Invoice_Group]],0),MATCH($B$3,Allocations[#Headers],0))</f>
        <v>1.3448E-2</v>
      </c>
      <c r="BX86" s="46">
        <f>INDEX(Allocations[#All],MATCH($C85,Allocations[[#All],[Invoice_Group]],0),MATCH($B$3,Allocations[#Headers],0))</f>
        <v>1.3448E-2</v>
      </c>
      <c r="BY86" s="46">
        <f>INDEX(Allocations[#All],MATCH($C85,Allocations[[#All],[Invoice_Group]],0),MATCH($B$3,Allocations[#Headers],0))</f>
        <v>1.3448E-2</v>
      </c>
      <c r="BZ86" s="46">
        <f>INDEX(Allocations[#All],MATCH($C85,Allocations[[#All],[Invoice_Group]],0),MATCH($B$3,Allocations[#Headers],0))</f>
        <v>1.3448E-2</v>
      </c>
      <c r="CA86" s="46">
        <f>INDEX(Allocations[#All],MATCH($C85,Allocations[[#All],[Invoice_Group]],0),MATCH($B$3,Allocations[#Headers],0))</f>
        <v>1.3448E-2</v>
      </c>
      <c r="CB86" s="46">
        <f>INDEX(Allocations[#All],MATCH($C85,Allocations[[#All],[Invoice_Group]],0),MATCH($B$3,Allocations[#Headers],0))</f>
        <v>1.3448E-2</v>
      </c>
      <c r="CC86" s="46">
        <f>INDEX(Allocations[#All],MATCH($C85,Allocations[[#All],[Invoice_Group]],0),MATCH($B$3,Allocations[#Headers],0))</f>
        <v>1.3448E-2</v>
      </c>
      <c r="CD86" s="46">
        <f>INDEX(Allocations[#All],MATCH($C85,Allocations[[#All],[Invoice_Group]],0),MATCH($B$3,Allocations[#Headers],0))</f>
        <v>1.3448E-2</v>
      </c>
      <c r="CE86" s="46">
        <f>INDEX(Allocations[#All],MATCH($C85,Allocations[[#All],[Invoice_Group]],0),MATCH($B$3,Allocations[#Headers],0))</f>
        <v>1.3448E-2</v>
      </c>
      <c r="CF86" s="46">
        <f>INDEX(Allocations[#All],MATCH($C85,Allocations[[#All],[Invoice_Group]],0),MATCH($B$3,Allocations[#Headers],0))</f>
        <v>1.3448E-2</v>
      </c>
      <c r="CG86" s="46">
        <f>INDEX(Allocations[#All],MATCH($C85,Allocations[[#All],[Invoice_Group]],0),MATCH($B$3,Allocations[#Headers],0))</f>
        <v>1.3448E-2</v>
      </c>
      <c r="CH86" s="46">
        <f>INDEX(Allocations[#All],MATCH($C85,Allocations[[#All],[Invoice_Group]],0),MATCH($B$3,Allocations[#Headers],0))</f>
        <v>1.3448E-2</v>
      </c>
      <c r="CI86" s="46">
        <f>INDEX(Allocations[#All],MATCH($C85,Allocations[[#All],[Invoice_Group]],0),MATCH($B$3,Allocations[#Headers],0))</f>
        <v>1.3448E-2</v>
      </c>
      <c r="CJ86" s="46">
        <f>INDEX(Allocations[#All],MATCH($C85,Allocations[[#All],[Invoice_Group]],0),MATCH($B$3,Allocations[#Headers],0))</f>
        <v>1.3448E-2</v>
      </c>
      <c r="CK86" s="46">
        <f>INDEX(Allocations[#All],MATCH($C85,Allocations[[#All],[Invoice_Group]],0),MATCH($B$3,Allocations[#Headers],0))</f>
        <v>1.3448E-2</v>
      </c>
      <c r="CL86" s="46">
        <f>INDEX(Allocations[#All],MATCH($C85,Allocations[[#All],[Invoice_Group]],0),MATCH($B$3,Allocations[#Headers],0))</f>
        <v>1.3448E-2</v>
      </c>
      <c r="CM86" s="46">
        <f>INDEX(Allocations[#All],MATCH($C85,Allocations[[#All],[Invoice_Group]],0),MATCH($B$3,Allocations[#Headers],0))</f>
        <v>1.3448E-2</v>
      </c>
      <c r="CN86" s="46">
        <f>INDEX(Allocations[#All],MATCH($C85,Allocations[[#All],[Invoice_Group]],0),MATCH($B$3,Allocations[#Headers],0))</f>
        <v>1.3448E-2</v>
      </c>
      <c r="CO86" s="46">
        <f>INDEX(Allocations[#All],MATCH($C85,Allocations[[#All],[Invoice_Group]],0),MATCH($B$3,Allocations[#Headers],0))</f>
        <v>1.3448E-2</v>
      </c>
      <c r="CP86" s="46">
        <f>INDEX(Allocations[#All],MATCH($C85,Allocations[[#All],[Invoice_Group]],0),MATCH($B$3,Allocations[#Headers],0))</f>
        <v>1.3448E-2</v>
      </c>
      <c r="CQ86" s="46">
        <f>INDEX(Allocations[#All],MATCH($C85,Allocations[[#All],[Invoice_Group]],0),MATCH($B$3,Allocations[#Headers],0))</f>
        <v>1.3448E-2</v>
      </c>
      <c r="CR86" s="46">
        <f>INDEX(Allocations[#All],MATCH($C85,Allocations[[#All],[Invoice_Group]],0),MATCH($B$3,Allocations[#Headers],0))</f>
        <v>1.3448E-2</v>
      </c>
      <c r="CS86" s="46">
        <f>INDEX(Allocations[#All],MATCH($C85,Allocations[[#All],[Invoice_Group]],0),MATCH($B$3,Allocations[#Headers],0))</f>
        <v>1.3448E-2</v>
      </c>
      <c r="CT86" s="46">
        <f>INDEX(Allocations[#All],MATCH($C85,Allocations[[#All],[Invoice_Group]],0),MATCH($B$3,Allocations[#Headers],0))</f>
        <v>1.3448E-2</v>
      </c>
      <c r="CU86" s="46">
        <f>INDEX(Allocations[#All],MATCH($C85,Allocations[[#All],[Invoice_Group]],0),MATCH($B$3,Allocations[#Headers],0))</f>
        <v>1.3448E-2</v>
      </c>
      <c r="CV86" s="46">
        <f>INDEX(Allocations[#All],MATCH($C85,Allocations[[#All],[Invoice_Group]],0),MATCH($B$3,Allocations[#Headers],0))</f>
        <v>1.3448E-2</v>
      </c>
      <c r="CW86" s="46">
        <f>INDEX(Allocations[#All],MATCH($C85,Allocations[[#All],[Invoice_Group]],0),MATCH($B$3,Allocations[#Headers],0))</f>
        <v>1.3448E-2</v>
      </c>
      <c r="CX86" s="46">
        <f>INDEX(Allocations[#All],MATCH($C85,Allocations[[#All],[Invoice_Group]],0),MATCH($B$3,Allocations[#Headers],0))</f>
        <v>1.3448E-2</v>
      </c>
      <c r="CY86" s="46">
        <f>INDEX(Allocations[#All],MATCH($C85,Allocations[[#All],[Invoice_Group]],0),MATCH($B$3,Allocations[#Headers],0))</f>
        <v>1.3448E-2</v>
      </c>
      <c r="CZ86" s="46">
        <f>INDEX(Allocations[#All],MATCH($C85,Allocations[[#All],[Invoice_Group]],0),MATCH($B$3,Allocations[#Headers],0))</f>
        <v>1.3448E-2</v>
      </c>
      <c r="DA86" s="46">
        <f>INDEX(Allocations[#All],MATCH($C85,Allocations[[#All],[Invoice_Group]],0),MATCH($B$3,Allocations[#Headers],0))</f>
        <v>1.3448E-2</v>
      </c>
      <c r="DB86" s="46">
        <f>INDEX(Allocations[#All],MATCH($C85,Allocations[[#All],[Invoice_Group]],0),MATCH($B$3,Allocations[#Headers],0))</f>
        <v>1.3448E-2</v>
      </c>
      <c r="DC86" s="46">
        <f>INDEX(Allocations[#All],MATCH($C85,Allocations[[#All],[Invoice_Group]],0),MATCH($B$3,Allocations[#Headers],0))</f>
        <v>1.3448E-2</v>
      </c>
      <c r="DD86" s="46">
        <f>INDEX(Allocations[#All],MATCH($C85,Allocations[[#All],[Invoice_Group]],0),MATCH($B$3,Allocations[#Headers],0))</f>
        <v>1.3448E-2</v>
      </c>
      <c r="DE86" s="46">
        <f>INDEX(Allocations[#All],MATCH($C85,Allocations[[#All],[Invoice_Group]],0),MATCH($B$3,Allocations[#Headers],0))</f>
        <v>1.3448E-2</v>
      </c>
      <c r="DF86" s="46">
        <f>INDEX(Allocations[#All],MATCH($C85,Allocations[[#All],[Invoice_Group]],0),MATCH($B$3,Allocations[#Headers],0))</f>
        <v>1.3448E-2</v>
      </c>
      <c r="DG86" s="46">
        <f>INDEX(Allocations[#All],MATCH($C85,Allocations[[#All],[Invoice_Group]],0),MATCH($B$3,Allocations[#Headers],0))</f>
        <v>1.3448E-2</v>
      </c>
      <c r="DH86" s="46">
        <f>INDEX(Allocations[#All],MATCH($C85,Allocations[[#All],[Invoice_Group]],0),MATCH($B$3,Allocations[#Headers],0))</f>
        <v>1.3448E-2</v>
      </c>
      <c r="DI86" s="46">
        <f>INDEX(Allocations[#All],MATCH($C85,Allocations[[#All],[Invoice_Group]],0),MATCH($B$3,Allocations[#Headers],0))</f>
        <v>1.3448E-2</v>
      </c>
      <c r="DJ86" s="46">
        <f>INDEX(Allocations[#All],MATCH($C85,Allocations[[#All],[Invoice_Group]],0),MATCH($B$3,Allocations[#Headers],0))</f>
        <v>1.3448E-2</v>
      </c>
      <c r="DK86" s="46">
        <f>INDEX(Allocations[#All],MATCH($C85,Allocations[[#All],[Invoice_Group]],0),MATCH($B$3,Allocations[#Headers],0))</f>
        <v>1.3448E-2</v>
      </c>
      <c r="DL86" s="46">
        <f>INDEX(Allocations[#All],MATCH($C85,Allocations[[#All],[Invoice_Group]],0),MATCH($B$3,Allocations[#Headers],0))</f>
        <v>1.3448E-2</v>
      </c>
      <c r="DM86" s="46">
        <f>INDEX(Allocations[#All],MATCH($C85,Allocations[[#All],[Invoice_Group]],0),MATCH($B$3,Allocations[#Headers],0))</f>
        <v>1.3448E-2</v>
      </c>
      <c r="DN86" s="46">
        <f>INDEX(Allocations[#All],MATCH($C85,Allocations[[#All],[Invoice_Group]],0),MATCH($B$3,Allocations[#Headers],0))</f>
        <v>1.3448E-2</v>
      </c>
      <c r="DO86" s="46">
        <f>INDEX(Allocations[#All],MATCH($C85,Allocations[[#All],[Invoice_Group]],0),MATCH($B$3,Allocations[#Headers],0))</f>
        <v>1.3448E-2</v>
      </c>
      <c r="DP86" s="46">
        <f>INDEX(Allocations[#All],MATCH($C85,Allocations[[#All],[Invoice_Group]],0),MATCH($B$3,Allocations[#Headers],0))</f>
        <v>1.3448E-2</v>
      </c>
      <c r="DQ86" s="46">
        <f>INDEX(Allocations[#All],MATCH($C85,Allocations[[#All],[Invoice_Group]],0),MATCH($B$3,Allocations[#Headers],0))</f>
        <v>1.3448E-2</v>
      </c>
      <c r="DR86" s="46">
        <f>INDEX(Allocations[#All],MATCH($C85,Allocations[[#All],[Invoice_Group]],0),MATCH($B$3,Allocations[#Headers],0))</f>
        <v>1.3448E-2</v>
      </c>
      <c r="DS86" s="46">
        <f>INDEX(Allocations[#All],MATCH($C85,Allocations[[#All],[Invoice_Group]],0),MATCH($B$3,Allocations[#Headers],0))</f>
        <v>1.3448E-2</v>
      </c>
      <c r="DT86" s="46">
        <f>INDEX(Allocations[#All],MATCH($C85,Allocations[[#All],[Invoice_Group]],0),MATCH($B$3,Allocations[#Headers],0))</f>
        <v>1.3448E-2</v>
      </c>
      <c r="DU86" s="46">
        <f>INDEX(Allocations[#All],MATCH($C85,Allocations[[#All],[Invoice_Group]],0),MATCH($B$3,Allocations[#Headers],0))</f>
        <v>1.3448E-2</v>
      </c>
      <c r="DV86" s="46">
        <f>INDEX(Allocations[#All],MATCH($C85,Allocations[[#All],[Invoice_Group]],0),MATCH($B$3,Allocations[#Headers],0))</f>
        <v>1.3448E-2</v>
      </c>
      <c r="DW86" s="46">
        <f>INDEX(Allocations[#All],MATCH($C85,Allocations[[#All],[Invoice_Group]],0),MATCH($B$3,Allocations[#Headers],0))</f>
        <v>1.3448E-2</v>
      </c>
      <c r="DX86" s="46">
        <f>INDEX(Allocations[#All],MATCH($C85,Allocations[[#All],[Invoice_Group]],0),MATCH($B$3,Allocations[#Headers],0))</f>
        <v>1.3448E-2</v>
      </c>
      <c r="DY86" s="46">
        <f>INDEX(Allocations[#All],MATCH($C85,Allocations[[#All],[Invoice_Group]],0),MATCH($B$3,Allocations[#Headers],0))</f>
        <v>1.3448E-2</v>
      </c>
      <c r="DZ86" s="46">
        <f>INDEX(Allocations[#All],MATCH($C85,Allocations[[#All],[Invoice_Group]],0),MATCH($B$3,Allocations[#Headers],0))</f>
        <v>1.3448E-2</v>
      </c>
      <c r="EA86" s="46">
        <f>INDEX(Allocations[#All],MATCH($C85,Allocations[[#All],[Invoice_Group]],0),MATCH($B$3,Allocations[#Headers],0))</f>
        <v>1.3448E-2</v>
      </c>
      <c r="EB86" s="46">
        <f>INDEX(Allocations[#All],MATCH($C85,Allocations[[#All],[Invoice_Group]],0),MATCH($B$3,Allocations[#Headers],0))</f>
        <v>1.3448E-2</v>
      </c>
      <c r="EC86" s="46">
        <f>INDEX(Allocations[#All],MATCH($C85,Allocations[[#All],[Invoice_Group]],0),MATCH($B$3,Allocations[#Headers],0))</f>
        <v>1.3448E-2</v>
      </c>
      <c r="ED86" s="46">
        <f>INDEX(Allocations[#All],MATCH($C85,Allocations[[#All],[Invoice_Group]],0),MATCH($B$3,Allocations[#Headers],0))</f>
        <v>1.3448E-2</v>
      </c>
      <c r="EE86" s="46">
        <f>INDEX(Allocations[#All],MATCH($C85,Allocations[[#All],[Invoice_Group]],0),MATCH($B$3,Allocations[#Headers],0))</f>
        <v>1.3448E-2</v>
      </c>
      <c r="EF86" s="46">
        <f>INDEX(Allocations[#All],MATCH($C85,Allocations[[#All],[Invoice_Group]],0),MATCH($B$3,Allocations[#Headers],0))</f>
        <v>1.3448E-2</v>
      </c>
      <c r="EG86" s="46">
        <f>INDEX(Allocations[#All],MATCH($C85,Allocations[[#All],[Invoice_Group]],0),MATCH($B$3,Allocations[#Headers],0))</f>
        <v>1.3448E-2</v>
      </c>
      <c r="EH86" s="46">
        <f>INDEX(Allocations[#All],MATCH($C85,Allocations[[#All],[Invoice_Group]],0),MATCH($B$3,Allocations[#Headers],0))</f>
        <v>1.3448E-2</v>
      </c>
      <c r="EI86" s="46">
        <f>INDEX(Allocations[#All],MATCH($C85,Allocations[[#All],[Invoice_Group]],0),MATCH($B$3,Allocations[#Headers],0))</f>
        <v>1.3448E-2</v>
      </c>
      <c r="EJ86" s="46">
        <f>INDEX(Allocations[#All],MATCH($C85,Allocations[[#All],[Invoice_Group]],0),MATCH($B$3,Allocations[#Headers],0))</f>
        <v>1.3448E-2</v>
      </c>
      <c r="EK86" s="46">
        <f>INDEX(Allocations[#All],MATCH($C85,Allocations[[#All],[Invoice_Group]],0),MATCH($B$3,Allocations[#Headers],0))</f>
        <v>1.3448E-2</v>
      </c>
      <c r="EL86" s="46">
        <f>INDEX(Allocations[#All],MATCH($C85,Allocations[[#All],[Invoice_Group]],0),MATCH($B$3,Allocations[#Headers],0))</f>
        <v>1.3448E-2</v>
      </c>
      <c r="EM86" s="46">
        <f>INDEX(Allocations[#All],MATCH($C85,Allocations[[#All],[Invoice_Group]],0),MATCH($B$3,Allocations[#Headers],0))</f>
        <v>1.3448E-2</v>
      </c>
      <c r="EN86" s="46">
        <f>INDEX(Allocations[#All],MATCH($C85,Allocations[[#All],[Invoice_Group]],0),MATCH($B$3,Allocations[#Headers],0))</f>
        <v>1.3448E-2</v>
      </c>
      <c r="EO86" s="46">
        <f>INDEX(Allocations[#All],MATCH($C85,Allocations[[#All],[Invoice_Group]],0),MATCH($B$3,Allocations[#Headers],0))</f>
        <v>1.3448E-2</v>
      </c>
      <c r="EP86" s="46">
        <f>INDEX(Allocations[#All],MATCH($C85,Allocations[[#All],[Invoice_Group]],0),MATCH($B$3,Allocations[#Headers],0))</f>
        <v>1.3448E-2</v>
      </c>
      <c r="EQ86" s="46">
        <f>INDEX(Allocations[#All],MATCH($C85,Allocations[[#All],[Invoice_Group]],0),MATCH($B$3,Allocations[#Headers],0))</f>
        <v>1.3448E-2</v>
      </c>
      <c r="ER86" s="46">
        <f>INDEX(Allocations[#All],MATCH($C85,Allocations[[#All],[Invoice_Group]],0),MATCH($B$3,Allocations[#Headers],0))</f>
        <v>1.3448E-2</v>
      </c>
      <c r="ES86" s="46">
        <f>INDEX(Allocations[#All],MATCH($C85,Allocations[[#All],[Invoice_Group]],0),MATCH($B$3,Allocations[#Headers],0))</f>
        <v>1.3448E-2</v>
      </c>
      <c r="ET86" s="46">
        <f>INDEX(Allocations[#All],MATCH($C85,Allocations[[#All],[Invoice_Group]],0),MATCH($B$3,Allocations[#Headers],0))</f>
        <v>1.3448E-2</v>
      </c>
      <c r="EU86" s="46">
        <f>INDEX(Allocations[#All],MATCH($C85,Allocations[[#All],[Invoice_Group]],0),MATCH($B$3,Allocations[#Headers],0))</f>
        <v>1.3448E-2</v>
      </c>
      <c r="EV86" s="46">
        <f>INDEX(Allocations[#All],MATCH($C85,Allocations[[#All],[Invoice_Group]],0),MATCH($B$3,Allocations[#Headers],0))</f>
        <v>1.3448E-2</v>
      </c>
      <c r="EW86" s="46">
        <f>INDEX(Allocations[#All],MATCH($C85,Allocations[[#All],[Invoice_Group]],0),MATCH($B$3,Allocations[#Headers],0))</f>
        <v>1.3448E-2</v>
      </c>
      <c r="EX86" s="46">
        <f>INDEX(Allocations[#All],MATCH($C85,Allocations[[#All],[Invoice_Group]],0),MATCH($B$3,Allocations[#Headers],0))</f>
        <v>1.3448E-2</v>
      </c>
      <c r="EY86" s="46">
        <f>INDEX(Allocations[#All],MATCH($C85,Allocations[[#All],[Invoice_Group]],0),MATCH($B$3,Allocations[#Headers],0))</f>
        <v>1.3448E-2</v>
      </c>
      <c r="EZ86" s="46">
        <f>INDEX(Allocations[#All],MATCH($C85,Allocations[[#All],[Invoice_Group]],0),MATCH($B$3,Allocations[#Headers],0))</f>
        <v>1.3448E-2</v>
      </c>
      <c r="FA86" s="46">
        <f>INDEX(Allocations[#All],MATCH($C85,Allocations[[#All],[Invoice_Group]],0),MATCH($B$3,Allocations[#Headers],0))</f>
        <v>1.3448E-2</v>
      </c>
      <c r="FB86" s="46">
        <f>INDEX(Allocations[#All],MATCH($C85,Allocations[[#All],[Invoice_Group]],0),MATCH($B$3,Allocations[#Headers],0))</f>
        <v>1.3448E-2</v>
      </c>
      <c r="FC86" s="46">
        <f>INDEX(Allocations[#All],MATCH($C85,Allocations[[#All],[Invoice_Group]],0),MATCH($B$3,Allocations[#Headers],0))</f>
        <v>1.3448E-2</v>
      </c>
      <c r="FD86" s="46">
        <f>INDEX(Allocations[#All],MATCH($C85,Allocations[[#All],[Invoice_Group]],0),MATCH($B$3,Allocations[#Headers],0))</f>
        <v>1.3448E-2</v>
      </c>
      <c r="FE86" s="46">
        <f>INDEX(Allocations[#All],MATCH($C85,Allocations[[#All],[Invoice_Group]],0),MATCH($B$3,Allocations[#Headers],0))</f>
        <v>1.3448E-2</v>
      </c>
      <c r="FF86" s="46">
        <f>INDEX(Allocations[#All],MATCH($C85,Allocations[[#All],[Invoice_Group]],0),MATCH($B$3,Allocations[#Headers],0))</f>
        <v>1.3448E-2</v>
      </c>
      <c r="FG86" s="46">
        <f>INDEX(Allocations[#All],MATCH($C85,Allocations[[#All],[Invoice_Group]],0),MATCH($B$3,Allocations[#Headers],0))</f>
        <v>1.3448E-2</v>
      </c>
      <c r="FH86" s="46">
        <f>INDEX(Allocations[#All],MATCH($C85,Allocations[[#All],[Invoice_Group]],0),MATCH($B$3,Allocations[#Headers],0))</f>
        <v>1.3448E-2</v>
      </c>
      <c r="FI86" s="46">
        <f>INDEX(Allocations[#All],MATCH($C85,Allocations[[#All],[Invoice_Group]],0),MATCH($B$3,Allocations[#Headers],0))</f>
        <v>1.3448E-2</v>
      </c>
      <c r="FJ86" s="46">
        <f>INDEX(Allocations[#All],MATCH($C85,Allocations[[#All],[Invoice_Group]],0),MATCH($B$3,Allocations[#Headers],0))</f>
        <v>1.3448E-2</v>
      </c>
      <c r="FK86" s="46">
        <f>INDEX(Allocations[#All],MATCH($C85,Allocations[[#All],[Invoice_Group]],0),MATCH($B$3,Allocations[#Headers],0))</f>
        <v>1.3448E-2</v>
      </c>
      <c r="FL86" s="46">
        <f>INDEX(Allocations[#All],MATCH($C85,Allocations[[#All],[Invoice_Group]],0),MATCH($B$3,Allocations[#Headers],0))</f>
        <v>1.3448E-2</v>
      </c>
      <c r="FM86" s="46">
        <f>INDEX(Allocations[#All],MATCH($C85,Allocations[[#All],[Invoice_Group]],0),MATCH($B$3,Allocations[#Headers],0))</f>
        <v>1.3448E-2</v>
      </c>
      <c r="FN86" s="46">
        <f>INDEX(Allocations[#All],MATCH($C85,Allocations[[#All],[Invoice_Group]],0),MATCH($B$3,Allocations[#Headers],0))</f>
        <v>1.3448E-2</v>
      </c>
      <c r="FO86" s="46">
        <f>INDEX(Allocations[#All],MATCH($C85,Allocations[[#All],[Invoice_Group]],0),MATCH($B$3,Allocations[#Headers],0))</f>
        <v>1.3448E-2</v>
      </c>
      <c r="FP86" s="46">
        <f>INDEX(Allocations[#All],MATCH($C85,Allocations[[#All],[Invoice_Group]],0),MATCH($B$3,Allocations[#Headers],0))</f>
        <v>1.3448E-2</v>
      </c>
      <c r="FQ86" s="46">
        <f>INDEX(Allocations[#All],MATCH($C85,Allocations[[#All],[Invoice_Group]],0),MATCH($B$3,Allocations[#Headers],0))</f>
        <v>1.3448E-2</v>
      </c>
      <c r="FR86" s="46">
        <f>INDEX(Allocations[#All],MATCH($C85,Allocations[[#All],[Invoice_Group]],0),MATCH($B$3,Allocations[#Headers],0))</f>
        <v>1.3448E-2</v>
      </c>
      <c r="FS86" s="46">
        <f>INDEX(Allocations[#All],MATCH($C85,Allocations[[#All],[Invoice_Group]],0),MATCH($B$3,Allocations[#Headers],0))</f>
        <v>1.3448E-2</v>
      </c>
      <c r="FT86" s="46">
        <f>INDEX(Allocations[#All],MATCH($C85,Allocations[[#All],[Invoice_Group]],0),MATCH($B$3,Allocations[#Headers],0))</f>
        <v>1.3448E-2</v>
      </c>
      <c r="FU86" s="46">
        <f>INDEX(Allocations[#All],MATCH($C85,Allocations[[#All],[Invoice_Group]],0),MATCH($B$3,Allocations[#Headers],0))</f>
        <v>1.3448E-2</v>
      </c>
      <c r="FV86" s="46">
        <f>INDEX(Allocations[#All],MATCH($C85,Allocations[[#All],[Invoice_Group]],0),MATCH($B$3,Allocations[#Headers],0))</f>
        <v>1.3448E-2</v>
      </c>
      <c r="FW86" s="46">
        <f>INDEX(Allocations[#All],MATCH($C85,Allocations[[#All],[Invoice_Group]],0),MATCH($B$3,Allocations[#Headers],0))</f>
        <v>1.3448E-2</v>
      </c>
      <c r="FX86" s="46">
        <f>INDEX(Allocations[#All],MATCH($C85,Allocations[[#All],[Invoice_Group]],0),MATCH($B$3,Allocations[#Headers],0))</f>
        <v>1.3448E-2</v>
      </c>
      <c r="FY86" s="46">
        <f>INDEX(Allocations[#All],MATCH($C85,Allocations[[#All],[Invoice_Group]],0),MATCH($B$3,Allocations[#Headers],0))</f>
        <v>1.3448E-2</v>
      </c>
      <c r="FZ86" s="46">
        <f>INDEX(Allocations[#All],MATCH($C85,Allocations[[#All],[Invoice_Group]],0),MATCH($B$3,Allocations[#Headers],0))</f>
        <v>1.3448E-2</v>
      </c>
      <c r="GA86" s="46">
        <f>INDEX(Allocations[#All],MATCH($C85,Allocations[[#All],[Invoice_Group]],0),MATCH($B$3,Allocations[#Headers],0))</f>
        <v>1.3448E-2</v>
      </c>
      <c r="GB86" s="46">
        <f>INDEX(Allocations[#All],MATCH($C85,Allocations[[#All],[Invoice_Group]],0),MATCH($B$3,Allocations[#Headers],0))</f>
        <v>1.3448E-2</v>
      </c>
      <c r="GC86" s="46">
        <f>INDEX(Allocations[#All],MATCH($C85,Allocations[[#All],[Invoice_Group]],0),MATCH($B$3,Allocations[#Headers],0))</f>
        <v>1.3448E-2</v>
      </c>
      <c r="GD86" s="46">
        <f>INDEX(Allocations[#All],MATCH($C85,Allocations[[#All],[Invoice_Group]],0),MATCH($B$3,Allocations[#Headers],0))</f>
        <v>1.3448E-2</v>
      </c>
      <c r="GE86" s="46">
        <f>INDEX(Allocations[#All],MATCH($C85,Allocations[[#All],[Invoice_Group]],0),MATCH($B$3,Allocations[#Headers],0))</f>
        <v>1.3448E-2</v>
      </c>
      <c r="GF86" s="46">
        <f>INDEX(Allocations[#All],MATCH($C85,Allocations[[#All],[Invoice_Group]],0),MATCH($B$3,Allocations[#Headers],0))</f>
        <v>1.3448E-2</v>
      </c>
      <c r="GG86" s="46">
        <f>INDEX(Allocations[#All],MATCH($C85,Allocations[[#All],[Invoice_Group]],0),MATCH($B$3,Allocations[#Headers],0))</f>
        <v>1.3448E-2</v>
      </c>
      <c r="GH86" s="46">
        <f>INDEX(Allocations[#All],MATCH($C85,Allocations[[#All],[Invoice_Group]],0),MATCH($B$3,Allocations[#Headers],0))</f>
        <v>1.3448E-2</v>
      </c>
      <c r="GI86" s="46">
        <f>INDEX(Allocations[#All],MATCH($C85,Allocations[[#All],[Invoice_Group]],0),MATCH($B$3,Allocations[#Headers],0))</f>
        <v>1.3448E-2</v>
      </c>
      <c r="GJ86" s="46">
        <f>INDEX(Allocations[#All],MATCH($C85,Allocations[[#All],[Invoice_Group]],0),MATCH($B$3,Allocations[#Headers],0))</f>
        <v>1.3448E-2</v>
      </c>
      <c r="GK86" s="46">
        <f>INDEX(Allocations[#All],MATCH($C85,Allocations[[#All],[Invoice_Group]],0),MATCH($B$3,Allocations[#Headers],0))</f>
        <v>1.3448E-2</v>
      </c>
      <c r="GL86" s="46">
        <f>INDEX(Allocations[#All],MATCH($C85,Allocations[[#All],[Invoice_Group]],0),MATCH($B$3,Allocations[#Headers],0))</f>
        <v>1.3448E-2</v>
      </c>
      <c r="GM86" s="46">
        <f>INDEX(Allocations[#All],MATCH($C85,Allocations[[#All],[Invoice_Group]],0),MATCH($B$3,Allocations[#Headers],0))</f>
        <v>1.3448E-2</v>
      </c>
      <c r="GN86" s="46">
        <f>INDEX(Allocations[#All],MATCH($C85,Allocations[[#All],[Invoice_Group]],0),MATCH($B$3,Allocations[#Headers],0))</f>
        <v>1.3448E-2</v>
      </c>
      <c r="GO86" s="46">
        <f>INDEX(Allocations[#All],MATCH($C85,Allocations[[#All],[Invoice_Group]],0),MATCH($B$3,Allocations[#Headers],0))</f>
        <v>1.3448E-2</v>
      </c>
      <c r="GP86" s="46">
        <f>INDEX(Allocations[#All],MATCH($C85,Allocations[[#All],[Invoice_Group]],0),MATCH($B$3,Allocations[#Headers],0))</f>
        <v>1.3448E-2</v>
      </c>
      <c r="GQ86" s="46">
        <f>INDEX(Allocations[#All],MATCH($C85,Allocations[[#All],[Invoice_Group]],0),MATCH($B$3,Allocations[#Headers],0))</f>
        <v>1.3448E-2</v>
      </c>
      <c r="GR86" s="46">
        <f>INDEX(Allocations[#All],MATCH($C85,Allocations[[#All],[Invoice_Group]],0),MATCH($B$3,Allocations[#Headers],0))</f>
        <v>1.3448E-2</v>
      </c>
      <c r="GS86" s="46">
        <f>INDEX(Allocations[#All],MATCH($C85,Allocations[[#All],[Invoice_Group]],0),MATCH($B$3,Allocations[#Headers],0))</f>
        <v>1.3448E-2</v>
      </c>
      <c r="GT86" s="46">
        <f>INDEX(Allocations[#All],MATCH($C85,Allocations[[#All],[Invoice_Group]],0),MATCH($B$3,Allocations[#Headers],0))</f>
        <v>1.3448E-2</v>
      </c>
      <c r="GU86" s="46">
        <f>INDEX(Allocations[#All],MATCH($C85,Allocations[[#All],[Invoice_Group]],0),MATCH($B$3,Allocations[#Headers],0))</f>
        <v>1.3448E-2</v>
      </c>
      <c r="GV86" s="46">
        <f>INDEX(Allocations[#All],MATCH($C85,Allocations[[#All],[Invoice_Group]],0),MATCH($B$3,Allocations[#Headers],0))</f>
        <v>1.3448E-2</v>
      </c>
      <c r="GW86" s="46">
        <f>INDEX(Allocations[#All],MATCH($C85,Allocations[[#All],[Invoice_Group]],0),MATCH($B$3,Allocations[#Headers],0))</f>
        <v>1.3448E-2</v>
      </c>
      <c r="GX86" s="46">
        <f>INDEX(Allocations[#All],MATCH($C85,Allocations[[#All],[Invoice_Group]],0),MATCH($B$3,Allocations[#Headers],0))</f>
        <v>1.3448E-2</v>
      </c>
      <c r="GY86" s="46">
        <f>INDEX(Allocations[#All],MATCH($C85,Allocations[[#All],[Invoice_Group]],0),MATCH($B$3,Allocations[#Headers],0))</f>
        <v>1.3448E-2</v>
      </c>
      <c r="GZ86" s="46">
        <f>INDEX(Allocations[#All],MATCH($C85,Allocations[[#All],[Invoice_Group]],0),MATCH($B$3,Allocations[#Headers],0))</f>
        <v>1.3448E-2</v>
      </c>
      <c r="HA86" s="46">
        <f>INDEX(Allocations[#All],MATCH($C85,Allocations[[#All],[Invoice_Group]],0),MATCH($B$3,Allocations[#Headers],0))</f>
        <v>1.3448E-2</v>
      </c>
      <c r="HB86" s="46">
        <f>INDEX(Allocations[#All],MATCH($C85,Allocations[[#All],[Invoice_Group]],0),MATCH($B$3,Allocations[#Headers],0))</f>
        <v>1.3448E-2</v>
      </c>
      <c r="HC86" s="46">
        <f>INDEX(Allocations[#All],MATCH($C85,Allocations[[#All],[Invoice_Group]],0),MATCH($B$3,Allocations[#Headers],0))</f>
        <v>1.3448E-2</v>
      </c>
      <c r="HD86" s="46">
        <f>INDEX(Allocations[#All],MATCH($C85,Allocations[[#All],[Invoice_Group]],0),MATCH($B$3,Allocations[#Headers],0))</f>
        <v>1.3448E-2</v>
      </c>
      <c r="HE86" s="46">
        <f>INDEX(Allocations[#All],MATCH($C85,Allocations[[#All],[Invoice_Group]],0),MATCH($B$3,Allocations[#Headers],0))</f>
        <v>1.3448E-2</v>
      </c>
      <c r="HF86" s="46">
        <f>INDEX(Allocations[#All],MATCH($C85,Allocations[[#All],[Invoice_Group]],0),MATCH($B$3,Allocations[#Headers],0))</f>
        <v>1.3448E-2</v>
      </c>
      <c r="HG86" s="46">
        <f>INDEX(Allocations[#All],MATCH($C85,Allocations[[#All],[Invoice_Group]],0),MATCH($B$3,Allocations[#Headers],0))</f>
        <v>1.3448E-2</v>
      </c>
      <c r="HH86" s="46">
        <f>INDEX(Allocations[#All],MATCH($C85,Allocations[[#All],[Invoice_Group]],0),MATCH($B$3,Allocations[#Headers],0))</f>
        <v>1.3448E-2</v>
      </c>
      <c r="HI86" s="46">
        <f>INDEX(Allocations[#All],MATCH($C85,Allocations[[#All],[Invoice_Group]],0),MATCH($B$3,Allocations[#Headers],0))</f>
        <v>1.3448E-2</v>
      </c>
      <c r="HJ86" s="46">
        <f>INDEX(Allocations[#All],MATCH($C85,Allocations[[#All],[Invoice_Group]],0),MATCH($B$3,Allocations[#Headers],0))</f>
        <v>1.3448E-2</v>
      </c>
      <c r="HK86" s="46">
        <f>INDEX(Allocations[#All],MATCH($C85,Allocations[[#All],[Invoice_Group]],0),MATCH($B$3,Allocations[#Headers],0))</f>
        <v>1.3448E-2</v>
      </c>
      <c r="HL86" s="46">
        <f>INDEX(Allocations[#All],MATCH($C85,Allocations[[#All],[Invoice_Group]],0),MATCH($B$3,Allocations[#Headers],0))</f>
        <v>1.3448E-2</v>
      </c>
      <c r="HM86" s="46">
        <f>INDEX(Allocations[#All],MATCH($C85,Allocations[[#All],[Invoice_Group]],0),MATCH($B$3,Allocations[#Headers],0))</f>
        <v>1.3448E-2</v>
      </c>
      <c r="HN86" s="46">
        <f>INDEX(Allocations[#All],MATCH($C85,Allocations[[#All],[Invoice_Group]],0),MATCH($B$3,Allocations[#Headers],0))</f>
        <v>1.3448E-2</v>
      </c>
      <c r="HO86" s="46">
        <f>INDEX(Allocations[#All],MATCH($C85,Allocations[[#All],[Invoice_Group]],0),MATCH($B$3,Allocations[#Headers],0))</f>
        <v>1.3448E-2</v>
      </c>
      <c r="HP86" s="46">
        <f>INDEX(Allocations[#All],MATCH($C85,Allocations[[#All],[Invoice_Group]],0),MATCH($B$3,Allocations[#Headers],0))</f>
        <v>1.3448E-2</v>
      </c>
      <c r="HQ86" s="46">
        <f>INDEX(Allocations[#All],MATCH($C85,Allocations[[#All],[Invoice_Group]],0),MATCH($B$3,Allocations[#Headers],0))</f>
        <v>1.3448E-2</v>
      </c>
      <c r="HR86" s="46">
        <f>INDEX(Allocations[#All],MATCH($C85,Allocations[[#All],[Invoice_Group]],0),MATCH($B$3,Allocations[#Headers],0))</f>
        <v>1.3448E-2</v>
      </c>
      <c r="HS86" s="46">
        <f>INDEX(Allocations[#All],MATCH($C85,Allocations[[#All],[Invoice_Group]],0),MATCH($B$3,Allocations[#Headers],0))</f>
        <v>1.3448E-2</v>
      </c>
      <c r="HT86" s="46">
        <f>INDEX(Allocations[#All],MATCH($C85,Allocations[[#All],[Invoice_Group]],0),MATCH($B$3,Allocations[#Headers],0))</f>
        <v>1.3448E-2</v>
      </c>
      <c r="HU86" s="46">
        <f>INDEX(Allocations[#All],MATCH($C85,Allocations[[#All],[Invoice_Group]],0),MATCH($B$3,Allocations[#Headers],0))</f>
        <v>1.3448E-2</v>
      </c>
      <c r="HV86" s="46">
        <f>INDEX(Allocations[#All],MATCH($C85,Allocations[[#All],[Invoice_Group]],0),MATCH($B$3,Allocations[#Headers],0))</f>
        <v>1.3448E-2</v>
      </c>
      <c r="HW86" s="46">
        <f>INDEX(Allocations[#All],MATCH($C85,Allocations[[#All],[Invoice_Group]],0),MATCH($B$3,Allocations[#Headers],0))</f>
        <v>1.3448E-2</v>
      </c>
      <c r="HX86" s="46">
        <f>INDEX(Allocations[#All],MATCH($C85,Allocations[[#All],[Invoice_Group]],0),MATCH($B$3,Allocations[#Headers],0))</f>
        <v>1.3448E-2</v>
      </c>
      <c r="HY86" s="46">
        <f>INDEX(Allocations[#All],MATCH($C85,Allocations[[#All],[Invoice_Group]],0),MATCH($B$3,Allocations[#Headers],0))</f>
        <v>1.3448E-2</v>
      </c>
      <c r="HZ86" s="46">
        <f>INDEX(Allocations[#All],MATCH($C85,Allocations[[#All],[Invoice_Group]],0),MATCH($B$3,Allocations[#Headers],0))</f>
        <v>1.3448E-2</v>
      </c>
      <c r="IA86" s="46">
        <f>INDEX(Allocations[#All],MATCH($C85,Allocations[[#All],[Invoice_Group]],0),MATCH($B$3,Allocations[#Headers],0))</f>
        <v>1.3448E-2</v>
      </c>
      <c r="IB86" s="46">
        <f>INDEX(Allocations[#All],MATCH($C85,Allocations[[#All],[Invoice_Group]],0),MATCH($B$3,Allocations[#Headers],0))</f>
        <v>1.3448E-2</v>
      </c>
      <c r="IC86" s="46">
        <f>INDEX(Allocations[#All],MATCH($C85,Allocations[[#All],[Invoice_Group]],0),MATCH($B$3,Allocations[#Headers],0))</f>
        <v>1.3448E-2</v>
      </c>
      <c r="ID86" s="46">
        <f>INDEX(Allocations[#All],MATCH($C85,Allocations[[#All],[Invoice_Group]],0),MATCH($B$3,Allocations[#Headers],0))</f>
        <v>1.3448E-2</v>
      </c>
      <c r="IE86" s="46">
        <f>INDEX(Allocations[#All],MATCH($C85,Allocations[[#All],[Invoice_Group]],0),MATCH($B$3,Allocations[#Headers],0))</f>
        <v>1.3448E-2</v>
      </c>
      <c r="IF86" s="46">
        <f>INDEX(Allocations[#All],MATCH($C85,Allocations[[#All],[Invoice_Group]],0),MATCH($B$3,Allocations[#Headers],0))</f>
        <v>1.3448E-2</v>
      </c>
      <c r="IG86" s="46">
        <f>INDEX(Allocations[#All],MATCH($C85,Allocations[[#All],[Invoice_Group]],0),MATCH($B$3,Allocations[#Headers],0))</f>
        <v>1.3448E-2</v>
      </c>
      <c r="IH86" s="46">
        <f>INDEX(Allocations[#All],MATCH($C85,Allocations[[#All],[Invoice_Group]],0),MATCH($B$3,Allocations[#Headers],0))</f>
        <v>1.3448E-2</v>
      </c>
      <c r="II86" s="46">
        <f>INDEX(Allocations[#All],MATCH($C85,Allocations[[#All],[Invoice_Group]],0),MATCH($B$3,Allocations[#Headers],0))</f>
        <v>1.3448E-2</v>
      </c>
      <c r="IJ86" s="46">
        <f>INDEX(Allocations[#All],MATCH($C85,Allocations[[#All],[Invoice_Group]],0),MATCH($B$3,Allocations[#Headers],0))</f>
        <v>1.3448E-2</v>
      </c>
      <c r="IK86" s="46">
        <f>INDEX(Allocations[#All],MATCH($C85,Allocations[[#All],[Invoice_Group]],0),MATCH($B$3,Allocations[#Headers],0))</f>
        <v>1.3448E-2</v>
      </c>
      <c r="IL86" s="46">
        <f>INDEX(Allocations[#All],MATCH($C85,Allocations[[#All],[Invoice_Group]],0),MATCH($B$3,Allocations[#Headers],0))</f>
        <v>1.3448E-2</v>
      </c>
      <c r="IM86" s="46">
        <f>INDEX(Allocations[#All],MATCH($C85,Allocations[[#All],[Invoice_Group]],0),MATCH($B$3,Allocations[#Headers],0))</f>
        <v>1.3448E-2</v>
      </c>
      <c r="IN86" s="46">
        <f>INDEX(Allocations[#All],MATCH($C85,Allocations[[#All],[Invoice_Group]],0),MATCH($B$3,Allocations[#Headers],0))</f>
        <v>1.3448E-2</v>
      </c>
      <c r="IO86" s="46">
        <f>INDEX(Allocations[#All],MATCH($C85,Allocations[[#All],[Invoice_Group]],0),MATCH($B$3,Allocations[#Headers],0))</f>
        <v>1.3448E-2</v>
      </c>
      <c r="IP86" s="46">
        <f>INDEX(Allocations[#All],MATCH($C85,Allocations[[#All],[Invoice_Group]],0),MATCH($B$3,Allocations[#Headers],0))</f>
        <v>1.3448E-2</v>
      </c>
      <c r="IQ86" s="46">
        <f>INDEX(Allocations[#All],MATCH($C85,Allocations[[#All],[Invoice_Group]],0),MATCH($B$3,Allocations[#Headers],0))</f>
        <v>1.3448E-2</v>
      </c>
      <c r="IR86" s="46">
        <f>INDEX(Allocations[#All],MATCH($C85,Allocations[[#All],[Invoice_Group]],0),MATCH($B$3,Allocations[#Headers],0))</f>
        <v>1.3448E-2</v>
      </c>
      <c r="IS86" s="46">
        <f>INDEX(Allocations[#All],MATCH($C85,Allocations[[#All],[Invoice_Group]],0),MATCH($B$3,Allocations[#Headers],0))</f>
        <v>1.3448E-2</v>
      </c>
      <c r="IT86" s="46">
        <f>INDEX(Allocations[#All],MATCH($C85,Allocations[[#All],[Invoice_Group]],0),MATCH($B$3,Allocations[#Headers],0))</f>
        <v>1.3448E-2</v>
      </c>
      <c r="IU86" s="46">
        <f>INDEX(Allocations[#All],MATCH($C85,Allocations[[#All],[Invoice_Group]],0),MATCH($B$3,Allocations[#Headers],0))</f>
        <v>1.3448E-2</v>
      </c>
      <c r="IV86" s="46">
        <f>INDEX(Allocations[#All],MATCH($C85,Allocations[[#All],[Invoice_Group]],0),MATCH($B$3,Allocations[#Headers],0))</f>
        <v>1.3448E-2</v>
      </c>
      <c r="IW86" s="46">
        <f>INDEX(Allocations[#All],MATCH($C85,Allocations[[#All],[Invoice_Group]],0),MATCH($B$3,Allocations[#Headers],0))</f>
        <v>1.3448E-2</v>
      </c>
      <c r="IX86" s="46">
        <f>INDEX(Allocations[#All],MATCH($C85,Allocations[[#All],[Invoice_Group]],0),MATCH($B$3,Allocations[#Headers],0))</f>
        <v>1.3448E-2</v>
      </c>
      <c r="IY86" s="46">
        <f>INDEX(Allocations[#All],MATCH($C85,Allocations[[#All],[Invoice_Group]],0),MATCH($B$3,Allocations[#Headers],0))</f>
        <v>1.3448E-2</v>
      </c>
      <c r="IZ86" s="46">
        <f>INDEX(Allocations[#All],MATCH($C85,Allocations[[#All],[Invoice_Group]],0),MATCH($B$3,Allocations[#Headers],0))</f>
        <v>1.3448E-2</v>
      </c>
      <c r="JA86" s="46">
        <f>INDEX(Allocations[#All],MATCH($C85,Allocations[[#All],[Invoice_Group]],0),MATCH($B$3,Allocations[#Headers],0))</f>
        <v>1.3448E-2</v>
      </c>
      <c r="JB86" s="46">
        <f>INDEX(Allocations[#All],MATCH($C85,Allocations[[#All],[Invoice_Group]],0),MATCH($B$3,Allocations[#Headers],0))</f>
        <v>1.3448E-2</v>
      </c>
      <c r="JC86" s="46">
        <f>INDEX(Allocations[#All],MATCH($C85,Allocations[[#All],[Invoice_Group]],0),MATCH($B$3,Allocations[#Headers],0))</f>
        <v>1.3448E-2</v>
      </c>
      <c r="JD86" s="46">
        <f>INDEX(Allocations[#All],MATCH($C85,Allocations[[#All],[Invoice_Group]],0),MATCH($B$3,Allocations[#Headers],0))</f>
        <v>1.3448E-2</v>
      </c>
      <c r="JE86" s="46">
        <f>INDEX(Allocations[#All],MATCH($C85,Allocations[[#All],[Invoice_Group]],0),MATCH($B$3,Allocations[#Headers],0))</f>
        <v>1.3448E-2</v>
      </c>
      <c r="JF86" s="46">
        <f>INDEX(Allocations[#All],MATCH($C85,Allocations[[#All],[Invoice_Group]],0),MATCH($B$3,Allocations[#Headers],0))</f>
        <v>1.3448E-2</v>
      </c>
      <c r="JG86" s="46">
        <f>INDEX(Allocations[#All],MATCH($C85,Allocations[[#All],[Invoice_Group]],0),MATCH($B$3,Allocations[#Headers],0))</f>
        <v>1.3448E-2</v>
      </c>
      <c r="JH86" s="46">
        <f>INDEX(Allocations[#All],MATCH($C85,Allocations[[#All],[Invoice_Group]],0),MATCH($B$3,Allocations[#Headers],0))</f>
        <v>1.3448E-2</v>
      </c>
      <c r="JI86" s="46">
        <f>INDEX(Allocations[#All],MATCH($C85,Allocations[[#All],[Invoice_Group]],0),MATCH($B$3,Allocations[#Headers],0))</f>
        <v>1.3448E-2</v>
      </c>
      <c r="JJ86" s="46">
        <f>INDEX(Allocations[#All],MATCH($C85,Allocations[[#All],[Invoice_Group]],0),MATCH($B$3,Allocations[#Headers],0))</f>
        <v>1.3448E-2</v>
      </c>
      <c r="JK86" s="46">
        <f>INDEX(Allocations[#All],MATCH($C85,Allocations[[#All],[Invoice_Group]],0),MATCH($B$3,Allocations[#Headers],0))</f>
        <v>1.3448E-2</v>
      </c>
      <c r="JL86" s="46">
        <f>INDEX(Allocations[#All],MATCH($C85,Allocations[[#All],[Invoice_Group]],0),MATCH($B$3,Allocations[#Headers],0))</f>
        <v>1.3448E-2</v>
      </c>
      <c r="JM86" s="46">
        <f>INDEX(Allocations[#All],MATCH($C85,Allocations[[#All],[Invoice_Group]],0),MATCH($B$3,Allocations[#Headers],0))</f>
        <v>1.3448E-2</v>
      </c>
      <c r="JN86" s="46">
        <f>INDEX(Allocations[#All],MATCH($C85,Allocations[[#All],[Invoice_Group]],0),MATCH($B$3,Allocations[#Headers],0))</f>
        <v>1.3448E-2</v>
      </c>
      <c r="JO86" s="46">
        <f>INDEX(Allocations[#All],MATCH($C85,Allocations[[#All],[Invoice_Group]],0),MATCH($B$3,Allocations[#Headers],0))</f>
        <v>1.3448E-2</v>
      </c>
      <c r="JP86" s="46">
        <f>INDEX(Allocations[#All],MATCH($C85,Allocations[[#All],[Invoice_Group]],0),MATCH($B$3,Allocations[#Headers],0))</f>
        <v>1.3448E-2</v>
      </c>
      <c r="JQ86" s="46">
        <f>INDEX(Allocations[#All],MATCH($C85,Allocations[[#All],[Invoice_Group]],0),MATCH($B$3,Allocations[#Headers],0))</f>
        <v>1.3448E-2</v>
      </c>
      <c r="JR86" s="46">
        <f>INDEX(Allocations[#All],MATCH($C85,Allocations[[#All],[Invoice_Group]],0),MATCH($B$3,Allocations[#Headers],0))</f>
        <v>1.3448E-2</v>
      </c>
      <c r="JS86" s="46">
        <f>INDEX(Allocations[#All],MATCH($C85,Allocations[[#All],[Invoice_Group]],0),MATCH($B$3,Allocations[#Headers],0))</f>
        <v>1.3448E-2</v>
      </c>
      <c r="JT86" s="46">
        <f>INDEX(Allocations[#All],MATCH($C85,Allocations[[#All],[Invoice_Group]],0),MATCH($B$3,Allocations[#Headers],0))</f>
        <v>1.3448E-2</v>
      </c>
      <c r="JU86" s="46">
        <f>INDEX(Allocations[#All],MATCH($C85,Allocations[[#All],[Invoice_Group]],0),MATCH($B$3,Allocations[#Headers],0))</f>
        <v>1.3448E-2</v>
      </c>
      <c r="JV86" s="46">
        <f>INDEX(Allocations[#All],MATCH($C85,Allocations[[#All],[Invoice_Group]],0),MATCH($B$3,Allocations[#Headers],0))</f>
        <v>1.3448E-2</v>
      </c>
      <c r="JW86" s="46">
        <f>INDEX(Allocations[#All],MATCH($C85,Allocations[[#All],[Invoice_Group]],0),MATCH($B$3,Allocations[#Headers],0))</f>
        <v>1.3448E-2</v>
      </c>
      <c r="JX86" s="46">
        <f>INDEX(Allocations[#All],MATCH($C85,Allocations[[#All],[Invoice_Group]],0),MATCH($B$3,Allocations[#Headers],0))</f>
        <v>1.3448E-2</v>
      </c>
      <c r="JY86" s="46">
        <f>INDEX(Allocations[#All],MATCH($C85,Allocations[[#All],[Invoice_Group]],0),MATCH($B$3,Allocations[#Headers],0))</f>
        <v>1.3448E-2</v>
      </c>
      <c r="JZ86" s="46">
        <f>INDEX(Allocations[#All],MATCH($C85,Allocations[[#All],[Invoice_Group]],0),MATCH($B$3,Allocations[#Headers],0))</f>
        <v>1.3448E-2</v>
      </c>
      <c r="KA86" s="46">
        <f>INDEX(Allocations[#All],MATCH($C85,Allocations[[#All],[Invoice_Group]],0),MATCH($B$3,Allocations[#Headers],0))</f>
        <v>1.3448E-2</v>
      </c>
      <c r="KB86" s="46">
        <f>INDEX(Allocations[#All],MATCH($C85,Allocations[[#All],[Invoice_Group]],0),MATCH($B$3,Allocations[#Headers],0))</f>
        <v>1.3448E-2</v>
      </c>
      <c r="KC86" s="46">
        <f>INDEX(Allocations[#All],MATCH($C85,Allocations[[#All],[Invoice_Group]],0),MATCH($B$3,Allocations[#Headers],0))</f>
        <v>1.3448E-2</v>
      </c>
      <c r="KD86" s="46">
        <f>INDEX(Allocations[#All],MATCH($C85,Allocations[[#All],[Invoice_Group]],0),MATCH($B$3,Allocations[#Headers],0))</f>
        <v>1.3448E-2</v>
      </c>
      <c r="KE86" s="46">
        <f>INDEX(Allocations[#All],MATCH($C85,Allocations[[#All],[Invoice_Group]],0),MATCH($B$3,Allocations[#Headers],0))</f>
        <v>1.3448E-2</v>
      </c>
      <c r="KF86" s="46">
        <f>INDEX(Allocations[#All],MATCH($C85,Allocations[[#All],[Invoice_Group]],0),MATCH($B$3,Allocations[#Headers],0))</f>
        <v>1.3448E-2</v>
      </c>
      <c r="KG86" s="46">
        <f>INDEX(Allocations[#All],MATCH($C85,Allocations[[#All],[Invoice_Group]],0),MATCH($B$3,Allocations[#Headers],0))</f>
        <v>1.3448E-2</v>
      </c>
      <c r="KH86" s="46">
        <f>INDEX(Allocations[#All],MATCH($C85,Allocations[[#All],[Invoice_Group]],0),MATCH($B$3,Allocations[#Headers],0))</f>
        <v>1.3448E-2</v>
      </c>
      <c r="KI86" s="46">
        <f>INDEX(Allocations[#All],MATCH($C85,Allocations[[#All],[Invoice_Group]],0),MATCH($B$3,Allocations[#Headers],0))</f>
        <v>1.3448E-2</v>
      </c>
      <c r="KJ86" s="46">
        <f>INDEX(Allocations[#All],MATCH($C85,Allocations[[#All],[Invoice_Group]],0),MATCH($B$3,Allocations[#Headers],0))</f>
        <v>1.3448E-2</v>
      </c>
      <c r="KK86" s="46">
        <f>INDEX(Allocations[#All],MATCH($C85,Allocations[[#All],[Invoice_Group]],0),MATCH($B$3,Allocations[#Headers],0))</f>
        <v>1.3448E-2</v>
      </c>
      <c r="KL86" s="46">
        <f>INDEX(Allocations[#All],MATCH($C85,Allocations[[#All],[Invoice_Group]],0),MATCH($B$3,Allocations[#Headers],0))</f>
        <v>1.3448E-2</v>
      </c>
      <c r="KM86" s="46">
        <f>INDEX(Allocations[#All],MATCH($C85,Allocations[[#All],[Invoice_Group]],0),MATCH($B$3,Allocations[#Headers],0))</f>
        <v>1.3448E-2</v>
      </c>
      <c r="KN86" s="46">
        <f>INDEX(Allocations[#All],MATCH($C85,Allocations[[#All],[Invoice_Group]],0),MATCH($B$3,Allocations[#Headers],0))</f>
        <v>1.3448E-2</v>
      </c>
      <c r="KO86" s="46">
        <f>INDEX(Allocations[#All],MATCH($C85,Allocations[[#All],[Invoice_Group]],0),MATCH($B$3,Allocations[#Headers],0))</f>
        <v>1.3448E-2</v>
      </c>
      <c r="KP86" s="46">
        <f>INDEX(Allocations[#All],MATCH($C85,Allocations[[#All],[Invoice_Group]],0),MATCH($B$3,Allocations[#Headers],0))</f>
        <v>1.3448E-2</v>
      </c>
      <c r="KQ86" s="46">
        <f>INDEX(Allocations[#All],MATCH($C85,Allocations[[#All],[Invoice_Group]],0),MATCH($B$3,Allocations[#Headers],0))</f>
        <v>1.3448E-2</v>
      </c>
      <c r="KR86" s="46">
        <f>INDEX(Allocations[#All],MATCH($C85,Allocations[[#All],[Invoice_Group]],0),MATCH($B$3,Allocations[#Headers],0))</f>
        <v>1.3448E-2</v>
      </c>
      <c r="KS86" s="46">
        <f>INDEX(Allocations[#All],MATCH($C85,Allocations[[#All],[Invoice_Group]],0),MATCH($B$3,Allocations[#Headers],0))</f>
        <v>1.3448E-2</v>
      </c>
      <c r="KT86" s="46">
        <f>INDEX(Allocations[#All],MATCH($C85,Allocations[[#All],[Invoice_Group]],0),MATCH($B$3,Allocations[#Headers],0))</f>
        <v>1.3448E-2</v>
      </c>
      <c r="KU86" s="46">
        <f>INDEX(Allocations[#All],MATCH($C85,Allocations[[#All],[Invoice_Group]],0),MATCH($B$3,Allocations[#Headers],0))</f>
        <v>1.3448E-2</v>
      </c>
      <c r="KV86" s="46">
        <f>INDEX(Allocations[#All],MATCH($C85,Allocations[[#All],[Invoice_Group]],0),MATCH($B$3,Allocations[#Headers],0))</f>
        <v>1.3448E-2</v>
      </c>
      <c r="KW86" s="46">
        <f>INDEX(Allocations[#All],MATCH($C85,Allocations[[#All],[Invoice_Group]],0),MATCH($B$3,Allocations[#Headers],0))</f>
        <v>1.3448E-2</v>
      </c>
      <c r="KX86" s="46">
        <f>INDEX(Allocations[#All],MATCH($C85,Allocations[[#All],[Invoice_Group]],0),MATCH($B$3,Allocations[#Headers],0))</f>
        <v>1.3448E-2</v>
      </c>
      <c r="KY86" s="46">
        <f>INDEX(Allocations[#All],MATCH($C85,Allocations[[#All],[Invoice_Group]],0),MATCH($B$3,Allocations[#Headers],0))</f>
        <v>1.3448E-2</v>
      </c>
      <c r="KZ86" s="46">
        <f>INDEX(Allocations[#All],MATCH($C85,Allocations[[#All],[Invoice_Group]],0),MATCH($B$3,Allocations[#Headers],0))</f>
        <v>1.3448E-2</v>
      </c>
      <c r="LA86" s="46">
        <f>INDEX(Allocations[#All],MATCH($C85,Allocations[[#All],[Invoice_Group]],0),MATCH($B$3,Allocations[#Headers],0))</f>
        <v>1.3448E-2</v>
      </c>
      <c r="LB86" s="46">
        <f>INDEX(Allocations[#All],MATCH($C85,Allocations[[#All],[Invoice_Group]],0),MATCH($B$3,Allocations[#Headers],0))</f>
        <v>1.3448E-2</v>
      </c>
      <c r="LC86" s="46">
        <f>INDEX(Allocations[#All],MATCH($C85,Allocations[[#All],[Invoice_Group]],0),MATCH($B$3,Allocations[#Headers],0))</f>
        <v>1.3448E-2</v>
      </c>
      <c r="LD86" s="46">
        <f>INDEX(Allocations[#All],MATCH($C85,Allocations[[#All],[Invoice_Group]],0),MATCH($B$3,Allocations[#Headers],0))</f>
        <v>1.3448E-2</v>
      </c>
      <c r="LE86" s="46">
        <f>INDEX(Allocations[#All],MATCH($C85,Allocations[[#All],[Invoice_Group]],0),MATCH($B$3,Allocations[#Headers],0))</f>
        <v>1.3448E-2</v>
      </c>
      <c r="LF86" s="46">
        <f>INDEX(Allocations[#All],MATCH($C85,Allocations[[#All],[Invoice_Group]],0),MATCH($B$3,Allocations[#Headers],0))</f>
        <v>1.3448E-2</v>
      </c>
      <c r="LG86" s="46">
        <f>INDEX(Allocations[#All],MATCH($C85,Allocations[[#All],[Invoice_Group]],0),MATCH($B$3,Allocations[#Headers],0))</f>
        <v>1.3448E-2</v>
      </c>
      <c r="LH86" s="46">
        <f>INDEX(Allocations[#All],MATCH($C85,Allocations[[#All],[Invoice_Group]],0),MATCH($B$3,Allocations[#Headers],0))</f>
        <v>1.3448E-2</v>
      </c>
      <c r="LI86" s="46">
        <f>INDEX(Allocations[#All],MATCH($C85,Allocations[[#All],[Invoice_Group]],0),MATCH($B$3,Allocations[#Headers],0))</f>
        <v>1.3448E-2</v>
      </c>
      <c r="LJ86" s="46">
        <f>INDEX(Allocations[#All],MATCH($C85,Allocations[[#All],[Invoice_Group]],0),MATCH($B$3,Allocations[#Headers],0))</f>
        <v>1.3448E-2</v>
      </c>
      <c r="LK86" s="46">
        <f>INDEX(Allocations[#All],MATCH($C85,Allocations[[#All],[Invoice_Group]],0),MATCH($B$3,Allocations[#Headers],0))</f>
        <v>1.3448E-2</v>
      </c>
      <c r="LL86" s="46">
        <f>INDEX(Allocations[#All],MATCH($C85,Allocations[[#All],[Invoice_Group]],0),MATCH($B$3,Allocations[#Headers],0))</f>
        <v>1.3448E-2</v>
      </c>
      <c r="LM86" s="46">
        <f>INDEX(Allocations[#All],MATCH($C85,Allocations[[#All],[Invoice_Group]],0),MATCH($B$3,Allocations[#Headers],0))</f>
        <v>1.3448E-2</v>
      </c>
      <c r="LN86" s="46">
        <f>INDEX(Allocations[#All],MATCH($C85,Allocations[[#All],[Invoice_Group]],0),MATCH($B$3,Allocations[#Headers],0))</f>
        <v>1.3448E-2</v>
      </c>
      <c r="LO86" s="46">
        <f>INDEX(Allocations[#All],MATCH($C85,Allocations[[#All],[Invoice_Group]],0),MATCH($B$3,Allocations[#Headers],0))</f>
        <v>1.3448E-2</v>
      </c>
      <c r="LP86" s="46">
        <f>INDEX(Allocations[#All],MATCH($C85,Allocations[[#All],[Invoice_Group]],0),MATCH($B$3,Allocations[#Headers],0))</f>
        <v>1.3448E-2</v>
      </c>
      <c r="LQ86" s="46">
        <f>INDEX(Allocations[#All],MATCH($C85,Allocations[[#All],[Invoice_Group]],0),MATCH($B$3,Allocations[#Headers],0))</f>
        <v>1.3448E-2</v>
      </c>
      <c r="LR86" s="46">
        <f>INDEX(Allocations[#All],MATCH($C85,Allocations[[#All],[Invoice_Group]],0),MATCH($B$3,Allocations[#Headers],0))</f>
        <v>1.3448E-2</v>
      </c>
      <c r="LS86" s="46">
        <f>INDEX(Allocations[#All],MATCH($C85,Allocations[[#All],[Invoice_Group]],0),MATCH($B$3,Allocations[#Headers],0))</f>
        <v>1.3448E-2</v>
      </c>
      <c r="LT86" s="46">
        <f>INDEX(Allocations[#All],MATCH($C85,Allocations[[#All],[Invoice_Group]],0),MATCH($B$3,Allocations[#Headers],0))</f>
        <v>1.3448E-2</v>
      </c>
      <c r="LU86" s="46">
        <f>INDEX(Allocations[#All],MATCH($C85,Allocations[[#All],[Invoice_Group]],0),MATCH($B$3,Allocations[#Headers],0))</f>
        <v>1.3448E-2</v>
      </c>
      <c r="LV86" s="46">
        <f>INDEX(Allocations[#All],MATCH($C85,Allocations[[#All],[Invoice_Group]],0),MATCH($B$3,Allocations[#Headers],0))</f>
        <v>1.3448E-2</v>
      </c>
      <c r="LW86" s="46">
        <f>INDEX(Allocations[#All],MATCH($C85,Allocations[[#All],[Invoice_Group]],0),MATCH($B$3,Allocations[#Headers],0))</f>
        <v>1.3448E-2</v>
      </c>
      <c r="LX86" s="46">
        <f>INDEX(Allocations[#All],MATCH($C85,Allocations[[#All],[Invoice_Group]],0),MATCH($B$3,Allocations[#Headers],0))</f>
        <v>1.3448E-2</v>
      </c>
      <c r="LY86" s="46">
        <f>INDEX(Allocations[#All],MATCH($C85,Allocations[[#All],[Invoice_Group]],0),MATCH($B$3,Allocations[#Headers],0))</f>
        <v>1.3448E-2</v>
      </c>
      <c r="LZ86" s="46">
        <f>INDEX(Allocations[#All],MATCH($C85,Allocations[[#All],[Invoice_Group]],0),MATCH($B$3,Allocations[#Headers],0))</f>
        <v>1.3448E-2</v>
      </c>
      <c r="MA86" s="46">
        <f>INDEX(Allocations[#All],MATCH($C85,Allocations[[#All],[Invoice_Group]],0),MATCH($B$3,Allocations[#Headers],0))</f>
        <v>1.3448E-2</v>
      </c>
      <c r="MB86" s="46">
        <f>INDEX(Allocations[#All],MATCH($C85,Allocations[[#All],[Invoice_Group]],0),MATCH($B$3,Allocations[#Headers],0))</f>
        <v>1.3448E-2</v>
      </c>
      <c r="MC86" s="46">
        <f>INDEX(Allocations[#All],MATCH($C85,Allocations[[#All],[Invoice_Group]],0),MATCH($B$3,Allocations[#Headers],0))</f>
        <v>1.3448E-2</v>
      </c>
      <c r="MD86" s="46">
        <f>INDEX(Allocations[#All],MATCH($C85,Allocations[[#All],[Invoice_Group]],0),MATCH($B$3,Allocations[#Headers],0))</f>
        <v>1.3448E-2</v>
      </c>
      <c r="ME86" s="46">
        <f>INDEX(Allocations[#All],MATCH($C85,Allocations[[#All],[Invoice_Group]],0),MATCH($B$3,Allocations[#Headers],0))</f>
        <v>1.3448E-2</v>
      </c>
      <c r="MF86" s="46">
        <f>INDEX(Allocations[#All],MATCH($C85,Allocations[[#All],[Invoice_Group]],0),MATCH($B$3,Allocations[#Headers],0))</f>
        <v>1.3448E-2</v>
      </c>
      <c r="MG86" s="46">
        <f>INDEX(Allocations[#All],MATCH($C85,Allocations[[#All],[Invoice_Group]],0),MATCH($B$3,Allocations[#Headers],0))</f>
        <v>1.3448E-2</v>
      </c>
      <c r="MH86" s="46">
        <f>INDEX(Allocations[#All],MATCH($C85,Allocations[[#All],[Invoice_Group]],0),MATCH($B$3,Allocations[#Headers],0))</f>
        <v>1.3448E-2</v>
      </c>
      <c r="MI86" s="46">
        <f>INDEX(Allocations[#All],MATCH($C85,Allocations[[#All],[Invoice_Group]],0),MATCH($B$3,Allocations[#Headers],0))</f>
        <v>1.3448E-2</v>
      </c>
      <c r="MJ86" s="46">
        <f>INDEX(Allocations[#All],MATCH($C85,Allocations[[#All],[Invoice_Group]],0),MATCH($B$3,Allocations[#Headers],0))</f>
        <v>1.3448E-2</v>
      </c>
      <c r="MK86" s="46">
        <f>INDEX(Allocations[#All],MATCH($C85,Allocations[[#All],[Invoice_Group]],0),MATCH($B$3,Allocations[#Headers],0))</f>
        <v>1.3448E-2</v>
      </c>
      <c r="ML86" s="46">
        <f>INDEX(Allocations[#All],MATCH($C85,Allocations[[#All],[Invoice_Group]],0),MATCH($B$3,Allocations[#Headers],0))</f>
        <v>1.3448E-2</v>
      </c>
      <c r="MM86" s="46">
        <f>INDEX(Allocations[#All],MATCH($C85,Allocations[[#All],[Invoice_Group]],0),MATCH($B$3,Allocations[#Headers],0))</f>
        <v>1.3448E-2</v>
      </c>
      <c r="MN86" s="46">
        <f>INDEX(Allocations[#All],MATCH($C85,Allocations[[#All],[Invoice_Group]],0),MATCH($B$3,Allocations[#Headers],0))</f>
        <v>1.3448E-2</v>
      </c>
      <c r="MO86" s="46">
        <f>INDEX(Allocations[#All],MATCH($C85,Allocations[[#All],[Invoice_Group]],0),MATCH($B$3,Allocations[#Headers],0))</f>
        <v>1.3448E-2</v>
      </c>
      <c r="MP86" s="46">
        <f>INDEX(Allocations[#All],MATCH($C85,Allocations[[#All],[Invoice_Group]],0),MATCH($B$3,Allocations[#Headers],0))</f>
        <v>1.3448E-2</v>
      </c>
      <c r="MQ86" s="46">
        <f>INDEX(Allocations[#All],MATCH($C85,Allocations[[#All],[Invoice_Group]],0),MATCH($B$3,Allocations[#Headers],0))</f>
        <v>1.3448E-2</v>
      </c>
      <c r="MR86" s="46">
        <f>INDEX(Allocations[#All],MATCH($C85,Allocations[[#All],[Invoice_Group]],0),MATCH($B$3,Allocations[#Headers],0))</f>
        <v>1.3448E-2</v>
      </c>
      <c r="MS86" s="46">
        <f>INDEX(Allocations[#All],MATCH($C85,Allocations[[#All],[Invoice_Group]],0),MATCH($B$3,Allocations[#Headers],0))</f>
        <v>1.3448E-2</v>
      </c>
      <c r="MT86" s="46">
        <f>INDEX(Allocations[#All],MATCH($C85,Allocations[[#All],[Invoice_Group]],0),MATCH($B$3,Allocations[#Headers],0))</f>
        <v>1.3448E-2</v>
      </c>
      <c r="MU86" s="46">
        <f>INDEX(Allocations[#All],MATCH($C85,Allocations[[#All],[Invoice_Group]],0),MATCH($B$3,Allocations[#Headers],0))</f>
        <v>1.3448E-2</v>
      </c>
      <c r="MV86" s="46">
        <f>INDEX(Allocations[#All],MATCH($C85,Allocations[[#All],[Invoice_Group]],0),MATCH($B$3,Allocations[#Headers],0))</f>
        <v>1.3448E-2</v>
      </c>
      <c r="MW86" s="46">
        <f>INDEX(Allocations[#All],MATCH($C85,Allocations[[#All],[Invoice_Group]],0),MATCH($B$3,Allocations[#Headers],0))</f>
        <v>1.3448E-2</v>
      </c>
      <c r="MX86" s="46">
        <f>INDEX(Allocations[#All],MATCH($C85,Allocations[[#All],[Invoice_Group]],0),MATCH($B$3,Allocations[#Headers],0))</f>
        <v>1.3448E-2</v>
      </c>
      <c r="MY86" s="46">
        <f>INDEX(Allocations[#All],MATCH($C85,Allocations[[#All],[Invoice_Group]],0),MATCH($B$3,Allocations[#Headers],0))</f>
        <v>1.3448E-2</v>
      </c>
      <c r="MZ86" s="46">
        <f>INDEX(Allocations[#All],MATCH($C85,Allocations[[#All],[Invoice_Group]],0),MATCH($B$3,Allocations[#Headers],0))</f>
        <v>1.3448E-2</v>
      </c>
      <c r="NA86" s="1"/>
      <c r="NB86" s="19" t="str">
        <f t="shared" si="597"/>
        <v>Allocation %</v>
      </c>
      <c r="NC86" s="46">
        <f t="shared" si="598"/>
        <v>1.3447999999999998E-2</v>
      </c>
      <c r="ND86" s="46">
        <f t="shared" si="598"/>
        <v>1.3448E-2</v>
      </c>
      <c r="NE86" s="46">
        <f t="shared" si="598"/>
        <v>1.3447999999999996E-2</v>
      </c>
      <c r="NF86" s="46">
        <f t="shared" si="598"/>
        <v>1.3447999999999996E-2</v>
      </c>
      <c r="NG86" s="46">
        <f t="shared" si="598"/>
        <v>1.3447999999999996E-2</v>
      </c>
      <c r="NH86" s="46">
        <f t="shared" si="598"/>
        <v>1.3447999999999996E-2</v>
      </c>
      <c r="NI86" s="46">
        <f t="shared" si="598"/>
        <v>1.3447999999999996E-2</v>
      </c>
      <c r="NJ86" s="46">
        <f t="shared" si="598"/>
        <v>1.3447999999999996E-2</v>
      </c>
      <c r="NK86" s="46">
        <f t="shared" si="598"/>
        <v>1.3447999999999996E-2</v>
      </c>
      <c r="NL86" s="46">
        <f t="shared" si="598"/>
        <v>1.3447999999999996E-2</v>
      </c>
      <c r="NM86" s="46">
        <f t="shared" si="599"/>
        <v>1.3447999999999996E-2</v>
      </c>
      <c r="NN86" s="46">
        <f t="shared" si="599"/>
        <v>1.3447999999999996E-2</v>
      </c>
      <c r="NO86" s="46">
        <f t="shared" si="599"/>
        <v>1.3447999999999996E-2</v>
      </c>
      <c r="NP86" s="46">
        <f t="shared" si="599"/>
        <v>1.3447999999999996E-2</v>
      </c>
      <c r="NQ86" s="46">
        <f t="shared" si="599"/>
        <v>1.3447999999999996E-2</v>
      </c>
      <c r="NR86" s="46">
        <f t="shared" si="599"/>
        <v>1.3447999999999996E-2</v>
      </c>
      <c r="NS86" s="46">
        <f t="shared" si="599"/>
        <v>1.3447999999999996E-2</v>
      </c>
      <c r="NT86" s="46">
        <f t="shared" si="599"/>
        <v>1.3447999999999996E-2</v>
      </c>
      <c r="NU86" s="46">
        <f t="shared" si="599"/>
        <v>1.3447999999999996E-2</v>
      </c>
      <c r="NV86" s="46">
        <f t="shared" si="599"/>
        <v>1.3447999999999996E-2</v>
      </c>
      <c r="NW86" s="46">
        <f t="shared" si="600"/>
        <v>1.3447999999999996E-2</v>
      </c>
      <c r="NX86" s="46">
        <f t="shared" si="600"/>
        <v>1.3447999999999996E-2</v>
      </c>
      <c r="NY86" s="46">
        <f t="shared" si="600"/>
        <v>1.3447999999999996E-2</v>
      </c>
      <c r="NZ86" s="46">
        <f t="shared" si="600"/>
        <v>1.3447999999999996E-2</v>
      </c>
      <c r="OA86" s="46">
        <f t="shared" si="600"/>
        <v>1.3447999999999996E-2</v>
      </c>
      <c r="OB86" s="46">
        <f t="shared" si="600"/>
        <v>1.3447999999999996E-2</v>
      </c>
      <c r="OC86" s="46">
        <f t="shared" si="600"/>
        <v>1.3447999999999996E-2</v>
      </c>
      <c r="OD86" s="46">
        <f t="shared" si="600"/>
        <v>1.3447999999999996E-2</v>
      </c>
      <c r="OE86" s="46">
        <f t="shared" si="600"/>
        <v>1.3447999999999996E-2</v>
      </c>
      <c r="OF86" s="46">
        <f t="shared" si="600"/>
        <v>1.3447999999999996E-2</v>
      </c>
      <c r="OH86" s="58" t="str">
        <f>_xlfn.CONCAT(C85," ",D86)</f>
        <v>Ryegate Facility Allocation %</v>
      </c>
    </row>
    <row r="87" spans="2:398" x14ac:dyDescent="0.25">
      <c r="B87" s="5"/>
      <c r="C87" s="5"/>
      <c r="D87" s="19" t="s">
        <v>91</v>
      </c>
      <c r="E87" s="44">
        <f t="shared" ref="E87:BP87" si="601">+E86*E85*1000</f>
        <v>275.68399999999997</v>
      </c>
      <c r="F87" s="44">
        <f t="shared" si="601"/>
        <v>275.68399999999997</v>
      </c>
      <c r="G87" s="44">
        <f t="shared" si="601"/>
        <v>275.68399999999997</v>
      </c>
      <c r="H87" s="44">
        <f t="shared" si="601"/>
        <v>275.68399999999997</v>
      </c>
      <c r="I87" s="44">
        <f t="shared" si="601"/>
        <v>275.68399999999997</v>
      </c>
      <c r="J87" s="44">
        <f t="shared" si="601"/>
        <v>275.68399999999997</v>
      </c>
      <c r="K87" s="44">
        <f t="shared" si="601"/>
        <v>275.68399999999997</v>
      </c>
      <c r="L87" s="44">
        <f t="shared" si="601"/>
        <v>275.68399999999997</v>
      </c>
      <c r="M87" s="44">
        <f t="shared" si="601"/>
        <v>275.68399999999997</v>
      </c>
      <c r="N87" s="44">
        <f t="shared" si="601"/>
        <v>275.68399999999997</v>
      </c>
      <c r="O87" s="44">
        <f t="shared" si="601"/>
        <v>275.68399999999997</v>
      </c>
      <c r="P87" s="44">
        <f t="shared" si="601"/>
        <v>275.68399999999997</v>
      </c>
      <c r="Q87" s="44">
        <f t="shared" si="601"/>
        <v>275.68399999999997</v>
      </c>
      <c r="R87" s="44">
        <f t="shared" si="601"/>
        <v>275.68399999999997</v>
      </c>
      <c r="S87" s="44">
        <f t="shared" si="601"/>
        <v>275.68399999999997</v>
      </c>
      <c r="T87" s="44">
        <f t="shared" si="601"/>
        <v>275.68399999999997</v>
      </c>
      <c r="U87" s="44">
        <f t="shared" si="601"/>
        <v>275.68399999999997</v>
      </c>
      <c r="V87" s="44">
        <f t="shared" si="601"/>
        <v>275.68399999999997</v>
      </c>
      <c r="W87" s="44">
        <f t="shared" si="601"/>
        <v>275.68399999999997</v>
      </c>
      <c r="X87" s="44">
        <f t="shared" si="601"/>
        <v>275.68399999999997</v>
      </c>
      <c r="Y87" s="44">
        <f t="shared" si="601"/>
        <v>275.68399999999997</v>
      </c>
      <c r="Z87" s="44">
        <f t="shared" si="601"/>
        <v>275.68399999999997</v>
      </c>
      <c r="AA87" s="44">
        <f t="shared" si="601"/>
        <v>275.68399999999997</v>
      </c>
      <c r="AB87" s="44">
        <f t="shared" si="601"/>
        <v>275.68399999999997</v>
      </c>
      <c r="AC87" s="44">
        <f t="shared" si="601"/>
        <v>275.68399999999997</v>
      </c>
      <c r="AD87" s="44">
        <f t="shared" si="601"/>
        <v>275.68399999999997</v>
      </c>
      <c r="AE87" s="44">
        <f t="shared" si="601"/>
        <v>275.68399999999997</v>
      </c>
      <c r="AF87" s="44">
        <f t="shared" si="601"/>
        <v>275.68399999999997</v>
      </c>
      <c r="AG87" s="44">
        <f t="shared" si="601"/>
        <v>275.68399999999997</v>
      </c>
      <c r="AH87" s="44">
        <f t="shared" si="601"/>
        <v>275.68399999999997</v>
      </c>
      <c r="AI87" s="44">
        <f t="shared" si="601"/>
        <v>275.68399999999997</v>
      </c>
      <c r="AJ87" s="44">
        <f t="shared" si="601"/>
        <v>275.68399999999997</v>
      </c>
      <c r="AK87" s="44">
        <f t="shared" si="601"/>
        <v>275.68399999999997</v>
      </c>
      <c r="AL87" s="44">
        <f t="shared" si="601"/>
        <v>275.68399999999997</v>
      </c>
      <c r="AM87" s="44">
        <f t="shared" si="601"/>
        <v>275.68399999999997</v>
      </c>
      <c r="AN87" s="44">
        <f t="shared" si="601"/>
        <v>275.68399999999997</v>
      </c>
      <c r="AO87" s="44">
        <f t="shared" si="601"/>
        <v>275.68399999999997</v>
      </c>
      <c r="AP87" s="44">
        <f t="shared" si="601"/>
        <v>275.68399999999997</v>
      </c>
      <c r="AQ87" s="44">
        <f t="shared" si="601"/>
        <v>275.68399999999997</v>
      </c>
      <c r="AR87" s="44">
        <f t="shared" si="601"/>
        <v>275.68399999999997</v>
      </c>
      <c r="AS87" s="44">
        <f t="shared" si="601"/>
        <v>275.68399999999997</v>
      </c>
      <c r="AT87" s="44">
        <f t="shared" si="601"/>
        <v>275.68399999999997</v>
      </c>
      <c r="AU87" s="44">
        <f t="shared" si="601"/>
        <v>275.68399999999997</v>
      </c>
      <c r="AV87" s="44">
        <f t="shared" si="601"/>
        <v>275.68399999999997</v>
      </c>
      <c r="AW87" s="44">
        <f t="shared" si="601"/>
        <v>275.68399999999997</v>
      </c>
      <c r="AX87" s="44">
        <f t="shared" si="601"/>
        <v>275.68399999999997</v>
      </c>
      <c r="AY87" s="44">
        <f t="shared" si="601"/>
        <v>0</v>
      </c>
      <c r="AZ87" s="44">
        <f t="shared" si="601"/>
        <v>0</v>
      </c>
      <c r="BA87" s="44">
        <f t="shared" si="601"/>
        <v>0</v>
      </c>
      <c r="BB87" s="44">
        <f t="shared" si="601"/>
        <v>0</v>
      </c>
      <c r="BC87" s="44">
        <f t="shared" si="601"/>
        <v>0</v>
      </c>
      <c r="BD87" s="44">
        <f t="shared" si="601"/>
        <v>0</v>
      </c>
      <c r="BE87" s="44">
        <f t="shared" si="601"/>
        <v>0</v>
      </c>
      <c r="BF87" s="44">
        <f t="shared" si="601"/>
        <v>0</v>
      </c>
      <c r="BG87" s="44">
        <f t="shared" si="601"/>
        <v>0</v>
      </c>
      <c r="BH87" s="44">
        <f t="shared" si="601"/>
        <v>0</v>
      </c>
      <c r="BI87" s="44">
        <f t="shared" si="601"/>
        <v>0</v>
      </c>
      <c r="BJ87" s="44">
        <f t="shared" si="601"/>
        <v>0</v>
      </c>
      <c r="BK87" s="44">
        <f t="shared" si="601"/>
        <v>0</v>
      </c>
      <c r="BL87" s="44">
        <f t="shared" si="601"/>
        <v>0</v>
      </c>
      <c r="BM87" s="44">
        <f t="shared" si="601"/>
        <v>0</v>
      </c>
      <c r="BN87" s="44">
        <f t="shared" si="601"/>
        <v>0</v>
      </c>
      <c r="BO87" s="44">
        <f t="shared" si="601"/>
        <v>0</v>
      </c>
      <c r="BP87" s="44">
        <f t="shared" si="601"/>
        <v>0</v>
      </c>
      <c r="BQ87" s="44">
        <f t="shared" ref="BQ87:EB87" si="602">+BQ86*BQ85*1000</f>
        <v>0</v>
      </c>
      <c r="BR87" s="44">
        <f t="shared" si="602"/>
        <v>0</v>
      </c>
      <c r="BS87" s="44">
        <f t="shared" si="602"/>
        <v>0</v>
      </c>
      <c r="BT87" s="44">
        <f t="shared" si="602"/>
        <v>0</v>
      </c>
      <c r="BU87" s="44">
        <f t="shared" si="602"/>
        <v>0</v>
      </c>
      <c r="BV87" s="44">
        <f t="shared" si="602"/>
        <v>0</v>
      </c>
      <c r="BW87" s="44">
        <f t="shared" si="602"/>
        <v>0</v>
      </c>
      <c r="BX87" s="44">
        <f t="shared" si="602"/>
        <v>0</v>
      </c>
      <c r="BY87" s="44">
        <f t="shared" si="602"/>
        <v>0</v>
      </c>
      <c r="BZ87" s="44">
        <f t="shared" si="602"/>
        <v>0</v>
      </c>
      <c r="CA87" s="44">
        <f t="shared" si="602"/>
        <v>0</v>
      </c>
      <c r="CB87" s="44">
        <f t="shared" si="602"/>
        <v>0</v>
      </c>
      <c r="CC87" s="44">
        <f t="shared" si="602"/>
        <v>0</v>
      </c>
      <c r="CD87" s="44">
        <f t="shared" si="602"/>
        <v>0</v>
      </c>
      <c r="CE87" s="44">
        <f t="shared" si="602"/>
        <v>0</v>
      </c>
      <c r="CF87" s="44">
        <f t="shared" si="602"/>
        <v>0</v>
      </c>
      <c r="CG87" s="44">
        <f t="shared" si="602"/>
        <v>0</v>
      </c>
      <c r="CH87" s="44">
        <f t="shared" si="602"/>
        <v>0</v>
      </c>
      <c r="CI87" s="44">
        <f t="shared" si="602"/>
        <v>0</v>
      </c>
      <c r="CJ87" s="44">
        <f t="shared" si="602"/>
        <v>0</v>
      </c>
      <c r="CK87" s="44">
        <f t="shared" si="602"/>
        <v>0</v>
      </c>
      <c r="CL87" s="44">
        <f t="shared" si="602"/>
        <v>0</v>
      </c>
      <c r="CM87" s="44">
        <f t="shared" si="602"/>
        <v>0</v>
      </c>
      <c r="CN87" s="44">
        <f t="shared" si="602"/>
        <v>0</v>
      </c>
      <c r="CO87" s="44">
        <f t="shared" si="602"/>
        <v>0</v>
      </c>
      <c r="CP87" s="44">
        <f t="shared" si="602"/>
        <v>0</v>
      </c>
      <c r="CQ87" s="44">
        <f t="shared" si="602"/>
        <v>0</v>
      </c>
      <c r="CR87" s="44">
        <f t="shared" si="602"/>
        <v>0</v>
      </c>
      <c r="CS87" s="44">
        <f t="shared" si="602"/>
        <v>0</v>
      </c>
      <c r="CT87" s="44">
        <f t="shared" si="602"/>
        <v>0</v>
      </c>
      <c r="CU87" s="44">
        <f t="shared" si="602"/>
        <v>0</v>
      </c>
      <c r="CV87" s="44">
        <f t="shared" si="602"/>
        <v>0</v>
      </c>
      <c r="CW87" s="44">
        <f t="shared" si="602"/>
        <v>0</v>
      </c>
      <c r="CX87" s="44">
        <f t="shared" si="602"/>
        <v>0</v>
      </c>
      <c r="CY87" s="44">
        <f t="shared" si="602"/>
        <v>0</v>
      </c>
      <c r="CZ87" s="44">
        <f t="shared" si="602"/>
        <v>0</v>
      </c>
      <c r="DA87" s="44">
        <f t="shared" si="602"/>
        <v>0</v>
      </c>
      <c r="DB87" s="44">
        <f t="shared" si="602"/>
        <v>0</v>
      </c>
      <c r="DC87" s="44">
        <f t="shared" si="602"/>
        <v>0</v>
      </c>
      <c r="DD87" s="44">
        <f t="shared" si="602"/>
        <v>0</v>
      </c>
      <c r="DE87" s="44">
        <f t="shared" si="602"/>
        <v>0</v>
      </c>
      <c r="DF87" s="44">
        <f t="shared" si="602"/>
        <v>0</v>
      </c>
      <c r="DG87" s="44">
        <f t="shared" si="602"/>
        <v>0</v>
      </c>
      <c r="DH87" s="44">
        <f t="shared" si="602"/>
        <v>0</v>
      </c>
      <c r="DI87" s="44">
        <f t="shared" si="602"/>
        <v>0</v>
      </c>
      <c r="DJ87" s="44">
        <f t="shared" si="602"/>
        <v>0</v>
      </c>
      <c r="DK87" s="44">
        <f t="shared" si="602"/>
        <v>0</v>
      </c>
      <c r="DL87" s="44">
        <f t="shared" si="602"/>
        <v>0</v>
      </c>
      <c r="DM87" s="44">
        <f t="shared" si="602"/>
        <v>0</v>
      </c>
      <c r="DN87" s="44">
        <f t="shared" si="602"/>
        <v>0</v>
      </c>
      <c r="DO87" s="44">
        <f t="shared" si="602"/>
        <v>0</v>
      </c>
      <c r="DP87" s="44">
        <f t="shared" si="602"/>
        <v>0</v>
      </c>
      <c r="DQ87" s="44">
        <f t="shared" si="602"/>
        <v>0</v>
      </c>
      <c r="DR87" s="44">
        <f t="shared" si="602"/>
        <v>0</v>
      </c>
      <c r="DS87" s="44">
        <f t="shared" si="602"/>
        <v>0</v>
      </c>
      <c r="DT87" s="44">
        <f t="shared" si="602"/>
        <v>0</v>
      </c>
      <c r="DU87" s="44">
        <f t="shared" si="602"/>
        <v>0</v>
      </c>
      <c r="DV87" s="44">
        <f t="shared" si="602"/>
        <v>0</v>
      </c>
      <c r="DW87" s="44">
        <f t="shared" si="602"/>
        <v>0</v>
      </c>
      <c r="DX87" s="44">
        <f t="shared" si="602"/>
        <v>0</v>
      </c>
      <c r="DY87" s="44">
        <f t="shared" si="602"/>
        <v>0</v>
      </c>
      <c r="DZ87" s="44">
        <f t="shared" si="602"/>
        <v>0</v>
      </c>
      <c r="EA87" s="44">
        <f t="shared" si="602"/>
        <v>0</v>
      </c>
      <c r="EB87" s="44">
        <f t="shared" si="602"/>
        <v>0</v>
      </c>
      <c r="EC87" s="44">
        <f t="shared" ref="EC87:GN87" si="603">+EC86*EC85*1000</f>
        <v>0</v>
      </c>
      <c r="ED87" s="44">
        <f t="shared" si="603"/>
        <v>0</v>
      </c>
      <c r="EE87" s="44">
        <f t="shared" si="603"/>
        <v>0</v>
      </c>
      <c r="EF87" s="44">
        <f t="shared" si="603"/>
        <v>0</v>
      </c>
      <c r="EG87" s="44">
        <f t="shared" si="603"/>
        <v>0</v>
      </c>
      <c r="EH87" s="44">
        <f t="shared" si="603"/>
        <v>0</v>
      </c>
      <c r="EI87" s="44">
        <f t="shared" si="603"/>
        <v>0</v>
      </c>
      <c r="EJ87" s="44">
        <f t="shared" si="603"/>
        <v>0</v>
      </c>
      <c r="EK87" s="44">
        <f t="shared" si="603"/>
        <v>0</v>
      </c>
      <c r="EL87" s="44">
        <f t="shared" si="603"/>
        <v>0</v>
      </c>
      <c r="EM87" s="44">
        <f t="shared" si="603"/>
        <v>0</v>
      </c>
      <c r="EN87" s="44">
        <f t="shared" si="603"/>
        <v>0</v>
      </c>
      <c r="EO87" s="44">
        <f t="shared" si="603"/>
        <v>0</v>
      </c>
      <c r="EP87" s="44">
        <f t="shared" si="603"/>
        <v>0</v>
      </c>
      <c r="EQ87" s="44">
        <f t="shared" si="603"/>
        <v>0</v>
      </c>
      <c r="ER87" s="44">
        <f t="shared" si="603"/>
        <v>0</v>
      </c>
      <c r="ES87" s="44">
        <f t="shared" si="603"/>
        <v>0</v>
      </c>
      <c r="ET87" s="44">
        <f t="shared" si="603"/>
        <v>0</v>
      </c>
      <c r="EU87" s="44">
        <f t="shared" si="603"/>
        <v>0</v>
      </c>
      <c r="EV87" s="44">
        <f t="shared" si="603"/>
        <v>0</v>
      </c>
      <c r="EW87" s="44">
        <f t="shared" si="603"/>
        <v>0</v>
      </c>
      <c r="EX87" s="44">
        <f t="shared" si="603"/>
        <v>0</v>
      </c>
      <c r="EY87" s="44">
        <f t="shared" si="603"/>
        <v>0</v>
      </c>
      <c r="EZ87" s="44">
        <f t="shared" si="603"/>
        <v>0</v>
      </c>
      <c r="FA87" s="44">
        <f t="shared" si="603"/>
        <v>0</v>
      </c>
      <c r="FB87" s="44">
        <f t="shared" si="603"/>
        <v>0</v>
      </c>
      <c r="FC87" s="44">
        <f t="shared" si="603"/>
        <v>0</v>
      </c>
      <c r="FD87" s="44">
        <f t="shared" si="603"/>
        <v>0</v>
      </c>
      <c r="FE87" s="44">
        <f t="shared" si="603"/>
        <v>0</v>
      </c>
      <c r="FF87" s="44">
        <f t="shared" si="603"/>
        <v>0</v>
      </c>
      <c r="FG87" s="44">
        <f t="shared" si="603"/>
        <v>0</v>
      </c>
      <c r="FH87" s="44">
        <f t="shared" si="603"/>
        <v>0</v>
      </c>
      <c r="FI87" s="44">
        <f t="shared" si="603"/>
        <v>0</v>
      </c>
      <c r="FJ87" s="44">
        <f t="shared" si="603"/>
        <v>0</v>
      </c>
      <c r="FK87" s="44">
        <f t="shared" si="603"/>
        <v>0</v>
      </c>
      <c r="FL87" s="44">
        <f t="shared" si="603"/>
        <v>0</v>
      </c>
      <c r="FM87" s="44">
        <f t="shared" si="603"/>
        <v>0</v>
      </c>
      <c r="FN87" s="44">
        <f t="shared" si="603"/>
        <v>0</v>
      </c>
      <c r="FO87" s="44">
        <f t="shared" si="603"/>
        <v>0</v>
      </c>
      <c r="FP87" s="44">
        <f t="shared" si="603"/>
        <v>0</v>
      </c>
      <c r="FQ87" s="44">
        <f t="shared" si="603"/>
        <v>0</v>
      </c>
      <c r="FR87" s="44">
        <f t="shared" si="603"/>
        <v>0</v>
      </c>
      <c r="FS87" s="44">
        <f t="shared" si="603"/>
        <v>0</v>
      </c>
      <c r="FT87" s="44">
        <f t="shared" si="603"/>
        <v>0</v>
      </c>
      <c r="FU87" s="44">
        <f t="shared" si="603"/>
        <v>0</v>
      </c>
      <c r="FV87" s="44">
        <f t="shared" si="603"/>
        <v>0</v>
      </c>
      <c r="FW87" s="44">
        <f t="shared" si="603"/>
        <v>0</v>
      </c>
      <c r="FX87" s="44">
        <f t="shared" si="603"/>
        <v>0</v>
      </c>
      <c r="FY87" s="44">
        <f t="shared" si="603"/>
        <v>0</v>
      </c>
      <c r="FZ87" s="44">
        <f t="shared" si="603"/>
        <v>0</v>
      </c>
      <c r="GA87" s="44">
        <f t="shared" si="603"/>
        <v>0</v>
      </c>
      <c r="GB87" s="44">
        <f t="shared" si="603"/>
        <v>0</v>
      </c>
      <c r="GC87" s="44">
        <f t="shared" si="603"/>
        <v>0</v>
      </c>
      <c r="GD87" s="44">
        <f t="shared" si="603"/>
        <v>0</v>
      </c>
      <c r="GE87" s="44">
        <f t="shared" si="603"/>
        <v>0</v>
      </c>
      <c r="GF87" s="44">
        <f t="shared" si="603"/>
        <v>0</v>
      </c>
      <c r="GG87" s="44">
        <f t="shared" si="603"/>
        <v>0</v>
      </c>
      <c r="GH87" s="44">
        <f t="shared" si="603"/>
        <v>0</v>
      </c>
      <c r="GI87" s="44">
        <f t="shared" si="603"/>
        <v>0</v>
      </c>
      <c r="GJ87" s="44">
        <f t="shared" si="603"/>
        <v>0</v>
      </c>
      <c r="GK87" s="44">
        <f t="shared" si="603"/>
        <v>0</v>
      </c>
      <c r="GL87" s="44">
        <f t="shared" si="603"/>
        <v>0</v>
      </c>
      <c r="GM87" s="44">
        <f t="shared" si="603"/>
        <v>0</v>
      </c>
      <c r="GN87" s="44">
        <f t="shared" si="603"/>
        <v>0</v>
      </c>
      <c r="GO87" s="44">
        <f t="shared" ref="GO87:IZ87" si="604">+GO86*GO85*1000</f>
        <v>0</v>
      </c>
      <c r="GP87" s="44">
        <f t="shared" si="604"/>
        <v>0</v>
      </c>
      <c r="GQ87" s="44">
        <f t="shared" si="604"/>
        <v>0</v>
      </c>
      <c r="GR87" s="44">
        <f t="shared" si="604"/>
        <v>0</v>
      </c>
      <c r="GS87" s="44">
        <f t="shared" si="604"/>
        <v>0</v>
      </c>
      <c r="GT87" s="44">
        <f t="shared" si="604"/>
        <v>0</v>
      </c>
      <c r="GU87" s="44">
        <f t="shared" si="604"/>
        <v>0</v>
      </c>
      <c r="GV87" s="44">
        <f t="shared" si="604"/>
        <v>0</v>
      </c>
      <c r="GW87" s="44">
        <f t="shared" si="604"/>
        <v>0</v>
      </c>
      <c r="GX87" s="44">
        <f t="shared" si="604"/>
        <v>0</v>
      </c>
      <c r="GY87" s="44">
        <f t="shared" si="604"/>
        <v>0</v>
      </c>
      <c r="GZ87" s="44">
        <f t="shared" si="604"/>
        <v>0</v>
      </c>
      <c r="HA87" s="44">
        <f t="shared" si="604"/>
        <v>0</v>
      </c>
      <c r="HB87" s="44">
        <f t="shared" si="604"/>
        <v>0</v>
      </c>
      <c r="HC87" s="44">
        <f t="shared" si="604"/>
        <v>0</v>
      </c>
      <c r="HD87" s="44">
        <f t="shared" si="604"/>
        <v>0</v>
      </c>
      <c r="HE87" s="44">
        <f t="shared" si="604"/>
        <v>0</v>
      </c>
      <c r="HF87" s="44">
        <f t="shared" si="604"/>
        <v>0</v>
      </c>
      <c r="HG87" s="44">
        <f t="shared" si="604"/>
        <v>0</v>
      </c>
      <c r="HH87" s="44">
        <f t="shared" si="604"/>
        <v>0</v>
      </c>
      <c r="HI87" s="44">
        <f t="shared" si="604"/>
        <v>0</v>
      </c>
      <c r="HJ87" s="44">
        <f t="shared" si="604"/>
        <v>0</v>
      </c>
      <c r="HK87" s="44">
        <f t="shared" si="604"/>
        <v>0</v>
      </c>
      <c r="HL87" s="44">
        <f t="shared" si="604"/>
        <v>0</v>
      </c>
      <c r="HM87" s="44">
        <f t="shared" si="604"/>
        <v>0</v>
      </c>
      <c r="HN87" s="44">
        <f t="shared" si="604"/>
        <v>0</v>
      </c>
      <c r="HO87" s="44">
        <f t="shared" si="604"/>
        <v>0</v>
      </c>
      <c r="HP87" s="44">
        <f t="shared" si="604"/>
        <v>0</v>
      </c>
      <c r="HQ87" s="44">
        <f t="shared" si="604"/>
        <v>0</v>
      </c>
      <c r="HR87" s="44">
        <f t="shared" si="604"/>
        <v>0</v>
      </c>
      <c r="HS87" s="44">
        <f t="shared" si="604"/>
        <v>0</v>
      </c>
      <c r="HT87" s="44">
        <f t="shared" si="604"/>
        <v>0</v>
      </c>
      <c r="HU87" s="44">
        <f t="shared" si="604"/>
        <v>0</v>
      </c>
      <c r="HV87" s="44">
        <f t="shared" si="604"/>
        <v>0</v>
      </c>
      <c r="HW87" s="44">
        <f t="shared" si="604"/>
        <v>0</v>
      </c>
      <c r="HX87" s="44">
        <f t="shared" si="604"/>
        <v>0</v>
      </c>
      <c r="HY87" s="44">
        <f t="shared" si="604"/>
        <v>0</v>
      </c>
      <c r="HZ87" s="44">
        <f t="shared" si="604"/>
        <v>0</v>
      </c>
      <c r="IA87" s="44">
        <f t="shared" si="604"/>
        <v>0</v>
      </c>
      <c r="IB87" s="44">
        <f t="shared" si="604"/>
        <v>0</v>
      </c>
      <c r="IC87" s="44">
        <f t="shared" si="604"/>
        <v>0</v>
      </c>
      <c r="ID87" s="44">
        <f t="shared" si="604"/>
        <v>0</v>
      </c>
      <c r="IE87" s="44">
        <f t="shared" si="604"/>
        <v>0</v>
      </c>
      <c r="IF87" s="44">
        <f t="shared" si="604"/>
        <v>0</v>
      </c>
      <c r="IG87" s="44">
        <f t="shared" si="604"/>
        <v>0</v>
      </c>
      <c r="IH87" s="44">
        <f t="shared" si="604"/>
        <v>0</v>
      </c>
      <c r="II87" s="44">
        <f t="shared" si="604"/>
        <v>0</v>
      </c>
      <c r="IJ87" s="44">
        <f t="shared" si="604"/>
        <v>0</v>
      </c>
      <c r="IK87" s="44">
        <f t="shared" si="604"/>
        <v>0</v>
      </c>
      <c r="IL87" s="44">
        <f t="shared" si="604"/>
        <v>0</v>
      </c>
      <c r="IM87" s="44">
        <f t="shared" si="604"/>
        <v>0</v>
      </c>
      <c r="IN87" s="44">
        <f t="shared" si="604"/>
        <v>0</v>
      </c>
      <c r="IO87" s="44">
        <f t="shared" si="604"/>
        <v>0</v>
      </c>
      <c r="IP87" s="44">
        <f t="shared" si="604"/>
        <v>0</v>
      </c>
      <c r="IQ87" s="44">
        <f t="shared" si="604"/>
        <v>0</v>
      </c>
      <c r="IR87" s="44">
        <f t="shared" si="604"/>
        <v>0</v>
      </c>
      <c r="IS87" s="44">
        <f t="shared" si="604"/>
        <v>0</v>
      </c>
      <c r="IT87" s="44">
        <f t="shared" si="604"/>
        <v>0</v>
      </c>
      <c r="IU87" s="44">
        <f t="shared" si="604"/>
        <v>0</v>
      </c>
      <c r="IV87" s="44">
        <f t="shared" si="604"/>
        <v>0</v>
      </c>
      <c r="IW87" s="44">
        <f t="shared" si="604"/>
        <v>0</v>
      </c>
      <c r="IX87" s="44">
        <f t="shared" si="604"/>
        <v>0</v>
      </c>
      <c r="IY87" s="44">
        <f t="shared" si="604"/>
        <v>0</v>
      </c>
      <c r="IZ87" s="44">
        <f t="shared" si="604"/>
        <v>0</v>
      </c>
      <c r="JA87" s="44">
        <f t="shared" ref="JA87:LL87" si="605">+JA86*JA85*1000</f>
        <v>0</v>
      </c>
      <c r="JB87" s="44">
        <f t="shared" si="605"/>
        <v>0</v>
      </c>
      <c r="JC87" s="44">
        <f t="shared" si="605"/>
        <v>0</v>
      </c>
      <c r="JD87" s="44">
        <f t="shared" si="605"/>
        <v>0</v>
      </c>
      <c r="JE87" s="44">
        <f t="shared" si="605"/>
        <v>0</v>
      </c>
      <c r="JF87" s="44">
        <f t="shared" si="605"/>
        <v>0</v>
      </c>
      <c r="JG87" s="44">
        <f t="shared" si="605"/>
        <v>0</v>
      </c>
      <c r="JH87" s="44">
        <f t="shared" si="605"/>
        <v>0</v>
      </c>
      <c r="JI87" s="44">
        <f t="shared" si="605"/>
        <v>0</v>
      </c>
      <c r="JJ87" s="44">
        <f t="shared" si="605"/>
        <v>0</v>
      </c>
      <c r="JK87" s="44">
        <f t="shared" si="605"/>
        <v>0</v>
      </c>
      <c r="JL87" s="44">
        <f t="shared" si="605"/>
        <v>0</v>
      </c>
      <c r="JM87" s="44">
        <f t="shared" si="605"/>
        <v>0</v>
      </c>
      <c r="JN87" s="44">
        <f t="shared" si="605"/>
        <v>0</v>
      </c>
      <c r="JO87" s="44">
        <f t="shared" si="605"/>
        <v>0</v>
      </c>
      <c r="JP87" s="44">
        <f t="shared" si="605"/>
        <v>0</v>
      </c>
      <c r="JQ87" s="44">
        <f t="shared" si="605"/>
        <v>0</v>
      </c>
      <c r="JR87" s="44">
        <f t="shared" si="605"/>
        <v>0</v>
      </c>
      <c r="JS87" s="44">
        <f t="shared" si="605"/>
        <v>0</v>
      </c>
      <c r="JT87" s="44">
        <f t="shared" si="605"/>
        <v>0</v>
      </c>
      <c r="JU87" s="44">
        <f t="shared" si="605"/>
        <v>0</v>
      </c>
      <c r="JV87" s="44">
        <f t="shared" si="605"/>
        <v>0</v>
      </c>
      <c r="JW87" s="44">
        <f t="shared" si="605"/>
        <v>0</v>
      </c>
      <c r="JX87" s="44">
        <f t="shared" si="605"/>
        <v>0</v>
      </c>
      <c r="JY87" s="44">
        <f t="shared" si="605"/>
        <v>0</v>
      </c>
      <c r="JZ87" s="44">
        <f t="shared" si="605"/>
        <v>0</v>
      </c>
      <c r="KA87" s="44">
        <f t="shared" si="605"/>
        <v>0</v>
      </c>
      <c r="KB87" s="44">
        <f t="shared" si="605"/>
        <v>0</v>
      </c>
      <c r="KC87" s="44">
        <f t="shared" si="605"/>
        <v>0</v>
      </c>
      <c r="KD87" s="44">
        <f t="shared" si="605"/>
        <v>0</v>
      </c>
      <c r="KE87" s="44">
        <f t="shared" si="605"/>
        <v>0</v>
      </c>
      <c r="KF87" s="44">
        <f t="shared" si="605"/>
        <v>0</v>
      </c>
      <c r="KG87" s="44">
        <f t="shared" si="605"/>
        <v>0</v>
      </c>
      <c r="KH87" s="44">
        <f t="shared" si="605"/>
        <v>0</v>
      </c>
      <c r="KI87" s="44">
        <f t="shared" si="605"/>
        <v>0</v>
      </c>
      <c r="KJ87" s="44">
        <f t="shared" si="605"/>
        <v>0</v>
      </c>
      <c r="KK87" s="44">
        <f t="shared" si="605"/>
        <v>0</v>
      </c>
      <c r="KL87" s="44">
        <f t="shared" si="605"/>
        <v>0</v>
      </c>
      <c r="KM87" s="44">
        <f t="shared" si="605"/>
        <v>0</v>
      </c>
      <c r="KN87" s="44">
        <f t="shared" si="605"/>
        <v>0</v>
      </c>
      <c r="KO87" s="44">
        <f t="shared" si="605"/>
        <v>0</v>
      </c>
      <c r="KP87" s="44">
        <f t="shared" si="605"/>
        <v>0</v>
      </c>
      <c r="KQ87" s="44">
        <f t="shared" si="605"/>
        <v>0</v>
      </c>
      <c r="KR87" s="44">
        <f t="shared" si="605"/>
        <v>0</v>
      </c>
      <c r="KS87" s="44">
        <f t="shared" si="605"/>
        <v>0</v>
      </c>
      <c r="KT87" s="44">
        <f t="shared" si="605"/>
        <v>0</v>
      </c>
      <c r="KU87" s="44">
        <f t="shared" si="605"/>
        <v>0</v>
      </c>
      <c r="KV87" s="44">
        <f t="shared" si="605"/>
        <v>0</v>
      </c>
      <c r="KW87" s="44">
        <f t="shared" si="605"/>
        <v>0</v>
      </c>
      <c r="KX87" s="44">
        <f t="shared" si="605"/>
        <v>0</v>
      </c>
      <c r="KY87" s="44">
        <f t="shared" si="605"/>
        <v>0</v>
      </c>
      <c r="KZ87" s="44">
        <f t="shared" si="605"/>
        <v>0</v>
      </c>
      <c r="LA87" s="44">
        <f t="shared" si="605"/>
        <v>0</v>
      </c>
      <c r="LB87" s="44">
        <f t="shared" si="605"/>
        <v>0</v>
      </c>
      <c r="LC87" s="44">
        <f t="shared" si="605"/>
        <v>0</v>
      </c>
      <c r="LD87" s="44">
        <f t="shared" si="605"/>
        <v>0</v>
      </c>
      <c r="LE87" s="44">
        <f t="shared" si="605"/>
        <v>0</v>
      </c>
      <c r="LF87" s="44">
        <f t="shared" si="605"/>
        <v>0</v>
      </c>
      <c r="LG87" s="44">
        <f t="shared" si="605"/>
        <v>0</v>
      </c>
      <c r="LH87" s="44">
        <f t="shared" si="605"/>
        <v>0</v>
      </c>
      <c r="LI87" s="44">
        <f t="shared" si="605"/>
        <v>0</v>
      </c>
      <c r="LJ87" s="44">
        <f t="shared" si="605"/>
        <v>0</v>
      </c>
      <c r="LK87" s="44">
        <f t="shared" si="605"/>
        <v>0</v>
      </c>
      <c r="LL87" s="44">
        <f t="shared" si="605"/>
        <v>0</v>
      </c>
      <c r="LM87" s="44">
        <f t="shared" ref="LM87:MZ87" si="606">+LM86*LM85*1000</f>
        <v>0</v>
      </c>
      <c r="LN87" s="44">
        <f t="shared" si="606"/>
        <v>0</v>
      </c>
      <c r="LO87" s="44">
        <f t="shared" si="606"/>
        <v>0</v>
      </c>
      <c r="LP87" s="44">
        <f t="shared" si="606"/>
        <v>0</v>
      </c>
      <c r="LQ87" s="44">
        <f t="shared" si="606"/>
        <v>0</v>
      </c>
      <c r="LR87" s="44">
        <f t="shared" si="606"/>
        <v>0</v>
      </c>
      <c r="LS87" s="44">
        <f t="shared" si="606"/>
        <v>0</v>
      </c>
      <c r="LT87" s="44">
        <f t="shared" si="606"/>
        <v>0</v>
      </c>
      <c r="LU87" s="44">
        <f t="shared" si="606"/>
        <v>0</v>
      </c>
      <c r="LV87" s="44">
        <f t="shared" si="606"/>
        <v>0</v>
      </c>
      <c r="LW87" s="44">
        <f t="shared" si="606"/>
        <v>0</v>
      </c>
      <c r="LX87" s="44">
        <f t="shared" si="606"/>
        <v>0</v>
      </c>
      <c r="LY87" s="44">
        <f t="shared" si="606"/>
        <v>0</v>
      </c>
      <c r="LZ87" s="44">
        <f t="shared" si="606"/>
        <v>0</v>
      </c>
      <c r="MA87" s="44">
        <f t="shared" si="606"/>
        <v>0</v>
      </c>
      <c r="MB87" s="44">
        <f t="shared" si="606"/>
        <v>0</v>
      </c>
      <c r="MC87" s="44">
        <f t="shared" si="606"/>
        <v>0</v>
      </c>
      <c r="MD87" s="44">
        <f t="shared" si="606"/>
        <v>0</v>
      </c>
      <c r="ME87" s="44">
        <f t="shared" si="606"/>
        <v>0</v>
      </c>
      <c r="MF87" s="44">
        <f t="shared" si="606"/>
        <v>0</v>
      </c>
      <c r="MG87" s="44">
        <f t="shared" si="606"/>
        <v>0</v>
      </c>
      <c r="MH87" s="44">
        <f t="shared" si="606"/>
        <v>0</v>
      </c>
      <c r="MI87" s="44">
        <f t="shared" si="606"/>
        <v>0</v>
      </c>
      <c r="MJ87" s="44">
        <f t="shared" si="606"/>
        <v>0</v>
      </c>
      <c r="MK87" s="44">
        <f t="shared" si="606"/>
        <v>0</v>
      </c>
      <c r="ML87" s="44">
        <f t="shared" si="606"/>
        <v>0</v>
      </c>
      <c r="MM87" s="44">
        <f t="shared" si="606"/>
        <v>0</v>
      </c>
      <c r="MN87" s="44">
        <f t="shared" si="606"/>
        <v>0</v>
      </c>
      <c r="MO87" s="44">
        <f t="shared" si="606"/>
        <v>0</v>
      </c>
      <c r="MP87" s="44">
        <f t="shared" si="606"/>
        <v>0</v>
      </c>
      <c r="MQ87" s="44">
        <f t="shared" si="606"/>
        <v>0</v>
      </c>
      <c r="MR87" s="44">
        <f t="shared" si="606"/>
        <v>0</v>
      </c>
      <c r="MS87" s="44">
        <f t="shared" si="606"/>
        <v>0</v>
      </c>
      <c r="MT87" s="44">
        <f t="shared" si="606"/>
        <v>0</v>
      </c>
      <c r="MU87" s="44">
        <f t="shared" si="606"/>
        <v>0</v>
      </c>
      <c r="MV87" s="44">
        <f t="shared" si="606"/>
        <v>0</v>
      </c>
      <c r="MW87" s="44">
        <f t="shared" si="606"/>
        <v>0</v>
      </c>
      <c r="MX87" s="44">
        <f t="shared" si="606"/>
        <v>0</v>
      </c>
      <c r="MY87" s="44">
        <f t="shared" si="606"/>
        <v>0</v>
      </c>
      <c r="MZ87" s="44">
        <f t="shared" si="606"/>
        <v>0</v>
      </c>
      <c r="NB87" s="19" t="str">
        <f t="shared" si="597"/>
        <v>Capacity (kW)</v>
      </c>
      <c r="NC87" s="6">
        <f t="shared" si="598"/>
        <v>275.68400000000003</v>
      </c>
      <c r="ND87" s="6">
        <f t="shared" si="598"/>
        <v>275.68399999999997</v>
      </c>
      <c r="NE87" s="6">
        <f t="shared" si="598"/>
        <v>275.68400000000003</v>
      </c>
      <c r="NF87" s="6">
        <f t="shared" si="598"/>
        <v>275.68400000000003</v>
      </c>
      <c r="NG87" s="6">
        <f t="shared" si="598"/>
        <v>229.73666666666668</v>
      </c>
      <c r="NH87" s="6">
        <f t="shared" si="598"/>
        <v>0</v>
      </c>
      <c r="NI87" s="6">
        <f t="shared" si="598"/>
        <v>0</v>
      </c>
      <c r="NJ87" s="6">
        <f t="shared" si="598"/>
        <v>0</v>
      </c>
      <c r="NK87" s="6">
        <f t="shared" si="598"/>
        <v>0</v>
      </c>
      <c r="NL87" s="6">
        <f t="shared" si="598"/>
        <v>0</v>
      </c>
      <c r="NM87" s="6">
        <f t="shared" si="599"/>
        <v>0</v>
      </c>
      <c r="NN87" s="6">
        <f t="shared" si="599"/>
        <v>0</v>
      </c>
      <c r="NO87" s="6">
        <f t="shared" si="599"/>
        <v>0</v>
      </c>
      <c r="NP87" s="6">
        <f t="shared" si="599"/>
        <v>0</v>
      </c>
      <c r="NQ87" s="6">
        <f t="shared" si="599"/>
        <v>0</v>
      </c>
      <c r="NR87" s="6">
        <f t="shared" si="599"/>
        <v>0</v>
      </c>
      <c r="NS87" s="6">
        <f t="shared" si="599"/>
        <v>0</v>
      </c>
      <c r="NT87" s="6">
        <f t="shared" si="599"/>
        <v>0</v>
      </c>
      <c r="NU87" s="6">
        <f t="shared" si="599"/>
        <v>0</v>
      </c>
      <c r="NV87" s="6">
        <f t="shared" si="599"/>
        <v>0</v>
      </c>
      <c r="NW87" s="6">
        <f t="shared" si="600"/>
        <v>0</v>
      </c>
      <c r="NX87" s="6">
        <f t="shared" si="600"/>
        <v>0</v>
      </c>
      <c r="NY87" s="6">
        <f t="shared" si="600"/>
        <v>0</v>
      </c>
      <c r="NZ87" s="6">
        <f t="shared" si="600"/>
        <v>0</v>
      </c>
      <c r="OA87" s="6">
        <f t="shared" si="600"/>
        <v>0</v>
      </c>
      <c r="OB87" s="6">
        <f t="shared" si="600"/>
        <v>0</v>
      </c>
      <c r="OC87" s="6">
        <f t="shared" si="600"/>
        <v>0</v>
      </c>
      <c r="OD87" s="6">
        <f t="shared" si="600"/>
        <v>0</v>
      </c>
      <c r="OE87" s="6">
        <f t="shared" si="600"/>
        <v>0</v>
      </c>
      <c r="OF87" s="6">
        <f t="shared" si="600"/>
        <v>0</v>
      </c>
      <c r="OH87" s="58" t="str">
        <f>_xlfn.CONCAT(C85," ",D87)</f>
        <v>Ryegate Facility Capacity (kW)</v>
      </c>
    </row>
    <row r="88" spans="2:398" x14ac:dyDescent="0.25">
      <c r="C88" s="3"/>
      <c r="D88" s="19" t="s">
        <v>1</v>
      </c>
      <c r="E88" s="15">
        <f>SUMIFS(CP_Forecast!$F$5:$F$38,CP_Forecast!$E$5:$E$38,Capacity_Charges!E$6)</f>
        <v>5.2969999999999997</v>
      </c>
      <c r="F88" s="15">
        <f>SUMIFS(CP_Forecast!$F$5:$F$38,CP_Forecast!$E$5:$E$38,Capacity_Charges!F$6)</f>
        <v>5.2969999999999997</v>
      </c>
      <c r="G88" s="15">
        <f>SUMIFS(CP_Forecast!$F$5:$F$38,CP_Forecast!$E$5:$E$38,Capacity_Charges!G$6)</f>
        <v>5.2969999999999997</v>
      </c>
      <c r="H88" s="15">
        <f>SUMIFS(CP_Forecast!$F$5:$F$38,CP_Forecast!$E$5:$E$38,Capacity_Charges!H$6)</f>
        <v>5.2969999999999997</v>
      </c>
      <c r="I88" s="15">
        <f>SUMIFS(CP_Forecast!$F$5:$F$38,CP_Forecast!$E$5:$E$38,Capacity_Charges!I$6)</f>
        <v>5.2969999999999997</v>
      </c>
      <c r="J88" s="15">
        <f>SUMIFS(CP_Forecast!$F$5:$F$38,CP_Forecast!$E$5:$E$38,Capacity_Charges!J$6)</f>
        <v>4.6310000000000002</v>
      </c>
      <c r="K88" s="15">
        <f>SUMIFS(CP_Forecast!$F$5:$F$38,CP_Forecast!$E$5:$E$38,Capacity_Charges!K$6)</f>
        <v>4.6310000000000002</v>
      </c>
      <c r="L88" s="15">
        <f>SUMIFS(CP_Forecast!$F$5:$F$38,CP_Forecast!$E$5:$E$38,Capacity_Charges!L$6)</f>
        <v>4.6310000000000002</v>
      </c>
      <c r="M88" s="15">
        <f>SUMIFS(CP_Forecast!$F$5:$F$38,CP_Forecast!$E$5:$E$38,Capacity_Charges!M$6)</f>
        <v>4.6310000000000002</v>
      </c>
      <c r="N88" s="15">
        <f>SUMIFS(CP_Forecast!$F$5:$F$38,CP_Forecast!$E$5:$E$38,Capacity_Charges!N$6)</f>
        <v>4.6310000000000002</v>
      </c>
      <c r="O88" s="15">
        <f>SUMIFS(CP_Forecast!$F$5:$F$38,CP_Forecast!$E$5:$E$38,Capacity_Charges!AA$6)</f>
        <v>3.8</v>
      </c>
      <c r="P88" s="15">
        <f>SUMIFS(CP_Forecast!$F$5:$F$38,CP_Forecast!$E$5:$E$38,Capacity_Charges!AB$6)</f>
        <v>3.8</v>
      </c>
      <c r="Q88" s="15">
        <f>SUMIFS(CP_Forecast!$F$5:$F$38,CP_Forecast!$E$5:$E$38,Capacity_Charges!AC$6)</f>
        <v>3.8</v>
      </c>
      <c r="R88" s="15">
        <f>SUMIFS(CP_Forecast!$F$5:$F$38,CP_Forecast!$E$5:$E$38,Capacity_Charges!AD$6)</f>
        <v>3.8</v>
      </c>
      <c r="S88" s="15">
        <f>SUMIFS(CP_Forecast!$F$5:$F$38,CP_Forecast!$E$5:$E$38,Capacity_Charges!AE$6)</f>
        <v>3.8</v>
      </c>
      <c r="T88" s="15">
        <f>SUMIFS(CP_Forecast!$F$5:$F$38,CP_Forecast!$E$5:$E$38,Capacity_Charges!AF$6)</f>
        <v>3.8</v>
      </c>
      <c r="U88" s="15">
        <f>SUMIFS(CP_Forecast!$F$5:$F$38,CP_Forecast!$E$5:$E$38,Capacity_Charges!AG$6)</f>
        <v>3.8</v>
      </c>
      <c r="V88" s="15">
        <f>SUMIFS(CP_Forecast!$F$5:$F$38,CP_Forecast!$E$5:$E$38,Capacity_Charges!AH$6)</f>
        <v>2.0009999999999999</v>
      </c>
      <c r="W88" s="15">
        <f>SUMIFS(CP_Forecast!$F$5:$F$38,CP_Forecast!$E$5:$E$38,Capacity_Charges!AI$6)</f>
        <v>2.0009999999999999</v>
      </c>
      <c r="X88" s="15">
        <f>SUMIFS(CP_Forecast!$F$5:$F$38,CP_Forecast!$E$5:$E$38,Capacity_Charges!AJ$6)</f>
        <v>2.0009999999999999</v>
      </c>
      <c r="Y88" s="15">
        <f>SUMIFS(CP_Forecast!$F$5:$F$38,CP_Forecast!$E$5:$E$38,Capacity_Charges!AK$6)</f>
        <v>2.0009999999999999</v>
      </c>
      <c r="Z88" s="15">
        <f>SUMIFS(CP_Forecast!$F$5:$F$38,CP_Forecast!$E$5:$E$38,Capacity_Charges!AL$6)</f>
        <v>2.0009999999999999</v>
      </c>
      <c r="AA88" s="15">
        <f>SUMIFS(CP_Forecast!$F$5:$F$38,CP_Forecast!$E$5:$E$38,Capacity_Charges!AA$6)</f>
        <v>3.8</v>
      </c>
      <c r="AB88" s="15">
        <f>SUMIFS(CP_Forecast!$F$5:$F$38,CP_Forecast!$E$5:$E$38,Capacity_Charges!AB$6)</f>
        <v>3.8</v>
      </c>
      <c r="AC88" s="15">
        <f>SUMIFS(CP_Forecast!$F$5:$F$38,CP_Forecast!$E$5:$E$38,Capacity_Charges!AC$6)</f>
        <v>3.8</v>
      </c>
      <c r="AD88" s="15">
        <f>SUMIFS(CP_Forecast!$F$5:$F$38,CP_Forecast!$E$5:$E$38,Capacity_Charges!AD$6)</f>
        <v>3.8</v>
      </c>
      <c r="AE88" s="15">
        <f>SUMIFS(CP_Forecast!$F$5:$F$38,CP_Forecast!$E$5:$E$38,Capacity_Charges!AE$6)</f>
        <v>3.8</v>
      </c>
      <c r="AF88" s="15">
        <f>SUMIFS(CP_Forecast!$F$5:$F$38,CP_Forecast!$E$5:$E$38,Capacity_Charges!AF$6)</f>
        <v>3.8</v>
      </c>
      <c r="AG88" s="15">
        <f>SUMIFS(CP_Forecast!$F$5:$F$38,CP_Forecast!$E$5:$E$38,Capacity_Charges!AG$6)</f>
        <v>3.8</v>
      </c>
      <c r="AH88" s="15">
        <f>SUMIFS(CP_Forecast!$F$5:$F$38,CP_Forecast!$E$5:$E$38,Capacity_Charges!AH$6)</f>
        <v>2.0009999999999999</v>
      </c>
      <c r="AI88" s="15">
        <f>SUMIFS(CP_Forecast!$F$5:$F$38,CP_Forecast!$E$5:$E$38,Capacity_Charges!AI$6)</f>
        <v>2.0009999999999999</v>
      </c>
      <c r="AJ88" s="15">
        <f>SUMIFS(CP_Forecast!$F$5:$F$38,CP_Forecast!$E$5:$E$38,Capacity_Charges!AJ$6)</f>
        <v>2.0009999999999999</v>
      </c>
      <c r="AK88" s="15">
        <f>SUMIFS(CP_Forecast!$F$5:$F$38,CP_Forecast!$E$5:$E$38,Capacity_Charges!AK$6)</f>
        <v>2.0009999999999999</v>
      </c>
      <c r="AL88" s="15">
        <f>SUMIFS(CP_Forecast!$F$5:$F$38,CP_Forecast!$E$5:$E$38,Capacity_Charges!AL$6)</f>
        <v>2.0009999999999999</v>
      </c>
      <c r="AM88" s="15">
        <f>SUMIFS(CP_Forecast!$F$5:$F$38,CP_Forecast!$E$5:$E$38,Capacity_Charges!AM$6)</f>
        <v>2.0009999999999999</v>
      </c>
      <c r="AN88" s="15">
        <f>SUMIFS(CP_Forecast!$F$5:$F$38,CP_Forecast!$E$5:$E$38,Capacity_Charges!AN$6)</f>
        <v>2.0009999999999999</v>
      </c>
      <c r="AO88" s="15">
        <f>SUMIFS(CP_Forecast!$F$5:$F$38,CP_Forecast!$E$5:$E$38,Capacity_Charges!AO$6)</f>
        <v>2.0009999999999999</v>
      </c>
      <c r="AP88" s="15">
        <f>SUMIFS(CP_Forecast!$F$5:$F$38,CP_Forecast!$E$5:$E$38,Capacity_Charges!AP$6)</f>
        <v>2.0009999999999999</v>
      </c>
      <c r="AQ88" s="15">
        <f>SUMIFS(CP_Forecast!$F$5:$F$38,CP_Forecast!$E$5:$E$38,Capacity_Charges!AQ$6)</f>
        <v>2.0009999999999999</v>
      </c>
      <c r="AR88" s="15">
        <f>SUMIFS(CP_Forecast!$F$5:$F$38,CP_Forecast!$E$5:$E$38,Capacity_Charges!AR$6)</f>
        <v>2.0009999999999999</v>
      </c>
      <c r="AS88" s="15">
        <f>SUMIFS(CP_Forecast!$F$5:$F$38,CP_Forecast!$E$5:$E$38,Capacity_Charges!AS$6)</f>
        <v>2.0009999999999999</v>
      </c>
      <c r="AT88" s="15">
        <f>SUMIFS(CP_Forecast!$F$5:$F$38,CP_Forecast!$E$5:$E$38,Capacity_Charges!AT$6)</f>
        <v>2.4769999999999999</v>
      </c>
      <c r="AU88" s="15">
        <f>SUMIFS(CP_Forecast!$F$5:$F$38,CP_Forecast!$E$5:$E$38,Capacity_Charges!AU$6)</f>
        <v>2.4769999999999999</v>
      </c>
      <c r="AV88" s="15">
        <f>SUMIFS(CP_Forecast!$F$5:$F$38,CP_Forecast!$E$5:$E$38,Capacity_Charges!AV$6)</f>
        <v>2.4769999999999999</v>
      </c>
      <c r="AW88" s="15">
        <f>SUMIFS(CP_Forecast!$F$5:$F$38,CP_Forecast!$E$5:$E$38,Capacity_Charges!AW$6)</f>
        <v>2.4769999999999999</v>
      </c>
      <c r="AX88" s="15">
        <f>SUMIFS(CP_Forecast!$F$5:$F$38,CP_Forecast!$E$5:$E$38,Capacity_Charges!AX$6)</f>
        <v>2.4769999999999999</v>
      </c>
      <c r="AY88" s="15">
        <f>SUMIFS(CP_Forecast!$F$5:$F$38,CP_Forecast!$E$5:$E$38,Capacity_Charges!AY$6)</f>
        <v>2.4769999999999999</v>
      </c>
      <c r="AZ88" s="15">
        <f>SUMIFS(CP_Forecast!$F$5:$F$38,CP_Forecast!$E$5:$E$38,Capacity_Charges!AZ$6)</f>
        <v>2.4769999999999999</v>
      </c>
      <c r="BA88" s="15">
        <f>SUMIFS(CP_Forecast!$F$5:$F$38,CP_Forecast!$E$5:$E$38,Capacity_Charges!BA$6)</f>
        <v>2.4769999999999999</v>
      </c>
      <c r="BB88" s="15">
        <f>SUMIFS(CP_Forecast!$F$5:$F$38,CP_Forecast!$E$5:$E$38,Capacity_Charges!BB$6)</f>
        <v>2.4769999999999999</v>
      </c>
      <c r="BC88" s="15">
        <f>SUMIFS(CP_Forecast!$F$5:$F$38,CP_Forecast!$E$5:$E$38,Capacity_Charges!BC$6)</f>
        <v>2.4769999999999999</v>
      </c>
      <c r="BD88" s="15">
        <f>SUMIFS(CP_Forecast!$F$5:$F$38,CP_Forecast!$E$5:$E$38,Capacity_Charges!BD$6)</f>
        <v>2.4769999999999999</v>
      </c>
      <c r="BE88" s="15">
        <f>SUMIFS(CP_Forecast!$F$5:$F$38,CP_Forecast!$E$5:$E$38,Capacity_Charges!BE$6)</f>
        <v>2.4769999999999999</v>
      </c>
      <c r="BF88" s="15">
        <f>SUMIFS(CP_Forecast!$F$5:$F$38,CP_Forecast!$E$5:$E$38,Capacity_Charges!BF$6)</f>
        <v>2.5310000000000001</v>
      </c>
      <c r="BG88" s="15">
        <f>SUMIFS(CP_Forecast!$F$5:$F$38,CP_Forecast!$E$5:$E$38,Capacity_Charges!BG$6)</f>
        <v>2.5310000000000001</v>
      </c>
      <c r="BH88" s="15">
        <f>SUMIFS(CP_Forecast!$F$5:$F$38,CP_Forecast!$E$5:$E$38,Capacity_Charges!BH$6)</f>
        <v>2.5310000000000001</v>
      </c>
      <c r="BI88" s="15">
        <f>SUMIFS(CP_Forecast!$F$5:$F$38,CP_Forecast!$E$5:$E$38,Capacity_Charges!BI$6)</f>
        <v>2.5310000000000001</v>
      </c>
      <c r="BJ88" s="15">
        <f>SUMIFS(CP_Forecast!$F$5:$F$38,CP_Forecast!$E$5:$E$38,Capacity_Charges!BJ$6)</f>
        <v>2.5310000000000001</v>
      </c>
      <c r="BK88" s="15">
        <f>SUMIFS(CP_Forecast!$F$5:$F$38,CP_Forecast!$E$5:$E$38,Capacity_Charges!BK$6)</f>
        <v>2.5310000000000001</v>
      </c>
      <c r="BL88" s="15">
        <f>SUMIFS(CP_Forecast!$F$5:$F$38,CP_Forecast!$E$5:$E$38,Capacity_Charges!BL$6)</f>
        <v>2.5310000000000001</v>
      </c>
      <c r="BM88" s="15">
        <f>SUMIFS(CP_Forecast!$F$5:$F$38,CP_Forecast!$E$5:$E$38,Capacity_Charges!BM$6)</f>
        <v>2.5310000000000001</v>
      </c>
      <c r="BN88" s="15">
        <f>SUMIFS(CP_Forecast!$F$5:$F$38,CP_Forecast!$E$5:$E$38,Capacity_Charges!BN$6)</f>
        <v>2.5310000000000001</v>
      </c>
      <c r="BO88" s="15">
        <f>SUMIFS(CP_Forecast!$F$5:$F$38,CP_Forecast!$E$5:$E$38,Capacity_Charges!BO$6)</f>
        <v>2.5310000000000001</v>
      </c>
      <c r="BP88" s="15">
        <f>SUMIFS(CP_Forecast!$F$5:$F$38,CP_Forecast!$E$5:$E$38,Capacity_Charges!BP$6)</f>
        <v>2.5310000000000001</v>
      </c>
      <c r="BQ88" s="15">
        <f>SUMIFS(CP_Forecast!$F$5:$F$38,CP_Forecast!$E$5:$E$38,Capacity_Charges!BQ$6)</f>
        <v>2.5310000000000001</v>
      </c>
      <c r="BR88" s="15">
        <f>SUMIFS(CP_Forecast!$F$5:$F$38,CP_Forecast!$E$5:$E$38,Capacity_Charges!BR$6)</f>
        <v>3.5</v>
      </c>
      <c r="BS88" s="15">
        <f>SUMIFS(CP_Forecast!$F$5:$F$38,CP_Forecast!$E$5:$E$38,Capacity_Charges!BS$6)</f>
        <v>3.5</v>
      </c>
      <c r="BT88" s="15">
        <f>SUMIFS(CP_Forecast!$F$5:$F$38,CP_Forecast!$E$5:$E$38,Capacity_Charges!BT$6)</f>
        <v>3.5</v>
      </c>
      <c r="BU88" s="15">
        <f>SUMIFS(CP_Forecast!$F$5:$F$38,CP_Forecast!$E$5:$E$38,Capacity_Charges!BU$6)</f>
        <v>3.5</v>
      </c>
      <c r="BV88" s="15">
        <f>SUMIFS(CP_Forecast!$F$5:$F$38,CP_Forecast!$E$5:$E$38,Capacity_Charges!BV$6)</f>
        <v>3.5</v>
      </c>
      <c r="BW88" s="15">
        <f>SUMIFS(CP_Forecast!$F$5:$F$38,CP_Forecast!$E$5:$E$38,Capacity_Charges!BW$6)</f>
        <v>3.5</v>
      </c>
      <c r="BX88" s="15">
        <f>SUMIFS(CP_Forecast!$F$5:$F$38,CP_Forecast!$E$5:$E$38,Capacity_Charges!BX$6)</f>
        <v>3.5</v>
      </c>
      <c r="BY88" s="15">
        <f>SUMIFS(CP_Forecast!$F$5:$F$38,CP_Forecast!$E$5:$E$38,Capacity_Charges!BY$6)</f>
        <v>3.5</v>
      </c>
      <c r="BZ88" s="15">
        <f>SUMIFS(CP_Forecast!$F$5:$F$38,CP_Forecast!$E$5:$E$38,Capacity_Charges!BZ$6)</f>
        <v>3.5</v>
      </c>
      <c r="CA88" s="15">
        <f>SUMIFS(CP_Forecast!$F$5:$F$38,CP_Forecast!$E$5:$E$38,Capacity_Charges!CA$6)</f>
        <v>3.5</v>
      </c>
      <c r="CB88" s="15">
        <f>SUMIFS(CP_Forecast!$F$5:$F$38,CP_Forecast!$E$5:$E$38,Capacity_Charges!CB$6)</f>
        <v>3.5</v>
      </c>
      <c r="CC88" s="15">
        <f>SUMIFS(CP_Forecast!$F$5:$F$38,CP_Forecast!$E$5:$E$38,Capacity_Charges!CC$6)</f>
        <v>3.5</v>
      </c>
      <c r="CD88" s="15">
        <f>SUMIFS(CP_Forecast!$F$5:$F$38,CP_Forecast!$E$5:$E$38,Capacity_Charges!CD$6)</f>
        <v>4.25</v>
      </c>
      <c r="CE88" s="15">
        <f>SUMIFS(CP_Forecast!$F$5:$F$38,CP_Forecast!$E$5:$E$38,Capacity_Charges!CE$6)</f>
        <v>4.25</v>
      </c>
      <c r="CF88" s="15">
        <f>SUMIFS(CP_Forecast!$F$5:$F$38,CP_Forecast!$E$5:$E$38,Capacity_Charges!CF$6)</f>
        <v>4.25</v>
      </c>
      <c r="CG88" s="15">
        <f>SUMIFS(CP_Forecast!$F$5:$F$38,CP_Forecast!$E$5:$E$38,Capacity_Charges!CG$6)</f>
        <v>4.25</v>
      </c>
      <c r="CH88" s="15">
        <f>SUMIFS(CP_Forecast!$F$5:$F$38,CP_Forecast!$E$5:$E$38,Capacity_Charges!CH$6)</f>
        <v>4.25</v>
      </c>
      <c r="CI88" s="15">
        <f>SUMIFS(CP_Forecast!$F$5:$F$38,CP_Forecast!$E$5:$E$38,Capacity_Charges!CI$6)</f>
        <v>4.25</v>
      </c>
      <c r="CJ88" s="15">
        <f>SUMIFS(CP_Forecast!$F$5:$F$38,CP_Forecast!$E$5:$E$38,Capacity_Charges!CJ$6)</f>
        <v>4.25</v>
      </c>
      <c r="CK88" s="15">
        <f>SUMIFS(CP_Forecast!$F$5:$F$38,CP_Forecast!$E$5:$E$38,Capacity_Charges!CK$6)</f>
        <v>4.25</v>
      </c>
      <c r="CL88" s="15">
        <f>SUMIFS(CP_Forecast!$F$5:$F$38,CP_Forecast!$E$5:$E$38,Capacity_Charges!CL$6)</f>
        <v>4.25</v>
      </c>
      <c r="CM88" s="15">
        <f>SUMIFS(CP_Forecast!$F$5:$F$38,CP_Forecast!$E$5:$E$38,Capacity_Charges!CM$6)</f>
        <v>4.25</v>
      </c>
      <c r="CN88" s="15">
        <f>SUMIFS(CP_Forecast!$F$5:$F$38,CP_Forecast!$E$5:$E$38,Capacity_Charges!CN$6)</f>
        <v>4.25</v>
      </c>
      <c r="CO88" s="15">
        <f>SUMIFS(CP_Forecast!$F$5:$F$38,CP_Forecast!$E$5:$E$38,Capacity_Charges!CO$6)</f>
        <v>4.25</v>
      </c>
      <c r="CP88" s="15">
        <f>SUMIFS(CP_Forecast!$F$5:$F$38,CP_Forecast!$E$5:$E$38,Capacity_Charges!CP$6)</f>
        <v>5</v>
      </c>
      <c r="CQ88" s="15">
        <f>SUMIFS(CP_Forecast!$F$5:$F$38,CP_Forecast!$E$5:$E$38,Capacity_Charges!CQ$6)</f>
        <v>5</v>
      </c>
      <c r="CR88" s="15">
        <f>SUMIFS(CP_Forecast!$F$5:$F$38,CP_Forecast!$E$5:$E$38,Capacity_Charges!CR$6)</f>
        <v>5</v>
      </c>
      <c r="CS88" s="15">
        <f>SUMIFS(CP_Forecast!$F$5:$F$38,CP_Forecast!$E$5:$E$38,Capacity_Charges!CS$6)</f>
        <v>5</v>
      </c>
      <c r="CT88" s="15">
        <f>SUMIFS(CP_Forecast!$F$5:$F$38,CP_Forecast!$E$5:$E$38,Capacity_Charges!CT$6)</f>
        <v>5</v>
      </c>
      <c r="CU88" s="15">
        <f>SUMIFS(CP_Forecast!$F$5:$F$38,CP_Forecast!$E$5:$E$38,Capacity_Charges!CU$6)</f>
        <v>5</v>
      </c>
      <c r="CV88" s="15">
        <f>SUMIFS(CP_Forecast!$F$5:$F$38,CP_Forecast!$E$5:$E$38,Capacity_Charges!CV$6)</f>
        <v>5</v>
      </c>
      <c r="CW88" s="15">
        <f>SUMIFS(CP_Forecast!$F$5:$F$38,CP_Forecast!$E$5:$E$38,Capacity_Charges!CW$6)</f>
        <v>5</v>
      </c>
      <c r="CX88" s="15">
        <f>SUMIFS(CP_Forecast!$F$5:$F$38,CP_Forecast!$E$5:$E$38,Capacity_Charges!CX$6)</f>
        <v>5</v>
      </c>
      <c r="CY88" s="15">
        <f>SUMIFS(CP_Forecast!$F$5:$F$38,CP_Forecast!$E$5:$E$38,Capacity_Charges!CY$6)</f>
        <v>5</v>
      </c>
      <c r="CZ88" s="15">
        <f>SUMIFS(CP_Forecast!$F$5:$F$38,CP_Forecast!$E$5:$E$38,Capacity_Charges!CZ$6)</f>
        <v>5</v>
      </c>
      <c r="DA88" s="15">
        <f>SUMIFS(CP_Forecast!$F$5:$F$38,CP_Forecast!$E$5:$E$38,Capacity_Charges!DA$6)</f>
        <v>5</v>
      </c>
      <c r="DB88" s="15">
        <f>SUMIFS(CP_Forecast!$F$5:$F$38,CP_Forecast!$E$5:$E$38,Capacity_Charges!DB$6)</f>
        <v>5.15</v>
      </c>
      <c r="DC88" s="15">
        <f>SUMIFS(CP_Forecast!$F$5:$F$38,CP_Forecast!$E$5:$E$38,Capacity_Charges!DC$6)</f>
        <v>5.15</v>
      </c>
      <c r="DD88" s="15">
        <f>SUMIFS(CP_Forecast!$F$5:$F$38,CP_Forecast!$E$5:$E$38,Capacity_Charges!DD$6)</f>
        <v>5.15</v>
      </c>
      <c r="DE88" s="15">
        <f>SUMIFS(CP_Forecast!$F$5:$F$38,CP_Forecast!$E$5:$E$38,Capacity_Charges!DE$6)</f>
        <v>5.15</v>
      </c>
      <c r="DF88" s="15">
        <f>SUMIFS(CP_Forecast!$F$5:$F$38,CP_Forecast!$E$5:$E$38,Capacity_Charges!DF$6)</f>
        <v>5.15</v>
      </c>
      <c r="DG88" s="15">
        <f>SUMIFS(CP_Forecast!$F$5:$F$38,CP_Forecast!$E$5:$E$38,Capacity_Charges!DG$6)</f>
        <v>5.15</v>
      </c>
      <c r="DH88" s="15">
        <f>SUMIFS(CP_Forecast!$F$5:$F$38,CP_Forecast!$E$5:$E$38,Capacity_Charges!DH$6)</f>
        <v>5.15</v>
      </c>
      <c r="DI88" s="15">
        <f>SUMIFS(CP_Forecast!$F$5:$F$38,CP_Forecast!$E$5:$E$38,Capacity_Charges!DI$6)</f>
        <v>5.15</v>
      </c>
      <c r="DJ88" s="15">
        <f>SUMIFS(CP_Forecast!$F$5:$F$38,CP_Forecast!$E$5:$E$38,Capacity_Charges!DJ$6)</f>
        <v>5.15</v>
      </c>
      <c r="DK88" s="15">
        <f>SUMIFS(CP_Forecast!$F$5:$F$38,CP_Forecast!$E$5:$E$38,Capacity_Charges!DK$6)</f>
        <v>5.15</v>
      </c>
      <c r="DL88" s="15">
        <f>SUMIFS(CP_Forecast!$F$5:$F$38,CP_Forecast!$E$5:$E$38,Capacity_Charges!DL$6)</f>
        <v>5.15</v>
      </c>
      <c r="DM88" s="15">
        <f>SUMIFS(CP_Forecast!$F$5:$F$38,CP_Forecast!$E$5:$E$38,Capacity_Charges!DM$6)</f>
        <v>5.15</v>
      </c>
      <c r="DN88" s="15">
        <f>SUMIFS(CP_Forecast!$F$5:$F$38,CP_Forecast!$E$5:$E$38,Capacity_Charges!DN$6)</f>
        <v>5.3045000000000009</v>
      </c>
      <c r="DO88" s="15">
        <f>SUMIFS(CP_Forecast!$F$5:$F$38,CP_Forecast!$E$5:$E$38,Capacity_Charges!DO$6)</f>
        <v>5.3045000000000009</v>
      </c>
      <c r="DP88" s="15">
        <f>SUMIFS(CP_Forecast!$F$5:$F$38,CP_Forecast!$E$5:$E$38,Capacity_Charges!DP$6)</f>
        <v>5.3045000000000009</v>
      </c>
      <c r="DQ88" s="15">
        <f>SUMIFS(CP_Forecast!$F$5:$F$38,CP_Forecast!$E$5:$E$38,Capacity_Charges!DQ$6)</f>
        <v>5.3045000000000009</v>
      </c>
      <c r="DR88" s="15">
        <f>SUMIFS(CP_Forecast!$F$5:$F$38,CP_Forecast!$E$5:$E$38,Capacity_Charges!DR$6)</f>
        <v>5.3045000000000009</v>
      </c>
      <c r="DS88" s="15">
        <f>SUMIFS(CP_Forecast!$F$5:$F$38,CP_Forecast!$E$5:$E$38,Capacity_Charges!DS$6)</f>
        <v>5.3045000000000009</v>
      </c>
      <c r="DT88" s="15">
        <f>SUMIFS(CP_Forecast!$F$5:$F$38,CP_Forecast!$E$5:$E$38,Capacity_Charges!DT$6)</f>
        <v>5.3045000000000009</v>
      </c>
      <c r="DU88" s="15">
        <f>SUMIFS(CP_Forecast!$F$5:$F$38,CP_Forecast!$E$5:$E$38,Capacity_Charges!DU$6)</f>
        <v>5.3045000000000009</v>
      </c>
      <c r="DV88" s="15">
        <f>SUMIFS(CP_Forecast!$F$5:$F$38,CP_Forecast!$E$5:$E$38,Capacity_Charges!DV$6)</f>
        <v>5.3045000000000009</v>
      </c>
      <c r="DW88" s="15">
        <f>SUMIFS(CP_Forecast!$F$5:$F$38,CP_Forecast!$E$5:$E$38,Capacity_Charges!DW$6)</f>
        <v>5.3045000000000009</v>
      </c>
      <c r="DX88" s="15">
        <f>SUMIFS(CP_Forecast!$F$5:$F$38,CP_Forecast!$E$5:$E$38,Capacity_Charges!DX$6)</f>
        <v>5.3045000000000009</v>
      </c>
      <c r="DY88" s="15">
        <f>SUMIFS(CP_Forecast!$F$5:$F$38,CP_Forecast!$E$5:$E$38,Capacity_Charges!DY$6)</f>
        <v>5.3045000000000009</v>
      </c>
      <c r="DZ88" s="15">
        <f>SUMIFS(CP_Forecast!$F$5:$F$38,CP_Forecast!$E$5:$E$38,Capacity_Charges!DZ$6)</f>
        <v>5.4636350000000009</v>
      </c>
      <c r="EA88" s="15">
        <f>SUMIFS(CP_Forecast!$F$5:$F$38,CP_Forecast!$E$5:$E$38,Capacity_Charges!EA$6)</f>
        <v>5.4636350000000009</v>
      </c>
      <c r="EB88" s="15">
        <f>SUMIFS(CP_Forecast!$F$5:$F$38,CP_Forecast!$E$5:$E$38,Capacity_Charges!EB$6)</f>
        <v>5.4636350000000009</v>
      </c>
      <c r="EC88" s="15">
        <f>SUMIFS(CP_Forecast!$F$5:$F$38,CP_Forecast!$E$5:$E$38,Capacity_Charges!EC$6)</f>
        <v>5.4636350000000009</v>
      </c>
      <c r="ED88" s="15">
        <f>SUMIFS(CP_Forecast!$F$5:$F$38,CP_Forecast!$E$5:$E$38,Capacity_Charges!ED$6)</f>
        <v>5.4636350000000009</v>
      </c>
      <c r="EE88" s="15">
        <f>SUMIFS(CP_Forecast!$F$5:$F$38,CP_Forecast!$E$5:$E$38,Capacity_Charges!EE$6)</f>
        <v>5.4636350000000009</v>
      </c>
      <c r="EF88" s="15">
        <f>SUMIFS(CP_Forecast!$F$5:$F$38,CP_Forecast!$E$5:$E$38,Capacity_Charges!EF$6)</f>
        <v>5.4636350000000009</v>
      </c>
      <c r="EG88" s="15">
        <f>SUMIFS(CP_Forecast!$F$5:$F$38,CP_Forecast!$E$5:$E$38,Capacity_Charges!EG$6)</f>
        <v>5.4636350000000009</v>
      </c>
      <c r="EH88" s="15">
        <f>SUMIFS(CP_Forecast!$F$5:$F$38,CP_Forecast!$E$5:$E$38,Capacity_Charges!EH$6)</f>
        <v>5.4636350000000009</v>
      </c>
      <c r="EI88" s="15">
        <f>SUMIFS(CP_Forecast!$F$5:$F$38,CP_Forecast!$E$5:$E$38,Capacity_Charges!EI$6)</f>
        <v>5.4636350000000009</v>
      </c>
      <c r="EJ88" s="15">
        <f>SUMIFS(CP_Forecast!$F$5:$F$38,CP_Forecast!$E$5:$E$38,Capacity_Charges!EJ$6)</f>
        <v>5.4636350000000009</v>
      </c>
      <c r="EK88" s="15">
        <f>SUMIFS(CP_Forecast!$F$5:$F$38,CP_Forecast!$E$5:$E$38,Capacity_Charges!EK$6)</f>
        <v>5.4636350000000009</v>
      </c>
      <c r="EL88" s="15">
        <f>SUMIFS(CP_Forecast!$F$5:$F$38,CP_Forecast!$E$5:$E$38,Capacity_Charges!EL$6)</f>
        <v>5.6275440500000009</v>
      </c>
      <c r="EM88" s="15">
        <f>SUMIFS(CP_Forecast!$F$5:$F$38,CP_Forecast!$E$5:$E$38,Capacity_Charges!EM$6)</f>
        <v>5.6275440500000009</v>
      </c>
      <c r="EN88" s="15">
        <f>SUMIFS(CP_Forecast!$F$5:$F$38,CP_Forecast!$E$5:$E$38,Capacity_Charges!EN$6)</f>
        <v>5.6275440500000009</v>
      </c>
      <c r="EO88" s="15">
        <f>SUMIFS(CP_Forecast!$F$5:$F$38,CP_Forecast!$E$5:$E$38,Capacity_Charges!EO$6)</f>
        <v>5.6275440500000009</v>
      </c>
      <c r="EP88" s="15">
        <f>SUMIFS(CP_Forecast!$F$5:$F$38,CP_Forecast!$E$5:$E$38,Capacity_Charges!EP$6)</f>
        <v>5.6275440500000009</v>
      </c>
      <c r="EQ88" s="15">
        <f>SUMIFS(CP_Forecast!$F$5:$F$38,CP_Forecast!$E$5:$E$38,Capacity_Charges!EQ$6)</f>
        <v>5.6275440500000009</v>
      </c>
      <c r="ER88" s="15">
        <f>SUMIFS(CP_Forecast!$F$5:$F$38,CP_Forecast!$E$5:$E$38,Capacity_Charges!ER$6)</f>
        <v>5.6275440500000009</v>
      </c>
      <c r="ES88" s="15">
        <f>SUMIFS(CP_Forecast!$F$5:$F$38,CP_Forecast!$E$5:$E$38,Capacity_Charges!ES$6)</f>
        <v>5.6275440500000009</v>
      </c>
      <c r="ET88" s="15">
        <f>SUMIFS(CP_Forecast!$F$5:$F$38,CP_Forecast!$E$5:$E$38,Capacity_Charges!ET$6)</f>
        <v>5.6275440500000009</v>
      </c>
      <c r="EU88" s="15">
        <f>SUMIFS(CP_Forecast!$F$5:$F$38,CP_Forecast!$E$5:$E$38,Capacity_Charges!EU$6)</f>
        <v>5.6275440500000009</v>
      </c>
      <c r="EV88" s="15">
        <f>SUMIFS(CP_Forecast!$F$5:$F$38,CP_Forecast!$E$5:$E$38,Capacity_Charges!EV$6)</f>
        <v>5.6275440500000009</v>
      </c>
      <c r="EW88" s="15">
        <f>SUMIFS(CP_Forecast!$F$5:$F$38,CP_Forecast!$E$5:$E$38,Capacity_Charges!EW$6)</f>
        <v>5.6275440500000009</v>
      </c>
      <c r="EX88" s="15">
        <f>SUMIFS(CP_Forecast!$F$5:$F$38,CP_Forecast!$E$5:$E$38,Capacity_Charges!EX$6)</f>
        <v>5.796370371500001</v>
      </c>
      <c r="EY88" s="15">
        <f>SUMIFS(CP_Forecast!$F$5:$F$38,CP_Forecast!$E$5:$E$38,Capacity_Charges!EY$6)</f>
        <v>5.796370371500001</v>
      </c>
      <c r="EZ88" s="15">
        <f>SUMIFS(CP_Forecast!$F$5:$F$38,CP_Forecast!$E$5:$E$38,Capacity_Charges!EZ$6)</f>
        <v>5.796370371500001</v>
      </c>
      <c r="FA88" s="15">
        <f>SUMIFS(CP_Forecast!$F$5:$F$38,CP_Forecast!$E$5:$E$38,Capacity_Charges!FA$6)</f>
        <v>5.796370371500001</v>
      </c>
      <c r="FB88" s="15">
        <f>SUMIFS(CP_Forecast!$F$5:$F$38,CP_Forecast!$E$5:$E$38,Capacity_Charges!FB$6)</f>
        <v>5.796370371500001</v>
      </c>
      <c r="FC88" s="15">
        <f>SUMIFS(CP_Forecast!$F$5:$F$38,CP_Forecast!$E$5:$E$38,Capacity_Charges!FC$6)</f>
        <v>5.796370371500001</v>
      </c>
      <c r="FD88" s="15">
        <f>SUMIFS(CP_Forecast!$F$5:$F$38,CP_Forecast!$E$5:$E$38,Capacity_Charges!FD$6)</f>
        <v>5.796370371500001</v>
      </c>
      <c r="FE88" s="15">
        <f>SUMIFS(CP_Forecast!$F$5:$F$38,CP_Forecast!$E$5:$E$38,Capacity_Charges!FE$6)</f>
        <v>5.796370371500001</v>
      </c>
      <c r="FF88" s="15">
        <f>SUMIFS(CP_Forecast!$F$5:$F$38,CP_Forecast!$E$5:$E$38,Capacity_Charges!FF$6)</f>
        <v>5.796370371500001</v>
      </c>
      <c r="FG88" s="15">
        <f>SUMIFS(CP_Forecast!$F$5:$F$38,CP_Forecast!$E$5:$E$38,Capacity_Charges!FG$6)</f>
        <v>5.796370371500001</v>
      </c>
      <c r="FH88" s="15">
        <f>SUMIFS(CP_Forecast!$F$5:$F$38,CP_Forecast!$E$5:$E$38,Capacity_Charges!FH$6)</f>
        <v>5.796370371500001</v>
      </c>
      <c r="FI88" s="15">
        <f>SUMIFS(CP_Forecast!$F$5:$F$38,CP_Forecast!$E$5:$E$38,Capacity_Charges!FI$6)</f>
        <v>5.796370371500001</v>
      </c>
      <c r="FJ88" s="15">
        <f>SUMIFS(CP_Forecast!$F$5:$F$38,CP_Forecast!$E$5:$E$38,Capacity_Charges!FJ$6)</f>
        <v>5.9702614826450011</v>
      </c>
      <c r="FK88" s="15">
        <f>SUMIFS(CP_Forecast!$F$5:$F$38,CP_Forecast!$E$5:$E$38,Capacity_Charges!FK$6)</f>
        <v>5.9702614826450011</v>
      </c>
      <c r="FL88" s="15">
        <f>SUMIFS(CP_Forecast!$F$5:$F$38,CP_Forecast!$E$5:$E$38,Capacity_Charges!FL$6)</f>
        <v>5.9702614826450011</v>
      </c>
      <c r="FM88" s="15">
        <f>SUMIFS(CP_Forecast!$F$5:$F$38,CP_Forecast!$E$5:$E$38,Capacity_Charges!FM$6)</f>
        <v>5.9702614826450011</v>
      </c>
      <c r="FN88" s="15">
        <f>SUMIFS(CP_Forecast!$F$5:$F$38,CP_Forecast!$E$5:$E$38,Capacity_Charges!FN$6)</f>
        <v>5.9702614826450011</v>
      </c>
      <c r="FO88" s="15">
        <f>SUMIFS(CP_Forecast!$F$5:$F$38,CP_Forecast!$E$5:$E$38,Capacity_Charges!FO$6)</f>
        <v>5.9702614826450011</v>
      </c>
      <c r="FP88" s="15">
        <f>SUMIFS(CP_Forecast!$F$5:$F$38,CP_Forecast!$E$5:$E$38,Capacity_Charges!FP$6)</f>
        <v>5.9702614826450011</v>
      </c>
      <c r="FQ88" s="15">
        <f>SUMIFS(CP_Forecast!$F$5:$F$38,CP_Forecast!$E$5:$E$38,Capacity_Charges!FQ$6)</f>
        <v>5.9702614826450011</v>
      </c>
      <c r="FR88" s="15">
        <f>SUMIFS(CP_Forecast!$F$5:$F$38,CP_Forecast!$E$5:$E$38,Capacity_Charges!FR$6)</f>
        <v>5.9702614826450011</v>
      </c>
      <c r="FS88" s="15">
        <f>SUMIFS(CP_Forecast!$F$5:$F$38,CP_Forecast!$E$5:$E$38,Capacity_Charges!FS$6)</f>
        <v>5.9702614826450011</v>
      </c>
      <c r="FT88" s="15">
        <f>SUMIFS(CP_Forecast!$F$5:$F$38,CP_Forecast!$E$5:$E$38,Capacity_Charges!FT$6)</f>
        <v>5.9702614826450011</v>
      </c>
      <c r="FU88" s="15">
        <f>SUMIFS(CP_Forecast!$F$5:$F$38,CP_Forecast!$E$5:$E$38,Capacity_Charges!FU$6)</f>
        <v>5.9702614826450011</v>
      </c>
      <c r="FV88" s="15">
        <f>SUMIFS(CP_Forecast!$F$5:$F$38,CP_Forecast!$E$5:$E$38,Capacity_Charges!FV$6)</f>
        <v>6.1493693271243517</v>
      </c>
      <c r="FW88" s="15">
        <f>SUMIFS(CP_Forecast!$F$5:$F$38,CP_Forecast!$E$5:$E$38,Capacity_Charges!FW$6)</f>
        <v>6.1493693271243517</v>
      </c>
      <c r="FX88" s="15">
        <f>SUMIFS(CP_Forecast!$F$5:$F$38,CP_Forecast!$E$5:$E$38,Capacity_Charges!FX$6)</f>
        <v>6.1493693271243517</v>
      </c>
      <c r="FY88" s="15">
        <f>SUMIFS(CP_Forecast!$F$5:$F$38,CP_Forecast!$E$5:$E$38,Capacity_Charges!FY$6)</f>
        <v>6.1493693271243517</v>
      </c>
      <c r="FZ88" s="15">
        <f>SUMIFS(CP_Forecast!$F$5:$F$38,CP_Forecast!$E$5:$E$38,Capacity_Charges!FZ$6)</f>
        <v>6.1493693271243517</v>
      </c>
      <c r="GA88" s="15">
        <f>SUMIFS(CP_Forecast!$F$5:$F$38,CP_Forecast!$E$5:$E$38,Capacity_Charges!GA$6)</f>
        <v>6.1493693271243517</v>
      </c>
      <c r="GB88" s="15">
        <f>SUMIFS(CP_Forecast!$F$5:$F$38,CP_Forecast!$E$5:$E$38,Capacity_Charges!GB$6)</f>
        <v>6.1493693271243517</v>
      </c>
      <c r="GC88" s="15">
        <f>SUMIFS(CP_Forecast!$F$5:$F$38,CP_Forecast!$E$5:$E$38,Capacity_Charges!GC$6)</f>
        <v>6.1493693271243517</v>
      </c>
      <c r="GD88" s="15">
        <f>SUMIFS(CP_Forecast!$F$5:$F$38,CP_Forecast!$E$5:$E$38,Capacity_Charges!GD$6)</f>
        <v>6.1493693271243517</v>
      </c>
      <c r="GE88" s="15">
        <f>SUMIFS(CP_Forecast!$F$5:$F$38,CP_Forecast!$E$5:$E$38,Capacity_Charges!GE$6)</f>
        <v>6.1493693271243517</v>
      </c>
      <c r="GF88" s="15">
        <f>SUMIFS(CP_Forecast!$F$5:$F$38,CP_Forecast!$E$5:$E$38,Capacity_Charges!GF$6)</f>
        <v>6.1493693271243517</v>
      </c>
      <c r="GG88" s="15">
        <f>SUMIFS(CP_Forecast!$F$5:$F$38,CP_Forecast!$E$5:$E$38,Capacity_Charges!GG$6)</f>
        <v>6.1493693271243517</v>
      </c>
      <c r="GH88" s="15">
        <f>SUMIFS(CP_Forecast!$F$5:$F$38,CP_Forecast!$E$5:$E$38,Capacity_Charges!GH$6)</f>
        <v>6.3338504069380823</v>
      </c>
      <c r="GI88" s="15">
        <f>SUMIFS(CP_Forecast!$F$5:$F$38,CP_Forecast!$E$5:$E$38,Capacity_Charges!GI$6)</f>
        <v>6.3338504069380823</v>
      </c>
      <c r="GJ88" s="15">
        <f>SUMIFS(CP_Forecast!$F$5:$F$38,CP_Forecast!$E$5:$E$38,Capacity_Charges!GJ$6)</f>
        <v>6.3338504069380823</v>
      </c>
      <c r="GK88" s="15">
        <f>SUMIFS(CP_Forecast!$F$5:$F$38,CP_Forecast!$E$5:$E$38,Capacity_Charges!GK$6)</f>
        <v>6.3338504069380823</v>
      </c>
      <c r="GL88" s="15">
        <f>SUMIFS(CP_Forecast!$F$5:$F$38,CP_Forecast!$E$5:$E$38,Capacity_Charges!GL$6)</f>
        <v>6.3338504069380823</v>
      </c>
      <c r="GM88" s="15">
        <f>SUMIFS(CP_Forecast!$F$5:$F$38,CP_Forecast!$E$5:$E$38,Capacity_Charges!GM$6)</f>
        <v>6.3338504069380823</v>
      </c>
      <c r="GN88" s="15">
        <f>SUMIFS(CP_Forecast!$F$5:$F$38,CP_Forecast!$E$5:$E$38,Capacity_Charges!GN$6)</f>
        <v>6.3338504069380823</v>
      </c>
      <c r="GO88" s="15">
        <f>SUMIFS(CP_Forecast!$F$5:$F$38,CP_Forecast!$E$5:$E$38,Capacity_Charges!GO$6)</f>
        <v>6.3338504069380823</v>
      </c>
      <c r="GP88" s="15">
        <f>SUMIFS(CP_Forecast!$F$5:$F$38,CP_Forecast!$E$5:$E$38,Capacity_Charges!GP$6)</f>
        <v>6.3338504069380823</v>
      </c>
      <c r="GQ88" s="15">
        <f>SUMIFS(CP_Forecast!$F$5:$F$38,CP_Forecast!$E$5:$E$38,Capacity_Charges!GQ$6)</f>
        <v>6.3338504069380823</v>
      </c>
      <c r="GR88" s="15">
        <f>SUMIFS(CP_Forecast!$F$5:$F$38,CP_Forecast!$E$5:$E$38,Capacity_Charges!GR$6)</f>
        <v>6.3338504069380823</v>
      </c>
      <c r="GS88" s="15">
        <f>SUMIFS(CP_Forecast!$F$5:$F$38,CP_Forecast!$E$5:$E$38,Capacity_Charges!GS$6)</f>
        <v>6.3338504069380823</v>
      </c>
      <c r="GT88" s="15">
        <f>SUMIFS(CP_Forecast!$F$5:$F$38,CP_Forecast!$E$5:$E$38,Capacity_Charges!GT$6)</f>
        <v>6.5238659191462247</v>
      </c>
      <c r="GU88" s="15">
        <f>SUMIFS(CP_Forecast!$F$5:$F$38,CP_Forecast!$E$5:$E$38,Capacity_Charges!GU$6)</f>
        <v>6.5238659191462247</v>
      </c>
      <c r="GV88" s="15">
        <f>SUMIFS(CP_Forecast!$F$5:$F$38,CP_Forecast!$E$5:$E$38,Capacity_Charges!GV$6)</f>
        <v>6.5238659191462247</v>
      </c>
      <c r="GW88" s="15">
        <f>SUMIFS(CP_Forecast!$F$5:$F$38,CP_Forecast!$E$5:$E$38,Capacity_Charges!GW$6)</f>
        <v>6.5238659191462247</v>
      </c>
      <c r="GX88" s="15">
        <f>SUMIFS(CP_Forecast!$F$5:$F$38,CP_Forecast!$E$5:$E$38,Capacity_Charges!GX$6)</f>
        <v>6.5238659191462247</v>
      </c>
      <c r="GY88" s="15">
        <f>SUMIFS(CP_Forecast!$F$5:$F$38,CP_Forecast!$E$5:$E$38,Capacity_Charges!GY$6)</f>
        <v>6.5238659191462247</v>
      </c>
      <c r="GZ88" s="15">
        <f>SUMIFS(CP_Forecast!$F$5:$F$38,CP_Forecast!$E$5:$E$38,Capacity_Charges!GZ$6)</f>
        <v>6.5238659191462247</v>
      </c>
      <c r="HA88" s="15">
        <f>SUMIFS(CP_Forecast!$F$5:$F$38,CP_Forecast!$E$5:$E$38,Capacity_Charges!HA$6)</f>
        <v>6.5238659191462247</v>
      </c>
      <c r="HB88" s="15">
        <f>SUMIFS(CP_Forecast!$F$5:$F$38,CP_Forecast!$E$5:$E$38,Capacity_Charges!HB$6)</f>
        <v>6.5238659191462247</v>
      </c>
      <c r="HC88" s="15">
        <f>SUMIFS(CP_Forecast!$F$5:$F$38,CP_Forecast!$E$5:$E$38,Capacity_Charges!HC$6)</f>
        <v>6.5238659191462247</v>
      </c>
      <c r="HD88" s="15">
        <f>SUMIFS(CP_Forecast!$F$5:$F$38,CP_Forecast!$E$5:$E$38,Capacity_Charges!HD$6)</f>
        <v>6.5238659191462247</v>
      </c>
      <c r="HE88" s="15">
        <f>SUMIFS(CP_Forecast!$F$5:$F$38,CP_Forecast!$E$5:$E$38,Capacity_Charges!HE$6)</f>
        <v>6.5238659191462247</v>
      </c>
      <c r="HF88" s="15">
        <f>SUMIFS(CP_Forecast!$F$5:$F$38,CP_Forecast!$E$5:$E$38,Capacity_Charges!HF$6)</f>
        <v>6.7195818967206113</v>
      </c>
      <c r="HG88" s="15">
        <f>SUMIFS(CP_Forecast!$F$5:$F$38,CP_Forecast!$E$5:$E$38,Capacity_Charges!HG$6)</f>
        <v>6.7195818967206113</v>
      </c>
      <c r="HH88" s="15">
        <f>SUMIFS(CP_Forecast!$F$5:$F$38,CP_Forecast!$E$5:$E$38,Capacity_Charges!HH$6)</f>
        <v>6.7195818967206113</v>
      </c>
      <c r="HI88" s="15">
        <f>SUMIFS(CP_Forecast!$F$5:$F$38,CP_Forecast!$E$5:$E$38,Capacity_Charges!HI$6)</f>
        <v>6.7195818967206113</v>
      </c>
      <c r="HJ88" s="15">
        <f>SUMIFS(CP_Forecast!$F$5:$F$38,CP_Forecast!$E$5:$E$38,Capacity_Charges!HJ$6)</f>
        <v>6.7195818967206113</v>
      </c>
      <c r="HK88" s="15">
        <f>SUMIFS(CP_Forecast!$F$5:$F$38,CP_Forecast!$E$5:$E$38,Capacity_Charges!HK$6)</f>
        <v>6.7195818967206113</v>
      </c>
      <c r="HL88" s="15">
        <f>SUMIFS(CP_Forecast!$F$5:$F$38,CP_Forecast!$E$5:$E$38,Capacity_Charges!HL$6)</f>
        <v>6.7195818967206113</v>
      </c>
      <c r="HM88" s="15">
        <f>SUMIFS(CP_Forecast!$F$5:$F$38,CP_Forecast!$E$5:$E$38,Capacity_Charges!HM$6)</f>
        <v>6.7195818967206113</v>
      </c>
      <c r="HN88" s="15">
        <f>SUMIFS(CP_Forecast!$F$5:$F$38,CP_Forecast!$E$5:$E$38,Capacity_Charges!HN$6)</f>
        <v>6.7195818967206113</v>
      </c>
      <c r="HO88" s="15">
        <f>SUMIFS(CP_Forecast!$F$5:$F$38,CP_Forecast!$E$5:$E$38,Capacity_Charges!HO$6)</f>
        <v>6.7195818967206113</v>
      </c>
      <c r="HP88" s="15">
        <f>SUMIFS(CP_Forecast!$F$5:$F$38,CP_Forecast!$E$5:$E$38,Capacity_Charges!HP$6)</f>
        <v>6.7195818967206113</v>
      </c>
      <c r="HQ88" s="15">
        <f>SUMIFS(CP_Forecast!$F$5:$F$38,CP_Forecast!$E$5:$E$38,Capacity_Charges!HQ$6)</f>
        <v>6.7195818967206113</v>
      </c>
      <c r="HR88" s="15">
        <f>SUMIFS(CP_Forecast!$F$5:$F$38,CP_Forecast!$E$5:$E$38,Capacity_Charges!HR$6)</f>
        <v>6.9211693536222301</v>
      </c>
      <c r="HS88" s="15">
        <f>SUMIFS(CP_Forecast!$F$5:$F$38,CP_Forecast!$E$5:$E$38,Capacity_Charges!HS$6)</f>
        <v>6.9211693536222301</v>
      </c>
      <c r="HT88" s="15">
        <f>SUMIFS(CP_Forecast!$F$5:$F$38,CP_Forecast!$E$5:$E$38,Capacity_Charges!HT$6)</f>
        <v>6.9211693536222301</v>
      </c>
      <c r="HU88" s="15">
        <f>SUMIFS(CP_Forecast!$F$5:$F$38,CP_Forecast!$E$5:$E$38,Capacity_Charges!HU$6)</f>
        <v>6.9211693536222301</v>
      </c>
      <c r="HV88" s="15">
        <f>SUMIFS(CP_Forecast!$F$5:$F$38,CP_Forecast!$E$5:$E$38,Capacity_Charges!HV$6)</f>
        <v>6.9211693536222301</v>
      </c>
      <c r="HW88" s="15">
        <f>SUMIFS(CP_Forecast!$F$5:$F$38,CP_Forecast!$E$5:$E$38,Capacity_Charges!HW$6)</f>
        <v>6.9211693536222301</v>
      </c>
      <c r="HX88" s="15">
        <f>SUMIFS(CP_Forecast!$F$5:$F$38,CP_Forecast!$E$5:$E$38,Capacity_Charges!HX$6)</f>
        <v>6.9211693536222301</v>
      </c>
      <c r="HY88" s="15">
        <f>SUMIFS(CP_Forecast!$F$5:$F$38,CP_Forecast!$E$5:$E$38,Capacity_Charges!HY$6)</f>
        <v>6.9211693536222301</v>
      </c>
      <c r="HZ88" s="15">
        <f>SUMIFS(CP_Forecast!$F$5:$F$38,CP_Forecast!$E$5:$E$38,Capacity_Charges!HZ$6)</f>
        <v>6.9211693536222301</v>
      </c>
      <c r="IA88" s="15">
        <f>SUMIFS(CP_Forecast!$F$5:$F$38,CP_Forecast!$E$5:$E$38,Capacity_Charges!IA$6)</f>
        <v>6.9211693536222301</v>
      </c>
      <c r="IB88" s="15">
        <f>SUMIFS(CP_Forecast!$F$5:$F$38,CP_Forecast!$E$5:$E$38,Capacity_Charges!IB$6)</f>
        <v>6.9211693536222301</v>
      </c>
      <c r="IC88" s="15">
        <f>SUMIFS(CP_Forecast!$F$5:$F$38,CP_Forecast!$E$5:$E$38,Capacity_Charges!IC$6)</f>
        <v>6.9211693536222301</v>
      </c>
      <c r="ID88" s="15">
        <f>SUMIFS(CP_Forecast!$F$5:$F$38,CP_Forecast!$E$5:$E$38,Capacity_Charges!ID$6)</f>
        <v>7.1288044342308972</v>
      </c>
      <c r="IE88" s="15">
        <f>SUMIFS(CP_Forecast!$F$5:$F$38,CP_Forecast!$E$5:$E$38,Capacity_Charges!IE$6)</f>
        <v>7.1288044342308972</v>
      </c>
      <c r="IF88" s="15">
        <f>SUMIFS(CP_Forecast!$F$5:$F$38,CP_Forecast!$E$5:$E$38,Capacity_Charges!IF$6)</f>
        <v>7.1288044342308972</v>
      </c>
      <c r="IG88" s="15">
        <f>SUMIFS(CP_Forecast!$F$5:$F$38,CP_Forecast!$E$5:$E$38,Capacity_Charges!IG$6)</f>
        <v>7.1288044342308972</v>
      </c>
      <c r="IH88" s="15">
        <f>SUMIFS(CP_Forecast!$F$5:$F$38,CP_Forecast!$E$5:$E$38,Capacity_Charges!IH$6)</f>
        <v>7.1288044342308972</v>
      </c>
      <c r="II88" s="15">
        <f>SUMIFS(CP_Forecast!$F$5:$F$38,CP_Forecast!$E$5:$E$38,Capacity_Charges!II$6)</f>
        <v>7.1288044342308972</v>
      </c>
      <c r="IJ88" s="15">
        <f>SUMIFS(CP_Forecast!$F$5:$F$38,CP_Forecast!$E$5:$E$38,Capacity_Charges!IJ$6)</f>
        <v>7.1288044342308972</v>
      </c>
      <c r="IK88" s="15">
        <f>SUMIFS(CP_Forecast!$F$5:$F$38,CP_Forecast!$E$5:$E$38,Capacity_Charges!IK$6)</f>
        <v>7.1288044342308972</v>
      </c>
      <c r="IL88" s="15">
        <f>SUMIFS(CP_Forecast!$F$5:$F$38,CP_Forecast!$E$5:$E$38,Capacity_Charges!IL$6)</f>
        <v>7.1288044342308972</v>
      </c>
      <c r="IM88" s="15">
        <f>SUMIFS(CP_Forecast!$F$5:$F$38,CP_Forecast!$E$5:$E$38,Capacity_Charges!IM$6)</f>
        <v>7.1288044342308972</v>
      </c>
      <c r="IN88" s="15">
        <f>SUMIFS(CP_Forecast!$F$5:$F$38,CP_Forecast!$E$5:$E$38,Capacity_Charges!IN$6)</f>
        <v>7.1288044342308972</v>
      </c>
      <c r="IO88" s="15">
        <f>SUMIFS(CP_Forecast!$F$5:$F$38,CP_Forecast!$E$5:$E$38,Capacity_Charges!IO$6)</f>
        <v>7.1288044342308972</v>
      </c>
      <c r="IP88" s="15">
        <f>SUMIFS(CP_Forecast!$F$5:$F$38,CP_Forecast!$E$5:$E$38,Capacity_Charges!IP$6)</f>
        <v>7.3426685672578245</v>
      </c>
      <c r="IQ88" s="15">
        <f>SUMIFS(CP_Forecast!$F$5:$F$38,CP_Forecast!$E$5:$E$38,Capacity_Charges!IQ$6)</f>
        <v>7.3426685672578245</v>
      </c>
      <c r="IR88" s="15">
        <f>SUMIFS(CP_Forecast!$F$5:$F$38,CP_Forecast!$E$5:$E$38,Capacity_Charges!IR$6)</f>
        <v>7.3426685672578245</v>
      </c>
      <c r="IS88" s="15">
        <f>SUMIFS(CP_Forecast!$F$5:$F$38,CP_Forecast!$E$5:$E$38,Capacity_Charges!IS$6)</f>
        <v>7.3426685672578245</v>
      </c>
      <c r="IT88" s="15">
        <f>SUMIFS(CP_Forecast!$F$5:$F$38,CP_Forecast!$E$5:$E$38,Capacity_Charges!IT$6)</f>
        <v>7.3426685672578245</v>
      </c>
      <c r="IU88" s="15">
        <f>SUMIFS(CP_Forecast!$F$5:$F$38,CP_Forecast!$E$5:$E$38,Capacity_Charges!IU$6)</f>
        <v>7.3426685672578245</v>
      </c>
      <c r="IV88" s="15">
        <f>SUMIFS(CP_Forecast!$F$5:$F$38,CP_Forecast!$E$5:$E$38,Capacity_Charges!IV$6)</f>
        <v>7.3426685672578245</v>
      </c>
      <c r="IW88" s="15">
        <f>SUMIFS(CP_Forecast!$F$5:$F$38,CP_Forecast!$E$5:$E$38,Capacity_Charges!IW$6)</f>
        <v>7.3426685672578245</v>
      </c>
      <c r="IX88" s="15">
        <f>SUMIFS(CP_Forecast!$F$5:$F$38,CP_Forecast!$E$5:$E$38,Capacity_Charges!IX$6)</f>
        <v>7.3426685672578245</v>
      </c>
      <c r="IY88" s="15">
        <f>SUMIFS(CP_Forecast!$F$5:$F$38,CP_Forecast!$E$5:$E$38,Capacity_Charges!IY$6)</f>
        <v>7.3426685672578245</v>
      </c>
      <c r="IZ88" s="15">
        <f>SUMIFS(CP_Forecast!$F$5:$F$38,CP_Forecast!$E$5:$E$38,Capacity_Charges!IZ$6)</f>
        <v>7.3426685672578245</v>
      </c>
      <c r="JA88" s="15">
        <f>SUMIFS(CP_Forecast!$F$5:$F$38,CP_Forecast!$E$5:$E$38,Capacity_Charges!JA$6)</f>
        <v>7.3426685672578245</v>
      </c>
      <c r="JB88" s="15">
        <f>SUMIFS(CP_Forecast!$F$5:$F$38,CP_Forecast!$E$5:$E$38,Capacity_Charges!JB$6)</f>
        <v>7.5629486242755597</v>
      </c>
      <c r="JC88" s="15">
        <f>SUMIFS(CP_Forecast!$F$5:$F$38,CP_Forecast!$E$5:$E$38,Capacity_Charges!JC$6)</f>
        <v>7.5629486242755597</v>
      </c>
      <c r="JD88" s="15">
        <f>SUMIFS(CP_Forecast!$F$5:$F$38,CP_Forecast!$E$5:$E$38,Capacity_Charges!JD$6)</f>
        <v>7.5629486242755597</v>
      </c>
      <c r="JE88" s="15">
        <f>SUMIFS(CP_Forecast!$F$5:$F$38,CP_Forecast!$E$5:$E$38,Capacity_Charges!JE$6)</f>
        <v>7.5629486242755597</v>
      </c>
      <c r="JF88" s="15">
        <f>SUMIFS(CP_Forecast!$F$5:$F$38,CP_Forecast!$E$5:$E$38,Capacity_Charges!JF$6)</f>
        <v>7.5629486242755597</v>
      </c>
      <c r="JG88" s="15">
        <f>SUMIFS(CP_Forecast!$F$5:$F$38,CP_Forecast!$E$5:$E$38,Capacity_Charges!JG$6)</f>
        <v>7.5629486242755597</v>
      </c>
      <c r="JH88" s="15">
        <f>SUMIFS(CP_Forecast!$F$5:$F$38,CP_Forecast!$E$5:$E$38,Capacity_Charges!JH$6)</f>
        <v>7.5629486242755597</v>
      </c>
      <c r="JI88" s="15">
        <f>SUMIFS(CP_Forecast!$F$5:$F$38,CP_Forecast!$E$5:$E$38,Capacity_Charges!JI$6)</f>
        <v>7.5629486242755597</v>
      </c>
      <c r="JJ88" s="15">
        <f>SUMIFS(CP_Forecast!$F$5:$F$38,CP_Forecast!$E$5:$E$38,Capacity_Charges!JJ$6)</f>
        <v>7.5629486242755597</v>
      </c>
      <c r="JK88" s="15">
        <f>SUMIFS(CP_Forecast!$F$5:$F$38,CP_Forecast!$E$5:$E$38,Capacity_Charges!JK$6)</f>
        <v>7.5629486242755597</v>
      </c>
      <c r="JL88" s="15">
        <f>SUMIFS(CP_Forecast!$F$5:$F$38,CP_Forecast!$E$5:$E$38,Capacity_Charges!JL$6)</f>
        <v>7.5629486242755597</v>
      </c>
      <c r="JM88" s="15">
        <f>SUMIFS(CP_Forecast!$F$5:$F$38,CP_Forecast!$E$5:$E$38,Capacity_Charges!JM$6)</f>
        <v>7.5629486242755597</v>
      </c>
      <c r="JN88" s="15">
        <f>SUMIFS(CP_Forecast!$F$5:$F$38,CP_Forecast!$E$5:$E$38,Capacity_Charges!JN$6)</f>
        <v>7.7898370830038264</v>
      </c>
      <c r="JO88" s="15">
        <f>SUMIFS(CP_Forecast!$F$5:$F$38,CP_Forecast!$E$5:$E$38,Capacity_Charges!JO$6)</f>
        <v>7.7898370830038264</v>
      </c>
      <c r="JP88" s="15">
        <f>SUMIFS(CP_Forecast!$F$5:$F$38,CP_Forecast!$E$5:$E$38,Capacity_Charges!JP$6)</f>
        <v>7.7898370830038264</v>
      </c>
      <c r="JQ88" s="15">
        <f>SUMIFS(CP_Forecast!$F$5:$F$38,CP_Forecast!$E$5:$E$38,Capacity_Charges!JQ$6)</f>
        <v>7.7898370830038264</v>
      </c>
      <c r="JR88" s="15">
        <f>SUMIFS(CP_Forecast!$F$5:$F$38,CP_Forecast!$E$5:$E$38,Capacity_Charges!JR$6)</f>
        <v>7.7898370830038264</v>
      </c>
      <c r="JS88" s="15">
        <f>SUMIFS(CP_Forecast!$F$5:$F$38,CP_Forecast!$E$5:$E$38,Capacity_Charges!JS$6)</f>
        <v>7.7898370830038264</v>
      </c>
      <c r="JT88" s="15">
        <f>SUMIFS(CP_Forecast!$F$5:$F$38,CP_Forecast!$E$5:$E$38,Capacity_Charges!JT$6)</f>
        <v>7.7898370830038264</v>
      </c>
      <c r="JU88" s="15">
        <f>SUMIFS(CP_Forecast!$F$5:$F$38,CP_Forecast!$E$5:$E$38,Capacity_Charges!JU$6)</f>
        <v>7.7898370830038264</v>
      </c>
      <c r="JV88" s="15">
        <f>SUMIFS(CP_Forecast!$F$5:$F$38,CP_Forecast!$E$5:$E$38,Capacity_Charges!JV$6)</f>
        <v>7.7898370830038264</v>
      </c>
      <c r="JW88" s="15">
        <f>SUMIFS(CP_Forecast!$F$5:$F$38,CP_Forecast!$E$5:$E$38,Capacity_Charges!JW$6)</f>
        <v>7.7898370830038264</v>
      </c>
      <c r="JX88" s="15">
        <f>SUMIFS(CP_Forecast!$F$5:$F$38,CP_Forecast!$E$5:$E$38,Capacity_Charges!JX$6)</f>
        <v>7.7898370830038264</v>
      </c>
      <c r="JY88" s="15">
        <f>SUMIFS(CP_Forecast!$F$5:$F$38,CP_Forecast!$E$5:$E$38,Capacity_Charges!JY$6)</f>
        <v>7.7898370830038264</v>
      </c>
      <c r="JZ88" s="15">
        <f>SUMIFS(CP_Forecast!$F$5:$F$38,CP_Forecast!$E$5:$E$38,Capacity_Charges!JZ$6)</f>
        <v>8.0235321954939423</v>
      </c>
      <c r="KA88" s="15">
        <f>SUMIFS(CP_Forecast!$F$5:$F$38,CP_Forecast!$E$5:$E$38,Capacity_Charges!KA$6)</f>
        <v>8.0235321954939423</v>
      </c>
      <c r="KB88" s="15">
        <f>SUMIFS(CP_Forecast!$F$5:$F$38,CP_Forecast!$E$5:$E$38,Capacity_Charges!KB$6)</f>
        <v>8.0235321954939423</v>
      </c>
      <c r="KC88" s="15">
        <f>SUMIFS(CP_Forecast!$F$5:$F$38,CP_Forecast!$E$5:$E$38,Capacity_Charges!KC$6)</f>
        <v>8.0235321954939423</v>
      </c>
      <c r="KD88" s="15">
        <f>SUMIFS(CP_Forecast!$F$5:$F$38,CP_Forecast!$E$5:$E$38,Capacity_Charges!KD$6)</f>
        <v>8.0235321954939423</v>
      </c>
      <c r="KE88" s="15">
        <f>SUMIFS(CP_Forecast!$F$5:$F$38,CP_Forecast!$E$5:$E$38,Capacity_Charges!KE$6)</f>
        <v>8.0235321954939423</v>
      </c>
      <c r="KF88" s="15">
        <f>SUMIFS(CP_Forecast!$F$5:$F$38,CP_Forecast!$E$5:$E$38,Capacity_Charges!KF$6)</f>
        <v>8.0235321954939423</v>
      </c>
      <c r="KG88" s="15">
        <f>SUMIFS(CP_Forecast!$F$5:$F$38,CP_Forecast!$E$5:$E$38,Capacity_Charges!KG$6)</f>
        <v>8.0235321954939423</v>
      </c>
      <c r="KH88" s="15">
        <f>SUMIFS(CP_Forecast!$F$5:$F$38,CP_Forecast!$E$5:$E$38,Capacity_Charges!KH$6)</f>
        <v>8.0235321954939423</v>
      </c>
      <c r="KI88" s="15">
        <f>SUMIFS(CP_Forecast!$F$5:$F$38,CP_Forecast!$E$5:$E$38,Capacity_Charges!KI$6)</f>
        <v>8.0235321954939423</v>
      </c>
      <c r="KJ88" s="15">
        <f>SUMIFS(CP_Forecast!$F$5:$F$38,CP_Forecast!$E$5:$E$38,Capacity_Charges!KJ$6)</f>
        <v>8.0235321954939423</v>
      </c>
      <c r="KK88" s="15">
        <f>SUMIFS(CP_Forecast!$F$5:$F$38,CP_Forecast!$E$5:$E$38,Capacity_Charges!KK$6)</f>
        <v>8.0235321954939423</v>
      </c>
      <c r="KL88" s="15">
        <f>SUMIFS(CP_Forecast!$F$5:$F$38,CP_Forecast!$E$5:$E$38,Capacity_Charges!KL$6)</f>
        <v>8.2642381613587599</v>
      </c>
      <c r="KM88" s="15">
        <f>SUMIFS(CP_Forecast!$F$5:$F$38,CP_Forecast!$E$5:$E$38,Capacity_Charges!KM$6)</f>
        <v>8.2642381613587599</v>
      </c>
      <c r="KN88" s="15">
        <f>SUMIFS(CP_Forecast!$F$5:$F$38,CP_Forecast!$E$5:$E$38,Capacity_Charges!KN$6)</f>
        <v>8.2642381613587599</v>
      </c>
      <c r="KO88" s="15">
        <f>SUMIFS(CP_Forecast!$F$5:$F$38,CP_Forecast!$E$5:$E$38,Capacity_Charges!KO$6)</f>
        <v>8.2642381613587599</v>
      </c>
      <c r="KP88" s="15">
        <f>SUMIFS(CP_Forecast!$F$5:$F$38,CP_Forecast!$E$5:$E$38,Capacity_Charges!KP$6)</f>
        <v>8.2642381613587599</v>
      </c>
      <c r="KQ88" s="15">
        <f>SUMIFS(CP_Forecast!$F$5:$F$38,CP_Forecast!$E$5:$E$38,Capacity_Charges!KQ$6)</f>
        <v>8.2642381613587599</v>
      </c>
      <c r="KR88" s="15">
        <f>SUMIFS(CP_Forecast!$F$5:$F$38,CP_Forecast!$E$5:$E$38,Capacity_Charges!KR$6)</f>
        <v>8.2642381613587599</v>
      </c>
      <c r="KS88" s="15">
        <f>SUMIFS(CP_Forecast!$F$5:$F$38,CP_Forecast!$E$5:$E$38,Capacity_Charges!KS$6)</f>
        <v>8.2642381613587599</v>
      </c>
      <c r="KT88" s="15">
        <f>SUMIFS(CP_Forecast!$F$5:$F$38,CP_Forecast!$E$5:$E$38,Capacity_Charges!KT$6)</f>
        <v>8.2642381613587599</v>
      </c>
      <c r="KU88" s="15">
        <f>SUMIFS(CP_Forecast!$F$5:$F$38,CP_Forecast!$E$5:$E$38,Capacity_Charges!KU$6)</f>
        <v>8.2642381613587599</v>
      </c>
      <c r="KV88" s="15">
        <f>SUMIFS(CP_Forecast!$F$5:$F$38,CP_Forecast!$E$5:$E$38,Capacity_Charges!KV$6)</f>
        <v>8.2642381613587599</v>
      </c>
      <c r="KW88" s="15">
        <f>SUMIFS(CP_Forecast!$F$5:$F$38,CP_Forecast!$E$5:$E$38,Capacity_Charges!KW$6)</f>
        <v>8.2642381613587599</v>
      </c>
      <c r="KX88" s="15">
        <f>SUMIFS(CP_Forecast!$F$5:$F$38,CP_Forecast!$E$5:$E$38,Capacity_Charges!KX$6)</f>
        <v>8.5121653061995222</v>
      </c>
      <c r="KY88" s="15">
        <f>SUMIFS(CP_Forecast!$F$5:$F$38,CP_Forecast!$E$5:$E$38,Capacity_Charges!KY$6)</f>
        <v>8.5121653061995222</v>
      </c>
      <c r="KZ88" s="15">
        <f>SUMIFS(CP_Forecast!$F$5:$F$38,CP_Forecast!$E$5:$E$38,Capacity_Charges!KZ$6)</f>
        <v>8.5121653061995222</v>
      </c>
      <c r="LA88" s="15">
        <f>SUMIFS(CP_Forecast!$F$5:$F$38,CP_Forecast!$E$5:$E$38,Capacity_Charges!LA$6)</f>
        <v>8.5121653061995222</v>
      </c>
      <c r="LB88" s="15">
        <f>SUMIFS(CP_Forecast!$F$5:$F$38,CP_Forecast!$E$5:$E$38,Capacity_Charges!LB$6)</f>
        <v>8.5121653061995222</v>
      </c>
      <c r="LC88" s="15">
        <f>SUMIFS(CP_Forecast!$F$5:$F$38,CP_Forecast!$E$5:$E$38,Capacity_Charges!LC$6)</f>
        <v>8.5121653061995222</v>
      </c>
      <c r="LD88" s="15">
        <f>SUMIFS(CP_Forecast!$F$5:$F$38,CP_Forecast!$E$5:$E$38,Capacity_Charges!LD$6)</f>
        <v>8.5121653061995222</v>
      </c>
      <c r="LE88" s="15">
        <f>SUMIFS(CP_Forecast!$F$5:$F$38,CP_Forecast!$E$5:$E$38,Capacity_Charges!LE$6)</f>
        <v>8.5121653061995222</v>
      </c>
      <c r="LF88" s="15">
        <f>SUMIFS(CP_Forecast!$F$5:$F$38,CP_Forecast!$E$5:$E$38,Capacity_Charges!LF$6)</f>
        <v>8.5121653061995222</v>
      </c>
      <c r="LG88" s="15">
        <f>SUMIFS(CP_Forecast!$F$5:$F$38,CP_Forecast!$E$5:$E$38,Capacity_Charges!LG$6)</f>
        <v>8.5121653061995222</v>
      </c>
      <c r="LH88" s="15">
        <f>SUMIFS(CP_Forecast!$F$5:$F$38,CP_Forecast!$E$5:$E$38,Capacity_Charges!LH$6)</f>
        <v>8.5121653061995222</v>
      </c>
      <c r="LI88" s="15">
        <f>SUMIFS(CP_Forecast!$F$5:$F$38,CP_Forecast!$E$5:$E$38,Capacity_Charges!LI$6)</f>
        <v>8.5121653061995222</v>
      </c>
      <c r="LJ88" s="15">
        <f>SUMIFS(CP_Forecast!$F$5:$F$38,CP_Forecast!$E$5:$E$38,Capacity_Charges!LJ$6)</f>
        <v>8.7675302653855081</v>
      </c>
      <c r="LK88" s="15">
        <f>SUMIFS(CP_Forecast!$F$5:$F$38,CP_Forecast!$E$5:$E$38,Capacity_Charges!LK$6)</f>
        <v>8.7675302653855081</v>
      </c>
      <c r="LL88" s="15">
        <f>SUMIFS(CP_Forecast!$F$5:$F$38,CP_Forecast!$E$5:$E$38,Capacity_Charges!LL$6)</f>
        <v>8.7675302653855081</v>
      </c>
      <c r="LM88" s="15">
        <f>SUMIFS(CP_Forecast!$F$5:$F$38,CP_Forecast!$E$5:$E$38,Capacity_Charges!LM$6)</f>
        <v>8.7675302653855081</v>
      </c>
      <c r="LN88" s="15">
        <f>SUMIFS(CP_Forecast!$F$5:$F$38,CP_Forecast!$E$5:$E$38,Capacity_Charges!LN$6)</f>
        <v>8.7675302653855081</v>
      </c>
      <c r="LO88" s="15">
        <f>SUMIFS(CP_Forecast!$F$5:$F$38,CP_Forecast!$E$5:$E$38,Capacity_Charges!LO$6)</f>
        <v>8.7675302653855081</v>
      </c>
      <c r="LP88" s="15">
        <f>SUMIFS(CP_Forecast!$F$5:$F$38,CP_Forecast!$E$5:$E$38,Capacity_Charges!LP$6)</f>
        <v>8.7675302653855081</v>
      </c>
      <c r="LQ88" s="15">
        <f>SUMIFS(CP_Forecast!$F$5:$F$38,CP_Forecast!$E$5:$E$38,Capacity_Charges!LQ$6)</f>
        <v>8.7675302653855081</v>
      </c>
      <c r="LR88" s="15">
        <f>SUMIFS(CP_Forecast!$F$5:$F$38,CP_Forecast!$E$5:$E$38,Capacity_Charges!LR$6)</f>
        <v>8.7675302653855081</v>
      </c>
      <c r="LS88" s="15">
        <f>SUMIFS(CP_Forecast!$F$5:$F$38,CP_Forecast!$E$5:$E$38,Capacity_Charges!LS$6)</f>
        <v>8.7675302653855081</v>
      </c>
      <c r="LT88" s="15">
        <f>SUMIFS(CP_Forecast!$F$5:$F$38,CP_Forecast!$E$5:$E$38,Capacity_Charges!LT$6)</f>
        <v>8.7675302653855081</v>
      </c>
      <c r="LU88" s="15">
        <f>SUMIFS(CP_Forecast!$F$5:$F$38,CP_Forecast!$E$5:$E$38,Capacity_Charges!LU$6)</f>
        <v>8.7675302653855081</v>
      </c>
      <c r="LV88" s="15">
        <f>SUMIFS(CP_Forecast!$F$5:$F$38,CP_Forecast!$E$5:$E$38,Capacity_Charges!LV$6)</f>
        <v>9.0305561733470743</v>
      </c>
      <c r="LW88" s="15">
        <f>SUMIFS(CP_Forecast!$F$5:$F$38,CP_Forecast!$E$5:$E$38,Capacity_Charges!LW$6)</f>
        <v>9.0305561733470743</v>
      </c>
      <c r="LX88" s="15">
        <f>SUMIFS(CP_Forecast!$F$5:$F$38,CP_Forecast!$E$5:$E$38,Capacity_Charges!LX$6)</f>
        <v>9.0305561733470743</v>
      </c>
      <c r="LY88" s="15">
        <f>SUMIFS(CP_Forecast!$F$5:$F$38,CP_Forecast!$E$5:$E$38,Capacity_Charges!LY$6)</f>
        <v>9.0305561733470743</v>
      </c>
      <c r="LZ88" s="15">
        <f>SUMIFS(CP_Forecast!$F$5:$F$38,CP_Forecast!$E$5:$E$38,Capacity_Charges!LZ$6)</f>
        <v>9.0305561733470743</v>
      </c>
      <c r="MA88" s="15">
        <f>SUMIFS(CP_Forecast!$F$5:$F$38,CP_Forecast!$E$5:$E$38,Capacity_Charges!MA$6)</f>
        <v>9.0305561733470743</v>
      </c>
      <c r="MB88" s="15">
        <f>SUMIFS(CP_Forecast!$F$5:$F$38,CP_Forecast!$E$5:$E$38,Capacity_Charges!MB$6)</f>
        <v>9.0305561733470743</v>
      </c>
      <c r="MC88" s="15">
        <f>SUMIFS(CP_Forecast!$F$5:$F$38,CP_Forecast!$E$5:$E$38,Capacity_Charges!MC$6)</f>
        <v>9.0305561733470743</v>
      </c>
      <c r="MD88" s="15">
        <f>SUMIFS(CP_Forecast!$F$5:$F$38,CP_Forecast!$E$5:$E$38,Capacity_Charges!MD$6)</f>
        <v>9.0305561733470743</v>
      </c>
      <c r="ME88" s="15">
        <f>SUMIFS(CP_Forecast!$F$5:$F$38,CP_Forecast!$E$5:$E$38,Capacity_Charges!ME$6)</f>
        <v>9.0305561733470743</v>
      </c>
      <c r="MF88" s="15">
        <f>SUMIFS(CP_Forecast!$F$5:$F$38,CP_Forecast!$E$5:$E$38,Capacity_Charges!MF$6)</f>
        <v>9.0305561733470743</v>
      </c>
      <c r="MG88" s="15">
        <f>SUMIFS(CP_Forecast!$F$5:$F$38,CP_Forecast!$E$5:$E$38,Capacity_Charges!MG$6)</f>
        <v>9.0305561733470743</v>
      </c>
      <c r="MH88" s="15">
        <f>SUMIFS(CP_Forecast!$F$5:$F$38,CP_Forecast!$E$5:$E$38,Capacity_Charges!MH$6)</f>
        <v>9.301472858547486</v>
      </c>
      <c r="MI88" s="15">
        <f>SUMIFS(CP_Forecast!$F$5:$F$38,CP_Forecast!$E$5:$E$38,Capacity_Charges!MI$6)</f>
        <v>9.301472858547486</v>
      </c>
      <c r="MJ88" s="15">
        <f>SUMIFS(CP_Forecast!$F$5:$F$38,CP_Forecast!$E$5:$E$38,Capacity_Charges!MJ$6)</f>
        <v>9.301472858547486</v>
      </c>
      <c r="MK88" s="15">
        <f>SUMIFS(CP_Forecast!$F$5:$F$38,CP_Forecast!$E$5:$E$38,Capacity_Charges!MK$6)</f>
        <v>9.301472858547486</v>
      </c>
      <c r="ML88" s="15">
        <f>SUMIFS(CP_Forecast!$F$5:$F$38,CP_Forecast!$E$5:$E$38,Capacity_Charges!ML$6)</f>
        <v>9.301472858547486</v>
      </c>
      <c r="MM88" s="15">
        <f>SUMIFS(CP_Forecast!$F$5:$F$38,CP_Forecast!$E$5:$E$38,Capacity_Charges!MM$6)</f>
        <v>9.301472858547486</v>
      </c>
      <c r="MN88" s="15">
        <f>SUMIFS(CP_Forecast!$F$5:$F$38,CP_Forecast!$E$5:$E$38,Capacity_Charges!MN$6)</f>
        <v>9.301472858547486</v>
      </c>
      <c r="MO88" s="15">
        <f>SUMIFS(CP_Forecast!$F$5:$F$38,CP_Forecast!$E$5:$E$38,Capacity_Charges!MO$6)</f>
        <v>9.301472858547486</v>
      </c>
      <c r="MP88" s="15">
        <f>SUMIFS(CP_Forecast!$F$5:$F$38,CP_Forecast!$E$5:$E$38,Capacity_Charges!MP$6)</f>
        <v>9.301472858547486</v>
      </c>
      <c r="MQ88" s="15">
        <f>SUMIFS(CP_Forecast!$F$5:$F$38,CP_Forecast!$E$5:$E$38,Capacity_Charges!MQ$6)</f>
        <v>9.301472858547486</v>
      </c>
      <c r="MR88" s="15">
        <f>SUMIFS(CP_Forecast!$F$5:$F$38,CP_Forecast!$E$5:$E$38,Capacity_Charges!MR$6)</f>
        <v>9.301472858547486</v>
      </c>
      <c r="MS88" s="15">
        <f>SUMIFS(CP_Forecast!$F$5:$F$38,CP_Forecast!$E$5:$E$38,Capacity_Charges!MS$6)</f>
        <v>9.301472858547486</v>
      </c>
      <c r="MT88" s="15">
        <f>SUMIFS(CP_Forecast!$F$5:$F$38,CP_Forecast!$E$5:$E$38,Capacity_Charges!MT$6)</f>
        <v>9.5805170443039103</v>
      </c>
      <c r="MU88" s="15">
        <f>SUMIFS(CP_Forecast!$F$5:$F$38,CP_Forecast!$E$5:$E$38,Capacity_Charges!MU$6)</f>
        <v>9.5805170443039103</v>
      </c>
      <c r="MV88" s="15">
        <f>SUMIFS(CP_Forecast!$F$5:$F$38,CP_Forecast!$E$5:$E$38,Capacity_Charges!MV$6)</f>
        <v>9.5805170443039103</v>
      </c>
      <c r="MW88" s="15">
        <f>SUMIFS(CP_Forecast!$F$5:$F$38,CP_Forecast!$E$5:$E$38,Capacity_Charges!MW$6)</f>
        <v>9.5805170443039103</v>
      </c>
      <c r="MX88" s="15">
        <f>SUMIFS(CP_Forecast!$F$5:$F$38,CP_Forecast!$E$5:$E$38,Capacity_Charges!MX$6)</f>
        <v>9.5805170443039103</v>
      </c>
      <c r="MY88" s="15">
        <f>SUMIFS(CP_Forecast!$F$5:$F$38,CP_Forecast!$E$5:$E$38,Capacity_Charges!MY$6)</f>
        <v>9.5805170443039103</v>
      </c>
      <c r="MZ88" s="15">
        <f>SUMIFS(CP_Forecast!$F$5:$F$38,CP_Forecast!$E$5:$E$38,Capacity_Charges!MZ$6)</f>
        <v>9.5805170443039103</v>
      </c>
      <c r="NA88" s="1"/>
      <c r="NB88" s="19" t="str">
        <f t="shared" si="597"/>
        <v xml:space="preserve">FCM Clearing Price </v>
      </c>
      <c r="NC88" s="15">
        <f t="shared" si="598"/>
        <v>4.9640000000000004</v>
      </c>
      <c r="ND88" s="15">
        <f t="shared" si="598"/>
        <v>3.8</v>
      </c>
      <c r="NE88" s="15">
        <f t="shared" si="598"/>
        <v>3.050416666666667</v>
      </c>
      <c r="NF88" s="15">
        <f t="shared" si="598"/>
        <v>2.7505833333333336</v>
      </c>
      <c r="NG88" s="15">
        <f t="shared" si="598"/>
        <v>2.2786666666666666</v>
      </c>
      <c r="NH88" s="15">
        <f t="shared" si="598"/>
        <v>2.5084999999999993</v>
      </c>
      <c r="NI88" s="15">
        <f t="shared" si="598"/>
        <v>3.0962499999999999</v>
      </c>
      <c r="NJ88" s="15">
        <f t="shared" si="598"/>
        <v>3.9375</v>
      </c>
      <c r="NK88" s="15">
        <f t="shared" si="598"/>
        <v>4.6875</v>
      </c>
      <c r="NL88" s="15">
        <f t="shared" si="598"/>
        <v>5.0874999999999995</v>
      </c>
      <c r="NM88" s="15">
        <f t="shared" si="599"/>
        <v>5.2401250000000017</v>
      </c>
      <c r="NN88" s="15">
        <f t="shared" si="599"/>
        <v>5.3973287500000025</v>
      </c>
      <c r="NO88" s="15">
        <f t="shared" si="599"/>
        <v>5.5592486124999994</v>
      </c>
      <c r="NP88" s="15">
        <f t="shared" si="599"/>
        <v>5.7260260708750019</v>
      </c>
      <c r="NQ88" s="15">
        <f t="shared" si="599"/>
        <v>5.8978068530012502</v>
      </c>
      <c r="NR88" s="15">
        <f t="shared" si="599"/>
        <v>6.0747410585912895</v>
      </c>
      <c r="NS88" s="15">
        <f t="shared" si="599"/>
        <v>6.2569832903490274</v>
      </c>
      <c r="NT88" s="15">
        <f t="shared" si="599"/>
        <v>6.4446927890594994</v>
      </c>
      <c r="NU88" s="15">
        <f t="shared" si="599"/>
        <v>6.6380335727312838</v>
      </c>
      <c r="NV88" s="15">
        <f t="shared" si="599"/>
        <v>6.8371745799132233</v>
      </c>
      <c r="NW88" s="15">
        <f t="shared" si="600"/>
        <v>7.0422898173106212</v>
      </c>
      <c r="NX88" s="15">
        <f t="shared" si="600"/>
        <v>7.2535585118299366</v>
      </c>
      <c r="NY88" s="15">
        <f t="shared" si="600"/>
        <v>7.4711652671848379</v>
      </c>
      <c r="NZ88" s="15">
        <f t="shared" si="600"/>
        <v>7.6953002252003833</v>
      </c>
      <c r="OA88" s="15">
        <f t="shared" si="600"/>
        <v>7.9261592319563938</v>
      </c>
      <c r="OB88" s="15">
        <f t="shared" si="600"/>
        <v>8.1639440089150863</v>
      </c>
      <c r="OC88" s="15">
        <f t="shared" si="600"/>
        <v>8.4088623291825382</v>
      </c>
      <c r="OD88" s="15">
        <f t="shared" si="600"/>
        <v>8.6611281990580125</v>
      </c>
      <c r="OE88" s="15">
        <f t="shared" si="600"/>
        <v>8.9209620450297571</v>
      </c>
      <c r="OF88" s="15">
        <f t="shared" si="600"/>
        <v>9.1885909063806466</v>
      </c>
      <c r="OH88" s="58" t="str">
        <f>_xlfn.CONCAT(C85," ",D88)</f>
        <v xml:space="preserve">Ryegate Facility FCM Clearing Price </v>
      </c>
    </row>
    <row r="89" spans="2:398" x14ac:dyDescent="0.25">
      <c r="C89" s="3"/>
      <c r="D89" s="19" t="s">
        <v>85</v>
      </c>
      <c r="E89" s="16">
        <f t="shared" ref="E89:BP89" si="607">-E85*E88*E86*1000</f>
        <v>-1460.2981479999999</v>
      </c>
      <c r="F89" s="16">
        <f t="shared" si="607"/>
        <v>-1460.2981479999999</v>
      </c>
      <c r="G89" s="16">
        <f t="shared" si="607"/>
        <v>-1460.2981479999999</v>
      </c>
      <c r="H89" s="16">
        <f t="shared" si="607"/>
        <v>-1460.2981479999999</v>
      </c>
      <c r="I89" s="16">
        <f t="shared" si="607"/>
        <v>-1460.2981479999999</v>
      </c>
      <c r="J89" s="16">
        <f t="shared" si="607"/>
        <v>-1276.6926039999998</v>
      </c>
      <c r="K89" s="16">
        <f t="shared" si="607"/>
        <v>-1276.6926039999998</v>
      </c>
      <c r="L89" s="16">
        <f t="shared" si="607"/>
        <v>-1276.6926039999998</v>
      </c>
      <c r="M89" s="16">
        <f t="shared" si="607"/>
        <v>-1276.6926039999998</v>
      </c>
      <c r="N89" s="16">
        <f t="shared" si="607"/>
        <v>-1276.6926039999998</v>
      </c>
      <c r="O89" s="16">
        <f t="shared" si="607"/>
        <v>-1047.5991999999999</v>
      </c>
      <c r="P89" s="16">
        <f t="shared" si="607"/>
        <v>-1047.5991999999999</v>
      </c>
      <c r="Q89" s="16">
        <f t="shared" si="607"/>
        <v>-1047.5991999999999</v>
      </c>
      <c r="R89" s="16">
        <f t="shared" si="607"/>
        <v>-1047.5991999999999</v>
      </c>
      <c r="S89" s="16">
        <f t="shared" si="607"/>
        <v>-1047.5991999999999</v>
      </c>
      <c r="T89" s="16">
        <f t="shared" si="607"/>
        <v>-1047.5991999999999</v>
      </c>
      <c r="U89" s="16">
        <f t="shared" si="607"/>
        <v>-1047.5991999999999</v>
      </c>
      <c r="V89" s="16">
        <f t="shared" si="607"/>
        <v>-551.64368400000001</v>
      </c>
      <c r="W89" s="16">
        <f t="shared" si="607"/>
        <v>-551.64368400000001</v>
      </c>
      <c r="X89" s="16">
        <f t="shared" si="607"/>
        <v>-551.64368400000001</v>
      </c>
      <c r="Y89" s="16">
        <f t="shared" si="607"/>
        <v>-551.64368400000001</v>
      </c>
      <c r="Z89" s="16">
        <f t="shared" si="607"/>
        <v>-551.64368400000001</v>
      </c>
      <c r="AA89" s="16">
        <f t="shared" si="607"/>
        <v>-1047.5991999999999</v>
      </c>
      <c r="AB89" s="16">
        <f t="shared" si="607"/>
        <v>-1047.5991999999999</v>
      </c>
      <c r="AC89" s="16">
        <f t="shared" si="607"/>
        <v>-1047.5991999999999</v>
      </c>
      <c r="AD89" s="16">
        <f t="shared" si="607"/>
        <v>-1047.5991999999999</v>
      </c>
      <c r="AE89" s="16">
        <f t="shared" si="607"/>
        <v>-1047.5991999999999</v>
      </c>
      <c r="AF89" s="16">
        <f t="shared" si="607"/>
        <v>-1047.5991999999999</v>
      </c>
      <c r="AG89" s="16">
        <f t="shared" si="607"/>
        <v>-1047.5991999999999</v>
      </c>
      <c r="AH89" s="16">
        <f t="shared" si="607"/>
        <v>-551.64368400000001</v>
      </c>
      <c r="AI89" s="16">
        <f t="shared" si="607"/>
        <v>-551.64368400000001</v>
      </c>
      <c r="AJ89" s="16">
        <f t="shared" si="607"/>
        <v>-551.64368400000001</v>
      </c>
      <c r="AK89" s="16">
        <f t="shared" si="607"/>
        <v>-551.64368400000001</v>
      </c>
      <c r="AL89" s="16">
        <f t="shared" si="607"/>
        <v>-551.64368400000001</v>
      </c>
      <c r="AM89" s="16">
        <f t="shared" si="607"/>
        <v>-551.64368400000001</v>
      </c>
      <c r="AN89" s="16">
        <f t="shared" si="607"/>
        <v>-551.64368400000001</v>
      </c>
      <c r="AO89" s="16">
        <f t="shared" si="607"/>
        <v>-551.64368400000001</v>
      </c>
      <c r="AP89" s="16">
        <f t="shared" si="607"/>
        <v>-551.64368400000001</v>
      </c>
      <c r="AQ89" s="16">
        <f t="shared" si="607"/>
        <v>-551.64368400000001</v>
      </c>
      <c r="AR89" s="16">
        <f t="shared" si="607"/>
        <v>-551.64368400000001</v>
      </c>
      <c r="AS89" s="16">
        <f t="shared" si="607"/>
        <v>-551.64368400000001</v>
      </c>
      <c r="AT89" s="16">
        <f t="shared" si="607"/>
        <v>-682.86926799999992</v>
      </c>
      <c r="AU89" s="16">
        <f t="shared" si="607"/>
        <v>-682.86926799999992</v>
      </c>
      <c r="AV89" s="16">
        <f t="shared" si="607"/>
        <v>-682.86926799999992</v>
      </c>
      <c r="AW89" s="16">
        <f t="shared" si="607"/>
        <v>-682.86926799999992</v>
      </c>
      <c r="AX89" s="16">
        <f t="shared" si="607"/>
        <v>-682.86926799999992</v>
      </c>
      <c r="AY89" s="16">
        <f t="shared" si="607"/>
        <v>0</v>
      </c>
      <c r="AZ89" s="16">
        <f t="shared" si="607"/>
        <v>0</v>
      </c>
      <c r="BA89" s="16">
        <f t="shared" si="607"/>
        <v>0</v>
      </c>
      <c r="BB89" s="16">
        <f t="shared" si="607"/>
        <v>0</v>
      </c>
      <c r="BC89" s="16">
        <f t="shared" si="607"/>
        <v>0</v>
      </c>
      <c r="BD89" s="16">
        <f t="shared" si="607"/>
        <v>0</v>
      </c>
      <c r="BE89" s="16">
        <f t="shared" si="607"/>
        <v>0</v>
      </c>
      <c r="BF89" s="16">
        <f t="shared" si="607"/>
        <v>0</v>
      </c>
      <c r="BG89" s="16">
        <f t="shared" si="607"/>
        <v>0</v>
      </c>
      <c r="BH89" s="16">
        <f t="shared" si="607"/>
        <v>0</v>
      </c>
      <c r="BI89" s="16">
        <f t="shared" si="607"/>
        <v>0</v>
      </c>
      <c r="BJ89" s="16">
        <f t="shared" si="607"/>
        <v>0</v>
      </c>
      <c r="BK89" s="16">
        <f t="shared" si="607"/>
        <v>0</v>
      </c>
      <c r="BL89" s="16">
        <f t="shared" si="607"/>
        <v>0</v>
      </c>
      <c r="BM89" s="16">
        <f t="shared" si="607"/>
        <v>0</v>
      </c>
      <c r="BN89" s="16">
        <f t="shared" si="607"/>
        <v>0</v>
      </c>
      <c r="BO89" s="16">
        <f t="shared" si="607"/>
        <v>0</v>
      </c>
      <c r="BP89" s="16">
        <f t="shared" si="607"/>
        <v>0</v>
      </c>
      <c r="BQ89" s="16">
        <f t="shared" ref="BQ89:EB89" si="608">-BQ85*BQ88*BQ86*1000</f>
        <v>0</v>
      </c>
      <c r="BR89" s="16">
        <f t="shared" si="608"/>
        <v>0</v>
      </c>
      <c r="BS89" s="16">
        <f t="shared" si="608"/>
        <v>0</v>
      </c>
      <c r="BT89" s="16">
        <f t="shared" si="608"/>
        <v>0</v>
      </c>
      <c r="BU89" s="16">
        <f t="shared" si="608"/>
        <v>0</v>
      </c>
      <c r="BV89" s="16">
        <f t="shared" si="608"/>
        <v>0</v>
      </c>
      <c r="BW89" s="16">
        <f t="shared" si="608"/>
        <v>0</v>
      </c>
      <c r="BX89" s="16">
        <f t="shared" si="608"/>
        <v>0</v>
      </c>
      <c r="BY89" s="16">
        <f t="shared" si="608"/>
        <v>0</v>
      </c>
      <c r="BZ89" s="16">
        <f t="shared" si="608"/>
        <v>0</v>
      </c>
      <c r="CA89" s="16">
        <f t="shared" si="608"/>
        <v>0</v>
      </c>
      <c r="CB89" s="16">
        <f t="shared" si="608"/>
        <v>0</v>
      </c>
      <c r="CC89" s="16">
        <f t="shared" si="608"/>
        <v>0</v>
      </c>
      <c r="CD89" s="16">
        <f t="shared" si="608"/>
        <v>0</v>
      </c>
      <c r="CE89" s="16">
        <f t="shared" si="608"/>
        <v>0</v>
      </c>
      <c r="CF89" s="16">
        <f t="shared" si="608"/>
        <v>0</v>
      </c>
      <c r="CG89" s="16">
        <f t="shared" si="608"/>
        <v>0</v>
      </c>
      <c r="CH89" s="16">
        <f t="shared" si="608"/>
        <v>0</v>
      </c>
      <c r="CI89" s="16">
        <f t="shared" si="608"/>
        <v>0</v>
      </c>
      <c r="CJ89" s="16">
        <f t="shared" si="608"/>
        <v>0</v>
      </c>
      <c r="CK89" s="16">
        <f t="shared" si="608"/>
        <v>0</v>
      </c>
      <c r="CL89" s="16">
        <f t="shared" si="608"/>
        <v>0</v>
      </c>
      <c r="CM89" s="16">
        <f t="shared" si="608"/>
        <v>0</v>
      </c>
      <c r="CN89" s="16">
        <f t="shared" si="608"/>
        <v>0</v>
      </c>
      <c r="CO89" s="16">
        <f t="shared" si="608"/>
        <v>0</v>
      </c>
      <c r="CP89" s="16">
        <f t="shared" si="608"/>
        <v>0</v>
      </c>
      <c r="CQ89" s="16">
        <f t="shared" si="608"/>
        <v>0</v>
      </c>
      <c r="CR89" s="16">
        <f t="shared" si="608"/>
        <v>0</v>
      </c>
      <c r="CS89" s="16">
        <f t="shared" si="608"/>
        <v>0</v>
      </c>
      <c r="CT89" s="16">
        <f t="shared" si="608"/>
        <v>0</v>
      </c>
      <c r="CU89" s="16">
        <f t="shared" si="608"/>
        <v>0</v>
      </c>
      <c r="CV89" s="16">
        <f t="shared" si="608"/>
        <v>0</v>
      </c>
      <c r="CW89" s="16">
        <f t="shared" si="608"/>
        <v>0</v>
      </c>
      <c r="CX89" s="16">
        <f t="shared" si="608"/>
        <v>0</v>
      </c>
      <c r="CY89" s="16">
        <f t="shared" si="608"/>
        <v>0</v>
      </c>
      <c r="CZ89" s="16">
        <f t="shared" si="608"/>
        <v>0</v>
      </c>
      <c r="DA89" s="16">
        <f t="shared" si="608"/>
        <v>0</v>
      </c>
      <c r="DB89" s="16">
        <f t="shared" si="608"/>
        <v>0</v>
      </c>
      <c r="DC89" s="16">
        <f t="shared" si="608"/>
        <v>0</v>
      </c>
      <c r="DD89" s="16">
        <f t="shared" si="608"/>
        <v>0</v>
      </c>
      <c r="DE89" s="16">
        <f t="shared" si="608"/>
        <v>0</v>
      </c>
      <c r="DF89" s="16">
        <f t="shared" si="608"/>
        <v>0</v>
      </c>
      <c r="DG89" s="16">
        <f t="shared" si="608"/>
        <v>0</v>
      </c>
      <c r="DH89" s="16">
        <f t="shared" si="608"/>
        <v>0</v>
      </c>
      <c r="DI89" s="16">
        <f t="shared" si="608"/>
        <v>0</v>
      </c>
      <c r="DJ89" s="16">
        <f t="shared" si="608"/>
        <v>0</v>
      </c>
      <c r="DK89" s="16">
        <f t="shared" si="608"/>
        <v>0</v>
      </c>
      <c r="DL89" s="16">
        <f t="shared" si="608"/>
        <v>0</v>
      </c>
      <c r="DM89" s="16">
        <f t="shared" si="608"/>
        <v>0</v>
      </c>
      <c r="DN89" s="16">
        <f t="shared" si="608"/>
        <v>0</v>
      </c>
      <c r="DO89" s="16">
        <f t="shared" si="608"/>
        <v>0</v>
      </c>
      <c r="DP89" s="16">
        <f t="shared" si="608"/>
        <v>0</v>
      </c>
      <c r="DQ89" s="16">
        <f t="shared" si="608"/>
        <v>0</v>
      </c>
      <c r="DR89" s="16">
        <f t="shared" si="608"/>
        <v>0</v>
      </c>
      <c r="DS89" s="16">
        <f t="shared" si="608"/>
        <v>0</v>
      </c>
      <c r="DT89" s="16">
        <f t="shared" si="608"/>
        <v>0</v>
      </c>
      <c r="DU89" s="16">
        <f t="shared" si="608"/>
        <v>0</v>
      </c>
      <c r="DV89" s="16">
        <f t="shared" si="608"/>
        <v>0</v>
      </c>
      <c r="DW89" s="16">
        <f t="shared" si="608"/>
        <v>0</v>
      </c>
      <c r="DX89" s="16">
        <f t="shared" si="608"/>
        <v>0</v>
      </c>
      <c r="DY89" s="16">
        <f t="shared" si="608"/>
        <v>0</v>
      </c>
      <c r="DZ89" s="16">
        <f t="shared" si="608"/>
        <v>0</v>
      </c>
      <c r="EA89" s="16">
        <f t="shared" si="608"/>
        <v>0</v>
      </c>
      <c r="EB89" s="16">
        <f t="shared" si="608"/>
        <v>0</v>
      </c>
      <c r="EC89" s="16">
        <f t="shared" ref="EC89:GN89" si="609">-EC85*EC88*EC86*1000</f>
        <v>0</v>
      </c>
      <c r="ED89" s="16">
        <f t="shared" si="609"/>
        <v>0</v>
      </c>
      <c r="EE89" s="16">
        <f t="shared" si="609"/>
        <v>0</v>
      </c>
      <c r="EF89" s="16">
        <f t="shared" si="609"/>
        <v>0</v>
      </c>
      <c r="EG89" s="16">
        <f t="shared" si="609"/>
        <v>0</v>
      </c>
      <c r="EH89" s="16">
        <f t="shared" si="609"/>
        <v>0</v>
      </c>
      <c r="EI89" s="16">
        <f t="shared" si="609"/>
        <v>0</v>
      </c>
      <c r="EJ89" s="16">
        <f t="shared" si="609"/>
        <v>0</v>
      </c>
      <c r="EK89" s="16">
        <f t="shared" si="609"/>
        <v>0</v>
      </c>
      <c r="EL89" s="16">
        <f t="shared" si="609"/>
        <v>0</v>
      </c>
      <c r="EM89" s="16">
        <f t="shared" si="609"/>
        <v>0</v>
      </c>
      <c r="EN89" s="16">
        <f t="shared" si="609"/>
        <v>0</v>
      </c>
      <c r="EO89" s="16">
        <f t="shared" si="609"/>
        <v>0</v>
      </c>
      <c r="EP89" s="16">
        <f t="shared" si="609"/>
        <v>0</v>
      </c>
      <c r="EQ89" s="16">
        <f t="shared" si="609"/>
        <v>0</v>
      </c>
      <c r="ER89" s="16">
        <f t="shared" si="609"/>
        <v>0</v>
      </c>
      <c r="ES89" s="16">
        <f t="shared" si="609"/>
        <v>0</v>
      </c>
      <c r="ET89" s="16">
        <f t="shared" si="609"/>
        <v>0</v>
      </c>
      <c r="EU89" s="16">
        <f t="shared" si="609"/>
        <v>0</v>
      </c>
      <c r="EV89" s="16">
        <f t="shared" si="609"/>
        <v>0</v>
      </c>
      <c r="EW89" s="16">
        <f t="shared" si="609"/>
        <v>0</v>
      </c>
      <c r="EX89" s="16">
        <f t="shared" si="609"/>
        <v>0</v>
      </c>
      <c r="EY89" s="16">
        <f t="shared" si="609"/>
        <v>0</v>
      </c>
      <c r="EZ89" s="16">
        <f t="shared" si="609"/>
        <v>0</v>
      </c>
      <c r="FA89" s="16">
        <f t="shared" si="609"/>
        <v>0</v>
      </c>
      <c r="FB89" s="16">
        <f t="shared" si="609"/>
        <v>0</v>
      </c>
      <c r="FC89" s="16">
        <f t="shared" si="609"/>
        <v>0</v>
      </c>
      <c r="FD89" s="16">
        <f t="shared" si="609"/>
        <v>0</v>
      </c>
      <c r="FE89" s="16">
        <f t="shared" si="609"/>
        <v>0</v>
      </c>
      <c r="FF89" s="16">
        <f t="shared" si="609"/>
        <v>0</v>
      </c>
      <c r="FG89" s="16">
        <f t="shared" si="609"/>
        <v>0</v>
      </c>
      <c r="FH89" s="16">
        <f t="shared" si="609"/>
        <v>0</v>
      </c>
      <c r="FI89" s="16">
        <f t="shared" si="609"/>
        <v>0</v>
      </c>
      <c r="FJ89" s="16">
        <f t="shared" si="609"/>
        <v>0</v>
      </c>
      <c r="FK89" s="16">
        <f t="shared" si="609"/>
        <v>0</v>
      </c>
      <c r="FL89" s="16">
        <f t="shared" si="609"/>
        <v>0</v>
      </c>
      <c r="FM89" s="16">
        <f t="shared" si="609"/>
        <v>0</v>
      </c>
      <c r="FN89" s="16">
        <f t="shared" si="609"/>
        <v>0</v>
      </c>
      <c r="FO89" s="16">
        <f t="shared" si="609"/>
        <v>0</v>
      </c>
      <c r="FP89" s="16">
        <f t="shared" si="609"/>
        <v>0</v>
      </c>
      <c r="FQ89" s="16">
        <f t="shared" si="609"/>
        <v>0</v>
      </c>
      <c r="FR89" s="16">
        <f t="shared" si="609"/>
        <v>0</v>
      </c>
      <c r="FS89" s="16">
        <f t="shared" si="609"/>
        <v>0</v>
      </c>
      <c r="FT89" s="16">
        <f t="shared" si="609"/>
        <v>0</v>
      </c>
      <c r="FU89" s="16">
        <f t="shared" si="609"/>
        <v>0</v>
      </c>
      <c r="FV89" s="16">
        <f t="shared" si="609"/>
        <v>0</v>
      </c>
      <c r="FW89" s="16">
        <f t="shared" si="609"/>
        <v>0</v>
      </c>
      <c r="FX89" s="16">
        <f t="shared" si="609"/>
        <v>0</v>
      </c>
      <c r="FY89" s="16">
        <f t="shared" si="609"/>
        <v>0</v>
      </c>
      <c r="FZ89" s="16">
        <f t="shared" si="609"/>
        <v>0</v>
      </c>
      <c r="GA89" s="16">
        <f t="shared" si="609"/>
        <v>0</v>
      </c>
      <c r="GB89" s="16">
        <f t="shared" si="609"/>
        <v>0</v>
      </c>
      <c r="GC89" s="16">
        <f t="shared" si="609"/>
        <v>0</v>
      </c>
      <c r="GD89" s="16">
        <f t="shared" si="609"/>
        <v>0</v>
      </c>
      <c r="GE89" s="16">
        <f t="shared" si="609"/>
        <v>0</v>
      </c>
      <c r="GF89" s="16">
        <f t="shared" si="609"/>
        <v>0</v>
      </c>
      <c r="GG89" s="16">
        <f t="shared" si="609"/>
        <v>0</v>
      </c>
      <c r="GH89" s="16">
        <f t="shared" si="609"/>
        <v>0</v>
      </c>
      <c r="GI89" s="16">
        <f t="shared" si="609"/>
        <v>0</v>
      </c>
      <c r="GJ89" s="16">
        <f t="shared" si="609"/>
        <v>0</v>
      </c>
      <c r="GK89" s="16">
        <f t="shared" si="609"/>
        <v>0</v>
      </c>
      <c r="GL89" s="16">
        <f t="shared" si="609"/>
        <v>0</v>
      </c>
      <c r="GM89" s="16">
        <f t="shared" si="609"/>
        <v>0</v>
      </c>
      <c r="GN89" s="16">
        <f t="shared" si="609"/>
        <v>0</v>
      </c>
      <c r="GO89" s="16">
        <f t="shared" ref="GO89:IZ89" si="610">-GO85*GO88*GO86*1000</f>
        <v>0</v>
      </c>
      <c r="GP89" s="16">
        <f t="shared" si="610"/>
        <v>0</v>
      </c>
      <c r="GQ89" s="16">
        <f t="shared" si="610"/>
        <v>0</v>
      </c>
      <c r="GR89" s="16">
        <f t="shared" si="610"/>
        <v>0</v>
      </c>
      <c r="GS89" s="16">
        <f t="shared" si="610"/>
        <v>0</v>
      </c>
      <c r="GT89" s="16">
        <f t="shared" si="610"/>
        <v>0</v>
      </c>
      <c r="GU89" s="16">
        <f t="shared" si="610"/>
        <v>0</v>
      </c>
      <c r="GV89" s="16">
        <f t="shared" si="610"/>
        <v>0</v>
      </c>
      <c r="GW89" s="16">
        <f t="shared" si="610"/>
        <v>0</v>
      </c>
      <c r="GX89" s="16">
        <f t="shared" si="610"/>
        <v>0</v>
      </c>
      <c r="GY89" s="16">
        <f t="shared" si="610"/>
        <v>0</v>
      </c>
      <c r="GZ89" s="16">
        <f t="shared" si="610"/>
        <v>0</v>
      </c>
      <c r="HA89" s="16">
        <f t="shared" si="610"/>
        <v>0</v>
      </c>
      <c r="HB89" s="16">
        <f t="shared" si="610"/>
        <v>0</v>
      </c>
      <c r="HC89" s="16">
        <f t="shared" si="610"/>
        <v>0</v>
      </c>
      <c r="HD89" s="16">
        <f t="shared" si="610"/>
        <v>0</v>
      </c>
      <c r="HE89" s="16">
        <f t="shared" si="610"/>
        <v>0</v>
      </c>
      <c r="HF89" s="16">
        <f t="shared" si="610"/>
        <v>0</v>
      </c>
      <c r="HG89" s="16">
        <f t="shared" si="610"/>
        <v>0</v>
      </c>
      <c r="HH89" s="16">
        <f t="shared" si="610"/>
        <v>0</v>
      </c>
      <c r="HI89" s="16">
        <f t="shared" si="610"/>
        <v>0</v>
      </c>
      <c r="HJ89" s="16">
        <f t="shared" si="610"/>
        <v>0</v>
      </c>
      <c r="HK89" s="16">
        <f t="shared" si="610"/>
        <v>0</v>
      </c>
      <c r="HL89" s="16">
        <f t="shared" si="610"/>
        <v>0</v>
      </c>
      <c r="HM89" s="16">
        <f t="shared" si="610"/>
        <v>0</v>
      </c>
      <c r="HN89" s="16">
        <f t="shared" si="610"/>
        <v>0</v>
      </c>
      <c r="HO89" s="16">
        <f t="shared" si="610"/>
        <v>0</v>
      </c>
      <c r="HP89" s="16">
        <f t="shared" si="610"/>
        <v>0</v>
      </c>
      <c r="HQ89" s="16">
        <f t="shared" si="610"/>
        <v>0</v>
      </c>
      <c r="HR89" s="16">
        <f t="shared" si="610"/>
        <v>0</v>
      </c>
      <c r="HS89" s="16">
        <f t="shared" si="610"/>
        <v>0</v>
      </c>
      <c r="HT89" s="16">
        <f t="shared" si="610"/>
        <v>0</v>
      </c>
      <c r="HU89" s="16">
        <f t="shared" si="610"/>
        <v>0</v>
      </c>
      <c r="HV89" s="16">
        <f t="shared" si="610"/>
        <v>0</v>
      </c>
      <c r="HW89" s="16">
        <f t="shared" si="610"/>
        <v>0</v>
      </c>
      <c r="HX89" s="16">
        <f t="shared" si="610"/>
        <v>0</v>
      </c>
      <c r="HY89" s="16">
        <f t="shared" si="610"/>
        <v>0</v>
      </c>
      <c r="HZ89" s="16">
        <f t="shared" si="610"/>
        <v>0</v>
      </c>
      <c r="IA89" s="16">
        <f t="shared" si="610"/>
        <v>0</v>
      </c>
      <c r="IB89" s="16">
        <f t="shared" si="610"/>
        <v>0</v>
      </c>
      <c r="IC89" s="16">
        <f t="shared" si="610"/>
        <v>0</v>
      </c>
      <c r="ID89" s="16">
        <f t="shared" si="610"/>
        <v>0</v>
      </c>
      <c r="IE89" s="16">
        <f t="shared" si="610"/>
        <v>0</v>
      </c>
      <c r="IF89" s="16">
        <f t="shared" si="610"/>
        <v>0</v>
      </c>
      <c r="IG89" s="16">
        <f t="shared" si="610"/>
        <v>0</v>
      </c>
      <c r="IH89" s="16">
        <f t="shared" si="610"/>
        <v>0</v>
      </c>
      <c r="II89" s="16">
        <f t="shared" si="610"/>
        <v>0</v>
      </c>
      <c r="IJ89" s="16">
        <f t="shared" si="610"/>
        <v>0</v>
      </c>
      <c r="IK89" s="16">
        <f t="shared" si="610"/>
        <v>0</v>
      </c>
      <c r="IL89" s="16">
        <f t="shared" si="610"/>
        <v>0</v>
      </c>
      <c r="IM89" s="16">
        <f t="shared" si="610"/>
        <v>0</v>
      </c>
      <c r="IN89" s="16">
        <f t="shared" si="610"/>
        <v>0</v>
      </c>
      <c r="IO89" s="16">
        <f t="shared" si="610"/>
        <v>0</v>
      </c>
      <c r="IP89" s="16">
        <f t="shared" si="610"/>
        <v>0</v>
      </c>
      <c r="IQ89" s="16">
        <f t="shared" si="610"/>
        <v>0</v>
      </c>
      <c r="IR89" s="16">
        <f t="shared" si="610"/>
        <v>0</v>
      </c>
      <c r="IS89" s="16">
        <f t="shared" si="610"/>
        <v>0</v>
      </c>
      <c r="IT89" s="16">
        <f t="shared" si="610"/>
        <v>0</v>
      </c>
      <c r="IU89" s="16">
        <f t="shared" si="610"/>
        <v>0</v>
      </c>
      <c r="IV89" s="16">
        <f t="shared" si="610"/>
        <v>0</v>
      </c>
      <c r="IW89" s="16">
        <f t="shared" si="610"/>
        <v>0</v>
      </c>
      <c r="IX89" s="16">
        <f t="shared" si="610"/>
        <v>0</v>
      </c>
      <c r="IY89" s="16">
        <f t="shared" si="610"/>
        <v>0</v>
      </c>
      <c r="IZ89" s="16">
        <f t="shared" si="610"/>
        <v>0</v>
      </c>
      <c r="JA89" s="16">
        <f t="shared" ref="JA89:LL89" si="611">-JA85*JA88*JA86*1000</f>
        <v>0</v>
      </c>
      <c r="JB89" s="16">
        <f t="shared" si="611"/>
        <v>0</v>
      </c>
      <c r="JC89" s="16">
        <f t="shared" si="611"/>
        <v>0</v>
      </c>
      <c r="JD89" s="16">
        <f t="shared" si="611"/>
        <v>0</v>
      </c>
      <c r="JE89" s="16">
        <f t="shared" si="611"/>
        <v>0</v>
      </c>
      <c r="JF89" s="16">
        <f t="shared" si="611"/>
        <v>0</v>
      </c>
      <c r="JG89" s="16">
        <f t="shared" si="611"/>
        <v>0</v>
      </c>
      <c r="JH89" s="16">
        <f t="shared" si="611"/>
        <v>0</v>
      </c>
      <c r="JI89" s="16">
        <f t="shared" si="611"/>
        <v>0</v>
      </c>
      <c r="JJ89" s="16">
        <f t="shared" si="611"/>
        <v>0</v>
      </c>
      <c r="JK89" s="16">
        <f t="shared" si="611"/>
        <v>0</v>
      </c>
      <c r="JL89" s="16">
        <f t="shared" si="611"/>
        <v>0</v>
      </c>
      <c r="JM89" s="16">
        <f t="shared" si="611"/>
        <v>0</v>
      </c>
      <c r="JN89" s="16">
        <f t="shared" si="611"/>
        <v>0</v>
      </c>
      <c r="JO89" s="16">
        <f t="shared" si="611"/>
        <v>0</v>
      </c>
      <c r="JP89" s="16">
        <f t="shared" si="611"/>
        <v>0</v>
      </c>
      <c r="JQ89" s="16">
        <f t="shared" si="611"/>
        <v>0</v>
      </c>
      <c r="JR89" s="16">
        <f t="shared" si="611"/>
        <v>0</v>
      </c>
      <c r="JS89" s="16">
        <f t="shared" si="611"/>
        <v>0</v>
      </c>
      <c r="JT89" s="16">
        <f t="shared" si="611"/>
        <v>0</v>
      </c>
      <c r="JU89" s="16">
        <f t="shared" si="611"/>
        <v>0</v>
      </c>
      <c r="JV89" s="16">
        <f t="shared" si="611"/>
        <v>0</v>
      </c>
      <c r="JW89" s="16">
        <f t="shared" si="611"/>
        <v>0</v>
      </c>
      <c r="JX89" s="16">
        <f t="shared" si="611"/>
        <v>0</v>
      </c>
      <c r="JY89" s="16">
        <f t="shared" si="611"/>
        <v>0</v>
      </c>
      <c r="JZ89" s="16">
        <f t="shared" si="611"/>
        <v>0</v>
      </c>
      <c r="KA89" s="16">
        <f t="shared" si="611"/>
        <v>0</v>
      </c>
      <c r="KB89" s="16">
        <f t="shared" si="611"/>
        <v>0</v>
      </c>
      <c r="KC89" s="16">
        <f t="shared" si="611"/>
        <v>0</v>
      </c>
      <c r="KD89" s="16">
        <f t="shared" si="611"/>
        <v>0</v>
      </c>
      <c r="KE89" s="16">
        <f t="shared" si="611"/>
        <v>0</v>
      </c>
      <c r="KF89" s="16">
        <f t="shared" si="611"/>
        <v>0</v>
      </c>
      <c r="KG89" s="16">
        <f t="shared" si="611"/>
        <v>0</v>
      </c>
      <c r="KH89" s="16">
        <f t="shared" si="611"/>
        <v>0</v>
      </c>
      <c r="KI89" s="16">
        <f t="shared" si="611"/>
        <v>0</v>
      </c>
      <c r="KJ89" s="16">
        <f t="shared" si="611"/>
        <v>0</v>
      </c>
      <c r="KK89" s="16">
        <f t="shared" si="611"/>
        <v>0</v>
      </c>
      <c r="KL89" s="16">
        <f t="shared" si="611"/>
        <v>0</v>
      </c>
      <c r="KM89" s="16">
        <f t="shared" si="611"/>
        <v>0</v>
      </c>
      <c r="KN89" s="16">
        <f t="shared" si="611"/>
        <v>0</v>
      </c>
      <c r="KO89" s="16">
        <f t="shared" si="611"/>
        <v>0</v>
      </c>
      <c r="KP89" s="16">
        <f t="shared" si="611"/>
        <v>0</v>
      </c>
      <c r="KQ89" s="16">
        <f t="shared" si="611"/>
        <v>0</v>
      </c>
      <c r="KR89" s="16">
        <f t="shared" si="611"/>
        <v>0</v>
      </c>
      <c r="KS89" s="16">
        <f t="shared" si="611"/>
        <v>0</v>
      </c>
      <c r="KT89" s="16">
        <f t="shared" si="611"/>
        <v>0</v>
      </c>
      <c r="KU89" s="16">
        <f t="shared" si="611"/>
        <v>0</v>
      </c>
      <c r="KV89" s="16">
        <f t="shared" si="611"/>
        <v>0</v>
      </c>
      <c r="KW89" s="16">
        <f t="shared" si="611"/>
        <v>0</v>
      </c>
      <c r="KX89" s="16">
        <f t="shared" si="611"/>
        <v>0</v>
      </c>
      <c r="KY89" s="16">
        <f t="shared" si="611"/>
        <v>0</v>
      </c>
      <c r="KZ89" s="16">
        <f t="shared" si="611"/>
        <v>0</v>
      </c>
      <c r="LA89" s="16">
        <f t="shared" si="611"/>
        <v>0</v>
      </c>
      <c r="LB89" s="16">
        <f t="shared" si="611"/>
        <v>0</v>
      </c>
      <c r="LC89" s="16">
        <f t="shared" si="611"/>
        <v>0</v>
      </c>
      <c r="LD89" s="16">
        <f t="shared" si="611"/>
        <v>0</v>
      </c>
      <c r="LE89" s="16">
        <f t="shared" si="611"/>
        <v>0</v>
      </c>
      <c r="LF89" s="16">
        <f t="shared" si="611"/>
        <v>0</v>
      </c>
      <c r="LG89" s="16">
        <f t="shared" si="611"/>
        <v>0</v>
      </c>
      <c r="LH89" s="16">
        <f t="shared" si="611"/>
        <v>0</v>
      </c>
      <c r="LI89" s="16">
        <f t="shared" si="611"/>
        <v>0</v>
      </c>
      <c r="LJ89" s="16">
        <f t="shared" si="611"/>
        <v>0</v>
      </c>
      <c r="LK89" s="16">
        <f t="shared" si="611"/>
        <v>0</v>
      </c>
      <c r="LL89" s="16">
        <f t="shared" si="611"/>
        <v>0</v>
      </c>
      <c r="LM89" s="16">
        <f t="shared" ref="LM89:MZ89" si="612">-LM85*LM88*LM86*1000</f>
        <v>0</v>
      </c>
      <c r="LN89" s="16">
        <f t="shared" si="612"/>
        <v>0</v>
      </c>
      <c r="LO89" s="16">
        <f t="shared" si="612"/>
        <v>0</v>
      </c>
      <c r="LP89" s="16">
        <f t="shared" si="612"/>
        <v>0</v>
      </c>
      <c r="LQ89" s="16">
        <f t="shared" si="612"/>
        <v>0</v>
      </c>
      <c r="LR89" s="16">
        <f t="shared" si="612"/>
        <v>0</v>
      </c>
      <c r="LS89" s="16">
        <f t="shared" si="612"/>
        <v>0</v>
      </c>
      <c r="LT89" s="16">
        <f t="shared" si="612"/>
        <v>0</v>
      </c>
      <c r="LU89" s="16">
        <f t="shared" si="612"/>
        <v>0</v>
      </c>
      <c r="LV89" s="16">
        <f t="shared" si="612"/>
        <v>0</v>
      </c>
      <c r="LW89" s="16">
        <f t="shared" si="612"/>
        <v>0</v>
      </c>
      <c r="LX89" s="16">
        <f t="shared" si="612"/>
        <v>0</v>
      </c>
      <c r="LY89" s="16">
        <f t="shared" si="612"/>
        <v>0</v>
      </c>
      <c r="LZ89" s="16">
        <f t="shared" si="612"/>
        <v>0</v>
      </c>
      <c r="MA89" s="16">
        <f t="shared" si="612"/>
        <v>0</v>
      </c>
      <c r="MB89" s="16">
        <f t="shared" si="612"/>
        <v>0</v>
      </c>
      <c r="MC89" s="16">
        <f t="shared" si="612"/>
        <v>0</v>
      </c>
      <c r="MD89" s="16">
        <f t="shared" si="612"/>
        <v>0</v>
      </c>
      <c r="ME89" s="16">
        <f t="shared" si="612"/>
        <v>0</v>
      </c>
      <c r="MF89" s="16">
        <f t="shared" si="612"/>
        <v>0</v>
      </c>
      <c r="MG89" s="16">
        <f t="shared" si="612"/>
        <v>0</v>
      </c>
      <c r="MH89" s="16">
        <f t="shared" si="612"/>
        <v>0</v>
      </c>
      <c r="MI89" s="16">
        <f t="shared" si="612"/>
        <v>0</v>
      </c>
      <c r="MJ89" s="16">
        <f t="shared" si="612"/>
        <v>0</v>
      </c>
      <c r="MK89" s="16">
        <f t="shared" si="612"/>
        <v>0</v>
      </c>
      <c r="ML89" s="16">
        <f t="shared" si="612"/>
        <v>0</v>
      </c>
      <c r="MM89" s="16">
        <f t="shared" si="612"/>
        <v>0</v>
      </c>
      <c r="MN89" s="16">
        <f t="shared" si="612"/>
        <v>0</v>
      </c>
      <c r="MO89" s="16">
        <f t="shared" si="612"/>
        <v>0</v>
      </c>
      <c r="MP89" s="16">
        <f t="shared" si="612"/>
        <v>0</v>
      </c>
      <c r="MQ89" s="16">
        <f t="shared" si="612"/>
        <v>0</v>
      </c>
      <c r="MR89" s="16">
        <f t="shared" si="612"/>
        <v>0</v>
      </c>
      <c r="MS89" s="16">
        <f t="shared" si="612"/>
        <v>0</v>
      </c>
      <c r="MT89" s="16">
        <f t="shared" si="612"/>
        <v>0</v>
      </c>
      <c r="MU89" s="16">
        <f t="shared" si="612"/>
        <v>0</v>
      </c>
      <c r="MV89" s="16">
        <f t="shared" si="612"/>
        <v>0</v>
      </c>
      <c r="MW89" s="16">
        <f t="shared" si="612"/>
        <v>0</v>
      </c>
      <c r="MX89" s="16">
        <f t="shared" si="612"/>
        <v>0</v>
      </c>
      <c r="MY89" s="16">
        <f t="shared" si="612"/>
        <v>0</v>
      </c>
      <c r="MZ89" s="16">
        <f t="shared" si="612"/>
        <v>0</v>
      </c>
      <c r="NA89" s="1"/>
      <c r="NB89" s="19" t="str">
        <f t="shared" si="597"/>
        <v>Capacity Credits ($)</v>
      </c>
      <c r="NC89" s="16">
        <f t="shared" ref="NC89:NL90" si="613">SUMIF($E$3:$MZ$3,NC$3,$E89:$MZ89)</f>
        <v>-13684.953759999999</v>
      </c>
      <c r="ND89" s="16">
        <f t="shared" si="613"/>
        <v>-2095.1983999999998</v>
      </c>
      <c r="NE89" s="16">
        <f t="shared" si="613"/>
        <v>-10091.412819999998</v>
      </c>
      <c r="NF89" s="16">
        <f t="shared" si="613"/>
        <v>-9099.5017879999978</v>
      </c>
      <c r="NG89" s="16">
        <f t="shared" si="613"/>
        <v>-6172.5647600000011</v>
      </c>
      <c r="NH89" s="16">
        <f t="shared" si="613"/>
        <v>0</v>
      </c>
      <c r="NI89" s="16">
        <f t="shared" si="613"/>
        <v>0</v>
      </c>
      <c r="NJ89" s="16">
        <f t="shared" si="613"/>
        <v>0</v>
      </c>
      <c r="NK89" s="16">
        <f t="shared" si="613"/>
        <v>0</v>
      </c>
      <c r="NL89" s="16">
        <f t="shared" si="613"/>
        <v>0</v>
      </c>
      <c r="NM89" s="16">
        <f t="shared" ref="NM89:NV90" si="614">SUMIF($E$3:$MZ$3,NM$3,$E89:$MZ89)</f>
        <v>0</v>
      </c>
      <c r="NN89" s="16">
        <f t="shared" si="614"/>
        <v>0</v>
      </c>
      <c r="NO89" s="16">
        <f t="shared" si="614"/>
        <v>0</v>
      </c>
      <c r="NP89" s="16">
        <f t="shared" si="614"/>
        <v>0</v>
      </c>
      <c r="NQ89" s="16">
        <f t="shared" si="614"/>
        <v>0</v>
      </c>
      <c r="NR89" s="16">
        <f t="shared" si="614"/>
        <v>0</v>
      </c>
      <c r="NS89" s="16">
        <f t="shared" si="614"/>
        <v>0</v>
      </c>
      <c r="NT89" s="16">
        <f t="shared" si="614"/>
        <v>0</v>
      </c>
      <c r="NU89" s="16">
        <f t="shared" si="614"/>
        <v>0</v>
      </c>
      <c r="NV89" s="16">
        <f t="shared" si="614"/>
        <v>0</v>
      </c>
      <c r="NW89" s="16">
        <f t="shared" ref="NW89:OF90" si="615">SUMIF($E$3:$MZ$3,NW$3,$E89:$MZ89)</f>
        <v>0</v>
      </c>
      <c r="NX89" s="16">
        <f t="shared" si="615"/>
        <v>0</v>
      </c>
      <c r="NY89" s="16">
        <f t="shared" si="615"/>
        <v>0</v>
      </c>
      <c r="NZ89" s="16">
        <f t="shared" si="615"/>
        <v>0</v>
      </c>
      <c r="OA89" s="16">
        <f t="shared" si="615"/>
        <v>0</v>
      </c>
      <c r="OB89" s="16">
        <f t="shared" si="615"/>
        <v>0</v>
      </c>
      <c r="OC89" s="16">
        <f t="shared" si="615"/>
        <v>0</v>
      </c>
      <c r="OD89" s="16">
        <f t="shared" si="615"/>
        <v>0</v>
      </c>
      <c r="OE89" s="16">
        <f t="shared" si="615"/>
        <v>0</v>
      </c>
      <c r="OF89" s="16">
        <f t="shared" si="615"/>
        <v>0</v>
      </c>
      <c r="OH89" s="58" t="str">
        <f>_xlfn.CONCAT(C85," ",D89)</f>
        <v>Ryegate Facility Capacity Credits ($)</v>
      </c>
    </row>
    <row r="90" spans="2:398" x14ac:dyDescent="0.25">
      <c r="C90" s="3"/>
      <c r="D90" s="19" t="s">
        <v>270</v>
      </c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  <c r="HU90" s="16"/>
      <c r="HV90" s="16"/>
      <c r="HW90" s="16"/>
      <c r="HX90" s="16"/>
      <c r="HY90" s="16"/>
      <c r="HZ90" s="16"/>
      <c r="IA90" s="16"/>
      <c r="IB90" s="16"/>
      <c r="IC90" s="16"/>
      <c r="ID90" s="16"/>
      <c r="IE90" s="16"/>
      <c r="IF90" s="16"/>
      <c r="IG90" s="16"/>
      <c r="IH90" s="16"/>
      <c r="II90" s="16"/>
      <c r="IJ90" s="16"/>
      <c r="IK90" s="16"/>
      <c r="IL90" s="16"/>
      <c r="IM90" s="16"/>
      <c r="IN90" s="16"/>
      <c r="IO90" s="16"/>
      <c r="IP90" s="16"/>
      <c r="IQ90" s="16"/>
      <c r="IR90" s="16"/>
      <c r="IS90" s="16"/>
      <c r="IT90" s="16"/>
      <c r="IU90" s="16"/>
      <c r="IV90" s="16"/>
      <c r="IW90" s="16"/>
      <c r="IX90" s="16"/>
      <c r="IY90" s="16"/>
      <c r="IZ90" s="16"/>
      <c r="JA90" s="16"/>
      <c r="JB90" s="16"/>
      <c r="JC90" s="16"/>
      <c r="JD90" s="16"/>
      <c r="JE90" s="16"/>
      <c r="JF90" s="16"/>
      <c r="JG90" s="16"/>
      <c r="JH90" s="16"/>
      <c r="JI90" s="16"/>
      <c r="JJ90" s="16"/>
      <c r="JK90" s="16"/>
      <c r="JL90" s="16"/>
      <c r="JM90" s="16"/>
      <c r="JN90" s="16"/>
      <c r="JO90" s="16"/>
      <c r="JP90" s="16"/>
      <c r="JQ90" s="16"/>
      <c r="JR90" s="16"/>
      <c r="JS90" s="16"/>
      <c r="JT90" s="16"/>
      <c r="JU90" s="16"/>
      <c r="JV90" s="16"/>
      <c r="JW90" s="16"/>
      <c r="JX90" s="16"/>
      <c r="JY90" s="16"/>
      <c r="JZ90" s="16"/>
      <c r="KA90" s="16"/>
      <c r="KB90" s="16"/>
      <c r="KC90" s="16"/>
      <c r="KD90" s="16"/>
      <c r="KE90" s="16"/>
      <c r="KF90" s="16"/>
      <c r="KG90" s="16"/>
      <c r="KH90" s="16"/>
      <c r="KI90" s="16"/>
      <c r="KJ90" s="16"/>
      <c r="KK90" s="16"/>
      <c r="KL90" s="16"/>
      <c r="KM90" s="16"/>
      <c r="KN90" s="16"/>
      <c r="KO90" s="16"/>
      <c r="KP90" s="16"/>
      <c r="KQ90" s="16"/>
      <c r="KR90" s="16"/>
      <c r="KS90" s="16"/>
      <c r="KT90" s="16"/>
      <c r="KU90" s="16"/>
      <c r="KV90" s="16"/>
      <c r="KW90" s="16"/>
      <c r="KX90" s="16"/>
      <c r="KY90" s="16"/>
      <c r="KZ90" s="16"/>
      <c r="LA90" s="16"/>
      <c r="LB90" s="16"/>
      <c r="LC90" s="16"/>
      <c r="LD90" s="16"/>
      <c r="LE90" s="16"/>
      <c r="LF90" s="16"/>
      <c r="LG90" s="16"/>
      <c r="LH90" s="16"/>
      <c r="LI90" s="16"/>
      <c r="LJ90" s="16"/>
      <c r="LK90" s="16"/>
      <c r="LL90" s="16"/>
      <c r="LM90" s="16"/>
      <c r="LN90" s="16"/>
      <c r="LO90" s="16"/>
      <c r="LP90" s="16"/>
      <c r="LQ90" s="16"/>
      <c r="LR90" s="16"/>
      <c r="LS90" s="16"/>
      <c r="LT90" s="16"/>
      <c r="LU90" s="16"/>
      <c r="LV90" s="16"/>
      <c r="LW90" s="16"/>
      <c r="LX90" s="16"/>
      <c r="LY90" s="16"/>
      <c r="LZ90" s="16"/>
      <c r="MA90" s="16"/>
      <c r="MB90" s="16"/>
      <c r="MC90" s="16"/>
      <c r="MD90" s="16"/>
      <c r="ME90" s="16"/>
      <c r="MF90" s="16"/>
      <c r="MG90" s="16"/>
      <c r="MH90" s="16"/>
      <c r="MI90" s="16"/>
      <c r="MJ90" s="16"/>
      <c r="MK90" s="16"/>
      <c r="ML90" s="16"/>
      <c r="MM90" s="16"/>
      <c r="MN90" s="16"/>
      <c r="MO90" s="16"/>
      <c r="MP90" s="16"/>
      <c r="MQ90" s="16"/>
      <c r="MR90" s="16"/>
      <c r="MS90" s="16"/>
      <c r="MT90" s="16"/>
      <c r="MU90" s="16"/>
      <c r="MV90" s="16"/>
      <c r="MW90" s="16"/>
      <c r="MX90" s="16"/>
      <c r="MY90" s="16"/>
      <c r="MZ90" s="16"/>
      <c r="NA90" s="1"/>
      <c r="NB90" s="19" t="str">
        <f t="shared" si="597"/>
        <v>Self Supply Credits ($)</v>
      </c>
      <c r="NC90" s="16">
        <f t="shared" si="613"/>
        <v>0</v>
      </c>
      <c r="ND90" s="16">
        <f t="shared" si="613"/>
        <v>0</v>
      </c>
      <c r="NE90" s="16">
        <f t="shared" si="613"/>
        <v>0</v>
      </c>
      <c r="NF90" s="16">
        <f t="shared" si="613"/>
        <v>0</v>
      </c>
      <c r="NG90" s="16">
        <f t="shared" si="613"/>
        <v>0</v>
      </c>
      <c r="NH90" s="16">
        <f t="shared" si="613"/>
        <v>0</v>
      </c>
      <c r="NI90" s="16">
        <f t="shared" si="613"/>
        <v>0</v>
      </c>
      <c r="NJ90" s="16">
        <f t="shared" si="613"/>
        <v>0</v>
      </c>
      <c r="NK90" s="16">
        <f t="shared" si="613"/>
        <v>0</v>
      </c>
      <c r="NL90" s="16">
        <f t="shared" si="613"/>
        <v>0</v>
      </c>
      <c r="NM90" s="16">
        <f t="shared" si="614"/>
        <v>0</v>
      </c>
      <c r="NN90" s="16">
        <f t="shared" si="614"/>
        <v>0</v>
      </c>
      <c r="NO90" s="16">
        <f t="shared" si="614"/>
        <v>0</v>
      </c>
      <c r="NP90" s="16">
        <f t="shared" si="614"/>
        <v>0</v>
      </c>
      <c r="NQ90" s="16">
        <f t="shared" si="614"/>
        <v>0</v>
      </c>
      <c r="NR90" s="16">
        <f t="shared" si="614"/>
        <v>0</v>
      </c>
      <c r="NS90" s="16">
        <f t="shared" si="614"/>
        <v>0</v>
      </c>
      <c r="NT90" s="16">
        <f t="shared" si="614"/>
        <v>0</v>
      </c>
      <c r="NU90" s="16">
        <f t="shared" si="614"/>
        <v>0</v>
      </c>
      <c r="NV90" s="16">
        <f t="shared" si="614"/>
        <v>0</v>
      </c>
      <c r="NW90" s="16">
        <f t="shared" si="615"/>
        <v>0</v>
      </c>
      <c r="NX90" s="16">
        <f t="shared" si="615"/>
        <v>0</v>
      </c>
      <c r="NY90" s="16">
        <f t="shared" si="615"/>
        <v>0</v>
      </c>
      <c r="NZ90" s="16">
        <f t="shared" si="615"/>
        <v>0</v>
      </c>
      <c r="OA90" s="16">
        <f t="shared" si="615"/>
        <v>0</v>
      </c>
      <c r="OB90" s="16">
        <f t="shared" si="615"/>
        <v>0</v>
      </c>
      <c r="OC90" s="16">
        <f t="shared" si="615"/>
        <v>0</v>
      </c>
      <c r="OD90" s="16">
        <f t="shared" si="615"/>
        <v>0</v>
      </c>
      <c r="OE90" s="16">
        <f t="shared" si="615"/>
        <v>0</v>
      </c>
      <c r="OF90" s="16">
        <f t="shared" si="615"/>
        <v>0</v>
      </c>
      <c r="OH90" s="146"/>
    </row>
    <row r="92" spans="2:398" x14ac:dyDescent="0.25">
      <c r="B92" s="37" t="s">
        <v>31</v>
      </c>
      <c r="C92" s="23" t="s">
        <v>59</v>
      </c>
      <c r="D92" s="19" t="s">
        <v>73</v>
      </c>
      <c r="E92" s="14">
        <f>+Cap_MW_Lookups!C52</f>
        <v>0.6</v>
      </c>
      <c r="F92" s="14">
        <f>+Cap_MW_Lookups!D52</f>
        <v>0.6</v>
      </c>
      <c r="G92" s="14">
        <f>+Cap_MW_Lookups!E52</f>
        <v>0.6</v>
      </c>
      <c r="H92" s="14">
        <f>+Cap_MW_Lookups!F52</f>
        <v>0.6</v>
      </c>
      <c r="I92" s="14">
        <f>+Cap_MW_Lookups!G52</f>
        <v>0.6</v>
      </c>
      <c r="J92" s="14">
        <f>+Cap_MW_Lookups!H52</f>
        <v>0.52</v>
      </c>
      <c r="K92" s="14">
        <f>+Cap_MW_Lookups!I52</f>
        <v>0.52</v>
      </c>
      <c r="L92" s="14">
        <f>+Cap_MW_Lookups!J52</f>
        <v>0.52</v>
      </c>
      <c r="M92" s="14">
        <f>+Cap_MW_Lookups!K52</f>
        <v>0.52</v>
      </c>
      <c r="N92" s="14">
        <f>+Cap_MW_Lookups!L52</f>
        <v>0.52</v>
      </c>
      <c r="O92" s="14">
        <f>+Cap_MW_Lookups!M52</f>
        <v>0.52</v>
      </c>
      <c r="P92" s="14">
        <f>+Cap_MW_Lookups!N52</f>
        <v>0.52</v>
      </c>
      <c r="Q92" s="14">
        <f>+Cap_MW_Lookups!O52</f>
        <v>0.52</v>
      </c>
      <c r="R92" s="14">
        <f>+Cap_MW_Lookups!P52</f>
        <v>0.52</v>
      </c>
      <c r="S92" s="14">
        <f>+Cap_MW_Lookups!Q52</f>
        <v>0.52</v>
      </c>
      <c r="T92" s="14">
        <f>+Cap_MW_Lookups!R52</f>
        <v>0.52</v>
      </c>
      <c r="U92" s="14">
        <f>+Cap_MW_Lookups!S52</f>
        <v>0.52</v>
      </c>
      <c r="V92" s="14">
        <f>+Cap_MW_Lookups!T52</f>
        <v>0.52</v>
      </c>
      <c r="W92" s="14">
        <f>+Cap_MW_Lookups!U52</f>
        <v>0.52</v>
      </c>
      <c r="X92" s="14">
        <f>+Cap_MW_Lookups!V52</f>
        <v>0.52</v>
      </c>
      <c r="Y92" s="14">
        <f>+Cap_MW_Lookups!W52</f>
        <v>0.52</v>
      </c>
      <c r="Z92" s="14">
        <f>+Cap_MW_Lookups!X52</f>
        <v>0.52</v>
      </c>
      <c r="AA92" s="14">
        <f>+Cap_MW_Lookups!Y52</f>
        <v>0.52</v>
      </c>
      <c r="AB92" s="14">
        <f>+Cap_MW_Lookups!Z52</f>
        <v>0.52</v>
      </c>
      <c r="AC92" s="14">
        <f>+Cap_MW_Lookups!AA52</f>
        <v>0.52</v>
      </c>
      <c r="AD92" s="14">
        <f>+Cap_MW_Lookups!AB52</f>
        <v>0.52</v>
      </c>
      <c r="AE92" s="14">
        <f>+Cap_MW_Lookups!AC52</f>
        <v>0.52</v>
      </c>
      <c r="AF92" s="14">
        <f>+Cap_MW_Lookups!AD52</f>
        <v>0.52</v>
      </c>
      <c r="AG92" s="14">
        <f>+Cap_MW_Lookups!AE52</f>
        <v>0.52</v>
      </c>
      <c r="AH92" s="14">
        <f>+Cap_MW_Lookups!AF52</f>
        <v>0.52</v>
      </c>
      <c r="AI92" s="14">
        <f>+Cap_MW_Lookups!AG52</f>
        <v>0.52</v>
      </c>
      <c r="AJ92" s="14">
        <f>+Cap_MW_Lookups!AH52</f>
        <v>0.52</v>
      </c>
      <c r="AK92" s="14">
        <f>+Cap_MW_Lookups!AI52</f>
        <v>0.52</v>
      </c>
      <c r="AL92" s="14">
        <f>+Cap_MW_Lookups!AJ52</f>
        <v>0.52</v>
      </c>
      <c r="AM92" s="14">
        <f>+Cap_MW_Lookups!AK52</f>
        <v>0.52</v>
      </c>
      <c r="AN92" s="14">
        <f>+Cap_MW_Lookups!AL52</f>
        <v>0.52</v>
      </c>
      <c r="AO92" s="14">
        <f>+Cap_MW_Lookups!AM52</f>
        <v>0.52</v>
      </c>
      <c r="AP92" s="14">
        <f>+Cap_MW_Lookups!AN52</f>
        <v>0.52</v>
      </c>
      <c r="AQ92" s="14">
        <f>+Cap_MW_Lookups!AO52</f>
        <v>0.52</v>
      </c>
      <c r="AR92" s="14">
        <f>+Cap_MW_Lookups!AP52</f>
        <v>0.52</v>
      </c>
      <c r="AS92" s="14">
        <f>+Cap_MW_Lookups!AQ52</f>
        <v>0.52</v>
      </c>
      <c r="AT92" s="14">
        <f>+Cap_MW_Lookups!AR52</f>
        <v>0.52</v>
      </c>
      <c r="AU92" s="14">
        <f>+Cap_MW_Lookups!AS52</f>
        <v>0.52</v>
      </c>
      <c r="AV92" s="14">
        <f>+Cap_MW_Lookups!AT52</f>
        <v>0.52</v>
      </c>
      <c r="AW92" s="14">
        <f>+Cap_MW_Lookups!AU52</f>
        <v>0.52</v>
      </c>
      <c r="AX92" s="14">
        <f>+Cap_MW_Lookups!AV52</f>
        <v>0.52</v>
      </c>
      <c r="AY92" s="14">
        <f>+Cap_MW_Lookups!AW52</f>
        <v>0.52</v>
      </c>
      <c r="AZ92" s="14">
        <f>+Cap_MW_Lookups!AX52</f>
        <v>0.52</v>
      </c>
      <c r="BA92" s="14">
        <f>+Cap_MW_Lookups!AY52</f>
        <v>0.52</v>
      </c>
      <c r="BB92" s="14">
        <f>+Cap_MW_Lookups!AZ52</f>
        <v>0.52</v>
      </c>
      <c r="BC92" s="14">
        <f>+Cap_MW_Lookups!BA52</f>
        <v>0.52</v>
      </c>
      <c r="BD92" s="14">
        <f>+Cap_MW_Lookups!BB52</f>
        <v>0.52</v>
      </c>
      <c r="BE92" s="14">
        <f>+Cap_MW_Lookups!BC52</f>
        <v>0.52</v>
      </c>
      <c r="BF92" s="14">
        <f>+Cap_MW_Lookups!BD52</f>
        <v>0.52</v>
      </c>
      <c r="BG92" s="14">
        <f>+Cap_MW_Lookups!BE52</f>
        <v>0.52</v>
      </c>
      <c r="BH92" s="14">
        <f>+Cap_MW_Lookups!BF52</f>
        <v>0.52</v>
      </c>
      <c r="BI92" s="14">
        <f>+Cap_MW_Lookups!BG52</f>
        <v>0.52</v>
      </c>
      <c r="BJ92" s="14">
        <f>+Cap_MW_Lookups!BH52</f>
        <v>0.52</v>
      </c>
      <c r="BK92" s="14">
        <f>+Cap_MW_Lookups!BI52</f>
        <v>0.52</v>
      </c>
      <c r="BL92" s="14">
        <f>+Cap_MW_Lookups!BJ52</f>
        <v>0.52</v>
      </c>
      <c r="BM92" s="14">
        <f>+Cap_MW_Lookups!BK52</f>
        <v>0.52</v>
      </c>
      <c r="BN92" s="14">
        <f>+Cap_MW_Lookups!BL52</f>
        <v>0.52</v>
      </c>
      <c r="BO92" s="14">
        <f>+Cap_MW_Lookups!BM52</f>
        <v>0.52</v>
      </c>
      <c r="BP92" s="14">
        <f>+Cap_MW_Lookups!BN52</f>
        <v>0.52</v>
      </c>
      <c r="BQ92" s="14">
        <f>+Cap_MW_Lookups!BO52</f>
        <v>0.52</v>
      </c>
      <c r="BR92" s="14">
        <f>+Cap_MW_Lookups!BP52</f>
        <v>0.52</v>
      </c>
      <c r="BS92" s="14">
        <f>+Cap_MW_Lookups!BQ52</f>
        <v>0.52</v>
      </c>
      <c r="BT92" s="14">
        <f>+Cap_MW_Lookups!BR52</f>
        <v>0.52</v>
      </c>
      <c r="BU92" s="14">
        <f>+Cap_MW_Lookups!BS52</f>
        <v>0.52</v>
      </c>
      <c r="BV92" s="14">
        <f>+Cap_MW_Lookups!BT52</f>
        <v>0.52</v>
      </c>
      <c r="BW92" s="14">
        <f>+Cap_MW_Lookups!BU52</f>
        <v>0.52</v>
      </c>
      <c r="BX92" s="14">
        <f>+Cap_MW_Lookups!BV52</f>
        <v>0.52</v>
      </c>
      <c r="BY92" s="14">
        <f>+Cap_MW_Lookups!BW52</f>
        <v>0.52</v>
      </c>
      <c r="BZ92" s="14">
        <f>+Cap_MW_Lookups!BX52</f>
        <v>0.52</v>
      </c>
      <c r="CA92" s="14">
        <f>+Cap_MW_Lookups!BY52</f>
        <v>0.52</v>
      </c>
      <c r="CB92" s="14">
        <f>+Cap_MW_Lookups!BZ52</f>
        <v>0.52</v>
      </c>
      <c r="CC92" s="14">
        <f>+Cap_MW_Lookups!CA52</f>
        <v>0.52</v>
      </c>
      <c r="CD92" s="14">
        <f>+Cap_MW_Lookups!CB52</f>
        <v>0.52</v>
      </c>
      <c r="CE92" s="14">
        <f>+Cap_MW_Lookups!CC52</f>
        <v>0.52</v>
      </c>
      <c r="CF92" s="14">
        <f>+Cap_MW_Lookups!CD52</f>
        <v>0.52</v>
      </c>
      <c r="CG92" s="14">
        <f>+Cap_MW_Lookups!CE52</f>
        <v>0.52</v>
      </c>
      <c r="CH92" s="14">
        <f>+Cap_MW_Lookups!CF52</f>
        <v>0.52</v>
      </c>
      <c r="CI92" s="14">
        <f>+Cap_MW_Lookups!CG52</f>
        <v>0.52</v>
      </c>
      <c r="CJ92" s="14">
        <f>+Cap_MW_Lookups!CH52</f>
        <v>0.52</v>
      </c>
      <c r="CK92" s="14">
        <f>+Cap_MW_Lookups!CI52</f>
        <v>0.52</v>
      </c>
      <c r="CL92" s="14">
        <f>+Cap_MW_Lookups!CJ52</f>
        <v>0.52</v>
      </c>
      <c r="CM92" s="14">
        <f>+Cap_MW_Lookups!CK52</f>
        <v>0.52</v>
      </c>
      <c r="CN92" s="14">
        <f>+Cap_MW_Lookups!CL52</f>
        <v>0.52</v>
      </c>
      <c r="CO92" s="14">
        <f>+Cap_MW_Lookups!CM52</f>
        <v>0.52</v>
      </c>
      <c r="CP92" s="14">
        <f>+Cap_MW_Lookups!CN52</f>
        <v>0.52</v>
      </c>
      <c r="CQ92" s="14">
        <f>+Cap_MW_Lookups!CO52</f>
        <v>0.52</v>
      </c>
      <c r="CR92" s="14">
        <f>+Cap_MW_Lookups!CP52</f>
        <v>0.52</v>
      </c>
      <c r="CS92" s="14">
        <f>+Cap_MW_Lookups!CQ52</f>
        <v>0.52</v>
      </c>
      <c r="CT92" s="14">
        <f>+Cap_MW_Lookups!CR52</f>
        <v>0.52</v>
      </c>
      <c r="CU92" s="14">
        <f>+Cap_MW_Lookups!CS52</f>
        <v>0.52</v>
      </c>
      <c r="CV92" s="14">
        <f>+Cap_MW_Lookups!CT52</f>
        <v>0.52</v>
      </c>
      <c r="CW92" s="14">
        <f>+Cap_MW_Lookups!CU52</f>
        <v>0.52</v>
      </c>
      <c r="CX92" s="14">
        <f>+Cap_MW_Lookups!CV52</f>
        <v>0.52</v>
      </c>
      <c r="CY92" s="14">
        <f>+Cap_MW_Lookups!CW52</f>
        <v>0.52</v>
      </c>
      <c r="CZ92" s="14">
        <f>+Cap_MW_Lookups!CX52</f>
        <v>0.52</v>
      </c>
      <c r="DA92" s="14">
        <f>+Cap_MW_Lookups!CY52</f>
        <v>0.52</v>
      </c>
      <c r="DB92" s="14">
        <f>+Cap_MW_Lookups!CZ52</f>
        <v>0.32</v>
      </c>
      <c r="DC92" s="14">
        <f>+Cap_MW_Lookups!DA52</f>
        <v>0.32</v>
      </c>
      <c r="DD92" s="14">
        <f>+Cap_MW_Lookups!DB52</f>
        <v>0.32</v>
      </c>
      <c r="DE92" s="14">
        <f>+Cap_MW_Lookups!DC52</f>
        <v>0.32</v>
      </c>
      <c r="DF92" s="14">
        <f>+Cap_MW_Lookups!DD52</f>
        <v>0.32</v>
      </c>
      <c r="DG92" s="14">
        <f>+Cap_MW_Lookups!DE52</f>
        <v>0.32</v>
      </c>
      <c r="DH92" s="14">
        <f>+Cap_MW_Lookups!DF52</f>
        <v>0.32</v>
      </c>
      <c r="DI92" s="14">
        <f>+Cap_MW_Lookups!DG52</f>
        <v>0.32</v>
      </c>
      <c r="DJ92" s="14">
        <f>+Cap_MW_Lookups!DH52</f>
        <v>0.32</v>
      </c>
      <c r="DK92" s="14">
        <f>+Cap_MW_Lookups!DI52</f>
        <v>0.32</v>
      </c>
      <c r="DL92" s="14">
        <f>+Cap_MW_Lookups!DJ52</f>
        <v>0.32</v>
      </c>
      <c r="DM92" s="14">
        <f>+Cap_MW_Lookups!DK52</f>
        <v>0.32</v>
      </c>
      <c r="DN92" s="14">
        <f>+Cap_MW_Lookups!DL52</f>
        <v>0.32</v>
      </c>
      <c r="DO92" s="14">
        <f>+Cap_MW_Lookups!DM52</f>
        <v>0.32</v>
      </c>
      <c r="DP92" s="14">
        <f>+Cap_MW_Lookups!DN52</f>
        <v>0.32</v>
      </c>
      <c r="DQ92" s="14">
        <f>+Cap_MW_Lookups!DO52</f>
        <v>0.32</v>
      </c>
      <c r="DR92" s="14">
        <f>+Cap_MW_Lookups!DP52</f>
        <v>0.32</v>
      </c>
      <c r="DS92" s="14">
        <f>+Cap_MW_Lookups!DQ52</f>
        <v>0.32</v>
      </c>
      <c r="DT92" s="14">
        <f>+Cap_MW_Lookups!DR52</f>
        <v>0.32</v>
      </c>
      <c r="DU92" s="14">
        <f>+Cap_MW_Lookups!DS52</f>
        <v>0.32</v>
      </c>
      <c r="DV92" s="14">
        <f>+Cap_MW_Lookups!DT52</f>
        <v>0.32</v>
      </c>
      <c r="DW92" s="14">
        <f>+Cap_MW_Lookups!DU52</f>
        <v>0.32</v>
      </c>
      <c r="DX92" s="14">
        <f>+Cap_MW_Lookups!DV52</f>
        <v>0.32</v>
      </c>
      <c r="DY92" s="14">
        <f>+Cap_MW_Lookups!DW52</f>
        <v>0.32</v>
      </c>
      <c r="DZ92" s="14">
        <f>+Cap_MW_Lookups!DX52</f>
        <v>0.32</v>
      </c>
      <c r="EA92" s="14">
        <f>+Cap_MW_Lookups!DY52</f>
        <v>0.32</v>
      </c>
      <c r="EB92" s="14">
        <f>+Cap_MW_Lookups!DZ52</f>
        <v>0.32</v>
      </c>
      <c r="EC92" s="14">
        <f>+Cap_MW_Lookups!EA52</f>
        <v>0.32</v>
      </c>
      <c r="ED92" s="14">
        <f>+Cap_MW_Lookups!EB52</f>
        <v>0.32</v>
      </c>
      <c r="EE92" s="14">
        <f>+Cap_MW_Lookups!EC52</f>
        <v>0.32</v>
      </c>
      <c r="EF92" s="14">
        <f>+Cap_MW_Lookups!ED52</f>
        <v>0.32</v>
      </c>
      <c r="EG92" s="14">
        <f>+Cap_MW_Lookups!EE52</f>
        <v>0.32</v>
      </c>
      <c r="EH92" s="14">
        <f>+Cap_MW_Lookups!EF52</f>
        <v>0.32</v>
      </c>
      <c r="EI92" s="14">
        <f>+Cap_MW_Lookups!EG52</f>
        <v>0.32</v>
      </c>
      <c r="EJ92" s="14">
        <f>+Cap_MW_Lookups!EH52</f>
        <v>0.32</v>
      </c>
      <c r="EK92" s="14">
        <f>+Cap_MW_Lookups!EI52</f>
        <v>0.32</v>
      </c>
      <c r="EL92" s="14">
        <f>+Cap_MW_Lookups!EJ52</f>
        <v>0.32</v>
      </c>
      <c r="EM92" s="14">
        <f>+Cap_MW_Lookups!EK52</f>
        <v>0.32</v>
      </c>
      <c r="EN92" s="14">
        <f>+Cap_MW_Lookups!EL52</f>
        <v>0.32</v>
      </c>
      <c r="EO92" s="14">
        <f>+Cap_MW_Lookups!EM52</f>
        <v>0.32</v>
      </c>
      <c r="EP92" s="14">
        <f>+Cap_MW_Lookups!EN52</f>
        <v>0.32</v>
      </c>
      <c r="EQ92" s="14">
        <f>+Cap_MW_Lookups!EO52</f>
        <v>0.32</v>
      </c>
      <c r="ER92" s="14">
        <f>+Cap_MW_Lookups!EP52</f>
        <v>0.32</v>
      </c>
      <c r="ES92" s="14">
        <f>+Cap_MW_Lookups!EQ52</f>
        <v>0.32</v>
      </c>
      <c r="ET92" s="14">
        <f>+Cap_MW_Lookups!ER52</f>
        <v>0.32</v>
      </c>
      <c r="EU92" s="14">
        <f>+Cap_MW_Lookups!ES52</f>
        <v>0.32</v>
      </c>
      <c r="EV92" s="14">
        <f>+Cap_MW_Lookups!ET52</f>
        <v>0.32</v>
      </c>
      <c r="EW92" s="14">
        <f>+Cap_MW_Lookups!EU52</f>
        <v>0.32</v>
      </c>
      <c r="EX92" s="14">
        <f>+Cap_MW_Lookups!EV52</f>
        <v>0.32</v>
      </c>
      <c r="EY92" s="14">
        <f>+Cap_MW_Lookups!EW52</f>
        <v>0.32</v>
      </c>
      <c r="EZ92" s="14">
        <f>+Cap_MW_Lookups!EX52</f>
        <v>0.32</v>
      </c>
      <c r="FA92" s="14">
        <f>+Cap_MW_Lookups!EY52</f>
        <v>0.32</v>
      </c>
      <c r="FB92" s="14">
        <f>+Cap_MW_Lookups!EZ52</f>
        <v>0.32</v>
      </c>
      <c r="FC92" s="14">
        <f>+Cap_MW_Lookups!FA52</f>
        <v>0.32</v>
      </c>
      <c r="FD92" s="14">
        <f>+Cap_MW_Lookups!FB52</f>
        <v>0.32</v>
      </c>
      <c r="FE92" s="14">
        <f>+Cap_MW_Lookups!FC52</f>
        <v>0.32</v>
      </c>
      <c r="FF92" s="14">
        <f>+Cap_MW_Lookups!FD52</f>
        <v>0.32</v>
      </c>
      <c r="FG92" s="14">
        <f>+Cap_MW_Lookups!FE52</f>
        <v>0.32</v>
      </c>
      <c r="FH92" s="14">
        <f>+Cap_MW_Lookups!FF52</f>
        <v>0.32</v>
      </c>
      <c r="FI92" s="14">
        <f>+Cap_MW_Lookups!FG52</f>
        <v>0.32</v>
      </c>
      <c r="FJ92" s="14">
        <f>+Cap_MW_Lookups!FH52</f>
        <v>0.32</v>
      </c>
      <c r="FK92" s="14">
        <f>+Cap_MW_Lookups!FI52</f>
        <v>0.32</v>
      </c>
      <c r="FL92" s="14">
        <f>+Cap_MW_Lookups!FJ52</f>
        <v>0.32</v>
      </c>
      <c r="FM92" s="14">
        <f>+Cap_MW_Lookups!FK52</f>
        <v>0.32</v>
      </c>
      <c r="FN92" s="14">
        <f>+Cap_MW_Lookups!FL52</f>
        <v>0.32</v>
      </c>
      <c r="FO92" s="14">
        <f>+Cap_MW_Lookups!FM52</f>
        <v>0.32</v>
      </c>
      <c r="FP92" s="14">
        <f>+Cap_MW_Lookups!FN52</f>
        <v>0.32</v>
      </c>
      <c r="FQ92" s="14">
        <f>+Cap_MW_Lookups!FO52</f>
        <v>0</v>
      </c>
      <c r="FR92" s="14">
        <f>+Cap_MW_Lookups!FP52</f>
        <v>0</v>
      </c>
      <c r="FS92" s="14">
        <f>+Cap_MW_Lookups!FQ52</f>
        <v>0</v>
      </c>
      <c r="FT92" s="14">
        <f>+Cap_MW_Lookups!FR52</f>
        <v>0</v>
      </c>
      <c r="FU92" s="14">
        <f>+Cap_MW_Lookups!FS52</f>
        <v>0</v>
      </c>
      <c r="FV92" s="14">
        <f>+Cap_MW_Lookups!FT52</f>
        <v>0</v>
      </c>
      <c r="FW92" s="14">
        <f>+Cap_MW_Lookups!FU52</f>
        <v>0</v>
      </c>
      <c r="FX92" s="14">
        <f>+Cap_MW_Lookups!FV52</f>
        <v>0</v>
      </c>
      <c r="FY92" s="14">
        <f>+Cap_MW_Lookups!FW52</f>
        <v>0</v>
      </c>
      <c r="FZ92" s="14">
        <f>+Cap_MW_Lookups!FX52</f>
        <v>0</v>
      </c>
      <c r="GA92" s="14">
        <f>+Cap_MW_Lookups!FY52</f>
        <v>0</v>
      </c>
      <c r="GB92" s="14">
        <f>+Cap_MW_Lookups!FZ52</f>
        <v>0</v>
      </c>
      <c r="GC92" s="14">
        <f>+Cap_MW_Lookups!GA52</f>
        <v>0</v>
      </c>
      <c r="GD92" s="14">
        <f>+Cap_MW_Lookups!GB52</f>
        <v>0</v>
      </c>
      <c r="GE92" s="14">
        <f>+Cap_MW_Lookups!GC52</f>
        <v>0</v>
      </c>
      <c r="GF92" s="14">
        <f>+Cap_MW_Lookups!GD52</f>
        <v>0</v>
      </c>
      <c r="GG92" s="14">
        <f>+Cap_MW_Lookups!GE52</f>
        <v>0</v>
      </c>
      <c r="GH92" s="14">
        <f>+Cap_MW_Lookups!GF52</f>
        <v>0</v>
      </c>
      <c r="GI92" s="14">
        <f>+Cap_MW_Lookups!GG52</f>
        <v>0</v>
      </c>
      <c r="GJ92" s="14">
        <f>+Cap_MW_Lookups!GH52</f>
        <v>0</v>
      </c>
      <c r="GK92" s="14">
        <f>+Cap_MW_Lookups!GI52</f>
        <v>0</v>
      </c>
      <c r="GL92" s="14">
        <f>+Cap_MW_Lookups!GJ52</f>
        <v>0</v>
      </c>
      <c r="GM92" s="14">
        <f>+Cap_MW_Lookups!GK52</f>
        <v>0</v>
      </c>
      <c r="GN92" s="14">
        <f>+Cap_MW_Lookups!GL52</f>
        <v>0</v>
      </c>
      <c r="GO92" s="14">
        <f>+Cap_MW_Lookups!GM52</f>
        <v>0</v>
      </c>
      <c r="GP92" s="14">
        <f>+Cap_MW_Lookups!GN52</f>
        <v>0</v>
      </c>
      <c r="GQ92" s="14">
        <f>+Cap_MW_Lookups!GO52</f>
        <v>0</v>
      </c>
      <c r="GR92" s="14">
        <f>+Cap_MW_Lookups!GP52</f>
        <v>0</v>
      </c>
      <c r="GS92" s="14">
        <f>+Cap_MW_Lookups!GQ52</f>
        <v>0</v>
      </c>
      <c r="GT92" s="14">
        <f>+Cap_MW_Lookups!GR52</f>
        <v>0</v>
      </c>
      <c r="GU92" s="14">
        <f>+Cap_MW_Lookups!GS52</f>
        <v>0</v>
      </c>
      <c r="GV92" s="14">
        <f>+Cap_MW_Lookups!GT52</f>
        <v>0</v>
      </c>
      <c r="GW92" s="14">
        <f>+Cap_MW_Lookups!GU52</f>
        <v>0</v>
      </c>
      <c r="GX92" s="14">
        <f>+Cap_MW_Lookups!GV52</f>
        <v>0</v>
      </c>
      <c r="GY92" s="14">
        <f>+Cap_MW_Lookups!GW52</f>
        <v>0</v>
      </c>
      <c r="GZ92" s="14">
        <f>+Cap_MW_Lookups!GX52</f>
        <v>0</v>
      </c>
      <c r="HA92" s="14">
        <f>+Cap_MW_Lookups!GY52</f>
        <v>0</v>
      </c>
      <c r="HB92" s="14">
        <f>+Cap_MW_Lookups!GZ52</f>
        <v>0</v>
      </c>
      <c r="HC92" s="14">
        <f>+Cap_MW_Lookups!HA52</f>
        <v>0</v>
      </c>
      <c r="HD92" s="14">
        <f>+Cap_MW_Lookups!HB52</f>
        <v>0</v>
      </c>
      <c r="HE92" s="14">
        <f>+Cap_MW_Lookups!HC52</f>
        <v>0</v>
      </c>
      <c r="HF92" s="14">
        <f>+Cap_MW_Lookups!HD52</f>
        <v>0</v>
      </c>
      <c r="HG92" s="14">
        <f>+Cap_MW_Lookups!HE52</f>
        <v>0</v>
      </c>
      <c r="HH92" s="14">
        <f>+Cap_MW_Lookups!HF52</f>
        <v>0</v>
      </c>
      <c r="HI92" s="14">
        <f>+Cap_MW_Lookups!HG52</f>
        <v>0</v>
      </c>
      <c r="HJ92" s="14">
        <f>+Cap_MW_Lookups!HH52</f>
        <v>0</v>
      </c>
      <c r="HK92" s="14">
        <f>+Cap_MW_Lookups!HI52</f>
        <v>0</v>
      </c>
      <c r="HL92" s="14">
        <f>+Cap_MW_Lookups!HJ52</f>
        <v>0</v>
      </c>
      <c r="HM92" s="14">
        <f>+Cap_MW_Lookups!HK52</f>
        <v>0</v>
      </c>
      <c r="HN92" s="14">
        <f>+Cap_MW_Lookups!HL52</f>
        <v>0</v>
      </c>
      <c r="HO92" s="14">
        <f>+Cap_MW_Lookups!HM52</f>
        <v>0</v>
      </c>
      <c r="HP92" s="14">
        <f>+Cap_MW_Lookups!HN52</f>
        <v>0</v>
      </c>
      <c r="HQ92" s="14">
        <f>+Cap_MW_Lookups!HO52</f>
        <v>0</v>
      </c>
      <c r="HR92" s="14">
        <f>+Cap_MW_Lookups!HP52</f>
        <v>0</v>
      </c>
      <c r="HS92" s="14">
        <f>+Cap_MW_Lookups!HQ52</f>
        <v>0</v>
      </c>
      <c r="HT92" s="14">
        <f>+Cap_MW_Lookups!HR52</f>
        <v>0</v>
      </c>
      <c r="HU92" s="14">
        <f>+Cap_MW_Lookups!HS52</f>
        <v>0</v>
      </c>
      <c r="HV92" s="14">
        <f>+Cap_MW_Lookups!HT52</f>
        <v>0</v>
      </c>
      <c r="HW92" s="14">
        <f>+Cap_MW_Lookups!HU52</f>
        <v>0</v>
      </c>
      <c r="HX92" s="14">
        <f>+Cap_MW_Lookups!HV52</f>
        <v>0</v>
      </c>
      <c r="HY92" s="14">
        <f>+Cap_MW_Lookups!HW52</f>
        <v>0</v>
      </c>
      <c r="HZ92" s="14">
        <f>+Cap_MW_Lookups!HX52</f>
        <v>0</v>
      </c>
      <c r="IA92" s="14">
        <f>+Cap_MW_Lookups!HY52</f>
        <v>0</v>
      </c>
      <c r="IB92" s="14">
        <f>+Cap_MW_Lookups!HZ52</f>
        <v>0</v>
      </c>
      <c r="IC92" s="14">
        <f>+Cap_MW_Lookups!IA52</f>
        <v>0</v>
      </c>
      <c r="ID92" s="14">
        <f>+Cap_MW_Lookups!IB52</f>
        <v>0</v>
      </c>
      <c r="IE92" s="14">
        <f>+Cap_MW_Lookups!IC52</f>
        <v>0</v>
      </c>
      <c r="IF92" s="14">
        <f>+Cap_MW_Lookups!ID52</f>
        <v>0</v>
      </c>
      <c r="IG92" s="14">
        <f>+Cap_MW_Lookups!IE52</f>
        <v>0</v>
      </c>
      <c r="IH92" s="14">
        <f>+Cap_MW_Lookups!IF52</f>
        <v>0</v>
      </c>
      <c r="II92" s="14">
        <f>+Cap_MW_Lookups!IG52</f>
        <v>0</v>
      </c>
      <c r="IJ92" s="14">
        <f>+Cap_MW_Lookups!IH52</f>
        <v>0</v>
      </c>
      <c r="IK92" s="14">
        <f>+Cap_MW_Lookups!II52</f>
        <v>0</v>
      </c>
      <c r="IL92" s="14">
        <f>+Cap_MW_Lookups!IJ52</f>
        <v>0</v>
      </c>
      <c r="IM92" s="14">
        <f>+Cap_MW_Lookups!IK52</f>
        <v>0</v>
      </c>
      <c r="IN92" s="14">
        <f>+Cap_MW_Lookups!IL52</f>
        <v>0</v>
      </c>
      <c r="IO92" s="14">
        <f>+Cap_MW_Lookups!IM52</f>
        <v>0</v>
      </c>
      <c r="IP92" s="14">
        <f>+Cap_MW_Lookups!IN52</f>
        <v>0</v>
      </c>
      <c r="IQ92" s="14">
        <f>+Cap_MW_Lookups!IO52</f>
        <v>0</v>
      </c>
      <c r="IR92" s="14">
        <f>+Cap_MW_Lookups!IP52</f>
        <v>0</v>
      </c>
      <c r="IS92" s="14">
        <f>+Cap_MW_Lookups!IQ52</f>
        <v>0</v>
      </c>
      <c r="IT92" s="14">
        <f>+Cap_MW_Lookups!IR52</f>
        <v>0</v>
      </c>
      <c r="IU92" s="14">
        <f>+Cap_MW_Lookups!IS52</f>
        <v>0</v>
      </c>
      <c r="IV92" s="14">
        <f>+Cap_MW_Lookups!IT52</f>
        <v>0</v>
      </c>
      <c r="IW92" s="14">
        <f>+Cap_MW_Lookups!IU52</f>
        <v>0</v>
      </c>
      <c r="IX92" s="14">
        <f>+Cap_MW_Lookups!IV52</f>
        <v>0</v>
      </c>
      <c r="IY92" s="14">
        <f>+Cap_MW_Lookups!IW52</f>
        <v>0</v>
      </c>
      <c r="IZ92" s="14">
        <f>+Cap_MW_Lookups!IX52</f>
        <v>0</v>
      </c>
      <c r="JA92" s="14">
        <f>+Cap_MW_Lookups!IY52</f>
        <v>0</v>
      </c>
      <c r="JB92" s="14">
        <f>+Cap_MW_Lookups!IZ52</f>
        <v>0</v>
      </c>
      <c r="JC92" s="14">
        <f>+Cap_MW_Lookups!JA52</f>
        <v>0</v>
      </c>
      <c r="JD92" s="14">
        <f>+Cap_MW_Lookups!JB52</f>
        <v>0</v>
      </c>
      <c r="JE92" s="14">
        <f>+Cap_MW_Lookups!JC52</f>
        <v>0</v>
      </c>
      <c r="JF92" s="14">
        <f>+Cap_MW_Lookups!JD52</f>
        <v>0</v>
      </c>
      <c r="JG92" s="14">
        <f>+Cap_MW_Lookups!JE52</f>
        <v>0</v>
      </c>
      <c r="JH92" s="14">
        <f>+Cap_MW_Lookups!JF52</f>
        <v>0</v>
      </c>
      <c r="JI92" s="14">
        <f>+Cap_MW_Lookups!JG52</f>
        <v>0</v>
      </c>
      <c r="JJ92" s="14">
        <f>+Cap_MW_Lookups!JH52</f>
        <v>0</v>
      </c>
      <c r="JK92" s="14">
        <f>+Cap_MW_Lookups!JI52</f>
        <v>0</v>
      </c>
      <c r="JL92" s="14">
        <f>+Cap_MW_Lookups!JJ52</f>
        <v>0</v>
      </c>
      <c r="JM92" s="14">
        <f>+Cap_MW_Lookups!JK52</f>
        <v>0</v>
      </c>
      <c r="JN92" s="14">
        <f>+Cap_MW_Lookups!JL52</f>
        <v>0</v>
      </c>
      <c r="JO92" s="14">
        <f>+Cap_MW_Lookups!JM52</f>
        <v>0</v>
      </c>
      <c r="JP92" s="14">
        <f>+Cap_MW_Lookups!JN52</f>
        <v>0</v>
      </c>
      <c r="JQ92" s="14">
        <f>+Cap_MW_Lookups!JO52</f>
        <v>0</v>
      </c>
      <c r="JR92" s="14">
        <f>+Cap_MW_Lookups!JP52</f>
        <v>0</v>
      </c>
      <c r="JS92" s="14">
        <f>+Cap_MW_Lookups!JQ52</f>
        <v>0</v>
      </c>
      <c r="JT92" s="14">
        <f>+Cap_MW_Lookups!JR52</f>
        <v>0</v>
      </c>
      <c r="JU92" s="14">
        <f>+Cap_MW_Lookups!JS52</f>
        <v>0</v>
      </c>
      <c r="JV92" s="14">
        <f>+Cap_MW_Lookups!JT52</f>
        <v>0</v>
      </c>
      <c r="JW92" s="14">
        <f>+Cap_MW_Lookups!JU52</f>
        <v>0</v>
      </c>
      <c r="JX92" s="14">
        <f>+Cap_MW_Lookups!JV52</f>
        <v>0</v>
      </c>
      <c r="JY92" s="14">
        <f>+Cap_MW_Lookups!JW52</f>
        <v>0</v>
      </c>
      <c r="JZ92" s="14">
        <f>+Cap_MW_Lookups!JX52</f>
        <v>0</v>
      </c>
      <c r="KA92" s="14">
        <f>+Cap_MW_Lookups!JY52</f>
        <v>0</v>
      </c>
      <c r="KB92" s="14">
        <f>+Cap_MW_Lookups!JZ52</f>
        <v>0</v>
      </c>
      <c r="KC92" s="14">
        <f>+Cap_MW_Lookups!KA52</f>
        <v>0</v>
      </c>
      <c r="KD92" s="14">
        <f>+Cap_MW_Lookups!KB52</f>
        <v>0</v>
      </c>
      <c r="KE92" s="14">
        <f>+Cap_MW_Lookups!KC52</f>
        <v>0</v>
      </c>
      <c r="KF92" s="14">
        <f>+Cap_MW_Lookups!KD52</f>
        <v>0</v>
      </c>
      <c r="KG92" s="14">
        <f>+Cap_MW_Lookups!KE52</f>
        <v>0</v>
      </c>
      <c r="KH92" s="14">
        <f>+Cap_MW_Lookups!KF52</f>
        <v>0</v>
      </c>
      <c r="KI92" s="14">
        <f>+Cap_MW_Lookups!KG52</f>
        <v>0</v>
      </c>
      <c r="KJ92" s="14">
        <f>+Cap_MW_Lookups!KH52</f>
        <v>0</v>
      </c>
      <c r="KK92" s="14">
        <f>+Cap_MW_Lookups!KI52</f>
        <v>0</v>
      </c>
      <c r="KL92" s="14">
        <f>+Cap_MW_Lookups!KJ52</f>
        <v>0</v>
      </c>
      <c r="KM92" s="14">
        <f>+Cap_MW_Lookups!KK52</f>
        <v>0</v>
      </c>
      <c r="KN92" s="14">
        <f>+Cap_MW_Lookups!KL52</f>
        <v>0</v>
      </c>
      <c r="KO92" s="14">
        <f>+Cap_MW_Lookups!KM52</f>
        <v>0</v>
      </c>
      <c r="KP92" s="14">
        <f>+Cap_MW_Lookups!KN52</f>
        <v>0</v>
      </c>
      <c r="KQ92" s="14">
        <f>+Cap_MW_Lookups!KO52</f>
        <v>0</v>
      </c>
      <c r="KR92" s="14">
        <f>+Cap_MW_Lookups!KP52</f>
        <v>0</v>
      </c>
      <c r="KS92" s="14">
        <f>+Cap_MW_Lookups!KQ52</f>
        <v>0</v>
      </c>
      <c r="KT92" s="14">
        <f>+Cap_MW_Lookups!KR52</f>
        <v>0</v>
      </c>
      <c r="KU92" s="14">
        <f>+Cap_MW_Lookups!KS52</f>
        <v>0</v>
      </c>
      <c r="KV92" s="14">
        <f>+Cap_MW_Lookups!KT52</f>
        <v>0</v>
      </c>
      <c r="KW92" s="14">
        <f>+Cap_MW_Lookups!KU52</f>
        <v>0</v>
      </c>
      <c r="KX92" s="14">
        <f>+Cap_MW_Lookups!KV52</f>
        <v>0</v>
      </c>
      <c r="KY92" s="14">
        <f>+Cap_MW_Lookups!KW52</f>
        <v>0</v>
      </c>
      <c r="KZ92" s="14">
        <f>+Cap_MW_Lookups!KX52</f>
        <v>0</v>
      </c>
      <c r="LA92" s="14">
        <f>+Cap_MW_Lookups!KY52</f>
        <v>0</v>
      </c>
      <c r="LB92" s="14">
        <f>+Cap_MW_Lookups!KZ52</f>
        <v>0</v>
      </c>
      <c r="LC92" s="14">
        <f>+Cap_MW_Lookups!LA52</f>
        <v>0</v>
      </c>
      <c r="LD92" s="14">
        <f>+Cap_MW_Lookups!LB52</f>
        <v>0</v>
      </c>
      <c r="LE92" s="14">
        <f>+Cap_MW_Lookups!LC52</f>
        <v>0</v>
      </c>
      <c r="LF92" s="14">
        <f>+Cap_MW_Lookups!LD52</f>
        <v>0</v>
      </c>
      <c r="LG92" s="14">
        <f>+Cap_MW_Lookups!LE52</f>
        <v>0</v>
      </c>
      <c r="LH92" s="14">
        <f>+Cap_MW_Lookups!LF52</f>
        <v>0</v>
      </c>
      <c r="LI92" s="14">
        <f>+Cap_MW_Lookups!LG52</f>
        <v>0</v>
      </c>
      <c r="LJ92" s="14">
        <f>+Cap_MW_Lookups!LH52</f>
        <v>0</v>
      </c>
      <c r="LK92" s="14">
        <f>+Cap_MW_Lookups!LI52</f>
        <v>0</v>
      </c>
      <c r="LL92" s="14">
        <f>+Cap_MW_Lookups!LJ52</f>
        <v>0</v>
      </c>
      <c r="LM92" s="14">
        <f>+Cap_MW_Lookups!LK52</f>
        <v>0</v>
      </c>
      <c r="LN92" s="14">
        <f>+Cap_MW_Lookups!LL52</f>
        <v>0</v>
      </c>
      <c r="LO92" s="14">
        <f>+Cap_MW_Lookups!LM52</f>
        <v>0</v>
      </c>
      <c r="LP92" s="14">
        <f>+Cap_MW_Lookups!LN52</f>
        <v>0</v>
      </c>
      <c r="LQ92" s="14">
        <f>+Cap_MW_Lookups!LO52</f>
        <v>0</v>
      </c>
      <c r="LR92" s="14">
        <f>+Cap_MW_Lookups!LP52</f>
        <v>0</v>
      </c>
      <c r="LS92" s="14">
        <f>+Cap_MW_Lookups!LQ52</f>
        <v>0</v>
      </c>
      <c r="LT92" s="14">
        <f>+Cap_MW_Lookups!LR52</f>
        <v>0</v>
      </c>
      <c r="LU92" s="14">
        <f>+Cap_MW_Lookups!LS52</f>
        <v>0</v>
      </c>
      <c r="LV92" s="14">
        <f>+Cap_MW_Lookups!LT52</f>
        <v>0</v>
      </c>
      <c r="LW92" s="14">
        <f>+Cap_MW_Lookups!LU52</f>
        <v>0</v>
      </c>
      <c r="LX92" s="14">
        <f>+Cap_MW_Lookups!LV52</f>
        <v>0</v>
      </c>
      <c r="LY92" s="14">
        <f>+Cap_MW_Lookups!LW52</f>
        <v>0</v>
      </c>
      <c r="LZ92" s="14">
        <f>+Cap_MW_Lookups!LX52</f>
        <v>0</v>
      </c>
      <c r="MA92" s="14">
        <f>+Cap_MW_Lookups!LY52</f>
        <v>0</v>
      </c>
      <c r="MB92" s="14">
        <f>+Cap_MW_Lookups!LZ52</f>
        <v>0</v>
      </c>
      <c r="MC92" s="14">
        <f>+Cap_MW_Lookups!MA52</f>
        <v>0</v>
      </c>
      <c r="MD92" s="14">
        <f>+Cap_MW_Lookups!MB52</f>
        <v>0</v>
      </c>
      <c r="ME92" s="14">
        <f>+Cap_MW_Lookups!MC52</f>
        <v>0</v>
      </c>
      <c r="MF92" s="14">
        <f>+Cap_MW_Lookups!MD52</f>
        <v>0</v>
      </c>
      <c r="MG92" s="14">
        <f>+Cap_MW_Lookups!ME52</f>
        <v>0</v>
      </c>
      <c r="MH92" s="14">
        <f>+Cap_MW_Lookups!MF52</f>
        <v>0</v>
      </c>
      <c r="MI92" s="14">
        <f>+Cap_MW_Lookups!MG52</f>
        <v>0</v>
      </c>
      <c r="MJ92" s="14">
        <f>+Cap_MW_Lookups!MH52</f>
        <v>0</v>
      </c>
      <c r="MK92" s="14">
        <f>+Cap_MW_Lookups!MI52</f>
        <v>0</v>
      </c>
      <c r="ML92" s="14">
        <f>+Cap_MW_Lookups!MJ52</f>
        <v>0</v>
      </c>
      <c r="MM92" s="14">
        <f>+Cap_MW_Lookups!MK52</f>
        <v>0</v>
      </c>
      <c r="MN92" s="14">
        <f>+Cap_MW_Lookups!ML52</f>
        <v>0</v>
      </c>
      <c r="MO92" s="14">
        <f>+Cap_MW_Lookups!MM52</f>
        <v>0</v>
      </c>
      <c r="MP92" s="14">
        <f>+Cap_MW_Lookups!MN52</f>
        <v>0</v>
      </c>
      <c r="MQ92" s="14">
        <f>+Cap_MW_Lookups!MO52</f>
        <v>0</v>
      </c>
      <c r="MR92" s="14">
        <f>+Cap_MW_Lookups!MP52</f>
        <v>0</v>
      </c>
      <c r="MS92" s="14">
        <f>+Cap_MW_Lookups!MQ52</f>
        <v>0</v>
      </c>
      <c r="MT92" s="14">
        <f>+Cap_MW_Lookups!MR52</f>
        <v>0</v>
      </c>
      <c r="MU92" s="14">
        <f>+Cap_MW_Lookups!MS52</f>
        <v>0</v>
      </c>
      <c r="MV92" s="14">
        <f>+Cap_MW_Lookups!MT52</f>
        <v>0</v>
      </c>
      <c r="MW92" s="14">
        <f>+Cap_MW_Lookups!MU52</f>
        <v>0</v>
      </c>
      <c r="MX92" s="14">
        <f>+Cap_MW_Lookups!MV52</f>
        <v>0</v>
      </c>
      <c r="MY92" s="14">
        <f>+Cap_MW_Lookups!MW52</f>
        <v>0</v>
      </c>
      <c r="MZ92" s="14">
        <f>+Cap_MW_Lookups!MX52</f>
        <v>0</v>
      </c>
      <c r="NA92" s="1"/>
      <c r="NB92" s="19" t="str">
        <f>+D92</f>
        <v>Capacity MW</v>
      </c>
      <c r="NC92" s="14">
        <f t="shared" ref="NC92:NL95" si="616">AVERAGEIF($E$3:$MZ$3,NC$3,$E92:$MZ92)</f>
        <v>0.55999999999999994</v>
      </c>
      <c r="ND92" s="14">
        <f t="shared" si="616"/>
        <v>0.52</v>
      </c>
      <c r="NE92" s="14">
        <f t="shared" si="616"/>
        <v>0.51999999999999991</v>
      </c>
      <c r="NF92" s="14">
        <f t="shared" si="616"/>
        <v>0.51999999999999991</v>
      </c>
      <c r="NG92" s="14">
        <f t="shared" si="616"/>
        <v>0.51999999999999991</v>
      </c>
      <c r="NH92" s="14">
        <f t="shared" si="616"/>
        <v>0.51999999999999991</v>
      </c>
      <c r="NI92" s="14">
        <f t="shared" si="616"/>
        <v>0.51999999999999991</v>
      </c>
      <c r="NJ92" s="14">
        <f t="shared" si="616"/>
        <v>0.51999999999999991</v>
      </c>
      <c r="NK92" s="14">
        <f t="shared" si="616"/>
        <v>0.51999999999999991</v>
      </c>
      <c r="NL92" s="14">
        <f t="shared" si="616"/>
        <v>0.40333333333333332</v>
      </c>
      <c r="NM92" s="14">
        <f t="shared" ref="NM92:NV95" si="617">AVERAGEIF($E$3:$MZ$3,NM$3,$E92:$MZ92)</f>
        <v>0.31999999999999995</v>
      </c>
      <c r="NN92" s="14">
        <f t="shared" si="617"/>
        <v>0.31999999999999995</v>
      </c>
      <c r="NO92" s="14">
        <f t="shared" si="617"/>
        <v>0.31999999999999995</v>
      </c>
      <c r="NP92" s="14">
        <f t="shared" si="617"/>
        <v>0.31999999999999995</v>
      </c>
      <c r="NQ92" s="14">
        <f t="shared" si="617"/>
        <v>0.31999999999999995</v>
      </c>
      <c r="NR92" s="14">
        <f t="shared" si="617"/>
        <v>0</v>
      </c>
      <c r="NS92" s="14">
        <f t="shared" si="617"/>
        <v>0</v>
      </c>
      <c r="NT92" s="14">
        <f t="shared" si="617"/>
        <v>0</v>
      </c>
      <c r="NU92" s="14">
        <f t="shared" si="617"/>
        <v>0</v>
      </c>
      <c r="NV92" s="14">
        <f t="shared" si="617"/>
        <v>0</v>
      </c>
      <c r="NW92" s="14">
        <f t="shared" ref="NW92:OF95" si="618">AVERAGEIF($E$3:$MZ$3,NW$3,$E92:$MZ92)</f>
        <v>0</v>
      </c>
      <c r="NX92" s="14">
        <f t="shared" si="618"/>
        <v>0</v>
      </c>
      <c r="NY92" s="14">
        <f t="shared" si="618"/>
        <v>0</v>
      </c>
      <c r="NZ92" s="14">
        <f t="shared" si="618"/>
        <v>0</v>
      </c>
      <c r="OA92" s="14">
        <f t="shared" si="618"/>
        <v>0</v>
      </c>
      <c r="OB92" s="14">
        <f t="shared" si="618"/>
        <v>0</v>
      </c>
      <c r="OC92" s="14">
        <f t="shared" si="618"/>
        <v>0</v>
      </c>
      <c r="OD92" s="14">
        <f t="shared" si="618"/>
        <v>0</v>
      </c>
      <c r="OE92" s="14">
        <f t="shared" si="618"/>
        <v>0</v>
      </c>
      <c r="OF92" s="14">
        <f t="shared" si="618"/>
        <v>0</v>
      </c>
      <c r="OH92" s="58" t="str">
        <f>_xlfn.CONCAT(C92," ",D92)</f>
        <v>Seabrook PPA Capacity MW</v>
      </c>
    </row>
    <row r="93" spans="2:398" s="76" customFormat="1" x14ac:dyDescent="0.25">
      <c r="C93" s="78"/>
      <c r="D93" s="74" t="s">
        <v>30</v>
      </c>
      <c r="E93" s="46">
        <f>INDEX(Allocations[#All],MATCH($C92,Allocations[[#All],[Invoice_Group]],0),MATCH($B$3,Allocations[#Headers],0))</f>
        <v>0</v>
      </c>
      <c r="F93" s="46">
        <f>INDEX(Allocations[#All],MATCH($C92,Allocations[[#All],[Invoice_Group]],0),MATCH($B$3,Allocations[#Headers],0))</f>
        <v>0</v>
      </c>
      <c r="G93" s="46">
        <f>INDEX(Allocations[#All],MATCH($C92,Allocations[[#All],[Invoice_Group]],0),MATCH($B$3,Allocations[#Headers],0))</f>
        <v>0</v>
      </c>
      <c r="H93" s="46">
        <f>INDEX(Allocations[#All],MATCH($C92,Allocations[[#All],[Invoice_Group]],0),MATCH($B$3,Allocations[#Headers],0))</f>
        <v>0</v>
      </c>
      <c r="I93" s="46">
        <f>INDEX(Allocations[#All],MATCH($C92,Allocations[[#All],[Invoice_Group]],0),MATCH($B$3,Allocations[#Headers],0))</f>
        <v>0</v>
      </c>
      <c r="J93" s="46">
        <f>INDEX(Allocations[#All],MATCH($C92,Allocations[[#All],[Invoice_Group]],0),MATCH($B$3,Allocations[#Headers],0))</f>
        <v>0</v>
      </c>
      <c r="K93" s="46">
        <f>INDEX(Allocations[#All],MATCH($C92,Allocations[[#All],[Invoice_Group]],0),MATCH($B$3,Allocations[#Headers],0))</f>
        <v>0</v>
      </c>
      <c r="L93" s="46">
        <f>INDEX(Allocations[#All],MATCH($C92,Allocations[[#All],[Invoice_Group]],0),MATCH($B$3,Allocations[#Headers],0))</f>
        <v>0</v>
      </c>
      <c r="M93" s="46">
        <f>INDEX(Allocations[#All],MATCH($C92,Allocations[[#All],[Invoice_Group]],0),MATCH($B$3,Allocations[#Headers],0))</f>
        <v>0</v>
      </c>
      <c r="N93" s="46">
        <f>INDEX(Allocations[#All],MATCH($C92,Allocations[[#All],[Invoice_Group]],0),MATCH($B$3,Allocations[#Headers],0))</f>
        <v>0</v>
      </c>
      <c r="O93" s="46">
        <f>INDEX(Allocations[#All],MATCH($C92,Allocations[[#All],[Invoice_Group]],0),MATCH($B$3,Allocations[#Headers],0))</f>
        <v>0</v>
      </c>
      <c r="P93" s="46">
        <f>INDEX(Allocations[#All],MATCH($C92,Allocations[[#All],[Invoice_Group]],0),MATCH($B$3,Allocations[#Headers],0))</f>
        <v>0</v>
      </c>
      <c r="Q93" s="46">
        <f>INDEX(Allocations[#All],MATCH($C92,Allocations[[#All],[Invoice_Group]],0),MATCH($B$3,Allocations[#Headers],0))</f>
        <v>0</v>
      </c>
      <c r="R93" s="46">
        <f>INDEX(Allocations[#All],MATCH($C92,Allocations[[#All],[Invoice_Group]],0),MATCH($B$3,Allocations[#Headers],0))</f>
        <v>0</v>
      </c>
      <c r="S93" s="46">
        <f>INDEX(Allocations[#All],MATCH($C92,Allocations[[#All],[Invoice_Group]],0),MATCH($B$3,Allocations[#Headers],0))</f>
        <v>0</v>
      </c>
      <c r="T93" s="46">
        <f>INDEX(Allocations[#All],MATCH($C92,Allocations[[#All],[Invoice_Group]],0),MATCH($B$3,Allocations[#Headers],0))</f>
        <v>0</v>
      </c>
      <c r="U93" s="46">
        <f>INDEX(Allocations[#All],MATCH($C92,Allocations[[#All],[Invoice_Group]],0),MATCH($B$3,Allocations[#Headers],0))</f>
        <v>0</v>
      </c>
      <c r="V93" s="46">
        <f>INDEX(Allocations[#All],MATCH($C92,Allocations[[#All],[Invoice_Group]],0),MATCH($B$3,Allocations[#Headers],0))</f>
        <v>0</v>
      </c>
      <c r="W93" s="46">
        <f>INDEX(Allocations[#All],MATCH($C92,Allocations[[#All],[Invoice_Group]],0),MATCH($B$3,Allocations[#Headers],0))</f>
        <v>0</v>
      </c>
      <c r="X93" s="46">
        <f>INDEX(Allocations[#All],MATCH($C92,Allocations[[#All],[Invoice_Group]],0),MATCH($B$3,Allocations[#Headers],0))</f>
        <v>0</v>
      </c>
      <c r="Y93" s="46">
        <f>INDEX(Allocations[#All],MATCH($C92,Allocations[[#All],[Invoice_Group]],0),MATCH($B$3,Allocations[#Headers],0))</f>
        <v>0</v>
      </c>
      <c r="Z93" s="46">
        <f>INDEX(Allocations[#All],MATCH($C92,Allocations[[#All],[Invoice_Group]],0),MATCH($B$3,Allocations[#Headers],0))</f>
        <v>0</v>
      </c>
      <c r="AA93" s="46">
        <f>INDEX(Allocations[#All],MATCH($C92,Allocations[[#All],[Invoice_Group]],0),MATCH($B$3,Allocations[#Headers],0))</f>
        <v>0</v>
      </c>
      <c r="AB93" s="46">
        <f>INDEX(Allocations[#All],MATCH($C92,Allocations[[#All],[Invoice_Group]],0),MATCH($B$3,Allocations[#Headers],0))</f>
        <v>0</v>
      </c>
      <c r="AC93" s="46">
        <f>INDEX(Allocations[#All],MATCH($C92,Allocations[[#All],[Invoice_Group]],0),MATCH($B$3,Allocations[#Headers],0))</f>
        <v>0</v>
      </c>
      <c r="AD93" s="46">
        <f>INDEX(Allocations[#All],MATCH($C92,Allocations[[#All],[Invoice_Group]],0),MATCH($B$3,Allocations[#Headers],0))</f>
        <v>0</v>
      </c>
      <c r="AE93" s="46">
        <f>INDEX(Allocations[#All],MATCH($C92,Allocations[[#All],[Invoice_Group]],0),MATCH($B$3,Allocations[#Headers],0))</f>
        <v>0</v>
      </c>
      <c r="AF93" s="46">
        <f>INDEX(Allocations[#All],MATCH($C92,Allocations[[#All],[Invoice_Group]],0),MATCH($B$3,Allocations[#Headers],0))</f>
        <v>0</v>
      </c>
      <c r="AG93" s="46">
        <f>INDEX(Allocations[#All],MATCH($C92,Allocations[[#All],[Invoice_Group]],0),MATCH($B$3,Allocations[#Headers],0))</f>
        <v>0</v>
      </c>
      <c r="AH93" s="46">
        <f>INDEX(Allocations[#All],MATCH($C92,Allocations[[#All],[Invoice_Group]],0),MATCH($B$3,Allocations[#Headers],0))</f>
        <v>0</v>
      </c>
      <c r="AI93" s="46">
        <f>INDEX(Allocations[#All],MATCH($C92,Allocations[[#All],[Invoice_Group]],0),MATCH($B$3,Allocations[#Headers],0))</f>
        <v>0</v>
      </c>
      <c r="AJ93" s="46">
        <f>INDEX(Allocations[#All],MATCH($C92,Allocations[[#All],[Invoice_Group]],0),MATCH($B$3,Allocations[#Headers],0))</f>
        <v>0</v>
      </c>
      <c r="AK93" s="46">
        <f>INDEX(Allocations[#All],MATCH($C92,Allocations[[#All],[Invoice_Group]],0),MATCH($B$3,Allocations[#Headers],0))</f>
        <v>0</v>
      </c>
      <c r="AL93" s="46">
        <f>INDEX(Allocations[#All],MATCH($C92,Allocations[[#All],[Invoice_Group]],0),MATCH($B$3,Allocations[#Headers],0))</f>
        <v>0</v>
      </c>
      <c r="AM93" s="46">
        <f>INDEX(Allocations[#All],MATCH($C92,Allocations[[#All],[Invoice_Group]],0),MATCH($B$3,Allocations[#Headers],0))</f>
        <v>0</v>
      </c>
      <c r="AN93" s="46">
        <f>INDEX(Allocations[#All],MATCH($C92,Allocations[[#All],[Invoice_Group]],0),MATCH($B$3,Allocations[#Headers],0))</f>
        <v>0</v>
      </c>
      <c r="AO93" s="46">
        <f>INDEX(Allocations[#All],MATCH($C92,Allocations[[#All],[Invoice_Group]],0),MATCH($B$3,Allocations[#Headers],0))</f>
        <v>0</v>
      </c>
      <c r="AP93" s="46">
        <f>INDEX(Allocations[#All],MATCH($C92,Allocations[[#All],[Invoice_Group]],0),MATCH($B$3,Allocations[#Headers],0))</f>
        <v>0</v>
      </c>
      <c r="AQ93" s="46">
        <f>INDEX(Allocations[#All],MATCH($C92,Allocations[[#All],[Invoice_Group]],0),MATCH($B$3,Allocations[#Headers],0))</f>
        <v>0</v>
      </c>
      <c r="AR93" s="46">
        <f>INDEX(Allocations[#All],MATCH($C92,Allocations[[#All],[Invoice_Group]],0),MATCH($B$3,Allocations[#Headers],0))</f>
        <v>0</v>
      </c>
      <c r="AS93" s="46">
        <f>INDEX(Allocations[#All],MATCH($C92,Allocations[[#All],[Invoice_Group]],0),MATCH($B$3,Allocations[#Headers],0))</f>
        <v>0</v>
      </c>
      <c r="AT93" s="46">
        <f>INDEX(Allocations[#All],MATCH($C92,Allocations[[#All],[Invoice_Group]],0),MATCH($B$3,Allocations[#Headers],0))</f>
        <v>0</v>
      </c>
      <c r="AU93" s="46">
        <f>INDEX(Allocations[#All],MATCH($C92,Allocations[[#All],[Invoice_Group]],0),MATCH($B$3,Allocations[#Headers],0))</f>
        <v>0</v>
      </c>
      <c r="AV93" s="46">
        <f>INDEX(Allocations[#All],MATCH($C92,Allocations[[#All],[Invoice_Group]],0),MATCH($B$3,Allocations[#Headers],0))</f>
        <v>0</v>
      </c>
      <c r="AW93" s="46">
        <f>INDEX(Allocations[#All],MATCH($C92,Allocations[[#All],[Invoice_Group]],0),MATCH($B$3,Allocations[#Headers],0))</f>
        <v>0</v>
      </c>
      <c r="AX93" s="46">
        <f>INDEX(Allocations[#All],MATCH($C92,Allocations[[#All],[Invoice_Group]],0),MATCH($B$3,Allocations[#Headers],0))</f>
        <v>0</v>
      </c>
      <c r="AY93" s="46">
        <f>INDEX(Allocations[#All],MATCH($C92,Allocations[[#All],[Invoice_Group]],0),MATCH($B$3,Allocations[#Headers],0))</f>
        <v>0</v>
      </c>
      <c r="AZ93" s="46">
        <f>INDEX(Allocations[#All],MATCH($C92,Allocations[[#All],[Invoice_Group]],0),MATCH($B$3,Allocations[#Headers],0))</f>
        <v>0</v>
      </c>
      <c r="BA93" s="46">
        <f>INDEX(Allocations[#All],MATCH($C92,Allocations[[#All],[Invoice_Group]],0),MATCH($B$3,Allocations[#Headers],0))</f>
        <v>0</v>
      </c>
      <c r="BB93" s="46">
        <f>INDEX(Allocations[#All],MATCH($C92,Allocations[[#All],[Invoice_Group]],0),MATCH($B$3,Allocations[#Headers],0))</f>
        <v>0</v>
      </c>
      <c r="BC93" s="46">
        <f>INDEX(Allocations[#All],MATCH($C92,Allocations[[#All],[Invoice_Group]],0),MATCH($B$3,Allocations[#Headers],0))</f>
        <v>0</v>
      </c>
      <c r="BD93" s="46">
        <f>INDEX(Allocations[#All],MATCH($C92,Allocations[[#All],[Invoice_Group]],0),MATCH($B$3,Allocations[#Headers],0))</f>
        <v>0</v>
      </c>
      <c r="BE93" s="46">
        <f>INDEX(Allocations[#All],MATCH($C92,Allocations[[#All],[Invoice_Group]],0),MATCH($B$3,Allocations[#Headers],0))</f>
        <v>0</v>
      </c>
      <c r="BF93" s="46">
        <f>INDEX(Allocations[#All],MATCH($C92,Allocations[[#All],[Invoice_Group]],0),MATCH($B$3,Allocations[#Headers],0))</f>
        <v>0</v>
      </c>
      <c r="BG93" s="46">
        <f>INDEX(Allocations[#All],MATCH($C92,Allocations[[#All],[Invoice_Group]],0),MATCH($B$3,Allocations[#Headers],0))</f>
        <v>0</v>
      </c>
      <c r="BH93" s="46">
        <f>INDEX(Allocations[#All],MATCH($C92,Allocations[[#All],[Invoice_Group]],0),MATCH($B$3,Allocations[#Headers],0))</f>
        <v>0</v>
      </c>
      <c r="BI93" s="46">
        <f>INDEX(Allocations[#All],MATCH($C92,Allocations[[#All],[Invoice_Group]],0),MATCH($B$3,Allocations[#Headers],0))</f>
        <v>0</v>
      </c>
      <c r="BJ93" s="46">
        <f>INDEX(Allocations[#All],MATCH($C92,Allocations[[#All],[Invoice_Group]],0),MATCH($B$3,Allocations[#Headers],0))</f>
        <v>0</v>
      </c>
      <c r="BK93" s="46">
        <f>INDEX(Allocations[#All],MATCH($C92,Allocations[[#All],[Invoice_Group]],0),MATCH($B$3,Allocations[#Headers],0))</f>
        <v>0</v>
      </c>
      <c r="BL93" s="46">
        <f>INDEX(Allocations[#All],MATCH($C92,Allocations[[#All],[Invoice_Group]],0),MATCH($B$3,Allocations[#Headers],0))</f>
        <v>0</v>
      </c>
      <c r="BM93" s="46">
        <f>INDEX(Allocations[#All],MATCH($C92,Allocations[[#All],[Invoice_Group]],0),MATCH($B$3,Allocations[#Headers],0))</f>
        <v>0</v>
      </c>
      <c r="BN93" s="46">
        <f>INDEX(Allocations[#All],MATCH($C92,Allocations[[#All],[Invoice_Group]],0),MATCH($B$3,Allocations[#Headers],0))</f>
        <v>0</v>
      </c>
      <c r="BO93" s="46">
        <f>INDEX(Allocations[#All],MATCH($C92,Allocations[[#All],[Invoice_Group]],0),MATCH($B$3,Allocations[#Headers],0))</f>
        <v>0</v>
      </c>
      <c r="BP93" s="46">
        <f>INDEX(Allocations[#All],MATCH($C92,Allocations[[#All],[Invoice_Group]],0),MATCH($B$3,Allocations[#Headers],0))</f>
        <v>0</v>
      </c>
      <c r="BQ93" s="46">
        <f>INDEX(Allocations[#All],MATCH($C92,Allocations[[#All],[Invoice_Group]],0),MATCH($B$3,Allocations[#Headers],0))</f>
        <v>0</v>
      </c>
      <c r="BR93" s="46">
        <f>INDEX(Allocations[#All],MATCH($C92,Allocations[[#All],[Invoice_Group]],0),MATCH($B$3,Allocations[#Headers],0))</f>
        <v>0</v>
      </c>
      <c r="BS93" s="46">
        <f>INDEX(Allocations[#All],MATCH($C92,Allocations[[#All],[Invoice_Group]],0),MATCH($B$3,Allocations[#Headers],0))</f>
        <v>0</v>
      </c>
      <c r="BT93" s="46">
        <f>INDEX(Allocations[#All],MATCH($C92,Allocations[[#All],[Invoice_Group]],0),MATCH($B$3,Allocations[#Headers],0))</f>
        <v>0</v>
      </c>
      <c r="BU93" s="46">
        <f>INDEX(Allocations[#All],MATCH($C92,Allocations[[#All],[Invoice_Group]],0),MATCH($B$3,Allocations[#Headers],0))</f>
        <v>0</v>
      </c>
      <c r="BV93" s="46">
        <f>INDEX(Allocations[#All],MATCH($C92,Allocations[[#All],[Invoice_Group]],0),MATCH($B$3,Allocations[#Headers],0))</f>
        <v>0</v>
      </c>
      <c r="BW93" s="46">
        <f>INDEX(Allocations[#All],MATCH($C92,Allocations[[#All],[Invoice_Group]],0),MATCH($B$3,Allocations[#Headers],0))</f>
        <v>0</v>
      </c>
      <c r="BX93" s="46">
        <f>INDEX(Allocations[#All],MATCH($C92,Allocations[[#All],[Invoice_Group]],0),MATCH($B$3,Allocations[#Headers],0))</f>
        <v>0</v>
      </c>
      <c r="BY93" s="46">
        <f>INDEX(Allocations[#All],MATCH($C92,Allocations[[#All],[Invoice_Group]],0),MATCH($B$3,Allocations[#Headers],0))</f>
        <v>0</v>
      </c>
      <c r="BZ93" s="46">
        <f>INDEX(Allocations[#All],MATCH($C92,Allocations[[#All],[Invoice_Group]],0),MATCH($B$3,Allocations[#Headers],0))</f>
        <v>0</v>
      </c>
      <c r="CA93" s="46">
        <f>INDEX(Allocations[#All],MATCH($C92,Allocations[[#All],[Invoice_Group]],0),MATCH($B$3,Allocations[#Headers],0))</f>
        <v>0</v>
      </c>
      <c r="CB93" s="46">
        <f>INDEX(Allocations[#All],MATCH($C92,Allocations[[#All],[Invoice_Group]],0),MATCH($B$3,Allocations[#Headers],0))</f>
        <v>0</v>
      </c>
      <c r="CC93" s="46">
        <f>INDEX(Allocations[#All],MATCH($C92,Allocations[[#All],[Invoice_Group]],0),MATCH($B$3,Allocations[#Headers],0))</f>
        <v>0</v>
      </c>
      <c r="CD93" s="46">
        <f>INDEX(Allocations[#All],MATCH($C92,Allocations[[#All],[Invoice_Group]],0),MATCH($B$3,Allocations[#Headers],0))</f>
        <v>0</v>
      </c>
      <c r="CE93" s="46">
        <f>INDEX(Allocations[#All],MATCH($C92,Allocations[[#All],[Invoice_Group]],0),MATCH($B$3,Allocations[#Headers],0))</f>
        <v>0</v>
      </c>
      <c r="CF93" s="46">
        <f>INDEX(Allocations[#All],MATCH($C92,Allocations[[#All],[Invoice_Group]],0),MATCH($B$3,Allocations[#Headers],0))</f>
        <v>0</v>
      </c>
      <c r="CG93" s="46">
        <f>INDEX(Allocations[#All],MATCH($C92,Allocations[[#All],[Invoice_Group]],0),MATCH($B$3,Allocations[#Headers],0))</f>
        <v>0</v>
      </c>
      <c r="CH93" s="46">
        <f>INDEX(Allocations[#All],MATCH($C92,Allocations[[#All],[Invoice_Group]],0),MATCH($B$3,Allocations[#Headers],0))</f>
        <v>0</v>
      </c>
      <c r="CI93" s="46">
        <f>INDEX(Allocations[#All],MATCH($C92,Allocations[[#All],[Invoice_Group]],0),MATCH($B$3,Allocations[#Headers],0))</f>
        <v>0</v>
      </c>
      <c r="CJ93" s="46">
        <f>INDEX(Allocations[#All],MATCH($C92,Allocations[[#All],[Invoice_Group]],0),MATCH($B$3,Allocations[#Headers],0))</f>
        <v>0</v>
      </c>
      <c r="CK93" s="46">
        <f>INDEX(Allocations[#All],MATCH($C92,Allocations[[#All],[Invoice_Group]],0),MATCH($B$3,Allocations[#Headers],0))</f>
        <v>0</v>
      </c>
      <c r="CL93" s="46">
        <f>INDEX(Allocations[#All],MATCH($C92,Allocations[[#All],[Invoice_Group]],0),MATCH($B$3,Allocations[#Headers],0))</f>
        <v>0</v>
      </c>
      <c r="CM93" s="46">
        <f>INDEX(Allocations[#All],MATCH($C92,Allocations[[#All],[Invoice_Group]],0),MATCH($B$3,Allocations[#Headers],0))</f>
        <v>0</v>
      </c>
      <c r="CN93" s="46">
        <f>INDEX(Allocations[#All],MATCH($C92,Allocations[[#All],[Invoice_Group]],0),MATCH($B$3,Allocations[#Headers],0))</f>
        <v>0</v>
      </c>
      <c r="CO93" s="46">
        <f>INDEX(Allocations[#All],MATCH($C92,Allocations[[#All],[Invoice_Group]],0),MATCH($B$3,Allocations[#Headers],0))</f>
        <v>0</v>
      </c>
      <c r="CP93" s="46">
        <f>INDEX(Allocations[#All],MATCH($C92,Allocations[[#All],[Invoice_Group]],0),MATCH($B$3,Allocations[#Headers],0))</f>
        <v>0</v>
      </c>
      <c r="CQ93" s="46">
        <f>INDEX(Allocations[#All],MATCH($C92,Allocations[[#All],[Invoice_Group]],0),MATCH($B$3,Allocations[#Headers],0))</f>
        <v>0</v>
      </c>
      <c r="CR93" s="46">
        <f>INDEX(Allocations[#All],MATCH($C92,Allocations[[#All],[Invoice_Group]],0),MATCH($B$3,Allocations[#Headers],0))</f>
        <v>0</v>
      </c>
      <c r="CS93" s="46">
        <f>INDEX(Allocations[#All],MATCH($C92,Allocations[[#All],[Invoice_Group]],0),MATCH($B$3,Allocations[#Headers],0))</f>
        <v>0</v>
      </c>
      <c r="CT93" s="46">
        <f>INDEX(Allocations[#All],MATCH($C92,Allocations[[#All],[Invoice_Group]],0),MATCH($B$3,Allocations[#Headers],0))</f>
        <v>0</v>
      </c>
      <c r="CU93" s="46">
        <f>INDEX(Allocations[#All],MATCH($C92,Allocations[[#All],[Invoice_Group]],0),MATCH($B$3,Allocations[#Headers],0))</f>
        <v>0</v>
      </c>
      <c r="CV93" s="46">
        <f>INDEX(Allocations[#All],MATCH($C92,Allocations[[#All],[Invoice_Group]],0),MATCH($B$3,Allocations[#Headers],0))</f>
        <v>0</v>
      </c>
      <c r="CW93" s="46">
        <f>INDEX(Allocations[#All],MATCH($C92,Allocations[[#All],[Invoice_Group]],0),MATCH($B$3,Allocations[#Headers],0))</f>
        <v>0</v>
      </c>
      <c r="CX93" s="46">
        <f>INDEX(Allocations[#All],MATCH($C92,Allocations[[#All],[Invoice_Group]],0),MATCH($B$3,Allocations[#Headers],0))</f>
        <v>0</v>
      </c>
      <c r="CY93" s="46">
        <f>INDEX(Allocations[#All],MATCH($C92,Allocations[[#All],[Invoice_Group]],0),MATCH($B$3,Allocations[#Headers],0))</f>
        <v>0</v>
      </c>
      <c r="CZ93" s="46">
        <f>INDEX(Allocations[#All],MATCH($C92,Allocations[[#All],[Invoice_Group]],0),MATCH($B$3,Allocations[#Headers],0))</f>
        <v>0</v>
      </c>
      <c r="DA93" s="46">
        <f>INDEX(Allocations[#All],MATCH($C92,Allocations[[#All],[Invoice_Group]],0),MATCH($B$3,Allocations[#Headers],0))</f>
        <v>0</v>
      </c>
      <c r="DB93" s="46">
        <f>INDEX(Allocations[#All],MATCH($C92,Allocations[[#All],[Invoice_Group]],0),MATCH($B$3,Allocations[#Headers],0))</f>
        <v>0</v>
      </c>
      <c r="DC93" s="46">
        <f>INDEX(Allocations[#All],MATCH($C92,Allocations[[#All],[Invoice_Group]],0),MATCH($B$3,Allocations[#Headers],0))</f>
        <v>0</v>
      </c>
      <c r="DD93" s="46">
        <f>INDEX(Allocations[#All],MATCH($C92,Allocations[[#All],[Invoice_Group]],0),MATCH($B$3,Allocations[#Headers],0))</f>
        <v>0</v>
      </c>
      <c r="DE93" s="46">
        <f>INDEX(Allocations[#All],MATCH($C92,Allocations[[#All],[Invoice_Group]],0),MATCH($B$3,Allocations[#Headers],0))</f>
        <v>0</v>
      </c>
      <c r="DF93" s="46">
        <f>INDEX(Allocations[#All],MATCH($C92,Allocations[[#All],[Invoice_Group]],0),MATCH($B$3,Allocations[#Headers],0))</f>
        <v>0</v>
      </c>
      <c r="DG93" s="46">
        <f>INDEX(Allocations[#All],MATCH($C92,Allocations[[#All],[Invoice_Group]],0),MATCH($B$3,Allocations[#Headers],0))</f>
        <v>0</v>
      </c>
      <c r="DH93" s="46">
        <f>INDEX(Allocations[#All],MATCH($C92,Allocations[[#All],[Invoice_Group]],0),MATCH($B$3,Allocations[#Headers],0))</f>
        <v>0</v>
      </c>
      <c r="DI93" s="46">
        <f>INDEX(Allocations[#All],MATCH($C92,Allocations[[#All],[Invoice_Group]],0),MATCH($B$3,Allocations[#Headers],0))</f>
        <v>0</v>
      </c>
      <c r="DJ93" s="46">
        <f>INDEX(Allocations[#All],MATCH($C92,Allocations[[#All],[Invoice_Group]],0),MATCH($B$3,Allocations[#Headers],0))</f>
        <v>0</v>
      </c>
      <c r="DK93" s="46">
        <f>INDEX(Allocations[#All],MATCH($C92,Allocations[[#All],[Invoice_Group]],0),MATCH($B$3,Allocations[#Headers],0))</f>
        <v>0</v>
      </c>
      <c r="DL93" s="46">
        <f>INDEX(Allocations[#All],MATCH($C92,Allocations[[#All],[Invoice_Group]],0),MATCH($B$3,Allocations[#Headers],0))</f>
        <v>0</v>
      </c>
      <c r="DM93" s="46">
        <f>INDEX(Allocations[#All],MATCH($C92,Allocations[[#All],[Invoice_Group]],0),MATCH($B$3,Allocations[#Headers],0))</f>
        <v>0</v>
      </c>
      <c r="DN93" s="46">
        <f>INDEX(Allocations[#All],MATCH($C92,Allocations[[#All],[Invoice_Group]],0),MATCH($B$3,Allocations[#Headers],0))</f>
        <v>0</v>
      </c>
      <c r="DO93" s="46">
        <f>INDEX(Allocations[#All],MATCH($C92,Allocations[[#All],[Invoice_Group]],0),MATCH($B$3,Allocations[#Headers],0))</f>
        <v>0</v>
      </c>
      <c r="DP93" s="46">
        <f>INDEX(Allocations[#All],MATCH($C92,Allocations[[#All],[Invoice_Group]],0),MATCH($B$3,Allocations[#Headers],0))</f>
        <v>0</v>
      </c>
      <c r="DQ93" s="46">
        <f>INDEX(Allocations[#All],MATCH($C92,Allocations[[#All],[Invoice_Group]],0),MATCH($B$3,Allocations[#Headers],0))</f>
        <v>0</v>
      </c>
      <c r="DR93" s="46">
        <f>INDEX(Allocations[#All],MATCH($C92,Allocations[[#All],[Invoice_Group]],0),MATCH($B$3,Allocations[#Headers],0))</f>
        <v>0</v>
      </c>
      <c r="DS93" s="46">
        <f>INDEX(Allocations[#All],MATCH($C92,Allocations[[#All],[Invoice_Group]],0),MATCH($B$3,Allocations[#Headers],0))</f>
        <v>0</v>
      </c>
      <c r="DT93" s="46">
        <f>INDEX(Allocations[#All],MATCH($C92,Allocations[[#All],[Invoice_Group]],0),MATCH($B$3,Allocations[#Headers],0))</f>
        <v>0</v>
      </c>
      <c r="DU93" s="46">
        <f>INDEX(Allocations[#All],MATCH($C92,Allocations[[#All],[Invoice_Group]],0),MATCH($B$3,Allocations[#Headers],0))</f>
        <v>0</v>
      </c>
      <c r="DV93" s="46">
        <f>INDEX(Allocations[#All],MATCH($C92,Allocations[[#All],[Invoice_Group]],0),MATCH($B$3,Allocations[#Headers],0))</f>
        <v>0</v>
      </c>
      <c r="DW93" s="46">
        <f>INDEX(Allocations[#All],MATCH($C92,Allocations[[#All],[Invoice_Group]],0),MATCH($B$3,Allocations[#Headers],0))</f>
        <v>0</v>
      </c>
      <c r="DX93" s="46">
        <f>INDEX(Allocations[#All],MATCH($C92,Allocations[[#All],[Invoice_Group]],0),MATCH($B$3,Allocations[#Headers],0))</f>
        <v>0</v>
      </c>
      <c r="DY93" s="46">
        <f>INDEX(Allocations[#All],MATCH($C92,Allocations[[#All],[Invoice_Group]],0),MATCH($B$3,Allocations[#Headers],0))</f>
        <v>0</v>
      </c>
      <c r="DZ93" s="46">
        <f>INDEX(Allocations[#All],MATCH($C92,Allocations[[#All],[Invoice_Group]],0),MATCH($B$3,Allocations[#Headers],0))</f>
        <v>0</v>
      </c>
      <c r="EA93" s="46">
        <f>INDEX(Allocations[#All],MATCH($C92,Allocations[[#All],[Invoice_Group]],0),MATCH($B$3,Allocations[#Headers],0))</f>
        <v>0</v>
      </c>
      <c r="EB93" s="46">
        <f>INDEX(Allocations[#All],MATCH($C92,Allocations[[#All],[Invoice_Group]],0),MATCH($B$3,Allocations[#Headers],0))</f>
        <v>0</v>
      </c>
      <c r="EC93" s="46">
        <f>INDEX(Allocations[#All],MATCH($C92,Allocations[[#All],[Invoice_Group]],0),MATCH($B$3,Allocations[#Headers],0))</f>
        <v>0</v>
      </c>
      <c r="ED93" s="46">
        <f>INDEX(Allocations[#All],MATCH($C92,Allocations[[#All],[Invoice_Group]],0),MATCH($B$3,Allocations[#Headers],0))</f>
        <v>0</v>
      </c>
      <c r="EE93" s="46">
        <f>INDEX(Allocations[#All],MATCH($C92,Allocations[[#All],[Invoice_Group]],0),MATCH($B$3,Allocations[#Headers],0))</f>
        <v>0</v>
      </c>
      <c r="EF93" s="46">
        <f>INDEX(Allocations[#All],MATCH($C92,Allocations[[#All],[Invoice_Group]],0),MATCH($B$3,Allocations[#Headers],0))</f>
        <v>0</v>
      </c>
      <c r="EG93" s="46">
        <f>INDEX(Allocations[#All],MATCH($C92,Allocations[[#All],[Invoice_Group]],0),MATCH($B$3,Allocations[#Headers],0))</f>
        <v>0</v>
      </c>
      <c r="EH93" s="46">
        <f>INDEX(Allocations[#All],MATCH($C92,Allocations[[#All],[Invoice_Group]],0),MATCH($B$3,Allocations[#Headers],0))</f>
        <v>0</v>
      </c>
      <c r="EI93" s="46">
        <f>INDEX(Allocations[#All],MATCH($C92,Allocations[[#All],[Invoice_Group]],0),MATCH($B$3,Allocations[#Headers],0))</f>
        <v>0</v>
      </c>
      <c r="EJ93" s="46">
        <f>INDEX(Allocations[#All],MATCH($C92,Allocations[[#All],[Invoice_Group]],0),MATCH($B$3,Allocations[#Headers],0))</f>
        <v>0</v>
      </c>
      <c r="EK93" s="46">
        <f>INDEX(Allocations[#All],MATCH($C92,Allocations[[#All],[Invoice_Group]],0),MATCH($B$3,Allocations[#Headers],0))</f>
        <v>0</v>
      </c>
      <c r="EL93" s="46">
        <f>INDEX(Allocations[#All],MATCH($C92,Allocations[[#All],[Invoice_Group]],0),MATCH($B$3,Allocations[#Headers],0))</f>
        <v>0</v>
      </c>
      <c r="EM93" s="46">
        <f>INDEX(Allocations[#All],MATCH($C92,Allocations[[#All],[Invoice_Group]],0),MATCH($B$3,Allocations[#Headers],0))</f>
        <v>0</v>
      </c>
      <c r="EN93" s="46">
        <f>INDEX(Allocations[#All],MATCH($C92,Allocations[[#All],[Invoice_Group]],0),MATCH($B$3,Allocations[#Headers],0))</f>
        <v>0</v>
      </c>
      <c r="EO93" s="46">
        <f>INDEX(Allocations[#All],MATCH($C92,Allocations[[#All],[Invoice_Group]],0),MATCH($B$3,Allocations[#Headers],0))</f>
        <v>0</v>
      </c>
      <c r="EP93" s="46">
        <f>INDEX(Allocations[#All],MATCH($C92,Allocations[[#All],[Invoice_Group]],0),MATCH($B$3,Allocations[#Headers],0))</f>
        <v>0</v>
      </c>
      <c r="EQ93" s="46">
        <f>INDEX(Allocations[#All],MATCH($C92,Allocations[[#All],[Invoice_Group]],0),MATCH($B$3,Allocations[#Headers],0))</f>
        <v>0</v>
      </c>
      <c r="ER93" s="46">
        <f>INDEX(Allocations[#All],MATCH($C92,Allocations[[#All],[Invoice_Group]],0),MATCH($B$3,Allocations[#Headers],0))</f>
        <v>0</v>
      </c>
      <c r="ES93" s="46">
        <f>INDEX(Allocations[#All],MATCH($C92,Allocations[[#All],[Invoice_Group]],0),MATCH($B$3,Allocations[#Headers],0))</f>
        <v>0</v>
      </c>
      <c r="ET93" s="46">
        <f>INDEX(Allocations[#All],MATCH($C92,Allocations[[#All],[Invoice_Group]],0),MATCH($B$3,Allocations[#Headers],0))</f>
        <v>0</v>
      </c>
      <c r="EU93" s="46">
        <f>INDEX(Allocations[#All],MATCH($C92,Allocations[[#All],[Invoice_Group]],0),MATCH($B$3,Allocations[#Headers],0))</f>
        <v>0</v>
      </c>
      <c r="EV93" s="46">
        <f>INDEX(Allocations[#All],MATCH($C92,Allocations[[#All],[Invoice_Group]],0),MATCH($B$3,Allocations[#Headers],0))</f>
        <v>0</v>
      </c>
      <c r="EW93" s="46">
        <f>INDEX(Allocations[#All],MATCH($C92,Allocations[[#All],[Invoice_Group]],0),MATCH($B$3,Allocations[#Headers],0))</f>
        <v>0</v>
      </c>
      <c r="EX93" s="46">
        <f>INDEX(Allocations[#All],MATCH($C92,Allocations[[#All],[Invoice_Group]],0),MATCH($B$3,Allocations[#Headers],0))</f>
        <v>0</v>
      </c>
      <c r="EY93" s="46">
        <f>INDEX(Allocations[#All],MATCH($C92,Allocations[[#All],[Invoice_Group]],0),MATCH($B$3,Allocations[#Headers],0))</f>
        <v>0</v>
      </c>
      <c r="EZ93" s="46">
        <f>INDEX(Allocations[#All],MATCH($C92,Allocations[[#All],[Invoice_Group]],0),MATCH($B$3,Allocations[#Headers],0))</f>
        <v>0</v>
      </c>
      <c r="FA93" s="46">
        <f>INDEX(Allocations[#All],MATCH($C92,Allocations[[#All],[Invoice_Group]],0),MATCH($B$3,Allocations[#Headers],0))</f>
        <v>0</v>
      </c>
      <c r="FB93" s="46">
        <f>INDEX(Allocations[#All],MATCH($C92,Allocations[[#All],[Invoice_Group]],0),MATCH($B$3,Allocations[#Headers],0))</f>
        <v>0</v>
      </c>
      <c r="FC93" s="46">
        <f>INDEX(Allocations[#All],MATCH($C92,Allocations[[#All],[Invoice_Group]],0),MATCH($B$3,Allocations[#Headers],0))</f>
        <v>0</v>
      </c>
      <c r="FD93" s="46">
        <f>INDEX(Allocations[#All],MATCH($C92,Allocations[[#All],[Invoice_Group]],0),MATCH($B$3,Allocations[#Headers],0))</f>
        <v>0</v>
      </c>
      <c r="FE93" s="46">
        <f>INDEX(Allocations[#All],MATCH($C92,Allocations[[#All],[Invoice_Group]],0),MATCH($B$3,Allocations[#Headers],0))</f>
        <v>0</v>
      </c>
      <c r="FF93" s="46">
        <f>INDEX(Allocations[#All],MATCH($C92,Allocations[[#All],[Invoice_Group]],0),MATCH($B$3,Allocations[#Headers],0))</f>
        <v>0</v>
      </c>
      <c r="FG93" s="46">
        <f>INDEX(Allocations[#All],MATCH($C92,Allocations[[#All],[Invoice_Group]],0),MATCH($B$3,Allocations[#Headers],0))</f>
        <v>0</v>
      </c>
      <c r="FH93" s="46">
        <f>INDEX(Allocations[#All],MATCH($C92,Allocations[[#All],[Invoice_Group]],0),MATCH($B$3,Allocations[#Headers],0))</f>
        <v>0</v>
      </c>
      <c r="FI93" s="46">
        <f>INDEX(Allocations[#All],MATCH($C92,Allocations[[#All],[Invoice_Group]],0),MATCH($B$3,Allocations[#Headers],0))</f>
        <v>0</v>
      </c>
      <c r="FJ93" s="46">
        <f>INDEX(Allocations[#All],MATCH($C92,Allocations[[#All],[Invoice_Group]],0),MATCH($B$3,Allocations[#Headers],0))</f>
        <v>0</v>
      </c>
      <c r="FK93" s="46">
        <f>INDEX(Allocations[#All],MATCH($C92,Allocations[[#All],[Invoice_Group]],0),MATCH($B$3,Allocations[#Headers],0))</f>
        <v>0</v>
      </c>
      <c r="FL93" s="46">
        <f>INDEX(Allocations[#All],MATCH($C92,Allocations[[#All],[Invoice_Group]],0),MATCH($B$3,Allocations[#Headers],0))</f>
        <v>0</v>
      </c>
      <c r="FM93" s="46">
        <f>INDEX(Allocations[#All],MATCH($C92,Allocations[[#All],[Invoice_Group]],0),MATCH($B$3,Allocations[#Headers],0))</f>
        <v>0</v>
      </c>
      <c r="FN93" s="46">
        <f>INDEX(Allocations[#All],MATCH($C92,Allocations[[#All],[Invoice_Group]],0),MATCH($B$3,Allocations[#Headers],0))</f>
        <v>0</v>
      </c>
      <c r="FO93" s="46">
        <f>INDEX(Allocations[#All],MATCH($C92,Allocations[[#All],[Invoice_Group]],0),MATCH($B$3,Allocations[#Headers],0))</f>
        <v>0</v>
      </c>
      <c r="FP93" s="46">
        <f>INDEX(Allocations[#All],MATCH($C92,Allocations[[#All],[Invoice_Group]],0),MATCH($B$3,Allocations[#Headers],0))</f>
        <v>0</v>
      </c>
      <c r="FQ93" s="46">
        <f>INDEX(Allocations[#All],MATCH($C92,Allocations[[#All],[Invoice_Group]],0),MATCH($B$3,Allocations[#Headers],0))</f>
        <v>0</v>
      </c>
      <c r="FR93" s="46">
        <f>INDEX(Allocations[#All],MATCH($C92,Allocations[[#All],[Invoice_Group]],0),MATCH($B$3,Allocations[#Headers],0))</f>
        <v>0</v>
      </c>
      <c r="FS93" s="46">
        <f>INDEX(Allocations[#All],MATCH($C92,Allocations[[#All],[Invoice_Group]],0),MATCH($B$3,Allocations[#Headers],0))</f>
        <v>0</v>
      </c>
      <c r="FT93" s="46">
        <f>INDEX(Allocations[#All],MATCH($C92,Allocations[[#All],[Invoice_Group]],0),MATCH($B$3,Allocations[#Headers],0))</f>
        <v>0</v>
      </c>
      <c r="FU93" s="46">
        <f>INDEX(Allocations[#All],MATCH($C92,Allocations[[#All],[Invoice_Group]],0),MATCH($B$3,Allocations[#Headers],0))</f>
        <v>0</v>
      </c>
      <c r="FV93" s="46">
        <f>INDEX(Allocations[#All],MATCH($C92,Allocations[[#All],[Invoice_Group]],0),MATCH($B$3,Allocations[#Headers],0))</f>
        <v>0</v>
      </c>
      <c r="FW93" s="46">
        <f>INDEX(Allocations[#All],MATCH($C92,Allocations[[#All],[Invoice_Group]],0),MATCH($B$3,Allocations[#Headers],0))</f>
        <v>0</v>
      </c>
      <c r="FX93" s="46">
        <f>INDEX(Allocations[#All],MATCH($C92,Allocations[[#All],[Invoice_Group]],0),MATCH($B$3,Allocations[#Headers],0))</f>
        <v>0</v>
      </c>
      <c r="FY93" s="46">
        <f>INDEX(Allocations[#All],MATCH($C92,Allocations[[#All],[Invoice_Group]],0),MATCH($B$3,Allocations[#Headers],0))</f>
        <v>0</v>
      </c>
      <c r="FZ93" s="46">
        <f>INDEX(Allocations[#All],MATCH($C92,Allocations[[#All],[Invoice_Group]],0),MATCH($B$3,Allocations[#Headers],0))</f>
        <v>0</v>
      </c>
      <c r="GA93" s="46">
        <f>INDEX(Allocations[#All],MATCH($C92,Allocations[[#All],[Invoice_Group]],0),MATCH($B$3,Allocations[#Headers],0))</f>
        <v>0</v>
      </c>
      <c r="GB93" s="46">
        <f>INDEX(Allocations[#All],MATCH($C92,Allocations[[#All],[Invoice_Group]],0),MATCH($B$3,Allocations[#Headers],0))</f>
        <v>0</v>
      </c>
      <c r="GC93" s="46">
        <f>INDEX(Allocations[#All],MATCH($C92,Allocations[[#All],[Invoice_Group]],0),MATCH($B$3,Allocations[#Headers],0))</f>
        <v>0</v>
      </c>
      <c r="GD93" s="46">
        <f>INDEX(Allocations[#All],MATCH($C92,Allocations[[#All],[Invoice_Group]],0),MATCH($B$3,Allocations[#Headers],0))</f>
        <v>0</v>
      </c>
      <c r="GE93" s="46">
        <f>INDEX(Allocations[#All],MATCH($C92,Allocations[[#All],[Invoice_Group]],0),MATCH($B$3,Allocations[#Headers],0))</f>
        <v>0</v>
      </c>
      <c r="GF93" s="46">
        <f>INDEX(Allocations[#All],MATCH($C92,Allocations[[#All],[Invoice_Group]],0),MATCH($B$3,Allocations[#Headers],0))</f>
        <v>0</v>
      </c>
      <c r="GG93" s="46">
        <f>INDEX(Allocations[#All],MATCH($C92,Allocations[[#All],[Invoice_Group]],0),MATCH($B$3,Allocations[#Headers],0))</f>
        <v>0</v>
      </c>
      <c r="GH93" s="46">
        <f>INDEX(Allocations[#All],MATCH($C92,Allocations[[#All],[Invoice_Group]],0),MATCH($B$3,Allocations[#Headers],0))</f>
        <v>0</v>
      </c>
      <c r="GI93" s="46">
        <f>INDEX(Allocations[#All],MATCH($C92,Allocations[[#All],[Invoice_Group]],0),MATCH($B$3,Allocations[#Headers],0))</f>
        <v>0</v>
      </c>
      <c r="GJ93" s="46">
        <f>INDEX(Allocations[#All],MATCH($C92,Allocations[[#All],[Invoice_Group]],0),MATCH($B$3,Allocations[#Headers],0))</f>
        <v>0</v>
      </c>
      <c r="GK93" s="46">
        <f>INDEX(Allocations[#All],MATCH($C92,Allocations[[#All],[Invoice_Group]],0),MATCH($B$3,Allocations[#Headers],0))</f>
        <v>0</v>
      </c>
      <c r="GL93" s="46">
        <f>INDEX(Allocations[#All],MATCH($C92,Allocations[[#All],[Invoice_Group]],0),MATCH($B$3,Allocations[#Headers],0))</f>
        <v>0</v>
      </c>
      <c r="GM93" s="46">
        <f>INDEX(Allocations[#All],MATCH($C92,Allocations[[#All],[Invoice_Group]],0),MATCH($B$3,Allocations[#Headers],0))</f>
        <v>0</v>
      </c>
      <c r="GN93" s="46">
        <f>INDEX(Allocations[#All],MATCH($C92,Allocations[[#All],[Invoice_Group]],0),MATCH($B$3,Allocations[#Headers],0))</f>
        <v>0</v>
      </c>
      <c r="GO93" s="46">
        <f>INDEX(Allocations[#All],MATCH($C92,Allocations[[#All],[Invoice_Group]],0),MATCH($B$3,Allocations[#Headers],0))</f>
        <v>0</v>
      </c>
      <c r="GP93" s="46">
        <f>INDEX(Allocations[#All],MATCH($C92,Allocations[[#All],[Invoice_Group]],0),MATCH($B$3,Allocations[#Headers],0))</f>
        <v>0</v>
      </c>
      <c r="GQ93" s="46">
        <f>INDEX(Allocations[#All],MATCH($C92,Allocations[[#All],[Invoice_Group]],0),MATCH($B$3,Allocations[#Headers],0))</f>
        <v>0</v>
      </c>
      <c r="GR93" s="46">
        <f>INDEX(Allocations[#All],MATCH($C92,Allocations[[#All],[Invoice_Group]],0),MATCH($B$3,Allocations[#Headers],0))</f>
        <v>0</v>
      </c>
      <c r="GS93" s="46">
        <f>INDEX(Allocations[#All],MATCH($C92,Allocations[[#All],[Invoice_Group]],0),MATCH($B$3,Allocations[#Headers],0))</f>
        <v>0</v>
      </c>
      <c r="GT93" s="46">
        <f>INDEX(Allocations[#All],MATCH($C92,Allocations[[#All],[Invoice_Group]],0),MATCH($B$3,Allocations[#Headers],0))</f>
        <v>0</v>
      </c>
      <c r="GU93" s="46">
        <f>INDEX(Allocations[#All],MATCH($C92,Allocations[[#All],[Invoice_Group]],0),MATCH($B$3,Allocations[#Headers],0))</f>
        <v>0</v>
      </c>
      <c r="GV93" s="46">
        <f>INDEX(Allocations[#All],MATCH($C92,Allocations[[#All],[Invoice_Group]],0),MATCH($B$3,Allocations[#Headers],0))</f>
        <v>0</v>
      </c>
      <c r="GW93" s="46">
        <f>INDEX(Allocations[#All],MATCH($C92,Allocations[[#All],[Invoice_Group]],0),MATCH($B$3,Allocations[#Headers],0))</f>
        <v>0</v>
      </c>
      <c r="GX93" s="46">
        <f>INDEX(Allocations[#All],MATCH($C92,Allocations[[#All],[Invoice_Group]],0),MATCH($B$3,Allocations[#Headers],0))</f>
        <v>0</v>
      </c>
      <c r="GY93" s="46">
        <f>INDEX(Allocations[#All],MATCH($C92,Allocations[[#All],[Invoice_Group]],0),MATCH($B$3,Allocations[#Headers],0))</f>
        <v>0</v>
      </c>
      <c r="GZ93" s="46">
        <f>INDEX(Allocations[#All],MATCH($C92,Allocations[[#All],[Invoice_Group]],0),MATCH($B$3,Allocations[#Headers],0))</f>
        <v>0</v>
      </c>
      <c r="HA93" s="46">
        <f>INDEX(Allocations[#All],MATCH($C92,Allocations[[#All],[Invoice_Group]],0),MATCH($B$3,Allocations[#Headers],0))</f>
        <v>0</v>
      </c>
      <c r="HB93" s="46">
        <f>INDEX(Allocations[#All],MATCH($C92,Allocations[[#All],[Invoice_Group]],0),MATCH($B$3,Allocations[#Headers],0))</f>
        <v>0</v>
      </c>
      <c r="HC93" s="46">
        <f>INDEX(Allocations[#All],MATCH($C92,Allocations[[#All],[Invoice_Group]],0),MATCH($B$3,Allocations[#Headers],0))</f>
        <v>0</v>
      </c>
      <c r="HD93" s="46">
        <f>INDEX(Allocations[#All],MATCH($C92,Allocations[[#All],[Invoice_Group]],0),MATCH($B$3,Allocations[#Headers],0))</f>
        <v>0</v>
      </c>
      <c r="HE93" s="46">
        <f>INDEX(Allocations[#All],MATCH($C92,Allocations[[#All],[Invoice_Group]],0),MATCH($B$3,Allocations[#Headers],0))</f>
        <v>0</v>
      </c>
      <c r="HF93" s="46">
        <f>INDEX(Allocations[#All],MATCH($C92,Allocations[[#All],[Invoice_Group]],0),MATCH($B$3,Allocations[#Headers],0))</f>
        <v>0</v>
      </c>
      <c r="HG93" s="46">
        <f>INDEX(Allocations[#All],MATCH($C92,Allocations[[#All],[Invoice_Group]],0),MATCH($B$3,Allocations[#Headers],0))</f>
        <v>0</v>
      </c>
      <c r="HH93" s="46">
        <f>INDEX(Allocations[#All],MATCH($C92,Allocations[[#All],[Invoice_Group]],0),MATCH($B$3,Allocations[#Headers],0))</f>
        <v>0</v>
      </c>
      <c r="HI93" s="46">
        <f>INDEX(Allocations[#All],MATCH($C92,Allocations[[#All],[Invoice_Group]],0),MATCH($B$3,Allocations[#Headers],0))</f>
        <v>0</v>
      </c>
      <c r="HJ93" s="46">
        <f>INDEX(Allocations[#All],MATCH($C92,Allocations[[#All],[Invoice_Group]],0),MATCH($B$3,Allocations[#Headers],0))</f>
        <v>0</v>
      </c>
      <c r="HK93" s="46">
        <f>INDEX(Allocations[#All],MATCH($C92,Allocations[[#All],[Invoice_Group]],0),MATCH($B$3,Allocations[#Headers],0))</f>
        <v>0</v>
      </c>
      <c r="HL93" s="46">
        <f>INDEX(Allocations[#All],MATCH($C92,Allocations[[#All],[Invoice_Group]],0),MATCH($B$3,Allocations[#Headers],0))</f>
        <v>0</v>
      </c>
      <c r="HM93" s="46">
        <f>INDEX(Allocations[#All],MATCH($C92,Allocations[[#All],[Invoice_Group]],0),MATCH($B$3,Allocations[#Headers],0))</f>
        <v>0</v>
      </c>
      <c r="HN93" s="46">
        <f>INDEX(Allocations[#All],MATCH($C92,Allocations[[#All],[Invoice_Group]],0),MATCH($B$3,Allocations[#Headers],0))</f>
        <v>0</v>
      </c>
      <c r="HO93" s="46">
        <f>INDEX(Allocations[#All],MATCH($C92,Allocations[[#All],[Invoice_Group]],0),MATCH($B$3,Allocations[#Headers],0))</f>
        <v>0</v>
      </c>
      <c r="HP93" s="46">
        <f>INDEX(Allocations[#All],MATCH($C92,Allocations[[#All],[Invoice_Group]],0),MATCH($B$3,Allocations[#Headers],0))</f>
        <v>0</v>
      </c>
      <c r="HQ93" s="46">
        <f>INDEX(Allocations[#All],MATCH($C92,Allocations[[#All],[Invoice_Group]],0),MATCH($B$3,Allocations[#Headers],0))</f>
        <v>0</v>
      </c>
      <c r="HR93" s="46">
        <f>INDEX(Allocations[#All],MATCH($C92,Allocations[[#All],[Invoice_Group]],0),MATCH($B$3,Allocations[#Headers],0))</f>
        <v>0</v>
      </c>
      <c r="HS93" s="46">
        <f>INDEX(Allocations[#All],MATCH($C92,Allocations[[#All],[Invoice_Group]],0),MATCH($B$3,Allocations[#Headers],0))</f>
        <v>0</v>
      </c>
      <c r="HT93" s="46">
        <f>INDEX(Allocations[#All],MATCH($C92,Allocations[[#All],[Invoice_Group]],0),MATCH($B$3,Allocations[#Headers],0))</f>
        <v>0</v>
      </c>
      <c r="HU93" s="46">
        <f>INDEX(Allocations[#All],MATCH($C92,Allocations[[#All],[Invoice_Group]],0),MATCH($B$3,Allocations[#Headers],0))</f>
        <v>0</v>
      </c>
      <c r="HV93" s="46">
        <f>INDEX(Allocations[#All],MATCH($C92,Allocations[[#All],[Invoice_Group]],0),MATCH($B$3,Allocations[#Headers],0))</f>
        <v>0</v>
      </c>
      <c r="HW93" s="46">
        <f>INDEX(Allocations[#All],MATCH($C92,Allocations[[#All],[Invoice_Group]],0),MATCH($B$3,Allocations[#Headers],0))</f>
        <v>0</v>
      </c>
      <c r="HX93" s="46">
        <f>INDEX(Allocations[#All],MATCH($C92,Allocations[[#All],[Invoice_Group]],0),MATCH($B$3,Allocations[#Headers],0))</f>
        <v>0</v>
      </c>
      <c r="HY93" s="46">
        <f>INDEX(Allocations[#All],MATCH($C92,Allocations[[#All],[Invoice_Group]],0),MATCH($B$3,Allocations[#Headers],0))</f>
        <v>0</v>
      </c>
      <c r="HZ93" s="46">
        <f>INDEX(Allocations[#All],MATCH($C92,Allocations[[#All],[Invoice_Group]],0),MATCH($B$3,Allocations[#Headers],0))</f>
        <v>0</v>
      </c>
      <c r="IA93" s="46">
        <f>INDEX(Allocations[#All],MATCH($C92,Allocations[[#All],[Invoice_Group]],0),MATCH($B$3,Allocations[#Headers],0))</f>
        <v>0</v>
      </c>
      <c r="IB93" s="46">
        <f>INDEX(Allocations[#All],MATCH($C92,Allocations[[#All],[Invoice_Group]],0),MATCH($B$3,Allocations[#Headers],0))</f>
        <v>0</v>
      </c>
      <c r="IC93" s="46">
        <f>INDEX(Allocations[#All],MATCH($C92,Allocations[[#All],[Invoice_Group]],0),MATCH($B$3,Allocations[#Headers],0))</f>
        <v>0</v>
      </c>
      <c r="ID93" s="46">
        <f>INDEX(Allocations[#All],MATCH($C92,Allocations[[#All],[Invoice_Group]],0),MATCH($B$3,Allocations[#Headers],0))</f>
        <v>0</v>
      </c>
      <c r="IE93" s="46">
        <f>INDEX(Allocations[#All],MATCH($C92,Allocations[[#All],[Invoice_Group]],0),MATCH($B$3,Allocations[#Headers],0))</f>
        <v>0</v>
      </c>
      <c r="IF93" s="46">
        <f>INDEX(Allocations[#All],MATCH($C92,Allocations[[#All],[Invoice_Group]],0),MATCH($B$3,Allocations[#Headers],0))</f>
        <v>0</v>
      </c>
      <c r="IG93" s="46">
        <f>INDEX(Allocations[#All],MATCH($C92,Allocations[[#All],[Invoice_Group]],0),MATCH($B$3,Allocations[#Headers],0))</f>
        <v>0</v>
      </c>
      <c r="IH93" s="46">
        <f>INDEX(Allocations[#All],MATCH($C92,Allocations[[#All],[Invoice_Group]],0),MATCH($B$3,Allocations[#Headers],0))</f>
        <v>0</v>
      </c>
      <c r="II93" s="46">
        <f>INDEX(Allocations[#All],MATCH($C92,Allocations[[#All],[Invoice_Group]],0),MATCH($B$3,Allocations[#Headers],0))</f>
        <v>0</v>
      </c>
      <c r="IJ93" s="46">
        <f>INDEX(Allocations[#All],MATCH($C92,Allocations[[#All],[Invoice_Group]],0),MATCH($B$3,Allocations[#Headers],0))</f>
        <v>0</v>
      </c>
      <c r="IK93" s="46">
        <f>INDEX(Allocations[#All],MATCH($C92,Allocations[[#All],[Invoice_Group]],0),MATCH($B$3,Allocations[#Headers],0))</f>
        <v>0</v>
      </c>
      <c r="IL93" s="46">
        <f>INDEX(Allocations[#All],MATCH($C92,Allocations[[#All],[Invoice_Group]],0),MATCH($B$3,Allocations[#Headers],0))</f>
        <v>0</v>
      </c>
      <c r="IM93" s="46">
        <f>INDEX(Allocations[#All],MATCH($C92,Allocations[[#All],[Invoice_Group]],0),MATCH($B$3,Allocations[#Headers],0))</f>
        <v>0</v>
      </c>
      <c r="IN93" s="46">
        <f>INDEX(Allocations[#All],MATCH($C92,Allocations[[#All],[Invoice_Group]],0),MATCH($B$3,Allocations[#Headers],0))</f>
        <v>0</v>
      </c>
      <c r="IO93" s="46">
        <f>INDEX(Allocations[#All],MATCH($C92,Allocations[[#All],[Invoice_Group]],0),MATCH($B$3,Allocations[#Headers],0))</f>
        <v>0</v>
      </c>
      <c r="IP93" s="46">
        <f>INDEX(Allocations[#All],MATCH($C92,Allocations[[#All],[Invoice_Group]],0),MATCH($B$3,Allocations[#Headers],0))</f>
        <v>0</v>
      </c>
      <c r="IQ93" s="46">
        <f>INDEX(Allocations[#All],MATCH($C92,Allocations[[#All],[Invoice_Group]],0),MATCH($B$3,Allocations[#Headers],0))</f>
        <v>0</v>
      </c>
      <c r="IR93" s="46">
        <f>INDEX(Allocations[#All],MATCH($C92,Allocations[[#All],[Invoice_Group]],0),MATCH($B$3,Allocations[#Headers],0))</f>
        <v>0</v>
      </c>
      <c r="IS93" s="46">
        <f>INDEX(Allocations[#All],MATCH($C92,Allocations[[#All],[Invoice_Group]],0),MATCH($B$3,Allocations[#Headers],0))</f>
        <v>0</v>
      </c>
      <c r="IT93" s="46">
        <f>INDEX(Allocations[#All],MATCH($C92,Allocations[[#All],[Invoice_Group]],0),MATCH($B$3,Allocations[#Headers],0))</f>
        <v>0</v>
      </c>
      <c r="IU93" s="46">
        <f>INDEX(Allocations[#All],MATCH($C92,Allocations[[#All],[Invoice_Group]],0),MATCH($B$3,Allocations[#Headers],0))</f>
        <v>0</v>
      </c>
      <c r="IV93" s="46">
        <f>INDEX(Allocations[#All],MATCH($C92,Allocations[[#All],[Invoice_Group]],0),MATCH($B$3,Allocations[#Headers],0))</f>
        <v>0</v>
      </c>
      <c r="IW93" s="46">
        <f>INDEX(Allocations[#All],MATCH($C92,Allocations[[#All],[Invoice_Group]],0),MATCH($B$3,Allocations[#Headers],0))</f>
        <v>0</v>
      </c>
      <c r="IX93" s="46">
        <f>INDEX(Allocations[#All],MATCH($C92,Allocations[[#All],[Invoice_Group]],0),MATCH($B$3,Allocations[#Headers],0))</f>
        <v>0</v>
      </c>
      <c r="IY93" s="46">
        <f>INDEX(Allocations[#All],MATCH($C92,Allocations[[#All],[Invoice_Group]],0),MATCH($B$3,Allocations[#Headers],0))</f>
        <v>0</v>
      </c>
      <c r="IZ93" s="46">
        <f>INDEX(Allocations[#All],MATCH($C92,Allocations[[#All],[Invoice_Group]],0),MATCH($B$3,Allocations[#Headers],0))</f>
        <v>0</v>
      </c>
      <c r="JA93" s="46">
        <f>INDEX(Allocations[#All],MATCH($C92,Allocations[[#All],[Invoice_Group]],0),MATCH($B$3,Allocations[#Headers],0))</f>
        <v>0</v>
      </c>
      <c r="JB93" s="46">
        <f>INDEX(Allocations[#All],MATCH($C92,Allocations[[#All],[Invoice_Group]],0),MATCH($B$3,Allocations[#Headers],0))</f>
        <v>0</v>
      </c>
      <c r="JC93" s="46">
        <f>INDEX(Allocations[#All],MATCH($C92,Allocations[[#All],[Invoice_Group]],0),MATCH($B$3,Allocations[#Headers],0))</f>
        <v>0</v>
      </c>
      <c r="JD93" s="46">
        <f>INDEX(Allocations[#All],MATCH($C92,Allocations[[#All],[Invoice_Group]],0),MATCH($B$3,Allocations[#Headers],0))</f>
        <v>0</v>
      </c>
      <c r="JE93" s="46">
        <f>INDEX(Allocations[#All],MATCH($C92,Allocations[[#All],[Invoice_Group]],0),MATCH($B$3,Allocations[#Headers],0))</f>
        <v>0</v>
      </c>
      <c r="JF93" s="46">
        <f>INDEX(Allocations[#All],MATCH($C92,Allocations[[#All],[Invoice_Group]],0),MATCH($B$3,Allocations[#Headers],0))</f>
        <v>0</v>
      </c>
      <c r="JG93" s="46">
        <f>INDEX(Allocations[#All],MATCH($C92,Allocations[[#All],[Invoice_Group]],0),MATCH($B$3,Allocations[#Headers],0))</f>
        <v>0</v>
      </c>
      <c r="JH93" s="46">
        <f>INDEX(Allocations[#All],MATCH($C92,Allocations[[#All],[Invoice_Group]],0),MATCH($B$3,Allocations[#Headers],0))</f>
        <v>0</v>
      </c>
      <c r="JI93" s="46">
        <f>INDEX(Allocations[#All],MATCH($C92,Allocations[[#All],[Invoice_Group]],0),MATCH($B$3,Allocations[#Headers],0))</f>
        <v>0</v>
      </c>
      <c r="JJ93" s="46">
        <f>INDEX(Allocations[#All],MATCH($C92,Allocations[[#All],[Invoice_Group]],0),MATCH($B$3,Allocations[#Headers],0))</f>
        <v>0</v>
      </c>
      <c r="JK93" s="46">
        <f>INDEX(Allocations[#All],MATCH($C92,Allocations[[#All],[Invoice_Group]],0),MATCH($B$3,Allocations[#Headers],0))</f>
        <v>0</v>
      </c>
      <c r="JL93" s="46">
        <f>INDEX(Allocations[#All],MATCH($C92,Allocations[[#All],[Invoice_Group]],0),MATCH($B$3,Allocations[#Headers],0))</f>
        <v>0</v>
      </c>
      <c r="JM93" s="46">
        <f>INDEX(Allocations[#All],MATCH($C92,Allocations[[#All],[Invoice_Group]],0),MATCH($B$3,Allocations[#Headers],0))</f>
        <v>0</v>
      </c>
      <c r="JN93" s="46">
        <f>INDEX(Allocations[#All],MATCH($C92,Allocations[[#All],[Invoice_Group]],0),MATCH($B$3,Allocations[#Headers],0))</f>
        <v>0</v>
      </c>
      <c r="JO93" s="46">
        <f>INDEX(Allocations[#All],MATCH($C92,Allocations[[#All],[Invoice_Group]],0),MATCH($B$3,Allocations[#Headers],0))</f>
        <v>0</v>
      </c>
      <c r="JP93" s="46">
        <f>INDEX(Allocations[#All],MATCH($C92,Allocations[[#All],[Invoice_Group]],0),MATCH($B$3,Allocations[#Headers],0))</f>
        <v>0</v>
      </c>
      <c r="JQ93" s="46">
        <f>INDEX(Allocations[#All],MATCH($C92,Allocations[[#All],[Invoice_Group]],0),MATCH($B$3,Allocations[#Headers],0))</f>
        <v>0</v>
      </c>
      <c r="JR93" s="46">
        <f>INDEX(Allocations[#All],MATCH($C92,Allocations[[#All],[Invoice_Group]],0),MATCH($B$3,Allocations[#Headers],0))</f>
        <v>0</v>
      </c>
      <c r="JS93" s="46">
        <f>INDEX(Allocations[#All],MATCH($C92,Allocations[[#All],[Invoice_Group]],0),MATCH($B$3,Allocations[#Headers],0))</f>
        <v>0</v>
      </c>
      <c r="JT93" s="46">
        <f>INDEX(Allocations[#All],MATCH($C92,Allocations[[#All],[Invoice_Group]],0),MATCH($B$3,Allocations[#Headers],0))</f>
        <v>0</v>
      </c>
      <c r="JU93" s="46">
        <f>INDEX(Allocations[#All],MATCH($C92,Allocations[[#All],[Invoice_Group]],0),MATCH($B$3,Allocations[#Headers],0))</f>
        <v>0</v>
      </c>
      <c r="JV93" s="46">
        <f>INDEX(Allocations[#All],MATCH($C92,Allocations[[#All],[Invoice_Group]],0),MATCH($B$3,Allocations[#Headers],0))</f>
        <v>0</v>
      </c>
      <c r="JW93" s="46">
        <f>INDEX(Allocations[#All],MATCH($C92,Allocations[[#All],[Invoice_Group]],0),MATCH($B$3,Allocations[#Headers],0))</f>
        <v>0</v>
      </c>
      <c r="JX93" s="46">
        <f>INDEX(Allocations[#All],MATCH($C92,Allocations[[#All],[Invoice_Group]],0),MATCH($B$3,Allocations[#Headers],0))</f>
        <v>0</v>
      </c>
      <c r="JY93" s="46">
        <f>INDEX(Allocations[#All],MATCH($C92,Allocations[[#All],[Invoice_Group]],0),MATCH($B$3,Allocations[#Headers],0))</f>
        <v>0</v>
      </c>
      <c r="JZ93" s="46">
        <f>INDEX(Allocations[#All],MATCH($C92,Allocations[[#All],[Invoice_Group]],0),MATCH($B$3,Allocations[#Headers],0))</f>
        <v>0</v>
      </c>
      <c r="KA93" s="46">
        <f>INDEX(Allocations[#All],MATCH($C92,Allocations[[#All],[Invoice_Group]],0),MATCH($B$3,Allocations[#Headers],0))</f>
        <v>0</v>
      </c>
      <c r="KB93" s="46">
        <f>INDEX(Allocations[#All],MATCH($C92,Allocations[[#All],[Invoice_Group]],0),MATCH($B$3,Allocations[#Headers],0))</f>
        <v>0</v>
      </c>
      <c r="KC93" s="46">
        <f>INDEX(Allocations[#All],MATCH($C92,Allocations[[#All],[Invoice_Group]],0),MATCH($B$3,Allocations[#Headers],0))</f>
        <v>0</v>
      </c>
      <c r="KD93" s="46">
        <f>INDEX(Allocations[#All],MATCH($C92,Allocations[[#All],[Invoice_Group]],0),MATCH($B$3,Allocations[#Headers],0))</f>
        <v>0</v>
      </c>
      <c r="KE93" s="46">
        <f>INDEX(Allocations[#All],MATCH($C92,Allocations[[#All],[Invoice_Group]],0),MATCH($B$3,Allocations[#Headers],0))</f>
        <v>0</v>
      </c>
      <c r="KF93" s="46">
        <f>INDEX(Allocations[#All],MATCH($C92,Allocations[[#All],[Invoice_Group]],0),MATCH($B$3,Allocations[#Headers],0))</f>
        <v>0</v>
      </c>
      <c r="KG93" s="46">
        <f>INDEX(Allocations[#All],MATCH($C92,Allocations[[#All],[Invoice_Group]],0),MATCH($B$3,Allocations[#Headers],0))</f>
        <v>0</v>
      </c>
      <c r="KH93" s="46">
        <f>INDEX(Allocations[#All],MATCH($C92,Allocations[[#All],[Invoice_Group]],0),MATCH($B$3,Allocations[#Headers],0))</f>
        <v>0</v>
      </c>
      <c r="KI93" s="46">
        <f>INDEX(Allocations[#All],MATCH($C92,Allocations[[#All],[Invoice_Group]],0),MATCH($B$3,Allocations[#Headers],0))</f>
        <v>0</v>
      </c>
      <c r="KJ93" s="46">
        <f>INDEX(Allocations[#All],MATCH($C92,Allocations[[#All],[Invoice_Group]],0),MATCH($B$3,Allocations[#Headers],0))</f>
        <v>0</v>
      </c>
      <c r="KK93" s="46">
        <f>INDEX(Allocations[#All],MATCH($C92,Allocations[[#All],[Invoice_Group]],0),MATCH($B$3,Allocations[#Headers],0))</f>
        <v>0</v>
      </c>
      <c r="KL93" s="46">
        <f>INDEX(Allocations[#All],MATCH($C92,Allocations[[#All],[Invoice_Group]],0),MATCH($B$3,Allocations[#Headers],0))</f>
        <v>0</v>
      </c>
      <c r="KM93" s="46">
        <f>INDEX(Allocations[#All],MATCH($C92,Allocations[[#All],[Invoice_Group]],0),MATCH($B$3,Allocations[#Headers],0))</f>
        <v>0</v>
      </c>
      <c r="KN93" s="46">
        <f>INDEX(Allocations[#All],MATCH($C92,Allocations[[#All],[Invoice_Group]],0),MATCH($B$3,Allocations[#Headers],0))</f>
        <v>0</v>
      </c>
      <c r="KO93" s="46">
        <f>INDEX(Allocations[#All],MATCH($C92,Allocations[[#All],[Invoice_Group]],0),MATCH($B$3,Allocations[#Headers],0))</f>
        <v>0</v>
      </c>
      <c r="KP93" s="46">
        <f>INDEX(Allocations[#All],MATCH($C92,Allocations[[#All],[Invoice_Group]],0),MATCH($B$3,Allocations[#Headers],0))</f>
        <v>0</v>
      </c>
      <c r="KQ93" s="46">
        <f>INDEX(Allocations[#All],MATCH($C92,Allocations[[#All],[Invoice_Group]],0),MATCH($B$3,Allocations[#Headers],0))</f>
        <v>0</v>
      </c>
      <c r="KR93" s="46">
        <f>INDEX(Allocations[#All],MATCH($C92,Allocations[[#All],[Invoice_Group]],0),MATCH($B$3,Allocations[#Headers],0))</f>
        <v>0</v>
      </c>
      <c r="KS93" s="46">
        <f>INDEX(Allocations[#All],MATCH($C92,Allocations[[#All],[Invoice_Group]],0),MATCH($B$3,Allocations[#Headers],0))</f>
        <v>0</v>
      </c>
      <c r="KT93" s="46">
        <f>INDEX(Allocations[#All],MATCH($C92,Allocations[[#All],[Invoice_Group]],0),MATCH($B$3,Allocations[#Headers],0))</f>
        <v>0</v>
      </c>
      <c r="KU93" s="46">
        <f>INDEX(Allocations[#All],MATCH($C92,Allocations[[#All],[Invoice_Group]],0),MATCH($B$3,Allocations[#Headers],0))</f>
        <v>0</v>
      </c>
      <c r="KV93" s="46">
        <f>INDEX(Allocations[#All],MATCH($C92,Allocations[[#All],[Invoice_Group]],0),MATCH($B$3,Allocations[#Headers],0))</f>
        <v>0</v>
      </c>
      <c r="KW93" s="46">
        <f>INDEX(Allocations[#All],MATCH($C92,Allocations[[#All],[Invoice_Group]],0),MATCH($B$3,Allocations[#Headers],0))</f>
        <v>0</v>
      </c>
      <c r="KX93" s="46">
        <f>INDEX(Allocations[#All],MATCH($C92,Allocations[[#All],[Invoice_Group]],0),MATCH($B$3,Allocations[#Headers],0))</f>
        <v>0</v>
      </c>
      <c r="KY93" s="46">
        <f>INDEX(Allocations[#All],MATCH($C92,Allocations[[#All],[Invoice_Group]],0),MATCH($B$3,Allocations[#Headers],0))</f>
        <v>0</v>
      </c>
      <c r="KZ93" s="46">
        <f>INDEX(Allocations[#All],MATCH($C92,Allocations[[#All],[Invoice_Group]],0),MATCH($B$3,Allocations[#Headers],0))</f>
        <v>0</v>
      </c>
      <c r="LA93" s="46">
        <f>INDEX(Allocations[#All],MATCH($C92,Allocations[[#All],[Invoice_Group]],0),MATCH($B$3,Allocations[#Headers],0))</f>
        <v>0</v>
      </c>
      <c r="LB93" s="46">
        <f>INDEX(Allocations[#All],MATCH($C92,Allocations[[#All],[Invoice_Group]],0),MATCH($B$3,Allocations[#Headers],0))</f>
        <v>0</v>
      </c>
      <c r="LC93" s="46">
        <f>INDEX(Allocations[#All],MATCH($C92,Allocations[[#All],[Invoice_Group]],0),MATCH($B$3,Allocations[#Headers],0))</f>
        <v>0</v>
      </c>
      <c r="LD93" s="46">
        <f>INDEX(Allocations[#All],MATCH($C92,Allocations[[#All],[Invoice_Group]],0),MATCH($B$3,Allocations[#Headers],0))</f>
        <v>0</v>
      </c>
      <c r="LE93" s="46">
        <f>INDEX(Allocations[#All],MATCH($C92,Allocations[[#All],[Invoice_Group]],0),MATCH($B$3,Allocations[#Headers],0))</f>
        <v>0</v>
      </c>
      <c r="LF93" s="46">
        <f>INDEX(Allocations[#All],MATCH($C92,Allocations[[#All],[Invoice_Group]],0),MATCH($B$3,Allocations[#Headers],0))</f>
        <v>0</v>
      </c>
      <c r="LG93" s="46">
        <f>INDEX(Allocations[#All],MATCH($C92,Allocations[[#All],[Invoice_Group]],0),MATCH($B$3,Allocations[#Headers],0))</f>
        <v>0</v>
      </c>
      <c r="LH93" s="46">
        <f>INDEX(Allocations[#All],MATCH($C92,Allocations[[#All],[Invoice_Group]],0),MATCH($B$3,Allocations[#Headers],0))</f>
        <v>0</v>
      </c>
      <c r="LI93" s="46">
        <f>INDEX(Allocations[#All],MATCH($C92,Allocations[[#All],[Invoice_Group]],0),MATCH($B$3,Allocations[#Headers],0))</f>
        <v>0</v>
      </c>
      <c r="LJ93" s="46">
        <f>INDEX(Allocations[#All],MATCH($C92,Allocations[[#All],[Invoice_Group]],0),MATCH($B$3,Allocations[#Headers],0))</f>
        <v>0</v>
      </c>
      <c r="LK93" s="46">
        <f>INDEX(Allocations[#All],MATCH($C92,Allocations[[#All],[Invoice_Group]],0),MATCH($B$3,Allocations[#Headers],0))</f>
        <v>0</v>
      </c>
      <c r="LL93" s="46">
        <f>INDEX(Allocations[#All],MATCH($C92,Allocations[[#All],[Invoice_Group]],0),MATCH($B$3,Allocations[#Headers],0))</f>
        <v>0</v>
      </c>
      <c r="LM93" s="46">
        <f>INDEX(Allocations[#All],MATCH($C92,Allocations[[#All],[Invoice_Group]],0),MATCH($B$3,Allocations[#Headers],0))</f>
        <v>0</v>
      </c>
      <c r="LN93" s="46">
        <f>INDEX(Allocations[#All],MATCH($C92,Allocations[[#All],[Invoice_Group]],0),MATCH($B$3,Allocations[#Headers],0))</f>
        <v>0</v>
      </c>
      <c r="LO93" s="46">
        <f>INDEX(Allocations[#All],MATCH($C92,Allocations[[#All],[Invoice_Group]],0),MATCH($B$3,Allocations[#Headers],0))</f>
        <v>0</v>
      </c>
      <c r="LP93" s="46">
        <f>INDEX(Allocations[#All],MATCH($C92,Allocations[[#All],[Invoice_Group]],0),MATCH($B$3,Allocations[#Headers],0))</f>
        <v>0</v>
      </c>
      <c r="LQ93" s="46">
        <f>INDEX(Allocations[#All],MATCH($C92,Allocations[[#All],[Invoice_Group]],0),MATCH($B$3,Allocations[#Headers],0))</f>
        <v>0</v>
      </c>
      <c r="LR93" s="46">
        <f>INDEX(Allocations[#All],MATCH($C92,Allocations[[#All],[Invoice_Group]],0),MATCH($B$3,Allocations[#Headers],0))</f>
        <v>0</v>
      </c>
      <c r="LS93" s="46">
        <f>INDEX(Allocations[#All],MATCH($C92,Allocations[[#All],[Invoice_Group]],0),MATCH($B$3,Allocations[#Headers],0))</f>
        <v>0</v>
      </c>
      <c r="LT93" s="46">
        <f>INDEX(Allocations[#All],MATCH($C92,Allocations[[#All],[Invoice_Group]],0),MATCH($B$3,Allocations[#Headers],0))</f>
        <v>0</v>
      </c>
      <c r="LU93" s="46">
        <f>INDEX(Allocations[#All],MATCH($C92,Allocations[[#All],[Invoice_Group]],0),MATCH($B$3,Allocations[#Headers],0))</f>
        <v>0</v>
      </c>
      <c r="LV93" s="46">
        <f>INDEX(Allocations[#All],MATCH($C92,Allocations[[#All],[Invoice_Group]],0),MATCH($B$3,Allocations[#Headers],0))</f>
        <v>0</v>
      </c>
      <c r="LW93" s="46">
        <f>INDEX(Allocations[#All],MATCH($C92,Allocations[[#All],[Invoice_Group]],0),MATCH($B$3,Allocations[#Headers],0))</f>
        <v>0</v>
      </c>
      <c r="LX93" s="46">
        <f>INDEX(Allocations[#All],MATCH($C92,Allocations[[#All],[Invoice_Group]],0),MATCH($B$3,Allocations[#Headers],0))</f>
        <v>0</v>
      </c>
      <c r="LY93" s="46">
        <f>INDEX(Allocations[#All],MATCH($C92,Allocations[[#All],[Invoice_Group]],0),MATCH($B$3,Allocations[#Headers],0))</f>
        <v>0</v>
      </c>
      <c r="LZ93" s="46">
        <f>INDEX(Allocations[#All],MATCH($C92,Allocations[[#All],[Invoice_Group]],0),MATCH($B$3,Allocations[#Headers],0))</f>
        <v>0</v>
      </c>
      <c r="MA93" s="46">
        <f>INDEX(Allocations[#All],MATCH($C92,Allocations[[#All],[Invoice_Group]],0),MATCH($B$3,Allocations[#Headers],0))</f>
        <v>0</v>
      </c>
      <c r="MB93" s="46">
        <f>INDEX(Allocations[#All],MATCH($C92,Allocations[[#All],[Invoice_Group]],0),MATCH($B$3,Allocations[#Headers],0))</f>
        <v>0</v>
      </c>
      <c r="MC93" s="46">
        <f>INDEX(Allocations[#All],MATCH($C92,Allocations[[#All],[Invoice_Group]],0),MATCH($B$3,Allocations[#Headers],0))</f>
        <v>0</v>
      </c>
      <c r="MD93" s="46">
        <f>INDEX(Allocations[#All],MATCH($C92,Allocations[[#All],[Invoice_Group]],0),MATCH($B$3,Allocations[#Headers],0))</f>
        <v>0</v>
      </c>
      <c r="ME93" s="46">
        <f>INDEX(Allocations[#All],MATCH($C92,Allocations[[#All],[Invoice_Group]],0),MATCH($B$3,Allocations[#Headers],0))</f>
        <v>0</v>
      </c>
      <c r="MF93" s="46">
        <f>INDEX(Allocations[#All],MATCH($C92,Allocations[[#All],[Invoice_Group]],0),MATCH($B$3,Allocations[#Headers],0))</f>
        <v>0</v>
      </c>
      <c r="MG93" s="46">
        <f>INDEX(Allocations[#All],MATCH($C92,Allocations[[#All],[Invoice_Group]],0),MATCH($B$3,Allocations[#Headers],0))</f>
        <v>0</v>
      </c>
      <c r="MH93" s="46">
        <f>INDEX(Allocations[#All],MATCH($C92,Allocations[[#All],[Invoice_Group]],0),MATCH($B$3,Allocations[#Headers],0))</f>
        <v>0</v>
      </c>
      <c r="MI93" s="46">
        <f>INDEX(Allocations[#All],MATCH($C92,Allocations[[#All],[Invoice_Group]],0),MATCH($B$3,Allocations[#Headers],0))</f>
        <v>0</v>
      </c>
      <c r="MJ93" s="46">
        <f>INDEX(Allocations[#All],MATCH($C92,Allocations[[#All],[Invoice_Group]],0),MATCH($B$3,Allocations[#Headers],0))</f>
        <v>0</v>
      </c>
      <c r="MK93" s="46">
        <f>INDEX(Allocations[#All],MATCH($C92,Allocations[[#All],[Invoice_Group]],0),MATCH($B$3,Allocations[#Headers],0))</f>
        <v>0</v>
      </c>
      <c r="ML93" s="46">
        <f>INDEX(Allocations[#All],MATCH($C92,Allocations[[#All],[Invoice_Group]],0),MATCH($B$3,Allocations[#Headers],0))</f>
        <v>0</v>
      </c>
      <c r="MM93" s="46">
        <f>INDEX(Allocations[#All],MATCH($C92,Allocations[[#All],[Invoice_Group]],0),MATCH($B$3,Allocations[#Headers],0))</f>
        <v>0</v>
      </c>
      <c r="MN93" s="46">
        <f>INDEX(Allocations[#All],MATCH($C92,Allocations[[#All],[Invoice_Group]],0),MATCH($B$3,Allocations[#Headers],0))</f>
        <v>0</v>
      </c>
      <c r="MO93" s="46">
        <f>INDEX(Allocations[#All],MATCH($C92,Allocations[[#All],[Invoice_Group]],0),MATCH($B$3,Allocations[#Headers],0))</f>
        <v>0</v>
      </c>
      <c r="MP93" s="46">
        <f>INDEX(Allocations[#All],MATCH($C92,Allocations[[#All],[Invoice_Group]],0),MATCH($B$3,Allocations[#Headers],0))</f>
        <v>0</v>
      </c>
      <c r="MQ93" s="46">
        <f>INDEX(Allocations[#All],MATCH($C92,Allocations[[#All],[Invoice_Group]],0),MATCH($B$3,Allocations[#Headers],0))</f>
        <v>0</v>
      </c>
      <c r="MR93" s="46">
        <f>INDEX(Allocations[#All],MATCH($C92,Allocations[[#All],[Invoice_Group]],0),MATCH($B$3,Allocations[#Headers],0))</f>
        <v>0</v>
      </c>
      <c r="MS93" s="46">
        <f>INDEX(Allocations[#All],MATCH($C92,Allocations[[#All],[Invoice_Group]],0),MATCH($B$3,Allocations[#Headers],0))</f>
        <v>0</v>
      </c>
      <c r="MT93" s="46">
        <f>INDEX(Allocations[#All],MATCH($C92,Allocations[[#All],[Invoice_Group]],0),MATCH($B$3,Allocations[#Headers],0))</f>
        <v>0</v>
      </c>
      <c r="MU93" s="46">
        <f>INDEX(Allocations[#All],MATCH($C92,Allocations[[#All],[Invoice_Group]],0),MATCH($B$3,Allocations[#Headers],0))</f>
        <v>0</v>
      </c>
      <c r="MV93" s="46">
        <f>INDEX(Allocations[#All],MATCH($C92,Allocations[[#All],[Invoice_Group]],0),MATCH($B$3,Allocations[#Headers],0))</f>
        <v>0</v>
      </c>
      <c r="MW93" s="46">
        <f>INDEX(Allocations[#All],MATCH($C92,Allocations[[#All],[Invoice_Group]],0),MATCH($B$3,Allocations[#Headers],0))</f>
        <v>0</v>
      </c>
      <c r="MX93" s="46">
        <f>INDEX(Allocations[#All],MATCH($C92,Allocations[[#All],[Invoice_Group]],0),MATCH($B$3,Allocations[#Headers],0))</f>
        <v>0</v>
      </c>
      <c r="MY93" s="46">
        <f>INDEX(Allocations[#All],MATCH($C92,Allocations[[#All],[Invoice_Group]],0),MATCH($B$3,Allocations[#Headers],0))</f>
        <v>0</v>
      </c>
      <c r="MZ93" s="46">
        <f>INDEX(Allocations[#All],MATCH($C92,Allocations[[#All],[Invoice_Group]],0),MATCH($B$3,Allocations[#Headers],0))</f>
        <v>0</v>
      </c>
      <c r="NA93" s="75"/>
      <c r="NB93" s="74" t="str">
        <f>+D93</f>
        <v>Allocation %</v>
      </c>
      <c r="NC93" s="79">
        <f t="shared" si="616"/>
        <v>0</v>
      </c>
      <c r="ND93" s="79">
        <f t="shared" si="616"/>
        <v>0</v>
      </c>
      <c r="NE93" s="79">
        <f t="shared" si="616"/>
        <v>0</v>
      </c>
      <c r="NF93" s="79">
        <f t="shared" si="616"/>
        <v>0</v>
      </c>
      <c r="NG93" s="79">
        <f t="shared" si="616"/>
        <v>0</v>
      </c>
      <c r="NH93" s="79">
        <f t="shared" si="616"/>
        <v>0</v>
      </c>
      <c r="NI93" s="79">
        <f t="shared" si="616"/>
        <v>0</v>
      </c>
      <c r="NJ93" s="79">
        <f t="shared" si="616"/>
        <v>0</v>
      </c>
      <c r="NK93" s="79">
        <f t="shared" si="616"/>
        <v>0</v>
      </c>
      <c r="NL93" s="79">
        <f t="shared" si="616"/>
        <v>0</v>
      </c>
      <c r="NM93" s="79">
        <f t="shared" si="617"/>
        <v>0</v>
      </c>
      <c r="NN93" s="79">
        <f t="shared" si="617"/>
        <v>0</v>
      </c>
      <c r="NO93" s="79">
        <f t="shared" si="617"/>
        <v>0</v>
      </c>
      <c r="NP93" s="79">
        <f t="shared" si="617"/>
        <v>0</v>
      </c>
      <c r="NQ93" s="79">
        <f t="shared" si="617"/>
        <v>0</v>
      </c>
      <c r="NR93" s="79">
        <f t="shared" si="617"/>
        <v>0</v>
      </c>
      <c r="NS93" s="79">
        <f t="shared" si="617"/>
        <v>0</v>
      </c>
      <c r="NT93" s="79">
        <f t="shared" si="617"/>
        <v>0</v>
      </c>
      <c r="NU93" s="79">
        <f t="shared" si="617"/>
        <v>0</v>
      </c>
      <c r="NV93" s="79">
        <f t="shared" si="617"/>
        <v>0</v>
      </c>
      <c r="NW93" s="79">
        <f t="shared" si="618"/>
        <v>0</v>
      </c>
      <c r="NX93" s="79">
        <f t="shared" si="618"/>
        <v>0</v>
      </c>
      <c r="NY93" s="79">
        <f t="shared" si="618"/>
        <v>0</v>
      </c>
      <c r="NZ93" s="79">
        <f t="shared" si="618"/>
        <v>0</v>
      </c>
      <c r="OA93" s="79">
        <f t="shared" si="618"/>
        <v>0</v>
      </c>
      <c r="OB93" s="79">
        <f t="shared" si="618"/>
        <v>0</v>
      </c>
      <c r="OC93" s="79">
        <f t="shared" si="618"/>
        <v>0</v>
      </c>
      <c r="OD93" s="79">
        <f t="shared" si="618"/>
        <v>0</v>
      </c>
      <c r="OE93" s="79">
        <f t="shared" si="618"/>
        <v>0</v>
      </c>
      <c r="OF93" s="79">
        <f t="shared" si="618"/>
        <v>0</v>
      </c>
      <c r="OH93" s="77" t="str">
        <f>_xlfn.CONCAT(C92," ",D93)</f>
        <v>Seabrook PPA Allocation %</v>
      </c>
    </row>
    <row r="94" spans="2:398" x14ac:dyDescent="0.25">
      <c r="B94" s="5"/>
      <c r="C94" s="5"/>
      <c r="D94" s="19" t="s">
        <v>91</v>
      </c>
      <c r="E94" s="44">
        <f t="shared" ref="E94:BP94" si="619">+E93*E92*1000</f>
        <v>0</v>
      </c>
      <c r="F94" s="44">
        <f t="shared" si="619"/>
        <v>0</v>
      </c>
      <c r="G94" s="44">
        <f t="shared" si="619"/>
        <v>0</v>
      </c>
      <c r="H94" s="44">
        <f t="shared" si="619"/>
        <v>0</v>
      </c>
      <c r="I94" s="44">
        <f t="shared" si="619"/>
        <v>0</v>
      </c>
      <c r="J94" s="44">
        <f t="shared" si="619"/>
        <v>0</v>
      </c>
      <c r="K94" s="44">
        <f t="shared" si="619"/>
        <v>0</v>
      </c>
      <c r="L94" s="44">
        <f t="shared" si="619"/>
        <v>0</v>
      </c>
      <c r="M94" s="44">
        <f t="shared" si="619"/>
        <v>0</v>
      </c>
      <c r="N94" s="44">
        <f t="shared" si="619"/>
        <v>0</v>
      </c>
      <c r="O94" s="44">
        <f t="shared" si="619"/>
        <v>0</v>
      </c>
      <c r="P94" s="44">
        <f t="shared" si="619"/>
        <v>0</v>
      </c>
      <c r="Q94" s="44">
        <f t="shared" si="619"/>
        <v>0</v>
      </c>
      <c r="R94" s="44">
        <f t="shared" si="619"/>
        <v>0</v>
      </c>
      <c r="S94" s="44">
        <f t="shared" si="619"/>
        <v>0</v>
      </c>
      <c r="T94" s="44">
        <f t="shared" si="619"/>
        <v>0</v>
      </c>
      <c r="U94" s="44">
        <f t="shared" si="619"/>
        <v>0</v>
      </c>
      <c r="V94" s="44">
        <f t="shared" si="619"/>
        <v>0</v>
      </c>
      <c r="W94" s="44">
        <f t="shared" si="619"/>
        <v>0</v>
      </c>
      <c r="X94" s="44">
        <f t="shared" si="619"/>
        <v>0</v>
      </c>
      <c r="Y94" s="44">
        <f t="shared" si="619"/>
        <v>0</v>
      </c>
      <c r="Z94" s="44">
        <f t="shared" si="619"/>
        <v>0</v>
      </c>
      <c r="AA94" s="44">
        <f t="shared" si="619"/>
        <v>0</v>
      </c>
      <c r="AB94" s="44">
        <f t="shared" si="619"/>
        <v>0</v>
      </c>
      <c r="AC94" s="44">
        <f t="shared" si="619"/>
        <v>0</v>
      </c>
      <c r="AD94" s="44">
        <f t="shared" si="619"/>
        <v>0</v>
      </c>
      <c r="AE94" s="44">
        <f t="shared" si="619"/>
        <v>0</v>
      </c>
      <c r="AF94" s="44">
        <f t="shared" si="619"/>
        <v>0</v>
      </c>
      <c r="AG94" s="44">
        <f t="shared" si="619"/>
        <v>0</v>
      </c>
      <c r="AH94" s="44">
        <f t="shared" si="619"/>
        <v>0</v>
      </c>
      <c r="AI94" s="44">
        <f t="shared" si="619"/>
        <v>0</v>
      </c>
      <c r="AJ94" s="44">
        <f t="shared" si="619"/>
        <v>0</v>
      </c>
      <c r="AK94" s="44">
        <f t="shared" si="619"/>
        <v>0</v>
      </c>
      <c r="AL94" s="44">
        <f t="shared" si="619"/>
        <v>0</v>
      </c>
      <c r="AM94" s="44">
        <f t="shared" si="619"/>
        <v>0</v>
      </c>
      <c r="AN94" s="44">
        <f t="shared" si="619"/>
        <v>0</v>
      </c>
      <c r="AO94" s="44">
        <f t="shared" si="619"/>
        <v>0</v>
      </c>
      <c r="AP94" s="44">
        <f t="shared" si="619"/>
        <v>0</v>
      </c>
      <c r="AQ94" s="44">
        <f t="shared" si="619"/>
        <v>0</v>
      </c>
      <c r="AR94" s="44">
        <f t="shared" si="619"/>
        <v>0</v>
      </c>
      <c r="AS94" s="44">
        <f t="shared" si="619"/>
        <v>0</v>
      </c>
      <c r="AT94" s="44">
        <f t="shared" si="619"/>
        <v>0</v>
      </c>
      <c r="AU94" s="44">
        <f t="shared" si="619"/>
        <v>0</v>
      </c>
      <c r="AV94" s="44">
        <f t="shared" si="619"/>
        <v>0</v>
      </c>
      <c r="AW94" s="44">
        <f t="shared" si="619"/>
        <v>0</v>
      </c>
      <c r="AX94" s="44">
        <f t="shared" si="619"/>
        <v>0</v>
      </c>
      <c r="AY94" s="44">
        <f t="shared" si="619"/>
        <v>0</v>
      </c>
      <c r="AZ94" s="44">
        <f t="shared" si="619"/>
        <v>0</v>
      </c>
      <c r="BA94" s="44">
        <f t="shared" si="619"/>
        <v>0</v>
      </c>
      <c r="BB94" s="44">
        <f t="shared" si="619"/>
        <v>0</v>
      </c>
      <c r="BC94" s="44">
        <f t="shared" si="619"/>
        <v>0</v>
      </c>
      <c r="BD94" s="44">
        <f t="shared" si="619"/>
        <v>0</v>
      </c>
      <c r="BE94" s="44">
        <f t="shared" si="619"/>
        <v>0</v>
      </c>
      <c r="BF94" s="44">
        <f t="shared" si="619"/>
        <v>0</v>
      </c>
      <c r="BG94" s="44">
        <f t="shared" si="619"/>
        <v>0</v>
      </c>
      <c r="BH94" s="44">
        <f t="shared" si="619"/>
        <v>0</v>
      </c>
      <c r="BI94" s="44">
        <f t="shared" si="619"/>
        <v>0</v>
      </c>
      <c r="BJ94" s="44">
        <f t="shared" si="619"/>
        <v>0</v>
      </c>
      <c r="BK94" s="44">
        <f t="shared" si="619"/>
        <v>0</v>
      </c>
      <c r="BL94" s="44">
        <f t="shared" si="619"/>
        <v>0</v>
      </c>
      <c r="BM94" s="44">
        <f t="shared" si="619"/>
        <v>0</v>
      </c>
      <c r="BN94" s="44">
        <f t="shared" si="619"/>
        <v>0</v>
      </c>
      <c r="BO94" s="44">
        <f t="shared" si="619"/>
        <v>0</v>
      </c>
      <c r="BP94" s="44">
        <f t="shared" si="619"/>
        <v>0</v>
      </c>
      <c r="BQ94" s="44">
        <f t="shared" ref="BQ94:EB94" si="620">+BQ93*BQ92*1000</f>
        <v>0</v>
      </c>
      <c r="BR94" s="44">
        <f t="shared" si="620"/>
        <v>0</v>
      </c>
      <c r="BS94" s="44">
        <f t="shared" si="620"/>
        <v>0</v>
      </c>
      <c r="BT94" s="44">
        <f t="shared" si="620"/>
        <v>0</v>
      </c>
      <c r="BU94" s="44">
        <f t="shared" si="620"/>
        <v>0</v>
      </c>
      <c r="BV94" s="44">
        <f t="shared" si="620"/>
        <v>0</v>
      </c>
      <c r="BW94" s="44">
        <f t="shared" si="620"/>
        <v>0</v>
      </c>
      <c r="BX94" s="44">
        <f t="shared" si="620"/>
        <v>0</v>
      </c>
      <c r="BY94" s="44">
        <f t="shared" si="620"/>
        <v>0</v>
      </c>
      <c r="BZ94" s="44">
        <f t="shared" si="620"/>
        <v>0</v>
      </c>
      <c r="CA94" s="44">
        <f t="shared" si="620"/>
        <v>0</v>
      </c>
      <c r="CB94" s="44">
        <f t="shared" si="620"/>
        <v>0</v>
      </c>
      <c r="CC94" s="44">
        <f t="shared" si="620"/>
        <v>0</v>
      </c>
      <c r="CD94" s="44">
        <f t="shared" si="620"/>
        <v>0</v>
      </c>
      <c r="CE94" s="44">
        <f t="shared" si="620"/>
        <v>0</v>
      </c>
      <c r="CF94" s="44">
        <f t="shared" si="620"/>
        <v>0</v>
      </c>
      <c r="CG94" s="44">
        <f t="shared" si="620"/>
        <v>0</v>
      </c>
      <c r="CH94" s="44">
        <f t="shared" si="620"/>
        <v>0</v>
      </c>
      <c r="CI94" s="44">
        <f t="shared" si="620"/>
        <v>0</v>
      </c>
      <c r="CJ94" s="44">
        <f t="shared" si="620"/>
        <v>0</v>
      </c>
      <c r="CK94" s="44">
        <f t="shared" si="620"/>
        <v>0</v>
      </c>
      <c r="CL94" s="44">
        <f t="shared" si="620"/>
        <v>0</v>
      </c>
      <c r="CM94" s="44">
        <f t="shared" si="620"/>
        <v>0</v>
      </c>
      <c r="CN94" s="44">
        <f t="shared" si="620"/>
        <v>0</v>
      </c>
      <c r="CO94" s="44">
        <f t="shared" si="620"/>
        <v>0</v>
      </c>
      <c r="CP94" s="44">
        <f t="shared" si="620"/>
        <v>0</v>
      </c>
      <c r="CQ94" s="44">
        <f t="shared" si="620"/>
        <v>0</v>
      </c>
      <c r="CR94" s="44">
        <f t="shared" si="620"/>
        <v>0</v>
      </c>
      <c r="CS94" s="44">
        <f t="shared" si="620"/>
        <v>0</v>
      </c>
      <c r="CT94" s="44">
        <f t="shared" si="620"/>
        <v>0</v>
      </c>
      <c r="CU94" s="44">
        <f t="shared" si="620"/>
        <v>0</v>
      </c>
      <c r="CV94" s="44">
        <f t="shared" si="620"/>
        <v>0</v>
      </c>
      <c r="CW94" s="44">
        <f t="shared" si="620"/>
        <v>0</v>
      </c>
      <c r="CX94" s="44">
        <f t="shared" si="620"/>
        <v>0</v>
      </c>
      <c r="CY94" s="44">
        <f t="shared" si="620"/>
        <v>0</v>
      </c>
      <c r="CZ94" s="44">
        <f t="shared" si="620"/>
        <v>0</v>
      </c>
      <c r="DA94" s="44">
        <f t="shared" si="620"/>
        <v>0</v>
      </c>
      <c r="DB94" s="44">
        <f t="shared" si="620"/>
        <v>0</v>
      </c>
      <c r="DC94" s="44">
        <f t="shared" si="620"/>
        <v>0</v>
      </c>
      <c r="DD94" s="44">
        <f t="shared" si="620"/>
        <v>0</v>
      </c>
      <c r="DE94" s="44">
        <f t="shared" si="620"/>
        <v>0</v>
      </c>
      <c r="DF94" s="44">
        <f t="shared" si="620"/>
        <v>0</v>
      </c>
      <c r="DG94" s="44">
        <f t="shared" si="620"/>
        <v>0</v>
      </c>
      <c r="DH94" s="44">
        <f t="shared" si="620"/>
        <v>0</v>
      </c>
      <c r="DI94" s="44">
        <f t="shared" si="620"/>
        <v>0</v>
      </c>
      <c r="DJ94" s="44">
        <f t="shared" si="620"/>
        <v>0</v>
      </c>
      <c r="DK94" s="44">
        <f t="shared" si="620"/>
        <v>0</v>
      </c>
      <c r="DL94" s="44">
        <f t="shared" si="620"/>
        <v>0</v>
      </c>
      <c r="DM94" s="44">
        <f t="shared" si="620"/>
        <v>0</v>
      </c>
      <c r="DN94" s="44">
        <f t="shared" si="620"/>
        <v>0</v>
      </c>
      <c r="DO94" s="44">
        <f t="shared" si="620"/>
        <v>0</v>
      </c>
      <c r="DP94" s="44">
        <f t="shared" si="620"/>
        <v>0</v>
      </c>
      <c r="DQ94" s="44">
        <f t="shared" si="620"/>
        <v>0</v>
      </c>
      <c r="DR94" s="44">
        <f t="shared" si="620"/>
        <v>0</v>
      </c>
      <c r="DS94" s="44">
        <f t="shared" si="620"/>
        <v>0</v>
      </c>
      <c r="DT94" s="44">
        <f t="shared" si="620"/>
        <v>0</v>
      </c>
      <c r="DU94" s="44">
        <f t="shared" si="620"/>
        <v>0</v>
      </c>
      <c r="DV94" s="44">
        <f t="shared" si="620"/>
        <v>0</v>
      </c>
      <c r="DW94" s="44">
        <f t="shared" si="620"/>
        <v>0</v>
      </c>
      <c r="DX94" s="44">
        <f t="shared" si="620"/>
        <v>0</v>
      </c>
      <c r="DY94" s="44">
        <f t="shared" si="620"/>
        <v>0</v>
      </c>
      <c r="DZ94" s="44">
        <f t="shared" si="620"/>
        <v>0</v>
      </c>
      <c r="EA94" s="44">
        <f t="shared" si="620"/>
        <v>0</v>
      </c>
      <c r="EB94" s="44">
        <f t="shared" si="620"/>
        <v>0</v>
      </c>
      <c r="EC94" s="44">
        <f t="shared" ref="EC94:GN94" si="621">+EC93*EC92*1000</f>
        <v>0</v>
      </c>
      <c r="ED94" s="44">
        <f t="shared" si="621"/>
        <v>0</v>
      </c>
      <c r="EE94" s="44">
        <f t="shared" si="621"/>
        <v>0</v>
      </c>
      <c r="EF94" s="44">
        <f t="shared" si="621"/>
        <v>0</v>
      </c>
      <c r="EG94" s="44">
        <f t="shared" si="621"/>
        <v>0</v>
      </c>
      <c r="EH94" s="44">
        <f t="shared" si="621"/>
        <v>0</v>
      </c>
      <c r="EI94" s="44">
        <f t="shared" si="621"/>
        <v>0</v>
      </c>
      <c r="EJ94" s="44">
        <f t="shared" si="621"/>
        <v>0</v>
      </c>
      <c r="EK94" s="44">
        <f t="shared" si="621"/>
        <v>0</v>
      </c>
      <c r="EL94" s="44">
        <f t="shared" si="621"/>
        <v>0</v>
      </c>
      <c r="EM94" s="44">
        <f t="shared" si="621"/>
        <v>0</v>
      </c>
      <c r="EN94" s="44">
        <f t="shared" si="621"/>
        <v>0</v>
      </c>
      <c r="EO94" s="44">
        <f t="shared" si="621"/>
        <v>0</v>
      </c>
      <c r="EP94" s="44">
        <f t="shared" si="621"/>
        <v>0</v>
      </c>
      <c r="EQ94" s="44">
        <f t="shared" si="621"/>
        <v>0</v>
      </c>
      <c r="ER94" s="44">
        <f t="shared" si="621"/>
        <v>0</v>
      </c>
      <c r="ES94" s="44">
        <f t="shared" si="621"/>
        <v>0</v>
      </c>
      <c r="ET94" s="44">
        <f t="shared" si="621"/>
        <v>0</v>
      </c>
      <c r="EU94" s="44">
        <f t="shared" si="621"/>
        <v>0</v>
      </c>
      <c r="EV94" s="44">
        <f t="shared" si="621"/>
        <v>0</v>
      </c>
      <c r="EW94" s="44">
        <f t="shared" si="621"/>
        <v>0</v>
      </c>
      <c r="EX94" s="44">
        <f t="shared" si="621"/>
        <v>0</v>
      </c>
      <c r="EY94" s="44">
        <f t="shared" si="621"/>
        <v>0</v>
      </c>
      <c r="EZ94" s="44">
        <f t="shared" si="621"/>
        <v>0</v>
      </c>
      <c r="FA94" s="44">
        <f t="shared" si="621"/>
        <v>0</v>
      </c>
      <c r="FB94" s="44">
        <f t="shared" si="621"/>
        <v>0</v>
      </c>
      <c r="FC94" s="44">
        <f t="shared" si="621"/>
        <v>0</v>
      </c>
      <c r="FD94" s="44">
        <f t="shared" si="621"/>
        <v>0</v>
      </c>
      <c r="FE94" s="44">
        <f t="shared" si="621"/>
        <v>0</v>
      </c>
      <c r="FF94" s="44">
        <f t="shared" si="621"/>
        <v>0</v>
      </c>
      <c r="FG94" s="44">
        <f t="shared" si="621"/>
        <v>0</v>
      </c>
      <c r="FH94" s="44">
        <f t="shared" si="621"/>
        <v>0</v>
      </c>
      <c r="FI94" s="44">
        <f t="shared" si="621"/>
        <v>0</v>
      </c>
      <c r="FJ94" s="44">
        <f t="shared" si="621"/>
        <v>0</v>
      </c>
      <c r="FK94" s="44">
        <f t="shared" si="621"/>
        <v>0</v>
      </c>
      <c r="FL94" s="44">
        <f t="shared" si="621"/>
        <v>0</v>
      </c>
      <c r="FM94" s="44">
        <f t="shared" si="621"/>
        <v>0</v>
      </c>
      <c r="FN94" s="44">
        <f t="shared" si="621"/>
        <v>0</v>
      </c>
      <c r="FO94" s="44">
        <f t="shared" si="621"/>
        <v>0</v>
      </c>
      <c r="FP94" s="44">
        <f t="shared" si="621"/>
        <v>0</v>
      </c>
      <c r="FQ94" s="44">
        <f t="shared" si="621"/>
        <v>0</v>
      </c>
      <c r="FR94" s="44">
        <f t="shared" si="621"/>
        <v>0</v>
      </c>
      <c r="FS94" s="44">
        <f t="shared" si="621"/>
        <v>0</v>
      </c>
      <c r="FT94" s="44">
        <f t="shared" si="621"/>
        <v>0</v>
      </c>
      <c r="FU94" s="44">
        <f t="shared" si="621"/>
        <v>0</v>
      </c>
      <c r="FV94" s="44">
        <f t="shared" si="621"/>
        <v>0</v>
      </c>
      <c r="FW94" s="44">
        <f t="shared" si="621"/>
        <v>0</v>
      </c>
      <c r="FX94" s="44">
        <f t="shared" si="621"/>
        <v>0</v>
      </c>
      <c r="FY94" s="44">
        <f t="shared" si="621"/>
        <v>0</v>
      </c>
      <c r="FZ94" s="44">
        <f t="shared" si="621"/>
        <v>0</v>
      </c>
      <c r="GA94" s="44">
        <f t="shared" si="621"/>
        <v>0</v>
      </c>
      <c r="GB94" s="44">
        <f t="shared" si="621"/>
        <v>0</v>
      </c>
      <c r="GC94" s="44">
        <f t="shared" si="621"/>
        <v>0</v>
      </c>
      <c r="GD94" s="44">
        <f t="shared" si="621"/>
        <v>0</v>
      </c>
      <c r="GE94" s="44">
        <f t="shared" si="621"/>
        <v>0</v>
      </c>
      <c r="GF94" s="44">
        <f t="shared" si="621"/>
        <v>0</v>
      </c>
      <c r="GG94" s="44">
        <f t="shared" si="621"/>
        <v>0</v>
      </c>
      <c r="GH94" s="44">
        <f t="shared" si="621"/>
        <v>0</v>
      </c>
      <c r="GI94" s="44">
        <f t="shared" si="621"/>
        <v>0</v>
      </c>
      <c r="GJ94" s="44">
        <f t="shared" si="621"/>
        <v>0</v>
      </c>
      <c r="GK94" s="44">
        <f t="shared" si="621"/>
        <v>0</v>
      </c>
      <c r="GL94" s="44">
        <f t="shared" si="621"/>
        <v>0</v>
      </c>
      <c r="GM94" s="44">
        <f t="shared" si="621"/>
        <v>0</v>
      </c>
      <c r="GN94" s="44">
        <f t="shared" si="621"/>
        <v>0</v>
      </c>
      <c r="GO94" s="44">
        <f t="shared" ref="GO94:IZ94" si="622">+GO93*GO92*1000</f>
        <v>0</v>
      </c>
      <c r="GP94" s="44">
        <f t="shared" si="622"/>
        <v>0</v>
      </c>
      <c r="GQ94" s="44">
        <f t="shared" si="622"/>
        <v>0</v>
      </c>
      <c r="GR94" s="44">
        <f t="shared" si="622"/>
        <v>0</v>
      </c>
      <c r="GS94" s="44">
        <f t="shared" si="622"/>
        <v>0</v>
      </c>
      <c r="GT94" s="44">
        <f t="shared" si="622"/>
        <v>0</v>
      </c>
      <c r="GU94" s="44">
        <f t="shared" si="622"/>
        <v>0</v>
      </c>
      <c r="GV94" s="44">
        <f t="shared" si="622"/>
        <v>0</v>
      </c>
      <c r="GW94" s="44">
        <f t="shared" si="622"/>
        <v>0</v>
      </c>
      <c r="GX94" s="44">
        <f t="shared" si="622"/>
        <v>0</v>
      </c>
      <c r="GY94" s="44">
        <f t="shared" si="622"/>
        <v>0</v>
      </c>
      <c r="GZ94" s="44">
        <f t="shared" si="622"/>
        <v>0</v>
      </c>
      <c r="HA94" s="44">
        <f t="shared" si="622"/>
        <v>0</v>
      </c>
      <c r="HB94" s="44">
        <f t="shared" si="622"/>
        <v>0</v>
      </c>
      <c r="HC94" s="44">
        <f t="shared" si="622"/>
        <v>0</v>
      </c>
      <c r="HD94" s="44">
        <f t="shared" si="622"/>
        <v>0</v>
      </c>
      <c r="HE94" s="44">
        <f t="shared" si="622"/>
        <v>0</v>
      </c>
      <c r="HF94" s="44">
        <f t="shared" si="622"/>
        <v>0</v>
      </c>
      <c r="HG94" s="44">
        <f t="shared" si="622"/>
        <v>0</v>
      </c>
      <c r="HH94" s="44">
        <f t="shared" si="622"/>
        <v>0</v>
      </c>
      <c r="HI94" s="44">
        <f t="shared" si="622"/>
        <v>0</v>
      </c>
      <c r="HJ94" s="44">
        <f t="shared" si="622"/>
        <v>0</v>
      </c>
      <c r="HK94" s="44">
        <f t="shared" si="622"/>
        <v>0</v>
      </c>
      <c r="HL94" s="44">
        <f t="shared" si="622"/>
        <v>0</v>
      </c>
      <c r="HM94" s="44">
        <f t="shared" si="622"/>
        <v>0</v>
      </c>
      <c r="HN94" s="44">
        <f t="shared" si="622"/>
        <v>0</v>
      </c>
      <c r="HO94" s="44">
        <f t="shared" si="622"/>
        <v>0</v>
      </c>
      <c r="HP94" s="44">
        <f t="shared" si="622"/>
        <v>0</v>
      </c>
      <c r="HQ94" s="44">
        <f t="shared" si="622"/>
        <v>0</v>
      </c>
      <c r="HR94" s="44">
        <f t="shared" si="622"/>
        <v>0</v>
      </c>
      <c r="HS94" s="44">
        <f t="shared" si="622"/>
        <v>0</v>
      </c>
      <c r="HT94" s="44">
        <f t="shared" si="622"/>
        <v>0</v>
      </c>
      <c r="HU94" s="44">
        <f t="shared" si="622"/>
        <v>0</v>
      </c>
      <c r="HV94" s="44">
        <f t="shared" si="622"/>
        <v>0</v>
      </c>
      <c r="HW94" s="44">
        <f t="shared" si="622"/>
        <v>0</v>
      </c>
      <c r="HX94" s="44">
        <f t="shared" si="622"/>
        <v>0</v>
      </c>
      <c r="HY94" s="44">
        <f t="shared" si="622"/>
        <v>0</v>
      </c>
      <c r="HZ94" s="44">
        <f t="shared" si="622"/>
        <v>0</v>
      </c>
      <c r="IA94" s="44">
        <f t="shared" si="622"/>
        <v>0</v>
      </c>
      <c r="IB94" s="44">
        <f t="shared" si="622"/>
        <v>0</v>
      </c>
      <c r="IC94" s="44">
        <f t="shared" si="622"/>
        <v>0</v>
      </c>
      <c r="ID94" s="44">
        <f t="shared" si="622"/>
        <v>0</v>
      </c>
      <c r="IE94" s="44">
        <f t="shared" si="622"/>
        <v>0</v>
      </c>
      <c r="IF94" s="44">
        <f t="shared" si="622"/>
        <v>0</v>
      </c>
      <c r="IG94" s="44">
        <f t="shared" si="622"/>
        <v>0</v>
      </c>
      <c r="IH94" s="44">
        <f t="shared" si="622"/>
        <v>0</v>
      </c>
      <c r="II94" s="44">
        <f t="shared" si="622"/>
        <v>0</v>
      </c>
      <c r="IJ94" s="44">
        <f t="shared" si="622"/>
        <v>0</v>
      </c>
      <c r="IK94" s="44">
        <f t="shared" si="622"/>
        <v>0</v>
      </c>
      <c r="IL94" s="44">
        <f t="shared" si="622"/>
        <v>0</v>
      </c>
      <c r="IM94" s="44">
        <f t="shared" si="622"/>
        <v>0</v>
      </c>
      <c r="IN94" s="44">
        <f t="shared" si="622"/>
        <v>0</v>
      </c>
      <c r="IO94" s="44">
        <f t="shared" si="622"/>
        <v>0</v>
      </c>
      <c r="IP94" s="44">
        <f t="shared" si="622"/>
        <v>0</v>
      </c>
      <c r="IQ94" s="44">
        <f t="shared" si="622"/>
        <v>0</v>
      </c>
      <c r="IR94" s="44">
        <f t="shared" si="622"/>
        <v>0</v>
      </c>
      <c r="IS94" s="44">
        <f t="shared" si="622"/>
        <v>0</v>
      </c>
      <c r="IT94" s="44">
        <f t="shared" si="622"/>
        <v>0</v>
      </c>
      <c r="IU94" s="44">
        <f t="shared" si="622"/>
        <v>0</v>
      </c>
      <c r="IV94" s="44">
        <f t="shared" si="622"/>
        <v>0</v>
      </c>
      <c r="IW94" s="44">
        <f t="shared" si="622"/>
        <v>0</v>
      </c>
      <c r="IX94" s="44">
        <f t="shared" si="622"/>
        <v>0</v>
      </c>
      <c r="IY94" s="44">
        <f t="shared" si="622"/>
        <v>0</v>
      </c>
      <c r="IZ94" s="44">
        <f t="shared" si="622"/>
        <v>0</v>
      </c>
      <c r="JA94" s="44">
        <f t="shared" ref="JA94:LL94" si="623">+JA93*JA92*1000</f>
        <v>0</v>
      </c>
      <c r="JB94" s="44">
        <f t="shared" si="623"/>
        <v>0</v>
      </c>
      <c r="JC94" s="44">
        <f t="shared" si="623"/>
        <v>0</v>
      </c>
      <c r="JD94" s="44">
        <f t="shared" si="623"/>
        <v>0</v>
      </c>
      <c r="JE94" s="44">
        <f t="shared" si="623"/>
        <v>0</v>
      </c>
      <c r="JF94" s="44">
        <f t="shared" si="623"/>
        <v>0</v>
      </c>
      <c r="JG94" s="44">
        <f t="shared" si="623"/>
        <v>0</v>
      </c>
      <c r="JH94" s="44">
        <f t="shared" si="623"/>
        <v>0</v>
      </c>
      <c r="JI94" s="44">
        <f t="shared" si="623"/>
        <v>0</v>
      </c>
      <c r="JJ94" s="44">
        <f t="shared" si="623"/>
        <v>0</v>
      </c>
      <c r="JK94" s="44">
        <f t="shared" si="623"/>
        <v>0</v>
      </c>
      <c r="JL94" s="44">
        <f t="shared" si="623"/>
        <v>0</v>
      </c>
      <c r="JM94" s="44">
        <f t="shared" si="623"/>
        <v>0</v>
      </c>
      <c r="JN94" s="44">
        <f t="shared" si="623"/>
        <v>0</v>
      </c>
      <c r="JO94" s="44">
        <f t="shared" si="623"/>
        <v>0</v>
      </c>
      <c r="JP94" s="44">
        <f t="shared" si="623"/>
        <v>0</v>
      </c>
      <c r="JQ94" s="44">
        <f t="shared" si="623"/>
        <v>0</v>
      </c>
      <c r="JR94" s="44">
        <f t="shared" si="623"/>
        <v>0</v>
      </c>
      <c r="JS94" s="44">
        <f t="shared" si="623"/>
        <v>0</v>
      </c>
      <c r="JT94" s="44">
        <f t="shared" si="623"/>
        <v>0</v>
      </c>
      <c r="JU94" s="44">
        <f t="shared" si="623"/>
        <v>0</v>
      </c>
      <c r="JV94" s="44">
        <f t="shared" si="623"/>
        <v>0</v>
      </c>
      <c r="JW94" s="44">
        <f t="shared" si="623"/>
        <v>0</v>
      </c>
      <c r="JX94" s="44">
        <f t="shared" si="623"/>
        <v>0</v>
      </c>
      <c r="JY94" s="44">
        <f t="shared" si="623"/>
        <v>0</v>
      </c>
      <c r="JZ94" s="44">
        <f t="shared" si="623"/>
        <v>0</v>
      </c>
      <c r="KA94" s="44">
        <f t="shared" si="623"/>
        <v>0</v>
      </c>
      <c r="KB94" s="44">
        <f t="shared" si="623"/>
        <v>0</v>
      </c>
      <c r="KC94" s="44">
        <f t="shared" si="623"/>
        <v>0</v>
      </c>
      <c r="KD94" s="44">
        <f t="shared" si="623"/>
        <v>0</v>
      </c>
      <c r="KE94" s="44">
        <f t="shared" si="623"/>
        <v>0</v>
      </c>
      <c r="KF94" s="44">
        <f t="shared" si="623"/>
        <v>0</v>
      </c>
      <c r="KG94" s="44">
        <f t="shared" si="623"/>
        <v>0</v>
      </c>
      <c r="KH94" s="44">
        <f t="shared" si="623"/>
        <v>0</v>
      </c>
      <c r="KI94" s="44">
        <f t="shared" si="623"/>
        <v>0</v>
      </c>
      <c r="KJ94" s="44">
        <f t="shared" si="623"/>
        <v>0</v>
      </c>
      <c r="KK94" s="44">
        <f t="shared" si="623"/>
        <v>0</v>
      </c>
      <c r="KL94" s="44">
        <f t="shared" si="623"/>
        <v>0</v>
      </c>
      <c r="KM94" s="44">
        <f t="shared" si="623"/>
        <v>0</v>
      </c>
      <c r="KN94" s="44">
        <f t="shared" si="623"/>
        <v>0</v>
      </c>
      <c r="KO94" s="44">
        <f t="shared" si="623"/>
        <v>0</v>
      </c>
      <c r="KP94" s="44">
        <f t="shared" si="623"/>
        <v>0</v>
      </c>
      <c r="KQ94" s="44">
        <f t="shared" si="623"/>
        <v>0</v>
      </c>
      <c r="KR94" s="44">
        <f t="shared" si="623"/>
        <v>0</v>
      </c>
      <c r="KS94" s="44">
        <f t="shared" si="623"/>
        <v>0</v>
      </c>
      <c r="KT94" s="44">
        <f t="shared" si="623"/>
        <v>0</v>
      </c>
      <c r="KU94" s="44">
        <f t="shared" si="623"/>
        <v>0</v>
      </c>
      <c r="KV94" s="44">
        <f t="shared" si="623"/>
        <v>0</v>
      </c>
      <c r="KW94" s="44">
        <f t="shared" si="623"/>
        <v>0</v>
      </c>
      <c r="KX94" s="44">
        <f t="shared" si="623"/>
        <v>0</v>
      </c>
      <c r="KY94" s="44">
        <f t="shared" si="623"/>
        <v>0</v>
      </c>
      <c r="KZ94" s="44">
        <f t="shared" si="623"/>
        <v>0</v>
      </c>
      <c r="LA94" s="44">
        <f t="shared" si="623"/>
        <v>0</v>
      </c>
      <c r="LB94" s="44">
        <f t="shared" si="623"/>
        <v>0</v>
      </c>
      <c r="LC94" s="44">
        <f t="shared" si="623"/>
        <v>0</v>
      </c>
      <c r="LD94" s="44">
        <f t="shared" si="623"/>
        <v>0</v>
      </c>
      <c r="LE94" s="44">
        <f t="shared" si="623"/>
        <v>0</v>
      </c>
      <c r="LF94" s="44">
        <f t="shared" si="623"/>
        <v>0</v>
      </c>
      <c r="LG94" s="44">
        <f t="shared" si="623"/>
        <v>0</v>
      </c>
      <c r="LH94" s="44">
        <f t="shared" si="623"/>
        <v>0</v>
      </c>
      <c r="LI94" s="44">
        <f t="shared" si="623"/>
        <v>0</v>
      </c>
      <c r="LJ94" s="44">
        <f t="shared" si="623"/>
        <v>0</v>
      </c>
      <c r="LK94" s="44">
        <f t="shared" si="623"/>
        <v>0</v>
      </c>
      <c r="LL94" s="44">
        <f t="shared" si="623"/>
        <v>0</v>
      </c>
      <c r="LM94" s="44">
        <f t="shared" ref="LM94:MZ94" si="624">+LM93*LM92*1000</f>
        <v>0</v>
      </c>
      <c r="LN94" s="44">
        <f t="shared" si="624"/>
        <v>0</v>
      </c>
      <c r="LO94" s="44">
        <f t="shared" si="624"/>
        <v>0</v>
      </c>
      <c r="LP94" s="44">
        <f t="shared" si="624"/>
        <v>0</v>
      </c>
      <c r="LQ94" s="44">
        <f t="shared" si="624"/>
        <v>0</v>
      </c>
      <c r="LR94" s="44">
        <f t="shared" si="624"/>
        <v>0</v>
      </c>
      <c r="LS94" s="44">
        <f t="shared" si="624"/>
        <v>0</v>
      </c>
      <c r="LT94" s="44">
        <f t="shared" si="624"/>
        <v>0</v>
      </c>
      <c r="LU94" s="44">
        <f t="shared" si="624"/>
        <v>0</v>
      </c>
      <c r="LV94" s="44">
        <f t="shared" si="624"/>
        <v>0</v>
      </c>
      <c r="LW94" s="44">
        <f t="shared" si="624"/>
        <v>0</v>
      </c>
      <c r="LX94" s="44">
        <f t="shared" si="624"/>
        <v>0</v>
      </c>
      <c r="LY94" s="44">
        <f t="shared" si="624"/>
        <v>0</v>
      </c>
      <c r="LZ94" s="44">
        <f t="shared" si="624"/>
        <v>0</v>
      </c>
      <c r="MA94" s="44">
        <f t="shared" si="624"/>
        <v>0</v>
      </c>
      <c r="MB94" s="44">
        <f t="shared" si="624"/>
        <v>0</v>
      </c>
      <c r="MC94" s="44">
        <f t="shared" si="624"/>
        <v>0</v>
      </c>
      <c r="MD94" s="44">
        <f t="shared" si="624"/>
        <v>0</v>
      </c>
      <c r="ME94" s="44">
        <f t="shared" si="624"/>
        <v>0</v>
      </c>
      <c r="MF94" s="44">
        <f t="shared" si="624"/>
        <v>0</v>
      </c>
      <c r="MG94" s="44">
        <f t="shared" si="624"/>
        <v>0</v>
      </c>
      <c r="MH94" s="44">
        <f t="shared" si="624"/>
        <v>0</v>
      </c>
      <c r="MI94" s="44">
        <f t="shared" si="624"/>
        <v>0</v>
      </c>
      <c r="MJ94" s="44">
        <f t="shared" si="624"/>
        <v>0</v>
      </c>
      <c r="MK94" s="44">
        <f t="shared" si="624"/>
        <v>0</v>
      </c>
      <c r="ML94" s="44">
        <f t="shared" si="624"/>
        <v>0</v>
      </c>
      <c r="MM94" s="44">
        <f t="shared" si="624"/>
        <v>0</v>
      </c>
      <c r="MN94" s="44">
        <f t="shared" si="624"/>
        <v>0</v>
      </c>
      <c r="MO94" s="44">
        <f t="shared" si="624"/>
        <v>0</v>
      </c>
      <c r="MP94" s="44">
        <f t="shared" si="624"/>
        <v>0</v>
      </c>
      <c r="MQ94" s="44">
        <f t="shared" si="624"/>
        <v>0</v>
      </c>
      <c r="MR94" s="44">
        <f t="shared" si="624"/>
        <v>0</v>
      </c>
      <c r="MS94" s="44">
        <f t="shared" si="624"/>
        <v>0</v>
      </c>
      <c r="MT94" s="44">
        <f t="shared" si="624"/>
        <v>0</v>
      </c>
      <c r="MU94" s="44">
        <f t="shared" si="624"/>
        <v>0</v>
      </c>
      <c r="MV94" s="44">
        <f t="shared" si="624"/>
        <v>0</v>
      </c>
      <c r="MW94" s="44">
        <f t="shared" si="624"/>
        <v>0</v>
      </c>
      <c r="MX94" s="44">
        <f t="shared" si="624"/>
        <v>0</v>
      </c>
      <c r="MY94" s="44">
        <f t="shared" si="624"/>
        <v>0</v>
      </c>
      <c r="MZ94" s="44">
        <f t="shared" si="624"/>
        <v>0</v>
      </c>
      <c r="NB94" s="19" t="str">
        <f>+D94</f>
        <v>Capacity (kW)</v>
      </c>
      <c r="NC94" s="6">
        <f t="shared" si="616"/>
        <v>0</v>
      </c>
      <c r="ND94" s="6">
        <f t="shared" si="616"/>
        <v>0</v>
      </c>
      <c r="NE94" s="6">
        <f t="shared" si="616"/>
        <v>0</v>
      </c>
      <c r="NF94" s="6">
        <f t="shared" si="616"/>
        <v>0</v>
      </c>
      <c r="NG94" s="6">
        <f t="shared" si="616"/>
        <v>0</v>
      </c>
      <c r="NH94" s="6">
        <f t="shared" si="616"/>
        <v>0</v>
      </c>
      <c r="NI94" s="6">
        <f t="shared" si="616"/>
        <v>0</v>
      </c>
      <c r="NJ94" s="6">
        <f t="shared" si="616"/>
        <v>0</v>
      </c>
      <c r="NK94" s="6">
        <f t="shared" si="616"/>
        <v>0</v>
      </c>
      <c r="NL94" s="6">
        <f t="shared" si="616"/>
        <v>0</v>
      </c>
      <c r="NM94" s="6">
        <f t="shared" si="617"/>
        <v>0</v>
      </c>
      <c r="NN94" s="6">
        <f t="shared" si="617"/>
        <v>0</v>
      </c>
      <c r="NO94" s="6">
        <f t="shared" si="617"/>
        <v>0</v>
      </c>
      <c r="NP94" s="6">
        <f t="shared" si="617"/>
        <v>0</v>
      </c>
      <c r="NQ94" s="6">
        <f t="shared" si="617"/>
        <v>0</v>
      </c>
      <c r="NR94" s="6">
        <f t="shared" si="617"/>
        <v>0</v>
      </c>
      <c r="NS94" s="6">
        <f t="shared" si="617"/>
        <v>0</v>
      </c>
      <c r="NT94" s="6">
        <f t="shared" si="617"/>
        <v>0</v>
      </c>
      <c r="NU94" s="6">
        <f t="shared" si="617"/>
        <v>0</v>
      </c>
      <c r="NV94" s="6">
        <f t="shared" si="617"/>
        <v>0</v>
      </c>
      <c r="NW94" s="6">
        <f t="shared" si="618"/>
        <v>0</v>
      </c>
      <c r="NX94" s="6">
        <f t="shared" si="618"/>
        <v>0</v>
      </c>
      <c r="NY94" s="6">
        <f t="shared" si="618"/>
        <v>0</v>
      </c>
      <c r="NZ94" s="6">
        <f t="shared" si="618"/>
        <v>0</v>
      </c>
      <c r="OA94" s="6">
        <f t="shared" si="618"/>
        <v>0</v>
      </c>
      <c r="OB94" s="6">
        <f t="shared" si="618"/>
        <v>0</v>
      </c>
      <c r="OC94" s="6">
        <f t="shared" si="618"/>
        <v>0</v>
      </c>
      <c r="OD94" s="6">
        <f t="shared" si="618"/>
        <v>0</v>
      </c>
      <c r="OE94" s="6">
        <f t="shared" si="618"/>
        <v>0</v>
      </c>
      <c r="OF94" s="6">
        <f t="shared" si="618"/>
        <v>0</v>
      </c>
      <c r="OH94" s="58" t="str">
        <f>_xlfn.CONCAT(C92," ",D94)</f>
        <v>Seabrook PPA Capacity (kW)</v>
      </c>
    </row>
    <row r="95" spans="2:398" x14ac:dyDescent="0.25">
      <c r="C95" s="3"/>
      <c r="D95" s="19" t="s">
        <v>1</v>
      </c>
      <c r="E95" s="15">
        <f>SUMIFS(CP_Forecast!$F$5:$F$38,CP_Forecast!$E$5:$E$38,Capacity_Charges!E$6)</f>
        <v>5.2969999999999997</v>
      </c>
      <c r="F95" s="15">
        <f>SUMIFS(CP_Forecast!$F$5:$F$38,CP_Forecast!$E$5:$E$38,Capacity_Charges!F$6)</f>
        <v>5.2969999999999997</v>
      </c>
      <c r="G95" s="15">
        <f>SUMIFS(CP_Forecast!$F$5:$F$38,CP_Forecast!$E$5:$E$38,Capacity_Charges!G$6)</f>
        <v>5.2969999999999997</v>
      </c>
      <c r="H95" s="15">
        <f>SUMIFS(CP_Forecast!$F$5:$F$38,CP_Forecast!$E$5:$E$38,Capacity_Charges!H$6)</f>
        <v>5.2969999999999997</v>
      </c>
      <c r="I95" s="15">
        <f>SUMIFS(CP_Forecast!$F$5:$F$38,CP_Forecast!$E$5:$E$38,Capacity_Charges!I$6)</f>
        <v>5.2969999999999997</v>
      </c>
      <c r="J95" s="15">
        <f>SUMIFS(CP_Forecast!$F$5:$F$38,CP_Forecast!$E$5:$E$38,Capacity_Charges!J$6)</f>
        <v>4.6310000000000002</v>
      </c>
      <c r="K95" s="15">
        <f>SUMIFS(CP_Forecast!$F$5:$F$38,CP_Forecast!$E$5:$E$38,Capacity_Charges!K$6)</f>
        <v>4.6310000000000002</v>
      </c>
      <c r="L95" s="15">
        <f>SUMIFS(CP_Forecast!$F$5:$F$38,CP_Forecast!$E$5:$E$38,Capacity_Charges!L$6)</f>
        <v>4.6310000000000002</v>
      </c>
      <c r="M95" s="15">
        <f>SUMIFS(CP_Forecast!$F$5:$F$38,CP_Forecast!$E$5:$E$38,Capacity_Charges!M$6)</f>
        <v>4.6310000000000002</v>
      </c>
      <c r="N95" s="15">
        <f>SUMIFS(CP_Forecast!$F$5:$F$38,CP_Forecast!$E$5:$E$38,Capacity_Charges!N$6)</f>
        <v>4.6310000000000002</v>
      </c>
      <c r="O95" s="15">
        <f>SUMIFS(CP_Forecast!$F$5:$F$38,CP_Forecast!$E$5:$E$38,Capacity_Charges!O$6)</f>
        <v>4.6310000000000002</v>
      </c>
      <c r="P95" s="15">
        <f>SUMIFS(CP_Forecast!$F$5:$F$38,CP_Forecast!$E$5:$E$38,Capacity_Charges!P$6)</f>
        <v>4.6310000000000002</v>
      </c>
      <c r="Q95" s="15">
        <f>SUMIFS(CP_Forecast!$F$5:$F$38,CP_Forecast!$E$5:$E$38,Capacity_Charges!Q$6)</f>
        <v>4.6310000000000002</v>
      </c>
      <c r="R95" s="15">
        <f>SUMIFS(CP_Forecast!$F$5:$F$38,CP_Forecast!$E$5:$E$38,Capacity_Charges!R$6)</f>
        <v>4.6310000000000002</v>
      </c>
      <c r="S95" s="15">
        <f>SUMIFS(CP_Forecast!$F$5:$F$38,CP_Forecast!$E$5:$E$38,Capacity_Charges!S$6)</f>
        <v>4.6310000000000002</v>
      </c>
      <c r="T95" s="15">
        <f>SUMIFS(CP_Forecast!$F$5:$F$38,CP_Forecast!$E$5:$E$38,Capacity_Charges!T$6)</f>
        <v>4.6310000000000002</v>
      </c>
      <c r="U95" s="15">
        <f>SUMIFS(CP_Forecast!$F$5:$F$38,CP_Forecast!$E$5:$E$38,Capacity_Charges!U$6)</f>
        <v>4.6310000000000002</v>
      </c>
      <c r="V95" s="15">
        <f>SUMIFS(CP_Forecast!$F$5:$F$38,CP_Forecast!$E$5:$E$38,Capacity_Charges!V$6)</f>
        <v>3.8</v>
      </c>
      <c r="W95" s="15">
        <f>SUMIFS(CP_Forecast!$F$5:$F$38,CP_Forecast!$E$5:$E$38,Capacity_Charges!W$6)</f>
        <v>3.8</v>
      </c>
      <c r="X95" s="15">
        <f>SUMIFS(CP_Forecast!$F$5:$F$38,CP_Forecast!$E$5:$E$38,Capacity_Charges!X$6)</f>
        <v>3.8</v>
      </c>
      <c r="Y95" s="15">
        <f>SUMIFS(CP_Forecast!$F$5:$F$38,CP_Forecast!$E$5:$E$38,Capacity_Charges!Y$6)</f>
        <v>3.8</v>
      </c>
      <c r="Z95" s="15">
        <f>SUMIFS(CP_Forecast!$F$5:$F$38,CP_Forecast!$E$5:$E$38,Capacity_Charges!Z$6)</f>
        <v>3.8</v>
      </c>
      <c r="AA95" s="15">
        <f>SUMIFS(CP_Forecast!$F$5:$F$38,CP_Forecast!$E$5:$E$38,Capacity_Charges!AA$6)</f>
        <v>3.8</v>
      </c>
      <c r="AB95" s="15">
        <f>SUMIFS(CP_Forecast!$F$5:$F$38,CP_Forecast!$E$5:$E$38,Capacity_Charges!AB$6)</f>
        <v>3.8</v>
      </c>
      <c r="AC95" s="15">
        <f>SUMIFS(CP_Forecast!$F$5:$F$38,CP_Forecast!$E$5:$E$38,Capacity_Charges!AC$6)</f>
        <v>3.8</v>
      </c>
      <c r="AD95" s="15">
        <f>SUMIFS(CP_Forecast!$F$5:$F$38,CP_Forecast!$E$5:$E$38,Capacity_Charges!AD$6)</f>
        <v>3.8</v>
      </c>
      <c r="AE95" s="15">
        <f>SUMIFS(CP_Forecast!$F$5:$F$38,CP_Forecast!$E$5:$E$38,Capacity_Charges!AE$6)</f>
        <v>3.8</v>
      </c>
      <c r="AF95" s="15">
        <f>SUMIFS(CP_Forecast!$F$5:$F$38,CP_Forecast!$E$5:$E$38,Capacity_Charges!AF$6)</f>
        <v>3.8</v>
      </c>
      <c r="AG95" s="15">
        <f>SUMIFS(CP_Forecast!$F$5:$F$38,CP_Forecast!$E$5:$E$38,Capacity_Charges!AG$6)</f>
        <v>3.8</v>
      </c>
      <c r="AH95" s="15">
        <f>SUMIFS(CP_Forecast!$F$5:$F$38,CP_Forecast!$E$5:$E$38,Capacity_Charges!AH$6)</f>
        <v>2.0009999999999999</v>
      </c>
      <c r="AI95" s="15">
        <f>SUMIFS(CP_Forecast!$F$5:$F$38,CP_Forecast!$E$5:$E$38,Capacity_Charges!AI$6)</f>
        <v>2.0009999999999999</v>
      </c>
      <c r="AJ95" s="15">
        <f>SUMIFS(CP_Forecast!$F$5:$F$38,CP_Forecast!$E$5:$E$38,Capacity_Charges!AJ$6)</f>
        <v>2.0009999999999999</v>
      </c>
      <c r="AK95" s="15">
        <f>SUMIFS(CP_Forecast!$F$5:$F$38,CP_Forecast!$E$5:$E$38,Capacity_Charges!AK$6)</f>
        <v>2.0009999999999999</v>
      </c>
      <c r="AL95" s="15">
        <f>SUMIFS(CP_Forecast!$F$5:$F$38,CP_Forecast!$E$5:$E$38,Capacity_Charges!AL$6)</f>
        <v>2.0009999999999999</v>
      </c>
      <c r="AM95" s="15">
        <f>SUMIFS(CP_Forecast!$F$5:$F$38,CP_Forecast!$E$5:$E$38,Capacity_Charges!AM$6)</f>
        <v>2.0009999999999999</v>
      </c>
      <c r="AN95" s="15">
        <f>SUMIFS(CP_Forecast!$F$5:$F$38,CP_Forecast!$E$5:$E$38,Capacity_Charges!AN$6)</f>
        <v>2.0009999999999999</v>
      </c>
      <c r="AO95" s="15">
        <f>SUMIFS(CP_Forecast!$F$5:$F$38,CP_Forecast!$E$5:$E$38,Capacity_Charges!AO$6)</f>
        <v>2.0009999999999999</v>
      </c>
      <c r="AP95" s="15">
        <f>SUMIFS(CP_Forecast!$F$5:$F$38,CP_Forecast!$E$5:$E$38,Capacity_Charges!AP$6)</f>
        <v>2.0009999999999999</v>
      </c>
      <c r="AQ95" s="15">
        <f>SUMIFS(CP_Forecast!$F$5:$F$38,CP_Forecast!$E$5:$E$38,Capacity_Charges!AQ$6)</f>
        <v>2.0009999999999999</v>
      </c>
      <c r="AR95" s="15">
        <f>SUMIFS(CP_Forecast!$F$5:$F$38,CP_Forecast!$E$5:$E$38,Capacity_Charges!AR$6)</f>
        <v>2.0009999999999999</v>
      </c>
      <c r="AS95" s="15">
        <f>SUMIFS(CP_Forecast!$F$5:$F$38,CP_Forecast!$E$5:$E$38,Capacity_Charges!AS$6)</f>
        <v>2.0009999999999999</v>
      </c>
      <c r="AT95" s="15">
        <f>SUMIFS(CP_Forecast!$F$5:$F$38,CP_Forecast!$E$5:$E$38,Capacity_Charges!AT$6)</f>
        <v>2.4769999999999999</v>
      </c>
      <c r="AU95" s="15">
        <f>SUMIFS(CP_Forecast!$F$5:$F$38,CP_Forecast!$E$5:$E$38,Capacity_Charges!AU$6)</f>
        <v>2.4769999999999999</v>
      </c>
      <c r="AV95" s="15">
        <f>SUMIFS(CP_Forecast!$F$5:$F$38,CP_Forecast!$E$5:$E$38,Capacity_Charges!AV$6)</f>
        <v>2.4769999999999999</v>
      </c>
      <c r="AW95" s="15">
        <f>SUMIFS(CP_Forecast!$F$5:$F$38,CP_Forecast!$E$5:$E$38,Capacity_Charges!AW$6)</f>
        <v>2.4769999999999999</v>
      </c>
      <c r="AX95" s="15">
        <f>SUMIFS(CP_Forecast!$F$5:$F$38,CP_Forecast!$E$5:$E$38,Capacity_Charges!AX$6)</f>
        <v>2.4769999999999999</v>
      </c>
      <c r="AY95" s="15">
        <f>SUMIFS(CP_Forecast!$F$5:$F$38,CP_Forecast!$E$5:$E$38,Capacity_Charges!AY$6)</f>
        <v>2.4769999999999999</v>
      </c>
      <c r="AZ95" s="15">
        <f>SUMIFS(CP_Forecast!$F$5:$F$38,CP_Forecast!$E$5:$E$38,Capacity_Charges!AZ$6)</f>
        <v>2.4769999999999999</v>
      </c>
      <c r="BA95" s="15">
        <f>SUMIFS(CP_Forecast!$F$5:$F$38,CP_Forecast!$E$5:$E$38,Capacity_Charges!BA$6)</f>
        <v>2.4769999999999999</v>
      </c>
      <c r="BB95" s="15">
        <f>SUMIFS(CP_Forecast!$F$5:$F$38,CP_Forecast!$E$5:$E$38,Capacity_Charges!BB$6)</f>
        <v>2.4769999999999999</v>
      </c>
      <c r="BC95" s="15">
        <f>SUMIFS(CP_Forecast!$F$5:$F$38,CP_Forecast!$E$5:$E$38,Capacity_Charges!BC$6)</f>
        <v>2.4769999999999999</v>
      </c>
      <c r="BD95" s="15">
        <f>SUMIFS(CP_Forecast!$F$5:$F$38,CP_Forecast!$E$5:$E$38,Capacity_Charges!BD$6)</f>
        <v>2.4769999999999999</v>
      </c>
      <c r="BE95" s="15">
        <f>SUMIFS(CP_Forecast!$F$5:$F$38,CP_Forecast!$E$5:$E$38,Capacity_Charges!BE$6)</f>
        <v>2.4769999999999999</v>
      </c>
      <c r="BF95" s="15">
        <f>SUMIFS(CP_Forecast!$F$5:$F$38,CP_Forecast!$E$5:$E$38,Capacity_Charges!BF$6)</f>
        <v>2.5310000000000001</v>
      </c>
      <c r="BG95" s="15">
        <f>SUMIFS(CP_Forecast!$F$5:$F$38,CP_Forecast!$E$5:$E$38,Capacity_Charges!BG$6)</f>
        <v>2.5310000000000001</v>
      </c>
      <c r="BH95" s="15">
        <f>SUMIFS(CP_Forecast!$F$5:$F$38,CP_Forecast!$E$5:$E$38,Capacity_Charges!BH$6)</f>
        <v>2.5310000000000001</v>
      </c>
      <c r="BI95" s="15">
        <f>SUMIFS(CP_Forecast!$F$5:$F$38,CP_Forecast!$E$5:$E$38,Capacity_Charges!BI$6)</f>
        <v>2.5310000000000001</v>
      </c>
      <c r="BJ95" s="15">
        <f>SUMIFS(CP_Forecast!$F$5:$F$38,CP_Forecast!$E$5:$E$38,Capacity_Charges!BJ$6)</f>
        <v>2.5310000000000001</v>
      </c>
      <c r="BK95" s="15">
        <f>SUMIFS(CP_Forecast!$F$5:$F$38,CP_Forecast!$E$5:$E$38,Capacity_Charges!BK$6)</f>
        <v>2.5310000000000001</v>
      </c>
      <c r="BL95" s="15">
        <f>SUMIFS(CP_Forecast!$F$5:$F$38,CP_Forecast!$E$5:$E$38,Capacity_Charges!BL$6)</f>
        <v>2.5310000000000001</v>
      </c>
      <c r="BM95" s="15">
        <f>SUMIFS(CP_Forecast!$F$5:$F$38,CP_Forecast!$E$5:$E$38,Capacity_Charges!BM$6)</f>
        <v>2.5310000000000001</v>
      </c>
      <c r="BN95" s="15">
        <f>SUMIFS(CP_Forecast!$F$5:$F$38,CP_Forecast!$E$5:$E$38,Capacity_Charges!BN$6)</f>
        <v>2.5310000000000001</v>
      </c>
      <c r="BO95" s="15">
        <f>SUMIFS(CP_Forecast!$F$5:$F$38,CP_Forecast!$E$5:$E$38,Capacity_Charges!BO$6)</f>
        <v>2.5310000000000001</v>
      </c>
      <c r="BP95" s="15">
        <f>SUMIFS(CP_Forecast!$F$5:$F$38,CP_Forecast!$E$5:$E$38,Capacity_Charges!BP$6)</f>
        <v>2.5310000000000001</v>
      </c>
      <c r="BQ95" s="15">
        <f>SUMIFS(CP_Forecast!$F$5:$F$38,CP_Forecast!$E$5:$E$38,Capacity_Charges!BQ$6)</f>
        <v>2.5310000000000001</v>
      </c>
      <c r="BR95" s="15">
        <f>SUMIFS(CP_Forecast!$F$5:$F$38,CP_Forecast!$E$5:$E$38,Capacity_Charges!BR$6)</f>
        <v>3.5</v>
      </c>
      <c r="BS95" s="15">
        <f>SUMIFS(CP_Forecast!$F$5:$F$38,CP_Forecast!$E$5:$E$38,Capacity_Charges!BS$6)</f>
        <v>3.5</v>
      </c>
      <c r="BT95" s="15">
        <f>SUMIFS(CP_Forecast!$F$5:$F$38,CP_Forecast!$E$5:$E$38,Capacity_Charges!BT$6)</f>
        <v>3.5</v>
      </c>
      <c r="BU95" s="15">
        <f>SUMIFS(CP_Forecast!$F$5:$F$38,CP_Forecast!$E$5:$E$38,Capacity_Charges!BU$6)</f>
        <v>3.5</v>
      </c>
      <c r="BV95" s="15">
        <f>SUMIFS(CP_Forecast!$F$5:$F$38,CP_Forecast!$E$5:$E$38,Capacity_Charges!BV$6)</f>
        <v>3.5</v>
      </c>
      <c r="BW95" s="15">
        <f>SUMIFS(CP_Forecast!$F$5:$F$38,CP_Forecast!$E$5:$E$38,Capacity_Charges!BW$6)</f>
        <v>3.5</v>
      </c>
      <c r="BX95" s="15">
        <f>SUMIFS(CP_Forecast!$F$5:$F$38,CP_Forecast!$E$5:$E$38,Capacity_Charges!BX$6)</f>
        <v>3.5</v>
      </c>
      <c r="BY95" s="15">
        <f>SUMIFS(CP_Forecast!$F$5:$F$38,CP_Forecast!$E$5:$E$38,Capacity_Charges!BY$6)</f>
        <v>3.5</v>
      </c>
      <c r="BZ95" s="15">
        <f>SUMIFS(CP_Forecast!$F$5:$F$38,CP_Forecast!$E$5:$E$38,Capacity_Charges!BZ$6)</f>
        <v>3.5</v>
      </c>
      <c r="CA95" s="15">
        <f>SUMIFS(CP_Forecast!$F$5:$F$38,CP_Forecast!$E$5:$E$38,Capacity_Charges!CA$6)</f>
        <v>3.5</v>
      </c>
      <c r="CB95" s="15">
        <f>SUMIFS(CP_Forecast!$F$5:$F$38,CP_Forecast!$E$5:$E$38,Capacity_Charges!CB$6)</f>
        <v>3.5</v>
      </c>
      <c r="CC95" s="15">
        <f>SUMIFS(CP_Forecast!$F$5:$F$38,CP_Forecast!$E$5:$E$38,Capacity_Charges!CC$6)</f>
        <v>3.5</v>
      </c>
      <c r="CD95" s="15">
        <f>SUMIFS(CP_Forecast!$F$5:$F$38,CP_Forecast!$E$5:$E$38,Capacity_Charges!CD$6)</f>
        <v>4.25</v>
      </c>
      <c r="CE95" s="15">
        <f>SUMIFS(CP_Forecast!$F$5:$F$38,CP_Forecast!$E$5:$E$38,Capacity_Charges!CE$6)</f>
        <v>4.25</v>
      </c>
      <c r="CF95" s="15">
        <f>SUMIFS(CP_Forecast!$F$5:$F$38,CP_Forecast!$E$5:$E$38,Capacity_Charges!CF$6)</f>
        <v>4.25</v>
      </c>
      <c r="CG95" s="15">
        <f>SUMIFS(CP_Forecast!$F$5:$F$38,CP_Forecast!$E$5:$E$38,Capacity_Charges!CG$6)</f>
        <v>4.25</v>
      </c>
      <c r="CH95" s="15">
        <f>SUMIFS(CP_Forecast!$F$5:$F$38,CP_Forecast!$E$5:$E$38,Capacity_Charges!CH$6)</f>
        <v>4.25</v>
      </c>
      <c r="CI95" s="15">
        <f>SUMIFS(CP_Forecast!$F$5:$F$38,CP_Forecast!$E$5:$E$38,Capacity_Charges!CI$6)</f>
        <v>4.25</v>
      </c>
      <c r="CJ95" s="15">
        <f>SUMIFS(CP_Forecast!$F$5:$F$38,CP_Forecast!$E$5:$E$38,Capacity_Charges!CJ$6)</f>
        <v>4.25</v>
      </c>
      <c r="CK95" s="15">
        <f>SUMIFS(CP_Forecast!$F$5:$F$38,CP_Forecast!$E$5:$E$38,Capacity_Charges!CK$6)</f>
        <v>4.25</v>
      </c>
      <c r="CL95" s="15">
        <f>SUMIFS(CP_Forecast!$F$5:$F$38,CP_Forecast!$E$5:$E$38,Capacity_Charges!CL$6)</f>
        <v>4.25</v>
      </c>
      <c r="CM95" s="15">
        <f>SUMIFS(CP_Forecast!$F$5:$F$38,CP_Forecast!$E$5:$E$38,Capacity_Charges!CM$6)</f>
        <v>4.25</v>
      </c>
      <c r="CN95" s="15">
        <f>SUMIFS(CP_Forecast!$F$5:$F$38,CP_Forecast!$E$5:$E$38,Capacity_Charges!CN$6)</f>
        <v>4.25</v>
      </c>
      <c r="CO95" s="15">
        <f>SUMIFS(CP_Forecast!$F$5:$F$38,CP_Forecast!$E$5:$E$38,Capacity_Charges!CO$6)</f>
        <v>4.25</v>
      </c>
      <c r="CP95" s="15">
        <f>SUMIFS(CP_Forecast!$F$5:$F$38,CP_Forecast!$E$5:$E$38,Capacity_Charges!CP$6)</f>
        <v>5</v>
      </c>
      <c r="CQ95" s="15">
        <f>SUMIFS(CP_Forecast!$F$5:$F$38,CP_Forecast!$E$5:$E$38,Capacity_Charges!CQ$6)</f>
        <v>5</v>
      </c>
      <c r="CR95" s="15">
        <f>SUMIFS(CP_Forecast!$F$5:$F$38,CP_Forecast!$E$5:$E$38,Capacity_Charges!CR$6)</f>
        <v>5</v>
      </c>
      <c r="CS95" s="15">
        <f>SUMIFS(CP_Forecast!$F$5:$F$38,CP_Forecast!$E$5:$E$38,Capacity_Charges!CS$6)</f>
        <v>5</v>
      </c>
      <c r="CT95" s="15">
        <f>SUMIFS(CP_Forecast!$F$5:$F$38,CP_Forecast!$E$5:$E$38,Capacity_Charges!CT$6)</f>
        <v>5</v>
      </c>
      <c r="CU95" s="15">
        <f>SUMIFS(CP_Forecast!$F$5:$F$38,CP_Forecast!$E$5:$E$38,Capacity_Charges!CU$6)</f>
        <v>5</v>
      </c>
      <c r="CV95" s="15">
        <f>SUMIFS(CP_Forecast!$F$5:$F$38,CP_Forecast!$E$5:$E$38,Capacity_Charges!CV$6)</f>
        <v>5</v>
      </c>
      <c r="CW95" s="15">
        <f>SUMIFS(CP_Forecast!$F$5:$F$38,CP_Forecast!$E$5:$E$38,Capacity_Charges!CW$6)</f>
        <v>5</v>
      </c>
      <c r="CX95" s="15">
        <f>SUMIFS(CP_Forecast!$F$5:$F$38,CP_Forecast!$E$5:$E$38,Capacity_Charges!CX$6)</f>
        <v>5</v>
      </c>
      <c r="CY95" s="15">
        <f>SUMIFS(CP_Forecast!$F$5:$F$38,CP_Forecast!$E$5:$E$38,Capacity_Charges!CY$6)</f>
        <v>5</v>
      </c>
      <c r="CZ95" s="15">
        <f>SUMIFS(CP_Forecast!$F$5:$F$38,CP_Forecast!$E$5:$E$38,Capacity_Charges!CZ$6)</f>
        <v>5</v>
      </c>
      <c r="DA95" s="15">
        <f>SUMIFS(CP_Forecast!$F$5:$F$38,CP_Forecast!$E$5:$E$38,Capacity_Charges!DA$6)</f>
        <v>5</v>
      </c>
      <c r="DB95" s="15">
        <f>SUMIFS(CP_Forecast!$F$5:$F$38,CP_Forecast!$E$5:$E$38,Capacity_Charges!DB$6)</f>
        <v>5.15</v>
      </c>
      <c r="DC95" s="15">
        <f>SUMIFS(CP_Forecast!$F$5:$F$38,CP_Forecast!$E$5:$E$38,Capacity_Charges!DC$6)</f>
        <v>5.15</v>
      </c>
      <c r="DD95" s="15">
        <f>SUMIFS(CP_Forecast!$F$5:$F$38,CP_Forecast!$E$5:$E$38,Capacity_Charges!DD$6)</f>
        <v>5.15</v>
      </c>
      <c r="DE95" s="15">
        <f>SUMIFS(CP_Forecast!$F$5:$F$38,CP_Forecast!$E$5:$E$38,Capacity_Charges!DE$6)</f>
        <v>5.15</v>
      </c>
      <c r="DF95" s="15">
        <f>SUMIFS(CP_Forecast!$F$5:$F$38,CP_Forecast!$E$5:$E$38,Capacity_Charges!DF$6)</f>
        <v>5.15</v>
      </c>
      <c r="DG95" s="15">
        <f>SUMIFS(CP_Forecast!$F$5:$F$38,CP_Forecast!$E$5:$E$38,Capacity_Charges!DG$6)</f>
        <v>5.15</v>
      </c>
      <c r="DH95" s="15">
        <f>SUMIFS(CP_Forecast!$F$5:$F$38,CP_Forecast!$E$5:$E$38,Capacity_Charges!DH$6)</f>
        <v>5.15</v>
      </c>
      <c r="DI95" s="15">
        <f>SUMIFS(CP_Forecast!$F$5:$F$38,CP_Forecast!$E$5:$E$38,Capacity_Charges!DI$6)</f>
        <v>5.15</v>
      </c>
      <c r="DJ95" s="15">
        <f>SUMIFS(CP_Forecast!$F$5:$F$38,CP_Forecast!$E$5:$E$38,Capacity_Charges!DJ$6)</f>
        <v>5.15</v>
      </c>
      <c r="DK95" s="15">
        <f>SUMIFS(CP_Forecast!$F$5:$F$38,CP_Forecast!$E$5:$E$38,Capacity_Charges!DK$6)</f>
        <v>5.15</v>
      </c>
      <c r="DL95" s="15">
        <f>SUMIFS(CP_Forecast!$F$5:$F$38,CP_Forecast!$E$5:$E$38,Capacity_Charges!DL$6)</f>
        <v>5.15</v>
      </c>
      <c r="DM95" s="15">
        <f>SUMIFS(CP_Forecast!$F$5:$F$38,CP_Forecast!$E$5:$E$38,Capacity_Charges!DM$6)</f>
        <v>5.15</v>
      </c>
      <c r="DN95" s="15">
        <f>SUMIFS(CP_Forecast!$F$5:$F$38,CP_Forecast!$E$5:$E$38,Capacity_Charges!DN$6)</f>
        <v>5.3045000000000009</v>
      </c>
      <c r="DO95" s="15">
        <f>SUMIFS(CP_Forecast!$F$5:$F$38,CP_Forecast!$E$5:$E$38,Capacity_Charges!DO$6)</f>
        <v>5.3045000000000009</v>
      </c>
      <c r="DP95" s="15">
        <f>SUMIFS(CP_Forecast!$F$5:$F$38,CP_Forecast!$E$5:$E$38,Capacity_Charges!DP$6)</f>
        <v>5.3045000000000009</v>
      </c>
      <c r="DQ95" s="15">
        <f>SUMIFS(CP_Forecast!$F$5:$F$38,CP_Forecast!$E$5:$E$38,Capacity_Charges!DQ$6)</f>
        <v>5.3045000000000009</v>
      </c>
      <c r="DR95" s="15">
        <f>SUMIFS(CP_Forecast!$F$5:$F$38,CP_Forecast!$E$5:$E$38,Capacity_Charges!DR$6)</f>
        <v>5.3045000000000009</v>
      </c>
      <c r="DS95" s="15">
        <f>SUMIFS(CP_Forecast!$F$5:$F$38,CP_Forecast!$E$5:$E$38,Capacity_Charges!DS$6)</f>
        <v>5.3045000000000009</v>
      </c>
      <c r="DT95" s="15">
        <f>SUMIFS(CP_Forecast!$F$5:$F$38,CP_Forecast!$E$5:$E$38,Capacity_Charges!DT$6)</f>
        <v>5.3045000000000009</v>
      </c>
      <c r="DU95" s="15">
        <f>SUMIFS(CP_Forecast!$F$5:$F$38,CP_Forecast!$E$5:$E$38,Capacity_Charges!DU$6)</f>
        <v>5.3045000000000009</v>
      </c>
      <c r="DV95" s="15">
        <f>SUMIFS(CP_Forecast!$F$5:$F$38,CP_Forecast!$E$5:$E$38,Capacity_Charges!DV$6)</f>
        <v>5.3045000000000009</v>
      </c>
      <c r="DW95" s="15">
        <f>SUMIFS(CP_Forecast!$F$5:$F$38,CP_Forecast!$E$5:$E$38,Capacity_Charges!DW$6)</f>
        <v>5.3045000000000009</v>
      </c>
      <c r="DX95" s="15">
        <f>SUMIFS(CP_Forecast!$F$5:$F$38,CP_Forecast!$E$5:$E$38,Capacity_Charges!DX$6)</f>
        <v>5.3045000000000009</v>
      </c>
      <c r="DY95" s="15">
        <f>SUMIFS(CP_Forecast!$F$5:$F$38,CP_Forecast!$E$5:$E$38,Capacity_Charges!DY$6)</f>
        <v>5.3045000000000009</v>
      </c>
      <c r="DZ95" s="15">
        <f>SUMIFS(CP_Forecast!$F$5:$F$38,CP_Forecast!$E$5:$E$38,Capacity_Charges!DZ$6)</f>
        <v>5.4636350000000009</v>
      </c>
      <c r="EA95" s="15">
        <f>SUMIFS(CP_Forecast!$F$5:$F$38,CP_Forecast!$E$5:$E$38,Capacity_Charges!EA$6)</f>
        <v>5.4636350000000009</v>
      </c>
      <c r="EB95" s="15">
        <f>SUMIFS(CP_Forecast!$F$5:$F$38,CP_Forecast!$E$5:$E$38,Capacity_Charges!EB$6)</f>
        <v>5.4636350000000009</v>
      </c>
      <c r="EC95" s="15">
        <f>SUMIFS(CP_Forecast!$F$5:$F$38,CP_Forecast!$E$5:$E$38,Capacity_Charges!EC$6)</f>
        <v>5.4636350000000009</v>
      </c>
      <c r="ED95" s="15">
        <f>SUMIFS(CP_Forecast!$F$5:$F$38,CP_Forecast!$E$5:$E$38,Capacity_Charges!ED$6)</f>
        <v>5.4636350000000009</v>
      </c>
      <c r="EE95" s="15">
        <f>SUMIFS(CP_Forecast!$F$5:$F$38,CP_Forecast!$E$5:$E$38,Capacity_Charges!EE$6)</f>
        <v>5.4636350000000009</v>
      </c>
      <c r="EF95" s="15">
        <f>SUMIFS(CP_Forecast!$F$5:$F$38,CP_Forecast!$E$5:$E$38,Capacity_Charges!EF$6)</f>
        <v>5.4636350000000009</v>
      </c>
      <c r="EG95" s="15">
        <f>SUMIFS(CP_Forecast!$F$5:$F$38,CP_Forecast!$E$5:$E$38,Capacity_Charges!EG$6)</f>
        <v>5.4636350000000009</v>
      </c>
      <c r="EH95" s="15">
        <f>SUMIFS(CP_Forecast!$F$5:$F$38,CP_Forecast!$E$5:$E$38,Capacity_Charges!EH$6)</f>
        <v>5.4636350000000009</v>
      </c>
      <c r="EI95" s="15">
        <f>SUMIFS(CP_Forecast!$F$5:$F$38,CP_Forecast!$E$5:$E$38,Capacity_Charges!EI$6)</f>
        <v>5.4636350000000009</v>
      </c>
      <c r="EJ95" s="15">
        <f>SUMIFS(CP_Forecast!$F$5:$F$38,CP_Forecast!$E$5:$E$38,Capacity_Charges!EJ$6)</f>
        <v>5.4636350000000009</v>
      </c>
      <c r="EK95" s="15">
        <f>SUMIFS(CP_Forecast!$F$5:$F$38,CP_Forecast!$E$5:$E$38,Capacity_Charges!EK$6)</f>
        <v>5.4636350000000009</v>
      </c>
      <c r="EL95" s="15">
        <f>SUMIFS(CP_Forecast!$F$5:$F$38,CP_Forecast!$E$5:$E$38,Capacity_Charges!EL$6)</f>
        <v>5.6275440500000009</v>
      </c>
      <c r="EM95" s="15">
        <f>SUMIFS(CP_Forecast!$F$5:$F$38,CP_Forecast!$E$5:$E$38,Capacity_Charges!EM$6)</f>
        <v>5.6275440500000009</v>
      </c>
      <c r="EN95" s="15">
        <f>SUMIFS(CP_Forecast!$F$5:$F$38,CP_Forecast!$E$5:$E$38,Capacity_Charges!EN$6)</f>
        <v>5.6275440500000009</v>
      </c>
      <c r="EO95" s="15">
        <f>SUMIFS(CP_Forecast!$F$5:$F$38,CP_Forecast!$E$5:$E$38,Capacity_Charges!EO$6)</f>
        <v>5.6275440500000009</v>
      </c>
      <c r="EP95" s="15">
        <f>SUMIFS(CP_Forecast!$F$5:$F$38,CP_Forecast!$E$5:$E$38,Capacity_Charges!EP$6)</f>
        <v>5.6275440500000009</v>
      </c>
      <c r="EQ95" s="15">
        <f>SUMIFS(CP_Forecast!$F$5:$F$38,CP_Forecast!$E$5:$E$38,Capacity_Charges!EQ$6)</f>
        <v>5.6275440500000009</v>
      </c>
      <c r="ER95" s="15">
        <f>SUMIFS(CP_Forecast!$F$5:$F$38,CP_Forecast!$E$5:$E$38,Capacity_Charges!ER$6)</f>
        <v>5.6275440500000009</v>
      </c>
      <c r="ES95" s="15">
        <f>SUMIFS(CP_Forecast!$F$5:$F$38,CP_Forecast!$E$5:$E$38,Capacity_Charges!ES$6)</f>
        <v>5.6275440500000009</v>
      </c>
      <c r="ET95" s="15">
        <f>SUMIFS(CP_Forecast!$F$5:$F$38,CP_Forecast!$E$5:$E$38,Capacity_Charges!ET$6)</f>
        <v>5.6275440500000009</v>
      </c>
      <c r="EU95" s="15">
        <f>SUMIFS(CP_Forecast!$F$5:$F$38,CP_Forecast!$E$5:$E$38,Capacity_Charges!EU$6)</f>
        <v>5.6275440500000009</v>
      </c>
      <c r="EV95" s="15">
        <f>SUMIFS(CP_Forecast!$F$5:$F$38,CP_Forecast!$E$5:$E$38,Capacity_Charges!EV$6)</f>
        <v>5.6275440500000009</v>
      </c>
      <c r="EW95" s="15">
        <f>SUMIFS(CP_Forecast!$F$5:$F$38,CP_Forecast!$E$5:$E$38,Capacity_Charges!EW$6)</f>
        <v>5.6275440500000009</v>
      </c>
      <c r="EX95" s="15">
        <f>SUMIFS(CP_Forecast!$F$5:$F$38,CP_Forecast!$E$5:$E$38,Capacity_Charges!EX$6)</f>
        <v>5.796370371500001</v>
      </c>
      <c r="EY95" s="15">
        <f>SUMIFS(CP_Forecast!$F$5:$F$38,CP_Forecast!$E$5:$E$38,Capacity_Charges!EY$6)</f>
        <v>5.796370371500001</v>
      </c>
      <c r="EZ95" s="15">
        <f>SUMIFS(CP_Forecast!$F$5:$F$38,CP_Forecast!$E$5:$E$38,Capacity_Charges!EZ$6)</f>
        <v>5.796370371500001</v>
      </c>
      <c r="FA95" s="15">
        <f>SUMIFS(CP_Forecast!$F$5:$F$38,CP_Forecast!$E$5:$E$38,Capacity_Charges!FA$6)</f>
        <v>5.796370371500001</v>
      </c>
      <c r="FB95" s="15">
        <f>SUMIFS(CP_Forecast!$F$5:$F$38,CP_Forecast!$E$5:$E$38,Capacity_Charges!FB$6)</f>
        <v>5.796370371500001</v>
      </c>
      <c r="FC95" s="15">
        <f>SUMIFS(CP_Forecast!$F$5:$F$38,CP_Forecast!$E$5:$E$38,Capacity_Charges!FC$6)</f>
        <v>5.796370371500001</v>
      </c>
      <c r="FD95" s="15">
        <f>SUMIFS(CP_Forecast!$F$5:$F$38,CP_Forecast!$E$5:$E$38,Capacity_Charges!FD$6)</f>
        <v>5.796370371500001</v>
      </c>
      <c r="FE95" s="15">
        <f>SUMIFS(CP_Forecast!$F$5:$F$38,CP_Forecast!$E$5:$E$38,Capacity_Charges!FE$6)</f>
        <v>5.796370371500001</v>
      </c>
      <c r="FF95" s="15">
        <f>SUMIFS(CP_Forecast!$F$5:$F$38,CP_Forecast!$E$5:$E$38,Capacity_Charges!FF$6)</f>
        <v>5.796370371500001</v>
      </c>
      <c r="FG95" s="15">
        <f>SUMIFS(CP_Forecast!$F$5:$F$38,CP_Forecast!$E$5:$E$38,Capacity_Charges!FG$6)</f>
        <v>5.796370371500001</v>
      </c>
      <c r="FH95" s="15">
        <f>SUMIFS(CP_Forecast!$F$5:$F$38,CP_Forecast!$E$5:$E$38,Capacity_Charges!FH$6)</f>
        <v>5.796370371500001</v>
      </c>
      <c r="FI95" s="15">
        <f>SUMIFS(CP_Forecast!$F$5:$F$38,CP_Forecast!$E$5:$E$38,Capacity_Charges!FI$6)</f>
        <v>5.796370371500001</v>
      </c>
      <c r="FJ95" s="15">
        <f>SUMIFS(CP_Forecast!$F$5:$F$38,CP_Forecast!$E$5:$E$38,Capacity_Charges!FJ$6)</f>
        <v>5.9702614826450011</v>
      </c>
      <c r="FK95" s="15">
        <f>SUMIFS(CP_Forecast!$F$5:$F$38,CP_Forecast!$E$5:$E$38,Capacity_Charges!FK$6)</f>
        <v>5.9702614826450011</v>
      </c>
      <c r="FL95" s="15">
        <f>SUMIFS(CP_Forecast!$F$5:$F$38,CP_Forecast!$E$5:$E$38,Capacity_Charges!FL$6)</f>
        <v>5.9702614826450011</v>
      </c>
      <c r="FM95" s="15">
        <f>SUMIFS(CP_Forecast!$F$5:$F$38,CP_Forecast!$E$5:$E$38,Capacity_Charges!FM$6)</f>
        <v>5.9702614826450011</v>
      </c>
      <c r="FN95" s="15">
        <f>SUMIFS(CP_Forecast!$F$5:$F$38,CP_Forecast!$E$5:$E$38,Capacity_Charges!FN$6)</f>
        <v>5.9702614826450011</v>
      </c>
      <c r="FO95" s="15">
        <f>SUMIFS(CP_Forecast!$F$5:$F$38,CP_Forecast!$E$5:$E$38,Capacity_Charges!FO$6)</f>
        <v>5.9702614826450011</v>
      </c>
      <c r="FP95" s="15">
        <f>SUMIFS(CP_Forecast!$F$5:$F$38,CP_Forecast!$E$5:$E$38,Capacity_Charges!FP$6)</f>
        <v>5.9702614826450011</v>
      </c>
      <c r="FQ95" s="15">
        <f>SUMIFS(CP_Forecast!$F$5:$F$38,CP_Forecast!$E$5:$E$38,Capacity_Charges!FQ$6)</f>
        <v>5.9702614826450011</v>
      </c>
      <c r="FR95" s="15">
        <f>SUMIFS(CP_Forecast!$F$5:$F$38,CP_Forecast!$E$5:$E$38,Capacity_Charges!FR$6)</f>
        <v>5.9702614826450011</v>
      </c>
      <c r="FS95" s="15">
        <f>SUMIFS(CP_Forecast!$F$5:$F$38,CP_Forecast!$E$5:$E$38,Capacity_Charges!FS$6)</f>
        <v>5.9702614826450011</v>
      </c>
      <c r="FT95" s="15">
        <f>SUMIFS(CP_Forecast!$F$5:$F$38,CP_Forecast!$E$5:$E$38,Capacity_Charges!FT$6)</f>
        <v>5.9702614826450011</v>
      </c>
      <c r="FU95" s="15">
        <f>SUMIFS(CP_Forecast!$F$5:$F$38,CP_Forecast!$E$5:$E$38,Capacity_Charges!FU$6)</f>
        <v>5.9702614826450011</v>
      </c>
      <c r="FV95" s="15">
        <f>SUMIFS(CP_Forecast!$F$5:$F$38,CP_Forecast!$E$5:$E$38,Capacity_Charges!FV$6)</f>
        <v>6.1493693271243517</v>
      </c>
      <c r="FW95" s="15">
        <f>SUMIFS(CP_Forecast!$F$5:$F$38,CP_Forecast!$E$5:$E$38,Capacity_Charges!FW$6)</f>
        <v>6.1493693271243517</v>
      </c>
      <c r="FX95" s="15">
        <f>SUMIFS(CP_Forecast!$F$5:$F$38,CP_Forecast!$E$5:$E$38,Capacity_Charges!FX$6)</f>
        <v>6.1493693271243517</v>
      </c>
      <c r="FY95" s="15">
        <f>SUMIFS(CP_Forecast!$F$5:$F$38,CP_Forecast!$E$5:$E$38,Capacity_Charges!FY$6)</f>
        <v>6.1493693271243517</v>
      </c>
      <c r="FZ95" s="15">
        <f>SUMIFS(CP_Forecast!$F$5:$F$38,CP_Forecast!$E$5:$E$38,Capacity_Charges!FZ$6)</f>
        <v>6.1493693271243517</v>
      </c>
      <c r="GA95" s="15">
        <f>SUMIFS(CP_Forecast!$F$5:$F$38,CP_Forecast!$E$5:$E$38,Capacity_Charges!GA$6)</f>
        <v>6.1493693271243517</v>
      </c>
      <c r="GB95" s="15">
        <f>SUMIFS(CP_Forecast!$F$5:$F$38,CP_Forecast!$E$5:$E$38,Capacity_Charges!GB$6)</f>
        <v>6.1493693271243517</v>
      </c>
      <c r="GC95" s="15">
        <f>SUMIFS(CP_Forecast!$F$5:$F$38,CP_Forecast!$E$5:$E$38,Capacity_Charges!GC$6)</f>
        <v>6.1493693271243517</v>
      </c>
      <c r="GD95" s="15">
        <f>SUMIFS(CP_Forecast!$F$5:$F$38,CP_Forecast!$E$5:$E$38,Capacity_Charges!GD$6)</f>
        <v>6.1493693271243517</v>
      </c>
      <c r="GE95" s="15">
        <f>SUMIFS(CP_Forecast!$F$5:$F$38,CP_Forecast!$E$5:$E$38,Capacity_Charges!GE$6)</f>
        <v>6.1493693271243517</v>
      </c>
      <c r="GF95" s="15">
        <f>SUMIFS(CP_Forecast!$F$5:$F$38,CP_Forecast!$E$5:$E$38,Capacity_Charges!GF$6)</f>
        <v>6.1493693271243517</v>
      </c>
      <c r="GG95" s="15">
        <f>SUMIFS(CP_Forecast!$F$5:$F$38,CP_Forecast!$E$5:$E$38,Capacity_Charges!GG$6)</f>
        <v>6.1493693271243517</v>
      </c>
      <c r="GH95" s="15">
        <f>SUMIFS(CP_Forecast!$F$5:$F$38,CP_Forecast!$E$5:$E$38,Capacity_Charges!GH$6)</f>
        <v>6.3338504069380823</v>
      </c>
      <c r="GI95" s="15">
        <f>SUMIFS(CP_Forecast!$F$5:$F$38,CP_Forecast!$E$5:$E$38,Capacity_Charges!GI$6)</f>
        <v>6.3338504069380823</v>
      </c>
      <c r="GJ95" s="15">
        <f>SUMIFS(CP_Forecast!$F$5:$F$38,CP_Forecast!$E$5:$E$38,Capacity_Charges!GJ$6)</f>
        <v>6.3338504069380823</v>
      </c>
      <c r="GK95" s="15">
        <f>SUMIFS(CP_Forecast!$F$5:$F$38,CP_Forecast!$E$5:$E$38,Capacity_Charges!GK$6)</f>
        <v>6.3338504069380823</v>
      </c>
      <c r="GL95" s="15">
        <f>SUMIFS(CP_Forecast!$F$5:$F$38,CP_Forecast!$E$5:$E$38,Capacity_Charges!GL$6)</f>
        <v>6.3338504069380823</v>
      </c>
      <c r="GM95" s="15">
        <f>SUMIFS(CP_Forecast!$F$5:$F$38,CP_Forecast!$E$5:$E$38,Capacity_Charges!GM$6)</f>
        <v>6.3338504069380823</v>
      </c>
      <c r="GN95" s="15">
        <f>SUMIFS(CP_Forecast!$F$5:$F$38,CP_Forecast!$E$5:$E$38,Capacity_Charges!GN$6)</f>
        <v>6.3338504069380823</v>
      </c>
      <c r="GO95" s="15">
        <f>SUMIFS(CP_Forecast!$F$5:$F$38,CP_Forecast!$E$5:$E$38,Capacity_Charges!GO$6)</f>
        <v>6.3338504069380823</v>
      </c>
      <c r="GP95" s="15">
        <f>SUMIFS(CP_Forecast!$F$5:$F$38,CP_Forecast!$E$5:$E$38,Capacity_Charges!GP$6)</f>
        <v>6.3338504069380823</v>
      </c>
      <c r="GQ95" s="15">
        <f>SUMIFS(CP_Forecast!$F$5:$F$38,CP_Forecast!$E$5:$E$38,Capacity_Charges!GQ$6)</f>
        <v>6.3338504069380823</v>
      </c>
      <c r="GR95" s="15">
        <f>SUMIFS(CP_Forecast!$F$5:$F$38,CP_Forecast!$E$5:$E$38,Capacity_Charges!GR$6)</f>
        <v>6.3338504069380823</v>
      </c>
      <c r="GS95" s="15">
        <f>SUMIFS(CP_Forecast!$F$5:$F$38,CP_Forecast!$E$5:$E$38,Capacity_Charges!GS$6)</f>
        <v>6.3338504069380823</v>
      </c>
      <c r="GT95" s="15">
        <f>SUMIFS(CP_Forecast!$F$5:$F$38,CP_Forecast!$E$5:$E$38,Capacity_Charges!GT$6)</f>
        <v>6.5238659191462247</v>
      </c>
      <c r="GU95" s="15">
        <f>SUMIFS(CP_Forecast!$F$5:$F$38,CP_Forecast!$E$5:$E$38,Capacity_Charges!GU$6)</f>
        <v>6.5238659191462247</v>
      </c>
      <c r="GV95" s="15">
        <f>SUMIFS(CP_Forecast!$F$5:$F$38,CP_Forecast!$E$5:$E$38,Capacity_Charges!GV$6)</f>
        <v>6.5238659191462247</v>
      </c>
      <c r="GW95" s="15">
        <f>SUMIFS(CP_Forecast!$F$5:$F$38,CP_Forecast!$E$5:$E$38,Capacity_Charges!GW$6)</f>
        <v>6.5238659191462247</v>
      </c>
      <c r="GX95" s="15">
        <f>SUMIFS(CP_Forecast!$F$5:$F$38,CP_Forecast!$E$5:$E$38,Capacity_Charges!GX$6)</f>
        <v>6.5238659191462247</v>
      </c>
      <c r="GY95" s="15">
        <f>SUMIFS(CP_Forecast!$F$5:$F$38,CP_Forecast!$E$5:$E$38,Capacity_Charges!GY$6)</f>
        <v>6.5238659191462247</v>
      </c>
      <c r="GZ95" s="15">
        <f>SUMIFS(CP_Forecast!$F$5:$F$38,CP_Forecast!$E$5:$E$38,Capacity_Charges!GZ$6)</f>
        <v>6.5238659191462247</v>
      </c>
      <c r="HA95" s="15">
        <f>SUMIFS(CP_Forecast!$F$5:$F$38,CP_Forecast!$E$5:$E$38,Capacity_Charges!HA$6)</f>
        <v>6.5238659191462247</v>
      </c>
      <c r="HB95" s="15">
        <f>SUMIFS(CP_Forecast!$F$5:$F$38,CP_Forecast!$E$5:$E$38,Capacity_Charges!HB$6)</f>
        <v>6.5238659191462247</v>
      </c>
      <c r="HC95" s="15">
        <f>SUMIFS(CP_Forecast!$F$5:$F$38,CP_Forecast!$E$5:$E$38,Capacity_Charges!HC$6)</f>
        <v>6.5238659191462247</v>
      </c>
      <c r="HD95" s="15">
        <f>SUMIFS(CP_Forecast!$F$5:$F$38,CP_Forecast!$E$5:$E$38,Capacity_Charges!HD$6)</f>
        <v>6.5238659191462247</v>
      </c>
      <c r="HE95" s="15">
        <f>SUMIFS(CP_Forecast!$F$5:$F$38,CP_Forecast!$E$5:$E$38,Capacity_Charges!HE$6)</f>
        <v>6.5238659191462247</v>
      </c>
      <c r="HF95" s="15">
        <f>SUMIFS(CP_Forecast!$F$5:$F$38,CP_Forecast!$E$5:$E$38,Capacity_Charges!HF$6)</f>
        <v>6.7195818967206113</v>
      </c>
      <c r="HG95" s="15">
        <f>SUMIFS(CP_Forecast!$F$5:$F$38,CP_Forecast!$E$5:$E$38,Capacity_Charges!HG$6)</f>
        <v>6.7195818967206113</v>
      </c>
      <c r="HH95" s="15">
        <f>SUMIFS(CP_Forecast!$F$5:$F$38,CP_Forecast!$E$5:$E$38,Capacity_Charges!HH$6)</f>
        <v>6.7195818967206113</v>
      </c>
      <c r="HI95" s="15">
        <f>SUMIFS(CP_Forecast!$F$5:$F$38,CP_Forecast!$E$5:$E$38,Capacity_Charges!HI$6)</f>
        <v>6.7195818967206113</v>
      </c>
      <c r="HJ95" s="15">
        <f>SUMIFS(CP_Forecast!$F$5:$F$38,CP_Forecast!$E$5:$E$38,Capacity_Charges!HJ$6)</f>
        <v>6.7195818967206113</v>
      </c>
      <c r="HK95" s="15">
        <f>SUMIFS(CP_Forecast!$F$5:$F$38,CP_Forecast!$E$5:$E$38,Capacity_Charges!HK$6)</f>
        <v>6.7195818967206113</v>
      </c>
      <c r="HL95" s="15">
        <f>SUMIFS(CP_Forecast!$F$5:$F$38,CP_Forecast!$E$5:$E$38,Capacity_Charges!HL$6)</f>
        <v>6.7195818967206113</v>
      </c>
      <c r="HM95" s="15">
        <f>SUMIFS(CP_Forecast!$F$5:$F$38,CP_Forecast!$E$5:$E$38,Capacity_Charges!HM$6)</f>
        <v>6.7195818967206113</v>
      </c>
      <c r="HN95" s="15">
        <f>SUMIFS(CP_Forecast!$F$5:$F$38,CP_Forecast!$E$5:$E$38,Capacity_Charges!HN$6)</f>
        <v>6.7195818967206113</v>
      </c>
      <c r="HO95" s="15">
        <f>SUMIFS(CP_Forecast!$F$5:$F$38,CP_Forecast!$E$5:$E$38,Capacity_Charges!HO$6)</f>
        <v>6.7195818967206113</v>
      </c>
      <c r="HP95" s="15">
        <f>SUMIFS(CP_Forecast!$F$5:$F$38,CP_Forecast!$E$5:$E$38,Capacity_Charges!HP$6)</f>
        <v>6.7195818967206113</v>
      </c>
      <c r="HQ95" s="15">
        <f>SUMIFS(CP_Forecast!$F$5:$F$38,CP_Forecast!$E$5:$E$38,Capacity_Charges!HQ$6)</f>
        <v>6.7195818967206113</v>
      </c>
      <c r="HR95" s="15">
        <f>SUMIFS(CP_Forecast!$F$5:$F$38,CP_Forecast!$E$5:$E$38,Capacity_Charges!HR$6)</f>
        <v>6.9211693536222301</v>
      </c>
      <c r="HS95" s="15">
        <f>SUMIFS(CP_Forecast!$F$5:$F$38,CP_Forecast!$E$5:$E$38,Capacity_Charges!HS$6)</f>
        <v>6.9211693536222301</v>
      </c>
      <c r="HT95" s="15">
        <f>SUMIFS(CP_Forecast!$F$5:$F$38,CP_Forecast!$E$5:$E$38,Capacity_Charges!HT$6)</f>
        <v>6.9211693536222301</v>
      </c>
      <c r="HU95" s="15">
        <f>SUMIFS(CP_Forecast!$F$5:$F$38,CP_Forecast!$E$5:$E$38,Capacity_Charges!HU$6)</f>
        <v>6.9211693536222301</v>
      </c>
      <c r="HV95" s="15">
        <f>SUMIFS(CP_Forecast!$F$5:$F$38,CP_Forecast!$E$5:$E$38,Capacity_Charges!HV$6)</f>
        <v>6.9211693536222301</v>
      </c>
      <c r="HW95" s="15">
        <f>SUMIFS(CP_Forecast!$F$5:$F$38,CP_Forecast!$E$5:$E$38,Capacity_Charges!HW$6)</f>
        <v>6.9211693536222301</v>
      </c>
      <c r="HX95" s="15">
        <f>SUMIFS(CP_Forecast!$F$5:$F$38,CP_Forecast!$E$5:$E$38,Capacity_Charges!HX$6)</f>
        <v>6.9211693536222301</v>
      </c>
      <c r="HY95" s="15">
        <f>SUMIFS(CP_Forecast!$F$5:$F$38,CP_Forecast!$E$5:$E$38,Capacity_Charges!HY$6)</f>
        <v>6.9211693536222301</v>
      </c>
      <c r="HZ95" s="15">
        <f>SUMIFS(CP_Forecast!$F$5:$F$38,CP_Forecast!$E$5:$E$38,Capacity_Charges!HZ$6)</f>
        <v>6.9211693536222301</v>
      </c>
      <c r="IA95" s="15">
        <f>SUMIFS(CP_Forecast!$F$5:$F$38,CP_Forecast!$E$5:$E$38,Capacity_Charges!IA$6)</f>
        <v>6.9211693536222301</v>
      </c>
      <c r="IB95" s="15">
        <f>SUMIFS(CP_Forecast!$F$5:$F$38,CP_Forecast!$E$5:$E$38,Capacity_Charges!IB$6)</f>
        <v>6.9211693536222301</v>
      </c>
      <c r="IC95" s="15">
        <f>SUMIFS(CP_Forecast!$F$5:$F$38,CP_Forecast!$E$5:$E$38,Capacity_Charges!IC$6)</f>
        <v>6.9211693536222301</v>
      </c>
      <c r="ID95" s="15">
        <f>SUMIFS(CP_Forecast!$F$5:$F$38,CP_Forecast!$E$5:$E$38,Capacity_Charges!ID$6)</f>
        <v>7.1288044342308972</v>
      </c>
      <c r="IE95" s="15">
        <f>SUMIFS(CP_Forecast!$F$5:$F$38,CP_Forecast!$E$5:$E$38,Capacity_Charges!IE$6)</f>
        <v>7.1288044342308972</v>
      </c>
      <c r="IF95" s="15">
        <f>SUMIFS(CP_Forecast!$F$5:$F$38,CP_Forecast!$E$5:$E$38,Capacity_Charges!IF$6)</f>
        <v>7.1288044342308972</v>
      </c>
      <c r="IG95" s="15">
        <f>SUMIFS(CP_Forecast!$F$5:$F$38,CP_Forecast!$E$5:$E$38,Capacity_Charges!IG$6)</f>
        <v>7.1288044342308972</v>
      </c>
      <c r="IH95" s="15">
        <f>SUMIFS(CP_Forecast!$F$5:$F$38,CP_Forecast!$E$5:$E$38,Capacity_Charges!IH$6)</f>
        <v>7.1288044342308972</v>
      </c>
      <c r="II95" s="15">
        <f>SUMIFS(CP_Forecast!$F$5:$F$38,CP_Forecast!$E$5:$E$38,Capacity_Charges!II$6)</f>
        <v>7.1288044342308972</v>
      </c>
      <c r="IJ95" s="15">
        <f>SUMIFS(CP_Forecast!$F$5:$F$38,CP_Forecast!$E$5:$E$38,Capacity_Charges!IJ$6)</f>
        <v>7.1288044342308972</v>
      </c>
      <c r="IK95" s="15">
        <f>SUMIFS(CP_Forecast!$F$5:$F$38,CP_Forecast!$E$5:$E$38,Capacity_Charges!IK$6)</f>
        <v>7.1288044342308972</v>
      </c>
      <c r="IL95" s="15">
        <f>SUMIFS(CP_Forecast!$F$5:$F$38,CP_Forecast!$E$5:$E$38,Capacity_Charges!IL$6)</f>
        <v>7.1288044342308972</v>
      </c>
      <c r="IM95" s="15">
        <f>SUMIFS(CP_Forecast!$F$5:$F$38,CP_Forecast!$E$5:$E$38,Capacity_Charges!IM$6)</f>
        <v>7.1288044342308972</v>
      </c>
      <c r="IN95" s="15">
        <f>SUMIFS(CP_Forecast!$F$5:$F$38,CP_Forecast!$E$5:$E$38,Capacity_Charges!IN$6)</f>
        <v>7.1288044342308972</v>
      </c>
      <c r="IO95" s="15">
        <f>SUMIFS(CP_Forecast!$F$5:$F$38,CP_Forecast!$E$5:$E$38,Capacity_Charges!IO$6)</f>
        <v>7.1288044342308972</v>
      </c>
      <c r="IP95" s="15">
        <f>SUMIFS(CP_Forecast!$F$5:$F$38,CP_Forecast!$E$5:$E$38,Capacity_Charges!IP$6)</f>
        <v>7.3426685672578245</v>
      </c>
      <c r="IQ95" s="15">
        <f>SUMIFS(CP_Forecast!$F$5:$F$38,CP_Forecast!$E$5:$E$38,Capacity_Charges!IQ$6)</f>
        <v>7.3426685672578245</v>
      </c>
      <c r="IR95" s="15">
        <f>SUMIFS(CP_Forecast!$F$5:$F$38,CP_Forecast!$E$5:$E$38,Capacity_Charges!IR$6)</f>
        <v>7.3426685672578245</v>
      </c>
      <c r="IS95" s="15">
        <f>SUMIFS(CP_Forecast!$F$5:$F$38,CP_Forecast!$E$5:$E$38,Capacity_Charges!IS$6)</f>
        <v>7.3426685672578245</v>
      </c>
      <c r="IT95" s="15">
        <f>SUMIFS(CP_Forecast!$F$5:$F$38,CP_Forecast!$E$5:$E$38,Capacity_Charges!IT$6)</f>
        <v>7.3426685672578245</v>
      </c>
      <c r="IU95" s="15">
        <f>SUMIFS(CP_Forecast!$F$5:$F$38,CP_Forecast!$E$5:$E$38,Capacity_Charges!IU$6)</f>
        <v>7.3426685672578245</v>
      </c>
      <c r="IV95" s="15">
        <f>SUMIFS(CP_Forecast!$F$5:$F$38,CP_Forecast!$E$5:$E$38,Capacity_Charges!IV$6)</f>
        <v>7.3426685672578245</v>
      </c>
      <c r="IW95" s="15">
        <f>SUMIFS(CP_Forecast!$F$5:$F$38,CP_Forecast!$E$5:$E$38,Capacity_Charges!IW$6)</f>
        <v>7.3426685672578245</v>
      </c>
      <c r="IX95" s="15">
        <f>SUMIFS(CP_Forecast!$F$5:$F$38,CP_Forecast!$E$5:$E$38,Capacity_Charges!IX$6)</f>
        <v>7.3426685672578245</v>
      </c>
      <c r="IY95" s="15">
        <f>SUMIFS(CP_Forecast!$F$5:$F$38,CP_Forecast!$E$5:$E$38,Capacity_Charges!IY$6)</f>
        <v>7.3426685672578245</v>
      </c>
      <c r="IZ95" s="15">
        <f>SUMIFS(CP_Forecast!$F$5:$F$38,CP_Forecast!$E$5:$E$38,Capacity_Charges!IZ$6)</f>
        <v>7.3426685672578245</v>
      </c>
      <c r="JA95" s="15">
        <f>SUMIFS(CP_Forecast!$F$5:$F$38,CP_Forecast!$E$5:$E$38,Capacity_Charges!JA$6)</f>
        <v>7.3426685672578245</v>
      </c>
      <c r="JB95" s="15">
        <f>SUMIFS(CP_Forecast!$F$5:$F$38,CP_Forecast!$E$5:$E$38,Capacity_Charges!JB$6)</f>
        <v>7.5629486242755597</v>
      </c>
      <c r="JC95" s="15">
        <f>SUMIFS(CP_Forecast!$F$5:$F$38,CP_Forecast!$E$5:$E$38,Capacity_Charges!JC$6)</f>
        <v>7.5629486242755597</v>
      </c>
      <c r="JD95" s="15">
        <f>SUMIFS(CP_Forecast!$F$5:$F$38,CP_Forecast!$E$5:$E$38,Capacity_Charges!JD$6)</f>
        <v>7.5629486242755597</v>
      </c>
      <c r="JE95" s="15">
        <f>SUMIFS(CP_Forecast!$F$5:$F$38,CP_Forecast!$E$5:$E$38,Capacity_Charges!JE$6)</f>
        <v>7.5629486242755597</v>
      </c>
      <c r="JF95" s="15">
        <f>SUMIFS(CP_Forecast!$F$5:$F$38,CP_Forecast!$E$5:$E$38,Capacity_Charges!JF$6)</f>
        <v>7.5629486242755597</v>
      </c>
      <c r="JG95" s="15">
        <f>SUMIFS(CP_Forecast!$F$5:$F$38,CP_Forecast!$E$5:$E$38,Capacity_Charges!JG$6)</f>
        <v>7.5629486242755597</v>
      </c>
      <c r="JH95" s="15">
        <f>SUMIFS(CP_Forecast!$F$5:$F$38,CP_Forecast!$E$5:$E$38,Capacity_Charges!JH$6)</f>
        <v>7.5629486242755597</v>
      </c>
      <c r="JI95" s="15">
        <f>SUMIFS(CP_Forecast!$F$5:$F$38,CP_Forecast!$E$5:$E$38,Capacity_Charges!JI$6)</f>
        <v>7.5629486242755597</v>
      </c>
      <c r="JJ95" s="15">
        <f>SUMIFS(CP_Forecast!$F$5:$F$38,CP_Forecast!$E$5:$E$38,Capacity_Charges!JJ$6)</f>
        <v>7.5629486242755597</v>
      </c>
      <c r="JK95" s="15">
        <f>SUMIFS(CP_Forecast!$F$5:$F$38,CP_Forecast!$E$5:$E$38,Capacity_Charges!JK$6)</f>
        <v>7.5629486242755597</v>
      </c>
      <c r="JL95" s="15">
        <f>SUMIFS(CP_Forecast!$F$5:$F$38,CP_Forecast!$E$5:$E$38,Capacity_Charges!JL$6)</f>
        <v>7.5629486242755597</v>
      </c>
      <c r="JM95" s="15">
        <f>SUMIFS(CP_Forecast!$F$5:$F$38,CP_Forecast!$E$5:$E$38,Capacity_Charges!JM$6)</f>
        <v>7.5629486242755597</v>
      </c>
      <c r="JN95" s="15">
        <f>SUMIFS(CP_Forecast!$F$5:$F$38,CP_Forecast!$E$5:$E$38,Capacity_Charges!JN$6)</f>
        <v>7.7898370830038264</v>
      </c>
      <c r="JO95" s="15">
        <f>SUMIFS(CP_Forecast!$F$5:$F$38,CP_Forecast!$E$5:$E$38,Capacity_Charges!JO$6)</f>
        <v>7.7898370830038264</v>
      </c>
      <c r="JP95" s="15">
        <f>SUMIFS(CP_Forecast!$F$5:$F$38,CP_Forecast!$E$5:$E$38,Capacity_Charges!JP$6)</f>
        <v>7.7898370830038264</v>
      </c>
      <c r="JQ95" s="15">
        <f>SUMIFS(CP_Forecast!$F$5:$F$38,CP_Forecast!$E$5:$E$38,Capacity_Charges!JQ$6)</f>
        <v>7.7898370830038264</v>
      </c>
      <c r="JR95" s="15">
        <f>SUMIFS(CP_Forecast!$F$5:$F$38,CP_Forecast!$E$5:$E$38,Capacity_Charges!JR$6)</f>
        <v>7.7898370830038264</v>
      </c>
      <c r="JS95" s="15">
        <f>SUMIFS(CP_Forecast!$F$5:$F$38,CP_Forecast!$E$5:$E$38,Capacity_Charges!JS$6)</f>
        <v>7.7898370830038264</v>
      </c>
      <c r="JT95" s="15">
        <f>SUMIFS(CP_Forecast!$F$5:$F$38,CP_Forecast!$E$5:$E$38,Capacity_Charges!JT$6)</f>
        <v>7.7898370830038264</v>
      </c>
      <c r="JU95" s="15">
        <f>SUMIFS(CP_Forecast!$F$5:$F$38,CP_Forecast!$E$5:$E$38,Capacity_Charges!JU$6)</f>
        <v>7.7898370830038264</v>
      </c>
      <c r="JV95" s="15">
        <f>SUMIFS(CP_Forecast!$F$5:$F$38,CP_Forecast!$E$5:$E$38,Capacity_Charges!JV$6)</f>
        <v>7.7898370830038264</v>
      </c>
      <c r="JW95" s="15">
        <f>SUMIFS(CP_Forecast!$F$5:$F$38,CP_Forecast!$E$5:$E$38,Capacity_Charges!JW$6)</f>
        <v>7.7898370830038264</v>
      </c>
      <c r="JX95" s="15">
        <f>SUMIFS(CP_Forecast!$F$5:$F$38,CP_Forecast!$E$5:$E$38,Capacity_Charges!JX$6)</f>
        <v>7.7898370830038264</v>
      </c>
      <c r="JY95" s="15">
        <f>SUMIFS(CP_Forecast!$F$5:$F$38,CP_Forecast!$E$5:$E$38,Capacity_Charges!JY$6)</f>
        <v>7.7898370830038264</v>
      </c>
      <c r="JZ95" s="15">
        <f>SUMIFS(CP_Forecast!$F$5:$F$38,CP_Forecast!$E$5:$E$38,Capacity_Charges!JZ$6)</f>
        <v>8.0235321954939423</v>
      </c>
      <c r="KA95" s="15">
        <f>SUMIFS(CP_Forecast!$F$5:$F$38,CP_Forecast!$E$5:$E$38,Capacity_Charges!KA$6)</f>
        <v>8.0235321954939423</v>
      </c>
      <c r="KB95" s="15">
        <f>SUMIFS(CP_Forecast!$F$5:$F$38,CP_Forecast!$E$5:$E$38,Capacity_Charges!KB$6)</f>
        <v>8.0235321954939423</v>
      </c>
      <c r="KC95" s="15">
        <f>SUMIFS(CP_Forecast!$F$5:$F$38,CP_Forecast!$E$5:$E$38,Capacity_Charges!KC$6)</f>
        <v>8.0235321954939423</v>
      </c>
      <c r="KD95" s="15">
        <f>SUMIFS(CP_Forecast!$F$5:$F$38,CP_Forecast!$E$5:$E$38,Capacity_Charges!KD$6)</f>
        <v>8.0235321954939423</v>
      </c>
      <c r="KE95" s="15">
        <f>SUMIFS(CP_Forecast!$F$5:$F$38,CP_Forecast!$E$5:$E$38,Capacity_Charges!KE$6)</f>
        <v>8.0235321954939423</v>
      </c>
      <c r="KF95" s="15">
        <f>SUMIFS(CP_Forecast!$F$5:$F$38,CP_Forecast!$E$5:$E$38,Capacity_Charges!KF$6)</f>
        <v>8.0235321954939423</v>
      </c>
      <c r="KG95" s="15">
        <f>SUMIFS(CP_Forecast!$F$5:$F$38,CP_Forecast!$E$5:$E$38,Capacity_Charges!KG$6)</f>
        <v>8.0235321954939423</v>
      </c>
      <c r="KH95" s="15">
        <f>SUMIFS(CP_Forecast!$F$5:$F$38,CP_Forecast!$E$5:$E$38,Capacity_Charges!KH$6)</f>
        <v>8.0235321954939423</v>
      </c>
      <c r="KI95" s="15">
        <f>SUMIFS(CP_Forecast!$F$5:$F$38,CP_Forecast!$E$5:$E$38,Capacity_Charges!KI$6)</f>
        <v>8.0235321954939423</v>
      </c>
      <c r="KJ95" s="15">
        <f>SUMIFS(CP_Forecast!$F$5:$F$38,CP_Forecast!$E$5:$E$38,Capacity_Charges!KJ$6)</f>
        <v>8.0235321954939423</v>
      </c>
      <c r="KK95" s="15">
        <f>SUMIFS(CP_Forecast!$F$5:$F$38,CP_Forecast!$E$5:$E$38,Capacity_Charges!KK$6)</f>
        <v>8.0235321954939423</v>
      </c>
      <c r="KL95" s="15">
        <f>SUMIFS(CP_Forecast!$F$5:$F$38,CP_Forecast!$E$5:$E$38,Capacity_Charges!KL$6)</f>
        <v>8.2642381613587599</v>
      </c>
      <c r="KM95" s="15">
        <f>SUMIFS(CP_Forecast!$F$5:$F$38,CP_Forecast!$E$5:$E$38,Capacity_Charges!KM$6)</f>
        <v>8.2642381613587599</v>
      </c>
      <c r="KN95" s="15">
        <f>SUMIFS(CP_Forecast!$F$5:$F$38,CP_Forecast!$E$5:$E$38,Capacity_Charges!KN$6)</f>
        <v>8.2642381613587599</v>
      </c>
      <c r="KO95" s="15">
        <f>SUMIFS(CP_Forecast!$F$5:$F$38,CP_Forecast!$E$5:$E$38,Capacity_Charges!KO$6)</f>
        <v>8.2642381613587599</v>
      </c>
      <c r="KP95" s="15">
        <f>SUMIFS(CP_Forecast!$F$5:$F$38,CP_Forecast!$E$5:$E$38,Capacity_Charges!KP$6)</f>
        <v>8.2642381613587599</v>
      </c>
      <c r="KQ95" s="15">
        <f>SUMIFS(CP_Forecast!$F$5:$F$38,CP_Forecast!$E$5:$E$38,Capacity_Charges!KQ$6)</f>
        <v>8.2642381613587599</v>
      </c>
      <c r="KR95" s="15">
        <f>SUMIFS(CP_Forecast!$F$5:$F$38,CP_Forecast!$E$5:$E$38,Capacity_Charges!KR$6)</f>
        <v>8.2642381613587599</v>
      </c>
      <c r="KS95" s="15">
        <f>SUMIFS(CP_Forecast!$F$5:$F$38,CP_Forecast!$E$5:$E$38,Capacity_Charges!KS$6)</f>
        <v>8.2642381613587599</v>
      </c>
      <c r="KT95" s="15">
        <f>SUMIFS(CP_Forecast!$F$5:$F$38,CP_Forecast!$E$5:$E$38,Capacity_Charges!KT$6)</f>
        <v>8.2642381613587599</v>
      </c>
      <c r="KU95" s="15">
        <f>SUMIFS(CP_Forecast!$F$5:$F$38,CP_Forecast!$E$5:$E$38,Capacity_Charges!KU$6)</f>
        <v>8.2642381613587599</v>
      </c>
      <c r="KV95" s="15">
        <f>SUMIFS(CP_Forecast!$F$5:$F$38,CP_Forecast!$E$5:$E$38,Capacity_Charges!KV$6)</f>
        <v>8.2642381613587599</v>
      </c>
      <c r="KW95" s="15">
        <f>SUMIFS(CP_Forecast!$F$5:$F$38,CP_Forecast!$E$5:$E$38,Capacity_Charges!KW$6)</f>
        <v>8.2642381613587599</v>
      </c>
      <c r="KX95" s="15">
        <f>SUMIFS(CP_Forecast!$F$5:$F$38,CP_Forecast!$E$5:$E$38,Capacity_Charges!KX$6)</f>
        <v>8.5121653061995222</v>
      </c>
      <c r="KY95" s="15">
        <f>SUMIFS(CP_Forecast!$F$5:$F$38,CP_Forecast!$E$5:$E$38,Capacity_Charges!KY$6)</f>
        <v>8.5121653061995222</v>
      </c>
      <c r="KZ95" s="15">
        <f>SUMIFS(CP_Forecast!$F$5:$F$38,CP_Forecast!$E$5:$E$38,Capacity_Charges!KZ$6)</f>
        <v>8.5121653061995222</v>
      </c>
      <c r="LA95" s="15">
        <f>SUMIFS(CP_Forecast!$F$5:$F$38,CP_Forecast!$E$5:$E$38,Capacity_Charges!LA$6)</f>
        <v>8.5121653061995222</v>
      </c>
      <c r="LB95" s="15">
        <f>SUMIFS(CP_Forecast!$F$5:$F$38,CP_Forecast!$E$5:$E$38,Capacity_Charges!LB$6)</f>
        <v>8.5121653061995222</v>
      </c>
      <c r="LC95" s="15">
        <f>SUMIFS(CP_Forecast!$F$5:$F$38,CP_Forecast!$E$5:$E$38,Capacity_Charges!LC$6)</f>
        <v>8.5121653061995222</v>
      </c>
      <c r="LD95" s="15">
        <f>SUMIFS(CP_Forecast!$F$5:$F$38,CP_Forecast!$E$5:$E$38,Capacity_Charges!LD$6)</f>
        <v>8.5121653061995222</v>
      </c>
      <c r="LE95" s="15">
        <f>SUMIFS(CP_Forecast!$F$5:$F$38,CP_Forecast!$E$5:$E$38,Capacity_Charges!LE$6)</f>
        <v>8.5121653061995222</v>
      </c>
      <c r="LF95" s="15">
        <f>SUMIFS(CP_Forecast!$F$5:$F$38,CP_Forecast!$E$5:$E$38,Capacity_Charges!LF$6)</f>
        <v>8.5121653061995222</v>
      </c>
      <c r="LG95" s="15">
        <f>SUMIFS(CP_Forecast!$F$5:$F$38,CP_Forecast!$E$5:$E$38,Capacity_Charges!LG$6)</f>
        <v>8.5121653061995222</v>
      </c>
      <c r="LH95" s="15">
        <f>SUMIFS(CP_Forecast!$F$5:$F$38,CP_Forecast!$E$5:$E$38,Capacity_Charges!LH$6)</f>
        <v>8.5121653061995222</v>
      </c>
      <c r="LI95" s="15">
        <f>SUMIFS(CP_Forecast!$F$5:$F$38,CP_Forecast!$E$5:$E$38,Capacity_Charges!LI$6)</f>
        <v>8.5121653061995222</v>
      </c>
      <c r="LJ95" s="15">
        <f>SUMIFS(CP_Forecast!$F$5:$F$38,CP_Forecast!$E$5:$E$38,Capacity_Charges!LJ$6)</f>
        <v>8.7675302653855081</v>
      </c>
      <c r="LK95" s="15">
        <f>SUMIFS(CP_Forecast!$F$5:$F$38,CP_Forecast!$E$5:$E$38,Capacity_Charges!LK$6)</f>
        <v>8.7675302653855081</v>
      </c>
      <c r="LL95" s="15">
        <f>SUMIFS(CP_Forecast!$F$5:$F$38,CP_Forecast!$E$5:$E$38,Capacity_Charges!LL$6)</f>
        <v>8.7675302653855081</v>
      </c>
      <c r="LM95" s="15">
        <f>SUMIFS(CP_Forecast!$F$5:$F$38,CP_Forecast!$E$5:$E$38,Capacity_Charges!LM$6)</f>
        <v>8.7675302653855081</v>
      </c>
      <c r="LN95" s="15">
        <f>SUMIFS(CP_Forecast!$F$5:$F$38,CP_Forecast!$E$5:$E$38,Capacity_Charges!LN$6)</f>
        <v>8.7675302653855081</v>
      </c>
      <c r="LO95" s="15">
        <f>SUMIFS(CP_Forecast!$F$5:$F$38,CP_Forecast!$E$5:$E$38,Capacity_Charges!LO$6)</f>
        <v>8.7675302653855081</v>
      </c>
      <c r="LP95" s="15">
        <f>SUMIFS(CP_Forecast!$F$5:$F$38,CP_Forecast!$E$5:$E$38,Capacity_Charges!LP$6)</f>
        <v>8.7675302653855081</v>
      </c>
      <c r="LQ95" s="15">
        <f>SUMIFS(CP_Forecast!$F$5:$F$38,CP_Forecast!$E$5:$E$38,Capacity_Charges!LQ$6)</f>
        <v>8.7675302653855081</v>
      </c>
      <c r="LR95" s="15">
        <f>SUMIFS(CP_Forecast!$F$5:$F$38,CP_Forecast!$E$5:$E$38,Capacity_Charges!LR$6)</f>
        <v>8.7675302653855081</v>
      </c>
      <c r="LS95" s="15">
        <f>SUMIFS(CP_Forecast!$F$5:$F$38,CP_Forecast!$E$5:$E$38,Capacity_Charges!LS$6)</f>
        <v>8.7675302653855081</v>
      </c>
      <c r="LT95" s="15">
        <f>SUMIFS(CP_Forecast!$F$5:$F$38,CP_Forecast!$E$5:$E$38,Capacity_Charges!LT$6)</f>
        <v>8.7675302653855081</v>
      </c>
      <c r="LU95" s="15">
        <f>SUMIFS(CP_Forecast!$F$5:$F$38,CP_Forecast!$E$5:$E$38,Capacity_Charges!LU$6)</f>
        <v>8.7675302653855081</v>
      </c>
      <c r="LV95" s="15">
        <f>SUMIFS(CP_Forecast!$F$5:$F$38,CP_Forecast!$E$5:$E$38,Capacity_Charges!LV$6)</f>
        <v>9.0305561733470743</v>
      </c>
      <c r="LW95" s="15">
        <f>SUMIFS(CP_Forecast!$F$5:$F$38,CP_Forecast!$E$5:$E$38,Capacity_Charges!LW$6)</f>
        <v>9.0305561733470743</v>
      </c>
      <c r="LX95" s="15">
        <f>SUMIFS(CP_Forecast!$F$5:$F$38,CP_Forecast!$E$5:$E$38,Capacity_Charges!LX$6)</f>
        <v>9.0305561733470743</v>
      </c>
      <c r="LY95" s="15">
        <f>SUMIFS(CP_Forecast!$F$5:$F$38,CP_Forecast!$E$5:$E$38,Capacity_Charges!LY$6)</f>
        <v>9.0305561733470743</v>
      </c>
      <c r="LZ95" s="15">
        <f>SUMIFS(CP_Forecast!$F$5:$F$38,CP_Forecast!$E$5:$E$38,Capacity_Charges!LZ$6)</f>
        <v>9.0305561733470743</v>
      </c>
      <c r="MA95" s="15">
        <f>SUMIFS(CP_Forecast!$F$5:$F$38,CP_Forecast!$E$5:$E$38,Capacity_Charges!MA$6)</f>
        <v>9.0305561733470743</v>
      </c>
      <c r="MB95" s="15">
        <f>SUMIFS(CP_Forecast!$F$5:$F$38,CP_Forecast!$E$5:$E$38,Capacity_Charges!MB$6)</f>
        <v>9.0305561733470743</v>
      </c>
      <c r="MC95" s="15">
        <f>SUMIFS(CP_Forecast!$F$5:$F$38,CP_Forecast!$E$5:$E$38,Capacity_Charges!MC$6)</f>
        <v>9.0305561733470743</v>
      </c>
      <c r="MD95" s="15">
        <f>SUMIFS(CP_Forecast!$F$5:$F$38,CP_Forecast!$E$5:$E$38,Capacity_Charges!MD$6)</f>
        <v>9.0305561733470743</v>
      </c>
      <c r="ME95" s="15">
        <f>SUMIFS(CP_Forecast!$F$5:$F$38,CP_Forecast!$E$5:$E$38,Capacity_Charges!ME$6)</f>
        <v>9.0305561733470743</v>
      </c>
      <c r="MF95" s="15">
        <f>SUMIFS(CP_Forecast!$F$5:$F$38,CP_Forecast!$E$5:$E$38,Capacity_Charges!MF$6)</f>
        <v>9.0305561733470743</v>
      </c>
      <c r="MG95" s="15">
        <f>SUMIFS(CP_Forecast!$F$5:$F$38,CP_Forecast!$E$5:$E$38,Capacity_Charges!MG$6)</f>
        <v>9.0305561733470743</v>
      </c>
      <c r="MH95" s="15">
        <f>SUMIFS(CP_Forecast!$F$5:$F$38,CP_Forecast!$E$5:$E$38,Capacity_Charges!MH$6)</f>
        <v>9.301472858547486</v>
      </c>
      <c r="MI95" s="15">
        <f>SUMIFS(CP_Forecast!$F$5:$F$38,CP_Forecast!$E$5:$E$38,Capacity_Charges!MI$6)</f>
        <v>9.301472858547486</v>
      </c>
      <c r="MJ95" s="15">
        <f>SUMIFS(CP_Forecast!$F$5:$F$38,CP_Forecast!$E$5:$E$38,Capacity_Charges!MJ$6)</f>
        <v>9.301472858547486</v>
      </c>
      <c r="MK95" s="15">
        <f>SUMIFS(CP_Forecast!$F$5:$F$38,CP_Forecast!$E$5:$E$38,Capacity_Charges!MK$6)</f>
        <v>9.301472858547486</v>
      </c>
      <c r="ML95" s="15">
        <f>SUMIFS(CP_Forecast!$F$5:$F$38,CP_Forecast!$E$5:$E$38,Capacity_Charges!ML$6)</f>
        <v>9.301472858547486</v>
      </c>
      <c r="MM95" s="15">
        <f>SUMIFS(CP_Forecast!$F$5:$F$38,CP_Forecast!$E$5:$E$38,Capacity_Charges!MM$6)</f>
        <v>9.301472858547486</v>
      </c>
      <c r="MN95" s="15">
        <f>SUMIFS(CP_Forecast!$F$5:$F$38,CP_Forecast!$E$5:$E$38,Capacity_Charges!MN$6)</f>
        <v>9.301472858547486</v>
      </c>
      <c r="MO95" s="15">
        <f>SUMIFS(CP_Forecast!$F$5:$F$38,CP_Forecast!$E$5:$E$38,Capacity_Charges!MO$6)</f>
        <v>9.301472858547486</v>
      </c>
      <c r="MP95" s="15">
        <f>SUMIFS(CP_Forecast!$F$5:$F$38,CP_Forecast!$E$5:$E$38,Capacity_Charges!MP$6)</f>
        <v>9.301472858547486</v>
      </c>
      <c r="MQ95" s="15">
        <f>SUMIFS(CP_Forecast!$F$5:$F$38,CP_Forecast!$E$5:$E$38,Capacity_Charges!MQ$6)</f>
        <v>9.301472858547486</v>
      </c>
      <c r="MR95" s="15">
        <f>SUMIFS(CP_Forecast!$F$5:$F$38,CP_Forecast!$E$5:$E$38,Capacity_Charges!MR$6)</f>
        <v>9.301472858547486</v>
      </c>
      <c r="MS95" s="15">
        <f>SUMIFS(CP_Forecast!$F$5:$F$38,CP_Forecast!$E$5:$E$38,Capacity_Charges!MS$6)</f>
        <v>9.301472858547486</v>
      </c>
      <c r="MT95" s="15">
        <f>SUMIFS(CP_Forecast!$F$5:$F$38,CP_Forecast!$E$5:$E$38,Capacity_Charges!MT$6)</f>
        <v>9.5805170443039103</v>
      </c>
      <c r="MU95" s="15">
        <f>SUMIFS(CP_Forecast!$F$5:$F$38,CP_Forecast!$E$5:$E$38,Capacity_Charges!MU$6)</f>
        <v>9.5805170443039103</v>
      </c>
      <c r="MV95" s="15">
        <f>SUMIFS(CP_Forecast!$F$5:$F$38,CP_Forecast!$E$5:$E$38,Capacity_Charges!MV$6)</f>
        <v>9.5805170443039103</v>
      </c>
      <c r="MW95" s="15">
        <f>SUMIFS(CP_Forecast!$F$5:$F$38,CP_Forecast!$E$5:$E$38,Capacity_Charges!MW$6)</f>
        <v>9.5805170443039103</v>
      </c>
      <c r="MX95" s="15">
        <f>SUMIFS(CP_Forecast!$F$5:$F$38,CP_Forecast!$E$5:$E$38,Capacity_Charges!MX$6)</f>
        <v>9.5805170443039103</v>
      </c>
      <c r="MY95" s="15">
        <f>SUMIFS(CP_Forecast!$F$5:$F$38,CP_Forecast!$E$5:$E$38,Capacity_Charges!MY$6)</f>
        <v>9.5805170443039103</v>
      </c>
      <c r="MZ95" s="15">
        <f>SUMIFS(CP_Forecast!$F$5:$F$38,CP_Forecast!$E$5:$E$38,Capacity_Charges!MZ$6)</f>
        <v>9.5805170443039103</v>
      </c>
      <c r="NA95" s="1"/>
      <c r="NB95" s="19" t="str">
        <f>+D95</f>
        <v xml:space="preserve">FCM Clearing Price </v>
      </c>
      <c r="NC95" s="15">
        <f t="shared" si="616"/>
        <v>4.9640000000000004</v>
      </c>
      <c r="ND95" s="15">
        <f t="shared" si="616"/>
        <v>4.6310000000000002</v>
      </c>
      <c r="NE95" s="15">
        <f t="shared" si="616"/>
        <v>4.1462499999999993</v>
      </c>
      <c r="NF95" s="15">
        <f t="shared" si="616"/>
        <v>2.7505833333333336</v>
      </c>
      <c r="NG95" s="15">
        <f t="shared" si="616"/>
        <v>2.2786666666666666</v>
      </c>
      <c r="NH95" s="15">
        <f t="shared" si="616"/>
        <v>2.5084999999999993</v>
      </c>
      <c r="NI95" s="15">
        <f t="shared" si="616"/>
        <v>3.0962499999999999</v>
      </c>
      <c r="NJ95" s="15">
        <f t="shared" si="616"/>
        <v>3.9375</v>
      </c>
      <c r="NK95" s="15">
        <f t="shared" si="616"/>
        <v>4.6875</v>
      </c>
      <c r="NL95" s="15">
        <f t="shared" si="616"/>
        <v>5.0874999999999995</v>
      </c>
      <c r="NM95" s="15">
        <f t="shared" si="617"/>
        <v>5.2401250000000017</v>
      </c>
      <c r="NN95" s="15">
        <f t="shared" si="617"/>
        <v>5.3973287500000025</v>
      </c>
      <c r="NO95" s="15">
        <f t="shared" si="617"/>
        <v>5.5592486124999994</v>
      </c>
      <c r="NP95" s="15">
        <f t="shared" si="617"/>
        <v>5.7260260708750019</v>
      </c>
      <c r="NQ95" s="15">
        <f t="shared" si="617"/>
        <v>5.8978068530012502</v>
      </c>
      <c r="NR95" s="15">
        <f t="shared" si="617"/>
        <v>6.0747410585912895</v>
      </c>
      <c r="NS95" s="15">
        <f t="shared" si="617"/>
        <v>6.2569832903490274</v>
      </c>
      <c r="NT95" s="15">
        <f t="shared" si="617"/>
        <v>6.4446927890594994</v>
      </c>
      <c r="NU95" s="15">
        <f t="shared" si="617"/>
        <v>6.6380335727312838</v>
      </c>
      <c r="NV95" s="15">
        <f t="shared" si="617"/>
        <v>6.8371745799132233</v>
      </c>
      <c r="NW95" s="15">
        <f t="shared" si="618"/>
        <v>7.0422898173106212</v>
      </c>
      <c r="NX95" s="15">
        <f t="shared" si="618"/>
        <v>7.2535585118299366</v>
      </c>
      <c r="NY95" s="15">
        <f t="shared" si="618"/>
        <v>7.4711652671848379</v>
      </c>
      <c r="NZ95" s="15">
        <f t="shared" si="618"/>
        <v>7.6953002252003833</v>
      </c>
      <c r="OA95" s="15">
        <f t="shared" si="618"/>
        <v>7.9261592319563938</v>
      </c>
      <c r="OB95" s="15">
        <f t="shared" si="618"/>
        <v>8.1639440089150863</v>
      </c>
      <c r="OC95" s="15">
        <f t="shared" si="618"/>
        <v>8.4088623291825382</v>
      </c>
      <c r="OD95" s="15">
        <f t="shared" si="618"/>
        <v>8.6611281990580125</v>
      </c>
      <c r="OE95" s="15">
        <f t="shared" si="618"/>
        <v>8.9209620450297571</v>
      </c>
      <c r="OF95" s="15">
        <f t="shared" si="618"/>
        <v>9.1885909063806466</v>
      </c>
      <c r="OH95" s="58" t="str">
        <f>_xlfn.CONCAT(C92," ",D95)</f>
        <v xml:space="preserve">Seabrook PPA FCM Clearing Price </v>
      </c>
    </row>
    <row r="96" spans="2:398" x14ac:dyDescent="0.25">
      <c r="C96" s="3"/>
      <c r="D96" s="19" t="s">
        <v>85</v>
      </c>
      <c r="E96" s="16">
        <f t="shared" ref="E96:BP96" si="625">-E92*E95*E93*1000</f>
        <v>0</v>
      </c>
      <c r="F96" s="16">
        <f t="shared" si="625"/>
        <v>0</v>
      </c>
      <c r="G96" s="16">
        <f t="shared" si="625"/>
        <v>0</v>
      </c>
      <c r="H96" s="16">
        <f t="shared" si="625"/>
        <v>0</v>
      </c>
      <c r="I96" s="16">
        <f t="shared" si="625"/>
        <v>0</v>
      </c>
      <c r="J96" s="145">
        <f t="shared" si="625"/>
        <v>0</v>
      </c>
      <c r="K96" s="16">
        <f t="shared" si="625"/>
        <v>0</v>
      </c>
      <c r="L96" s="16">
        <f t="shared" si="625"/>
        <v>0</v>
      </c>
      <c r="M96" s="16">
        <f t="shared" si="625"/>
        <v>0</v>
      </c>
      <c r="N96" s="16">
        <f t="shared" si="625"/>
        <v>0</v>
      </c>
      <c r="O96" s="16">
        <f t="shared" si="625"/>
        <v>0</v>
      </c>
      <c r="P96" s="16">
        <f t="shared" si="625"/>
        <v>0</v>
      </c>
      <c r="Q96" s="16">
        <f t="shared" si="625"/>
        <v>0</v>
      </c>
      <c r="R96" s="16">
        <f t="shared" si="625"/>
        <v>0</v>
      </c>
      <c r="S96" s="16">
        <f t="shared" si="625"/>
        <v>0</v>
      </c>
      <c r="T96" s="16">
        <f t="shared" si="625"/>
        <v>0</v>
      </c>
      <c r="U96" s="16">
        <f t="shared" si="625"/>
        <v>0</v>
      </c>
      <c r="V96" s="16">
        <f t="shared" si="625"/>
        <v>0</v>
      </c>
      <c r="W96" s="16">
        <f t="shared" si="625"/>
        <v>0</v>
      </c>
      <c r="X96" s="16">
        <f t="shared" si="625"/>
        <v>0</v>
      </c>
      <c r="Y96" s="16">
        <f t="shared" si="625"/>
        <v>0</v>
      </c>
      <c r="Z96" s="16">
        <f t="shared" si="625"/>
        <v>0</v>
      </c>
      <c r="AA96" s="16">
        <f t="shared" si="625"/>
        <v>0</v>
      </c>
      <c r="AB96" s="16">
        <f t="shared" si="625"/>
        <v>0</v>
      </c>
      <c r="AC96" s="16">
        <f t="shared" si="625"/>
        <v>0</v>
      </c>
      <c r="AD96" s="16">
        <f t="shared" si="625"/>
        <v>0</v>
      </c>
      <c r="AE96" s="16">
        <f t="shared" si="625"/>
        <v>0</v>
      </c>
      <c r="AF96" s="16">
        <f t="shared" si="625"/>
        <v>0</v>
      </c>
      <c r="AG96" s="16">
        <f t="shared" si="625"/>
        <v>0</v>
      </c>
      <c r="AH96" s="16">
        <f t="shared" si="625"/>
        <v>0</v>
      </c>
      <c r="AI96" s="16">
        <f t="shared" si="625"/>
        <v>0</v>
      </c>
      <c r="AJ96" s="16">
        <f t="shared" si="625"/>
        <v>0</v>
      </c>
      <c r="AK96" s="16">
        <f t="shared" si="625"/>
        <v>0</v>
      </c>
      <c r="AL96" s="16">
        <f t="shared" si="625"/>
        <v>0</v>
      </c>
      <c r="AM96" s="16">
        <f t="shared" si="625"/>
        <v>0</v>
      </c>
      <c r="AN96" s="16">
        <f t="shared" si="625"/>
        <v>0</v>
      </c>
      <c r="AO96" s="16">
        <f t="shared" si="625"/>
        <v>0</v>
      </c>
      <c r="AP96" s="16">
        <f t="shared" si="625"/>
        <v>0</v>
      </c>
      <c r="AQ96" s="16">
        <f t="shared" si="625"/>
        <v>0</v>
      </c>
      <c r="AR96" s="16">
        <f t="shared" si="625"/>
        <v>0</v>
      </c>
      <c r="AS96" s="16">
        <f t="shared" si="625"/>
        <v>0</v>
      </c>
      <c r="AT96" s="16">
        <f t="shared" si="625"/>
        <v>0</v>
      </c>
      <c r="AU96" s="16">
        <f t="shared" si="625"/>
        <v>0</v>
      </c>
      <c r="AV96" s="16">
        <f t="shared" si="625"/>
        <v>0</v>
      </c>
      <c r="AW96" s="16">
        <f t="shared" si="625"/>
        <v>0</v>
      </c>
      <c r="AX96" s="16">
        <f t="shared" si="625"/>
        <v>0</v>
      </c>
      <c r="AY96" s="16">
        <f t="shared" si="625"/>
        <v>0</v>
      </c>
      <c r="AZ96" s="16">
        <f t="shared" si="625"/>
        <v>0</v>
      </c>
      <c r="BA96" s="16">
        <f t="shared" si="625"/>
        <v>0</v>
      </c>
      <c r="BB96" s="16">
        <f t="shared" si="625"/>
        <v>0</v>
      </c>
      <c r="BC96" s="16">
        <f t="shared" si="625"/>
        <v>0</v>
      </c>
      <c r="BD96" s="16">
        <f t="shared" si="625"/>
        <v>0</v>
      </c>
      <c r="BE96" s="16">
        <f t="shared" si="625"/>
        <v>0</v>
      </c>
      <c r="BF96" s="16">
        <f t="shared" si="625"/>
        <v>0</v>
      </c>
      <c r="BG96" s="16">
        <f t="shared" si="625"/>
        <v>0</v>
      </c>
      <c r="BH96" s="16">
        <f t="shared" si="625"/>
        <v>0</v>
      </c>
      <c r="BI96" s="16">
        <f t="shared" si="625"/>
        <v>0</v>
      </c>
      <c r="BJ96" s="16">
        <f t="shared" si="625"/>
        <v>0</v>
      </c>
      <c r="BK96" s="16">
        <f t="shared" si="625"/>
        <v>0</v>
      </c>
      <c r="BL96" s="16">
        <f t="shared" si="625"/>
        <v>0</v>
      </c>
      <c r="BM96" s="16">
        <f t="shared" si="625"/>
        <v>0</v>
      </c>
      <c r="BN96" s="16">
        <f t="shared" si="625"/>
        <v>0</v>
      </c>
      <c r="BO96" s="16">
        <f t="shared" si="625"/>
        <v>0</v>
      </c>
      <c r="BP96" s="16">
        <f t="shared" si="625"/>
        <v>0</v>
      </c>
      <c r="BQ96" s="16">
        <f t="shared" ref="BQ96:EB96" si="626">-BQ92*BQ95*BQ93*1000</f>
        <v>0</v>
      </c>
      <c r="BR96" s="16">
        <f t="shared" si="626"/>
        <v>0</v>
      </c>
      <c r="BS96" s="16">
        <f t="shared" si="626"/>
        <v>0</v>
      </c>
      <c r="BT96" s="16">
        <f t="shared" si="626"/>
        <v>0</v>
      </c>
      <c r="BU96" s="16">
        <f t="shared" si="626"/>
        <v>0</v>
      </c>
      <c r="BV96" s="16">
        <f t="shared" si="626"/>
        <v>0</v>
      </c>
      <c r="BW96" s="16">
        <f t="shared" si="626"/>
        <v>0</v>
      </c>
      <c r="BX96" s="16">
        <f t="shared" si="626"/>
        <v>0</v>
      </c>
      <c r="BY96" s="16">
        <f t="shared" si="626"/>
        <v>0</v>
      </c>
      <c r="BZ96" s="16">
        <f t="shared" si="626"/>
        <v>0</v>
      </c>
      <c r="CA96" s="16">
        <f t="shared" si="626"/>
        <v>0</v>
      </c>
      <c r="CB96" s="16">
        <f t="shared" si="626"/>
        <v>0</v>
      </c>
      <c r="CC96" s="16">
        <f t="shared" si="626"/>
        <v>0</v>
      </c>
      <c r="CD96" s="16">
        <f t="shared" si="626"/>
        <v>0</v>
      </c>
      <c r="CE96" s="16">
        <f t="shared" si="626"/>
        <v>0</v>
      </c>
      <c r="CF96" s="16">
        <f t="shared" si="626"/>
        <v>0</v>
      </c>
      <c r="CG96" s="16">
        <f t="shared" si="626"/>
        <v>0</v>
      </c>
      <c r="CH96" s="16">
        <f t="shared" si="626"/>
        <v>0</v>
      </c>
      <c r="CI96" s="16">
        <f t="shared" si="626"/>
        <v>0</v>
      </c>
      <c r="CJ96" s="16">
        <f t="shared" si="626"/>
        <v>0</v>
      </c>
      <c r="CK96" s="16">
        <f t="shared" si="626"/>
        <v>0</v>
      </c>
      <c r="CL96" s="16">
        <f t="shared" si="626"/>
        <v>0</v>
      </c>
      <c r="CM96" s="16">
        <f t="shared" si="626"/>
        <v>0</v>
      </c>
      <c r="CN96" s="16">
        <f t="shared" si="626"/>
        <v>0</v>
      </c>
      <c r="CO96" s="16">
        <f t="shared" si="626"/>
        <v>0</v>
      </c>
      <c r="CP96" s="16">
        <f t="shared" si="626"/>
        <v>0</v>
      </c>
      <c r="CQ96" s="16">
        <f t="shared" si="626"/>
        <v>0</v>
      </c>
      <c r="CR96" s="16">
        <f t="shared" si="626"/>
        <v>0</v>
      </c>
      <c r="CS96" s="16">
        <f t="shared" si="626"/>
        <v>0</v>
      </c>
      <c r="CT96" s="16">
        <f t="shared" si="626"/>
        <v>0</v>
      </c>
      <c r="CU96" s="16">
        <f t="shared" si="626"/>
        <v>0</v>
      </c>
      <c r="CV96" s="16">
        <f t="shared" si="626"/>
        <v>0</v>
      </c>
      <c r="CW96" s="16">
        <f t="shared" si="626"/>
        <v>0</v>
      </c>
      <c r="CX96" s="16">
        <f t="shared" si="626"/>
        <v>0</v>
      </c>
      <c r="CY96" s="16">
        <f t="shared" si="626"/>
        <v>0</v>
      </c>
      <c r="CZ96" s="16">
        <f t="shared" si="626"/>
        <v>0</v>
      </c>
      <c r="DA96" s="16">
        <f t="shared" si="626"/>
        <v>0</v>
      </c>
      <c r="DB96" s="16">
        <f t="shared" si="626"/>
        <v>0</v>
      </c>
      <c r="DC96" s="16">
        <f t="shared" si="626"/>
        <v>0</v>
      </c>
      <c r="DD96" s="16">
        <f t="shared" si="626"/>
        <v>0</v>
      </c>
      <c r="DE96" s="16">
        <f t="shared" si="626"/>
        <v>0</v>
      </c>
      <c r="DF96" s="16">
        <f t="shared" si="626"/>
        <v>0</v>
      </c>
      <c r="DG96" s="16">
        <f t="shared" si="626"/>
        <v>0</v>
      </c>
      <c r="DH96" s="16">
        <f t="shared" si="626"/>
        <v>0</v>
      </c>
      <c r="DI96" s="16">
        <f t="shared" si="626"/>
        <v>0</v>
      </c>
      <c r="DJ96" s="16">
        <f t="shared" si="626"/>
        <v>0</v>
      </c>
      <c r="DK96" s="16">
        <f t="shared" si="626"/>
        <v>0</v>
      </c>
      <c r="DL96" s="16">
        <f t="shared" si="626"/>
        <v>0</v>
      </c>
      <c r="DM96" s="16">
        <f t="shared" si="626"/>
        <v>0</v>
      </c>
      <c r="DN96" s="16">
        <f t="shared" si="626"/>
        <v>0</v>
      </c>
      <c r="DO96" s="16">
        <f t="shared" si="626"/>
        <v>0</v>
      </c>
      <c r="DP96" s="16">
        <f t="shared" si="626"/>
        <v>0</v>
      </c>
      <c r="DQ96" s="16">
        <f t="shared" si="626"/>
        <v>0</v>
      </c>
      <c r="DR96" s="16">
        <f t="shared" si="626"/>
        <v>0</v>
      </c>
      <c r="DS96" s="16">
        <f t="shared" si="626"/>
        <v>0</v>
      </c>
      <c r="DT96" s="16">
        <f t="shared" si="626"/>
        <v>0</v>
      </c>
      <c r="DU96" s="16">
        <f t="shared" si="626"/>
        <v>0</v>
      </c>
      <c r="DV96" s="16">
        <f t="shared" si="626"/>
        <v>0</v>
      </c>
      <c r="DW96" s="16">
        <f t="shared" si="626"/>
        <v>0</v>
      </c>
      <c r="DX96" s="16">
        <f t="shared" si="626"/>
        <v>0</v>
      </c>
      <c r="DY96" s="16">
        <f t="shared" si="626"/>
        <v>0</v>
      </c>
      <c r="DZ96" s="16">
        <f t="shared" si="626"/>
        <v>0</v>
      </c>
      <c r="EA96" s="16">
        <f t="shared" si="626"/>
        <v>0</v>
      </c>
      <c r="EB96" s="16">
        <f t="shared" si="626"/>
        <v>0</v>
      </c>
      <c r="EC96" s="16">
        <f t="shared" ref="EC96:GN96" si="627">-EC92*EC95*EC93*1000</f>
        <v>0</v>
      </c>
      <c r="ED96" s="16">
        <f t="shared" si="627"/>
        <v>0</v>
      </c>
      <c r="EE96" s="16">
        <f t="shared" si="627"/>
        <v>0</v>
      </c>
      <c r="EF96" s="16">
        <f t="shared" si="627"/>
        <v>0</v>
      </c>
      <c r="EG96" s="16">
        <f t="shared" si="627"/>
        <v>0</v>
      </c>
      <c r="EH96" s="16">
        <f t="shared" si="627"/>
        <v>0</v>
      </c>
      <c r="EI96" s="16">
        <f t="shared" si="627"/>
        <v>0</v>
      </c>
      <c r="EJ96" s="16">
        <f t="shared" si="627"/>
        <v>0</v>
      </c>
      <c r="EK96" s="16">
        <f t="shared" si="627"/>
        <v>0</v>
      </c>
      <c r="EL96" s="16">
        <f t="shared" si="627"/>
        <v>0</v>
      </c>
      <c r="EM96" s="16">
        <f t="shared" si="627"/>
        <v>0</v>
      </c>
      <c r="EN96" s="16">
        <f t="shared" si="627"/>
        <v>0</v>
      </c>
      <c r="EO96" s="16">
        <f t="shared" si="627"/>
        <v>0</v>
      </c>
      <c r="EP96" s="16">
        <f t="shared" si="627"/>
        <v>0</v>
      </c>
      <c r="EQ96" s="16">
        <f t="shared" si="627"/>
        <v>0</v>
      </c>
      <c r="ER96" s="16">
        <f t="shared" si="627"/>
        <v>0</v>
      </c>
      <c r="ES96" s="16">
        <f t="shared" si="627"/>
        <v>0</v>
      </c>
      <c r="ET96" s="16">
        <f t="shared" si="627"/>
        <v>0</v>
      </c>
      <c r="EU96" s="16">
        <f t="shared" si="627"/>
        <v>0</v>
      </c>
      <c r="EV96" s="16">
        <f t="shared" si="627"/>
        <v>0</v>
      </c>
      <c r="EW96" s="16">
        <f t="shared" si="627"/>
        <v>0</v>
      </c>
      <c r="EX96" s="16">
        <f t="shared" si="627"/>
        <v>0</v>
      </c>
      <c r="EY96" s="16">
        <f t="shared" si="627"/>
        <v>0</v>
      </c>
      <c r="EZ96" s="16">
        <f t="shared" si="627"/>
        <v>0</v>
      </c>
      <c r="FA96" s="16">
        <f t="shared" si="627"/>
        <v>0</v>
      </c>
      <c r="FB96" s="16">
        <f t="shared" si="627"/>
        <v>0</v>
      </c>
      <c r="FC96" s="16">
        <f t="shared" si="627"/>
        <v>0</v>
      </c>
      <c r="FD96" s="16">
        <f t="shared" si="627"/>
        <v>0</v>
      </c>
      <c r="FE96" s="16">
        <f t="shared" si="627"/>
        <v>0</v>
      </c>
      <c r="FF96" s="16">
        <f t="shared" si="627"/>
        <v>0</v>
      </c>
      <c r="FG96" s="16">
        <f t="shared" si="627"/>
        <v>0</v>
      </c>
      <c r="FH96" s="16">
        <f t="shared" si="627"/>
        <v>0</v>
      </c>
      <c r="FI96" s="16">
        <f t="shared" si="627"/>
        <v>0</v>
      </c>
      <c r="FJ96" s="16">
        <f t="shared" si="627"/>
        <v>0</v>
      </c>
      <c r="FK96" s="16">
        <f t="shared" si="627"/>
        <v>0</v>
      </c>
      <c r="FL96" s="16">
        <f t="shared" si="627"/>
        <v>0</v>
      </c>
      <c r="FM96" s="16">
        <f t="shared" si="627"/>
        <v>0</v>
      </c>
      <c r="FN96" s="16">
        <f t="shared" si="627"/>
        <v>0</v>
      </c>
      <c r="FO96" s="16">
        <f t="shared" si="627"/>
        <v>0</v>
      </c>
      <c r="FP96" s="16">
        <f t="shared" si="627"/>
        <v>0</v>
      </c>
      <c r="FQ96" s="16">
        <f t="shared" si="627"/>
        <v>0</v>
      </c>
      <c r="FR96" s="16">
        <f t="shared" si="627"/>
        <v>0</v>
      </c>
      <c r="FS96" s="16">
        <f t="shared" si="627"/>
        <v>0</v>
      </c>
      <c r="FT96" s="16">
        <f t="shared" si="627"/>
        <v>0</v>
      </c>
      <c r="FU96" s="16">
        <f t="shared" si="627"/>
        <v>0</v>
      </c>
      <c r="FV96" s="16">
        <f t="shared" si="627"/>
        <v>0</v>
      </c>
      <c r="FW96" s="16">
        <f t="shared" si="627"/>
        <v>0</v>
      </c>
      <c r="FX96" s="16">
        <f t="shared" si="627"/>
        <v>0</v>
      </c>
      <c r="FY96" s="16">
        <f t="shared" si="627"/>
        <v>0</v>
      </c>
      <c r="FZ96" s="16">
        <f t="shared" si="627"/>
        <v>0</v>
      </c>
      <c r="GA96" s="16">
        <f t="shared" si="627"/>
        <v>0</v>
      </c>
      <c r="GB96" s="16">
        <f t="shared" si="627"/>
        <v>0</v>
      </c>
      <c r="GC96" s="16">
        <f t="shared" si="627"/>
        <v>0</v>
      </c>
      <c r="GD96" s="16">
        <f t="shared" si="627"/>
        <v>0</v>
      </c>
      <c r="GE96" s="16">
        <f t="shared" si="627"/>
        <v>0</v>
      </c>
      <c r="GF96" s="16">
        <f t="shared" si="627"/>
        <v>0</v>
      </c>
      <c r="GG96" s="16">
        <f t="shared" si="627"/>
        <v>0</v>
      </c>
      <c r="GH96" s="16">
        <f t="shared" si="627"/>
        <v>0</v>
      </c>
      <c r="GI96" s="16">
        <f t="shared" si="627"/>
        <v>0</v>
      </c>
      <c r="GJ96" s="16">
        <f t="shared" si="627"/>
        <v>0</v>
      </c>
      <c r="GK96" s="16">
        <f t="shared" si="627"/>
        <v>0</v>
      </c>
      <c r="GL96" s="16">
        <f t="shared" si="627"/>
        <v>0</v>
      </c>
      <c r="GM96" s="16">
        <f t="shared" si="627"/>
        <v>0</v>
      </c>
      <c r="GN96" s="16">
        <f t="shared" si="627"/>
        <v>0</v>
      </c>
      <c r="GO96" s="16">
        <f t="shared" ref="GO96:IZ96" si="628">-GO92*GO95*GO93*1000</f>
        <v>0</v>
      </c>
      <c r="GP96" s="16">
        <f t="shared" si="628"/>
        <v>0</v>
      </c>
      <c r="GQ96" s="16">
        <f t="shared" si="628"/>
        <v>0</v>
      </c>
      <c r="GR96" s="16">
        <f t="shared" si="628"/>
        <v>0</v>
      </c>
      <c r="GS96" s="16">
        <f t="shared" si="628"/>
        <v>0</v>
      </c>
      <c r="GT96" s="16">
        <f t="shared" si="628"/>
        <v>0</v>
      </c>
      <c r="GU96" s="16">
        <f t="shared" si="628"/>
        <v>0</v>
      </c>
      <c r="GV96" s="16">
        <f t="shared" si="628"/>
        <v>0</v>
      </c>
      <c r="GW96" s="16">
        <f t="shared" si="628"/>
        <v>0</v>
      </c>
      <c r="GX96" s="16">
        <f t="shared" si="628"/>
        <v>0</v>
      </c>
      <c r="GY96" s="16">
        <f t="shared" si="628"/>
        <v>0</v>
      </c>
      <c r="GZ96" s="16">
        <f t="shared" si="628"/>
        <v>0</v>
      </c>
      <c r="HA96" s="16">
        <f t="shared" si="628"/>
        <v>0</v>
      </c>
      <c r="HB96" s="16">
        <f t="shared" si="628"/>
        <v>0</v>
      </c>
      <c r="HC96" s="16">
        <f t="shared" si="628"/>
        <v>0</v>
      </c>
      <c r="HD96" s="16">
        <f t="shared" si="628"/>
        <v>0</v>
      </c>
      <c r="HE96" s="16">
        <f t="shared" si="628"/>
        <v>0</v>
      </c>
      <c r="HF96" s="16">
        <f t="shared" si="628"/>
        <v>0</v>
      </c>
      <c r="HG96" s="16">
        <f t="shared" si="628"/>
        <v>0</v>
      </c>
      <c r="HH96" s="16">
        <f t="shared" si="628"/>
        <v>0</v>
      </c>
      <c r="HI96" s="16">
        <f t="shared" si="628"/>
        <v>0</v>
      </c>
      <c r="HJ96" s="16">
        <f t="shared" si="628"/>
        <v>0</v>
      </c>
      <c r="HK96" s="16">
        <f t="shared" si="628"/>
        <v>0</v>
      </c>
      <c r="HL96" s="16">
        <f t="shared" si="628"/>
        <v>0</v>
      </c>
      <c r="HM96" s="16">
        <f t="shared" si="628"/>
        <v>0</v>
      </c>
      <c r="HN96" s="16">
        <f t="shared" si="628"/>
        <v>0</v>
      </c>
      <c r="HO96" s="16">
        <f t="shared" si="628"/>
        <v>0</v>
      </c>
      <c r="HP96" s="16">
        <f t="shared" si="628"/>
        <v>0</v>
      </c>
      <c r="HQ96" s="16">
        <f t="shared" si="628"/>
        <v>0</v>
      </c>
      <c r="HR96" s="16">
        <f t="shared" si="628"/>
        <v>0</v>
      </c>
      <c r="HS96" s="16">
        <f t="shared" si="628"/>
        <v>0</v>
      </c>
      <c r="HT96" s="16">
        <f t="shared" si="628"/>
        <v>0</v>
      </c>
      <c r="HU96" s="16">
        <f t="shared" si="628"/>
        <v>0</v>
      </c>
      <c r="HV96" s="16">
        <f t="shared" si="628"/>
        <v>0</v>
      </c>
      <c r="HW96" s="16">
        <f t="shared" si="628"/>
        <v>0</v>
      </c>
      <c r="HX96" s="16">
        <f t="shared" si="628"/>
        <v>0</v>
      </c>
      <c r="HY96" s="16">
        <f t="shared" si="628"/>
        <v>0</v>
      </c>
      <c r="HZ96" s="16">
        <f t="shared" si="628"/>
        <v>0</v>
      </c>
      <c r="IA96" s="16">
        <f t="shared" si="628"/>
        <v>0</v>
      </c>
      <c r="IB96" s="16">
        <f t="shared" si="628"/>
        <v>0</v>
      </c>
      <c r="IC96" s="16">
        <f t="shared" si="628"/>
        <v>0</v>
      </c>
      <c r="ID96" s="16">
        <f t="shared" si="628"/>
        <v>0</v>
      </c>
      <c r="IE96" s="16">
        <f t="shared" si="628"/>
        <v>0</v>
      </c>
      <c r="IF96" s="16">
        <f t="shared" si="628"/>
        <v>0</v>
      </c>
      <c r="IG96" s="16">
        <f t="shared" si="628"/>
        <v>0</v>
      </c>
      <c r="IH96" s="16">
        <f t="shared" si="628"/>
        <v>0</v>
      </c>
      <c r="II96" s="16">
        <f t="shared" si="628"/>
        <v>0</v>
      </c>
      <c r="IJ96" s="16">
        <f t="shared" si="628"/>
        <v>0</v>
      </c>
      <c r="IK96" s="16">
        <f t="shared" si="628"/>
        <v>0</v>
      </c>
      <c r="IL96" s="16">
        <f t="shared" si="628"/>
        <v>0</v>
      </c>
      <c r="IM96" s="16">
        <f t="shared" si="628"/>
        <v>0</v>
      </c>
      <c r="IN96" s="16">
        <f t="shared" si="628"/>
        <v>0</v>
      </c>
      <c r="IO96" s="16">
        <f t="shared" si="628"/>
        <v>0</v>
      </c>
      <c r="IP96" s="16">
        <f t="shared" si="628"/>
        <v>0</v>
      </c>
      <c r="IQ96" s="16">
        <f t="shared" si="628"/>
        <v>0</v>
      </c>
      <c r="IR96" s="16">
        <f t="shared" si="628"/>
        <v>0</v>
      </c>
      <c r="IS96" s="16">
        <f t="shared" si="628"/>
        <v>0</v>
      </c>
      <c r="IT96" s="16">
        <f t="shared" si="628"/>
        <v>0</v>
      </c>
      <c r="IU96" s="16">
        <f t="shared" si="628"/>
        <v>0</v>
      </c>
      <c r="IV96" s="16">
        <f t="shared" si="628"/>
        <v>0</v>
      </c>
      <c r="IW96" s="16">
        <f t="shared" si="628"/>
        <v>0</v>
      </c>
      <c r="IX96" s="16">
        <f t="shared" si="628"/>
        <v>0</v>
      </c>
      <c r="IY96" s="16">
        <f t="shared" si="628"/>
        <v>0</v>
      </c>
      <c r="IZ96" s="16">
        <f t="shared" si="628"/>
        <v>0</v>
      </c>
      <c r="JA96" s="16">
        <f t="shared" ref="JA96:LL96" si="629">-JA92*JA95*JA93*1000</f>
        <v>0</v>
      </c>
      <c r="JB96" s="16">
        <f t="shared" si="629"/>
        <v>0</v>
      </c>
      <c r="JC96" s="16">
        <f t="shared" si="629"/>
        <v>0</v>
      </c>
      <c r="JD96" s="16">
        <f t="shared" si="629"/>
        <v>0</v>
      </c>
      <c r="JE96" s="16">
        <f t="shared" si="629"/>
        <v>0</v>
      </c>
      <c r="JF96" s="16">
        <f t="shared" si="629"/>
        <v>0</v>
      </c>
      <c r="JG96" s="16">
        <f t="shared" si="629"/>
        <v>0</v>
      </c>
      <c r="JH96" s="16">
        <f t="shared" si="629"/>
        <v>0</v>
      </c>
      <c r="JI96" s="16">
        <f t="shared" si="629"/>
        <v>0</v>
      </c>
      <c r="JJ96" s="16">
        <f t="shared" si="629"/>
        <v>0</v>
      </c>
      <c r="JK96" s="16">
        <f t="shared" si="629"/>
        <v>0</v>
      </c>
      <c r="JL96" s="16">
        <f t="shared" si="629"/>
        <v>0</v>
      </c>
      <c r="JM96" s="16">
        <f t="shared" si="629"/>
        <v>0</v>
      </c>
      <c r="JN96" s="16">
        <f t="shared" si="629"/>
        <v>0</v>
      </c>
      <c r="JO96" s="16">
        <f t="shared" si="629"/>
        <v>0</v>
      </c>
      <c r="JP96" s="16">
        <f t="shared" si="629"/>
        <v>0</v>
      </c>
      <c r="JQ96" s="16">
        <f t="shared" si="629"/>
        <v>0</v>
      </c>
      <c r="JR96" s="16">
        <f t="shared" si="629"/>
        <v>0</v>
      </c>
      <c r="JS96" s="16">
        <f t="shared" si="629"/>
        <v>0</v>
      </c>
      <c r="JT96" s="16">
        <f t="shared" si="629"/>
        <v>0</v>
      </c>
      <c r="JU96" s="16">
        <f t="shared" si="629"/>
        <v>0</v>
      </c>
      <c r="JV96" s="16">
        <f t="shared" si="629"/>
        <v>0</v>
      </c>
      <c r="JW96" s="16">
        <f t="shared" si="629"/>
        <v>0</v>
      </c>
      <c r="JX96" s="16">
        <f t="shared" si="629"/>
        <v>0</v>
      </c>
      <c r="JY96" s="16">
        <f t="shared" si="629"/>
        <v>0</v>
      </c>
      <c r="JZ96" s="16">
        <f t="shared" si="629"/>
        <v>0</v>
      </c>
      <c r="KA96" s="16">
        <f t="shared" si="629"/>
        <v>0</v>
      </c>
      <c r="KB96" s="16">
        <f t="shared" si="629"/>
        <v>0</v>
      </c>
      <c r="KC96" s="16">
        <f t="shared" si="629"/>
        <v>0</v>
      </c>
      <c r="KD96" s="16">
        <f t="shared" si="629"/>
        <v>0</v>
      </c>
      <c r="KE96" s="16">
        <f t="shared" si="629"/>
        <v>0</v>
      </c>
      <c r="KF96" s="16">
        <f t="shared" si="629"/>
        <v>0</v>
      </c>
      <c r="KG96" s="16">
        <f t="shared" si="629"/>
        <v>0</v>
      </c>
      <c r="KH96" s="16">
        <f t="shared" si="629"/>
        <v>0</v>
      </c>
      <c r="KI96" s="16">
        <f t="shared" si="629"/>
        <v>0</v>
      </c>
      <c r="KJ96" s="16">
        <f t="shared" si="629"/>
        <v>0</v>
      </c>
      <c r="KK96" s="16">
        <f t="shared" si="629"/>
        <v>0</v>
      </c>
      <c r="KL96" s="16">
        <f t="shared" si="629"/>
        <v>0</v>
      </c>
      <c r="KM96" s="16">
        <f t="shared" si="629"/>
        <v>0</v>
      </c>
      <c r="KN96" s="16">
        <f t="shared" si="629"/>
        <v>0</v>
      </c>
      <c r="KO96" s="16">
        <f t="shared" si="629"/>
        <v>0</v>
      </c>
      <c r="KP96" s="16">
        <f t="shared" si="629"/>
        <v>0</v>
      </c>
      <c r="KQ96" s="16">
        <f t="shared" si="629"/>
        <v>0</v>
      </c>
      <c r="KR96" s="16">
        <f t="shared" si="629"/>
        <v>0</v>
      </c>
      <c r="KS96" s="16">
        <f t="shared" si="629"/>
        <v>0</v>
      </c>
      <c r="KT96" s="16">
        <f t="shared" si="629"/>
        <v>0</v>
      </c>
      <c r="KU96" s="16">
        <f t="shared" si="629"/>
        <v>0</v>
      </c>
      <c r="KV96" s="16">
        <f t="shared" si="629"/>
        <v>0</v>
      </c>
      <c r="KW96" s="16">
        <f t="shared" si="629"/>
        <v>0</v>
      </c>
      <c r="KX96" s="16">
        <f t="shared" si="629"/>
        <v>0</v>
      </c>
      <c r="KY96" s="16">
        <f t="shared" si="629"/>
        <v>0</v>
      </c>
      <c r="KZ96" s="16">
        <f t="shared" si="629"/>
        <v>0</v>
      </c>
      <c r="LA96" s="16">
        <f t="shared" si="629"/>
        <v>0</v>
      </c>
      <c r="LB96" s="16">
        <f t="shared" si="629"/>
        <v>0</v>
      </c>
      <c r="LC96" s="16">
        <f t="shared" si="629"/>
        <v>0</v>
      </c>
      <c r="LD96" s="16">
        <f t="shared" si="629"/>
        <v>0</v>
      </c>
      <c r="LE96" s="16">
        <f t="shared" si="629"/>
        <v>0</v>
      </c>
      <c r="LF96" s="16">
        <f t="shared" si="629"/>
        <v>0</v>
      </c>
      <c r="LG96" s="16">
        <f t="shared" si="629"/>
        <v>0</v>
      </c>
      <c r="LH96" s="16">
        <f t="shared" si="629"/>
        <v>0</v>
      </c>
      <c r="LI96" s="16">
        <f t="shared" si="629"/>
        <v>0</v>
      </c>
      <c r="LJ96" s="16">
        <f t="shared" si="629"/>
        <v>0</v>
      </c>
      <c r="LK96" s="16">
        <f t="shared" si="629"/>
        <v>0</v>
      </c>
      <c r="LL96" s="16">
        <f t="shared" si="629"/>
        <v>0</v>
      </c>
      <c r="LM96" s="16">
        <f t="shared" ref="LM96:MZ96" si="630">-LM92*LM95*LM93*1000</f>
        <v>0</v>
      </c>
      <c r="LN96" s="16">
        <f t="shared" si="630"/>
        <v>0</v>
      </c>
      <c r="LO96" s="16">
        <f t="shared" si="630"/>
        <v>0</v>
      </c>
      <c r="LP96" s="16">
        <f t="shared" si="630"/>
        <v>0</v>
      </c>
      <c r="LQ96" s="16">
        <f t="shared" si="630"/>
        <v>0</v>
      </c>
      <c r="LR96" s="16">
        <f t="shared" si="630"/>
        <v>0</v>
      </c>
      <c r="LS96" s="16">
        <f t="shared" si="630"/>
        <v>0</v>
      </c>
      <c r="LT96" s="16">
        <f t="shared" si="630"/>
        <v>0</v>
      </c>
      <c r="LU96" s="16">
        <f t="shared" si="630"/>
        <v>0</v>
      </c>
      <c r="LV96" s="16">
        <f t="shared" si="630"/>
        <v>0</v>
      </c>
      <c r="LW96" s="16">
        <f t="shared" si="630"/>
        <v>0</v>
      </c>
      <c r="LX96" s="16">
        <f t="shared" si="630"/>
        <v>0</v>
      </c>
      <c r="LY96" s="16">
        <f t="shared" si="630"/>
        <v>0</v>
      </c>
      <c r="LZ96" s="16">
        <f t="shared" si="630"/>
        <v>0</v>
      </c>
      <c r="MA96" s="16">
        <f t="shared" si="630"/>
        <v>0</v>
      </c>
      <c r="MB96" s="16">
        <f t="shared" si="630"/>
        <v>0</v>
      </c>
      <c r="MC96" s="16">
        <f t="shared" si="630"/>
        <v>0</v>
      </c>
      <c r="MD96" s="16">
        <f t="shared" si="630"/>
        <v>0</v>
      </c>
      <c r="ME96" s="16">
        <f t="shared" si="630"/>
        <v>0</v>
      </c>
      <c r="MF96" s="16">
        <f t="shared" si="630"/>
        <v>0</v>
      </c>
      <c r="MG96" s="16">
        <f t="shared" si="630"/>
        <v>0</v>
      </c>
      <c r="MH96" s="16">
        <f t="shared" si="630"/>
        <v>0</v>
      </c>
      <c r="MI96" s="16">
        <f t="shared" si="630"/>
        <v>0</v>
      </c>
      <c r="MJ96" s="16">
        <f t="shared" si="630"/>
        <v>0</v>
      </c>
      <c r="MK96" s="16">
        <f t="shared" si="630"/>
        <v>0</v>
      </c>
      <c r="ML96" s="16">
        <f t="shared" si="630"/>
        <v>0</v>
      </c>
      <c r="MM96" s="16">
        <f t="shared" si="630"/>
        <v>0</v>
      </c>
      <c r="MN96" s="16">
        <f t="shared" si="630"/>
        <v>0</v>
      </c>
      <c r="MO96" s="16">
        <f t="shared" si="630"/>
        <v>0</v>
      </c>
      <c r="MP96" s="16">
        <f t="shared" si="630"/>
        <v>0</v>
      </c>
      <c r="MQ96" s="16">
        <f t="shared" si="630"/>
        <v>0</v>
      </c>
      <c r="MR96" s="16">
        <f t="shared" si="630"/>
        <v>0</v>
      </c>
      <c r="MS96" s="16">
        <f t="shared" si="630"/>
        <v>0</v>
      </c>
      <c r="MT96" s="16">
        <f t="shared" si="630"/>
        <v>0</v>
      </c>
      <c r="MU96" s="16">
        <f t="shared" si="630"/>
        <v>0</v>
      </c>
      <c r="MV96" s="16">
        <f t="shared" si="630"/>
        <v>0</v>
      </c>
      <c r="MW96" s="16">
        <f t="shared" si="630"/>
        <v>0</v>
      </c>
      <c r="MX96" s="16">
        <f t="shared" si="630"/>
        <v>0</v>
      </c>
      <c r="MY96" s="16">
        <f t="shared" si="630"/>
        <v>0</v>
      </c>
      <c r="MZ96" s="16">
        <f t="shared" si="630"/>
        <v>0</v>
      </c>
      <c r="NA96" s="1"/>
      <c r="NB96" s="19" t="str">
        <f t="shared" ref="NB96:NB97" si="631">+D96</f>
        <v>Capacity Credits ($)</v>
      </c>
      <c r="NC96" s="16">
        <f t="shared" ref="NC96:NR97" si="632">SUMIF($E$3:$MZ$3,NC$3,$E96:$MZ96)</f>
        <v>0</v>
      </c>
      <c r="ND96" s="16">
        <f t="shared" si="632"/>
        <v>0</v>
      </c>
      <c r="NE96" s="16">
        <f t="shared" si="632"/>
        <v>0</v>
      </c>
      <c r="NF96" s="16">
        <f t="shared" si="632"/>
        <v>0</v>
      </c>
      <c r="NG96" s="16">
        <f t="shared" si="632"/>
        <v>0</v>
      </c>
      <c r="NH96" s="16">
        <f t="shared" si="632"/>
        <v>0</v>
      </c>
      <c r="NI96" s="16">
        <f t="shared" si="632"/>
        <v>0</v>
      </c>
      <c r="NJ96" s="16">
        <f t="shared" si="632"/>
        <v>0</v>
      </c>
      <c r="NK96" s="16">
        <f t="shared" si="632"/>
        <v>0</v>
      </c>
      <c r="NL96" s="16">
        <f t="shared" si="632"/>
        <v>0</v>
      </c>
      <c r="NM96" s="16">
        <f t="shared" si="632"/>
        <v>0</v>
      </c>
      <c r="NN96" s="16">
        <f t="shared" si="632"/>
        <v>0</v>
      </c>
      <c r="NO96" s="16">
        <f t="shared" si="632"/>
        <v>0</v>
      </c>
      <c r="NP96" s="16">
        <f t="shared" si="632"/>
        <v>0</v>
      </c>
      <c r="NQ96" s="16">
        <f t="shared" si="632"/>
        <v>0</v>
      </c>
      <c r="NR96" s="16">
        <f t="shared" si="632"/>
        <v>0</v>
      </c>
      <c r="NS96" s="16">
        <f t="shared" ref="NS96:OF97" si="633">SUMIF($E$3:$MZ$3,NS$3,$E96:$MZ96)</f>
        <v>0</v>
      </c>
      <c r="NT96" s="16">
        <f t="shared" si="633"/>
        <v>0</v>
      </c>
      <c r="NU96" s="16">
        <f t="shared" si="633"/>
        <v>0</v>
      </c>
      <c r="NV96" s="16">
        <f t="shared" si="633"/>
        <v>0</v>
      </c>
      <c r="NW96" s="16">
        <f t="shared" si="633"/>
        <v>0</v>
      </c>
      <c r="NX96" s="16">
        <f t="shared" si="633"/>
        <v>0</v>
      </c>
      <c r="NY96" s="16">
        <f t="shared" si="633"/>
        <v>0</v>
      </c>
      <c r="NZ96" s="16">
        <f t="shared" si="633"/>
        <v>0</v>
      </c>
      <c r="OA96" s="16">
        <f t="shared" si="633"/>
        <v>0</v>
      </c>
      <c r="OB96" s="16">
        <f t="shared" si="633"/>
        <v>0</v>
      </c>
      <c r="OC96" s="16">
        <f t="shared" si="633"/>
        <v>0</v>
      </c>
      <c r="OD96" s="16">
        <f t="shared" si="633"/>
        <v>0</v>
      </c>
      <c r="OE96" s="16">
        <f t="shared" si="633"/>
        <v>0</v>
      </c>
      <c r="OF96" s="16">
        <f t="shared" si="633"/>
        <v>0</v>
      </c>
      <c r="OH96" s="58" t="str">
        <f>_xlfn.CONCAT(C92," ",D96)</f>
        <v>Seabrook PPA Capacity Credits ($)</v>
      </c>
    </row>
    <row r="97" spans="2:398" x14ac:dyDescent="0.25">
      <c r="C97" s="3"/>
      <c r="D97" s="19" t="s">
        <v>270</v>
      </c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  <c r="HP97" s="16"/>
      <c r="HQ97" s="16"/>
      <c r="HR97" s="16"/>
      <c r="HS97" s="16"/>
      <c r="HT97" s="16"/>
      <c r="HU97" s="16"/>
      <c r="HV97" s="16"/>
      <c r="HW97" s="16"/>
      <c r="HX97" s="16"/>
      <c r="HY97" s="16"/>
      <c r="HZ97" s="16"/>
      <c r="IA97" s="16"/>
      <c r="IB97" s="16"/>
      <c r="IC97" s="16"/>
      <c r="ID97" s="16"/>
      <c r="IE97" s="16"/>
      <c r="IF97" s="16"/>
      <c r="IG97" s="16"/>
      <c r="IH97" s="16"/>
      <c r="II97" s="16"/>
      <c r="IJ97" s="16"/>
      <c r="IK97" s="16"/>
      <c r="IL97" s="16"/>
      <c r="IM97" s="16"/>
      <c r="IN97" s="16"/>
      <c r="IO97" s="16"/>
      <c r="IP97" s="16"/>
      <c r="IQ97" s="16"/>
      <c r="IR97" s="16"/>
      <c r="IS97" s="16"/>
      <c r="IT97" s="16"/>
      <c r="IU97" s="16"/>
      <c r="IV97" s="16"/>
      <c r="IW97" s="16"/>
      <c r="IX97" s="16"/>
      <c r="IY97" s="16"/>
      <c r="IZ97" s="16"/>
      <c r="JA97" s="16"/>
      <c r="JB97" s="16"/>
      <c r="JC97" s="16"/>
      <c r="JD97" s="16"/>
      <c r="JE97" s="16"/>
      <c r="JF97" s="16"/>
      <c r="JG97" s="16"/>
      <c r="JH97" s="16"/>
      <c r="JI97" s="16"/>
      <c r="JJ97" s="16"/>
      <c r="JK97" s="16"/>
      <c r="JL97" s="16"/>
      <c r="JM97" s="16"/>
      <c r="JN97" s="16"/>
      <c r="JO97" s="16"/>
      <c r="JP97" s="16"/>
      <c r="JQ97" s="16"/>
      <c r="JR97" s="16"/>
      <c r="JS97" s="16"/>
      <c r="JT97" s="16"/>
      <c r="JU97" s="16"/>
      <c r="JV97" s="16"/>
      <c r="JW97" s="16"/>
      <c r="JX97" s="16"/>
      <c r="JY97" s="16"/>
      <c r="JZ97" s="16"/>
      <c r="KA97" s="16"/>
      <c r="KB97" s="16"/>
      <c r="KC97" s="16"/>
      <c r="KD97" s="16"/>
      <c r="KE97" s="16"/>
      <c r="KF97" s="16"/>
      <c r="KG97" s="16"/>
      <c r="KH97" s="16"/>
      <c r="KI97" s="16"/>
      <c r="KJ97" s="16"/>
      <c r="KK97" s="16"/>
      <c r="KL97" s="16"/>
      <c r="KM97" s="16"/>
      <c r="KN97" s="16"/>
      <c r="KO97" s="16"/>
      <c r="KP97" s="16"/>
      <c r="KQ97" s="16"/>
      <c r="KR97" s="16"/>
      <c r="KS97" s="16"/>
      <c r="KT97" s="16"/>
      <c r="KU97" s="16"/>
      <c r="KV97" s="16"/>
      <c r="KW97" s="16"/>
      <c r="KX97" s="16"/>
      <c r="KY97" s="16"/>
      <c r="KZ97" s="16"/>
      <c r="LA97" s="16"/>
      <c r="LB97" s="16"/>
      <c r="LC97" s="16"/>
      <c r="LD97" s="16"/>
      <c r="LE97" s="16"/>
      <c r="LF97" s="16"/>
      <c r="LG97" s="16"/>
      <c r="LH97" s="16"/>
      <c r="LI97" s="16"/>
      <c r="LJ97" s="16"/>
      <c r="LK97" s="16"/>
      <c r="LL97" s="16"/>
      <c r="LM97" s="16"/>
      <c r="LN97" s="16"/>
      <c r="LO97" s="16"/>
      <c r="LP97" s="16"/>
      <c r="LQ97" s="16"/>
      <c r="LR97" s="16"/>
      <c r="LS97" s="16"/>
      <c r="LT97" s="16"/>
      <c r="LU97" s="16"/>
      <c r="LV97" s="16"/>
      <c r="LW97" s="16"/>
      <c r="LX97" s="16"/>
      <c r="LY97" s="16"/>
      <c r="LZ97" s="16"/>
      <c r="MA97" s="16"/>
      <c r="MB97" s="16"/>
      <c r="MC97" s="16"/>
      <c r="MD97" s="16"/>
      <c r="ME97" s="16"/>
      <c r="MF97" s="16"/>
      <c r="MG97" s="16"/>
      <c r="MH97" s="16"/>
      <c r="MI97" s="16"/>
      <c r="MJ97" s="16"/>
      <c r="MK97" s="16"/>
      <c r="ML97" s="16"/>
      <c r="MM97" s="16"/>
      <c r="MN97" s="16"/>
      <c r="MO97" s="16"/>
      <c r="MP97" s="16"/>
      <c r="MQ97" s="16"/>
      <c r="MR97" s="16"/>
      <c r="MS97" s="16"/>
      <c r="MT97" s="16"/>
      <c r="MU97" s="16"/>
      <c r="MV97" s="16"/>
      <c r="MW97" s="16"/>
      <c r="MX97" s="16"/>
      <c r="MY97" s="16"/>
      <c r="MZ97" s="16"/>
      <c r="NA97" s="1"/>
      <c r="NB97" s="19" t="str">
        <f t="shared" si="631"/>
        <v>Self Supply Credits ($)</v>
      </c>
      <c r="NC97" s="16">
        <f t="shared" si="632"/>
        <v>0</v>
      </c>
      <c r="ND97" s="16">
        <f t="shared" si="632"/>
        <v>0</v>
      </c>
      <c r="NE97" s="16">
        <f t="shared" si="632"/>
        <v>0</v>
      </c>
      <c r="NF97" s="16">
        <f t="shared" si="632"/>
        <v>0</v>
      </c>
      <c r="NG97" s="16">
        <f t="shared" si="632"/>
        <v>0</v>
      </c>
      <c r="NH97" s="16">
        <f t="shared" si="632"/>
        <v>0</v>
      </c>
      <c r="NI97" s="16">
        <f t="shared" si="632"/>
        <v>0</v>
      </c>
      <c r="NJ97" s="16">
        <f t="shared" si="632"/>
        <v>0</v>
      </c>
      <c r="NK97" s="16">
        <f t="shared" si="632"/>
        <v>0</v>
      </c>
      <c r="NL97" s="16">
        <f t="shared" si="632"/>
        <v>0</v>
      </c>
      <c r="NM97" s="16">
        <f t="shared" si="632"/>
        <v>0</v>
      </c>
      <c r="NN97" s="16">
        <f t="shared" si="632"/>
        <v>0</v>
      </c>
      <c r="NO97" s="16">
        <f t="shared" si="632"/>
        <v>0</v>
      </c>
      <c r="NP97" s="16">
        <f t="shared" si="632"/>
        <v>0</v>
      </c>
      <c r="NQ97" s="16">
        <f t="shared" si="632"/>
        <v>0</v>
      </c>
      <c r="NR97" s="16">
        <f t="shared" si="632"/>
        <v>0</v>
      </c>
      <c r="NS97" s="16">
        <f t="shared" si="633"/>
        <v>0</v>
      </c>
      <c r="NT97" s="16">
        <f t="shared" si="633"/>
        <v>0</v>
      </c>
      <c r="NU97" s="16">
        <f t="shared" si="633"/>
        <v>0</v>
      </c>
      <c r="NV97" s="16">
        <f t="shared" si="633"/>
        <v>0</v>
      </c>
      <c r="NW97" s="16">
        <f t="shared" si="633"/>
        <v>0</v>
      </c>
      <c r="NX97" s="16">
        <f t="shared" si="633"/>
        <v>0</v>
      </c>
      <c r="NY97" s="16">
        <f t="shared" si="633"/>
        <v>0</v>
      </c>
      <c r="NZ97" s="16">
        <f t="shared" si="633"/>
        <v>0</v>
      </c>
      <c r="OA97" s="16">
        <f t="shared" si="633"/>
        <v>0</v>
      </c>
      <c r="OB97" s="16">
        <f t="shared" si="633"/>
        <v>0</v>
      </c>
      <c r="OC97" s="16">
        <f t="shared" si="633"/>
        <v>0</v>
      </c>
      <c r="OD97" s="16">
        <f t="shared" si="633"/>
        <v>0</v>
      </c>
      <c r="OE97" s="16">
        <f t="shared" si="633"/>
        <v>0</v>
      </c>
      <c r="OF97" s="16">
        <f t="shared" si="633"/>
        <v>0</v>
      </c>
      <c r="OH97" s="146"/>
    </row>
    <row r="99" spans="2:398" x14ac:dyDescent="0.25">
      <c r="B99" s="37" t="s">
        <v>31</v>
      </c>
      <c r="C99" s="23" t="s">
        <v>314</v>
      </c>
      <c r="D99" s="19" t="s">
        <v>73</v>
      </c>
      <c r="E99" s="14">
        <f>+Cap_MW_Lookups!C59</f>
        <v>0</v>
      </c>
      <c r="F99" s="14">
        <f>+Cap_MW_Lookups!D59</f>
        <v>0</v>
      </c>
      <c r="G99" s="14">
        <f>+Cap_MW_Lookups!E59</f>
        <v>0</v>
      </c>
      <c r="H99" s="14">
        <f>+Cap_MW_Lookups!F59</f>
        <v>0</v>
      </c>
      <c r="I99" s="14">
        <f>+Cap_MW_Lookups!G59</f>
        <v>0</v>
      </c>
      <c r="J99" s="14" t="str">
        <f>+Cap_MW_Lookups!H59</f>
        <v>Yes</v>
      </c>
      <c r="K99" s="14" t="str">
        <f>+Cap_MW_Lookups!I59</f>
        <v>Yes</v>
      </c>
      <c r="L99" s="14" t="str">
        <f>+Cap_MW_Lookups!J59</f>
        <v>Yes</v>
      </c>
      <c r="M99" s="14" t="str">
        <f>+Cap_MW_Lookups!K59</f>
        <v>Yes</v>
      </c>
      <c r="N99" s="14" t="str">
        <f>+Cap_MW_Lookups!L59</f>
        <v>Yes</v>
      </c>
      <c r="O99" s="14">
        <v>40</v>
      </c>
      <c r="P99" s="14">
        <v>40</v>
      </c>
      <c r="Q99" s="14">
        <v>40</v>
      </c>
      <c r="R99" s="14">
        <v>40</v>
      </c>
      <c r="S99" s="14">
        <v>40</v>
      </c>
      <c r="T99" s="14">
        <v>40</v>
      </c>
      <c r="U99" s="14">
        <v>40</v>
      </c>
      <c r="V99" s="14">
        <v>40</v>
      </c>
      <c r="W99" s="14">
        <v>40</v>
      </c>
      <c r="X99" s="14">
        <v>40</v>
      </c>
      <c r="Y99" s="14">
        <v>40</v>
      </c>
      <c r="Z99" s="14">
        <v>40</v>
      </c>
      <c r="AA99" s="14">
        <v>40</v>
      </c>
      <c r="AB99" s="14">
        <v>40</v>
      </c>
      <c r="AC99" s="14">
        <v>40</v>
      </c>
      <c r="AD99" s="14">
        <v>40</v>
      </c>
      <c r="AE99" s="14">
        <v>40</v>
      </c>
      <c r="AF99" s="14">
        <v>40</v>
      </c>
      <c r="AG99" s="14">
        <v>40</v>
      </c>
      <c r="AH99" s="14">
        <v>40</v>
      </c>
      <c r="AI99" s="14">
        <v>40</v>
      </c>
      <c r="AJ99" s="14">
        <v>40</v>
      </c>
      <c r="AK99" s="14">
        <v>40</v>
      </c>
      <c r="AL99" s="14">
        <v>40</v>
      </c>
      <c r="AM99" s="14">
        <v>40</v>
      </c>
      <c r="AN99" s="14">
        <v>40</v>
      </c>
      <c r="AO99" s="14">
        <v>40</v>
      </c>
      <c r="AP99" s="14">
        <v>40</v>
      </c>
      <c r="AQ99" s="14">
        <v>40</v>
      </c>
      <c r="AR99" s="14">
        <v>40</v>
      </c>
      <c r="AS99" s="14">
        <v>40</v>
      </c>
      <c r="AT99" s="14">
        <v>40</v>
      </c>
      <c r="AU99" s="14">
        <v>40</v>
      </c>
      <c r="AV99" s="14">
        <v>40</v>
      </c>
      <c r="AW99" s="14">
        <v>40</v>
      </c>
      <c r="AX99" s="14">
        <v>40</v>
      </c>
      <c r="AY99" s="14">
        <v>40</v>
      </c>
      <c r="AZ99" s="14">
        <v>40</v>
      </c>
      <c r="BA99" s="14">
        <v>40</v>
      </c>
      <c r="BB99" s="14">
        <v>40</v>
      </c>
      <c r="BC99" s="14">
        <v>40</v>
      </c>
      <c r="BD99" s="14">
        <v>40</v>
      </c>
      <c r="BE99" s="14">
        <v>40</v>
      </c>
      <c r="BF99" s="14">
        <v>40</v>
      </c>
      <c r="BG99" s="14">
        <v>40</v>
      </c>
      <c r="BH99" s="14">
        <v>40</v>
      </c>
      <c r="BI99" s="14">
        <v>40</v>
      </c>
      <c r="BJ99" s="14">
        <v>40</v>
      </c>
      <c r="BK99" s="14">
        <v>40</v>
      </c>
      <c r="BL99" s="14">
        <v>40</v>
      </c>
      <c r="BM99" s="14">
        <v>40</v>
      </c>
      <c r="BN99" s="14">
        <v>40</v>
      </c>
      <c r="BO99" s="14">
        <v>40</v>
      </c>
      <c r="BP99" s="14">
        <v>40</v>
      </c>
      <c r="BQ99" s="14">
        <v>40</v>
      </c>
      <c r="BR99" s="14">
        <v>40</v>
      </c>
      <c r="BS99" s="14">
        <v>40</v>
      </c>
      <c r="BT99" s="14">
        <v>40</v>
      </c>
      <c r="BU99" s="14">
        <v>40</v>
      </c>
      <c r="BV99" s="14">
        <v>40</v>
      </c>
      <c r="BW99" s="14">
        <v>40</v>
      </c>
      <c r="BX99" s="14">
        <v>40</v>
      </c>
      <c r="BY99" s="14">
        <v>40</v>
      </c>
      <c r="BZ99" s="14">
        <v>40</v>
      </c>
      <c r="CA99" s="14">
        <v>40</v>
      </c>
      <c r="CB99" s="14">
        <v>40</v>
      </c>
      <c r="CC99" s="14">
        <v>40</v>
      </c>
      <c r="CD99" s="14">
        <v>40</v>
      </c>
      <c r="CE99" s="14">
        <v>40</v>
      </c>
      <c r="CF99" s="14">
        <v>40</v>
      </c>
      <c r="CG99" s="14">
        <v>40</v>
      </c>
      <c r="CH99" s="14">
        <v>40</v>
      </c>
      <c r="CI99" s="14">
        <v>40</v>
      </c>
      <c r="CJ99" s="14">
        <v>40</v>
      </c>
      <c r="CK99" s="14">
        <v>40</v>
      </c>
      <c r="CL99" s="14">
        <v>40</v>
      </c>
      <c r="CM99" s="14">
        <v>40</v>
      </c>
      <c r="CN99" s="14">
        <v>40</v>
      </c>
      <c r="CO99" s="14">
        <v>40</v>
      </c>
      <c r="CP99" s="14">
        <v>40</v>
      </c>
      <c r="CQ99" s="14">
        <v>40</v>
      </c>
      <c r="CR99" s="14">
        <v>40</v>
      </c>
      <c r="CS99" s="14">
        <v>40</v>
      </c>
      <c r="CT99" s="14">
        <v>40</v>
      </c>
      <c r="CU99" s="14">
        <v>40</v>
      </c>
      <c r="CV99" s="14">
        <v>40</v>
      </c>
      <c r="CW99" s="14">
        <v>40</v>
      </c>
      <c r="CX99" s="14">
        <v>40</v>
      </c>
      <c r="CY99" s="14">
        <v>40</v>
      </c>
      <c r="CZ99" s="14">
        <v>40</v>
      </c>
      <c r="DA99" s="14">
        <v>40</v>
      </c>
      <c r="DB99" s="14">
        <v>40</v>
      </c>
      <c r="DC99" s="14">
        <v>40</v>
      </c>
      <c r="DD99" s="14">
        <v>40</v>
      </c>
      <c r="DE99" s="14">
        <v>40</v>
      </c>
      <c r="DF99" s="14">
        <v>40</v>
      </c>
      <c r="DG99" s="14">
        <v>40</v>
      </c>
      <c r="DH99" s="14">
        <v>40</v>
      </c>
      <c r="DI99" s="14">
        <v>40</v>
      </c>
      <c r="DJ99" s="14">
        <v>40</v>
      </c>
      <c r="DK99" s="14">
        <v>40</v>
      </c>
      <c r="DL99" s="14">
        <v>40</v>
      </c>
      <c r="DM99" s="14">
        <v>40</v>
      </c>
      <c r="DN99" s="14">
        <v>40</v>
      </c>
      <c r="DO99" s="14">
        <v>40</v>
      </c>
      <c r="DP99" s="14">
        <v>40</v>
      </c>
      <c r="DQ99" s="14">
        <v>40</v>
      </c>
      <c r="DR99" s="14">
        <v>40</v>
      </c>
      <c r="DS99" s="14">
        <v>40</v>
      </c>
      <c r="DT99" s="14">
        <v>40</v>
      </c>
      <c r="DU99" s="14">
        <v>40</v>
      </c>
      <c r="DV99" s="14">
        <v>40</v>
      </c>
      <c r="DW99" s="14">
        <v>40</v>
      </c>
      <c r="DX99" s="14">
        <v>40</v>
      </c>
      <c r="DY99" s="14">
        <v>40</v>
      </c>
      <c r="DZ99" s="14">
        <v>40</v>
      </c>
      <c r="EA99" s="14">
        <v>40</v>
      </c>
      <c r="EB99" s="14">
        <v>40</v>
      </c>
      <c r="EC99" s="14">
        <v>40</v>
      </c>
      <c r="ED99" s="14">
        <v>40</v>
      </c>
      <c r="EE99" s="14">
        <v>40</v>
      </c>
      <c r="EF99" s="14">
        <v>40</v>
      </c>
      <c r="EG99" s="14">
        <v>40</v>
      </c>
      <c r="EH99" s="14">
        <v>40</v>
      </c>
      <c r="EI99" s="14">
        <v>40</v>
      </c>
      <c r="EJ99" s="14">
        <v>40</v>
      </c>
      <c r="EK99" s="14">
        <v>40</v>
      </c>
      <c r="EL99" s="14">
        <v>40</v>
      </c>
      <c r="EM99" s="14">
        <v>40</v>
      </c>
      <c r="EN99" s="14">
        <v>40</v>
      </c>
      <c r="EO99" s="14">
        <v>40</v>
      </c>
      <c r="EP99" s="14">
        <v>40</v>
      </c>
      <c r="EQ99" s="14">
        <v>40</v>
      </c>
      <c r="ER99" s="14">
        <v>40</v>
      </c>
      <c r="ES99" s="14">
        <v>40</v>
      </c>
      <c r="ET99" s="14">
        <v>40</v>
      </c>
      <c r="EU99" s="14">
        <v>40</v>
      </c>
      <c r="EV99" s="14">
        <v>40</v>
      </c>
      <c r="EW99" s="14">
        <v>40</v>
      </c>
      <c r="EX99" s="14">
        <v>40</v>
      </c>
      <c r="EY99" s="14">
        <v>40</v>
      </c>
      <c r="EZ99" s="14">
        <v>40</v>
      </c>
      <c r="FA99" s="14">
        <v>40</v>
      </c>
      <c r="FB99" s="14">
        <v>40</v>
      </c>
      <c r="FC99" s="14">
        <v>40</v>
      </c>
      <c r="FD99" s="14">
        <v>40</v>
      </c>
      <c r="FE99" s="14">
        <v>40</v>
      </c>
      <c r="FF99" s="14">
        <v>40</v>
      </c>
      <c r="FG99" s="14">
        <v>40</v>
      </c>
      <c r="FH99" s="14">
        <v>40</v>
      </c>
      <c r="FI99" s="14">
        <v>40</v>
      </c>
      <c r="FJ99" s="14">
        <v>40</v>
      </c>
      <c r="FK99" s="14">
        <v>40</v>
      </c>
      <c r="FL99" s="14">
        <v>40</v>
      </c>
      <c r="FM99" s="14">
        <v>40</v>
      </c>
      <c r="FN99" s="14">
        <v>40</v>
      </c>
      <c r="FO99" s="14">
        <v>40</v>
      </c>
      <c r="FP99" s="14">
        <v>40</v>
      </c>
      <c r="FQ99" s="14">
        <v>40</v>
      </c>
      <c r="FR99" s="14">
        <v>40</v>
      </c>
      <c r="FS99" s="14">
        <v>40</v>
      </c>
      <c r="FT99" s="14">
        <v>40</v>
      </c>
      <c r="FU99" s="14">
        <v>40</v>
      </c>
      <c r="FV99" s="14">
        <v>40</v>
      </c>
      <c r="FW99" s="14">
        <v>40</v>
      </c>
      <c r="FX99" s="14">
        <v>40</v>
      </c>
      <c r="FY99" s="14">
        <v>40</v>
      </c>
      <c r="FZ99" s="14">
        <v>40</v>
      </c>
      <c r="GA99" s="14">
        <v>40</v>
      </c>
      <c r="GB99" s="14">
        <v>40</v>
      </c>
      <c r="GC99" s="14">
        <v>40</v>
      </c>
      <c r="GD99" s="14">
        <v>40</v>
      </c>
      <c r="GE99" s="14">
        <v>40</v>
      </c>
      <c r="GF99" s="14">
        <v>40</v>
      </c>
      <c r="GG99" s="14">
        <v>40</v>
      </c>
      <c r="GH99" s="14">
        <v>40</v>
      </c>
      <c r="GI99" s="14">
        <v>40</v>
      </c>
      <c r="GJ99" s="14">
        <v>40</v>
      </c>
      <c r="GK99" s="14">
        <v>40</v>
      </c>
      <c r="GL99" s="14">
        <v>40</v>
      </c>
      <c r="GM99" s="14">
        <v>40</v>
      </c>
      <c r="GN99" s="14">
        <v>40</v>
      </c>
      <c r="GO99" s="14">
        <v>40</v>
      </c>
      <c r="GP99" s="14">
        <v>40</v>
      </c>
      <c r="GQ99" s="14">
        <v>40</v>
      </c>
      <c r="GR99" s="14">
        <v>40</v>
      </c>
      <c r="GS99" s="14">
        <v>40</v>
      </c>
      <c r="GT99" s="14">
        <v>40</v>
      </c>
      <c r="GU99" s="14">
        <v>40</v>
      </c>
      <c r="GV99" s="14">
        <v>40</v>
      </c>
      <c r="GW99" s="14">
        <v>40</v>
      </c>
      <c r="GX99" s="14">
        <v>40</v>
      </c>
      <c r="GY99" s="14">
        <v>40</v>
      </c>
      <c r="GZ99" s="14">
        <v>40</v>
      </c>
      <c r="HA99" s="14">
        <v>40</v>
      </c>
      <c r="HB99" s="14">
        <v>40</v>
      </c>
      <c r="HC99" s="14">
        <v>40</v>
      </c>
      <c r="HD99" s="14">
        <v>40</v>
      </c>
      <c r="HE99" s="14">
        <v>40</v>
      </c>
      <c r="HF99" s="14">
        <v>40</v>
      </c>
      <c r="HG99" s="14">
        <v>40</v>
      </c>
      <c r="HH99" s="14">
        <v>40</v>
      </c>
      <c r="HI99" s="14">
        <v>40</v>
      </c>
      <c r="HJ99" s="14">
        <v>40</v>
      </c>
      <c r="HK99" s="14">
        <v>40</v>
      </c>
      <c r="HL99" s="14">
        <v>40</v>
      </c>
      <c r="HM99" s="14">
        <v>40</v>
      </c>
      <c r="HN99" s="14">
        <v>40</v>
      </c>
      <c r="HO99" s="14">
        <v>40</v>
      </c>
      <c r="HP99" s="14">
        <v>40</v>
      </c>
      <c r="HQ99" s="14">
        <v>40</v>
      </c>
      <c r="HR99" s="14">
        <v>40</v>
      </c>
      <c r="HS99" s="14">
        <v>40</v>
      </c>
      <c r="HT99" s="14">
        <v>40</v>
      </c>
      <c r="HU99" s="14">
        <v>40</v>
      </c>
      <c r="HV99" s="14">
        <v>40</v>
      </c>
      <c r="HW99" s="14">
        <v>40</v>
      </c>
      <c r="HX99" s="14">
        <v>40</v>
      </c>
      <c r="HY99" s="14">
        <v>40</v>
      </c>
      <c r="HZ99" s="14">
        <v>40</v>
      </c>
      <c r="IA99" s="14">
        <v>40</v>
      </c>
      <c r="IB99" s="14">
        <v>40</v>
      </c>
      <c r="IC99" s="14">
        <v>40</v>
      </c>
      <c r="ID99" s="14">
        <v>40</v>
      </c>
      <c r="IE99" s="14">
        <v>40</v>
      </c>
      <c r="IF99" s="14">
        <v>40</v>
      </c>
      <c r="IG99" s="14">
        <v>40</v>
      </c>
      <c r="IH99" s="14">
        <v>40</v>
      </c>
      <c r="II99" s="14">
        <v>40</v>
      </c>
      <c r="IJ99" s="14">
        <v>40</v>
      </c>
      <c r="IK99" s="14">
        <v>40</v>
      </c>
      <c r="IL99" s="14">
        <v>40</v>
      </c>
      <c r="IM99" s="14">
        <v>40</v>
      </c>
      <c r="IN99" s="14">
        <v>40</v>
      </c>
      <c r="IO99" s="14">
        <v>40</v>
      </c>
      <c r="IP99" s="14">
        <v>40</v>
      </c>
      <c r="IQ99" s="14">
        <v>40</v>
      </c>
      <c r="IR99" s="14">
        <v>40</v>
      </c>
      <c r="IS99" s="14">
        <v>40</v>
      </c>
      <c r="IT99" s="14">
        <v>40</v>
      </c>
      <c r="IU99" s="14">
        <v>40</v>
      </c>
      <c r="IV99" s="14">
        <v>40</v>
      </c>
      <c r="IW99" s="14">
        <v>40</v>
      </c>
      <c r="IX99" s="14">
        <v>40</v>
      </c>
      <c r="IY99" s="14">
        <v>40</v>
      </c>
      <c r="IZ99" s="14">
        <v>40</v>
      </c>
      <c r="JA99" s="14">
        <v>40</v>
      </c>
      <c r="JB99" s="14">
        <v>40</v>
      </c>
      <c r="JC99" s="14">
        <v>40</v>
      </c>
      <c r="JD99" s="14">
        <v>40</v>
      </c>
      <c r="JE99" s="14">
        <v>40</v>
      </c>
      <c r="JF99" s="14">
        <v>40</v>
      </c>
      <c r="JG99" s="14">
        <v>40</v>
      </c>
      <c r="JH99" s="14">
        <v>40</v>
      </c>
      <c r="JI99" s="14">
        <v>40</v>
      </c>
      <c r="JJ99" s="14">
        <v>40</v>
      </c>
      <c r="JK99" s="14">
        <v>40</v>
      </c>
      <c r="JL99" s="14">
        <v>40</v>
      </c>
      <c r="JM99" s="14">
        <v>40</v>
      </c>
      <c r="JN99" s="14">
        <v>40</v>
      </c>
      <c r="JO99" s="14">
        <v>40</v>
      </c>
      <c r="JP99" s="14">
        <v>40</v>
      </c>
      <c r="JQ99" s="14">
        <v>40</v>
      </c>
      <c r="JR99" s="14">
        <v>40</v>
      </c>
      <c r="JS99" s="14">
        <v>40</v>
      </c>
      <c r="JT99" s="14">
        <v>40</v>
      </c>
      <c r="JU99" s="14">
        <v>40</v>
      </c>
      <c r="JV99" s="14">
        <v>40</v>
      </c>
      <c r="JW99" s="14">
        <v>40</v>
      </c>
      <c r="JX99" s="14">
        <v>40</v>
      </c>
      <c r="JY99" s="14">
        <v>40</v>
      </c>
      <c r="JZ99" s="14">
        <v>40</v>
      </c>
      <c r="KA99" s="14">
        <v>40</v>
      </c>
      <c r="KB99" s="14">
        <v>40</v>
      </c>
      <c r="KC99" s="14">
        <v>40</v>
      </c>
      <c r="KD99" s="14">
        <v>40</v>
      </c>
      <c r="KE99" s="14">
        <v>40</v>
      </c>
      <c r="KF99" s="14">
        <v>40</v>
      </c>
      <c r="KG99" s="14">
        <v>40</v>
      </c>
      <c r="KH99" s="14">
        <v>40</v>
      </c>
      <c r="KI99" s="14">
        <v>40</v>
      </c>
      <c r="KJ99" s="14">
        <v>40</v>
      </c>
      <c r="KK99" s="14">
        <v>40</v>
      </c>
      <c r="KL99" s="14">
        <v>40</v>
      </c>
      <c r="KM99" s="14">
        <v>40</v>
      </c>
      <c r="KN99" s="14">
        <v>40</v>
      </c>
      <c r="KO99" s="14">
        <v>40</v>
      </c>
      <c r="KP99" s="14">
        <v>40</v>
      </c>
      <c r="KQ99" s="14">
        <v>40</v>
      </c>
      <c r="KR99" s="14">
        <v>40</v>
      </c>
      <c r="KS99" s="14">
        <v>40</v>
      </c>
      <c r="KT99" s="14">
        <v>40</v>
      </c>
      <c r="KU99" s="14">
        <v>40</v>
      </c>
      <c r="KV99" s="14">
        <v>40</v>
      </c>
      <c r="KW99" s="14">
        <v>40</v>
      </c>
      <c r="KX99" s="14">
        <v>40</v>
      </c>
      <c r="KY99" s="14">
        <v>40</v>
      </c>
      <c r="KZ99" s="14">
        <v>40</v>
      </c>
      <c r="LA99" s="14">
        <v>40</v>
      </c>
      <c r="LB99" s="14">
        <v>40</v>
      </c>
      <c r="LC99" s="14">
        <v>40</v>
      </c>
      <c r="LD99" s="14">
        <v>40</v>
      </c>
      <c r="LE99" s="14">
        <v>40</v>
      </c>
      <c r="LF99" s="14">
        <v>40</v>
      </c>
      <c r="LG99" s="14">
        <v>40</v>
      </c>
      <c r="LH99" s="14">
        <v>40</v>
      </c>
      <c r="LI99" s="14">
        <v>40</v>
      </c>
      <c r="LJ99" s="14">
        <v>40</v>
      </c>
      <c r="LK99" s="14">
        <v>40</v>
      </c>
      <c r="LL99" s="14">
        <v>40</v>
      </c>
      <c r="LM99" s="14">
        <v>40</v>
      </c>
      <c r="LN99" s="14">
        <v>40</v>
      </c>
      <c r="LO99" s="14">
        <v>40</v>
      </c>
      <c r="LP99" s="14">
        <v>40</v>
      </c>
      <c r="LQ99" s="14">
        <v>40</v>
      </c>
      <c r="LR99" s="14">
        <v>40</v>
      </c>
      <c r="LS99" s="14">
        <v>40</v>
      </c>
      <c r="LT99" s="14">
        <v>40</v>
      </c>
      <c r="LU99" s="14">
        <v>40</v>
      </c>
      <c r="LV99" s="14">
        <v>40</v>
      </c>
      <c r="LW99" s="14">
        <v>40</v>
      </c>
      <c r="LX99" s="14">
        <v>40</v>
      </c>
      <c r="LY99" s="14">
        <v>40</v>
      </c>
      <c r="LZ99" s="14">
        <v>40</v>
      </c>
      <c r="MA99" s="14">
        <v>40</v>
      </c>
      <c r="MB99" s="14">
        <v>40</v>
      </c>
      <c r="MC99" s="14">
        <v>40</v>
      </c>
      <c r="MD99" s="14">
        <v>40</v>
      </c>
      <c r="ME99" s="14">
        <v>40</v>
      </c>
      <c r="MF99" s="14">
        <v>40</v>
      </c>
      <c r="MG99" s="14">
        <v>40</v>
      </c>
      <c r="MH99" s="14">
        <v>40</v>
      </c>
      <c r="MI99" s="14">
        <v>40</v>
      </c>
      <c r="MJ99" s="14">
        <v>40</v>
      </c>
      <c r="MK99" s="14">
        <v>40</v>
      </c>
      <c r="ML99" s="14">
        <v>40</v>
      </c>
      <c r="MM99" s="14">
        <v>40</v>
      </c>
      <c r="MN99" s="14">
        <v>40</v>
      </c>
      <c r="MO99" s="14">
        <v>40</v>
      </c>
      <c r="MP99" s="14">
        <v>40</v>
      </c>
      <c r="MQ99" s="14">
        <v>40</v>
      </c>
      <c r="MR99" s="14">
        <v>40</v>
      </c>
      <c r="MS99" s="14">
        <v>40</v>
      </c>
      <c r="MT99" s="14">
        <v>40</v>
      </c>
      <c r="MU99" s="14">
        <v>40</v>
      </c>
      <c r="MV99" s="14">
        <v>40</v>
      </c>
      <c r="MW99" s="14">
        <v>40</v>
      </c>
      <c r="MX99" s="14">
        <v>40</v>
      </c>
      <c r="MY99" s="14">
        <v>40</v>
      </c>
      <c r="MZ99" s="14">
        <v>40</v>
      </c>
      <c r="NA99" s="1"/>
      <c r="NB99" s="19" t="str">
        <f>+D99</f>
        <v>Capacity MW</v>
      </c>
      <c r="NC99" s="14">
        <f t="shared" ref="NC99:NR102" si="634">AVERAGEIF($E$3:$MZ$3,NC$3,$E99:$MZ99)</f>
        <v>0</v>
      </c>
      <c r="ND99" s="14">
        <f t="shared" si="634"/>
        <v>40</v>
      </c>
      <c r="NE99" s="14">
        <f t="shared" si="634"/>
        <v>40</v>
      </c>
      <c r="NF99" s="14">
        <f t="shared" si="634"/>
        <v>40</v>
      </c>
      <c r="NG99" s="14">
        <f t="shared" si="634"/>
        <v>40</v>
      </c>
      <c r="NH99" s="14">
        <f t="shared" si="634"/>
        <v>40</v>
      </c>
      <c r="NI99" s="14">
        <f t="shared" si="634"/>
        <v>40</v>
      </c>
      <c r="NJ99" s="14">
        <f t="shared" si="634"/>
        <v>40</v>
      </c>
      <c r="NK99" s="14">
        <f t="shared" si="634"/>
        <v>40</v>
      </c>
      <c r="NL99" s="14">
        <f t="shared" si="634"/>
        <v>40</v>
      </c>
      <c r="NM99" s="14">
        <f t="shared" si="634"/>
        <v>40</v>
      </c>
      <c r="NN99" s="14">
        <f t="shared" si="634"/>
        <v>40</v>
      </c>
      <c r="NO99" s="14">
        <f t="shared" si="634"/>
        <v>40</v>
      </c>
      <c r="NP99" s="14">
        <f t="shared" si="634"/>
        <v>40</v>
      </c>
      <c r="NQ99" s="14">
        <f t="shared" si="634"/>
        <v>40</v>
      </c>
      <c r="NR99" s="14">
        <f t="shared" si="634"/>
        <v>40</v>
      </c>
      <c r="NS99" s="14">
        <f t="shared" ref="NS99:OF102" si="635">AVERAGEIF($E$3:$MZ$3,NS$3,$E99:$MZ99)</f>
        <v>40</v>
      </c>
      <c r="NT99" s="14">
        <f t="shared" si="635"/>
        <v>40</v>
      </c>
      <c r="NU99" s="14">
        <f t="shared" si="635"/>
        <v>40</v>
      </c>
      <c r="NV99" s="14">
        <f t="shared" si="635"/>
        <v>40</v>
      </c>
      <c r="NW99" s="14">
        <f t="shared" si="635"/>
        <v>40</v>
      </c>
      <c r="NX99" s="14">
        <f t="shared" si="635"/>
        <v>40</v>
      </c>
      <c r="NY99" s="14">
        <f t="shared" si="635"/>
        <v>40</v>
      </c>
      <c r="NZ99" s="14">
        <f t="shared" si="635"/>
        <v>40</v>
      </c>
      <c r="OA99" s="14">
        <f t="shared" si="635"/>
        <v>40</v>
      </c>
      <c r="OB99" s="14">
        <f t="shared" si="635"/>
        <v>40</v>
      </c>
      <c r="OC99" s="14">
        <f t="shared" si="635"/>
        <v>40</v>
      </c>
      <c r="OD99" s="14">
        <f t="shared" si="635"/>
        <v>40</v>
      </c>
      <c r="OE99" s="14">
        <f t="shared" si="635"/>
        <v>40</v>
      </c>
      <c r="OF99" s="14">
        <f t="shared" si="635"/>
        <v>40</v>
      </c>
      <c r="OH99" s="58" t="str">
        <f>_xlfn.CONCAT(C99," ",D99)</f>
        <v>Sheffield Wind Capacity MW</v>
      </c>
    </row>
    <row r="100" spans="2:398" s="76" customFormat="1" x14ac:dyDescent="0.25">
      <c r="C100" s="78"/>
      <c r="D100" s="74" t="s">
        <v>30</v>
      </c>
      <c r="E100" s="46">
        <f>INDEX(Allocations[#All],MATCH($C99,Allocations[[#All],[Invoice_Group]],0),MATCH($B$3,Allocations[#Headers],0))</f>
        <v>0.1</v>
      </c>
      <c r="F100" s="46">
        <f>INDEX(Allocations[#All],MATCH($C99,Allocations[[#All],[Invoice_Group]],0),MATCH($B$3,Allocations[#Headers],0))</f>
        <v>0.1</v>
      </c>
      <c r="G100" s="46">
        <f>INDEX(Allocations[#All],MATCH($C99,Allocations[[#All],[Invoice_Group]],0),MATCH($B$3,Allocations[#Headers],0))</f>
        <v>0.1</v>
      </c>
      <c r="H100" s="46">
        <f>INDEX(Allocations[#All],MATCH($C99,Allocations[[#All],[Invoice_Group]],0),MATCH($B$3,Allocations[#Headers],0))</f>
        <v>0.1</v>
      </c>
      <c r="I100" s="46">
        <f>INDEX(Allocations[#All],MATCH($C99,Allocations[[#All],[Invoice_Group]],0),MATCH($B$3,Allocations[#Headers],0))</f>
        <v>0.1</v>
      </c>
      <c r="J100" s="46">
        <f>INDEX(Allocations[#All],MATCH($C99,Allocations[[#All],[Invoice_Group]],0),MATCH($B$3,Allocations[#Headers],0))</f>
        <v>0.1</v>
      </c>
      <c r="K100" s="46">
        <f>INDEX(Allocations[#All],MATCH($C99,Allocations[[#All],[Invoice_Group]],0),MATCH($B$3,Allocations[#Headers],0))</f>
        <v>0.1</v>
      </c>
      <c r="L100" s="46">
        <f>INDEX(Allocations[#All],MATCH($C99,Allocations[[#All],[Invoice_Group]],0),MATCH($B$3,Allocations[#Headers],0))</f>
        <v>0.1</v>
      </c>
      <c r="M100" s="46">
        <f>INDEX(Allocations[#All],MATCH($C99,Allocations[[#All],[Invoice_Group]],0),MATCH($B$3,Allocations[#Headers],0))</f>
        <v>0.1</v>
      </c>
      <c r="N100" s="46">
        <f>INDEX(Allocations[#All],MATCH($C99,Allocations[[#All],[Invoice_Group]],0),MATCH($B$3,Allocations[#Headers],0))</f>
        <v>0.1</v>
      </c>
      <c r="O100" s="46">
        <f>INDEX(Allocations[#All],MATCH($C99,Allocations[[#All],[Invoice_Group]],0),MATCH($B$3,Allocations[#Headers],0))</f>
        <v>0.1</v>
      </c>
      <c r="P100" s="46">
        <f>INDEX(Allocations[#All],MATCH($C99,Allocations[[#All],[Invoice_Group]],0),MATCH($B$3,Allocations[#Headers],0))</f>
        <v>0.1</v>
      </c>
      <c r="Q100" s="46">
        <f>INDEX(Allocations[#All],MATCH($C99,Allocations[[#All],[Invoice_Group]],0),MATCH($B$3,Allocations[#Headers],0))</f>
        <v>0.1</v>
      </c>
      <c r="R100" s="46">
        <f>INDEX(Allocations[#All],MATCH($C99,Allocations[[#All],[Invoice_Group]],0),MATCH($B$3,Allocations[#Headers],0))</f>
        <v>0.1</v>
      </c>
      <c r="S100" s="46">
        <f>INDEX(Allocations[#All],MATCH($C99,Allocations[[#All],[Invoice_Group]],0),MATCH($B$3,Allocations[#Headers],0))</f>
        <v>0.1</v>
      </c>
      <c r="T100" s="46">
        <f>INDEX(Allocations[#All],MATCH($C99,Allocations[[#All],[Invoice_Group]],0),MATCH($B$3,Allocations[#Headers],0))</f>
        <v>0.1</v>
      </c>
      <c r="U100" s="46">
        <f>INDEX(Allocations[#All],MATCH($C99,Allocations[[#All],[Invoice_Group]],0),MATCH($B$3,Allocations[#Headers],0))</f>
        <v>0.1</v>
      </c>
      <c r="V100" s="46">
        <f>INDEX(Allocations[#All],MATCH($C99,Allocations[[#All],[Invoice_Group]],0),MATCH($B$3,Allocations[#Headers],0))</f>
        <v>0.1</v>
      </c>
      <c r="W100" s="46">
        <f>INDEX(Allocations[#All],MATCH($C99,Allocations[[#All],[Invoice_Group]],0),MATCH($B$3,Allocations[#Headers],0))</f>
        <v>0.1</v>
      </c>
      <c r="X100" s="46">
        <f>INDEX(Allocations[#All],MATCH($C99,Allocations[[#All],[Invoice_Group]],0),MATCH($B$3,Allocations[#Headers],0))</f>
        <v>0.1</v>
      </c>
      <c r="Y100" s="46">
        <f>INDEX(Allocations[#All],MATCH($C99,Allocations[[#All],[Invoice_Group]],0),MATCH($B$3,Allocations[#Headers],0))</f>
        <v>0.1</v>
      </c>
      <c r="Z100" s="46">
        <f>INDEX(Allocations[#All],MATCH($C99,Allocations[[#All],[Invoice_Group]],0),MATCH($B$3,Allocations[#Headers],0))</f>
        <v>0.1</v>
      </c>
      <c r="AA100" s="46">
        <f>INDEX(Allocations[#All],MATCH($C99,Allocations[[#All],[Invoice_Group]],0),MATCH($B$3,Allocations[#Headers],0))</f>
        <v>0.1</v>
      </c>
      <c r="AB100" s="46">
        <f>INDEX(Allocations[#All],MATCH($C99,Allocations[[#All],[Invoice_Group]],0),MATCH($B$3,Allocations[#Headers],0))</f>
        <v>0.1</v>
      </c>
      <c r="AC100" s="46">
        <f>INDEX(Allocations[#All],MATCH($C99,Allocations[[#All],[Invoice_Group]],0),MATCH($B$3,Allocations[#Headers],0))</f>
        <v>0.1</v>
      </c>
      <c r="AD100" s="46">
        <f>INDEX(Allocations[#All],MATCH($C99,Allocations[[#All],[Invoice_Group]],0),MATCH($B$3,Allocations[#Headers],0))</f>
        <v>0.1</v>
      </c>
      <c r="AE100" s="46">
        <f>INDEX(Allocations[#All],MATCH($C99,Allocations[[#All],[Invoice_Group]],0),MATCH($B$3,Allocations[#Headers],0))</f>
        <v>0.1</v>
      </c>
      <c r="AF100" s="46">
        <f>INDEX(Allocations[#All],MATCH($C99,Allocations[[#All],[Invoice_Group]],0),MATCH($B$3,Allocations[#Headers],0))</f>
        <v>0.1</v>
      </c>
      <c r="AG100" s="46">
        <f>INDEX(Allocations[#All],MATCH($C99,Allocations[[#All],[Invoice_Group]],0),MATCH($B$3,Allocations[#Headers],0))</f>
        <v>0.1</v>
      </c>
      <c r="AH100" s="46">
        <f>INDEX(Allocations[#All],MATCH($C99,Allocations[[#All],[Invoice_Group]],0),MATCH($B$3,Allocations[#Headers],0))</f>
        <v>0.1</v>
      </c>
      <c r="AI100" s="46">
        <f>INDEX(Allocations[#All],MATCH($C99,Allocations[[#All],[Invoice_Group]],0),MATCH($B$3,Allocations[#Headers],0))</f>
        <v>0.1</v>
      </c>
      <c r="AJ100" s="46">
        <f>INDEX(Allocations[#All],MATCH($C99,Allocations[[#All],[Invoice_Group]],0),MATCH($B$3,Allocations[#Headers],0))</f>
        <v>0.1</v>
      </c>
      <c r="AK100" s="46">
        <f>INDEX(Allocations[#All],MATCH($C99,Allocations[[#All],[Invoice_Group]],0),MATCH($B$3,Allocations[#Headers],0))</f>
        <v>0.1</v>
      </c>
      <c r="AL100" s="46">
        <f>INDEX(Allocations[#All],MATCH($C99,Allocations[[#All],[Invoice_Group]],0),MATCH($B$3,Allocations[#Headers],0))</f>
        <v>0.1</v>
      </c>
      <c r="AM100" s="46">
        <f>INDEX(Allocations[#All],MATCH($C99,Allocations[[#All],[Invoice_Group]],0),MATCH($B$3,Allocations[#Headers],0))</f>
        <v>0.1</v>
      </c>
      <c r="AN100" s="46">
        <f>INDEX(Allocations[#All],MATCH($C99,Allocations[[#All],[Invoice_Group]],0),MATCH($B$3,Allocations[#Headers],0))</f>
        <v>0.1</v>
      </c>
      <c r="AO100" s="46">
        <f>INDEX(Allocations[#All],MATCH($C99,Allocations[[#All],[Invoice_Group]],0),MATCH($B$3,Allocations[#Headers],0))</f>
        <v>0.1</v>
      </c>
      <c r="AP100" s="46">
        <f>INDEX(Allocations[#All],MATCH($C99,Allocations[[#All],[Invoice_Group]],0),MATCH($B$3,Allocations[#Headers],0))</f>
        <v>0.1</v>
      </c>
      <c r="AQ100" s="46">
        <f>INDEX(Allocations[#All],MATCH($C99,Allocations[[#All],[Invoice_Group]],0),MATCH($B$3,Allocations[#Headers],0))</f>
        <v>0.1</v>
      </c>
      <c r="AR100" s="46">
        <f>INDEX(Allocations[#All],MATCH($C99,Allocations[[#All],[Invoice_Group]],0),MATCH($B$3,Allocations[#Headers],0))</f>
        <v>0.1</v>
      </c>
      <c r="AS100" s="46">
        <f>INDEX(Allocations[#All],MATCH($C99,Allocations[[#All],[Invoice_Group]],0),MATCH($B$3,Allocations[#Headers],0))</f>
        <v>0.1</v>
      </c>
      <c r="AT100" s="46">
        <f>INDEX(Allocations[#All],MATCH($C99,Allocations[[#All],[Invoice_Group]],0),MATCH($B$3,Allocations[#Headers],0))</f>
        <v>0.1</v>
      </c>
      <c r="AU100" s="46">
        <f>INDEX(Allocations[#All],MATCH($C99,Allocations[[#All],[Invoice_Group]],0),MATCH($B$3,Allocations[#Headers],0))</f>
        <v>0.1</v>
      </c>
      <c r="AV100" s="46">
        <f>INDEX(Allocations[#All],MATCH($C99,Allocations[[#All],[Invoice_Group]],0),MATCH($B$3,Allocations[#Headers],0))</f>
        <v>0.1</v>
      </c>
      <c r="AW100" s="46">
        <f>INDEX(Allocations[#All],MATCH($C99,Allocations[[#All],[Invoice_Group]],0),MATCH($B$3,Allocations[#Headers],0))</f>
        <v>0.1</v>
      </c>
      <c r="AX100" s="46">
        <f>INDEX(Allocations[#All],MATCH($C99,Allocations[[#All],[Invoice_Group]],0),MATCH($B$3,Allocations[#Headers],0))</f>
        <v>0.1</v>
      </c>
      <c r="AY100" s="46">
        <f>INDEX(Allocations[#All],MATCH($C99,Allocations[[#All],[Invoice_Group]],0),MATCH($B$3,Allocations[#Headers],0))</f>
        <v>0.1</v>
      </c>
      <c r="AZ100" s="46">
        <f>INDEX(Allocations[#All],MATCH($C99,Allocations[[#All],[Invoice_Group]],0),MATCH($B$3,Allocations[#Headers],0))</f>
        <v>0.1</v>
      </c>
      <c r="BA100" s="46">
        <f>INDEX(Allocations[#All],MATCH($C99,Allocations[[#All],[Invoice_Group]],0),MATCH($B$3,Allocations[#Headers],0))</f>
        <v>0.1</v>
      </c>
      <c r="BB100" s="46">
        <f>INDEX(Allocations[#All],MATCH($C99,Allocations[[#All],[Invoice_Group]],0),MATCH($B$3,Allocations[#Headers],0))</f>
        <v>0.1</v>
      </c>
      <c r="BC100" s="46">
        <f>INDEX(Allocations[#All],MATCH($C99,Allocations[[#All],[Invoice_Group]],0),MATCH($B$3,Allocations[#Headers],0))</f>
        <v>0.1</v>
      </c>
      <c r="BD100" s="46">
        <f>INDEX(Allocations[#All],MATCH($C99,Allocations[[#All],[Invoice_Group]],0),MATCH($B$3,Allocations[#Headers],0))</f>
        <v>0.1</v>
      </c>
      <c r="BE100" s="46">
        <f>INDEX(Allocations[#All],MATCH($C99,Allocations[[#All],[Invoice_Group]],0),MATCH($B$3,Allocations[#Headers],0))</f>
        <v>0.1</v>
      </c>
      <c r="BF100" s="46">
        <f>INDEX(Allocations[#All],MATCH($C99,Allocations[[#All],[Invoice_Group]],0),MATCH($B$3,Allocations[#Headers],0))</f>
        <v>0.1</v>
      </c>
      <c r="BG100" s="46">
        <f>INDEX(Allocations[#All],MATCH($C99,Allocations[[#All],[Invoice_Group]],0),MATCH($B$3,Allocations[#Headers],0))</f>
        <v>0.1</v>
      </c>
      <c r="BH100" s="46">
        <f>INDEX(Allocations[#All],MATCH($C99,Allocations[[#All],[Invoice_Group]],0),MATCH($B$3,Allocations[#Headers],0))</f>
        <v>0.1</v>
      </c>
      <c r="BI100" s="46">
        <f>INDEX(Allocations[#All],MATCH($C99,Allocations[[#All],[Invoice_Group]],0),MATCH($B$3,Allocations[#Headers],0))</f>
        <v>0.1</v>
      </c>
      <c r="BJ100" s="46">
        <f>INDEX(Allocations[#All],MATCH($C99,Allocations[[#All],[Invoice_Group]],0),MATCH($B$3,Allocations[#Headers],0))</f>
        <v>0.1</v>
      </c>
      <c r="BK100" s="46">
        <f>INDEX(Allocations[#All],MATCH($C99,Allocations[[#All],[Invoice_Group]],0),MATCH($B$3,Allocations[#Headers],0))</f>
        <v>0.1</v>
      </c>
      <c r="BL100" s="46">
        <f>INDEX(Allocations[#All],MATCH($C99,Allocations[[#All],[Invoice_Group]],0),MATCH($B$3,Allocations[#Headers],0))</f>
        <v>0.1</v>
      </c>
      <c r="BM100" s="46">
        <f>INDEX(Allocations[#All],MATCH($C99,Allocations[[#All],[Invoice_Group]],0),MATCH($B$3,Allocations[#Headers],0))</f>
        <v>0.1</v>
      </c>
      <c r="BN100" s="46">
        <f>INDEX(Allocations[#All],MATCH($C99,Allocations[[#All],[Invoice_Group]],0),MATCH($B$3,Allocations[#Headers],0))</f>
        <v>0.1</v>
      </c>
      <c r="BO100" s="46">
        <f>INDEX(Allocations[#All],MATCH($C99,Allocations[[#All],[Invoice_Group]],0),MATCH($B$3,Allocations[#Headers],0))</f>
        <v>0.1</v>
      </c>
      <c r="BP100" s="46">
        <f>INDEX(Allocations[#All],MATCH($C99,Allocations[[#All],[Invoice_Group]],0),MATCH($B$3,Allocations[#Headers],0))</f>
        <v>0.1</v>
      </c>
      <c r="BQ100" s="46">
        <f>INDEX(Allocations[#All],MATCH($C99,Allocations[[#All],[Invoice_Group]],0),MATCH($B$3,Allocations[#Headers],0))</f>
        <v>0.1</v>
      </c>
      <c r="BR100" s="46">
        <f>INDEX(Allocations[#All],MATCH($C99,Allocations[[#All],[Invoice_Group]],0),MATCH($B$3,Allocations[#Headers],0))</f>
        <v>0.1</v>
      </c>
      <c r="BS100" s="46">
        <f>INDEX(Allocations[#All],MATCH($C99,Allocations[[#All],[Invoice_Group]],0),MATCH($B$3,Allocations[#Headers],0))</f>
        <v>0.1</v>
      </c>
      <c r="BT100" s="46">
        <f>INDEX(Allocations[#All],MATCH($C99,Allocations[[#All],[Invoice_Group]],0),MATCH($B$3,Allocations[#Headers],0))</f>
        <v>0.1</v>
      </c>
      <c r="BU100" s="46">
        <f>INDEX(Allocations[#All],MATCH($C99,Allocations[[#All],[Invoice_Group]],0),MATCH($B$3,Allocations[#Headers],0))</f>
        <v>0.1</v>
      </c>
      <c r="BV100" s="46">
        <f>INDEX(Allocations[#All],MATCH($C99,Allocations[[#All],[Invoice_Group]],0),MATCH($B$3,Allocations[#Headers],0))</f>
        <v>0.1</v>
      </c>
      <c r="BW100" s="46">
        <f>INDEX(Allocations[#All],MATCH($C99,Allocations[[#All],[Invoice_Group]],0),MATCH($B$3,Allocations[#Headers],0))</f>
        <v>0.1</v>
      </c>
      <c r="BX100" s="46">
        <f>INDEX(Allocations[#All],MATCH($C99,Allocations[[#All],[Invoice_Group]],0),MATCH($B$3,Allocations[#Headers],0))</f>
        <v>0.1</v>
      </c>
      <c r="BY100" s="46">
        <f>INDEX(Allocations[#All],MATCH($C99,Allocations[[#All],[Invoice_Group]],0),MATCH($B$3,Allocations[#Headers],0))</f>
        <v>0.1</v>
      </c>
      <c r="BZ100" s="46">
        <f>INDEX(Allocations[#All],MATCH($C99,Allocations[[#All],[Invoice_Group]],0),MATCH($B$3,Allocations[#Headers],0))</f>
        <v>0.1</v>
      </c>
      <c r="CA100" s="46">
        <f>INDEX(Allocations[#All],MATCH($C99,Allocations[[#All],[Invoice_Group]],0),MATCH($B$3,Allocations[#Headers],0))</f>
        <v>0.1</v>
      </c>
      <c r="CB100" s="46">
        <f>INDEX(Allocations[#All],MATCH($C99,Allocations[[#All],[Invoice_Group]],0),MATCH($B$3,Allocations[#Headers],0))</f>
        <v>0.1</v>
      </c>
      <c r="CC100" s="46">
        <f>INDEX(Allocations[#All],MATCH($C99,Allocations[[#All],[Invoice_Group]],0),MATCH($B$3,Allocations[#Headers],0))</f>
        <v>0.1</v>
      </c>
      <c r="CD100" s="46">
        <f>INDEX(Allocations[#All],MATCH($C99,Allocations[[#All],[Invoice_Group]],0),MATCH($B$3,Allocations[#Headers],0))</f>
        <v>0.1</v>
      </c>
      <c r="CE100" s="46">
        <f>INDEX(Allocations[#All],MATCH($C99,Allocations[[#All],[Invoice_Group]],0),MATCH($B$3,Allocations[#Headers],0))</f>
        <v>0.1</v>
      </c>
      <c r="CF100" s="46">
        <f>INDEX(Allocations[#All],MATCH($C99,Allocations[[#All],[Invoice_Group]],0),MATCH($B$3,Allocations[#Headers],0))</f>
        <v>0.1</v>
      </c>
      <c r="CG100" s="46">
        <f>INDEX(Allocations[#All],MATCH($C99,Allocations[[#All],[Invoice_Group]],0),MATCH($B$3,Allocations[#Headers],0))</f>
        <v>0.1</v>
      </c>
      <c r="CH100" s="46">
        <f>INDEX(Allocations[#All],MATCH($C99,Allocations[[#All],[Invoice_Group]],0),MATCH($B$3,Allocations[#Headers],0))</f>
        <v>0.1</v>
      </c>
      <c r="CI100" s="46">
        <f>INDEX(Allocations[#All],MATCH($C99,Allocations[[#All],[Invoice_Group]],0),MATCH($B$3,Allocations[#Headers],0))</f>
        <v>0.1</v>
      </c>
      <c r="CJ100" s="46">
        <f>INDEX(Allocations[#All],MATCH($C99,Allocations[[#All],[Invoice_Group]],0),MATCH($B$3,Allocations[#Headers],0))</f>
        <v>0.1</v>
      </c>
      <c r="CK100" s="46">
        <f>INDEX(Allocations[#All],MATCH($C99,Allocations[[#All],[Invoice_Group]],0),MATCH($B$3,Allocations[#Headers],0))</f>
        <v>0.1</v>
      </c>
      <c r="CL100" s="46">
        <f>INDEX(Allocations[#All],MATCH($C99,Allocations[[#All],[Invoice_Group]],0),MATCH($B$3,Allocations[#Headers],0))</f>
        <v>0.1</v>
      </c>
      <c r="CM100" s="46">
        <f>INDEX(Allocations[#All],MATCH($C99,Allocations[[#All],[Invoice_Group]],0),MATCH($B$3,Allocations[#Headers],0))</f>
        <v>0.1</v>
      </c>
      <c r="CN100" s="46">
        <f>INDEX(Allocations[#All],MATCH($C99,Allocations[[#All],[Invoice_Group]],0),MATCH($B$3,Allocations[#Headers],0))</f>
        <v>0.1</v>
      </c>
      <c r="CO100" s="46">
        <f>INDEX(Allocations[#All],MATCH($C99,Allocations[[#All],[Invoice_Group]],0),MATCH($B$3,Allocations[#Headers],0))</f>
        <v>0.1</v>
      </c>
      <c r="CP100" s="46">
        <f>INDEX(Allocations[#All],MATCH($C99,Allocations[[#All],[Invoice_Group]],0),MATCH($B$3,Allocations[#Headers],0))</f>
        <v>0.1</v>
      </c>
      <c r="CQ100" s="46">
        <f>INDEX(Allocations[#All],MATCH($C99,Allocations[[#All],[Invoice_Group]],0),MATCH($B$3,Allocations[#Headers],0))</f>
        <v>0.1</v>
      </c>
      <c r="CR100" s="46">
        <f>INDEX(Allocations[#All],MATCH($C99,Allocations[[#All],[Invoice_Group]],0),MATCH($B$3,Allocations[#Headers],0))</f>
        <v>0.1</v>
      </c>
      <c r="CS100" s="46">
        <f>INDEX(Allocations[#All],MATCH($C99,Allocations[[#All],[Invoice_Group]],0),MATCH($B$3,Allocations[#Headers],0))</f>
        <v>0.1</v>
      </c>
      <c r="CT100" s="46">
        <f>INDEX(Allocations[#All],MATCH($C99,Allocations[[#All],[Invoice_Group]],0),MATCH($B$3,Allocations[#Headers],0))</f>
        <v>0.1</v>
      </c>
      <c r="CU100" s="46">
        <f>INDEX(Allocations[#All],MATCH($C99,Allocations[[#All],[Invoice_Group]],0),MATCH($B$3,Allocations[#Headers],0))</f>
        <v>0.1</v>
      </c>
      <c r="CV100" s="46">
        <f>INDEX(Allocations[#All],MATCH($C99,Allocations[[#All],[Invoice_Group]],0),MATCH($B$3,Allocations[#Headers],0))</f>
        <v>0.1</v>
      </c>
      <c r="CW100" s="46">
        <f>INDEX(Allocations[#All],MATCH($C99,Allocations[[#All],[Invoice_Group]],0),MATCH($B$3,Allocations[#Headers],0))</f>
        <v>0.1</v>
      </c>
      <c r="CX100" s="46">
        <f>INDEX(Allocations[#All],MATCH($C99,Allocations[[#All],[Invoice_Group]],0),MATCH($B$3,Allocations[#Headers],0))</f>
        <v>0.1</v>
      </c>
      <c r="CY100" s="46">
        <f>INDEX(Allocations[#All],MATCH($C99,Allocations[[#All],[Invoice_Group]],0),MATCH($B$3,Allocations[#Headers],0))</f>
        <v>0.1</v>
      </c>
      <c r="CZ100" s="46">
        <f>INDEX(Allocations[#All],MATCH($C99,Allocations[[#All],[Invoice_Group]],0),MATCH($B$3,Allocations[#Headers],0))</f>
        <v>0.1</v>
      </c>
      <c r="DA100" s="46">
        <f>INDEX(Allocations[#All],MATCH($C99,Allocations[[#All],[Invoice_Group]],0),MATCH($B$3,Allocations[#Headers],0))</f>
        <v>0.1</v>
      </c>
      <c r="DB100" s="46">
        <f>INDEX(Allocations[#All],MATCH($C99,Allocations[[#All],[Invoice_Group]],0),MATCH($B$3,Allocations[#Headers],0))</f>
        <v>0.1</v>
      </c>
      <c r="DC100" s="46">
        <f>INDEX(Allocations[#All],MATCH($C99,Allocations[[#All],[Invoice_Group]],0),MATCH($B$3,Allocations[#Headers],0))</f>
        <v>0.1</v>
      </c>
      <c r="DD100" s="46">
        <f>INDEX(Allocations[#All],MATCH($C99,Allocations[[#All],[Invoice_Group]],0),MATCH($B$3,Allocations[#Headers],0))</f>
        <v>0.1</v>
      </c>
      <c r="DE100" s="46">
        <f>INDEX(Allocations[#All],MATCH($C99,Allocations[[#All],[Invoice_Group]],0),MATCH($B$3,Allocations[#Headers],0))</f>
        <v>0.1</v>
      </c>
      <c r="DF100" s="46">
        <f>INDEX(Allocations[#All],MATCH($C99,Allocations[[#All],[Invoice_Group]],0),MATCH($B$3,Allocations[#Headers],0))</f>
        <v>0.1</v>
      </c>
      <c r="DG100" s="46">
        <f>INDEX(Allocations[#All],MATCH($C99,Allocations[[#All],[Invoice_Group]],0),MATCH($B$3,Allocations[#Headers],0))</f>
        <v>0.1</v>
      </c>
      <c r="DH100" s="46">
        <f>INDEX(Allocations[#All],MATCH($C99,Allocations[[#All],[Invoice_Group]],0),MATCH($B$3,Allocations[#Headers],0))</f>
        <v>0.1</v>
      </c>
      <c r="DI100" s="46">
        <f>INDEX(Allocations[#All],MATCH($C99,Allocations[[#All],[Invoice_Group]],0),MATCH($B$3,Allocations[#Headers],0))</f>
        <v>0.1</v>
      </c>
      <c r="DJ100" s="46">
        <f>INDEX(Allocations[#All],MATCH($C99,Allocations[[#All],[Invoice_Group]],0),MATCH($B$3,Allocations[#Headers],0))</f>
        <v>0.1</v>
      </c>
      <c r="DK100" s="46">
        <f>INDEX(Allocations[#All],MATCH($C99,Allocations[[#All],[Invoice_Group]],0),MATCH($B$3,Allocations[#Headers],0))</f>
        <v>0.1</v>
      </c>
      <c r="DL100" s="46">
        <f>INDEX(Allocations[#All],MATCH($C99,Allocations[[#All],[Invoice_Group]],0),MATCH($B$3,Allocations[#Headers],0))</f>
        <v>0.1</v>
      </c>
      <c r="DM100" s="46">
        <f>INDEX(Allocations[#All],MATCH($C99,Allocations[[#All],[Invoice_Group]],0),MATCH($B$3,Allocations[#Headers],0))</f>
        <v>0.1</v>
      </c>
      <c r="DN100" s="46">
        <f>INDEX(Allocations[#All],MATCH($C99,Allocations[[#All],[Invoice_Group]],0),MATCH($B$3,Allocations[#Headers],0))</f>
        <v>0.1</v>
      </c>
      <c r="DO100" s="46">
        <f>INDEX(Allocations[#All],MATCH($C99,Allocations[[#All],[Invoice_Group]],0),MATCH($B$3,Allocations[#Headers],0))</f>
        <v>0.1</v>
      </c>
      <c r="DP100" s="46">
        <f>INDEX(Allocations[#All],MATCH($C99,Allocations[[#All],[Invoice_Group]],0),MATCH($B$3,Allocations[#Headers],0))</f>
        <v>0.1</v>
      </c>
      <c r="DQ100" s="46">
        <f>INDEX(Allocations[#All],MATCH($C99,Allocations[[#All],[Invoice_Group]],0),MATCH($B$3,Allocations[#Headers],0))</f>
        <v>0.1</v>
      </c>
      <c r="DR100" s="46">
        <f>INDEX(Allocations[#All],MATCH($C99,Allocations[[#All],[Invoice_Group]],0),MATCH($B$3,Allocations[#Headers],0))</f>
        <v>0.1</v>
      </c>
      <c r="DS100" s="46">
        <f>INDEX(Allocations[#All],MATCH($C99,Allocations[[#All],[Invoice_Group]],0),MATCH($B$3,Allocations[#Headers],0))</f>
        <v>0.1</v>
      </c>
      <c r="DT100" s="46">
        <f>INDEX(Allocations[#All],MATCH($C99,Allocations[[#All],[Invoice_Group]],0),MATCH($B$3,Allocations[#Headers],0))</f>
        <v>0.1</v>
      </c>
      <c r="DU100" s="46">
        <f>INDEX(Allocations[#All],MATCH($C99,Allocations[[#All],[Invoice_Group]],0),MATCH($B$3,Allocations[#Headers],0))</f>
        <v>0.1</v>
      </c>
      <c r="DV100" s="46">
        <f>INDEX(Allocations[#All],MATCH($C99,Allocations[[#All],[Invoice_Group]],0),MATCH($B$3,Allocations[#Headers],0))</f>
        <v>0.1</v>
      </c>
      <c r="DW100" s="46">
        <f>INDEX(Allocations[#All],MATCH($C99,Allocations[[#All],[Invoice_Group]],0),MATCH($B$3,Allocations[#Headers],0))</f>
        <v>0.1</v>
      </c>
      <c r="DX100" s="46">
        <f>INDEX(Allocations[#All],MATCH($C99,Allocations[[#All],[Invoice_Group]],0),MATCH($B$3,Allocations[#Headers],0))</f>
        <v>0.1</v>
      </c>
      <c r="DY100" s="46">
        <f>INDEX(Allocations[#All],MATCH($C99,Allocations[[#All],[Invoice_Group]],0),MATCH($B$3,Allocations[#Headers],0))</f>
        <v>0.1</v>
      </c>
      <c r="DZ100" s="46">
        <f>INDEX(Allocations[#All],MATCH($C99,Allocations[[#All],[Invoice_Group]],0),MATCH($B$3,Allocations[#Headers],0))</f>
        <v>0.1</v>
      </c>
      <c r="EA100" s="46">
        <f>INDEX(Allocations[#All],MATCH($C99,Allocations[[#All],[Invoice_Group]],0),MATCH($B$3,Allocations[#Headers],0))</f>
        <v>0.1</v>
      </c>
      <c r="EB100" s="46">
        <f>INDEX(Allocations[#All],MATCH($C99,Allocations[[#All],[Invoice_Group]],0),MATCH($B$3,Allocations[#Headers],0))</f>
        <v>0.1</v>
      </c>
      <c r="EC100" s="46">
        <f>INDEX(Allocations[#All],MATCH($C99,Allocations[[#All],[Invoice_Group]],0),MATCH($B$3,Allocations[#Headers],0))</f>
        <v>0.1</v>
      </c>
      <c r="ED100" s="46">
        <f>INDEX(Allocations[#All],MATCH($C99,Allocations[[#All],[Invoice_Group]],0),MATCH($B$3,Allocations[#Headers],0))</f>
        <v>0.1</v>
      </c>
      <c r="EE100" s="46">
        <f>INDEX(Allocations[#All],MATCH($C99,Allocations[[#All],[Invoice_Group]],0),MATCH($B$3,Allocations[#Headers],0))</f>
        <v>0.1</v>
      </c>
      <c r="EF100" s="46">
        <f>INDEX(Allocations[#All],MATCH($C99,Allocations[[#All],[Invoice_Group]],0),MATCH($B$3,Allocations[#Headers],0))</f>
        <v>0.1</v>
      </c>
      <c r="EG100" s="46">
        <f>INDEX(Allocations[#All],MATCH($C99,Allocations[[#All],[Invoice_Group]],0),MATCH($B$3,Allocations[#Headers],0))</f>
        <v>0.1</v>
      </c>
      <c r="EH100" s="46">
        <f>INDEX(Allocations[#All],MATCH($C99,Allocations[[#All],[Invoice_Group]],0),MATCH($B$3,Allocations[#Headers],0))</f>
        <v>0.1</v>
      </c>
      <c r="EI100" s="46">
        <f>INDEX(Allocations[#All],MATCH($C99,Allocations[[#All],[Invoice_Group]],0),MATCH($B$3,Allocations[#Headers],0))</f>
        <v>0.1</v>
      </c>
      <c r="EJ100" s="46">
        <f>INDEX(Allocations[#All],MATCH($C99,Allocations[[#All],[Invoice_Group]],0),MATCH($B$3,Allocations[#Headers],0))</f>
        <v>0.1</v>
      </c>
      <c r="EK100" s="46">
        <f>INDEX(Allocations[#All],MATCH($C99,Allocations[[#All],[Invoice_Group]],0),MATCH($B$3,Allocations[#Headers],0))</f>
        <v>0.1</v>
      </c>
      <c r="EL100" s="46">
        <f>INDEX(Allocations[#All],MATCH($C99,Allocations[[#All],[Invoice_Group]],0),MATCH($B$3,Allocations[#Headers],0))</f>
        <v>0.1</v>
      </c>
      <c r="EM100" s="46">
        <f>INDEX(Allocations[#All],MATCH($C99,Allocations[[#All],[Invoice_Group]],0),MATCH($B$3,Allocations[#Headers],0))</f>
        <v>0.1</v>
      </c>
      <c r="EN100" s="46">
        <f>INDEX(Allocations[#All],MATCH($C99,Allocations[[#All],[Invoice_Group]],0),MATCH($B$3,Allocations[#Headers],0))</f>
        <v>0.1</v>
      </c>
      <c r="EO100" s="46">
        <f>INDEX(Allocations[#All],MATCH($C99,Allocations[[#All],[Invoice_Group]],0),MATCH($B$3,Allocations[#Headers],0))</f>
        <v>0.1</v>
      </c>
      <c r="EP100" s="46">
        <f>INDEX(Allocations[#All],MATCH($C99,Allocations[[#All],[Invoice_Group]],0),MATCH($B$3,Allocations[#Headers],0))</f>
        <v>0.1</v>
      </c>
      <c r="EQ100" s="46">
        <f>INDEX(Allocations[#All],MATCH($C99,Allocations[[#All],[Invoice_Group]],0),MATCH($B$3,Allocations[#Headers],0))</f>
        <v>0.1</v>
      </c>
      <c r="ER100" s="46">
        <f>INDEX(Allocations[#All],MATCH($C99,Allocations[[#All],[Invoice_Group]],0),MATCH($B$3,Allocations[#Headers],0))</f>
        <v>0.1</v>
      </c>
      <c r="ES100" s="46">
        <f>INDEX(Allocations[#All],MATCH($C99,Allocations[[#All],[Invoice_Group]],0),MATCH($B$3,Allocations[#Headers],0))</f>
        <v>0.1</v>
      </c>
      <c r="ET100" s="46">
        <f>INDEX(Allocations[#All],MATCH($C99,Allocations[[#All],[Invoice_Group]],0),MATCH($B$3,Allocations[#Headers],0))</f>
        <v>0.1</v>
      </c>
      <c r="EU100" s="46">
        <f>INDEX(Allocations[#All],MATCH($C99,Allocations[[#All],[Invoice_Group]],0),MATCH($B$3,Allocations[#Headers],0))</f>
        <v>0.1</v>
      </c>
      <c r="EV100" s="46">
        <f>INDEX(Allocations[#All],MATCH($C99,Allocations[[#All],[Invoice_Group]],0),MATCH($B$3,Allocations[#Headers],0))</f>
        <v>0.1</v>
      </c>
      <c r="EW100" s="46">
        <f>INDEX(Allocations[#All],MATCH($C99,Allocations[[#All],[Invoice_Group]],0),MATCH($B$3,Allocations[#Headers],0))</f>
        <v>0.1</v>
      </c>
      <c r="EX100" s="46">
        <f>INDEX(Allocations[#All],MATCH($C99,Allocations[[#All],[Invoice_Group]],0),MATCH($B$3,Allocations[#Headers],0))</f>
        <v>0.1</v>
      </c>
      <c r="EY100" s="46">
        <f>INDEX(Allocations[#All],MATCH($C99,Allocations[[#All],[Invoice_Group]],0),MATCH($B$3,Allocations[#Headers],0))</f>
        <v>0.1</v>
      </c>
      <c r="EZ100" s="46">
        <f>INDEX(Allocations[#All],MATCH($C99,Allocations[[#All],[Invoice_Group]],0),MATCH($B$3,Allocations[#Headers],0))</f>
        <v>0.1</v>
      </c>
      <c r="FA100" s="46">
        <f>INDEX(Allocations[#All],MATCH($C99,Allocations[[#All],[Invoice_Group]],0),MATCH($B$3,Allocations[#Headers],0))</f>
        <v>0.1</v>
      </c>
      <c r="FB100" s="46">
        <f>INDEX(Allocations[#All],MATCH($C99,Allocations[[#All],[Invoice_Group]],0),MATCH($B$3,Allocations[#Headers],0))</f>
        <v>0.1</v>
      </c>
      <c r="FC100" s="46">
        <f>INDEX(Allocations[#All],MATCH($C99,Allocations[[#All],[Invoice_Group]],0),MATCH($B$3,Allocations[#Headers],0))</f>
        <v>0.1</v>
      </c>
      <c r="FD100" s="46">
        <f>INDEX(Allocations[#All],MATCH($C99,Allocations[[#All],[Invoice_Group]],0),MATCH($B$3,Allocations[#Headers],0))</f>
        <v>0.1</v>
      </c>
      <c r="FE100" s="46">
        <f>INDEX(Allocations[#All],MATCH($C99,Allocations[[#All],[Invoice_Group]],0),MATCH($B$3,Allocations[#Headers],0))</f>
        <v>0.1</v>
      </c>
      <c r="FF100" s="46">
        <f>INDEX(Allocations[#All],MATCH($C99,Allocations[[#All],[Invoice_Group]],0),MATCH($B$3,Allocations[#Headers],0))</f>
        <v>0.1</v>
      </c>
      <c r="FG100" s="46">
        <f>INDEX(Allocations[#All],MATCH($C99,Allocations[[#All],[Invoice_Group]],0),MATCH($B$3,Allocations[#Headers],0))</f>
        <v>0.1</v>
      </c>
      <c r="FH100" s="46">
        <f>INDEX(Allocations[#All],MATCH($C99,Allocations[[#All],[Invoice_Group]],0),MATCH($B$3,Allocations[#Headers],0))</f>
        <v>0.1</v>
      </c>
      <c r="FI100" s="46">
        <f>INDEX(Allocations[#All],MATCH($C99,Allocations[[#All],[Invoice_Group]],0),MATCH($B$3,Allocations[#Headers],0))</f>
        <v>0.1</v>
      </c>
      <c r="FJ100" s="46">
        <f>INDEX(Allocations[#All],MATCH($C99,Allocations[[#All],[Invoice_Group]],0),MATCH($B$3,Allocations[#Headers],0))</f>
        <v>0.1</v>
      </c>
      <c r="FK100" s="46">
        <f>INDEX(Allocations[#All],MATCH($C99,Allocations[[#All],[Invoice_Group]],0),MATCH($B$3,Allocations[#Headers],0))</f>
        <v>0.1</v>
      </c>
      <c r="FL100" s="46">
        <f>INDEX(Allocations[#All],MATCH($C99,Allocations[[#All],[Invoice_Group]],0),MATCH($B$3,Allocations[#Headers],0))</f>
        <v>0.1</v>
      </c>
      <c r="FM100" s="46">
        <f>INDEX(Allocations[#All],MATCH($C99,Allocations[[#All],[Invoice_Group]],0),MATCH($B$3,Allocations[#Headers],0))</f>
        <v>0.1</v>
      </c>
      <c r="FN100" s="46">
        <f>INDEX(Allocations[#All],MATCH($C99,Allocations[[#All],[Invoice_Group]],0),MATCH($B$3,Allocations[#Headers],0))</f>
        <v>0.1</v>
      </c>
      <c r="FO100" s="46">
        <f>INDEX(Allocations[#All],MATCH($C99,Allocations[[#All],[Invoice_Group]],0),MATCH($B$3,Allocations[#Headers],0))</f>
        <v>0.1</v>
      </c>
      <c r="FP100" s="46">
        <f>INDEX(Allocations[#All],MATCH($C99,Allocations[[#All],[Invoice_Group]],0),MATCH($B$3,Allocations[#Headers],0))</f>
        <v>0.1</v>
      </c>
      <c r="FQ100" s="46">
        <f>INDEX(Allocations[#All],MATCH($C99,Allocations[[#All],[Invoice_Group]],0),MATCH($B$3,Allocations[#Headers],0))</f>
        <v>0.1</v>
      </c>
      <c r="FR100" s="46">
        <f>INDEX(Allocations[#All],MATCH($C99,Allocations[[#All],[Invoice_Group]],0),MATCH($B$3,Allocations[#Headers],0))</f>
        <v>0.1</v>
      </c>
      <c r="FS100" s="46">
        <f>INDEX(Allocations[#All],MATCH($C99,Allocations[[#All],[Invoice_Group]],0),MATCH($B$3,Allocations[#Headers],0))</f>
        <v>0.1</v>
      </c>
      <c r="FT100" s="46">
        <f>INDEX(Allocations[#All],MATCH($C99,Allocations[[#All],[Invoice_Group]],0),MATCH($B$3,Allocations[#Headers],0))</f>
        <v>0.1</v>
      </c>
      <c r="FU100" s="46">
        <f>INDEX(Allocations[#All],MATCH($C99,Allocations[[#All],[Invoice_Group]],0),MATCH($B$3,Allocations[#Headers],0))</f>
        <v>0.1</v>
      </c>
      <c r="FV100" s="46">
        <f>INDEX(Allocations[#All],MATCH($C99,Allocations[[#All],[Invoice_Group]],0),MATCH($B$3,Allocations[#Headers],0))</f>
        <v>0.1</v>
      </c>
      <c r="FW100" s="46">
        <f>INDEX(Allocations[#All],MATCH($C99,Allocations[[#All],[Invoice_Group]],0),MATCH($B$3,Allocations[#Headers],0))</f>
        <v>0.1</v>
      </c>
      <c r="FX100" s="46">
        <f>INDEX(Allocations[#All],MATCH($C99,Allocations[[#All],[Invoice_Group]],0),MATCH($B$3,Allocations[#Headers],0))</f>
        <v>0.1</v>
      </c>
      <c r="FY100" s="46">
        <f>INDEX(Allocations[#All],MATCH($C99,Allocations[[#All],[Invoice_Group]],0),MATCH($B$3,Allocations[#Headers],0))</f>
        <v>0.1</v>
      </c>
      <c r="FZ100" s="46">
        <f>INDEX(Allocations[#All],MATCH($C99,Allocations[[#All],[Invoice_Group]],0),MATCH($B$3,Allocations[#Headers],0))</f>
        <v>0.1</v>
      </c>
      <c r="GA100" s="46">
        <f>INDEX(Allocations[#All],MATCH($C99,Allocations[[#All],[Invoice_Group]],0),MATCH($B$3,Allocations[#Headers],0))</f>
        <v>0.1</v>
      </c>
      <c r="GB100" s="46">
        <f>INDEX(Allocations[#All],MATCH($C99,Allocations[[#All],[Invoice_Group]],0),MATCH($B$3,Allocations[#Headers],0))</f>
        <v>0.1</v>
      </c>
      <c r="GC100" s="46">
        <f>INDEX(Allocations[#All],MATCH($C99,Allocations[[#All],[Invoice_Group]],0),MATCH($B$3,Allocations[#Headers],0))</f>
        <v>0.1</v>
      </c>
      <c r="GD100" s="46">
        <f>INDEX(Allocations[#All],MATCH($C99,Allocations[[#All],[Invoice_Group]],0),MATCH($B$3,Allocations[#Headers],0))</f>
        <v>0.1</v>
      </c>
      <c r="GE100" s="46">
        <f>INDEX(Allocations[#All],MATCH($C99,Allocations[[#All],[Invoice_Group]],0),MATCH($B$3,Allocations[#Headers],0))</f>
        <v>0.1</v>
      </c>
      <c r="GF100" s="46">
        <f>INDEX(Allocations[#All],MATCH($C99,Allocations[[#All],[Invoice_Group]],0),MATCH($B$3,Allocations[#Headers],0))</f>
        <v>0.1</v>
      </c>
      <c r="GG100" s="46">
        <f>INDEX(Allocations[#All],MATCH($C99,Allocations[[#All],[Invoice_Group]],0),MATCH($B$3,Allocations[#Headers],0))</f>
        <v>0.1</v>
      </c>
      <c r="GH100" s="46">
        <f>INDEX(Allocations[#All],MATCH($C99,Allocations[[#All],[Invoice_Group]],0),MATCH($B$3,Allocations[#Headers],0))</f>
        <v>0.1</v>
      </c>
      <c r="GI100" s="46">
        <f>INDEX(Allocations[#All],MATCH($C99,Allocations[[#All],[Invoice_Group]],0),MATCH($B$3,Allocations[#Headers],0))</f>
        <v>0.1</v>
      </c>
      <c r="GJ100" s="46">
        <f>INDEX(Allocations[#All],MATCH($C99,Allocations[[#All],[Invoice_Group]],0),MATCH($B$3,Allocations[#Headers],0))</f>
        <v>0.1</v>
      </c>
      <c r="GK100" s="46">
        <f>INDEX(Allocations[#All],MATCH($C99,Allocations[[#All],[Invoice_Group]],0),MATCH($B$3,Allocations[#Headers],0))</f>
        <v>0.1</v>
      </c>
      <c r="GL100" s="46">
        <f>INDEX(Allocations[#All],MATCH($C99,Allocations[[#All],[Invoice_Group]],0),MATCH($B$3,Allocations[#Headers],0))</f>
        <v>0.1</v>
      </c>
      <c r="GM100" s="46">
        <f>INDEX(Allocations[#All],MATCH($C99,Allocations[[#All],[Invoice_Group]],0),MATCH($B$3,Allocations[#Headers],0))</f>
        <v>0.1</v>
      </c>
      <c r="GN100" s="46">
        <f>INDEX(Allocations[#All],MATCH($C99,Allocations[[#All],[Invoice_Group]],0),MATCH($B$3,Allocations[#Headers],0))</f>
        <v>0.1</v>
      </c>
      <c r="GO100" s="46">
        <f>INDEX(Allocations[#All],MATCH($C99,Allocations[[#All],[Invoice_Group]],0),MATCH($B$3,Allocations[#Headers],0))</f>
        <v>0.1</v>
      </c>
      <c r="GP100" s="46">
        <f>INDEX(Allocations[#All],MATCH($C99,Allocations[[#All],[Invoice_Group]],0),MATCH($B$3,Allocations[#Headers],0))</f>
        <v>0.1</v>
      </c>
      <c r="GQ100" s="46">
        <f>INDEX(Allocations[#All],MATCH($C99,Allocations[[#All],[Invoice_Group]],0),MATCH($B$3,Allocations[#Headers],0))</f>
        <v>0.1</v>
      </c>
      <c r="GR100" s="46">
        <f>INDEX(Allocations[#All],MATCH($C99,Allocations[[#All],[Invoice_Group]],0),MATCH($B$3,Allocations[#Headers],0))</f>
        <v>0.1</v>
      </c>
      <c r="GS100" s="46">
        <f>INDEX(Allocations[#All],MATCH($C99,Allocations[[#All],[Invoice_Group]],0),MATCH($B$3,Allocations[#Headers],0))</f>
        <v>0.1</v>
      </c>
      <c r="GT100" s="46">
        <f>INDEX(Allocations[#All],MATCH($C99,Allocations[[#All],[Invoice_Group]],0),MATCH($B$3,Allocations[#Headers],0))</f>
        <v>0.1</v>
      </c>
      <c r="GU100" s="46">
        <f>INDEX(Allocations[#All],MATCH($C99,Allocations[[#All],[Invoice_Group]],0),MATCH($B$3,Allocations[#Headers],0))</f>
        <v>0.1</v>
      </c>
      <c r="GV100" s="46">
        <f>INDEX(Allocations[#All],MATCH($C99,Allocations[[#All],[Invoice_Group]],0),MATCH($B$3,Allocations[#Headers],0))</f>
        <v>0.1</v>
      </c>
      <c r="GW100" s="46">
        <f>INDEX(Allocations[#All],MATCH($C99,Allocations[[#All],[Invoice_Group]],0),MATCH($B$3,Allocations[#Headers],0))</f>
        <v>0.1</v>
      </c>
      <c r="GX100" s="46">
        <f>INDEX(Allocations[#All],MATCH($C99,Allocations[[#All],[Invoice_Group]],0),MATCH($B$3,Allocations[#Headers],0))</f>
        <v>0.1</v>
      </c>
      <c r="GY100" s="46">
        <f>INDEX(Allocations[#All],MATCH($C99,Allocations[[#All],[Invoice_Group]],0),MATCH($B$3,Allocations[#Headers],0))</f>
        <v>0.1</v>
      </c>
      <c r="GZ100" s="46">
        <f>INDEX(Allocations[#All],MATCH($C99,Allocations[[#All],[Invoice_Group]],0),MATCH($B$3,Allocations[#Headers],0))</f>
        <v>0.1</v>
      </c>
      <c r="HA100" s="46">
        <f>INDEX(Allocations[#All],MATCH($C99,Allocations[[#All],[Invoice_Group]],0),MATCH($B$3,Allocations[#Headers],0))</f>
        <v>0.1</v>
      </c>
      <c r="HB100" s="46">
        <f>INDEX(Allocations[#All],MATCH($C99,Allocations[[#All],[Invoice_Group]],0),MATCH($B$3,Allocations[#Headers],0))</f>
        <v>0.1</v>
      </c>
      <c r="HC100" s="46">
        <f>INDEX(Allocations[#All],MATCH($C99,Allocations[[#All],[Invoice_Group]],0),MATCH($B$3,Allocations[#Headers],0))</f>
        <v>0.1</v>
      </c>
      <c r="HD100" s="46">
        <f>INDEX(Allocations[#All],MATCH($C99,Allocations[[#All],[Invoice_Group]],0),MATCH($B$3,Allocations[#Headers],0))</f>
        <v>0.1</v>
      </c>
      <c r="HE100" s="46">
        <f>INDEX(Allocations[#All],MATCH($C99,Allocations[[#All],[Invoice_Group]],0),MATCH($B$3,Allocations[#Headers],0))</f>
        <v>0.1</v>
      </c>
      <c r="HF100" s="46">
        <f>INDEX(Allocations[#All],MATCH($C99,Allocations[[#All],[Invoice_Group]],0),MATCH($B$3,Allocations[#Headers],0))</f>
        <v>0.1</v>
      </c>
      <c r="HG100" s="46">
        <f>INDEX(Allocations[#All],MATCH($C99,Allocations[[#All],[Invoice_Group]],0),MATCH($B$3,Allocations[#Headers],0))</f>
        <v>0.1</v>
      </c>
      <c r="HH100" s="46">
        <f>INDEX(Allocations[#All],MATCH($C99,Allocations[[#All],[Invoice_Group]],0),MATCH($B$3,Allocations[#Headers],0))</f>
        <v>0.1</v>
      </c>
      <c r="HI100" s="46">
        <f>INDEX(Allocations[#All],MATCH($C99,Allocations[[#All],[Invoice_Group]],0),MATCH($B$3,Allocations[#Headers],0))</f>
        <v>0.1</v>
      </c>
      <c r="HJ100" s="46">
        <f>INDEX(Allocations[#All],MATCH($C99,Allocations[[#All],[Invoice_Group]],0),MATCH($B$3,Allocations[#Headers],0))</f>
        <v>0.1</v>
      </c>
      <c r="HK100" s="46">
        <f>INDEX(Allocations[#All],MATCH($C99,Allocations[[#All],[Invoice_Group]],0),MATCH($B$3,Allocations[#Headers],0))</f>
        <v>0.1</v>
      </c>
      <c r="HL100" s="46">
        <f>INDEX(Allocations[#All],MATCH($C99,Allocations[[#All],[Invoice_Group]],0),MATCH($B$3,Allocations[#Headers],0))</f>
        <v>0.1</v>
      </c>
      <c r="HM100" s="46">
        <f>INDEX(Allocations[#All],MATCH($C99,Allocations[[#All],[Invoice_Group]],0),MATCH($B$3,Allocations[#Headers],0))</f>
        <v>0.1</v>
      </c>
      <c r="HN100" s="46">
        <f>INDEX(Allocations[#All],MATCH($C99,Allocations[[#All],[Invoice_Group]],0),MATCH($B$3,Allocations[#Headers],0))</f>
        <v>0.1</v>
      </c>
      <c r="HO100" s="46">
        <f>INDEX(Allocations[#All],MATCH($C99,Allocations[[#All],[Invoice_Group]],0),MATCH($B$3,Allocations[#Headers],0))</f>
        <v>0.1</v>
      </c>
      <c r="HP100" s="46">
        <f>INDEX(Allocations[#All],MATCH($C99,Allocations[[#All],[Invoice_Group]],0),MATCH($B$3,Allocations[#Headers],0))</f>
        <v>0.1</v>
      </c>
      <c r="HQ100" s="46">
        <f>INDEX(Allocations[#All],MATCH($C99,Allocations[[#All],[Invoice_Group]],0),MATCH($B$3,Allocations[#Headers],0))</f>
        <v>0.1</v>
      </c>
      <c r="HR100" s="46">
        <f>INDEX(Allocations[#All],MATCH($C99,Allocations[[#All],[Invoice_Group]],0),MATCH($B$3,Allocations[#Headers],0))</f>
        <v>0.1</v>
      </c>
      <c r="HS100" s="46">
        <f>INDEX(Allocations[#All],MATCH($C99,Allocations[[#All],[Invoice_Group]],0),MATCH($B$3,Allocations[#Headers],0))</f>
        <v>0.1</v>
      </c>
      <c r="HT100" s="46">
        <f>INDEX(Allocations[#All],MATCH($C99,Allocations[[#All],[Invoice_Group]],0),MATCH($B$3,Allocations[#Headers],0))</f>
        <v>0.1</v>
      </c>
      <c r="HU100" s="46">
        <f>INDEX(Allocations[#All],MATCH($C99,Allocations[[#All],[Invoice_Group]],0),MATCH($B$3,Allocations[#Headers],0))</f>
        <v>0.1</v>
      </c>
      <c r="HV100" s="46">
        <f>INDEX(Allocations[#All],MATCH($C99,Allocations[[#All],[Invoice_Group]],0),MATCH($B$3,Allocations[#Headers],0))</f>
        <v>0.1</v>
      </c>
      <c r="HW100" s="46">
        <f>INDEX(Allocations[#All],MATCH($C99,Allocations[[#All],[Invoice_Group]],0),MATCH($B$3,Allocations[#Headers],0))</f>
        <v>0.1</v>
      </c>
      <c r="HX100" s="46">
        <f>INDEX(Allocations[#All],MATCH($C99,Allocations[[#All],[Invoice_Group]],0),MATCH($B$3,Allocations[#Headers],0))</f>
        <v>0.1</v>
      </c>
      <c r="HY100" s="46">
        <f>INDEX(Allocations[#All],MATCH($C99,Allocations[[#All],[Invoice_Group]],0),MATCH($B$3,Allocations[#Headers],0))</f>
        <v>0.1</v>
      </c>
      <c r="HZ100" s="46">
        <f>INDEX(Allocations[#All],MATCH($C99,Allocations[[#All],[Invoice_Group]],0),MATCH($B$3,Allocations[#Headers],0))</f>
        <v>0.1</v>
      </c>
      <c r="IA100" s="46">
        <f>INDEX(Allocations[#All],MATCH($C99,Allocations[[#All],[Invoice_Group]],0),MATCH($B$3,Allocations[#Headers],0))</f>
        <v>0.1</v>
      </c>
      <c r="IB100" s="46">
        <f>INDEX(Allocations[#All],MATCH($C99,Allocations[[#All],[Invoice_Group]],0),MATCH($B$3,Allocations[#Headers],0))</f>
        <v>0.1</v>
      </c>
      <c r="IC100" s="46">
        <f>INDEX(Allocations[#All],MATCH($C99,Allocations[[#All],[Invoice_Group]],0),MATCH($B$3,Allocations[#Headers],0))</f>
        <v>0.1</v>
      </c>
      <c r="ID100" s="46">
        <f>INDEX(Allocations[#All],MATCH($C99,Allocations[[#All],[Invoice_Group]],0),MATCH($B$3,Allocations[#Headers],0))</f>
        <v>0.1</v>
      </c>
      <c r="IE100" s="46">
        <f>INDEX(Allocations[#All],MATCH($C99,Allocations[[#All],[Invoice_Group]],0),MATCH($B$3,Allocations[#Headers],0))</f>
        <v>0.1</v>
      </c>
      <c r="IF100" s="46">
        <f>INDEX(Allocations[#All],MATCH($C99,Allocations[[#All],[Invoice_Group]],0),MATCH($B$3,Allocations[#Headers],0))</f>
        <v>0.1</v>
      </c>
      <c r="IG100" s="46">
        <f>INDEX(Allocations[#All],MATCH($C99,Allocations[[#All],[Invoice_Group]],0),MATCH($B$3,Allocations[#Headers],0))</f>
        <v>0.1</v>
      </c>
      <c r="IH100" s="46">
        <f>INDEX(Allocations[#All],MATCH($C99,Allocations[[#All],[Invoice_Group]],0),MATCH($B$3,Allocations[#Headers],0))</f>
        <v>0.1</v>
      </c>
      <c r="II100" s="46">
        <f>INDEX(Allocations[#All],MATCH($C99,Allocations[[#All],[Invoice_Group]],0),MATCH($B$3,Allocations[#Headers],0))</f>
        <v>0.1</v>
      </c>
      <c r="IJ100" s="46">
        <f>INDEX(Allocations[#All],MATCH($C99,Allocations[[#All],[Invoice_Group]],0),MATCH($B$3,Allocations[#Headers],0))</f>
        <v>0.1</v>
      </c>
      <c r="IK100" s="46">
        <f>INDEX(Allocations[#All],MATCH($C99,Allocations[[#All],[Invoice_Group]],0),MATCH($B$3,Allocations[#Headers],0))</f>
        <v>0.1</v>
      </c>
      <c r="IL100" s="46">
        <f>INDEX(Allocations[#All],MATCH($C99,Allocations[[#All],[Invoice_Group]],0),MATCH($B$3,Allocations[#Headers],0))</f>
        <v>0.1</v>
      </c>
      <c r="IM100" s="46">
        <f>INDEX(Allocations[#All],MATCH($C99,Allocations[[#All],[Invoice_Group]],0),MATCH($B$3,Allocations[#Headers],0))</f>
        <v>0.1</v>
      </c>
      <c r="IN100" s="46">
        <f>INDEX(Allocations[#All],MATCH($C99,Allocations[[#All],[Invoice_Group]],0),MATCH($B$3,Allocations[#Headers],0))</f>
        <v>0.1</v>
      </c>
      <c r="IO100" s="46">
        <f>INDEX(Allocations[#All],MATCH($C99,Allocations[[#All],[Invoice_Group]],0),MATCH($B$3,Allocations[#Headers],0))</f>
        <v>0.1</v>
      </c>
      <c r="IP100" s="46">
        <f>INDEX(Allocations[#All],MATCH($C99,Allocations[[#All],[Invoice_Group]],0),MATCH($B$3,Allocations[#Headers],0))</f>
        <v>0.1</v>
      </c>
      <c r="IQ100" s="46">
        <f>INDEX(Allocations[#All],MATCH($C99,Allocations[[#All],[Invoice_Group]],0),MATCH($B$3,Allocations[#Headers],0))</f>
        <v>0.1</v>
      </c>
      <c r="IR100" s="46">
        <f>INDEX(Allocations[#All],MATCH($C99,Allocations[[#All],[Invoice_Group]],0),MATCH($B$3,Allocations[#Headers],0))</f>
        <v>0.1</v>
      </c>
      <c r="IS100" s="46">
        <f>INDEX(Allocations[#All],MATCH($C99,Allocations[[#All],[Invoice_Group]],0),MATCH($B$3,Allocations[#Headers],0))</f>
        <v>0.1</v>
      </c>
      <c r="IT100" s="46">
        <f>INDEX(Allocations[#All],MATCH($C99,Allocations[[#All],[Invoice_Group]],0),MATCH($B$3,Allocations[#Headers],0))</f>
        <v>0.1</v>
      </c>
      <c r="IU100" s="46">
        <f>INDEX(Allocations[#All],MATCH($C99,Allocations[[#All],[Invoice_Group]],0),MATCH($B$3,Allocations[#Headers],0))</f>
        <v>0.1</v>
      </c>
      <c r="IV100" s="46">
        <f>INDEX(Allocations[#All],MATCH($C99,Allocations[[#All],[Invoice_Group]],0),MATCH($B$3,Allocations[#Headers],0))</f>
        <v>0.1</v>
      </c>
      <c r="IW100" s="46">
        <f>INDEX(Allocations[#All],MATCH($C99,Allocations[[#All],[Invoice_Group]],0),MATCH($B$3,Allocations[#Headers],0))</f>
        <v>0.1</v>
      </c>
      <c r="IX100" s="46">
        <f>INDEX(Allocations[#All],MATCH($C99,Allocations[[#All],[Invoice_Group]],0),MATCH($B$3,Allocations[#Headers],0))</f>
        <v>0.1</v>
      </c>
      <c r="IY100" s="46">
        <f>INDEX(Allocations[#All],MATCH($C99,Allocations[[#All],[Invoice_Group]],0),MATCH($B$3,Allocations[#Headers],0))</f>
        <v>0.1</v>
      </c>
      <c r="IZ100" s="46">
        <f>INDEX(Allocations[#All],MATCH($C99,Allocations[[#All],[Invoice_Group]],0),MATCH($B$3,Allocations[#Headers],0))</f>
        <v>0.1</v>
      </c>
      <c r="JA100" s="46">
        <f>INDEX(Allocations[#All],MATCH($C99,Allocations[[#All],[Invoice_Group]],0),MATCH($B$3,Allocations[#Headers],0))</f>
        <v>0.1</v>
      </c>
      <c r="JB100" s="46">
        <f>INDEX(Allocations[#All],MATCH($C99,Allocations[[#All],[Invoice_Group]],0),MATCH($B$3,Allocations[#Headers],0))</f>
        <v>0.1</v>
      </c>
      <c r="JC100" s="46">
        <f>INDEX(Allocations[#All],MATCH($C99,Allocations[[#All],[Invoice_Group]],0),MATCH($B$3,Allocations[#Headers],0))</f>
        <v>0.1</v>
      </c>
      <c r="JD100" s="46">
        <f>INDEX(Allocations[#All],MATCH($C99,Allocations[[#All],[Invoice_Group]],0),MATCH($B$3,Allocations[#Headers],0))</f>
        <v>0.1</v>
      </c>
      <c r="JE100" s="46">
        <f>INDEX(Allocations[#All],MATCH($C99,Allocations[[#All],[Invoice_Group]],0),MATCH($B$3,Allocations[#Headers],0))</f>
        <v>0.1</v>
      </c>
      <c r="JF100" s="46">
        <f>INDEX(Allocations[#All],MATCH($C99,Allocations[[#All],[Invoice_Group]],0),MATCH($B$3,Allocations[#Headers],0))</f>
        <v>0.1</v>
      </c>
      <c r="JG100" s="46">
        <f>INDEX(Allocations[#All],MATCH($C99,Allocations[[#All],[Invoice_Group]],0),MATCH($B$3,Allocations[#Headers],0))</f>
        <v>0.1</v>
      </c>
      <c r="JH100" s="46">
        <f>INDEX(Allocations[#All],MATCH($C99,Allocations[[#All],[Invoice_Group]],0),MATCH($B$3,Allocations[#Headers],0))</f>
        <v>0.1</v>
      </c>
      <c r="JI100" s="46">
        <f>INDEX(Allocations[#All],MATCH($C99,Allocations[[#All],[Invoice_Group]],0),MATCH($B$3,Allocations[#Headers],0))</f>
        <v>0.1</v>
      </c>
      <c r="JJ100" s="46">
        <f>INDEX(Allocations[#All],MATCH($C99,Allocations[[#All],[Invoice_Group]],0),MATCH($B$3,Allocations[#Headers],0))</f>
        <v>0.1</v>
      </c>
      <c r="JK100" s="46">
        <f>INDEX(Allocations[#All],MATCH($C99,Allocations[[#All],[Invoice_Group]],0),MATCH($B$3,Allocations[#Headers],0))</f>
        <v>0.1</v>
      </c>
      <c r="JL100" s="46">
        <f>INDEX(Allocations[#All],MATCH($C99,Allocations[[#All],[Invoice_Group]],0),MATCH($B$3,Allocations[#Headers],0))</f>
        <v>0.1</v>
      </c>
      <c r="JM100" s="46">
        <f>INDEX(Allocations[#All],MATCH($C99,Allocations[[#All],[Invoice_Group]],0),MATCH($B$3,Allocations[#Headers],0))</f>
        <v>0.1</v>
      </c>
      <c r="JN100" s="46">
        <f>INDEX(Allocations[#All],MATCH($C99,Allocations[[#All],[Invoice_Group]],0),MATCH($B$3,Allocations[#Headers],0))</f>
        <v>0.1</v>
      </c>
      <c r="JO100" s="46">
        <f>INDEX(Allocations[#All],MATCH($C99,Allocations[[#All],[Invoice_Group]],0),MATCH($B$3,Allocations[#Headers],0))</f>
        <v>0.1</v>
      </c>
      <c r="JP100" s="46">
        <f>INDEX(Allocations[#All],MATCH($C99,Allocations[[#All],[Invoice_Group]],0),MATCH($B$3,Allocations[#Headers],0))</f>
        <v>0.1</v>
      </c>
      <c r="JQ100" s="46">
        <f>INDEX(Allocations[#All],MATCH($C99,Allocations[[#All],[Invoice_Group]],0),MATCH($B$3,Allocations[#Headers],0))</f>
        <v>0.1</v>
      </c>
      <c r="JR100" s="46">
        <f>INDEX(Allocations[#All],MATCH($C99,Allocations[[#All],[Invoice_Group]],0),MATCH($B$3,Allocations[#Headers],0))</f>
        <v>0.1</v>
      </c>
      <c r="JS100" s="46">
        <f>INDEX(Allocations[#All],MATCH($C99,Allocations[[#All],[Invoice_Group]],0),MATCH($B$3,Allocations[#Headers],0))</f>
        <v>0.1</v>
      </c>
      <c r="JT100" s="46">
        <f>INDEX(Allocations[#All],MATCH($C99,Allocations[[#All],[Invoice_Group]],0),MATCH($B$3,Allocations[#Headers],0))</f>
        <v>0.1</v>
      </c>
      <c r="JU100" s="46">
        <f>INDEX(Allocations[#All],MATCH($C99,Allocations[[#All],[Invoice_Group]],0),MATCH($B$3,Allocations[#Headers],0))</f>
        <v>0.1</v>
      </c>
      <c r="JV100" s="46">
        <f>INDEX(Allocations[#All],MATCH($C99,Allocations[[#All],[Invoice_Group]],0),MATCH($B$3,Allocations[#Headers],0))</f>
        <v>0.1</v>
      </c>
      <c r="JW100" s="46">
        <f>INDEX(Allocations[#All],MATCH($C99,Allocations[[#All],[Invoice_Group]],0),MATCH($B$3,Allocations[#Headers],0))</f>
        <v>0.1</v>
      </c>
      <c r="JX100" s="46">
        <f>INDEX(Allocations[#All],MATCH($C99,Allocations[[#All],[Invoice_Group]],0),MATCH($B$3,Allocations[#Headers],0))</f>
        <v>0.1</v>
      </c>
      <c r="JY100" s="46">
        <f>INDEX(Allocations[#All],MATCH($C99,Allocations[[#All],[Invoice_Group]],0),MATCH($B$3,Allocations[#Headers],0))</f>
        <v>0.1</v>
      </c>
      <c r="JZ100" s="46">
        <f>INDEX(Allocations[#All],MATCH($C99,Allocations[[#All],[Invoice_Group]],0),MATCH($B$3,Allocations[#Headers],0))</f>
        <v>0.1</v>
      </c>
      <c r="KA100" s="46">
        <f>INDEX(Allocations[#All],MATCH($C99,Allocations[[#All],[Invoice_Group]],0),MATCH($B$3,Allocations[#Headers],0))</f>
        <v>0.1</v>
      </c>
      <c r="KB100" s="46">
        <f>INDEX(Allocations[#All],MATCH($C99,Allocations[[#All],[Invoice_Group]],0),MATCH($B$3,Allocations[#Headers],0))</f>
        <v>0.1</v>
      </c>
      <c r="KC100" s="46">
        <f>INDEX(Allocations[#All],MATCH($C99,Allocations[[#All],[Invoice_Group]],0),MATCH($B$3,Allocations[#Headers],0))</f>
        <v>0.1</v>
      </c>
      <c r="KD100" s="46">
        <f>INDEX(Allocations[#All],MATCH($C99,Allocations[[#All],[Invoice_Group]],0),MATCH($B$3,Allocations[#Headers],0))</f>
        <v>0.1</v>
      </c>
      <c r="KE100" s="46">
        <f>INDEX(Allocations[#All],MATCH($C99,Allocations[[#All],[Invoice_Group]],0),MATCH($B$3,Allocations[#Headers],0))</f>
        <v>0.1</v>
      </c>
      <c r="KF100" s="46">
        <f>INDEX(Allocations[#All],MATCH($C99,Allocations[[#All],[Invoice_Group]],0),MATCH($B$3,Allocations[#Headers],0))</f>
        <v>0.1</v>
      </c>
      <c r="KG100" s="46">
        <f>INDEX(Allocations[#All],MATCH($C99,Allocations[[#All],[Invoice_Group]],0),MATCH($B$3,Allocations[#Headers],0))</f>
        <v>0.1</v>
      </c>
      <c r="KH100" s="46">
        <f>INDEX(Allocations[#All],MATCH($C99,Allocations[[#All],[Invoice_Group]],0),MATCH($B$3,Allocations[#Headers],0))</f>
        <v>0.1</v>
      </c>
      <c r="KI100" s="46">
        <f>INDEX(Allocations[#All],MATCH($C99,Allocations[[#All],[Invoice_Group]],0),MATCH($B$3,Allocations[#Headers],0))</f>
        <v>0.1</v>
      </c>
      <c r="KJ100" s="46">
        <f>INDEX(Allocations[#All],MATCH($C99,Allocations[[#All],[Invoice_Group]],0),MATCH($B$3,Allocations[#Headers],0))</f>
        <v>0.1</v>
      </c>
      <c r="KK100" s="46">
        <f>INDEX(Allocations[#All],MATCH($C99,Allocations[[#All],[Invoice_Group]],0),MATCH($B$3,Allocations[#Headers],0))</f>
        <v>0.1</v>
      </c>
      <c r="KL100" s="46">
        <f>INDEX(Allocations[#All],MATCH($C99,Allocations[[#All],[Invoice_Group]],0),MATCH($B$3,Allocations[#Headers],0))</f>
        <v>0.1</v>
      </c>
      <c r="KM100" s="46">
        <f>INDEX(Allocations[#All],MATCH($C99,Allocations[[#All],[Invoice_Group]],0),MATCH($B$3,Allocations[#Headers],0))</f>
        <v>0.1</v>
      </c>
      <c r="KN100" s="46">
        <f>INDEX(Allocations[#All],MATCH($C99,Allocations[[#All],[Invoice_Group]],0),MATCH($B$3,Allocations[#Headers],0))</f>
        <v>0.1</v>
      </c>
      <c r="KO100" s="46">
        <f>INDEX(Allocations[#All],MATCH($C99,Allocations[[#All],[Invoice_Group]],0),MATCH($B$3,Allocations[#Headers],0))</f>
        <v>0.1</v>
      </c>
      <c r="KP100" s="46">
        <f>INDEX(Allocations[#All],MATCH($C99,Allocations[[#All],[Invoice_Group]],0),MATCH($B$3,Allocations[#Headers],0))</f>
        <v>0.1</v>
      </c>
      <c r="KQ100" s="46">
        <f>INDEX(Allocations[#All],MATCH($C99,Allocations[[#All],[Invoice_Group]],0),MATCH($B$3,Allocations[#Headers],0))</f>
        <v>0.1</v>
      </c>
      <c r="KR100" s="46">
        <f>INDEX(Allocations[#All],MATCH($C99,Allocations[[#All],[Invoice_Group]],0),MATCH($B$3,Allocations[#Headers],0))</f>
        <v>0.1</v>
      </c>
      <c r="KS100" s="46">
        <f>INDEX(Allocations[#All],MATCH($C99,Allocations[[#All],[Invoice_Group]],0),MATCH($B$3,Allocations[#Headers],0))</f>
        <v>0.1</v>
      </c>
      <c r="KT100" s="46">
        <f>INDEX(Allocations[#All],MATCH($C99,Allocations[[#All],[Invoice_Group]],0),MATCH($B$3,Allocations[#Headers],0))</f>
        <v>0.1</v>
      </c>
      <c r="KU100" s="46">
        <f>INDEX(Allocations[#All],MATCH($C99,Allocations[[#All],[Invoice_Group]],0),MATCH($B$3,Allocations[#Headers],0))</f>
        <v>0.1</v>
      </c>
      <c r="KV100" s="46">
        <f>INDEX(Allocations[#All],MATCH($C99,Allocations[[#All],[Invoice_Group]],0),MATCH($B$3,Allocations[#Headers],0))</f>
        <v>0.1</v>
      </c>
      <c r="KW100" s="46">
        <f>INDEX(Allocations[#All],MATCH($C99,Allocations[[#All],[Invoice_Group]],0),MATCH($B$3,Allocations[#Headers],0))</f>
        <v>0.1</v>
      </c>
      <c r="KX100" s="46">
        <f>INDEX(Allocations[#All],MATCH($C99,Allocations[[#All],[Invoice_Group]],0),MATCH($B$3,Allocations[#Headers],0))</f>
        <v>0.1</v>
      </c>
      <c r="KY100" s="46">
        <f>INDEX(Allocations[#All],MATCH($C99,Allocations[[#All],[Invoice_Group]],0),MATCH($B$3,Allocations[#Headers],0))</f>
        <v>0.1</v>
      </c>
      <c r="KZ100" s="46">
        <f>INDEX(Allocations[#All],MATCH($C99,Allocations[[#All],[Invoice_Group]],0),MATCH($B$3,Allocations[#Headers],0))</f>
        <v>0.1</v>
      </c>
      <c r="LA100" s="46">
        <f>INDEX(Allocations[#All],MATCH($C99,Allocations[[#All],[Invoice_Group]],0),MATCH($B$3,Allocations[#Headers],0))</f>
        <v>0.1</v>
      </c>
      <c r="LB100" s="46">
        <f>INDEX(Allocations[#All],MATCH($C99,Allocations[[#All],[Invoice_Group]],0),MATCH($B$3,Allocations[#Headers],0))</f>
        <v>0.1</v>
      </c>
      <c r="LC100" s="46">
        <f>INDEX(Allocations[#All],MATCH($C99,Allocations[[#All],[Invoice_Group]],0),MATCH($B$3,Allocations[#Headers],0))</f>
        <v>0.1</v>
      </c>
      <c r="LD100" s="46">
        <f>INDEX(Allocations[#All],MATCH($C99,Allocations[[#All],[Invoice_Group]],0),MATCH($B$3,Allocations[#Headers],0))</f>
        <v>0.1</v>
      </c>
      <c r="LE100" s="46">
        <f>INDEX(Allocations[#All],MATCH($C99,Allocations[[#All],[Invoice_Group]],0),MATCH($B$3,Allocations[#Headers],0))</f>
        <v>0.1</v>
      </c>
      <c r="LF100" s="46">
        <f>INDEX(Allocations[#All],MATCH($C99,Allocations[[#All],[Invoice_Group]],0),MATCH($B$3,Allocations[#Headers],0))</f>
        <v>0.1</v>
      </c>
      <c r="LG100" s="46">
        <f>INDEX(Allocations[#All],MATCH($C99,Allocations[[#All],[Invoice_Group]],0),MATCH($B$3,Allocations[#Headers],0))</f>
        <v>0.1</v>
      </c>
      <c r="LH100" s="46">
        <f>INDEX(Allocations[#All],MATCH($C99,Allocations[[#All],[Invoice_Group]],0),MATCH($B$3,Allocations[#Headers],0))</f>
        <v>0.1</v>
      </c>
      <c r="LI100" s="46">
        <f>INDEX(Allocations[#All],MATCH($C99,Allocations[[#All],[Invoice_Group]],0),MATCH($B$3,Allocations[#Headers],0))</f>
        <v>0.1</v>
      </c>
      <c r="LJ100" s="46">
        <f>INDEX(Allocations[#All],MATCH($C99,Allocations[[#All],[Invoice_Group]],0),MATCH($B$3,Allocations[#Headers],0))</f>
        <v>0.1</v>
      </c>
      <c r="LK100" s="46">
        <f>INDEX(Allocations[#All],MATCH($C99,Allocations[[#All],[Invoice_Group]],0),MATCH($B$3,Allocations[#Headers],0))</f>
        <v>0.1</v>
      </c>
      <c r="LL100" s="46">
        <f>INDEX(Allocations[#All],MATCH($C99,Allocations[[#All],[Invoice_Group]],0),MATCH($B$3,Allocations[#Headers],0))</f>
        <v>0.1</v>
      </c>
      <c r="LM100" s="46">
        <f>INDEX(Allocations[#All],MATCH($C99,Allocations[[#All],[Invoice_Group]],0),MATCH($B$3,Allocations[#Headers],0))</f>
        <v>0.1</v>
      </c>
      <c r="LN100" s="46">
        <f>INDEX(Allocations[#All],MATCH($C99,Allocations[[#All],[Invoice_Group]],0),MATCH($B$3,Allocations[#Headers],0))</f>
        <v>0.1</v>
      </c>
      <c r="LO100" s="46">
        <f>INDEX(Allocations[#All],MATCH($C99,Allocations[[#All],[Invoice_Group]],0),MATCH($B$3,Allocations[#Headers],0))</f>
        <v>0.1</v>
      </c>
      <c r="LP100" s="46">
        <f>INDEX(Allocations[#All],MATCH($C99,Allocations[[#All],[Invoice_Group]],0),MATCH($B$3,Allocations[#Headers],0))</f>
        <v>0.1</v>
      </c>
      <c r="LQ100" s="46">
        <f>INDEX(Allocations[#All],MATCH($C99,Allocations[[#All],[Invoice_Group]],0),MATCH($B$3,Allocations[#Headers],0))</f>
        <v>0.1</v>
      </c>
      <c r="LR100" s="46">
        <f>INDEX(Allocations[#All],MATCH($C99,Allocations[[#All],[Invoice_Group]],0),MATCH($B$3,Allocations[#Headers],0))</f>
        <v>0.1</v>
      </c>
      <c r="LS100" s="46">
        <f>INDEX(Allocations[#All],MATCH($C99,Allocations[[#All],[Invoice_Group]],0),MATCH($B$3,Allocations[#Headers],0))</f>
        <v>0.1</v>
      </c>
      <c r="LT100" s="46">
        <f>INDEX(Allocations[#All],MATCH($C99,Allocations[[#All],[Invoice_Group]],0),MATCH($B$3,Allocations[#Headers],0))</f>
        <v>0.1</v>
      </c>
      <c r="LU100" s="46">
        <f>INDEX(Allocations[#All],MATCH($C99,Allocations[[#All],[Invoice_Group]],0),MATCH($B$3,Allocations[#Headers],0))</f>
        <v>0.1</v>
      </c>
      <c r="LV100" s="46">
        <f>INDEX(Allocations[#All],MATCH($C99,Allocations[[#All],[Invoice_Group]],0),MATCH($B$3,Allocations[#Headers],0))</f>
        <v>0.1</v>
      </c>
      <c r="LW100" s="46">
        <f>INDEX(Allocations[#All],MATCH($C99,Allocations[[#All],[Invoice_Group]],0),MATCH($B$3,Allocations[#Headers],0))</f>
        <v>0.1</v>
      </c>
      <c r="LX100" s="46">
        <f>INDEX(Allocations[#All],MATCH($C99,Allocations[[#All],[Invoice_Group]],0),MATCH($B$3,Allocations[#Headers],0))</f>
        <v>0.1</v>
      </c>
      <c r="LY100" s="46">
        <f>INDEX(Allocations[#All],MATCH($C99,Allocations[[#All],[Invoice_Group]],0),MATCH($B$3,Allocations[#Headers],0))</f>
        <v>0.1</v>
      </c>
      <c r="LZ100" s="46">
        <f>INDEX(Allocations[#All],MATCH($C99,Allocations[[#All],[Invoice_Group]],0),MATCH($B$3,Allocations[#Headers],0))</f>
        <v>0.1</v>
      </c>
      <c r="MA100" s="46">
        <f>INDEX(Allocations[#All],MATCH($C99,Allocations[[#All],[Invoice_Group]],0),MATCH($B$3,Allocations[#Headers],0))</f>
        <v>0.1</v>
      </c>
      <c r="MB100" s="46">
        <f>INDEX(Allocations[#All],MATCH($C99,Allocations[[#All],[Invoice_Group]],0),MATCH($B$3,Allocations[#Headers],0))</f>
        <v>0.1</v>
      </c>
      <c r="MC100" s="46">
        <f>INDEX(Allocations[#All],MATCH($C99,Allocations[[#All],[Invoice_Group]],0),MATCH($B$3,Allocations[#Headers],0))</f>
        <v>0.1</v>
      </c>
      <c r="MD100" s="46">
        <f>INDEX(Allocations[#All],MATCH($C99,Allocations[[#All],[Invoice_Group]],0),MATCH($B$3,Allocations[#Headers],0))</f>
        <v>0.1</v>
      </c>
      <c r="ME100" s="46">
        <f>INDEX(Allocations[#All],MATCH($C99,Allocations[[#All],[Invoice_Group]],0),MATCH($B$3,Allocations[#Headers],0))</f>
        <v>0.1</v>
      </c>
      <c r="MF100" s="46">
        <f>INDEX(Allocations[#All],MATCH($C99,Allocations[[#All],[Invoice_Group]],0),MATCH($B$3,Allocations[#Headers],0))</f>
        <v>0.1</v>
      </c>
      <c r="MG100" s="46">
        <f>INDEX(Allocations[#All],MATCH($C99,Allocations[[#All],[Invoice_Group]],0),MATCH($B$3,Allocations[#Headers],0))</f>
        <v>0.1</v>
      </c>
      <c r="MH100" s="46">
        <f>INDEX(Allocations[#All],MATCH($C99,Allocations[[#All],[Invoice_Group]],0),MATCH($B$3,Allocations[#Headers],0))</f>
        <v>0.1</v>
      </c>
      <c r="MI100" s="46">
        <f>INDEX(Allocations[#All],MATCH($C99,Allocations[[#All],[Invoice_Group]],0),MATCH($B$3,Allocations[#Headers],0))</f>
        <v>0.1</v>
      </c>
      <c r="MJ100" s="46">
        <f>INDEX(Allocations[#All],MATCH($C99,Allocations[[#All],[Invoice_Group]],0),MATCH($B$3,Allocations[#Headers],0))</f>
        <v>0.1</v>
      </c>
      <c r="MK100" s="46">
        <f>INDEX(Allocations[#All],MATCH($C99,Allocations[[#All],[Invoice_Group]],0),MATCH($B$3,Allocations[#Headers],0))</f>
        <v>0.1</v>
      </c>
      <c r="ML100" s="46">
        <f>INDEX(Allocations[#All],MATCH($C99,Allocations[[#All],[Invoice_Group]],0),MATCH($B$3,Allocations[#Headers],0))</f>
        <v>0.1</v>
      </c>
      <c r="MM100" s="46">
        <f>INDEX(Allocations[#All],MATCH($C99,Allocations[[#All],[Invoice_Group]],0),MATCH($B$3,Allocations[#Headers],0))</f>
        <v>0.1</v>
      </c>
      <c r="MN100" s="46">
        <f>INDEX(Allocations[#All],MATCH($C99,Allocations[[#All],[Invoice_Group]],0),MATCH($B$3,Allocations[#Headers],0))</f>
        <v>0.1</v>
      </c>
      <c r="MO100" s="46">
        <f>INDEX(Allocations[#All],MATCH($C99,Allocations[[#All],[Invoice_Group]],0),MATCH($B$3,Allocations[#Headers],0))</f>
        <v>0.1</v>
      </c>
      <c r="MP100" s="46">
        <f>INDEX(Allocations[#All],MATCH($C99,Allocations[[#All],[Invoice_Group]],0),MATCH($B$3,Allocations[#Headers],0))</f>
        <v>0.1</v>
      </c>
      <c r="MQ100" s="46">
        <f>INDEX(Allocations[#All],MATCH($C99,Allocations[[#All],[Invoice_Group]],0),MATCH($B$3,Allocations[#Headers],0))</f>
        <v>0.1</v>
      </c>
      <c r="MR100" s="46">
        <f>INDEX(Allocations[#All],MATCH($C99,Allocations[[#All],[Invoice_Group]],0),MATCH($B$3,Allocations[#Headers],0))</f>
        <v>0.1</v>
      </c>
      <c r="MS100" s="46">
        <f>INDEX(Allocations[#All],MATCH($C99,Allocations[[#All],[Invoice_Group]],0),MATCH($B$3,Allocations[#Headers],0))</f>
        <v>0.1</v>
      </c>
      <c r="MT100" s="46">
        <f>INDEX(Allocations[#All],MATCH($C99,Allocations[[#All],[Invoice_Group]],0),MATCH($B$3,Allocations[#Headers],0))</f>
        <v>0.1</v>
      </c>
      <c r="MU100" s="46">
        <f>INDEX(Allocations[#All],MATCH($C99,Allocations[[#All],[Invoice_Group]],0),MATCH($B$3,Allocations[#Headers],0))</f>
        <v>0.1</v>
      </c>
      <c r="MV100" s="46">
        <f>INDEX(Allocations[#All],MATCH($C99,Allocations[[#All],[Invoice_Group]],0),MATCH($B$3,Allocations[#Headers],0))</f>
        <v>0.1</v>
      </c>
      <c r="MW100" s="46">
        <f>INDEX(Allocations[#All],MATCH($C99,Allocations[[#All],[Invoice_Group]],0),MATCH($B$3,Allocations[#Headers],0))</f>
        <v>0.1</v>
      </c>
      <c r="MX100" s="46">
        <f>INDEX(Allocations[#All],MATCH($C99,Allocations[[#All],[Invoice_Group]],0),MATCH($B$3,Allocations[#Headers],0))</f>
        <v>0.1</v>
      </c>
      <c r="MY100" s="46">
        <f>INDEX(Allocations[#All],MATCH($C99,Allocations[[#All],[Invoice_Group]],0),MATCH($B$3,Allocations[#Headers],0))</f>
        <v>0.1</v>
      </c>
      <c r="MZ100" s="46">
        <f>INDEX(Allocations[#All],MATCH($C99,Allocations[[#All],[Invoice_Group]],0),MATCH($B$3,Allocations[#Headers],0))</f>
        <v>0.1</v>
      </c>
      <c r="NA100" s="75"/>
      <c r="NB100" s="74" t="str">
        <f>+D100</f>
        <v>Allocation %</v>
      </c>
      <c r="NC100" s="79">
        <f t="shared" si="634"/>
        <v>9.9999999999999992E-2</v>
      </c>
      <c r="ND100" s="79">
        <f t="shared" si="634"/>
        <v>0.1</v>
      </c>
      <c r="NE100" s="79">
        <f t="shared" si="634"/>
        <v>9.9999999999999992E-2</v>
      </c>
      <c r="NF100" s="79">
        <f t="shared" si="634"/>
        <v>9.9999999999999992E-2</v>
      </c>
      <c r="NG100" s="79">
        <f t="shared" si="634"/>
        <v>9.9999999999999992E-2</v>
      </c>
      <c r="NH100" s="79">
        <f t="shared" si="634"/>
        <v>9.9999999999999992E-2</v>
      </c>
      <c r="NI100" s="79">
        <f t="shared" si="634"/>
        <v>9.9999999999999992E-2</v>
      </c>
      <c r="NJ100" s="79">
        <f t="shared" si="634"/>
        <v>9.9999999999999992E-2</v>
      </c>
      <c r="NK100" s="79">
        <f t="shared" si="634"/>
        <v>9.9999999999999992E-2</v>
      </c>
      <c r="NL100" s="79">
        <f t="shared" si="634"/>
        <v>9.9999999999999992E-2</v>
      </c>
      <c r="NM100" s="79">
        <f t="shared" si="634"/>
        <v>9.9999999999999992E-2</v>
      </c>
      <c r="NN100" s="79">
        <f t="shared" si="634"/>
        <v>9.9999999999999992E-2</v>
      </c>
      <c r="NO100" s="79">
        <f t="shared" si="634"/>
        <v>9.9999999999999992E-2</v>
      </c>
      <c r="NP100" s="79">
        <f t="shared" si="634"/>
        <v>9.9999999999999992E-2</v>
      </c>
      <c r="NQ100" s="79">
        <f t="shared" si="634"/>
        <v>9.9999999999999992E-2</v>
      </c>
      <c r="NR100" s="79">
        <f t="shared" si="634"/>
        <v>9.9999999999999992E-2</v>
      </c>
      <c r="NS100" s="79">
        <f t="shared" si="635"/>
        <v>9.9999999999999992E-2</v>
      </c>
      <c r="NT100" s="79">
        <f t="shared" si="635"/>
        <v>9.9999999999999992E-2</v>
      </c>
      <c r="NU100" s="79">
        <f t="shared" si="635"/>
        <v>9.9999999999999992E-2</v>
      </c>
      <c r="NV100" s="79">
        <f t="shared" si="635"/>
        <v>9.9999999999999992E-2</v>
      </c>
      <c r="NW100" s="79">
        <f t="shared" si="635"/>
        <v>9.9999999999999992E-2</v>
      </c>
      <c r="NX100" s="79">
        <f t="shared" si="635"/>
        <v>9.9999999999999992E-2</v>
      </c>
      <c r="NY100" s="79">
        <f t="shared" si="635"/>
        <v>9.9999999999999992E-2</v>
      </c>
      <c r="NZ100" s="79">
        <f t="shared" si="635"/>
        <v>9.9999999999999992E-2</v>
      </c>
      <c r="OA100" s="79">
        <f t="shared" si="635"/>
        <v>9.9999999999999992E-2</v>
      </c>
      <c r="OB100" s="79">
        <f t="shared" si="635"/>
        <v>9.9999999999999992E-2</v>
      </c>
      <c r="OC100" s="79">
        <f t="shared" si="635"/>
        <v>9.9999999999999992E-2</v>
      </c>
      <c r="OD100" s="79">
        <f t="shared" si="635"/>
        <v>9.9999999999999992E-2</v>
      </c>
      <c r="OE100" s="79">
        <f t="shared" si="635"/>
        <v>9.9999999999999992E-2</v>
      </c>
      <c r="OF100" s="79">
        <f t="shared" si="635"/>
        <v>9.9999999999999992E-2</v>
      </c>
      <c r="OH100" s="77" t="str">
        <f>_xlfn.CONCAT(C99," ",D100)</f>
        <v>Sheffield Wind Allocation %</v>
      </c>
    </row>
    <row r="101" spans="2:398" x14ac:dyDescent="0.25">
      <c r="B101" s="5"/>
      <c r="C101" s="5"/>
      <c r="D101" s="19" t="s">
        <v>91</v>
      </c>
      <c r="E101" s="44">
        <f t="shared" ref="E101:N101" si="636">+E100*E99*1000</f>
        <v>0</v>
      </c>
      <c r="F101" s="44">
        <f t="shared" si="636"/>
        <v>0</v>
      </c>
      <c r="G101" s="44">
        <f t="shared" si="636"/>
        <v>0</v>
      </c>
      <c r="H101" s="44">
        <f t="shared" si="636"/>
        <v>0</v>
      </c>
      <c r="I101" s="44">
        <f t="shared" si="636"/>
        <v>0</v>
      </c>
      <c r="J101" s="44" t="e">
        <f t="shared" si="636"/>
        <v>#VALUE!</v>
      </c>
      <c r="K101" s="44" t="e">
        <f t="shared" si="636"/>
        <v>#VALUE!</v>
      </c>
      <c r="L101" s="44" t="e">
        <f t="shared" si="636"/>
        <v>#VALUE!</v>
      </c>
      <c r="M101" s="44" t="e">
        <f t="shared" si="636"/>
        <v>#VALUE!</v>
      </c>
      <c r="N101" s="44" t="e">
        <f t="shared" si="636"/>
        <v>#VALUE!</v>
      </c>
      <c r="O101" s="44">
        <f>+O100*O99*1000*0.223</f>
        <v>892</v>
      </c>
      <c r="P101" s="44">
        <f>+P100*P99*1000*0.223</f>
        <v>892</v>
      </c>
      <c r="Q101" s="44">
        <f t="shared" ref="Q101:CB101" si="637">+Q100*Q99*1000*0.223</f>
        <v>892</v>
      </c>
      <c r="R101" s="44">
        <f t="shared" si="637"/>
        <v>892</v>
      </c>
      <c r="S101" s="44">
        <f t="shared" si="637"/>
        <v>892</v>
      </c>
      <c r="T101" s="44">
        <f t="shared" si="637"/>
        <v>892</v>
      </c>
      <c r="U101" s="44">
        <f t="shared" si="637"/>
        <v>892</v>
      </c>
      <c r="V101" s="44">
        <f t="shared" si="637"/>
        <v>892</v>
      </c>
      <c r="W101" s="44">
        <f t="shared" si="637"/>
        <v>892</v>
      </c>
      <c r="X101" s="44">
        <f t="shared" si="637"/>
        <v>892</v>
      </c>
      <c r="Y101" s="44">
        <f t="shared" si="637"/>
        <v>892</v>
      </c>
      <c r="Z101" s="44">
        <f t="shared" si="637"/>
        <v>892</v>
      </c>
      <c r="AA101" s="44">
        <f t="shared" si="637"/>
        <v>892</v>
      </c>
      <c r="AB101" s="44">
        <f t="shared" si="637"/>
        <v>892</v>
      </c>
      <c r="AC101" s="44">
        <f t="shared" si="637"/>
        <v>892</v>
      </c>
      <c r="AD101" s="44">
        <f t="shared" si="637"/>
        <v>892</v>
      </c>
      <c r="AE101" s="44">
        <f t="shared" si="637"/>
        <v>892</v>
      </c>
      <c r="AF101" s="44">
        <f t="shared" si="637"/>
        <v>892</v>
      </c>
      <c r="AG101" s="44">
        <f t="shared" si="637"/>
        <v>892</v>
      </c>
      <c r="AH101" s="44">
        <f t="shared" si="637"/>
        <v>892</v>
      </c>
      <c r="AI101" s="44">
        <f t="shared" si="637"/>
        <v>892</v>
      </c>
      <c r="AJ101" s="44">
        <f t="shared" si="637"/>
        <v>892</v>
      </c>
      <c r="AK101" s="44">
        <f t="shared" si="637"/>
        <v>892</v>
      </c>
      <c r="AL101" s="44">
        <f t="shared" si="637"/>
        <v>892</v>
      </c>
      <c r="AM101" s="44">
        <f t="shared" si="637"/>
        <v>892</v>
      </c>
      <c r="AN101" s="44">
        <f t="shared" si="637"/>
        <v>892</v>
      </c>
      <c r="AO101" s="44">
        <f t="shared" si="637"/>
        <v>892</v>
      </c>
      <c r="AP101" s="44">
        <f t="shared" si="637"/>
        <v>892</v>
      </c>
      <c r="AQ101" s="44">
        <f t="shared" si="637"/>
        <v>892</v>
      </c>
      <c r="AR101" s="44">
        <f t="shared" si="637"/>
        <v>892</v>
      </c>
      <c r="AS101" s="44">
        <f t="shared" si="637"/>
        <v>892</v>
      </c>
      <c r="AT101" s="44">
        <f t="shared" si="637"/>
        <v>892</v>
      </c>
      <c r="AU101" s="44">
        <f t="shared" si="637"/>
        <v>892</v>
      </c>
      <c r="AV101" s="44">
        <f t="shared" si="637"/>
        <v>892</v>
      </c>
      <c r="AW101" s="44">
        <f t="shared" si="637"/>
        <v>892</v>
      </c>
      <c r="AX101" s="44">
        <f t="shared" si="637"/>
        <v>892</v>
      </c>
      <c r="AY101" s="44">
        <f t="shared" si="637"/>
        <v>892</v>
      </c>
      <c r="AZ101" s="44">
        <f t="shared" si="637"/>
        <v>892</v>
      </c>
      <c r="BA101" s="44">
        <f t="shared" si="637"/>
        <v>892</v>
      </c>
      <c r="BB101" s="44">
        <f t="shared" si="637"/>
        <v>892</v>
      </c>
      <c r="BC101" s="44">
        <f t="shared" si="637"/>
        <v>892</v>
      </c>
      <c r="BD101" s="44">
        <f t="shared" si="637"/>
        <v>892</v>
      </c>
      <c r="BE101" s="44">
        <f t="shared" si="637"/>
        <v>892</v>
      </c>
      <c r="BF101" s="44">
        <f t="shared" si="637"/>
        <v>892</v>
      </c>
      <c r="BG101" s="44">
        <f t="shared" si="637"/>
        <v>892</v>
      </c>
      <c r="BH101" s="44">
        <f t="shared" si="637"/>
        <v>892</v>
      </c>
      <c r="BI101" s="44">
        <f t="shared" si="637"/>
        <v>892</v>
      </c>
      <c r="BJ101" s="44">
        <f t="shared" si="637"/>
        <v>892</v>
      </c>
      <c r="BK101" s="44">
        <f t="shared" si="637"/>
        <v>892</v>
      </c>
      <c r="BL101" s="44">
        <f t="shared" si="637"/>
        <v>892</v>
      </c>
      <c r="BM101" s="44">
        <f t="shared" si="637"/>
        <v>892</v>
      </c>
      <c r="BN101" s="44">
        <f t="shared" si="637"/>
        <v>892</v>
      </c>
      <c r="BO101" s="44">
        <f t="shared" si="637"/>
        <v>892</v>
      </c>
      <c r="BP101" s="44">
        <f t="shared" si="637"/>
        <v>892</v>
      </c>
      <c r="BQ101" s="44">
        <f t="shared" si="637"/>
        <v>892</v>
      </c>
      <c r="BR101" s="44">
        <f t="shared" si="637"/>
        <v>892</v>
      </c>
      <c r="BS101" s="44">
        <f t="shared" si="637"/>
        <v>892</v>
      </c>
      <c r="BT101" s="44">
        <f t="shared" si="637"/>
        <v>892</v>
      </c>
      <c r="BU101" s="44">
        <f t="shared" si="637"/>
        <v>892</v>
      </c>
      <c r="BV101" s="44">
        <f t="shared" si="637"/>
        <v>892</v>
      </c>
      <c r="BW101" s="44">
        <f t="shared" si="637"/>
        <v>892</v>
      </c>
      <c r="BX101" s="44">
        <f t="shared" si="637"/>
        <v>892</v>
      </c>
      <c r="BY101" s="44">
        <f t="shared" si="637"/>
        <v>892</v>
      </c>
      <c r="BZ101" s="44">
        <f t="shared" si="637"/>
        <v>892</v>
      </c>
      <c r="CA101" s="44">
        <f t="shared" si="637"/>
        <v>892</v>
      </c>
      <c r="CB101" s="44">
        <f t="shared" si="637"/>
        <v>892</v>
      </c>
      <c r="CC101" s="44">
        <f t="shared" ref="CC101:EN101" si="638">+CC100*CC99*1000*0.223</f>
        <v>892</v>
      </c>
      <c r="CD101" s="44">
        <f t="shared" si="638"/>
        <v>892</v>
      </c>
      <c r="CE101" s="44">
        <f t="shared" si="638"/>
        <v>892</v>
      </c>
      <c r="CF101" s="44">
        <f t="shared" si="638"/>
        <v>892</v>
      </c>
      <c r="CG101" s="44">
        <f t="shared" si="638"/>
        <v>892</v>
      </c>
      <c r="CH101" s="44">
        <f t="shared" si="638"/>
        <v>892</v>
      </c>
      <c r="CI101" s="44">
        <f t="shared" si="638"/>
        <v>892</v>
      </c>
      <c r="CJ101" s="44">
        <f t="shared" si="638"/>
        <v>892</v>
      </c>
      <c r="CK101" s="44">
        <f t="shared" si="638"/>
        <v>892</v>
      </c>
      <c r="CL101" s="44">
        <f t="shared" si="638"/>
        <v>892</v>
      </c>
      <c r="CM101" s="44">
        <f t="shared" si="638"/>
        <v>892</v>
      </c>
      <c r="CN101" s="44">
        <f t="shared" si="638"/>
        <v>892</v>
      </c>
      <c r="CO101" s="44">
        <f t="shared" si="638"/>
        <v>892</v>
      </c>
      <c r="CP101" s="44">
        <f t="shared" si="638"/>
        <v>892</v>
      </c>
      <c r="CQ101" s="44">
        <f t="shared" si="638"/>
        <v>892</v>
      </c>
      <c r="CR101" s="44">
        <f t="shared" si="638"/>
        <v>892</v>
      </c>
      <c r="CS101" s="44">
        <f t="shared" si="638"/>
        <v>892</v>
      </c>
      <c r="CT101" s="44">
        <f t="shared" si="638"/>
        <v>892</v>
      </c>
      <c r="CU101" s="44">
        <f t="shared" si="638"/>
        <v>892</v>
      </c>
      <c r="CV101" s="44">
        <f t="shared" si="638"/>
        <v>892</v>
      </c>
      <c r="CW101" s="44">
        <f t="shared" si="638"/>
        <v>892</v>
      </c>
      <c r="CX101" s="44">
        <f t="shared" si="638"/>
        <v>892</v>
      </c>
      <c r="CY101" s="44">
        <f t="shared" si="638"/>
        <v>892</v>
      </c>
      <c r="CZ101" s="44">
        <f t="shared" si="638"/>
        <v>892</v>
      </c>
      <c r="DA101" s="44">
        <f t="shared" si="638"/>
        <v>892</v>
      </c>
      <c r="DB101" s="44">
        <f t="shared" si="638"/>
        <v>892</v>
      </c>
      <c r="DC101" s="44">
        <f t="shared" si="638"/>
        <v>892</v>
      </c>
      <c r="DD101" s="44">
        <f t="shared" si="638"/>
        <v>892</v>
      </c>
      <c r="DE101" s="44">
        <f t="shared" si="638"/>
        <v>892</v>
      </c>
      <c r="DF101" s="44">
        <f t="shared" si="638"/>
        <v>892</v>
      </c>
      <c r="DG101" s="44">
        <f t="shared" si="638"/>
        <v>892</v>
      </c>
      <c r="DH101" s="44">
        <f t="shared" si="638"/>
        <v>892</v>
      </c>
      <c r="DI101" s="44">
        <f t="shared" si="638"/>
        <v>892</v>
      </c>
      <c r="DJ101" s="44">
        <f t="shared" si="638"/>
        <v>892</v>
      </c>
      <c r="DK101" s="44">
        <f t="shared" si="638"/>
        <v>892</v>
      </c>
      <c r="DL101" s="44">
        <f t="shared" si="638"/>
        <v>892</v>
      </c>
      <c r="DM101" s="44">
        <f t="shared" si="638"/>
        <v>892</v>
      </c>
      <c r="DN101" s="44">
        <f t="shared" si="638"/>
        <v>892</v>
      </c>
      <c r="DO101" s="44">
        <f t="shared" si="638"/>
        <v>892</v>
      </c>
      <c r="DP101" s="44">
        <f t="shared" si="638"/>
        <v>892</v>
      </c>
      <c r="DQ101" s="44">
        <f t="shared" si="638"/>
        <v>892</v>
      </c>
      <c r="DR101" s="44">
        <f t="shared" si="638"/>
        <v>892</v>
      </c>
      <c r="DS101" s="44">
        <f t="shared" si="638"/>
        <v>892</v>
      </c>
      <c r="DT101" s="44">
        <f t="shared" si="638"/>
        <v>892</v>
      </c>
      <c r="DU101" s="44">
        <f t="shared" si="638"/>
        <v>892</v>
      </c>
      <c r="DV101" s="44">
        <f t="shared" si="638"/>
        <v>892</v>
      </c>
      <c r="DW101" s="44">
        <f t="shared" si="638"/>
        <v>892</v>
      </c>
      <c r="DX101" s="44">
        <f t="shared" si="638"/>
        <v>892</v>
      </c>
      <c r="DY101" s="44">
        <f t="shared" si="638"/>
        <v>892</v>
      </c>
      <c r="DZ101" s="44">
        <f t="shared" si="638"/>
        <v>892</v>
      </c>
      <c r="EA101" s="44">
        <f t="shared" si="638"/>
        <v>892</v>
      </c>
      <c r="EB101" s="44">
        <f t="shared" si="638"/>
        <v>892</v>
      </c>
      <c r="EC101" s="44">
        <f t="shared" si="638"/>
        <v>892</v>
      </c>
      <c r="ED101" s="44">
        <f t="shared" si="638"/>
        <v>892</v>
      </c>
      <c r="EE101" s="44">
        <f t="shared" si="638"/>
        <v>892</v>
      </c>
      <c r="EF101" s="44">
        <f t="shared" si="638"/>
        <v>892</v>
      </c>
      <c r="EG101" s="44">
        <f t="shared" si="638"/>
        <v>892</v>
      </c>
      <c r="EH101" s="44">
        <f t="shared" si="638"/>
        <v>892</v>
      </c>
      <c r="EI101" s="44">
        <f t="shared" si="638"/>
        <v>892</v>
      </c>
      <c r="EJ101" s="44">
        <f t="shared" si="638"/>
        <v>892</v>
      </c>
      <c r="EK101" s="44">
        <f t="shared" si="638"/>
        <v>892</v>
      </c>
      <c r="EL101" s="44">
        <f t="shared" si="638"/>
        <v>892</v>
      </c>
      <c r="EM101" s="44">
        <f t="shared" si="638"/>
        <v>892</v>
      </c>
      <c r="EN101" s="44">
        <f t="shared" si="638"/>
        <v>892</v>
      </c>
      <c r="EO101" s="44">
        <f t="shared" ref="EO101:GZ101" si="639">+EO100*EO99*1000*0.223</f>
        <v>892</v>
      </c>
      <c r="EP101" s="44">
        <f t="shared" si="639"/>
        <v>892</v>
      </c>
      <c r="EQ101" s="44">
        <f t="shared" si="639"/>
        <v>892</v>
      </c>
      <c r="ER101" s="44">
        <f t="shared" si="639"/>
        <v>892</v>
      </c>
      <c r="ES101" s="44">
        <f t="shared" si="639"/>
        <v>892</v>
      </c>
      <c r="ET101" s="44">
        <f t="shared" si="639"/>
        <v>892</v>
      </c>
      <c r="EU101" s="44">
        <f t="shared" si="639"/>
        <v>892</v>
      </c>
      <c r="EV101" s="44">
        <f t="shared" si="639"/>
        <v>892</v>
      </c>
      <c r="EW101" s="44">
        <f t="shared" si="639"/>
        <v>892</v>
      </c>
      <c r="EX101" s="44">
        <f t="shared" si="639"/>
        <v>892</v>
      </c>
      <c r="EY101" s="44">
        <f t="shared" si="639"/>
        <v>892</v>
      </c>
      <c r="EZ101" s="44">
        <f t="shared" si="639"/>
        <v>892</v>
      </c>
      <c r="FA101" s="44">
        <f t="shared" si="639"/>
        <v>892</v>
      </c>
      <c r="FB101" s="44">
        <f t="shared" si="639"/>
        <v>892</v>
      </c>
      <c r="FC101" s="44">
        <f t="shared" si="639"/>
        <v>892</v>
      </c>
      <c r="FD101" s="44">
        <f t="shared" si="639"/>
        <v>892</v>
      </c>
      <c r="FE101" s="44">
        <f t="shared" si="639"/>
        <v>892</v>
      </c>
      <c r="FF101" s="44">
        <f t="shared" si="639"/>
        <v>892</v>
      </c>
      <c r="FG101" s="44">
        <f t="shared" si="639"/>
        <v>892</v>
      </c>
      <c r="FH101" s="44">
        <f t="shared" si="639"/>
        <v>892</v>
      </c>
      <c r="FI101" s="44">
        <f t="shared" si="639"/>
        <v>892</v>
      </c>
      <c r="FJ101" s="44">
        <f t="shared" si="639"/>
        <v>892</v>
      </c>
      <c r="FK101" s="44">
        <f t="shared" si="639"/>
        <v>892</v>
      </c>
      <c r="FL101" s="44">
        <f t="shared" si="639"/>
        <v>892</v>
      </c>
      <c r="FM101" s="44">
        <f t="shared" si="639"/>
        <v>892</v>
      </c>
      <c r="FN101" s="44">
        <f t="shared" si="639"/>
        <v>892</v>
      </c>
      <c r="FO101" s="44">
        <f t="shared" si="639"/>
        <v>892</v>
      </c>
      <c r="FP101" s="44">
        <f t="shared" si="639"/>
        <v>892</v>
      </c>
      <c r="FQ101" s="44">
        <f t="shared" si="639"/>
        <v>892</v>
      </c>
      <c r="FR101" s="44">
        <f t="shared" si="639"/>
        <v>892</v>
      </c>
      <c r="FS101" s="44">
        <f t="shared" si="639"/>
        <v>892</v>
      </c>
      <c r="FT101" s="44">
        <f t="shared" si="639"/>
        <v>892</v>
      </c>
      <c r="FU101" s="44">
        <f t="shared" si="639"/>
        <v>892</v>
      </c>
      <c r="FV101" s="44">
        <f t="shared" si="639"/>
        <v>892</v>
      </c>
      <c r="FW101" s="44">
        <f t="shared" si="639"/>
        <v>892</v>
      </c>
      <c r="FX101" s="44">
        <f t="shared" si="639"/>
        <v>892</v>
      </c>
      <c r="FY101" s="44">
        <f t="shared" si="639"/>
        <v>892</v>
      </c>
      <c r="FZ101" s="44">
        <f t="shared" si="639"/>
        <v>892</v>
      </c>
      <c r="GA101" s="44">
        <f t="shared" si="639"/>
        <v>892</v>
      </c>
      <c r="GB101" s="44">
        <f t="shared" si="639"/>
        <v>892</v>
      </c>
      <c r="GC101" s="44">
        <f t="shared" si="639"/>
        <v>892</v>
      </c>
      <c r="GD101" s="44">
        <f t="shared" si="639"/>
        <v>892</v>
      </c>
      <c r="GE101" s="44">
        <f t="shared" si="639"/>
        <v>892</v>
      </c>
      <c r="GF101" s="44">
        <f t="shared" si="639"/>
        <v>892</v>
      </c>
      <c r="GG101" s="44">
        <f t="shared" si="639"/>
        <v>892</v>
      </c>
      <c r="GH101" s="44">
        <f t="shared" si="639"/>
        <v>892</v>
      </c>
      <c r="GI101" s="44">
        <f t="shared" si="639"/>
        <v>892</v>
      </c>
      <c r="GJ101" s="44">
        <f t="shared" si="639"/>
        <v>892</v>
      </c>
      <c r="GK101" s="44">
        <f t="shared" si="639"/>
        <v>892</v>
      </c>
      <c r="GL101" s="44">
        <f t="shared" si="639"/>
        <v>892</v>
      </c>
      <c r="GM101" s="44">
        <f t="shared" si="639"/>
        <v>892</v>
      </c>
      <c r="GN101" s="44">
        <f t="shared" si="639"/>
        <v>892</v>
      </c>
      <c r="GO101" s="44">
        <f t="shared" si="639"/>
        <v>892</v>
      </c>
      <c r="GP101" s="44">
        <f t="shared" si="639"/>
        <v>892</v>
      </c>
      <c r="GQ101" s="44">
        <f t="shared" si="639"/>
        <v>892</v>
      </c>
      <c r="GR101" s="44">
        <f t="shared" si="639"/>
        <v>892</v>
      </c>
      <c r="GS101" s="44">
        <f t="shared" si="639"/>
        <v>892</v>
      </c>
      <c r="GT101" s="44">
        <f t="shared" si="639"/>
        <v>892</v>
      </c>
      <c r="GU101" s="44">
        <f t="shared" si="639"/>
        <v>892</v>
      </c>
      <c r="GV101" s="44">
        <f t="shared" si="639"/>
        <v>892</v>
      </c>
      <c r="GW101" s="44">
        <f t="shared" si="639"/>
        <v>892</v>
      </c>
      <c r="GX101" s="44">
        <f t="shared" si="639"/>
        <v>892</v>
      </c>
      <c r="GY101" s="44">
        <f t="shared" si="639"/>
        <v>892</v>
      </c>
      <c r="GZ101" s="44">
        <f t="shared" si="639"/>
        <v>892</v>
      </c>
      <c r="HA101" s="44">
        <f t="shared" ref="HA101:JL101" si="640">+HA100*HA99*1000*0.223</f>
        <v>892</v>
      </c>
      <c r="HB101" s="44">
        <f t="shared" si="640"/>
        <v>892</v>
      </c>
      <c r="HC101" s="44">
        <f t="shared" si="640"/>
        <v>892</v>
      </c>
      <c r="HD101" s="44">
        <f t="shared" si="640"/>
        <v>892</v>
      </c>
      <c r="HE101" s="44">
        <f t="shared" si="640"/>
        <v>892</v>
      </c>
      <c r="HF101" s="44">
        <f t="shared" si="640"/>
        <v>892</v>
      </c>
      <c r="HG101" s="44">
        <f t="shared" si="640"/>
        <v>892</v>
      </c>
      <c r="HH101" s="44">
        <f t="shared" si="640"/>
        <v>892</v>
      </c>
      <c r="HI101" s="44">
        <f t="shared" si="640"/>
        <v>892</v>
      </c>
      <c r="HJ101" s="44">
        <f t="shared" si="640"/>
        <v>892</v>
      </c>
      <c r="HK101" s="44">
        <f t="shared" si="640"/>
        <v>892</v>
      </c>
      <c r="HL101" s="44">
        <f t="shared" si="640"/>
        <v>892</v>
      </c>
      <c r="HM101" s="44">
        <f t="shared" si="640"/>
        <v>892</v>
      </c>
      <c r="HN101" s="44">
        <f t="shared" si="640"/>
        <v>892</v>
      </c>
      <c r="HO101" s="44">
        <f t="shared" si="640"/>
        <v>892</v>
      </c>
      <c r="HP101" s="44">
        <f t="shared" si="640"/>
        <v>892</v>
      </c>
      <c r="HQ101" s="44">
        <f t="shared" si="640"/>
        <v>892</v>
      </c>
      <c r="HR101" s="44">
        <f t="shared" si="640"/>
        <v>892</v>
      </c>
      <c r="HS101" s="44">
        <f t="shared" si="640"/>
        <v>892</v>
      </c>
      <c r="HT101" s="44">
        <f t="shared" si="640"/>
        <v>892</v>
      </c>
      <c r="HU101" s="44">
        <f t="shared" si="640"/>
        <v>892</v>
      </c>
      <c r="HV101" s="44">
        <f t="shared" si="640"/>
        <v>892</v>
      </c>
      <c r="HW101" s="44">
        <f t="shared" si="640"/>
        <v>892</v>
      </c>
      <c r="HX101" s="44">
        <f t="shared" si="640"/>
        <v>892</v>
      </c>
      <c r="HY101" s="44">
        <f t="shared" si="640"/>
        <v>892</v>
      </c>
      <c r="HZ101" s="44">
        <f t="shared" si="640"/>
        <v>892</v>
      </c>
      <c r="IA101" s="44">
        <f t="shared" si="640"/>
        <v>892</v>
      </c>
      <c r="IB101" s="44">
        <f t="shared" si="640"/>
        <v>892</v>
      </c>
      <c r="IC101" s="44">
        <f t="shared" si="640"/>
        <v>892</v>
      </c>
      <c r="ID101" s="44">
        <f t="shared" si="640"/>
        <v>892</v>
      </c>
      <c r="IE101" s="44">
        <f t="shared" si="640"/>
        <v>892</v>
      </c>
      <c r="IF101" s="44">
        <f t="shared" si="640"/>
        <v>892</v>
      </c>
      <c r="IG101" s="44">
        <f t="shared" si="640"/>
        <v>892</v>
      </c>
      <c r="IH101" s="44">
        <f t="shared" si="640"/>
        <v>892</v>
      </c>
      <c r="II101" s="44">
        <f t="shared" si="640"/>
        <v>892</v>
      </c>
      <c r="IJ101" s="44">
        <f t="shared" si="640"/>
        <v>892</v>
      </c>
      <c r="IK101" s="44">
        <f t="shared" si="640"/>
        <v>892</v>
      </c>
      <c r="IL101" s="44">
        <f t="shared" si="640"/>
        <v>892</v>
      </c>
      <c r="IM101" s="44">
        <f t="shared" si="640"/>
        <v>892</v>
      </c>
      <c r="IN101" s="44">
        <f t="shared" si="640"/>
        <v>892</v>
      </c>
      <c r="IO101" s="44">
        <f t="shared" si="640"/>
        <v>892</v>
      </c>
      <c r="IP101" s="44">
        <f t="shared" si="640"/>
        <v>892</v>
      </c>
      <c r="IQ101" s="44">
        <f t="shared" si="640"/>
        <v>892</v>
      </c>
      <c r="IR101" s="44">
        <f t="shared" si="640"/>
        <v>892</v>
      </c>
      <c r="IS101" s="44">
        <f t="shared" si="640"/>
        <v>892</v>
      </c>
      <c r="IT101" s="44">
        <f t="shared" si="640"/>
        <v>892</v>
      </c>
      <c r="IU101" s="44">
        <f t="shared" si="640"/>
        <v>892</v>
      </c>
      <c r="IV101" s="44">
        <f t="shared" si="640"/>
        <v>892</v>
      </c>
      <c r="IW101" s="44">
        <f t="shared" si="640"/>
        <v>892</v>
      </c>
      <c r="IX101" s="44">
        <f t="shared" si="640"/>
        <v>892</v>
      </c>
      <c r="IY101" s="44">
        <f t="shared" si="640"/>
        <v>892</v>
      </c>
      <c r="IZ101" s="44">
        <f t="shared" si="640"/>
        <v>892</v>
      </c>
      <c r="JA101" s="44">
        <f t="shared" si="640"/>
        <v>892</v>
      </c>
      <c r="JB101" s="44">
        <f t="shared" si="640"/>
        <v>892</v>
      </c>
      <c r="JC101" s="44">
        <f t="shared" si="640"/>
        <v>892</v>
      </c>
      <c r="JD101" s="44">
        <f t="shared" si="640"/>
        <v>892</v>
      </c>
      <c r="JE101" s="44">
        <f t="shared" si="640"/>
        <v>892</v>
      </c>
      <c r="JF101" s="44">
        <f t="shared" si="640"/>
        <v>892</v>
      </c>
      <c r="JG101" s="44">
        <f t="shared" si="640"/>
        <v>892</v>
      </c>
      <c r="JH101" s="44">
        <f t="shared" si="640"/>
        <v>892</v>
      </c>
      <c r="JI101" s="44">
        <f t="shared" si="640"/>
        <v>892</v>
      </c>
      <c r="JJ101" s="44">
        <f t="shared" si="640"/>
        <v>892</v>
      </c>
      <c r="JK101" s="44">
        <f t="shared" si="640"/>
        <v>892</v>
      </c>
      <c r="JL101" s="44">
        <f t="shared" si="640"/>
        <v>892</v>
      </c>
      <c r="JM101" s="44">
        <f t="shared" ref="JM101:LX101" si="641">+JM100*JM99*1000*0.223</f>
        <v>892</v>
      </c>
      <c r="JN101" s="44">
        <f t="shared" si="641"/>
        <v>892</v>
      </c>
      <c r="JO101" s="44">
        <f t="shared" si="641"/>
        <v>892</v>
      </c>
      <c r="JP101" s="44">
        <f t="shared" si="641"/>
        <v>892</v>
      </c>
      <c r="JQ101" s="44">
        <f t="shared" si="641"/>
        <v>892</v>
      </c>
      <c r="JR101" s="44">
        <f t="shared" si="641"/>
        <v>892</v>
      </c>
      <c r="JS101" s="44">
        <f t="shared" si="641"/>
        <v>892</v>
      </c>
      <c r="JT101" s="44">
        <f t="shared" si="641"/>
        <v>892</v>
      </c>
      <c r="JU101" s="44">
        <f t="shared" si="641"/>
        <v>892</v>
      </c>
      <c r="JV101" s="44">
        <f t="shared" si="641"/>
        <v>892</v>
      </c>
      <c r="JW101" s="44">
        <f t="shared" si="641"/>
        <v>892</v>
      </c>
      <c r="JX101" s="44">
        <f t="shared" si="641"/>
        <v>892</v>
      </c>
      <c r="JY101" s="44">
        <f t="shared" si="641"/>
        <v>892</v>
      </c>
      <c r="JZ101" s="44">
        <f t="shared" si="641"/>
        <v>892</v>
      </c>
      <c r="KA101" s="44">
        <f t="shared" si="641"/>
        <v>892</v>
      </c>
      <c r="KB101" s="44">
        <f t="shared" si="641"/>
        <v>892</v>
      </c>
      <c r="KC101" s="44">
        <f t="shared" si="641"/>
        <v>892</v>
      </c>
      <c r="KD101" s="44">
        <f t="shared" si="641"/>
        <v>892</v>
      </c>
      <c r="KE101" s="44">
        <f t="shared" si="641"/>
        <v>892</v>
      </c>
      <c r="KF101" s="44">
        <f t="shared" si="641"/>
        <v>892</v>
      </c>
      <c r="KG101" s="44">
        <f t="shared" si="641"/>
        <v>892</v>
      </c>
      <c r="KH101" s="44">
        <f t="shared" si="641"/>
        <v>892</v>
      </c>
      <c r="KI101" s="44">
        <f t="shared" si="641"/>
        <v>892</v>
      </c>
      <c r="KJ101" s="44">
        <f t="shared" si="641"/>
        <v>892</v>
      </c>
      <c r="KK101" s="44">
        <f t="shared" si="641"/>
        <v>892</v>
      </c>
      <c r="KL101" s="44">
        <f t="shared" si="641"/>
        <v>892</v>
      </c>
      <c r="KM101" s="44">
        <f t="shared" si="641"/>
        <v>892</v>
      </c>
      <c r="KN101" s="44">
        <f t="shared" si="641"/>
        <v>892</v>
      </c>
      <c r="KO101" s="44">
        <f t="shared" si="641"/>
        <v>892</v>
      </c>
      <c r="KP101" s="44">
        <f t="shared" si="641"/>
        <v>892</v>
      </c>
      <c r="KQ101" s="44">
        <f t="shared" si="641"/>
        <v>892</v>
      </c>
      <c r="KR101" s="44">
        <f t="shared" si="641"/>
        <v>892</v>
      </c>
      <c r="KS101" s="44">
        <f t="shared" si="641"/>
        <v>892</v>
      </c>
      <c r="KT101" s="44">
        <f t="shared" si="641"/>
        <v>892</v>
      </c>
      <c r="KU101" s="44">
        <f t="shared" si="641"/>
        <v>892</v>
      </c>
      <c r="KV101" s="44">
        <f t="shared" si="641"/>
        <v>892</v>
      </c>
      <c r="KW101" s="44">
        <f t="shared" si="641"/>
        <v>892</v>
      </c>
      <c r="KX101" s="44">
        <f t="shared" si="641"/>
        <v>892</v>
      </c>
      <c r="KY101" s="44">
        <f t="shared" si="641"/>
        <v>892</v>
      </c>
      <c r="KZ101" s="44">
        <f t="shared" si="641"/>
        <v>892</v>
      </c>
      <c r="LA101" s="44">
        <f t="shared" si="641"/>
        <v>892</v>
      </c>
      <c r="LB101" s="44">
        <f t="shared" si="641"/>
        <v>892</v>
      </c>
      <c r="LC101" s="44">
        <f t="shared" si="641"/>
        <v>892</v>
      </c>
      <c r="LD101" s="44">
        <f t="shared" si="641"/>
        <v>892</v>
      </c>
      <c r="LE101" s="44">
        <f t="shared" si="641"/>
        <v>892</v>
      </c>
      <c r="LF101" s="44">
        <f t="shared" si="641"/>
        <v>892</v>
      </c>
      <c r="LG101" s="44">
        <f t="shared" si="641"/>
        <v>892</v>
      </c>
      <c r="LH101" s="44">
        <f t="shared" si="641"/>
        <v>892</v>
      </c>
      <c r="LI101" s="44">
        <f t="shared" si="641"/>
        <v>892</v>
      </c>
      <c r="LJ101" s="44">
        <f t="shared" si="641"/>
        <v>892</v>
      </c>
      <c r="LK101" s="44">
        <f t="shared" si="641"/>
        <v>892</v>
      </c>
      <c r="LL101" s="44">
        <f t="shared" si="641"/>
        <v>892</v>
      </c>
      <c r="LM101" s="44">
        <f t="shared" si="641"/>
        <v>892</v>
      </c>
      <c r="LN101" s="44">
        <f t="shared" si="641"/>
        <v>892</v>
      </c>
      <c r="LO101" s="44">
        <f t="shared" si="641"/>
        <v>892</v>
      </c>
      <c r="LP101" s="44">
        <f t="shared" si="641"/>
        <v>892</v>
      </c>
      <c r="LQ101" s="44">
        <f t="shared" si="641"/>
        <v>892</v>
      </c>
      <c r="LR101" s="44">
        <f t="shared" si="641"/>
        <v>892</v>
      </c>
      <c r="LS101" s="44">
        <f t="shared" si="641"/>
        <v>892</v>
      </c>
      <c r="LT101" s="44">
        <f t="shared" si="641"/>
        <v>892</v>
      </c>
      <c r="LU101" s="44">
        <f t="shared" si="641"/>
        <v>892</v>
      </c>
      <c r="LV101" s="44">
        <f t="shared" si="641"/>
        <v>892</v>
      </c>
      <c r="LW101" s="44">
        <f t="shared" si="641"/>
        <v>892</v>
      </c>
      <c r="LX101" s="44">
        <f t="shared" si="641"/>
        <v>892</v>
      </c>
      <c r="LY101" s="44">
        <f t="shared" ref="LY101:MZ101" si="642">+LY100*LY99*1000*0.223</f>
        <v>892</v>
      </c>
      <c r="LZ101" s="44">
        <f t="shared" si="642"/>
        <v>892</v>
      </c>
      <c r="MA101" s="44">
        <f t="shared" si="642"/>
        <v>892</v>
      </c>
      <c r="MB101" s="44">
        <f t="shared" si="642"/>
        <v>892</v>
      </c>
      <c r="MC101" s="44">
        <f t="shared" si="642"/>
        <v>892</v>
      </c>
      <c r="MD101" s="44">
        <f t="shared" si="642"/>
        <v>892</v>
      </c>
      <c r="ME101" s="44">
        <f t="shared" si="642"/>
        <v>892</v>
      </c>
      <c r="MF101" s="44">
        <f t="shared" si="642"/>
        <v>892</v>
      </c>
      <c r="MG101" s="44">
        <f t="shared" si="642"/>
        <v>892</v>
      </c>
      <c r="MH101" s="44">
        <f t="shared" si="642"/>
        <v>892</v>
      </c>
      <c r="MI101" s="44">
        <f t="shared" si="642"/>
        <v>892</v>
      </c>
      <c r="MJ101" s="44">
        <f t="shared" si="642"/>
        <v>892</v>
      </c>
      <c r="MK101" s="44">
        <f t="shared" si="642"/>
        <v>892</v>
      </c>
      <c r="ML101" s="44">
        <f t="shared" si="642"/>
        <v>892</v>
      </c>
      <c r="MM101" s="44">
        <f t="shared" si="642"/>
        <v>892</v>
      </c>
      <c r="MN101" s="44">
        <f t="shared" si="642"/>
        <v>892</v>
      </c>
      <c r="MO101" s="44">
        <f t="shared" si="642"/>
        <v>892</v>
      </c>
      <c r="MP101" s="44">
        <f t="shared" si="642"/>
        <v>892</v>
      </c>
      <c r="MQ101" s="44">
        <f t="shared" si="642"/>
        <v>892</v>
      </c>
      <c r="MR101" s="44">
        <f t="shared" si="642"/>
        <v>892</v>
      </c>
      <c r="MS101" s="44">
        <f t="shared" si="642"/>
        <v>892</v>
      </c>
      <c r="MT101" s="44">
        <f t="shared" si="642"/>
        <v>892</v>
      </c>
      <c r="MU101" s="44">
        <f t="shared" si="642"/>
        <v>892</v>
      </c>
      <c r="MV101" s="44">
        <f t="shared" si="642"/>
        <v>892</v>
      </c>
      <c r="MW101" s="44">
        <f t="shared" si="642"/>
        <v>892</v>
      </c>
      <c r="MX101" s="44">
        <f t="shared" si="642"/>
        <v>892</v>
      </c>
      <c r="MY101" s="44">
        <f t="shared" si="642"/>
        <v>892</v>
      </c>
      <c r="MZ101" s="44">
        <f t="shared" si="642"/>
        <v>892</v>
      </c>
      <c r="NB101" s="19" t="str">
        <f>+D101</f>
        <v>Capacity (kW)</v>
      </c>
      <c r="NC101" s="6" t="e">
        <f t="shared" si="634"/>
        <v>#VALUE!</v>
      </c>
      <c r="ND101" s="6">
        <f t="shared" si="634"/>
        <v>892</v>
      </c>
      <c r="NE101" s="6">
        <f t="shared" si="634"/>
        <v>892</v>
      </c>
      <c r="NF101" s="6">
        <f t="shared" si="634"/>
        <v>892</v>
      </c>
      <c r="NG101" s="6">
        <f t="shared" si="634"/>
        <v>892</v>
      </c>
      <c r="NH101" s="6">
        <f t="shared" si="634"/>
        <v>892</v>
      </c>
      <c r="NI101" s="6">
        <f t="shared" si="634"/>
        <v>892</v>
      </c>
      <c r="NJ101" s="6">
        <f t="shared" si="634"/>
        <v>892</v>
      </c>
      <c r="NK101" s="6">
        <f t="shared" si="634"/>
        <v>892</v>
      </c>
      <c r="NL101" s="6">
        <f t="shared" si="634"/>
        <v>892</v>
      </c>
      <c r="NM101" s="6">
        <f t="shared" si="634"/>
        <v>892</v>
      </c>
      <c r="NN101" s="6">
        <f t="shared" si="634"/>
        <v>892</v>
      </c>
      <c r="NO101" s="6">
        <f t="shared" si="634"/>
        <v>892</v>
      </c>
      <c r="NP101" s="6">
        <f t="shared" si="634"/>
        <v>892</v>
      </c>
      <c r="NQ101" s="6">
        <f t="shared" si="634"/>
        <v>892</v>
      </c>
      <c r="NR101" s="6">
        <f t="shared" si="634"/>
        <v>892</v>
      </c>
      <c r="NS101" s="6">
        <f t="shared" si="635"/>
        <v>892</v>
      </c>
      <c r="NT101" s="6">
        <f t="shared" si="635"/>
        <v>892</v>
      </c>
      <c r="NU101" s="6">
        <f t="shared" si="635"/>
        <v>892</v>
      </c>
      <c r="NV101" s="6">
        <f t="shared" si="635"/>
        <v>892</v>
      </c>
      <c r="NW101" s="6">
        <f t="shared" si="635"/>
        <v>892</v>
      </c>
      <c r="NX101" s="6">
        <f t="shared" si="635"/>
        <v>892</v>
      </c>
      <c r="NY101" s="6">
        <f t="shared" si="635"/>
        <v>892</v>
      </c>
      <c r="NZ101" s="6">
        <f t="shared" si="635"/>
        <v>892</v>
      </c>
      <c r="OA101" s="6">
        <f t="shared" si="635"/>
        <v>892</v>
      </c>
      <c r="OB101" s="6">
        <f t="shared" si="635"/>
        <v>892</v>
      </c>
      <c r="OC101" s="6">
        <f t="shared" si="635"/>
        <v>892</v>
      </c>
      <c r="OD101" s="6">
        <f t="shared" si="635"/>
        <v>892</v>
      </c>
      <c r="OE101" s="6">
        <f t="shared" si="635"/>
        <v>892</v>
      </c>
      <c r="OF101" s="6">
        <f t="shared" si="635"/>
        <v>892</v>
      </c>
      <c r="OH101" s="58" t="str">
        <f>_xlfn.CONCAT(C99," ",D101)</f>
        <v>Sheffield Wind Capacity (kW)</v>
      </c>
    </row>
    <row r="102" spans="2:398" x14ac:dyDescent="0.25">
      <c r="C102" s="3"/>
      <c r="D102" s="19" t="s">
        <v>1</v>
      </c>
      <c r="E102" s="15">
        <f>SUMIFS(CP_Forecast!$F$5:$F$38,CP_Forecast!$E$5:$E$38,Capacity_Charges!E$6)</f>
        <v>5.2969999999999997</v>
      </c>
      <c r="F102" s="15">
        <f>SUMIFS(CP_Forecast!$F$5:$F$38,CP_Forecast!$E$5:$E$38,Capacity_Charges!F$6)</f>
        <v>5.2969999999999997</v>
      </c>
      <c r="G102" s="15">
        <f>SUMIFS(CP_Forecast!$F$5:$F$38,CP_Forecast!$E$5:$E$38,Capacity_Charges!G$6)</f>
        <v>5.2969999999999997</v>
      </c>
      <c r="H102" s="15">
        <f>SUMIFS(CP_Forecast!$F$5:$F$38,CP_Forecast!$E$5:$E$38,Capacity_Charges!H$6)</f>
        <v>5.2969999999999997</v>
      </c>
      <c r="I102" s="15">
        <f>SUMIFS(CP_Forecast!$F$5:$F$38,CP_Forecast!$E$5:$E$38,Capacity_Charges!I$6)</f>
        <v>5.2969999999999997</v>
      </c>
      <c r="J102" s="15">
        <f>SUMIFS(CP_Forecast!$F$5:$F$38,CP_Forecast!$E$5:$E$38,Capacity_Charges!J$6)</f>
        <v>4.6310000000000002</v>
      </c>
      <c r="K102" s="15">
        <f>SUMIFS(CP_Forecast!$F$5:$F$38,CP_Forecast!$E$5:$E$38,Capacity_Charges!K$6)</f>
        <v>4.6310000000000002</v>
      </c>
      <c r="L102" s="15">
        <f>SUMIFS(CP_Forecast!$F$5:$F$38,CP_Forecast!$E$5:$E$38,Capacity_Charges!L$6)</f>
        <v>4.6310000000000002</v>
      </c>
      <c r="M102" s="15">
        <f>SUMIFS(CP_Forecast!$F$5:$F$38,CP_Forecast!$E$5:$E$38,Capacity_Charges!M$6)</f>
        <v>4.6310000000000002</v>
      </c>
      <c r="N102" s="15">
        <f>SUMIFS(CP_Forecast!$F$5:$F$38,CP_Forecast!$E$5:$E$38,Capacity_Charges!N$6)</f>
        <v>4.6310000000000002</v>
      </c>
      <c r="O102" s="15">
        <f>SUMIFS(CP_Forecast!$F$5:$F$38,CP_Forecast!$E$5:$E$38,Capacity_Charges!AA$6)</f>
        <v>3.8</v>
      </c>
      <c r="P102" s="15">
        <f>SUMIFS(CP_Forecast!$F$5:$F$38,CP_Forecast!$E$5:$E$38,Capacity_Charges!AB$6)</f>
        <v>3.8</v>
      </c>
      <c r="Q102" s="15">
        <f>SUMIFS(CP_Forecast!$F$5:$F$38,CP_Forecast!$E$5:$E$38,Capacity_Charges!AC$6)</f>
        <v>3.8</v>
      </c>
      <c r="R102" s="15">
        <f>SUMIFS(CP_Forecast!$F$5:$F$38,CP_Forecast!$E$5:$E$38,Capacity_Charges!AD$6)</f>
        <v>3.8</v>
      </c>
      <c r="S102" s="15">
        <f>SUMIFS(CP_Forecast!$F$5:$F$38,CP_Forecast!$E$5:$E$38,Capacity_Charges!AE$6)</f>
        <v>3.8</v>
      </c>
      <c r="T102" s="15">
        <f>SUMIFS(CP_Forecast!$F$5:$F$38,CP_Forecast!$E$5:$E$38,Capacity_Charges!AF$6)</f>
        <v>3.8</v>
      </c>
      <c r="U102" s="15">
        <f>SUMIFS(CP_Forecast!$F$5:$F$38,CP_Forecast!$E$5:$E$38,Capacity_Charges!AG$6)</f>
        <v>3.8</v>
      </c>
      <c r="V102" s="15">
        <f>SUMIFS(CP_Forecast!$F$5:$F$38,CP_Forecast!$E$5:$E$38,Capacity_Charges!AH$6)</f>
        <v>2.0009999999999999</v>
      </c>
      <c r="W102" s="15">
        <f>SUMIFS(CP_Forecast!$F$5:$F$38,CP_Forecast!$E$5:$E$38,Capacity_Charges!AI$6)</f>
        <v>2.0009999999999999</v>
      </c>
      <c r="X102" s="15">
        <f>SUMIFS(CP_Forecast!$F$5:$F$38,CP_Forecast!$E$5:$E$38,Capacity_Charges!AJ$6)</f>
        <v>2.0009999999999999</v>
      </c>
      <c r="Y102" s="15">
        <f>SUMIFS(CP_Forecast!$F$5:$F$38,CP_Forecast!$E$5:$E$38,Capacity_Charges!AK$6)</f>
        <v>2.0009999999999999</v>
      </c>
      <c r="Z102" s="15">
        <f>SUMIFS(CP_Forecast!$F$5:$F$38,CP_Forecast!$E$5:$E$38,Capacity_Charges!AL$6)</f>
        <v>2.0009999999999999</v>
      </c>
      <c r="AA102" s="15">
        <f>SUMIFS(CP_Forecast!$F$5:$F$38,CP_Forecast!$E$5:$E$38,Capacity_Charges!AA$6)</f>
        <v>3.8</v>
      </c>
      <c r="AB102" s="15">
        <f>SUMIFS(CP_Forecast!$F$5:$F$38,CP_Forecast!$E$5:$E$38,Capacity_Charges!AB$6)</f>
        <v>3.8</v>
      </c>
      <c r="AC102" s="15">
        <f>SUMIFS(CP_Forecast!$F$5:$F$38,CP_Forecast!$E$5:$E$38,Capacity_Charges!AC$6)</f>
        <v>3.8</v>
      </c>
      <c r="AD102" s="15">
        <f>SUMIFS(CP_Forecast!$F$5:$F$38,CP_Forecast!$E$5:$E$38,Capacity_Charges!AD$6)</f>
        <v>3.8</v>
      </c>
      <c r="AE102" s="15">
        <f>SUMIFS(CP_Forecast!$F$5:$F$38,CP_Forecast!$E$5:$E$38,Capacity_Charges!AE$6)</f>
        <v>3.8</v>
      </c>
      <c r="AF102" s="15">
        <f>SUMIFS(CP_Forecast!$F$5:$F$38,CP_Forecast!$E$5:$E$38,Capacity_Charges!AF$6)</f>
        <v>3.8</v>
      </c>
      <c r="AG102" s="15">
        <f>SUMIFS(CP_Forecast!$F$5:$F$38,CP_Forecast!$E$5:$E$38,Capacity_Charges!AG$6)</f>
        <v>3.8</v>
      </c>
      <c r="AH102" s="15">
        <f>SUMIFS(CP_Forecast!$F$5:$F$38,CP_Forecast!$E$5:$E$38,Capacity_Charges!AH$6)</f>
        <v>2.0009999999999999</v>
      </c>
      <c r="AI102" s="15">
        <f>SUMIFS(CP_Forecast!$F$5:$F$38,CP_Forecast!$E$5:$E$38,Capacity_Charges!AI$6)</f>
        <v>2.0009999999999999</v>
      </c>
      <c r="AJ102" s="15">
        <f>SUMIFS(CP_Forecast!$F$5:$F$38,CP_Forecast!$E$5:$E$38,Capacity_Charges!AJ$6)</f>
        <v>2.0009999999999999</v>
      </c>
      <c r="AK102" s="15">
        <f>SUMIFS(CP_Forecast!$F$5:$F$38,CP_Forecast!$E$5:$E$38,Capacity_Charges!AK$6)</f>
        <v>2.0009999999999999</v>
      </c>
      <c r="AL102" s="15">
        <f>SUMIFS(CP_Forecast!$F$5:$F$38,CP_Forecast!$E$5:$E$38,Capacity_Charges!AL$6)</f>
        <v>2.0009999999999999</v>
      </c>
      <c r="AM102" s="15">
        <f>SUMIFS(CP_Forecast!$F$5:$F$38,CP_Forecast!$E$5:$E$38,Capacity_Charges!AM$6)</f>
        <v>2.0009999999999999</v>
      </c>
      <c r="AN102" s="15">
        <f>SUMIFS(CP_Forecast!$F$5:$F$38,CP_Forecast!$E$5:$E$38,Capacity_Charges!AN$6)</f>
        <v>2.0009999999999999</v>
      </c>
      <c r="AO102" s="15">
        <f>SUMIFS(CP_Forecast!$F$5:$F$38,CP_Forecast!$E$5:$E$38,Capacity_Charges!AO$6)</f>
        <v>2.0009999999999999</v>
      </c>
      <c r="AP102" s="15">
        <f>SUMIFS(CP_Forecast!$F$5:$F$38,CP_Forecast!$E$5:$E$38,Capacity_Charges!AP$6)</f>
        <v>2.0009999999999999</v>
      </c>
      <c r="AQ102" s="15">
        <f>SUMIFS(CP_Forecast!$F$5:$F$38,CP_Forecast!$E$5:$E$38,Capacity_Charges!AQ$6)</f>
        <v>2.0009999999999999</v>
      </c>
      <c r="AR102" s="15">
        <f>SUMIFS(CP_Forecast!$F$5:$F$38,CP_Forecast!$E$5:$E$38,Capacity_Charges!AR$6)</f>
        <v>2.0009999999999999</v>
      </c>
      <c r="AS102" s="15">
        <f>SUMIFS(CP_Forecast!$F$5:$F$38,CP_Forecast!$E$5:$E$38,Capacity_Charges!AS$6)</f>
        <v>2.0009999999999999</v>
      </c>
      <c r="AT102" s="15">
        <f>SUMIFS(CP_Forecast!$F$5:$F$38,CP_Forecast!$E$5:$E$38,Capacity_Charges!AT$6)</f>
        <v>2.4769999999999999</v>
      </c>
      <c r="AU102" s="15">
        <f>SUMIFS(CP_Forecast!$F$5:$F$38,CP_Forecast!$E$5:$E$38,Capacity_Charges!AU$6)</f>
        <v>2.4769999999999999</v>
      </c>
      <c r="AV102" s="15">
        <f>SUMIFS(CP_Forecast!$F$5:$F$38,CP_Forecast!$E$5:$E$38,Capacity_Charges!AV$6)</f>
        <v>2.4769999999999999</v>
      </c>
      <c r="AW102" s="15">
        <f>SUMIFS(CP_Forecast!$F$5:$F$38,CP_Forecast!$E$5:$E$38,Capacity_Charges!AW$6)</f>
        <v>2.4769999999999999</v>
      </c>
      <c r="AX102" s="15">
        <f>SUMIFS(CP_Forecast!$F$5:$F$38,CP_Forecast!$E$5:$E$38,Capacity_Charges!AX$6)</f>
        <v>2.4769999999999999</v>
      </c>
      <c r="AY102" s="15">
        <f>SUMIFS(CP_Forecast!$F$5:$F$38,CP_Forecast!$E$5:$E$38,Capacity_Charges!AY$6)</f>
        <v>2.4769999999999999</v>
      </c>
      <c r="AZ102" s="15">
        <f>SUMIFS(CP_Forecast!$F$5:$F$38,CP_Forecast!$E$5:$E$38,Capacity_Charges!AZ$6)</f>
        <v>2.4769999999999999</v>
      </c>
      <c r="BA102" s="15">
        <f>SUMIFS(CP_Forecast!$F$5:$F$38,CP_Forecast!$E$5:$E$38,Capacity_Charges!BA$6)</f>
        <v>2.4769999999999999</v>
      </c>
      <c r="BB102" s="15">
        <f>SUMIFS(CP_Forecast!$F$5:$F$38,CP_Forecast!$E$5:$E$38,Capacity_Charges!BB$6)</f>
        <v>2.4769999999999999</v>
      </c>
      <c r="BC102" s="15">
        <f>SUMIFS(CP_Forecast!$F$5:$F$38,CP_Forecast!$E$5:$E$38,Capacity_Charges!BC$6)</f>
        <v>2.4769999999999999</v>
      </c>
      <c r="BD102" s="15">
        <f>SUMIFS(CP_Forecast!$F$5:$F$38,CP_Forecast!$E$5:$E$38,Capacity_Charges!BD$6)</f>
        <v>2.4769999999999999</v>
      </c>
      <c r="BE102" s="15">
        <f>SUMIFS(CP_Forecast!$F$5:$F$38,CP_Forecast!$E$5:$E$38,Capacity_Charges!BE$6)</f>
        <v>2.4769999999999999</v>
      </c>
      <c r="BF102" s="15">
        <f>SUMIFS(CP_Forecast!$F$5:$F$38,CP_Forecast!$E$5:$E$38,Capacity_Charges!BF$6)</f>
        <v>2.5310000000000001</v>
      </c>
      <c r="BG102" s="15">
        <f>SUMIFS(CP_Forecast!$F$5:$F$38,CP_Forecast!$E$5:$E$38,Capacity_Charges!BG$6)</f>
        <v>2.5310000000000001</v>
      </c>
      <c r="BH102" s="15">
        <f>SUMIFS(CP_Forecast!$F$5:$F$38,CP_Forecast!$E$5:$E$38,Capacity_Charges!BH$6)</f>
        <v>2.5310000000000001</v>
      </c>
      <c r="BI102" s="15">
        <f>SUMIFS(CP_Forecast!$F$5:$F$38,CP_Forecast!$E$5:$E$38,Capacity_Charges!BI$6)</f>
        <v>2.5310000000000001</v>
      </c>
      <c r="BJ102" s="15">
        <f>SUMIFS(CP_Forecast!$F$5:$F$38,CP_Forecast!$E$5:$E$38,Capacity_Charges!BJ$6)</f>
        <v>2.5310000000000001</v>
      </c>
      <c r="BK102" s="15">
        <f>SUMIFS(CP_Forecast!$F$5:$F$38,CP_Forecast!$E$5:$E$38,Capacity_Charges!BK$6)</f>
        <v>2.5310000000000001</v>
      </c>
      <c r="BL102" s="15">
        <f>SUMIFS(CP_Forecast!$F$5:$F$38,CP_Forecast!$E$5:$E$38,Capacity_Charges!BL$6)</f>
        <v>2.5310000000000001</v>
      </c>
      <c r="BM102" s="15">
        <f>SUMIFS(CP_Forecast!$F$5:$F$38,CP_Forecast!$E$5:$E$38,Capacity_Charges!BM$6)</f>
        <v>2.5310000000000001</v>
      </c>
      <c r="BN102" s="15">
        <f>SUMIFS(CP_Forecast!$F$5:$F$38,CP_Forecast!$E$5:$E$38,Capacity_Charges!BN$6)</f>
        <v>2.5310000000000001</v>
      </c>
      <c r="BO102" s="15">
        <f>SUMIFS(CP_Forecast!$F$5:$F$38,CP_Forecast!$E$5:$E$38,Capacity_Charges!BO$6)</f>
        <v>2.5310000000000001</v>
      </c>
      <c r="BP102" s="15">
        <f>SUMIFS(CP_Forecast!$F$5:$F$38,CP_Forecast!$E$5:$E$38,Capacity_Charges!BP$6)</f>
        <v>2.5310000000000001</v>
      </c>
      <c r="BQ102" s="15">
        <f>SUMIFS(CP_Forecast!$F$5:$F$38,CP_Forecast!$E$5:$E$38,Capacity_Charges!BQ$6)</f>
        <v>2.5310000000000001</v>
      </c>
      <c r="BR102" s="15">
        <f>SUMIFS(CP_Forecast!$F$5:$F$38,CP_Forecast!$E$5:$E$38,Capacity_Charges!BR$6)</f>
        <v>3.5</v>
      </c>
      <c r="BS102" s="15">
        <f>SUMIFS(CP_Forecast!$F$5:$F$38,CP_Forecast!$E$5:$E$38,Capacity_Charges!BS$6)</f>
        <v>3.5</v>
      </c>
      <c r="BT102" s="15">
        <f>SUMIFS(CP_Forecast!$F$5:$F$38,CP_Forecast!$E$5:$E$38,Capacity_Charges!BT$6)</f>
        <v>3.5</v>
      </c>
      <c r="BU102" s="15">
        <f>SUMIFS(CP_Forecast!$F$5:$F$38,CP_Forecast!$E$5:$E$38,Capacity_Charges!BU$6)</f>
        <v>3.5</v>
      </c>
      <c r="BV102" s="15">
        <f>SUMIFS(CP_Forecast!$F$5:$F$38,CP_Forecast!$E$5:$E$38,Capacity_Charges!BV$6)</f>
        <v>3.5</v>
      </c>
      <c r="BW102" s="15">
        <f>SUMIFS(CP_Forecast!$F$5:$F$38,CP_Forecast!$E$5:$E$38,Capacity_Charges!BW$6)</f>
        <v>3.5</v>
      </c>
      <c r="BX102" s="15">
        <f>SUMIFS(CP_Forecast!$F$5:$F$38,CP_Forecast!$E$5:$E$38,Capacity_Charges!BX$6)</f>
        <v>3.5</v>
      </c>
      <c r="BY102" s="15">
        <f>SUMIFS(CP_Forecast!$F$5:$F$38,CP_Forecast!$E$5:$E$38,Capacity_Charges!BY$6)</f>
        <v>3.5</v>
      </c>
      <c r="BZ102" s="15">
        <f>SUMIFS(CP_Forecast!$F$5:$F$38,CP_Forecast!$E$5:$E$38,Capacity_Charges!BZ$6)</f>
        <v>3.5</v>
      </c>
      <c r="CA102" s="15">
        <f>SUMIFS(CP_Forecast!$F$5:$F$38,CP_Forecast!$E$5:$E$38,Capacity_Charges!CA$6)</f>
        <v>3.5</v>
      </c>
      <c r="CB102" s="15">
        <f>SUMIFS(CP_Forecast!$F$5:$F$38,CP_Forecast!$E$5:$E$38,Capacity_Charges!CB$6)</f>
        <v>3.5</v>
      </c>
      <c r="CC102" s="15">
        <f>SUMIFS(CP_Forecast!$F$5:$F$38,CP_Forecast!$E$5:$E$38,Capacity_Charges!CC$6)</f>
        <v>3.5</v>
      </c>
      <c r="CD102" s="15">
        <f>SUMIFS(CP_Forecast!$F$5:$F$38,CP_Forecast!$E$5:$E$38,Capacity_Charges!CD$6)</f>
        <v>4.25</v>
      </c>
      <c r="CE102" s="15">
        <f>SUMIFS(CP_Forecast!$F$5:$F$38,CP_Forecast!$E$5:$E$38,Capacity_Charges!CE$6)</f>
        <v>4.25</v>
      </c>
      <c r="CF102" s="15">
        <f>SUMIFS(CP_Forecast!$F$5:$F$38,CP_Forecast!$E$5:$E$38,Capacity_Charges!CF$6)</f>
        <v>4.25</v>
      </c>
      <c r="CG102" s="15">
        <f>SUMIFS(CP_Forecast!$F$5:$F$38,CP_Forecast!$E$5:$E$38,Capacity_Charges!CG$6)</f>
        <v>4.25</v>
      </c>
      <c r="CH102" s="15">
        <f>SUMIFS(CP_Forecast!$F$5:$F$38,CP_Forecast!$E$5:$E$38,Capacity_Charges!CH$6)</f>
        <v>4.25</v>
      </c>
      <c r="CI102" s="15">
        <f>SUMIFS(CP_Forecast!$F$5:$F$38,CP_Forecast!$E$5:$E$38,Capacity_Charges!CI$6)</f>
        <v>4.25</v>
      </c>
      <c r="CJ102" s="15">
        <f>SUMIFS(CP_Forecast!$F$5:$F$38,CP_Forecast!$E$5:$E$38,Capacity_Charges!CJ$6)</f>
        <v>4.25</v>
      </c>
      <c r="CK102" s="15">
        <f>SUMIFS(CP_Forecast!$F$5:$F$38,CP_Forecast!$E$5:$E$38,Capacity_Charges!CK$6)</f>
        <v>4.25</v>
      </c>
      <c r="CL102" s="15">
        <f>SUMIFS(CP_Forecast!$F$5:$F$38,CP_Forecast!$E$5:$E$38,Capacity_Charges!CL$6)</f>
        <v>4.25</v>
      </c>
      <c r="CM102" s="15">
        <f>SUMIFS(CP_Forecast!$F$5:$F$38,CP_Forecast!$E$5:$E$38,Capacity_Charges!CM$6)</f>
        <v>4.25</v>
      </c>
      <c r="CN102" s="15">
        <f>SUMIFS(CP_Forecast!$F$5:$F$38,CP_Forecast!$E$5:$E$38,Capacity_Charges!CN$6)</f>
        <v>4.25</v>
      </c>
      <c r="CO102" s="15">
        <f>SUMIFS(CP_Forecast!$F$5:$F$38,CP_Forecast!$E$5:$E$38,Capacity_Charges!CO$6)</f>
        <v>4.25</v>
      </c>
      <c r="CP102" s="15">
        <f>SUMIFS(CP_Forecast!$F$5:$F$38,CP_Forecast!$E$5:$E$38,Capacity_Charges!CP$6)</f>
        <v>5</v>
      </c>
      <c r="CQ102" s="15">
        <f>SUMIFS(CP_Forecast!$F$5:$F$38,CP_Forecast!$E$5:$E$38,Capacity_Charges!CQ$6)</f>
        <v>5</v>
      </c>
      <c r="CR102" s="15">
        <f>SUMIFS(CP_Forecast!$F$5:$F$38,CP_Forecast!$E$5:$E$38,Capacity_Charges!CR$6)</f>
        <v>5</v>
      </c>
      <c r="CS102" s="15">
        <f>SUMIFS(CP_Forecast!$F$5:$F$38,CP_Forecast!$E$5:$E$38,Capacity_Charges!CS$6)</f>
        <v>5</v>
      </c>
      <c r="CT102" s="15">
        <f>SUMIFS(CP_Forecast!$F$5:$F$38,CP_Forecast!$E$5:$E$38,Capacity_Charges!CT$6)</f>
        <v>5</v>
      </c>
      <c r="CU102" s="15">
        <f>SUMIFS(CP_Forecast!$F$5:$F$38,CP_Forecast!$E$5:$E$38,Capacity_Charges!CU$6)</f>
        <v>5</v>
      </c>
      <c r="CV102" s="15">
        <f>SUMIFS(CP_Forecast!$F$5:$F$38,CP_Forecast!$E$5:$E$38,Capacity_Charges!CV$6)</f>
        <v>5</v>
      </c>
      <c r="CW102" s="15">
        <f>SUMIFS(CP_Forecast!$F$5:$F$38,CP_Forecast!$E$5:$E$38,Capacity_Charges!CW$6)</f>
        <v>5</v>
      </c>
      <c r="CX102" s="15">
        <f>SUMIFS(CP_Forecast!$F$5:$F$38,CP_Forecast!$E$5:$E$38,Capacity_Charges!CX$6)</f>
        <v>5</v>
      </c>
      <c r="CY102" s="15">
        <f>SUMIFS(CP_Forecast!$F$5:$F$38,CP_Forecast!$E$5:$E$38,Capacity_Charges!CY$6)</f>
        <v>5</v>
      </c>
      <c r="CZ102" s="15">
        <f>SUMIFS(CP_Forecast!$F$5:$F$38,CP_Forecast!$E$5:$E$38,Capacity_Charges!CZ$6)</f>
        <v>5</v>
      </c>
      <c r="DA102" s="15">
        <f>SUMIFS(CP_Forecast!$F$5:$F$38,CP_Forecast!$E$5:$E$38,Capacity_Charges!DA$6)</f>
        <v>5</v>
      </c>
      <c r="DB102" s="15">
        <f>SUMIFS(CP_Forecast!$F$5:$F$38,CP_Forecast!$E$5:$E$38,Capacity_Charges!DB$6)</f>
        <v>5.15</v>
      </c>
      <c r="DC102" s="15">
        <f>SUMIFS(CP_Forecast!$F$5:$F$38,CP_Forecast!$E$5:$E$38,Capacity_Charges!DC$6)</f>
        <v>5.15</v>
      </c>
      <c r="DD102" s="15">
        <f>SUMIFS(CP_Forecast!$F$5:$F$38,CP_Forecast!$E$5:$E$38,Capacity_Charges!DD$6)</f>
        <v>5.15</v>
      </c>
      <c r="DE102" s="15">
        <f>SUMIFS(CP_Forecast!$F$5:$F$38,CP_Forecast!$E$5:$E$38,Capacity_Charges!DE$6)</f>
        <v>5.15</v>
      </c>
      <c r="DF102" s="15">
        <f>SUMIFS(CP_Forecast!$F$5:$F$38,CP_Forecast!$E$5:$E$38,Capacity_Charges!DF$6)</f>
        <v>5.15</v>
      </c>
      <c r="DG102" s="15">
        <f>SUMIFS(CP_Forecast!$F$5:$F$38,CP_Forecast!$E$5:$E$38,Capacity_Charges!DG$6)</f>
        <v>5.15</v>
      </c>
      <c r="DH102" s="15">
        <f>SUMIFS(CP_Forecast!$F$5:$F$38,CP_Forecast!$E$5:$E$38,Capacity_Charges!DH$6)</f>
        <v>5.15</v>
      </c>
      <c r="DI102" s="15">
        <f>SUMIFS(CP_Forecast!$F$5:$F$38,CP_Forecast!$E$5:$E$38,Capacity_Charges!DI$6)</f>
        <v>5.15</v>
      </c>
      <c r="DJ102" s="15">
        <f>SUMIFS(CP_Forecast!$F$5:$F$38,CP_Forecast!$E$5:$E$38,Capacity_Charges!DJ$6)</f>
        <v>5.15</v>
      </c>
      <c r="DK102" s="15">
        <f>SUMIFS(CP_Forecast!$F$5:$F$38,CP_Forecast!$E$5:$E$38,Capacity_Charges!DK$6)</f>
        <v>5.15</v>
      </c>
      <c r="DL102" s="15">
        <f>SUMIFS(CP_Forecast!$F$5:$F$38,CP_Forecast!$E$5:$E$38,Capacity_Charges!DL$6)</f>
        <v>5.15</v>
      </c>
      <c r="DM102" s="15">
        <f>SUMIFS(CP_Forecast!$F$5:$F$38,CP_Forecast!$E$5:$E$38,Capacity_Charges!DM$6)</f>
        <v>5.15</v>
      </c>
      <c r="DN102" s="15">
        <f>SUMIFS(CP_Forecast!$F$5:$F$38,CP_Forecast!$E$5:$E$38,Capacity_Charges!DN$6)</f>
        <v>5.3045000000000009</v>
      </c>
      <c r="DO102" s="15">
        <f>SUMIFS(CP_Forecast!$F$5:$F$38,CP_Forecast!$E$5:$E$38,Capacity_Charges!DO$6)</f>
        <v>5.3045000000000009</v>
      </c>
      <c r="DP102" s="15">
        <f>SUMIFS(CP_Forecast!$F$5:$F$38,CP_Forecast!$E$5:$E$38,Capacity_Charges!DP$6)</f>
        <v>5.3045000000000009</v>
      </c>
      <c r="DQ102" s="15">
        <f>SUMIFS(CP_Forecast!$F$5:$F$38,CP_Forecast!$E$5:$E$38,Capacity_Charges!DQ$6)</f>
        <v>5.3045000000000009</v>
      </c>
      <c r="DR102" s="15">
        <f>SUMIFS(CP_Forecast!$F$5:$F$38,CP_Forecast!$E$5:$E$38,Capacity_Charges!DR$6)</f>
        <v>5.3045000000000009</v>
      </c>
      <c r="DS102" s="15">
        <f>SUMIFS(CP_Forecast!$F$5:$F$38,CP_Forecast!$E$5:$E$38,Capacity_Charges!DS$6)</f>
        <v>5.3045000000000009</v>
      </c>
      <c r="DT102" s="15">
        <f>SUMIFS(CP_Forecast!$F$5:$F$38,CP_Forecast!$E$5:$E$38,Capacity_Charges!DT$6)</f>
        <v>5.3045000000000009</v>
      </c>
      <c r="DU102" s="15">
        <f>SUMIFS(CP_Forecast!$F$5:$F$38,CP_Forecast!$E$5:$E$38,Capacity_Charges!DU$6)</f>
        <v>5.3045000000000009</v>
      </c>
      <c r="DV102" s="15">
        <f>SUMIFS(CP_Forecast!$F$5:$F$38,CP_Forecast!$E$5:$E$38,Capacity_Charges!DV$6)</f>
        <v>5.3045000000000009</v>
      </c>
      <c r="DW102" s="15">
        <f>SUMIFS(CP_Forecast!$F$5:$F$38,CP_Forecast!$E$5:$E$38,Capacity_Charges!DW$6)</f>
        <v>5.3045000000000009</v>
      </c>
      <c r="DX102" s="15">
        <f>SUMIFS(CP_Forecast!$F$5:$F$38,CP_Forecast!$E$5:$E$38,Capacity_Charges!DX$6)</f>
        <v>5.3045000000000009</v>
      </c>
      <c r="DY102" s="15">
        <f>SUMIFS(CP_Forecast!$F$5:$F$38,CP_Forecast!$E$5:$E$38,Capacity_Charges!DY$6)</f>
        <v>5.3045000000000009</v>
      </c>
      <c r="DZ102" s="15">
        <f>SUMIFS(CP_Forecast!$F$5:$F$38,CP_Forecast!$E$5:$E$38,Capacity_Charges!DZ$6)</f>
        <v>5.4636350000000009</v>
      </c>
      <c r="EA102" s="15">
        <f>SUMIFS(CP_Forecast!$F$5:$F$38,CP_Forecast!$E$5:$E$38,Capacity_Charges!EA$6)</f>
        <v>5.4636350000000009</v>
      </c>
      <c r="EB102" s="15">
        <f>SUMIFS(CP_Forecast!$F$5:$F$38,CP_Forecast!$E$5:$E$38,Capacity_Charges!EB$6)</f>
        <v>5.4636350000000009</v>
      </c>
      <c r="EC102" s="15">
        <f>SUMIFS(CP_Forecast!$F$5:$F$38,CP_Forecast!$E$5:$E$38,Capacity_Charges!EC$6)</f>
        <v>5.4636350000000009</v>
      </c>
      <c r="ED102" s="15">
        <f>SUMIFS(CP_Forecast!$F$5:$F$38,CP_Forecast!$E$5:$E$38,Capacity_Charges!ED$6)</f>
        <v>5.4636350000000009</v>
      </c>
      <c r="EE102" s="15">
        <f>SUMIFS(CP_Forecast!$F$5:$F$38,CP_Forecast!$E$5:$E$38,Capacity_Charges!EE$6)</f>
        <v>5.4636350000000009</v>
      </c>
      <c r="EF102" s="15">
        <f>SUMIFS(CP_Forecast!$F$5:$F$38,CP_Forecast!$E$5:$E$38,Capacity_Charges!EF$6)</f>
        <v>5.4636350000000009</v>
      </c>
      <c r="EG102" s="15">
        <f>SUMIFS(CP_Forecast!$F$5:$F$38,CP_Forecast!$E$5:$E$38,Capacity_Charges!EG$6)</f>
        <v>5.4636350000000009</v>
      </c>
      <c r="EH102" s="15">
        <f>SUMIFS(CP_Forecast!$F$5:$F$38,CP_Forecast!$E$5:$E$38,Capacity_Charges!EH$6)</f>
        <v>5.4636350000000009</v>
      </c>
      <c r="EI102" s="15">
        <f>SUMIFS(CP_Forecast!$F$5:$F$38,CP_Forecast!$E$5:$E$38,Capacity_Charges!EI$6)</f>
        <v>5.4636350000000009</v>
      </c>
      <c r="EJ102" s="15">
        <f>SUMIFS(CP_Forecast!$F$5:$F$38,CP_Forecast!$E$5:$E$38,Capacity_Charges!EJ$6)</f>
        <v>5.4636350000000009</v>
      </c>
      <c r="EK102" s="15">
        <f>SUMIFS(CP_Forecast!$F$5:$F$38,CP_Forecast!$E$5:$E$38,Capacity_Charges!EK$6)</f>
        <v>5.4636350000000009</v>
      </c>
      <c r="EL102" s="15">
        <f>SUMIFS(CP_Forecast!$F$5:$F$38,CP_Forecast!$E$5:$E$38,Capacity_Charges!EL$6)</f>
        <v>5.6275440500000009</v>
      </c>
      <c r="EM102" s="15">
        <f>SUMIFS(CP_Forecast!$F$5:$F$38,CP_Forecast!$E$5:$E$38,Capacity_Charges!EM$6)</f>
        <v>5.6275440500000009</v>
      </c>
      <c r="EN102" s="15">
        <f>SUMIFS(CP_Forecast!$F$5:$F$38,CP_Forecast!$E$5:$E$38,Capacity_Charges!EN$6)</f>
        <v>5.6275440500000009</v>
      </c>
      <c r="EO102" s="15">
        <f>SUMIFS(CP_Forecast!$F$5:$F$38,CP_Forecast!$E$5:$E$38,Capacity_Charges!EO$6)</f>
        <v>5.6275440500000009</v>
      </c>
      <c r="EP102" s="15">
        <f>SUMIFS(CP_Forecast!$F$5:$F$38,CP_Forecast!$E$5:$E$38,Capacity_Charges!EP$6)</f>
        <v>5.6275440500000009</v>
      </c>
      <c r="EQ102" s="15">
        <f>SUMIFS(CP_Forecast!$F$5:$F$38,CP_Forecast!$E$5:$E$38,Capacity_Charges!EQ$6)</f>
        <v>5.6275440500000009</v>
      </c>
      <c r="ER102" s="15">
        <f>SUMIFS(CP_Forecast!$F$5:$F$38,CP_Forecast!$E$5:$E$38,Capacity_Charges!ER$6)</f>
        <v>5.6275440500000009</v>
      </c>
      <c r="ES102" s="15">
        <f>SUMIFS(CP_Forecast!$F$5:$F$38,CP_Forecast!$E$5:$E$38,Capacity_Charges!ES$6)</f>
        <v>5.6275440500000009</v>
      </c>
      <c r="ET102" s="15">
        <f>SUMIFS(CP_Forecast!$F$5:$F$38,CP_Forecast!$E$5:$E$38,Capacity_Charges!ET$6)</f>
        <v>5.6275440500000009</v>
      </c>
      <c r="EU102" s="15">
        <f>SUMIFS(CP_Forecast!$F$5:$F$38,CP_Forecast!$E$5:$E$38,Capacity_Charges!EU$6)</f>
        <v>5.6275440500000009</v>
      </c>
      <c r="EV102" s="15">
        <f>SUMIFS(CP_Forecast!$F$5:$F$38,CP_Forecast!$E$5:$E$38,Capacity_Charges!EV$6)</f>
        <v>5.6275440500000009</v>
      </c>
      <c r="EW102" s="15">
        <f>SUMIFS(CP_Forecast!$F$5:$F$38,CP_Forecast!$E$5:$E$38,Capacity_Charges!EW$6)</f>
        <v>5.6275440500000009</v>
      </c>
      <c r="EX102" s="15">
        <f>SUMIFS(CP_Forecast!$F$5:$F$38,CP_Forecast!$E$5:$E$38,Capacity_Charges!EX$6)</f>
        <v>5.796370371500001</v>
      </c>
      <c r="EY102" s="15">
        <f>SUMIFS(CP_Forecast!$F$5:$F$38,CP_Forecast!$E$5:$E$38,Capacity_Charges!EY$6)</f>
        <v>5.796370371500001</v>
      </c>
      <c r="EZ102" s="15">
        <f>SUMIFS(CP_Forecast!$F$5:$F$38,CP_Forecast!$E$5:$E$38,Capacity_Charges!EZ$6)</f>
        <v>5.796370371500001</v>
      </c>
      <c r="FA102" s="15">
        <f>SUMIFS(CP_Forecast!$F$5:$F$38,CP_Forecast!$E$5:$E$38,Capacity_Charges!FA$6)</f>
        <v>5.796370371500001</v>
      </c>
      <c r="FB102" s="15">
        <f>SUMIFS(CP_Forecast!$F$5:$F$38,CP_Forecast!$E$5:$E$38,Capacity_Charges!FB$6)</f>
        <v>5.796370371500001</v>
      </c>
      <c r="FC102" s="15">
        <f>SUMIFS(CP_Forecast!$F$5:$F$38,CP_Forecast!$E$5:$E$38,Capacity_Charges!FC$6)</f>
        <v>5.796370371500001</v>
      </c>
      <c r="FD102" s="15">
        <f>SUMIFS(CP_Forecast!$F$5:$F$38,CP_Forecast!$E$5:$E$38,Capacity_Charges!FD$6)</f>
        <v>5.796370371500001</v>
      </c>
      <c r="FE102" s="15">
        <f>SUMIFS(CP_Forecast!$F$5:$F$38,CP_Forecast!$E$5:$E$38,Capacity_Charges!FE$6)</f>
        <v>5.796370371500001</v>
      </c>
      <c r="FF102" s="15">
        <f>SUMIFS(CP_Forecast!$F$5:$F$38,CP_Forecast!$E$5:$E$38,Capacity_Charges!FF$6)</f>
        <v>5.796370371500001</v>
      </c>
      <c r="FG102" s="15">
        <f>SUMIFS(CP_Forecast!$F$5:$F$38,CP_Forecast!$E$5:$E$38,Capacity_Charges!FG$6)</f>
        <v>5.796370371500001</v>
      </c>
      <c r="FH102" s="15">
        <f>SUMIFS(CP_Forecast!$F$5:$F$38,CP_Forecast!$E$5:$E$38,Capacity_Charges!FH$6)</f>
        <v>5.796370371500001</v>
      </c>
      <c r="FI102" s="15">
        <f>SUMIFS(CP_Forecast!$F$5:$F$38,CP_Forecast!$E$5:$E$38,Capacity_Charges!FI$6)</f>
        <v>5.796370371500001</v>
      </c>
      <c r="FJ102" s="15">
        <f>SUMIFS(CP_Forecast!$F$5:$F$38,CP_Forecast!$E$5:$E$38,Capacity_Charges!FJ$6)</f>
        <v>5.9702614826450011</v>
      </c>
      <c r="FK102" s="15">
        <f>SUMIFS(CP_Forecast!$F$5:$F$38,CP_Forecast!$E$5:$E$38,Capacity_Charges!FK$6)</f>
        <v>5.9702614826450011</v>
      </c>
      <c r="FL102" s="15">
        <f>SUMIFS(CP_Forecast!$F$5:$F$38,CP_Forecast!$E$5:$E$38,Capacity_Charges!FL$6)</f>
        <v>5.9702614826450011</v>
      </c>
      <c r="FM102" s="15">
        <f>SUMIFS(CP_Forecast!$F$5:$F$38,CP_Forecast!$E$5:$E$38,Capacity_Charges!FM$6)</f>
        <v>5.9702614826450011</v>
      </c>
      <c r="FN102" s="15">
        <f>SUMIFS(CP_Forecast!$F$5:$F$38,CP_Forecast!$E$5:$E$38,Capacity_Charges!FN$6)</f>
        <v>5.9702614826450011</v>
      </c>
      <c r="FO102" s="15">
        <f>SUMIFS(CP_Forecast!$F$5:$F$38,CP_Forecast!$E$5:$E$38,Capacity_Charges!FO$6)</f>
        <v>5.9702614826450011</v>
      </c>
      <c r="FP102" s="15">
        <f>SUMIFS(CP_Forecast!$F$5:$F$38,CP_Forecast!$E$5:$E$38,Capacity_Charges!FP$6)</f>
        <v>5.9702614826450011</v>
      </c>
      <c r="FQ102" s="15">
        <f>SUMIFS(CP_Forecast!$F$5:$F$38,CP_Forecast!$E$5:$E$38,Capacity_Charges!FQ$6)</f>
        <v>5.9702614826450011</v>
      </c>
      <c r="FR102" s="15">
        <f>SUMIFS(CP_Forecast!$F$5:$F$38,CP_Forecast!$E$5:$E$38,Capacity_Charges!FR$6)</f>
        <v>5.9702614826450011</v>
      </c>
      <c r="FS102" s="15">
        <f>SUMIFS(CP_Forecast!$F$5:$F$38,CP_Forecast!$E$5:$E$38,Capacity_Charges!FS$6)</f>
        <v>5.9702614826450011</v>
      </c>
      <c r="FT102" s="15">
        <f>SUMIFS(CP_Forecast!$F$5:$F$38,CP_Forecast!$E$5:$E$38,Capacity_Charges!FT$6)</f>
        <v>5.9702614826450011</v>
      </c>
      <c r="FU102" s="15">
        <f>SUMIFS(CP_Forecast!$F$5:$F$38,CP_Forecast!$E$5:$E$38,Capacity_Charges!FU$6)</f>
        <v>5.9702614826450011</v>
      </c>
      <c r="FV102" s="15">
        <f>SUMIFS(CP_Forecast!$F$5:$F$38,CP_Forecast!$E$5:$E$38,Capacity_Charges!FV$6)</f>
        <v>6.1493693271243517</v>
      </c>
      <c r="FW102" s="15">
        <f>SUMIFS(CP_Forecast!$F$5:$F$38,CP_Forecast!$E$5:$E$38,Capacity_Charges!FW$6)</f>
        <v>6.1493693271243517</v>
      </c>
      <c r="FX102" s="15">
        <f>SUMIFS(CP_Forecast!$F$5:$F$38,CP_Forecast!$E$5:$E$38,Capacity_Charges!FX$6)</f>
        <v>6.1493693271243517</v>
      </c>
      <c r="FY102" s="15">
        <f>SUMIFS(CP_Forecast!$F$5:$F$38,CP_Forecast!$E$5:$E$38,Capacity_Charges!FY$6)</f>
        <v>6.1493693271243517</v>
      </c>
      <c r="FZ102" s="15">
        <f>SUMIFS(CP_Forecast!$F$5:$F$38,CP_Forecast!$E$5:$E$38,Capacity_Charges!FZ$6)</f>
        <v>6.1493693271243517</v>
      </c>
      <c r="GA102" s="15">
        <f>SUMIFS(CP_Forecast!$F$5:$F$38,CP_Forecast!$E$5:$E$38,Capacity_Charges!GA$6)</f>
        <v>6.1493693271243517</v>
      </c>
      <c r="GB102" s="15">
        <f>SUMIFS(CP_Forecast!$F$5:$F$38,CP_Forecast!$E$5:$E$38,Capacity_Charges!GB$6)</f>
        <v>6.1493693271243517</v>
      </c>
      <c r="GC102" s="15">
        <f>SUMIFS(CP_Forecast!$F$5:$F$38,CP_Forecast!$E$5:$E$38,Capacity_Charges!GC$6)</f>
        <v>6.1493693271243517</v>
      </c>
      <c r="GD102" s="15">
        <f>SUMIFS(CP_Forecast!$F$5:$F$38,CP_Forecast!$E$5:$E$38,Capacity_Charges!GD$6)</f>
        <v>6.1493693271243517</v>
      </c>
      <c r="GE102" s="15">
        <f>SUMIFS(CP_Forecast!$F$5:$F$38,CP_Forecast!$E$5:$E$38,Capacity_Charges!GE$6)</f>
        <v>6.1493693271243517</v>
      </c>
      <c r="GF102" s="15">
        <f>SUMIFS(CP_Forecast!$F$5:$F$38,CP_Forecast!$E$5:$E$38,Capacity_Charges!GF$6)</f>
        <v>6.1493693271243517</v>
      </c>
      <c r="GG102" s="15">
        <f>SUMIFS(CP_Forecast!$F$5:$F$38,CP_Forecast!$E$5:$E$38,Capacity_Charges!GG$6)</f>
        <v>6.1493693271243517</v>
      </c>
      <c r="GH102" s="15">
        <f>SUMIFS(CP_Forecast!$F$5:$F$38,CP_Forecast!$E$5:$E$38,Capacity_Charges!GH$6)</f>
        <v>6.3338504069380823</v>
      </c>
      <c r="GI102" s="15">
        <f>SUMIFS(CP_Forecast!$F$5:$F$38,CP_Forecast!$E$5:$E$38,Capacity_Charges!GI$6)</f>
        <v>6.3338504069380823</v>
      </c>
      <c r="GJ102" s="15">
        <f>SUMIFS(CP_Forecast!$F$5:$F$38,CP_Forecast!$E$5:$E$38,Capacity_Charges!GJ$6)</f>
        <v>6.3338504069380823</v>
      </c>
      <c r="GK102" s="15">
        <f>SUMIFS(CP_Forecast!$F$5:$F$38,CP_Forecast!$E$5:$E$38,Capacity_Charges!GK$6)</f>
        <v>6.3338504069380823</v>
      </c>
      <c r="GL102" s="15">
        <f>SUMIFS(CP_Forecast!$F$5:$F$38,CP_Forecast!$E$5:$E$38,Capacity_Charges!GL$6)</f>
        <v>6.3338504069380823</v>
      </c>
      <c r="GM102" s="15">
        <f>SUMIFS(CP_Forecast!$F$5:$F$38,CP_Forecast!$E$5:$E$38,Capacity_Charges!GM$6)</f>
        <v>6.3338504069380823</v>
      </c>
      <c r="GN102" s="15">
        <f>SUMIFS(CP_Forecast!$F$5:$F$38,CP_Forecast!$E$5:$E$38,Capacity_Charges!GN$6)</f>
        <v>6.3338504069380823</v>
      </c>
      <c r="GO102" s="15">
        <f>SUMIFS(CP_Forecast!$F$5:$F$38,CP_Forecast!$E$5:$E$38,Capacity_Charges!GO$6)</f>
        <v>6.3338504069380823</v>
      </c>
      <c r="GP102" s="15">
        <f>SUMIFS(CP_Forecast!$F$5:$F$38,CP_Forecast!$E$5:$E$38,Capacity_Charges!GP$6)</f>
        <v>6.3338504069380823</v>
      </c>
      <c r="GQ102" s="15">
        <f>SUMIFS(CP_Forecast!$F$5:$F$38,CP_Forecast!$E$5:$E$38,Capacity_Charges!GQ$6)</f>
        <v>6.3338504069380823</v>
      </c>
      <c r="GR102" s="15">
        <f>SUMIFS(CP_Forecast!$F$5:$F$38,CP_Forecast!$E$5:$E$38,Capacity_Charges!GR$6)</f>
        <v>6.3338504069380823</v>
      </c>
      <c r="GS102" s="15">
        <f>SUMIFS(CP_Forecast!$F$5:$F$38,CP_Forecast!$E$5:$E$38,Capacity_Charges!GS$6)</f>
        <v>6.3338504069380823</v>
      </c>
      <c r="GT102" s="15">
        <f>SUMIFS(CP_Forecast!$F$5:$F$38,CP_Forecast!$E$5:$E$38,Capacity_Charges!GT$6)</f>
        <v>6.5238659191462247</v>
      </c>
      <c r="GU102" s="15">
        <f>SUMIFS(CP_Forecast!$F$5:$F$38,CP_Forecast!$E$5:$E$38,Capacity_Charges!GU$6)</f>
        <v>6.5238659191462247</v>
      </c>
      <c r="GV102" s="15">
        <f>SUMIFS(CP_Forecast!$F$5:$F$38,CP_Forecast!$E$5:$E$38,Capacity_Charges!GV$6)</f>
        <v>6.5238659191462247</v>
      </c>
      <c r="GW102" s="15">
        <f>SUMIFS(CP_Forecast!$F$5:$F$38,CP_Forecast!$E$5:$E$38,Capacity_Charges!GW$6)</f>
        <v>6.5238659191462247</v>
      </c>
      <c r="GX102" s="15">
        <f>SUMIFS(CP_Forecast!$F$5:$F$38,CP_Forecast!$E$5:$E$38,Capacity_Charges!GX$6)</f>
        <v>6.5238659191462247</v>
      </c>
      <c r="GY102" s="15">
        <f>SUMIFS(CP_Forecast!$F$5:$F$38,CP_Forecast!$E$5:$E$38,Capacity_Charges!GY$6)</f>
        <v>6.5238659191462247</v>
      </c>
      <c r="GZ102" s="15">
        <f>SUMIFS(CP_Forecast!$F$5:$F$38,CP_Forecast!$E$5:$E$38,Capacity_Charges!GZ$6)</f>
        <v>6.5238659191462247</v>
      </c>
      <c r="HA102" s="15">
        <f>SUMIFS(CP_Forecast!$F$5:$F$38,CP_Forecast!$E$5:$E$38,Capacity_Charges!HA$6)</f>
        <v>6.5238659191462247</v>
      </c>
      <c r="HB102" s="15">
        <f>SUMIFS(CP_Forecast!$F$5:$F$38,CP_Forecast!$E$5:$E$38,Capacity_Charges!HB$6)</f>
        <v>6.5238659191462247</v>
      </c>
      <c r="HC102" s="15">
        <f>SUMIFS(CP_Forecast!$F$5:$F$38,CP_Forecast!$E$5:$E$38,Capacity_Charges!HC$6)</f>
        <v>6.5238659191462247</v>
      </c>
      <c r="HD102" s="15">
        <f>SUMIFS(CP_Forecast!$F$5:$F$38,CP_Forecast!$E$5:$E$38,Capacity_Charges!HD$6)</f>
        <v>6.5238659191462247</v>
      </c>
      <c r="HE102" s="15">
        <f>SUMIFS(CP_Forecast!$F$5:$F$38,CP_Forecast!$E$5:$E$38,Capacity_Charges!HE$6)</f>
        <v>6.5238659191462247</v>
      </c>
      <c r="HF102" s="15">
        <f>SUMIFS(CP_Forecast!$F$5:$F$38,CP_Forecast!$E$5:$E$38,Capacity_Charges!HF$6)</f>
        <v>6.7195818967206113</v>
      </c>
      <c r="HG102" s="15">
        <f>SUMIFS(CP_Forecast!$F$5:$F$38,CP_Forecast!$E$5:$E$38,Capacity_Charges!HG$6)</f>
        <v>6.7195818967206113</v>
      </c>
      <c r="HH102" s="15">
        <f>SUMIFS(CP_Forecast!$F$5:$F$38,CP_Forecast!$E$5:$E$38,Capacity_Charges!HH$6)</f>
        <v>6.7195818967206113</v>
      </c>
      <c r="HI102" s="15">
        <f>SUMIFS(CP_Forecast!$F$5:$F$38,CP_Forecast!$E$5:$E$38,Capacity_Charges!HI$6)</f>
        <v>6.7195818967206113</v>
      </c>
      <c r="HJ102" s="15">
        <f>SUMIFS(CP_Forecast!$F$5:$F$38,CP_Forecast!$E$5:$E$38,Capacity_Charges!HJ$6)</f>
        <v>6.7195818967206113</v>
      </c>
      <c r="HK102" s="15">
        <f>SUMIFS(CP_Forecast!$F$5:$F$38,CP_Forecast!$E$5:$E$38,Capacity_Charges!HK$6)</f>
        <v>6.7195818967206113</v>
      </c>
      <c r="HL102" s="15">
        <f>SUMIFS(CP_Forecast!$F$5:$F$38,CP_Forecast!$E$5:$E$38,Capacity_Charges!HL$6)</f>
        <v>6.7195818967206113</v>
      </c>
      <c r="HM102" s="15">
        <f>SUMIFS(CP_Forecast!$F$5:$F$38,CP_Forecast!$E$5:$E$38,Capacity_Charges!HM$6)</f>
        <v>6.7195818967206113</v>
      </c>
      <c r="HN102" s="15">
        <f>SUMIFS(CP_Forecast!$F$5:$F$38,CP_Forecast!$E$5:$E$38,Capacity_Charges!HN$6)</f>
        <v>6.7195818967206113</v>
      </c>
      <c r="HO102" s="15">
        <f>SUMIFS(CP_Forecast!$F$5:$F$38,CP_Forecast!$E$5:$E$38,Capacity_Charges!HO$6)</f>
        <v>6.7195818967206113</v>
      </c>
      <c r="HP102" s="15">
        <f>SUMIFS(CP_Forecast!$F$5:$F$38,CP_Forecast!$E$5:$E$38,Capacity_Charges!HP$6)</f>
        <v>6.7195818967206113</v>
      </c>
      <c r="HQ102" s="15">
        <f>SUMIFS(CP_Forecast!$F$5:$F$38,CP_Forecast!$E$5:$E$38,Capacity_Charges!HQ$6)</f>
        <v>6.7195818967206113</v>
      </c>
      <c r="HR102" s="15">
        <f>SUMIFS(CP_Forecast!$F$5:$F$38,CP_Forecast!$E$5:$E$38,Capacity_Charges!HR$6)</f>
        <v>6.9211693536222301</v>
      </c>
      <c r="HS102" s="15">
        <f>SUMIFS(CP_Forecast!$F$5:$F$38,CP_Forecast!$E$5:$E$38,Capacity_Charges!HS$6)</f>
        <v>6.9211693536222301</v>
      </c>
      <c r="HT102" s="15">
        <f>SUMIFS(CP_Forecast!$F$5:$F$38,CP_Forecast!$E$5:$E$38,Capacity_Charges!HT$6)</f>
        <v>6.9211693536222301</v>
      </c>
      <c r="HU102" s="15">
        <f>SUMIFS(CP_Forecast!$F$5:$F$38,CP_Forecast!$E$5:$E$38,Capacity_Charges!HU$6)</f>
        <v>6.9211693536222301</v>
      </c>
      <c r="HV102" s="15">
        <f>SUMIFS(CP_Forecast!$F$5:$F$38,CP_Forecast!$E$5:$E$38,Capacity_Charges!HV$6)</f>
        <v>6.9211693536222301</v>
      </c>
      <c r="HW102" s="15">
        <f>SUMIFS(CP_Forecast!$F$5:$F$38,CP_Forecast!$E$5:$E$38,Capacity_Charges!HW$6)</f>
        <v>6.9211693536222301</v>
      </c>
      <c r="HX102" s="15">
        <f>SUMIFS(CP_Forecast!$F$5:$F$38,CP_Forecast!$E$5:$E$38,Capacity_Charges!HX$6)</f>
        <v>6.9211693536222301</v>
      </c>
      <c r="HY102" s="15">
        <f>SUMIFS(CP_Forecast!$F$5:$F$38,CP_Forecast!$E$5:$E$38,Capacity_Charges!HY$6)</f>
        <v>6.9211693536222301</v>
      </c>
      <c r="HZ102" s="15">
        <f>SUMIFS(CP_Forecast!$F$5:$F$38,CP_Forecast!$E$5:$E$38,Capacity_Charges!HZ$6)</f>
        <v>6.9211693536222301</v>
      </c>
      <c r="IA102" s="15">
        <f>SUMIFS(CP_Forecast!$F$5:$F$38,CP_Forecast!$E$5:$E$38,Capacity_Charges!IA$6)</f>
        <v>6.9211693536222301</v>
      </c>
      <c r="IB102" s="15">
        <f>SUMIFS(CP_Forecast!$F$5:$F$38,CP_Forecast!$E$5:$E$38,Capacity_Charges!IB$6)</f>
        <v>6.9211693536222301</v>
      </c>
      <c r="IC102" s="15">
        <f>SUMIFS(CP_Forecast!$F$5:$F$38,CP_Forecast!$E$5:$E$38,Capacity_Charges!IC$6)</f>
        <v>6.9211693536222301</v>
      </c>
      <c r="ID102" s="15">
        <f>SUMIFS(CP_Forecast!$F$5:$F$38,CP_Forecast!$E$5:$E$38,Capacity_Charges!ID$6)</f>
        <v>7.1288044342308972</v>
      </c>
      <c r="IE102" s="15">
        <f>SUMIFS(CP_Forecast!$F$5:$F$38,CP_Forecast!$E$5:$E$38,Capacity_Charges!IE$6)</f>
        <v>7.1288044342308972</v>
      </c>
      <c r="IF102" s="15">
        <f>SUMIFS(CP_Forecast!$F$5:$F$38,CP_Forecast!$E$5:$E$38,Capacity_Charges!IF$6)</f>
        <v>7.1288044342308972</v>
      </c>
      <c r="IG102" s="15">
        <f>SUMIFS(CP_Forecast!$F$5:$F$38,CP_Forecast!$E$5:$E$38,Capacity_Charges!IG$6)</f>
        <v>7.1288044342308972</v>
      </c>
      <c r="IH102" s="15">
        <f>SUMIFS(CP_Forecast!$F$5:$F$38,CP_Forecast!$E$5:$E$38,Capacity_Charges!IH$6)</f>
        <v>7.1288044342308972</v>
      </c>
      <c r="II102" s="15">
        <f>SUMIFS(CP_Forecast!$F$5:$F$38,CP_Forecast!$E$5:$E$38,Capacity_Charges!II$6)</f>
        <v>7.1288044342308972</v>
      </c>
      <c r="IJ102" s="15">
        <f>SUMIFS(CP_Forecast!$F$5:$F$38,CP_Forecast!$E$5:$E$38,Capacity_Charges!IJ$6)</f>
        <v>7.1288044342308972</v>
      </c>
      <c r="IK102" s="15">
        <f>SUMIFS(CP_Forecast!$F$5:$F$38,CP_Forecast!$E$5:$E$38,Capacity_Charges!IK$6)</f>
        <v>7.1288044342308972</v>
      </c>
      <c r="IL102" s="15">
        <f>SUMIFS(CP_Forecast!$F$5:$F$38,CP_Forecast!$E$5:$E$38,Capacity_Charges!IL$6)</f>
        <v>7.1288044342308972</v>
      </c>
      <c r="IM102" s="15">
        <f>SUMIFS(CP_Forecast!$F$5:$F$38,CP_Forecast!$E$5:$E$38,Capacity_Charges!IM$6)</f>
        <v>7.1288044342308972</v>
      </c>
      <c r="IN102" s="15">
        <f>SUMIFS(CP_Forecast!$F$5:$F$38,CP_Forecast!$E$5:$E$38,Capacity_Charges!IN$6)</f>
        <v>7.1288044342308972</v>
      </c>
      <c r="IO102" s="15">
        <f>SUMIFS(CP_Forecast!$F$5:$F$38,CP_Forecast!$E$5:$E$38,Capacity_Charges!IO$6)</f>
        <v>7.1288044342308972</v>
      </c>
      <c r="IP102" s="15">
        <f>SUMIFS(CP_Forecast!$F$5:$F$38,CP_Forecast!$E$5:$E$38,Capacity_Charges!IP$6)</f>
        <v>7.3426685672578245</v>
      </c>
      <c r="IQ102" s="15">
        <f>SUMIFS(CP_Forecast!$F$5:$F$38,CP_Forecast!$E$5:$E$38,Capacity_Charges!IQ$6)</f>
        <v>7.3426685672578245</v>
      </c>
      <c r="IR102" s="15">
        <f>SUMIFS(CP_Forecast!$F$5:$F$38,CP_Forecast!$E$5:$E$38,Capacity_Charges!IR$6)</f>
        <v>7.3426685672578245</v>
      </c>
      <c r="IS102" s="15">
        <f>SUMIFS(CP_Forecast!$F$5:$F$38,CP_Forecast!$E$5:$E$38,Capacity_Charges!IS$6)</f>
        <v>7.3426685672578245</v>
      </c>
      <c r="IT102" s="15">
        <f>SUMIFS(CP_Forecast!$F$5:$F$38,CP_Forecast!$E$5:$E$38,Capacity_Charges!IT$6)</f>
        <v>7.3426685672578245</v>
      </c>
      <c r="IU102" s="15">
        <f>SUMIFS(CP_Forecast!$F$5:$F$38,CP_Forecast!$E$5:$E$38,Capacity_Charges!IU$6)</f>
        <v>7.3426685672578245</v>
      </c>
      <c r="IV102" s="15">
        <f>SUMIFS(CP_Forecast!$F$5:$F$38,CP_Forecast!$E$5:$E$38,Capacity_Charges!IV$6)</f>
        <v>7.3426685672578245</v>
      </c>
      <c r="IW102" s="15">
        <f>SUMIFS(CP_Forecast!$F$5:$F$38,CP_Forecast!$E$5:$E$38,Capacity_Charges!IW$6)</f>
        <v>7.3426685672578245</v>
      </c>
      <c r="IX102" s="15">
        <f>SUMIFS(CP_Forecast!$F$5:$F$38,CP_Forecast!$E$5:$E$38,Capacity_Charges!IX$6)</f>
        <v>7.3426685672578245</v>
      </c>
      <c r="IY102" s="15">
        <f>SUMIFS(CP_Forecast!$F$5:$F$38,CP_Forecast!$E$5:$E$38,Capacity_Charges!IY$6)</f>
        <v>7.3426685672578245</v>
      </c>
      <c r="IZ102" s="15">
        <f>SUMIFS(CP_Forecast!$F$5:$F$38,CP_Forecast!$E$5:$E$38,Capacity_Charges!IZ$6)</f>
        <v>7.3426685672578245</v>
      </c>
      <c r="JA102" s="15">
        <f>SUMIFS(CP_Forecast!$F$5:$F$38,CP_Forecast!$E$5:$E$38,Capacity_Charges!JA$6)</f>
        <v>7.3426685672578245</v>
      </c>
      <c r="JB102" s="15">
        <f>SUMIFS(CP_Forecast!$F$5:$F$38,CP_Forecast!$E$5:$E$38,Capacity_Charges!JB$6)</f>
        <v>7.5629486242755597</v>
      </c>
      <c r="JC102" s="15">
        <f>SUMIFS(CP_Forecast!$F$5:$F$38,CP_Forecast!$E$5:$E$38,Capacity_Charges!JC$6)</f>
        <v>7.5629486242755597</v>
      </c>
      <c r="JD102" s="15">
        <f>SUMIFS(CP_Forecast!$F$5:$F$38,CP_Forecast!$E$5:$E$38,Capacity_Charges!JD$6)</f>
        <v>7.5629486242755597</v>
      </c>
      <c r="JE102" s="15">
        <f>SUMIFS(CP_Forecast!$F$5:$F$38,CP_Forecast!$E$5:$E$38,Capacity_Charges!JE$6)</f>
        <v>7.5629486242755597</v>
      </c>
      <c r="JF102" s="15">
        <f>SUMIFS(CP_Forecast!$F$5:$F$38,CP_Forecast!$E$5:$E$38,Capacity_Charges!JF$6)</f>
        <v>7.5629486242755597</v>
      </c>
      <c r="JG102" s="15">
        <f>SUMIFS(CP_Forecast!$F$5:$F$38,CP_Forecast!$E$5:$E$38,Capacity_Charges!JG$6)</f>
        <v>7.5629486242755597</v>
      </c>
      <c r="JH102" s="15">
        <f>SUMIFS(CP_Forecast!$F$5:$F$38,CP_Forecast!$E$5:$E$38,Capacity_Charges!JH$6)</f>
        <v>7.5629486242755597</v>
      </c>
      <c r="JI102" s="15">
        <f>SUMIFS(CP_Forecast!$F$5:$F$38,CP_Forecast!$E$5:$E$38,Capacity_Charges!JI$6)</f>
        <v>7.5629486242755597</v>
      </c>
      <c r="JJ102" s="15">
        <f>SUMIFS(CP_Forecast!$F$5:$F$38,CP_Forecast!$E$5:$E$38,Capacity_Charges!JJ$6)</f>
        <v>7.5629486242755597</v>
      </c>
      <c r="JK102" s="15">
        <f>SUMIFS(CP_Forecast!$F$5:$F$38,CP_Forecast!$E$5:$E$38,Capacity_Charges!JK$6)</f>
        <v>7.5629486242755597</v>
      </c>
      <c r="JL102" s="15">
        <f>SUMIFS(CP_Forecast!$F$5:$F$38,CP_Forecast!$E$5:$E$38,Capacity_Charges!JL$6)</f>
        <v>7.5629486242755597</v>
      </c>
      <c r="JM102" s="15">
        <f>SUMIFS(CP_Forecast!$F$5:$F$38,CP_Forecast!$E$5:$E$38,Capacity_Charges!JM$6)</f>
        <v>7.5629486242755597</v>
      </c>
      <c r="JN102" s="15">
        <f>SUMIFS(CP_Forecast!$F$5:$F$38,CP_Forecast!$E$5:$E$38,Capacity_Charges!JN$6)</f>
        <v>7.7898370830038264</v>
      </c>
      <c r="JO102" s="15">
        <f>SUMIFS(CP_Forecast!$F$5:$F$38,CP_Forecast!$E$5:$E$38,Capacity_Charges!JO$6)</f>
        <v>7.7898370830038264</v>
      </c>
      <c r="JP102" s="15">
        <f>SUMIFS(CP_Forecast!$F$5:$F$38,CP_Forecast!$E$5:$E$38,Capacity_Charges!JP$6)</f>
        <v>7.7898370830038264</v>
      </c>
      <c r="JQ102" s="15">
        <f>SUMIFS(CP_Forecast!$F$5:$F$38,CP_Forecast!$E$5:$E$38,Capacity_Charges!JQ$6)</f>
        <v>7.7898370830038264</v>
      </c>
      <c r="JR102" s="15">
        <f>SUMIFS(CP_Forecast!$F$5:$F$38,CP_Forecast!$E$5:$E$38,Capacity_Charges!JR$6)</f>
        <v>7.7898370830038264</v>
      </c>
      <c r="JS102" s="15">
        <f>SUMIFS(CP_Forecast!$F$5:$F$38,CP_Forecast!$E$5:$E$38,Capacity_Charges!JS$6)</f>
        <v>7.7898370830038264</v>
      </c>
      <c r="JT102" s="15">
        <f>SUMIFS(CP_Forecast!$F$5:$F$38,CP_Forecast!$E$5:$E$38,Capacity_Charges!JT$6)</f>
        <v>7.7898370830038264</v>
      </c>
      <c r="JU102" s="15">
        <f>SUMIFS(CP_Forecast!$F$5:$F$38,CP_Forecast!$E$5:$E$38,Capacity_Charges!JU$6)</f>
        <v>7.7898370830038264</v>
      </c>
      <c r="JV102" s="15">
        <f>SUMIFS(CP_Forecast!$F$5:$F$38,CP_Forecast!$E$5:$E$38,Capacity_Charges!JV$6)</f>
        <v>7.7898370830038264</v>
      </c>
      <c r="JW102" s="15">
        <f>SUMIFS(CP_Forecast!$F$5:$F$38,CP_Forecast!$E$5:$E$38,Capacity_Charges!JW$6)</f>
        <v>7.7898370830038264</v>
      </c>
      <c r="JX102" s="15">
        <f>SUMIFS(CP_Forecast!$F$5:$F$38,CP_Forecast!$E$5:$E$38,Capacity_Charges!JX$6)</f>
        <v>7.7898370830038264</v>
      </c>
      <c r="JY102" s="15">
        <f>SUMIFS(CP_Forecast!$F$5:$F$38,CP_Forecast!$E$5:$E$38,Capacity_Charges!JY$6)</f>
        <v>7.7898370830038264</v>
      </c>
      <c r="JZ102" s="15">
        <f>SUMIFS(CP_Forecast!$F$5:$F$38,CP_Forecast!$E$5:$E$38,Capacity_Charges!JZ$6)</f>
        <v>8.0235321954939423</v>
      </c>
      <c r="KA102" s="15">
        <f>SUMIFS(CP_Forecast!$F$5:$F$38,CP_Forecast!$E$5:$E$38,Capacity_Charges!KA$6)</f>
        <v>8.0235321954939423</v>
      </c>
      <c r="KB102" s="15">
        <f>SUMIFS(CP_Forecast!$F$5:$F$38,CP_Forecast!$E$5:$E$38,Capacity_Charges!KB$6)</f>
        <v>8.0235321954939423</v>
      </c>
      <c r="KC102" s="15">
        <f>SUMIFS(CP_Forecast!$F$5:$F$38,CP_Forecast!$E$5:$E$38,Capacity_Charges!KC$6)</f>
        <v>8.0235321954939423</v>
      </c>
      <c r="KD102" s="15">
        <f>SUMIFS(CP_Forecast!$F$5:$F$38,CP_Forecast!$E$5:$E$38,Capacity_Charges!KD$6)</f>
        <v>8.0235321954939423</v>
      </c>
      <c r="KE102" s="15">
        <f>SUMIFS(CP_Forecast!$F$5:$F$38,CP_Forecast!$E$5:$E$38,Capacity_Charges!KE$6)</f>
        <v>8.0235321954939423</v>
      </c>
      <c r="KF102" s="15">
        <f>SUMIFS(CP_Forecast!$F$5:$F$38,CP_Forecast!$E$5:$E$38,Capacity_Charges!KF$6)</f>
        <v>8.0235321954939423</v>
      </c>
      <c r="KG102" s="15">
        <f>SUMIFS(CP_Forecast!$F$5:$F$38,CP_Forecast!$E$5:$E$38,Capacity_Charges!KG$6)</f>
        <v>8.0235321954939423</v>
      </c>
      <c r="KH102" s="15">
        <f>SUMIFS(CP_Forecast!$F$5:$F$38,CP_Forecast!$E$5:$E$38,Capacity_Charges!KH$6)</f>
        <v>8.0235321954939423</v>
      </c>
      <c r="KI102" s="15">
        <f>SUMIFS(CP_Forecast!$F$5:$F$38,CP_Forecast!$E$5:$E$38,Capacity_Charges!KI$6)</f>
        <v>8.0235321954939423</v>
      </c>
      <c r="KJ102" s="15">
        <f>SUMIFS(CP_Forecast!$F$5:$F$38,CP_Forecast!$E$5:$E$38,Capacity_Charges!KJ$6)</f>
        <v>8.0235321954939423</v>
      </c>
      <c r="KK102" s="15">
        <f>SUMIFS(CP_Forecast!$F$5:$F$38,CP_Forecast!$E$5:$E$38,Capacity_Charges!KK$6)</f>
        <v>8.0235321954939423</v>
      </c>
      <c r="KL102" s="15">
        <f>SUMIFS(CP_Forecast!$F$5:$F$38,CP_Forecast!$E$5:$E$38,Capacity_Charges!KL$6)</f>
        <v>8.2642381613587599</v>
      </c>
      <c r="KM102" s="15">
        <f>SUMIFS(CP_Forecast!$F$5:$F$38,CP_Forecast!$E$5:$E$38,Capacity_Charges!KM$6)</f>
        <v>8.2642381613587599</v>
      </c>
      <c r="KN102" s="15">
        <f>SUMIFS(CP_Forecast!$F$5:$F$38,CP_Forecast!$E$5:$E$38,Capacity_Charges!KN$6)</f>
        <v>8.2642381613587599</v>
      </c>
      <c r="KO102" s="15">
        <f>SUMIFS(CP_Forecast!$F$5:$F$38,CP_Forecast!$E$5:$E$38,Capacity_Charges!KO$6)</f>
        <v>8.2642381613587599</v>
      </c>
      <c r="KP102" s="15">
        <f>SUMIFS(CP_Forecast!$F$5:$F$38,CP_Forecast!$E$5:$E$38,Capacity_Charges!KP$6)</f>
        <v>8.2642381613587599</v>
      </c>
      <c r="KQ102" s="15">
        <f>SUMIFS(CP_Forecast!$F$5:$F$38,CP_Forecast!$E$5:$E$38,Capacity_Charges!KQ$6)</f>
        <v>8.2642381613587599</v>
      </c>
      <c r="KR102" s="15">
        <f>SUMIFS(CP_Forecast!$F$5:$F$38,CP_Forecast!$E$5:$E$38,Capacity_Charges!KR$6)</f>
        <v>8.2642381613587599</v>
      </c>
      <c r="KS102" s="15">
        <f>SUMIFS(CP_Forecast!$F$5:$F$38,CP_Forecast!$E$5:$E$38,Capacity_Charges!KS$6)</f>
        <v>8.2642381613587599</v>
      </c>
      <c r="KT102" s="15">
        <f>SUMIFS(CP_Forecast!$F$5:$F$38,CP_Forecast!$E$5:$E$38,Capacity_Charges!KT$6)</f>
        <v>8.2642381613587599</v>
      </c>
      <c r="KU102" s="15">
        <f>SUMIFS(CP_Forecast!$F$5:$F$38,CP_Forecast!$E$5:$E$38,Capacity_Charges!KU$6)</f>
        <v>8.2642381613587599</v>
      </c>
      <c r="KV102" s="15">
        <f>SUMIFS(CP_Forecast!$F$5:$F$38,CP_Forecast!$E$5:$E$38,Capacity_Charges!KV$6)</f>
        <v>8.2642381613587599</v>
      </c>
      <c r="KW102" s="15">
        <f>SUMIFS(CP_Forecast!$F$5:$F$38,CP_Forecast!$E$5:$E$38,Capacity_Charges!KW$6)</f>
        <v>8.2642381613587599</v>
      </c>
      <c r="KX102" s="15">
        <f>SUMIFS(CP_Forecast!$F$5:$F$38,CP_Forecast!$E$5:$E$38,Capacity_Charges!KX$6)</f>
        <v>8.5121653061995222</v>
      </c>
      <c r="KY102" s="15">
        <f>SUMIFS(CP_Forecast!$F$5:$F$38,CP_Forecast!$E$5:$E$38,Capacity_Charges!KY$6)</f>
        <v>8.5121653061995222</v>
      </c>
      <c r="KZ102" s="15">
        <f>SUMIFS(CP_Forecast!$F$5:$F$38,CP_Forecast!$E$5:$E$38,Capacity_Charges!KZ$6)</f>
        <v>8.5121653061995222</v>
      </c>
      <c r="LA102" s="15">
        <f>SUMIFS(CP_Forecast!$F$5:$F$38,CP_Forecast!$E$5:$E$38,Capacity_Charges!LA$6)</f>
        <v>8.5121653061995222</v>
      </c>
      <c r="LB102" s="15">
        <f>SUMIFS(CP_Forecast!$F$5:$F$38,CP_Forecast!$E$5:$E$38,Capacity_Charges!LB$6)</f>
        <v>8.5121653061995222</v>
      </c>
      <c r="LC102" s="15">
        <f>SUMIFS(CP_Forecast!$F$5:$F$38,CP_Forecast!$E$5:$E$38,Capacity_Charges!LC$6)</f>
        <v>8.5121653061995222</v>
      </c>
      <c r="LD102" s="15">
        <f>SUMIFS(CP_Forecast!$F$5:$F$38,CP_Forecast!$E$5:$E$38,Capacity_Charges!LD$6)</f>
        <v>8.5121653061995222</v>
      </c>
      <c r="LE102" s="15">
        <f>SUMIFS(CP_Forecast!$F$5:$F$38,CP_Forecast!$E$5:$E$38,Capacity_Charges!LE$6)</f>
        <v>8.5121653061995222</v>
      </c>
      <c r="LF102" s="15">
        <f>SUMIFS(CP_Forecast!$F$5:$F$38,CP_Forecast!$E$5:$E$38,Capacity_Charges!LF$6)</f>
        <v>8.5121653061995222</v>
      </c>
      <c r="LG102" s="15">
        <f>SUMIFS(CP_Forecast!$F$5:$F$38,CP_Forecast!$E$5:$E$38,Capacity_Charges!LG$6)</f>
        <v>8.5121653061995222</v>
      </c>
      <c r="LH102" s="15">
        <f>SUMIFS(CP_Forecast!$F$5:$F$38,CP_Forecast!$E$5:$E$38,Capacity_Charges!LH$6)</f>
        <v>8.5121653061995222</v>
      </c>
      <c r="LI102" s="15">
        <f>SUMIFS(CP_Forecast!$F$5:$F$38,CP_Forecast!$E$5:$E$38,Capacity_Charges!LI$6)</f>
        <v>8.5121653061995222</v>
      </c>
      <c r="LJ102" s="15">
        <f>SUMIFS(CP_Forecast!$F$5:$F$38,CP_Forecast!$E$5:$E$38,Capacity_Charges!LJ$6)</f>
        <v>8.7675302653855081</v>
      </c>
      <c r="LK102" s="15">
        <f>SUMIFS(CP_Forecast!$F$5:$F$38,CP_Forecast!$E$5:$E$38,Capacity_Charges!LK$6)</f>
        <v>8.7675302653855081</v>
      </c>
      <c r="LL102" s="15">
        <f>SUMIFS(CP_Forecast!$F$5:$F$38,CP_Forecast!$E$5:$E$38,Capacity_Charges!LL$6)</f>
        <v>8.7675302653855081</v>
      </c>
      <c r="LM102" s="15">
        <f>SUMIFS(CP_Forecast!$F$5:$F$38,CP_Forecast!$E$5:$E$38,Capacity_Charges!LM$6)</f>
        <v>8.7675302653855081</v>
      </c>
      <c r="LN102" s="15">
        <f>SUMIFS(CP_Forecast!$F$5:$F$38,CP_Forecast!$E$5:$E$38,Capacity_Charges!LN$6)</f>
        <v>8.7675302653855081</v>
      </c>
      <c r="LO102" s="15">
        <f>SUMIFS(CP_Forecast!$F$5:$F$38,CP_Forecast!$E$5:$E$38,Capacity_Charges!LO$6)</f>
        <v>8.7675302653855081</v>
      </c>
      <c r="LP102" s="15">
        <f>SUMIFS(CP_Forecast!$F$5:$F$38,CP_Forecast!$E$5:$E$38,Capacity_Charges!LP$6)</f>
        <v>8.7675302653855081</v>
      </c>
      <c r="LQ102" s="15">
        <f>SUMIFS(CP_Forecast!$F$5:$F$38,CP_Forecast!$E$5:$E$38,Capacity_Charges!LQ$6)</f>
        <v>8.7675302653855081</v>
      </c>
      <c r="LR102" s="15">
        <f>SUMIFS(CP_Forecast!$F$5:$F$38,CP_Forecast!$E$5:$E$38,Capacity_Charges!LR$6)</f>
        <v>8.7675302653855081</v>
      </c>
      <c r="LS102" s="15">
        <f>SUMIFS(CP_Forecast!$F$5:$F$38,CP_Forecast!$E$5:$E$38,Capacity_Charges!LS$6)</f>
        <v>8.7675302653855081</v>
      </c>
      <c r="LT102" s="15">
        <f>SUMIFS(CP_Forecast!$F$5:$F$38,CP_Forecast!$E$5:$E$38,Capacity_Charges!LT$6)</f>
        <v>8.7675302653855081</v>
      </c>
      <c r="LU102" s="15">
        <f>SUMIFS(CP_Forecast!$F$5:$F$38,CP_Forecast!$E$5:$E$38,Capacity_Charges!LU$6)</f>
        <v>8.7675302653855081</v>
      </c>
      <c r="LV102" s="15">
        <f>SUMIFS(CP_Forecast!$F$5:$F$38,CP_Forecast!$E$5:$E$38,Capacity_Charges!LV$6)</f>
        <v>9.0305561733470743</v>
      </c>
      <c r="LW102" s="15">
        <f>SUMIFS(CP_Forecast!$F$5:$F$38,CP_Forecast!$E$5:$E$38,Capacity_Charges!LW$6)</f>
        <v>9.0305561733470743</v>
      </c>
      <c r="LX102" s="15">
        <f>SUMIFS(CP_Forecast!$F$5:$F$38,CP_Forecast!$E$5:$E$38,Capacity_Charges!LX$6)</f>
        <v>9.0305561733470743</v>
      </c>
      <c r="LY102" s="15">
        <f>SUMIFS(CP_Forecast!$F$5:$F$38,CP_Forecast!$E$5:$E$38,Capacity_Charges!LY$6)</f>
        <v>9.0305561733470743</v>
      </c>
      <c r="LZ102" s="15">
        <f>SUMIFS(CP_Forecast!$F$5:$F$38,CP_Forecast!$E$5:$E$38,Capacity_Charges!LZ$6)</f>
        <v>9.0305561733470743</v>
      </c>
      <c r="MA102" s="15">
        <f>SUMIFS(CP_Forecast!$F$5:$F$38,CP_Forecast!$E$5:$E$38,Capacity_Charges!MA$6)</f>
        <v>9.0305561733470743</v>
      </c>
      <c r="MB102" s="15">
        <f>SUMIFS(CP_Forecast!$F$5:$F$38,CP_Forecast!$E$5:$E$38,Capacity_Charges!MB$6)</f>
        <v>9.0305561733470743</v>
      </c>
      <c r="MC102" s="15">
        <f>SUMIFS(CP_Forecast!$F$5:$F$38,CP_Forecast!$E$5:$E$38,Capacity_Charges!MC$6)</f>
        <v>9.0305561733470743</v>
      </c>
      <c r="MD102" s="15">
        <f>SUMIFS(CP_Forecast!$F$5:$F$38,CP_Forecast!$E$5:$E$38,Capacity_Charges!MD$6)</f>
        <v>9.0305561733470743</v>
      </c>
      <c r="ME102" s="15">
        <f>SUMIFS(CP_Forecast!$F$5:$F$38,CP_Forecast!$E$5:$E$38,Capacity_Charges!ME$6)</f>
        <v>9.0305561733470743</v>
      </c>
      <c r="MF102" s="15">
        <f>SUMIFS(CP_Forecast!$F$5:$F$38,CP_Forecast!$E$5:$E$38,Capacity_Charges!MF$6)</f>
        <v>9.0305561733470743</v>
      </c>
      <c r="MG102" s="15">
        <f>SUMIFS(CP_Forecast!$F$5:$F$38,CP_Forecast!$E$5:$E$38,Capacity_Charges!MG$6)</f>
        <v>9.0305561733470743</v>
      </c>
      <c r="MH102" s="15">
        <f>SUMIFS(CP_Forecast!$F$5:$F$38,CP_Forecast!$E$5:$E$38,Capacity_Charges!MH$6)</f>
        <v>9.301472858547486</v>
      </c>
      <c r="MI102" s="15">
        <f>SUMIFS(CP_Forecast!$F$5:$F$38,CP_Forecast!$E$5:$E$38,Capacity_Charges!MI$6)</f>
        <v>9.301472858547486</v>
      </c>
      <c r="MJ102" s="15">
        <f>SUMIFS(CP_Forecast!$F$5:$F$38,CP_Forecast!$E$5:$E$38,Capacity_Charges!MJ$6)</f>
        <v>9.301472858547486</v>
      </c>
      <c r="MK102" s="15">
        <f>SUMIFS(CP_Forecast!$F$5:$F$38,CP_Forecast!$E$5:$E$38,Capacity_Charges!MK$6)</f>
        <v>9.301472858547486</v>
      </c>
      <c r="ML102" s="15">
        <f>SUMIFS(CP_Forecast!$F$5:$F$38,CP_Forecast!$E$5:$E$38,Capacity_Charges!ML$6)</f>
        <v>9.301472858547486</v>
      </c>
      <c r="MM102" s="15">
        <f>SUMIFS(CP_Forecast!$F$5:$F$38,CP_Forecast!$E$5:$E$38,Capacity_Charges!MM$6)</f>
        <v>9.301472858547486</v>
      </c>
      <c r="MN102" s="15">
        <f>SUMIFS(CP_Forecast!$F$5:$F$38,CP_Forecast!$E$5:$E$38,Capacity_Charges!MN$6)</f>
        <v>9.301472858547486</v>
      </c>
      <c r="MO102" s="15">
        <f>SUMIFS(CP_Forecast!$F$5:$F$38,CP_Forecast!$E$5:$E$38,Capacity_Charges!MO$6)</f>
        <v>9.301472858547486</v>
      </c>
      <c r="MP102" s="15">
        <f>SUMIFS(CP_Forecast!$F$5:$F$38,CP_Forecast!$E$5:$E$38,Capacity_Charges!MP$6)</f>
        <v>9.301472858547486</v>
      </c>
      <c r="MQ102" s="15">
        <f>SUMIFS(CP_Forecast!$F$5:$F$38,CP_Forecast!$E$5:$E$38,Capacity_Charges!MQ$6)</f>
        <v>9.301472858547486</v>
      </c>
      <c r="MR102" s="15">
        <f>SUMIFS(CP_Forecast!$F$5:$F$38,CP_Forecast!$E$5:$E$38,Capacity_Charges!MR$6)</f>
        <v>9.301472858547486</v>
      </c>
      <c r="MS102" s="15">
        <f>SUMIFS(CP_Forecast!$F$5:$F$38,CP_Forecast!$E$5:$E$38,Capacity_Charges!MS$6)</f>
        <v>9.301472858547486</v>
      </c>
      <c r="MT102" s="15">
        <f>SUMIFS(CP_Forecast!$F$5:$F$38,CP_Forecast!$E$5:$E$38,Capacity_Charges!MT$6)</f>
        <v>9.5805170443039103</v>
      </c>
      <c r="MU102" s="15">
        <f>SUMIFS(CP_Forecast!$F$5:$F$38,CP_Forecast!$E$5:$E$38,Capacity_Charges!MU$6)</f>
        <v>9.5805170443039103</v>
      </c>
      <c r="MV102" s="15">
        <f>SUMIFS(CP_Forecast!$F$5:$F$38,CP_Forecast!$E$5:$E$38,Capacity_Charges!MV$6)</f>
        <v>9.5805170443039103</v>
      </c>
      <c r="MW102" s="15">
        <f>SUMIFS(CP_Forecast!$F$5:$F$38,CP_Forecast!$E$5:$E$38,Capacity_Charges!MW$6)</f>
        <v>9.5805170443039103</v>
      </c>
      <c r="MX102" s="15">
        <f>SUMIFS(CP_Forecast!$F$5:$F$38,CP_Forecast!$E$5:$E$38,Capacity_Charges!MX$6)</f>
        <v>9.5805170443039103</v>
      </c>
      <c r="MY102" s="15">
        <f>SUMIFS(CP_Forecast!$F$5:$F$38,CP_Forecast!$E$5:$E$38,Capacity_Charges!MY$6)</f>
        <v>9.5805170443039103</v>
      </c>
      <c r="MZ102" s="15">
        <f>SUMIFS(CP_Forecast!$F$5:$F$38,CP_Forecast!$E$5:$E$38,Capacity_Charges!MZ$6)</f>
        <v>9.5805170443039103</v>
      </c>
      <c r="NA102" s="1"/>
      <c r="NB102" s="19" t="str">
        <f>+D102</f>
        <v xml:space="preserve">FCM Clearing Price </v>
      </c>
      <c r="NC102" s="15">
        <f t="shared" si="634"/>
        <v>4.9640000000000004</v>
      </c>
      <c r="ND102" s="15">
        <f t="shared" si="634"/>
        <v>3.8</v>
      </c>
      <c r="NE102" s="15">
        <f t="shared" si="634"/>
        <v>3.050416666666667</v>
      </c>
      <c r="NF102" s="15">
        <f t="shared" si="634"/>
        <v>2.7505833333333336</v>
      </c>
      <c r="NG102" s="15">
        <f t="shared" si="634"/>
        <v>2.2786666666666666</v>
      </c>
      <c r="NH102" s="15">
        <f t="shared" si="634"/>
        <v>2.5084999999999993</v>
      </c>
      <c r="NI102" s="15">
        <f t="shared" si="634"/>
        <v>3.0962499999999999</v>
      </c>
      <c r="NJ102" s="15">
        <f t="shared" si="634"/>
        <v>3.9375</v>
      </c>
      <c r="NK102" s="15">
        <f t="shared" si="634"/>
        <v>4.6875</v>
      </c>
      <c r="NL102" s="15">
        <f t="shared" si="634"/>
        <v>5.0874999999999995</v>
      </c>
      <c r="NM102" s="15">
        <f t="shared" si="634"/>
        <v>5.2401250000000017</v>
      </c>
      <c r="NN102" s="15">
        <f t="shared" si="634"/>
        <v>5.3973287500000025</v>
      </c>
      <c r="NO102" s="15">
        <f t="shared" si="634"/>
        <v>5.5592486124999994</v>
      </c>
      <c r="NP102" s="15">
        <f t="shared" si="634"/>
        <v>5.7260260708750019</v>
      </c>
      <c r="NQ102" s="15">
        <f t="shared" si="634"/>
        <v>5.8978068530012502</v>
      </c>
      <c r="NR102" s="15">
        <f t="shared" si="634"/>
        <v>6.0747410585912895</v>
      </c>
      <c r="NS102" s="15">
        <f t="shared" si="635"/>
        <v>6.2569832903490274</v>
      </c>
      <c r="NT102" s="15">
        <f t="shared" si="635"/>
        <v>6.4446927890594994</v>
      </c>
      <c r="NU102" s="15">
        <f t="shared" si="635"/>
        <v>6.6380335727312838</v>
      </c>
      <c r="NV102" s="15">
        <f t="shared" si="635"/>
        <v>6.8371745799132233</v>
      </c>
      <c r="NW102" s="15">
        <f t="shared" si="635"/>
        <v>7.0422898173106212</v>
      </c>
      <c r="NX102" s="15">
        <f t="shared" si="635"/>
        <v>7.2535585118299366</v>
      </c>
      <c r="NY102" s="15">
        <f t="shared" si="635"/>
        <v>7.4711652671848379</v>
      </c>
      <c r="NZ102" s="15">
        <f t="shared" si="635"/>
        <v>7.6953002252003833</v>
      </c>
      <c r="OA102" s="15">
        <f t="shared" si="635"/>
        <v>7.9261592319563938</v>
      </c>
      <c r="OB102" s="15">
        <f t="shared" si="635"/>
        <v>8.1639440089150863</v>
      </c>
      <c r="OC102" s="15">
        <f t="shared" si="635"/>
        <v>8.4088623291825382</v>
      </c>
      <c r="OD102" s="15">
        <f t="shared" si="635"/>
        <v>8.6611281990580125</v>
      </c>
      <c r="OE102" s="15">
        <f t="shared" si="635"/>
        <v>8.9209620450297571</v>
      </c>
      <c r="OF102" s="15">
        <f t="shared" si="635"/>
        <v>9.1885909063806466</v>
      </c>
      <c r="OH102" s="58" t="str">
        <f>_xlfn.CONCAT(C99," ",D102)</f>
        <v xml:space="preserve">Sheffield Wind FCM Clearing Price </v>
      </c>
    </row>
    <row r="103" spans="2:398" x14ac:dyDescent="0.25">
      <c r="C103" s="3"/>
      <c r="D103" s="19" t="s">
        <v>85</v>
      </c>
      <c r="E103" s="16">
        <f t="shared" ref="E103:N103" si="643">-E99*E102*E100*1000</f>
        <v>0</v>
      </c>
      <c r="F103" s="16">
        <f t="shared" si="643"/>
        <v>0</v>
      </c>
      <c r="G103" s="16">
        <f t="shared" si="643"/>
        <v>0</v>
      </c>
      <c r="H103" s="16">
        <f t="shared" si="643"/>
        <v>0</v>
      </c>
      <c r="I103" s="16">
        <f t="shared" si="643"/>
        <v>0</v>
      </c>
      <c r="J103" s="145" t="e">
        <f t="shared" si="643"/>
        <v>#VALUE!</v>
      </c>
      <c r="K103" s="16" t="e">
        <f t="shared" si="643"/>
        <v>#VALUE!</v>
      </c>
      <c r="L103" s="16" t="e">
        <f t="shared" si="643"/>
        <v>#VALUE!</v>
      </c>
      <c r="M103" s="16" t="e">
        <f t="shared" si="643"/>
        <v>#VALUE!</v>
      </c>
      <c r="N103" s="16" t="e">
        <f t="shared" si="643"/>
        <v>#VALUE!</v>
      </c>
      <c r="O103" s="16">
        <f>-O102*O101</f>
        <v>-3389.6</v>
      </c>
      <c r="P103" s="16">
        <f>-P102*P101</f>
        <v>-3389.6</v>
      </c>
      <c r="Q103" s="16">
        <f>-Q102*Q101</f>
        <v>-3389.6</v>
      </c>
      <c r="R103" s="16">
        <f t="shared" ref="R103:CC103" si="644">-R102*R101</f>
        <v>-3389.6</v>
      </c>
      <c r="S103" s="16">
        <f t="shared" si="644"/>
        <v>-3389.6</v>
      </c>
      <c r="T103" s="16">
        <f t="shared" si="644"/>
        <v>-3389.6</v>
      </c>
      <c r="U103" s="16">
        <f t="shared" si="644"/>
        <v>-3389.6</v>
      </c>
      <c r="V103" s="16">
        <f t="shared" si="644"/>
        <v>-1784.8919999999998</v>
      </c>
      <c r="W103" s="16">
        <f t="shared" si="644"/>
        <v>-1784.8919999999998</v>
      </c>
      <c r="X103" s="16">
        <f t="shared" si="644"/>
        <v>-1784.8919999999998</v>
      </c>
      <c r="Y103" s="16">
        <f t="shared" si="644"/>
        <v>-1784.8919999999998</v>
      </c>
      <c r="Z103" s="16">
        <f t="shared" si="644"/>
        <v>-1784.8919999999998</v>
      </c>
      <c r="AA103" s="16">
        <f t="shared" si="644"/>
        <v>-3389.6</v>
      </c>
      <c r="AB103" s="16">
        <f t="shared" si="644"/>
        <v>-3389.6</v>
      </c>
      <c r="AC103" s="16">
        <f t="shared" si="644"/>
        <v>-3389.6</v>
      </c>
      <c r="AD103" s="16">
        <f t="shared" si="644"/>
        <v>-3389.6</v>
      </c>
      <c r="AE103" s="16">
        <f t="shared" si="644"/>
        <v>-3389.6</v>
      </c>
      <c r="AF103" s="16">
        <f t="shared" si="644"/>
        <v>-3389.6</v>
      </c>
      <c r="AG103" s="16">
        <f t="shared" si="644"/>
        <v>-3389.6</v>
      </c>
      <c r="AH103" s="16">
        <f t="shared" si="644"/>
        <v>-1784.8919999999998</v>
      </c>
      <c r="AI103" s="16">
        <f t="shared" si="644"/>
        <v>-1784.8919999999998</v>
      </c>
      <c r="AJ103" s="16">
        <f t="shared" si="644"/>
        <v>-1784.8919999999998</v>
      </c>
      <c r="AK103" s="16">
        <f t="shared" si="644"/>
        <v>-1784.8919999999998</v>
      </c>
      <c r="AL103" s="16">
        <f t="shared" si="644"/>
        <v>-1784.8919999999998</v>
      </c>
      <c r="AM103" s="16">
        <f t="shared" si="644"/>
        <v>-1784.8919999999998</v>
      </c>
      <c r="AN103" s="16">
        <f t="shared" si="644"/>
        <v>-1784.8919999999998</v>
      </c>
      <c r="AO103" s="16">
        <f t="shared" si="644"/>
        <v>-1784.8919999999998</v>
      </c>
      <c r="AP103" s="16">
        <f t="shared" si="644"/>
        <v>-1784.8919999999998</v>
      </c>
      <c r="AQ103" s="16">
        <f t="shared" si="644"/>
        <v>-1784.8919999999998</v>
      </c>
      <c r="AR103" s="16">
        <f t="shared" si="644"/>
        <v>-1784.8919999999998</v>
      </c>
      <c r="AS103" s="16">
        <f t="shared" si="644"/>
        <v>-1784.8919999999998</v>
      </c>
      <c r="AT103" s="16">
        <f t="shared" si="644"/>
        <v>-2209.4839999999999</v>
      </c>
      <c r="AU103" s="16">
        <f t="shared" si="644"/>
        <v>-2209.4839999999999</v>
      </c>
      <c r="AV103" s="16">
        <f t="shared" si="644"/>
        <v>-2209.4839999999999</v>
      </c>
      <c r="AW103" s="16">
        <f t="shared" si="644"/>
        <v>-2209.4839999999999</v>
      </c>
      <c r="AX103" s="16">
        <f t="shared" si="644"/>
        <v>-2209.4839999999999</v>
      </c>
      <c r="AY103" s="16">
        <f t="shared" si="644"/>
        <v>-2209.4839999999999</v>
      </c>
      <c r="AZ103" s="16">
        <f t="shared" si="644"/>
        <v>-2209.4839999999999</v>
      </c>
      <c r="BA103" s="16">
        <f t="shared" si="644"/>
        <v>-2209.4839999999999</v>
      </c>
      <c r="BB103" s="16">
        <f t="shared" si="644"/>
        <v>-2209.4839999999999</v>
      </c>
      <c r="BC103" s="16">
        <f t="shared" si="644"/>
        <v>-2209.4839999999999</v>
      </c>
      <c r="BD103" s="16">
        <f t="shared" si="644"/>
        <v>-2209.4839999999999</v>
      </c>
      <c r="BE103" s="16">
        <f t="shared" si="644"/>
        <v>-2209.4839999999999</v>
      </c>
      <c r="BF103" s="16">
        <f t="shared" si="644"/>
        <v>-2257.652</v>
      </c>
      <c r="BG103" s="16">
        <f t="shared" si="644"/>
        <v>-2257.652</v>
      </c>
      <c r="BH103" s="16">
        <f t="shared" si="644"/>
        <v>-2257.652</v>
      </c>
      <c r="BI103" s="16">
        <f t="shared" si="644"/>
        <v>-2257.652</v>
      </c>
      <c r="BJ103" s="16">
        <f t="shared" si="644"/>
        <v>-2257.652</v>
      </c>
      <c r="BK103" s="16">
        <f t="shared" si="644"/>
        <v>-2257.652</v>
      </c>
      <c r="BL103" s="16">
        <f t="shared" si="644"/>
        <v>-2257.652</v>
      </c>
      <c r="BM103" s="16">
        <f t="shared" si="644"/>
        <v>-2257.652</v>
      </c>
      <c r="BN103" s="16">
        <f t="shared" si="644"/>
        <v>-2257.652</v>
      </c>
      <c r="BO103" s="16">
        <f t="shared" si="644"/>
        <v>-2257.652</v>
      </c>
      <c r="BP103" s="16">
        <f t="shared" si="644"/>
        <v>-2257.652</v>
      </c>
      <c r="BQ103" s="16">
        <f t="shared" si="644"/>
        <v>-2257.652</v>
      </c>
      <c r="BR103" s="16">
        <f t="shared" si="644"/>
        <v>-3122</v>
      </c>
      <c r="BS103" s="16">
        <f t="shared" si="644"/>
        <v>-3122</v>
      </c>
      <c r="BT103" s="16">
        <f t="shared" si="644"/>
        <v>-3122</v>
      </c>
      <c r="BU103" s="16">
        <f t="shared" si="644"/>
        <v>-3122</v>
      </c>
      <c r="BV103" s="16">
        <f t="shared" si="644"/>
        <v>-3122</v>
      </c>
      <c r="BW103" s="16">
        <f t="shared" si="644"/>
        <v>-3122</v>
      </c>
      <c r="BX103" s="16">
        <f t="shared" si="644"/>
        <v>-3122</v>
      </c>
      <c r="BY103" s="16">
        <f t="shared" si="644"/>
        <v>-3122</v>
      </c>
      <c r="BZ103" s="16">
        <f t="shared" si="644"/>
        <v>-3122</v>
      </c>
      <c r="CA103" s="16">
        <f t="shared" si="644"/>
        <v>-3122</v>
      </c>
      <c r="CB103" s="16">
        <f t="shared" si="644"/>
        <v>-3122</v>
      </c>
      <c r="CC103" s="16">
        <f t="shared" si="644"/>
        <v>-3122</v>
      </c>
      <c r="CD103" s="16">
        <f t="shared" ref="CD103:EO103" si="645">-CD102*CD101</f>
        <v>-3791</v>
      </c>
      <c r="CE103" s="16">
        <f t="shared" si="645"/>
        <v>-3791</v>
      </c>
      <c r="CF103" s="16">
        <f t="shared" si="645"/>
        <v>-3791</v>
      </c>
      <c r="CG103" s="16">
        <f t="shared" si="645"/>
        <v>-3791</v>
      </c>
      <c r="CH103" s="16">
        <f t="shared" si="645"/>
        <v>-3791</v>
      </c>
      <c r="CI103" s="16">
        <f t="shared" si="645"/>
        <v>-3791</v>
      </c>
      <c r="CJ103" s="16">
        <f t="shared" si="645"/>
        <v>-3791</v>
      </c>
      <c r="CK103" s="16">
        <f t="shared" si="645"/>
        <v>-3791</v>
      </c>
      <c r="CL103" s="16">
        <f t="shared" si="645"/>
        <v>-3791</v>
      </c>
      <c r="CM103" s="16">
        <f t="shared" si="645"/>
        <v>-3791</v>
      </c>
      <c r="CN103" s="16">
        <f t="shared" si="645"/>
        <v>-3791</v>
      </c>
      <c r="CO103" s="16">
        <f t="shared" si="645"/>
        <v>-3791</v>
      </c>
      <c r="CP103" s="16">
        <f t="shared" si="645"/>
        <v>-4460</v>
      </c>
      <c r="CQ103" s="16">
        <f t="shared" si="645"/>
        <v>-4460</v>
      </c>
      <c r="CR103" s="16">
        <f t="shared" si="645"/>
        <v>-4460</v>
      </c>
      <c r="CS103" s="16">
        <f t="shared" si="645"/>
        <v>-4460</v>
      </c>
      <c r="CT103" s="16">
        <f t="shared" si="645"/>
        <v>-4460</v>
      </c>
      <c r="CU103" s="16">
        <f t="shared" si="645"/>
        <v>-4460</v>
      </c>
      <c r="CV103" s="16">
        <f t="shared" si="645"/>
        <v>-4460</v>
      </c>
      <c r="CW103" s="16">
        <f t="shared" si="645"/>
        <v>-4460</v>
      </c>
      <c r="CX103" s="16">
        <f t="shared" si="645"/>
        <v>-4460</v>
      </c>
      <c r="CY103" s="16">
        <f t="shared" si="645"/>
        <v>-4460</v>
      </c>
      <c r="CZ103" s="16">
        <f t="shared" si="645"/>
        <v>-4460</v>
      </c>
      <c r="DA103" s="16">
        <f t="shared" si="645"/>
        <v>-4460</v>
      </c>
      <c r="DB103" s="16">
        <f t="shared" si="645"/>
        <v>-4593.8</v>
      </c>
      <c r="DC103" s="16">
        <f t="shared" si="645"/>
        <v>-4593.8</v>
      </c>
      <c r="DD103" s="16">
        <f t="shared" si="645"/>
        <v>-4593.8</v>
      </c>
      <c r="DE103" s="16">
        <f t="shared" si="645"/>
        <v>-4593.8</v>
      </c>
      <c r="DF103" s="16">
        <f t="shared" si="645"/>
        <v>-4593.8</v>
      </c>
      <c r="DG103" s="16">
        <f t="shared" si="645"/>
        <v>-4593.8</v>
      </c>
      <c r="DH103" s="16">
        <f t="shared" si="645"/>
        <v>-4593.8</v>
      </c>
      <c r="DI103" s="16">
        <f t="shared" si="645"/>
        <v>-4593.8</v>
      </c>
      <c r="DJ103" s="16">
        <f t="shared" si="645"/>
        <v>-4593.8</v>
      </c>
      <c r="DK103" s="16">
        <f t="shared" si="645"/>
        <v>-4593.8</v>
      </c>
      <c r="DL103" s="16">
        <f t="shared" si="645"/>
        <v>-4593.8</v>
      </c>
      <c r="DM103" s="16">
        <f t="shared" si="645"/>
        <v>-4593.8</v>
      </c>
      <c r="DN103" s="16">
        <f t="shared" si="645"/>
        <v>-4731.6140000000005</v>
      </c>
      <c r="DO103" s="16">
        <f t="shared" si="645"/>
        <v>-4731.6140000000005</v>
      </c>
      <c r="DP103" s="16">
        <f t="shared" si="645"/>
        <v>-4731.6140000000005</v>
      </c>
      <c r="DQ103" s="16">
        <f t="shared" si="645"/>
        <v>-4731.6140000000005</v>
      </c>
      <c r="DR103" s="16">
        <f t="shared" si="645"/>
        <v>-4731.6140000000005</v>
      </c>
      <c r="DS103" s="16">
        <f t="shared" si="645"/>
        <v>-4731.6140000000005</v>
      </c>
      <c r="DT103" s="16">
        <f t="shared" si="645"/>
        <v>-4731.6140000000005</v>
      </c>
      <c r="DU103" s="16">
        <f t="shared" si="645"/>
        <v>-4731.6140000000005</v>
      </c>
      <c r="DV103" s="16">
        <f t="shared" si="645"/>
        <v>-4731.6140000000005</v>
      </c>
      <c r="DW103" s="16">
        <f t="shared" si="645"/>
        <v>-4731.6140000000005</v>
      </c>
      <c r="DX103" s="16">
        <f t="shared" si="645"/>
        <v>-4731.6140000000005</v>
      </c>
      <c r="DY103" s="16">
        <f t="shared" si="645"/>
        <v>-4731.6140000000005</v>
      </c>
      <c r="DZ103" s="16">
        <f t="shared" si="645"/>
        <v>-4873.5624200000011</v>
      </c>
      <c r="EA103" s="16">
        <f t="shared" si="645"/>
        <v>-4873.5624200000011</v>
      </c>
      <c r="EB103" s="16">
        <f t="shared" si="645"/>
        <v>-4873.5624200000011</v>
      </c>
      <c r="EC103" s="16">
        <f t="shared" si="645"/>
        <v>-4873.5624200000011</v>
      </c>
      <c r="ED103" s="16">
        <f t="shared" si="645"/>
        <v>-4873.5624200000011</v>
      </c>
      <c r="EE103" s="16">
        <f t="shared" si="645"/>
        <v>-4873.5624200000011</v>
      </c>
      <c r="EF103" s="16">
        <f t="shared" si="645"/>
        <v>-4873.5624200000011</v>
      </c>
      <c r="EG103" s="16">
        <f t="shared" si="645"/>
        <v>-4873.5624200000011</v>
      </c>
      <c r="EH103" s="16">
        <f t="shared" si="645"/>
        <v>-4873.5624200000011</v>
      </c>
      <c r="EI103" s="16">
        <f t="shared" si="645"/>
        <v>-4873.5624200000011</v>
      </c>
      <c r="EJ103" s="16">
        <f t="shared" si="645"/>
        <v>-4873.5624200000011</v>
      </c>
      <c r="EK103" s="16">
        <f t="shared" si="645"/>
        <v>-4873.5624200000011</v>
      </c>
      <c r="EL103" s="16">
        <f t="shared" si="645"/>
        <v>-5019.7692926000009</v>
      </c>
      <c r="EM103" s="16">
        <f t="shared" si="645"/>
        <v>-5019.7692926000009</v>
      </c>
      <c r="EN103" s="16">
        <f t="shared" si="645"/>
        <v>-5019.7692926000009</v>
      </c>
      <c r="EO103" s="16">
        <f t="shared" si="645"/>
        <v>-5019.7692926000009</v>
      </c>
      <c r="EP103" s="16">
        <f t="shared" ref="EP103:HA103" si="646">-EP102*EP101</f>
        <v>-5019.7692926000009</v>
      </c>
      <c r="EQ103" s="16">
        <f t="shared" si="646"/>
        <v>-5019.7692926000009</v>
      </c>
      <c r="ER103" s="16">
        <f t="shared" si="646"/>
        <v>-5019.7692926000009</v>
      </c>
      <c r="ES103" s="16">
        <f t="shared" si="646"/>
        <v>-5019.7692926000009</v>
      </c>
      <c r="ET103" s="16">
        <f t="shared" si="646"/>
        <v>-5019.7692926000009</v>
      </c>
      <c r="EU103" s="16">
        <f t="shared" si="646"/>
        <v>-5019.7692926000009</v>
      </c>
      <c r="EV103" s="16">
        <f t="shared" si="646"/>
        <v>-5019.7692926000009</v>
      </c>
      <c r="EW103" s="16">
        <f t="shared" si="646"/>
        <v>-5019.7692926000009</v>
      </c>
      <c r="EX103" s="16">
        <f t="shared" si="646"/>
        <v>-5170.3623713780007</v>
      </c>
      <c r="EY103" s="16">
        <f t="shared" si="646"/>
        <v>-5170.3623713780007</v>
      </c>
      <c r="EZ103" s="16">
        <f t="shared" si="646"/>
        <v>-5170.3623713780007</v>
      </c>
      <c r="FA103" s="16">
        <f t="shared" si="646"/>
        <v>-5170.3623713780007</v>
      </c>
      <c r="FB103" s="16">
        <f t="shared" si="646"/>
        <v>-5170.3623713780007</v>
      </c>
      <c r="FC103" s="16">
        <f t="shared" si="646"/>
        <v>-5170.3623713780007</v>
      </c>
      <c r="FD103" s="16">
        <f t="shared" si="646"/>
        <v>-5170.3623713780007</v>
      </c>
      <c r="FE103" s="16">
        <f t="shared" si="646"/>
        <v>-5170.3623713780007</v>
      </c>
      <c r="FF103" s="16">
        <f t="shared" si="646"/>
        <v>-5170.3623713780007</v>
      </c>
      <c r="FG103" s="16">
        <f t="shared" si="646"/>
        <v>-5170.3623713780007</v>
      </c>
      <c r="FH103" s="16">
        <f t="shared" si="646"/>
        <v>-5170.3623713780007</v>
      </c>
      <c r="FI103" s="16">
        <f t="shared" si="646"/>
        <v>-5170.3623713780007</v>
      </c>
      <c r="FJ103" s="16">
        <f t="shared" si="646"/>
        <v>-5325.4732425193406</v>
      </c>
      <c r="FK103" s="16">
        <f t="shared" si="646"/>
        <v>-5325.4732425193406</v>
      </c>
      <c r="FL103" s="16">
        <f t="shared" si="646"/>
        <v>-5325.4732425193406</v>
      </c>
      <c r="FM103" s="16">
        <f t="shared" si="646"/>
        <v>-5325.4732425193406</v>
      </c>
      <c r="FN103" s="16">
        <f t="shared" si="646"/>
        <v>-5325.4732425193406</v>
      </c>
      <c r="FO103" s="16">
        <f t="shared" si="646"/>
        <v>-5325.4732425193406</v>
      </c>
      <c r="FP103" s="16">
        <f t="shared" si="646"/>
        <v>-5325.4732425193406</v>
      </c>
      <c r="FQ103" s="16">
        <f t="shared" si="646"/>
        <v>-5325.4732425193406</v>
      </c>
      <c r="FR103" s="16">
        <f t="shared" si="646"/>
        <v>-5325.4732425193406</v>
      </c>
      <c r="FS103" s="16">
        <f t="shared" si="646"/>
        <v>-5325.4732425193406</v>
      </c>
      <c r="FT103" s="16">
        <f t="shared" si="646"/>
        <v>-5325.4732425193406</v>
      </c>
      <c r="FU103" s="16">
        <f t="shared" si="646"/>
        <v>-5325.4732425193406</v>
      </c>
      <c r="FV103" s="16">
        <f t="shared" si="646"/>
        <v>-5485.2374397949216</v>
      </c>
      <c r="FW103" s="16">
        <f t="shared" si="646"/>
        <v>-5485.2374397949216</v>
      </c>
      <c r="FX103" s="16">
        <f t="shared" si="646"/>
        <v>-5485.2374397949216</v>
      </c>
      <c r="FY103" s="16">
        <f t="shared" si="646"/>
        <v>-5485.2374397949216</v>
      </c>
      <c r="FZ103" s="16">
        <f t="shared" si="646"/>
        <v>-5485.2374397949216</v>
      </c>
      <c r="GA103" s="16">
        <f t="shared" si="646"/>
        <v>-5485.2374397949216</v>
      </c>
      <c r="GB103" s="16">
        <f t="shared" si="646"/>
        <v>-5485.2374397949216</v>
      </c>
      <c r="GC103" s="16">
        <f t="shared" si="646"/>
        <v>-5485.2374397949216</v>
      </c>
      <c r="GD103" s="16">
        <f t="shared" si="646"/>
        <v>-5485.2374397949216</v>
      </c>
      <c r="GE103" s="16">
        <f t="shared" si="646"/>
        <v>-5485.2374397949216</v>
      </c>
      <c r="GF103" s="16">
        <f t="shared" si="646"/>
        <v>-5485.2374397949216</v>
      </c>
      <c r="GG103" s="16">
        <f t="shared" si="646"/>
        <v>-5485.2374397949216</v>
      </c>
      <c r="GH103" s="16">
        <f t="shared" si="646"/>
        <v>-5649.794562988769</v>
      </c>
      <c r="GI103" s="16">
        <f t="shared" si="646"/>
        <v>-5649.794562988769</v>
      </c>
      <c r="GJ103" s="16">
        <f t="shared" si="646"/>
        <v>-5649.794562988769</v>
      </c>
      <c r="GK103" s="16">
        <f t="shared" si="646"/>
        <v>-5649.794562988769</v>
      </c>
      <c r="GL103" s="16">
        <f t="shared" si="646"/>
        <v>-5649.794562988769</v>
      </c>
      <c r="GM103" s="16">
        <f t="shared" si="646"/>
        <v>-5649.794562988769</v>
      </c>
      <c r="GN103" s="16">
        <f t="shared" si="646"/>
        <v>-5649.794562988769</v>
      </c>
      <c r="GO103" s="16">
        <f t="shared" si="646"/>
        <v>-5649.794562988769</v>
      </c>
      <c r="GP103" s="16">
        <f t="shared" si="646"/>
        <v>-5649.794562988769</v>
      </c>
      <c r="GQ103" s="16">
        <f t="shared" si="646"/>
        <v>-5649.794562988769</v>
      </c>
      <c r="GR103" s="16">
        <f t="shared" si="646"/>
        <v>-5649.794562988769</v>
      </c>
      <c r="GS103" s="16">
        <f t="shared" si="646"/>
        <v>-5649.794562988769</v>
      </c>
      <c r="GT103" s="16">
        <f t="shared" si="646"/>
        <v>-5819.2883998784328</v>
      </c>
      <c r="GU103" s="16">
        <f t="shared" si="646"/>
        <v>-5819.2883998784328</v>
      </c>
      <c r="GV103" s="16">
        <f t="shared" si="646"/>
        <v>-5819.2883998784328</v>
      </c>
      <c r="GW103" s="16">
        <f t="shared" si="646"/>
        <v>-5819.2883998784328</v>
      </c>
      <c r="GX103" s="16">
        <f t="shared" si="646"/>
        <v>-5819.2883998784328</v>
      </c>
      <c r="GY103" s="16">
        <f t="shared" si="646"/>
        <v>-5819.2883998784328</v>
      </c>
      <c r="GZ103" s="16">
        <f t="shared" si="646"/>
        <v>-5819.2883998784328</v>
      </c>
      <c r="HA103" s="16">
        <f t="shared" si="646"/>
        <v>-5819.2883998784328</v>
      </c>
      <c r="HB103" s="16">
        <f t="shared" ref="HB103:JM103" si="647">-HB102*HB101</f>
        <v>-5819.2883998784328</v>
      </c>
      <c r="HC103" s="16">
        <f t="shared" si="647"/>
        <v>-5819.2883998784328</v>
      </c>
      <c r="HD103" s="16">
        <f t="shared" si="647"/>
        <v>-5819.2883998784328</v>
      </c>
      <c r="HE103" s="16">
        <f t="shared" si="647"/>
        <v>-5819.2883998784328</v>
      </c>
      <c r="HF103" s="16">
        <f t="shared" si="647"/>
        <v>-5993.8670518747849</v>
      </c>
      <c r="HG103" s="16">
        <f t="shared" si="647"/>
        <v>-5993.8670518747849</v>
      </c>
      <c r="HH103" s="16">
        <f t="shared" si="647"/>
        <v>-5993.8670518747849</v>
      </c>
      <c r="HI103" s="16">
        <f t="shared" si="647"/>
        <v>-5993.8670518747849</v>
      </c>
      <c r="HJ103" s="16">
        <f t="shared" si="647"/>
        <v>-5993.8670518747849</v>
      </c>
      <c r="HK103" s="16">
        <f t="shared" si="647"/>
        <v>-5993.8670518747849</v>
      </c>
      <c r="HL103" s="16">
        <f t="shared" si="647"/>
        <v>-5993.8670518747849</v>
      </c>
      <c r="HM103" s="16">
        <f t="shared" si="647"/>
        <v>-5993.8670518747849</v>
      </c>
      <c r="HN103" s="16">
        <f t="shared" si="647"/>
        <v>-5993.8670518747849</v>
      </c>
      <c r="HO103" s="16">
        <f t="shared" si="647"/>
        <v>-5993.8670518747849</v>
      </c>
      <c r="HP103" s="16">
        <f t="shared" si="647"/>
        <v>-5993.8670518747849</v>
      </c>
      <c r="HQ103" s="16">
        <f t="shared" si="647"/>
        <v>-5993.8670518747849</v>
      </c>
      <c r="HR103" s="16">
        <f t="shared" si="647"/>
        <v>-6173.683063431029</v>
      </c>
      <c r="HS103" s="16">
        <f t="shared" si="647"/>
        <v>-6173.683063431029</v>
      </c>
      <c r="HT103" s="16">
        <f t="shared" si="647"/>
        <v>-6173.683063431029</v>
      </c>
      <c r="HU103" s="16">
        <f t="shared" si="647"/>
        <v>-6173.683063431029</v>
      </c>
      <c r="HV103" s="16">
        <f t="shared" si="647"/>
        <v>-6173.683063431029</v>
      </c>
      <c r="HW103" s="16">
        <f t="shared" si="647"/>
        <v>-6173.683063431029</v>
      </c>
      <c r="HX103" s="16">
        <f t="shared" si="647"/>
        <v>-6173.683063431029</v>
      </c>
      <c r="HY103" s="16">
        <f t="shared" si="647"/>
        <v>-6173.683063431029</v>
      </c>
      <c r="HZ103" s="16">
        <f t="shared" si="647"/>
        <v>-6173.683063431029</v>
      </c>
      <c r="IA103" s="16">
        <f t="shared" si="647"/>
        <v>-6173.683063431029</v>
      </c>
      <c r="IB103" s="16">
        <f t="shared" si="647"/>
        <v>-6173.683063431029</v>
      </c>
      <c r="IC103" s="16">
        <f t="shared" si="647"/>
        <v>-6173.683063431029</v>
      </c>
      <c r="ID103" s="16">
        <f t="shared" si="647"/>
        <v>-6358.8935553339606</v>
      </c>
      <c r="IE103" s="16">
        <f t="shared" si="647"/>
        <v>-6358.8935553339606</v>
      </c>
      <c r="IF103" s="16">
        <f t="shared" si="647"/>
        <v>-6358.8935553339606</v>
      </c>
      <c r="IG103" s="16">
        <f t="shared" si="647"/>
        <v>-6358.8935553339606</v>
      </c>
      <c r="IH103" s="16">
        <f t="shared" si="647"/>
        <v>-6358.8935553339606</v>
      </c>
      <c r="II103" s="16">
        <f t="shared" si="647"/>
        <v>-6358.8935553339606</v>
      </c>
      <c r="IJ103" s="16">
        <f t="shared" si="647"/>
        <v>-6358.8935553339606</v>
      </c>
      <c r="IK103" s="16">
        <f t="shared" si="647"/>
        <v>-6358.8935553339606</v>
      </c>
      <c r="IL103" s="16">
        <f t="shared" si="647"/>
        <v>-6358.8935553339606</v>
      </c>
      <c r="IM103" s="16">
        <f t="shared" si="647"/>
        <v>-6358.8935553339606</v>
      </c>
      <c r="IN103" s="16">
        <f t="shared" si="647"/>
        <v>-6358.8935553339606</v>
      </c>
      <c r="IO103" s="16">
        <f t="shared" si="647"/>
        <v>-6358.8935553339606</v>
      </c>
      <c r="IP103" s="16">
        <f t="shared" si="647"/>
        <v>-6549.6603619939797</v>
      </c>
      <c r="IQ103" s="16">
        <f t="shared" si="647"/>
        <v>-6549.6603619939797</v>
      </c>
      <c r="IR103" s="16">
        <f t="shared" si="647"/>
        <v>-6549.6603619939797</v>
      </c>
      <c r="IS103" s="16">
        <f t="shared" si="647"/>
        <v>-6549.6603619939797</v>
      </c>
      <c r="IT103" s="16">
        <f t="shared" si="647"/>
        <v>-6549.6603619939797</v>
      </c>
      <c r="IU103" s="16">
        <f t="shared" si="647"/>
        <v>-6549.6603619939797</v>
      </c>
      <c r="IV103" s="16">
        <f t="shared" si="647"/>
        <v>-6549.6603619939797</v>
      </c>
      <c r="IW103" s="16">
        <f t="shared" si="647"/>
        <v>-6549.6603619939797</v>
      </c>
      <c r="IX103" s="16">
        <f t="shared" si="647"/>
        <v>-6549.6603619939797</v>
      </c>
      <c r="IY103" s="16">
        <f t="shared" si="647"/>
        <v>-6549.6603619939797</v>
      </c>
      <c r="IZ103" s="16">
        <f t="shared" si="647"/>
        <v>-6549.6603619939797</v>
      </c>
      <c r="JA103" s="16">
        <f t="shared" si="647"/>
        <v>-6549.6603619939797</v>
      </c>
      <c r="JB103" s="16">
        <f t="shared" si="647"/>
        <v>-6746.1501728537996</v>
      </c>
      <c r="JC103" s="16">
        <f t="shared" si="647"/>
        <v>-6746.1501728537996</v>
      </c>
      <c r="JD103" s="16">
        <f t="shared" si="647"/>
        <v>-6746.1501728537996</v>
      </c>
      <c r="JE103" s="16">
        <f t="shared" si="647"/>
        <v>-6746.1501728537996</v>
      </c>
      <c r="JF103" s="16">
        <f t="shared" si="647"/>
        <v>-6746.1501728537996</v>
      </c>
      <c r="JG103" s="16">
        <f t="shared" si="647"/>
        <v>-6746.1501728537996</v>
      </c>
      <c r="JH103" s="16">
        <f t="shared" si="647"/>
        <v>-6746.1501728537996</v>
      </c>
      <c r="JI103" s="16">
        <f t="shared" si="647"/>
        <v>-6746.1501728537996</v>
      </c>
      <c r="JJ103" s="16">
        <f t="shared" si="647"/>
        <v>-6746.1501728537996</v>
      </c>
      <c r="JK103" s="16">
        <f t="shared" si="647"/>
        <v>-6746.1501728537996</v>
      </c>
      <c r="JL103" s="16">
        <f t="shared" si="647"/>
        <v>-6746.1501728537996</v>
      </c>
      <c r="JM103" s="16">
        <f t="shared" si="647"/>
        <v>-6746.1501728537996</v>
      </c>
      <c r="JN103" s="16">
        <f t="shared" ref="JN103:LY103" si="648">-JN102*JN101</f>
        <v>-6948.5346780394129</v>
      </c>
      <c r="JO103" s="16">
        <f t="shared" si="648"/>
        <v>-6948.5346780394129</v>
      </c>
      <c r="JP103" s="16">
        <f t="shared" si="648"/>
        <v>-6948.5346780394129</v>
      </c>
      <c r="JQ103" s="16">
        <f t="shared" si="648"/>
        <v>-6948.5346780394129</v>
      </c>
      <c r="JR103" s="16">
        <f t="shared" si="648"/>
        <v>-6948.5346780394129</v>
      </c>
      <c r="JS103" s="16">
        <f t="shared" si="648"/>
        <v>-6948.5346780394129</v>
      </c>
      <c r="JT103" s="16">
        <f t="shared" si="648"/>
        <v>-6948.5346780394129</v>
      </c>
      <c r="JU103" s="16">
        <f t="shared" si="648"/>
        <v>-6948.5346780394129</v>
      </c>
      <c r="JV103" s="16">
        <f t="shared" si="648"/>
        <v>-6948.5346780394129</v>
      </c>
      <c r="JW103" s="16">
        <f t="shared" si="648"/>
        <v>-6948.5346780394129</v>
      </c>
      <c r="JX103" s="16">
        <f t="shared" si="648"/>
        <v>-6948.5346780394129</v>
      </c>
      <c r="JY103" s="16">
        <f t="shared" si="648"/>
        <v>-6948.5346780394129</v>
      </c>
      <c r="JZ103" s="16">
        <f t="shared" si="648"/>
        <v>-7156.9907183805963</v>
      </c>
      <c r="KA103" s="16">
        <f t="shared" si="648"/>
        <v>-7156.9907183805963</v>
      </c>
      <c r="KB103" s="16">
        <f t="shared" si="648"/>
        <v>-7156.9907183805963</v>
      </c>
      <c r="KC103" s="16">
        <f t="shared" si="648"/>
        <v>-7156.9907183805963</v>
      </c>
      <c r="KD103" s="16">
        <f t="shared" si="648"/>
        <v>-7156.9907183805963</v>
      </c>
      <c r="KE103" s="16">
        <f t="shared" si="648"/>
        <v>-7156.9907183805963</v>
      </c>
      <c r="KF103" s="16">
        <f t="shared" si="648"/>
        <v>-7156.9907183805963</v>
      </c>
      <c r="KG103" s="16">
        <f t="shared" si="648"/>
        <v>-7156.9907183805963</v>
      </c>
      <c r="KH103" s="16">
        <f t="shared" si="648"/>
        <v>-7156.9907183805963</v>
      </c>
      <c r="KI103" s="16">
        <f t="shared" si="648"/>
        <v>-7156.9907183805963</v>
      </c>
      <c r="KJ103" s="16">
        <f t="shared" si="648"/>
        <v>-7156.9907183805963</v>
      </c>
      <c r="KK103" s="16">
        <f t="shared" si="648"/>
        <v>-7156.9907183805963</v>
      </c>
      <c r="KL103" s="16">
        <f t="shared" si="648"/>
        <v>-7371.700439932014</v>
      </c>
      <c r="KM103" s="16">
        <f t="shared" si="648"/>
        <v>-7371.700439932014</v>
      </c>
      <c r="KN103" s="16">
        <f t="shared" si="648"/>
        <v>-7371.700439932014</v>
      </c>
      <c r="KO103" s="16">
        <f t="shared" si="648"/>
        <v>-7371.700439932014</v>
      </c>
      <c r="KP103" s="16">
        <f t="shared" si="648"/>
        <v>-7371.700439932014</v>
      </c>
      <c r="KQ103" s="16">
        <f t="shared" si="648"/>
        <v>-7371.700439932014</v>
      </c>
      <c r="KR103" s="16">
        <f t="shared" si="648"/>
        <v>-7371.700439932014</v>
      </c>
      <c r="KS103" s="16">
        <f t="shared" si="648"/>
        <v>-7371.700439932014</v>
      </c>
      <c r="KT103" s="16">
        <f t="shared" si="648"/>
        <v>-7371.700439932014</v>
      </c>
      <c r="KU103" s="16">
        <f t="shared" si="648"/>
        <v>-7371.700439932014</v>
      </c>
      <c r="KV103" s="16">
        <f t="shared" si="648"/>
        <v>-7371.700439932014</v>
      </c>
      <c r="KW103" s="16">
        <f t="shared" si="648"/>
        <v>-7371.700439932014</v>
      </c>
      <c r="KX103" s="16">
        <f t="shared" si="648"/>
        <v>-7592.8514531299734</v>
      </c>
      <c r="KY103" s="16">
        <f t="shared" si="648"/>
        <v>-7592.8514531299734</v>
      </c>
      <c r="KZ103" s="16">
        <f t="shared" si="648"/>
        <v>-7592.8514531299734</v>
      </c>
      <c r="LA103" s="16">
        <f t="shared" si="648"/>
        <v>-7592.8514531299734</v>
      </c>
      <c r="LB103" s="16">
        <f t="shared" si="648"/>
        <v>-7592.8514531299734</v>
      </c>
      <c r="LC103" s="16">
        <f t="shared" si="648"/>
        <v>-7592.8514531299734</v>
      </c>
      <c r="LD103" s="16">
        <f t="shared" si="648"/>
        <v>-7592.8514531299734</v>
      </c>
      <c r="LE103" s="16">
        <f t="shared" si="648"/>
        <v>-7592.8514531299734</v>
      </c>
      <c r="LF103" s="16">
        <f t="shared" si="648"/>
        <v>-7592.8514531299734</v>
      </c>
      <c r="LG103" s="16">
        <f t="shared" si="648"/>
        <v>-7592.8514531299734</v>
      </c>
      <c r="LH103" s="16">
        <f t="shared" si="648"/>
        <v>-7592.8514531299734</v>
      </c>
      <c r="LI103" s="16">
        <f t="shared" si="648"/>
        <v>-7592.8514531299734</v>
      </c>
      <c r="LJ103" s="16">
        <f t="shared" si="648"/>
        <v>-7820.6369967238734</v>
      </c>
      <c r="LK103" s="16">
        <f t="shared" si="648"/>
        <v>-7820.6369967238734</v>
      </c>
      <c r="LL103" s="16">
        <f t="shared" si="648"/>
        <v>-7820.6369967238734</v>
      </c>
      <c r="LM103" s="16">
        <f t="shared" si="648"/>
        <v>-7820.6369967238734</v>
      </c>
      <c r="LN103" s="16">
        <f t="shared" si="648"/>
        <v>-7820.6369967238734</v>
      </c>
      <c r="LO103" s="16">
        <f t="shared" si="648"/>
        <v>-7820.6369967238734</v>
      </c>
      <c r="LP103" s="16">
        <f t="shared" si="648"/>
        <v>-7820.6369967238734</v>
      </c>
      <c r="LQ103" s="16">
        <f t="shared" si="648"/>
        <v>-7820.6369967238734</v>
      </c>
      <c r="LR103" s="16">
        <f t="shared" si="648"/>
        <v>-7820.6369967238734</v>
      </c>
      <c r="LS103" s="16">
        <f t="shared" si="648"/>
        <v>-7820.6369967238734</v>
      </c>
      <c r="LT103" s="16">
        <f t="shared" si="648"/>
        <v>-7820.6369967238734</v>
      </c>
      <c r="LU103" s="16">
        <f t="shared" si="648"/>
        <v>-7820.6369967238734</v>
      </c>
      <c r="LV103" s="16">
        <f t="shared" si="648"/>
        <v>-8055.2561066255903</v>
      </c>
      <c r="LW103" s="16">
        <f t="shared" si="648"/>
        <v>-8055.2561066255903</v>
      </c>
      <c r="LX103" s="16">
        <f t="shared" si="648"/>
        <v>-8055.2561066255903</v>
      </c>
      <c r="LY103" s="16">
        <f t="shared" si="648"/>
        <v>-8055.2561066255903</v>
      </c>
      <c r="LZ103" s="16">
        <f t="shared" ref="LZ103:MZ103" si="649">-LZ102*LZ101</f>
        <v>-8055.2561066255903</v>
      </c>
      <c r="MA103" s="16">
        <f t="shared" si="649"/>
        <v>-8055.2561066255903</v>
      </c>
      <c r="MB103" s="16">
        <f t="shared" si="649"/>
        <v>-8055.2561066255903</v>
      </c>
      <c r="MC103" s="16">
        <f t="shared" si="649"/>
        <v>-8055.2561066255903</v>
      </c>
      <c r="MD103" s="16">
        <f t="shared" si="649"/>
        <v>-8055.2561066255903</v>
      </c>
      <c r="ME103" s="16">
        <f t="shared" si="649"/>
        <v>-8055.2561066255903</v>
      </c>
      <c r="MF103" s="16">
        <f t="shared" si="649"/>
        <v>-8055.2561066255903</v>
      </c>
      <c r="MG103" s="16">
        <f t="shared" si="649"/>
        <v>-8055.2561066255903</v>
      </c>
      <c r="MH103" s="16">
        <f t="shared" si="649"/>
        <v>-8296.9137898243571</v>
      </c>
      <c r="MI103" s="16">
        <f t="shared" si="649"/>
        <v>-8296.9137898243571</v>
      </c>
      <c r="MJ103" s="16">
        <f t="shared" si="649"/>
        <v>-8296.9137898243571</v>
      </c>
      <c r="MK103" s="16">
        <f t="shared" si="649"/>
        <v>-8296.9137898243571</v>
      </c>
      <c r="ML103" s="16">
        <f t="shared" si="649"/>
        <v>-8296.9137898243571</v>
      </c>
      <c r="MM103" s="16">
        <f t="shared" si="649"/>
        <v>-8296.9137898243571</v>
      </c>
      <c r="MN103" s="16">
        <f t="shared" si="649"/>
        <v>-8296.9137898243571</v>
      </c>
      <c r="MO103" s="16">
        <f t="shared" si="649"/>
        <v>-8296.9137898243571</v>
      </c>
      <c r="MP103" s="16">
        <f t="shared" si="649"/>
        <v>-8296.9137898243571</v>
      </c>
      <c r="MQ103" s="16">
        <f t="shared" si="649"/>
        <v>-8296.9137898243571</v>
      </c>
      <c r="MR103" s="16">
        <f t="shared" si="649"/>
        <v>-8296.9137898243571</v>
      </c>
      <c r="MS103" s="16">
        <f t="shared" si="649"/>
        <v>-8296.9137898243571</v>
      </c>
      <c r="MT103" s="16">
        <f t="shared" si="649"/>
        <v>-8545.8212035190882</v>
      </c>
      <c r="MU103" s="16">
        <f t="shared" si="649"/>
        <v>-8545.8212035190882</v>
      </c>
      <c r="MV103" s="16">
        <f t="shared" si="649"/>
        <v>-8545.8212035190882</v>
      </c>
      <c r="MW103" s="16">
        <f t="shared" si="649"/>
        <v>-8545.8212035190882</v>
      </c>
      <c r="MX103" s="16">
        <f t="shared" si="649"/>
        <v>-8545.8212035190882</v>
      </c>
      <c r="MY103" s="16">
        <f t="shared" si="649"/>
        <v>-8545.8212035190882</v>
      </c>
      <c r="MZ103" s="16">
        <f t="shared" si="649"/>
        <v>-8545.8212035190882</v>
      </c>
      <c r="NA103" s="1"/>
      <c r="NB103" s="19" t="str">
        <f t="shared" ref="NB103:NB104" si="650">+D103</f>
        <v>Capacity Credits ($)</v>
      </c>
      <c r="NC103" s="16" t="e">
        <f t="shared" ref="NC103:NR104" si="651">SUMIF($E$3:$MZ$3,NC$3,$E103:$MZ103)</f>
        <v>#VALUE!</v>
      </c>
      <c r="ND103" s="16">
        <f t="shared" si="651"/>
        <v>-6779.2</v>
      </c>
      <c r="NE103" s="16">
        <f t="shared" si="651"/>
        <v>-32651.659999999996</v>
      </c>
      <c r="NF103" s="16">
        <f t="shared" si="651"/>
        <v>-29442.243999999999</v>
      </c>
      <c r="NG103" s="16">
        <f t="shared" si="651"/>
        <v>-24390.848000000002</v>
      </c>
      <c r="NH103" s="16">
        <f t="shared" si="651"/>
        <v>-26850.984000000004</v>
      </c>
      <c r="NI103" s="16">
        <f t="shared" si="651"/>
        <v>-33142.26</v>
      </c>
      <c r="NJ103" s="16">
        <f t="shared" si="651"/>
        <v>-42147</v>
      </c>
      <c r="NK103" s="16">
        <f t="shared" si="651"/>
        <v>-50175</v>
      </c>
      <c r="NL103" s="16">
        <f t="shared" si="651"/>
        <v>-54456.600000000013</v>
      </c>
      <c r="NM103" s="16">
        <f t="shared" si="651"/>
        <v>-56090.29800000001</v>
      </c>
      <c r="NN103" s="16">
        <f t="shared" si="651"/>
        <v>-57773.006940000014</v>
      </c>
      <c r="NO103" s="16">
        <f t="shared" si="651"/>
        <v>-59506.197148200015</v>
      </c>
      <c r="NP103" s="16">
        <f t="shared" si="651"/>
        <v>-61291.383062646026</v>
      </c>
      <c r="NQ103" s="16">
        <f t="shared" si="651"/>
        <v>-63130.124554525399</v>
      </c>
      <c r="NR103" s="16">
        <f t="shared" si="651"/>
        <v>-65024.028291161165</v>
      </c>
      <c r="NS103" s="16">
        <f t="shared" ref="NS103:OF104" si="652">SUMIF($E$3:$MZ$3,NS$3,$E103:$MZ103)</f>
        <v>-66974.749139895983</v>
      </c>
      <c r="NT103" s="16">
        <f t="shared" si="652"/>
        <v>-68983.991614092869</v>
      </c>
      <c r="NU103" s="16">
        <f t="shared" si="652"/>
        <v>-71053.511362515637</v>
      </c>
      <c r="NV103" s="16">
        <f t="shared" si="652"/>
        <v>-73185.116703391148</v>
      </c>
      <c r="NW103" s="16">
        <f t="shared" si="652"/>
        <v>-75380.670204492868</v>
      </c>
      <c r="NX103" s="16">
        <f t="shared" si="652"/>
        <v>-77642.090310627667</v>
      </c>
      <c r="NY103" s="16">
        <f t="shared" si="652"/>
        <v>-79971.353019946488</v>
      </c>
      <c r="NZ103" s="16">
        <f t="shared" si="652"/>
        <v>-82370.493610544887</v>
      </c>
      <c r="OA103" s="16">
        <f t="shared" si="652"/>
        <v>-84841.608418861244</v>
      </c>
      <c r="OB103" s="16">
        <f t="shared" si="652"/>
        <v>-87386.856671427086</v>
      </c>
      <c r="OC103" s="16">
        <f t="shared" si="652"/>
        <v>-90008.462371569884</v>
      </c>
      <c r="OD103" s="16">
        <f t="shared" si="652"/>
        <v>-92708.716242716968</v>
      </c>
      <c r="OE103" s="16">
        <f t="shared" si="652"/>
        <v>-95489.977729998485</v>
      </c>
      <c r="OF103" s="16">
        <f t="shared" si="652"/>
        <v>-98354.67706189843</v>
      </c>
      <c r="OH103" s="58" t="str">
        <f>_xlfn.CONCAT(C99," ",D103)</f>
        <v>Sheffield Wind Capacity Credits ($)</v>
      </c>
    </row>
    <row r="104" spans="2:398" x14ac:dyDescent="0.25">
      <c r="C104" s="3"/>
      <c r="D104" s="19" t="s">
        <v>270</v>
      </c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  <c r="HP104" s="16"/>
      <c r="HQ104" s="16"/>
      <c r="HR104" s="16"/>
      <c r="HS104" s="16"/>
      <c r="HT104" s="16"/>
      <c r="HU104" s="16"/>
      <c r="HV104" s="16"/>
      <c r="HW104" s="16"/>
      <c r="HX104" s="16"/>
      <c r="HY104" s="16"/>
      <c r="HZ104" s="16"/>
      <c r="IA104" s="16"/>
      <c r="IB104" s="16"/>
      <c r="IC104" s="16"/>
      <c r="ID104" s="16"/>
      <c r="IE104" s="16"/>
      <c r="IF104" s="16"/>
      <c r="IG104" s="16"/>
      <c r="IH104" s="16"/>
      <c r="II104" s="16"/>
      <c r="IJ104" s="16"/>
      <c r="IK104" s="16"/>
      <c r="IL104" s="16"/>
      <c r="IM104" s="16"/>
      <c r="IN104" s="16"/>
      <c r="IO104" s="16"/>
      <c r="IP104" s="16"/>
      <c r="IQ104" s="16"/>
      <c r="IR104" s="16"/>
      <c r="IS104" s="16"/>
      <c r="IT104" s="16"/>
      <c r="IU104" s="16"/>
      <c r="IV104" s="16"/>
      <c r="IW104" s="16"/>
      <c r="IX104" s="16"/>
      <c r="IY104" s="16"/>
      <c r="IZ104" s="16"/>
      <c r="JA104" s="16"/>
      <c r="JB104" s="16"/>
      <c r="JC104" s="16"/>
      <c r="JD104" s="16"/>
      <c r="JE104" s="16"/>
      <c r="JF104" s="16"/>
      <c r="JG104" s="16"/>
      <c r="JH104" s="16"/>
      <c r="JI104" s="16"/>
      <c r="JJ104" s="16"/>
      <c r="JK104" s="16"/>
      <c r="JL104" s="16"/>
      <c r="JM104" s="16"/>
      <c r="JN104" s="16"/>
      <c r="JO104" s="16"/>
      <c r="JP104" s="16"/>
      <c r="JQ104" s="16"/>
      <c r="JR104" s="16"/>
      <c r="JS104" s="16"/>
      <c r="JT104" s="16"/>
      <c r="JU104" s="16"/>
      <c r="JV104" s="16"/>
      <c r="JW104" s="16"/>
      <c r="JX104" s="16"/>
      <c r="JY104" s="16"/>
      <c r="JZ104" s="16"/>
      <c r="KA104" s="16"/>
      <c r="KB104" s="16"/>
      <c r="KC104" s="16"/>
      <c r="KD104" s="16"/>
      <c r="KE104" s="16"/>
      <c r="KF104" s="16"/>
      <c r="KG104" s="16"/>
      <c r="KH104" s="16"/>
      <c r="KI104" s="16"/>
      <c r="KJ104" s="16"/>
      <c r="KK104" s="16"/>
      <c r="KL104" s="16"/>
      <c r="KM104" s="16"/>
      <c r="KN104" s="16"/>
      <c r="KO104" s="16"/>
      <c r="KP104" s="16"/>
      <c r="KQ104" s="16"/>
      <c r="KR104" s="16"/>
      <c r="KS104" s="16"/>
      <c r="KT104" s="16"/>
      <c r="KU104" s="16"/>
      <c r="KV104" s="16"/>
      <c r="KW104" s="16"/>
      <c r="KX104" s="16"/>
      <c r="KY104" s="16"/>
      <c r="KZ104" s="16"/>
      <c r="LA104" s="16"/>
      <c r="LB104" s="16"/>
      <c r="LC104" s="16"/>
      <c r="LD104" s="16"/>
      <c r="LE104" s="16"/>
      <c r="LF104" s="16"/>
      <c r="LG104" s="16"/>
      <c r="LH104" s="16"/>
      <c r="LI104" s="16"/>
      <c r="LJ104" s="16"/>
      <c r="LK104" s="16"/>
      <c r="LL104" s="16"/>
      <c r="LM104" s="16"/>
      <c r="LN104" s="16"/>
      <c r="LO104" s="16"/>
      <c r="LP104" s="16"/>
      <c r="LQ104" s="16"/>
      <c r="LR104" s="16"/>
      <c r="LS104" s="16"/>
      <c r="LT104" s="16"/>
      <c r="LU104" s="16"/>
      <c r="LV104" s="16"/>
      <c r="LW104" s="16"/>
      <c r="LX104" s="16"/>
      <c r="LY104" s="16"/>
      <c r="LZ104" s="16"/>
      <c r="MA104" s="16"/>
      <c r="MB104" s="16"/>
      <c r="MC104" s="16"/>
      <c r="MD104" s="16"/>
      <c r="ME104" s="16"/>
      <c r="MF104" s="16"/>
      <c r="MG104" s="16"/>
      <c r="MH104" s="16"/>
      <c r="MI104" s="16"/>
      <c r="MJ104" s="16"/>
      <c r="MK104" s="16"/>
      <c r="ML104" s="16"/>
      <c r="MM104" s="16"/>
      <c r="MN104" s="16"/>
      <c r="MO104" s="16"/>
      <c r="MP104" s="16"/>
      <c r="MQ104" s="16"/>
      <c r="MR104" s="16"/>
      <c r="MS104" s="16"/>
      <c r="MT104" s="16"/>
      <c r="MU104" s="16"/>
      <c r="MV104" s="16"/>
      <c r="MW104" s="16"/>
      <c r="MX104" s="16"/>
      <c r="MY104" s="16"/>
      <c r="MZ104" s="16"/>
      <c r="NA104" s="1"/>
      <c r="NB104" s="19" t="str">
        <f t="shared" si="650"/>
        <v>Self Supply Credits ($)</v>
      </c>
      <c r="NC104" s="16">
        <f t="shared" si="651"/>
        <v>0</v>
      </c>
      <c r="ND104" s="16">
        <f t="shared" si="651"/>
        <v>0</v>
      </c>
      <c r="NE104" s="16">
        <f t="shared" si="651"/>
        <v>0</v>
      </c>
      <c r="NF104" s="16">
        <f t="shared" si="651"/>
        <v>0</v>
      </c>
      <c r="NG104" s="16">
        <f t="shared" si="651"/>
        <v>0</v>
      </c>
      <c r="NH104" s="16">
        <f t="shared" si="651"/>
        <v>0</v>
      </c>
      <c r="NI104" s="16">
        <f t="shared" si="651"/>
        <v>0</v>
      </c>
      <c r="NJ104" s="16">
        <f t="shared" si="651"/>
        <v>0</v>
      </c>
      <c r="NK104" s="16">
        <f t="shared" si="651"/>
        <v>0</v>
      </c>
      <c r="NL104" s="16">
        <f t="shared" si="651"/>
        <v>0</v>
      </c>
      <c r="NM104" s="16">
        <f t="shared" si="651"/>
        <v>0</v>
      </c>
      <c r="NN104" s="16">
        <f t="shared" si="651"/>
        <v>0</v>
      </c>
      <c r="NO104" s="16">
        <f t="shared" si="651"/>
        <v>0</v>
      </c>
      <c r="NP104" s="16">
        <f t="shared" si="651"/>
        <v>0</v>
      </c>
      <c r="NQ104" s="16">
        <f t="shared" si="651"/>
        <v>0</v>
      </c>
      <c r="NR104" s="16">
        <f t="shared" si="651"/>
        <v>0</v>
      </c>
      <c r="NS104" s="16">
        <f t="shared" si="652"/>
        <v>0</v>
      </c>
      <c r="NT104" s="16">
        <f t="shared" si="652"/>
        <v>0</v>
      </c>
      <c r="NU104" s="16">
        <f t="shared" si="652"/>
        <v>0</v>
      </c>
      <c r="NV104" s="16">
        <f t="shared" si="652"/>
        <v>0</v>
      </c>
      <c r="NW104" s="16">
        <f t="shared" si="652"/>
        <v>0</v>
      </c>
      <c r="NX104" s="16">
        <f t="shared" si="652"/>
        <v>0</v>
      </c>
      <c r="NY104" s="16">
        <f t="shared" si="652"/>
        <v>0</v>
      </c>
      <c r="NZ104" s="16">
        <f t="shared" si="652"/>
        <v>0</v>
      </c>
      <c r="OA104" s="16">
        <f t="shared" si="652"/>
        <v>0</v>
      </c>
      <c r="OB104" s="16">
        <f t="shared" si="652"/>
        <v>0</v>
      </c>
      <c r="OC104" s="16">
        <f t="shared" si="652"/>
        <v>0</v>
      </c>
      <c r="OD104" s="16">
        <f t="shared" si="652"/>
        <v>0</v>
      </c>
      <c r="OE104" s="16">
        <f t="shared" si="652"/>
        <v>0</v>
      </c>
      <c r="OF104" s="16">
        <f t="shared" si="652"/>
        <v>0</v>
      </c>
      <c r="OH104" s="146"/>
    </row>
    <row r="106" spans="2:398" x14ac:dyDescent="0.25">
      <c r="B106" s="37" t="s">
        <v>31</v>
      </c>
      <c r="C106" s="23" t="s">
        <v>145</v>
      </c>
      <c r="D106" s="19" t="s">
        <v>73</v>
      </c>
      <c r="E106" s="14">
        <f>+Cap_MW_Lookups!C53</f>
        <v>1.2220000000000002</v>
      </c>
      <c r="F106" s="14">
        <f>+Cap_MW_Lookups!D53</f>
        <v>1.2220000000000002</v>
      </c>
      <c r="G106" s="14">
        <f>+Cap_MW_Lookups!E53</f>
        <v>1.2220000000000002</v>
      </c>
      <c r="H106" s="14">
        <f>+Cap_MW_Lookups!F53</f>
        <v>1.2220000000000002</v>
      </c>
      <c r="I106" s="14">
        <f>+Cap_MW_Lookups!G53</f>
        <v>1.2220000000000002</v>
      </c>
      <c r="J106" s="14">
        <f>+Cap_MW_Lookups!H53</f>
        <v>1.2220000000000002</v>
      </c>
      <c r="K106" s="14">
        <f>+Cap_MW_Lookups!I53</f>
        <v>1.2220000000000002</v>
      </c>
      <c r="L106" s="14">
        <f>+Cap_MW_Lookups!J53</f>
        <v>1.2220000000000002</v>
      </c>
      <c r="M106" s="14">
        <f>+Cap_MW_Lookups!K53</f>
        <v>1.2220000000000002</v>
      </c>
      <c r="N106" s="14">
        <f>+Cap_MW_Lookups!L53</f>
        <v>1.2220000000000002</v>
      </c>
      <c r="O106" s="14">
        <f>+Cap_MW_Lookups!M53</f>
        <v>1.2220000000000002</v>
      </c>
      <c r="P106" s="14">
        <f>+Cap_MW_Lookups!N53</f>
        <v>1.2220000000000002</v>
      </c>
      <c r="Q106" s="14">
        <f>+Cap_MW_Lookups!O53</f>
        <v>1.2220000000000002</v>
      </c>
      <c r="R106" s="14">
        <f>+Cap_MW_Lookups!P53</f>
        <v>1.2220000000000002</v>
      </c>
      <c r="S106" s="14">
        <f>+Cap_MW_Lookups!Q53</f>
        <v>1.2220000000000002</v>
      </c>
      <c r="T106" s="14">
        <f>+Cap_MW_Lookups!R53</f>
        <v>1.2220000000000002</v>
      </c>
      <c r="U106" s="14">
        <f>+Cap_MW_Lookups!S53</f>
        <v>1.2220000000000002</v>
      </c>
      <c r="V106" s="14">
        <f>+Cap_MW_Lookups!T53</f>
        <v>1.2220000000000002</v>
      </c>
      <c r="W106" s="14">
        <f>+Cap_MW_Lookups!U53</f>
        <v>1.2220000000000002</v>
      </c>
      <c r="X106" s="14">
        <f>+Cap_MW_Lookups!V53</f>
        <v>1.2220000000000002</v>
      </c>
      <c r="Y106" s="14">
        <f>+Cap_MW_Lookups!W53</f>
        <v>1.2220000000000002</v>
      </c>
      <c r="Z106" s="14">
        <f>+Cap_MW_Lookups!X53</f>
        <v>1.2220000000000002</v>
      </c>
      <c r="AA106" s="14">
        <f>+Cap_MW_Lookups!Y53</f>
        <v>1.2220000000000002</v>
      </c>
      <c r="AB106" s="14">
        <f>+Cap_MW_Lookups!Z53</f>
        <v>1.2220000000000002</v>
      </c>
      <c r="AC106" s="14">
        <f>+Cap_MW_Lookups!AA53</f>
        <v>1.2220000000000002</v>
      </c>
      <c r="AD106" s="14">
        <f>+Cap_MW_Lookups!AB53</f>
        <v>1.2220000000000002</v>
      </c>
      <c r="AE106" s="14">
        <f>+Cap_MW_Lookups!AC53</f>
        <v>1.2220000000000002</v>
      </c>
      <c r="AF106" s="14">
        <f>+Cap_MW_Lookups!AD53</f>
        <v>1.2220000000000002</v>
      </c>
      <c r="AG106" s="14">
        <f>+Cap_MW_Lookups!AE53</f>
        <v>1.2220000000000002</v>
      </c>
      <c r="AH106" s="14">
        <f>+Cap_MW_Lookups!AF53</f>
        <v>1.2220000000000002</v>
      </c>
      <c r="AI106" s="14">
        <f>+Cap_MW_Lookups!AG53</f>
        <v>1.2220000000000002</v>
      </c>
      <c r="AJ106" s="14">
        <f>+Cap_MW_Lookups!AH53</f>
        <v>1.2220000000000002</v>
      </c>
      <c r="AK106" s="14">
        <f>+Cap_MW_Lookups!AI53</f>
        <v>1.2220000000000002</v>
      </c>
      <c r="AL106" s="14">
        <f>+Cap_MW_Lookups!AJ53</f>
        <v>1.2220000000000002</v>
      </c>
      <c r="AM106" s="14">
        <f>+Cap_MW_Lookups!AK53</f>
        <v>1.2220000000000002</v>
      </c>
      <c r="AN106" s="14">
        <f>+Cap_MW_Lookups!AL53</f>
        <v>1.2220000000000002</v>
      </c>
      <c r="AO106" s="14">
        <f>+Cap_MW_Lookups!AM53</f>
        <v>1.2220000000000002</v>
      </c>
      <c r="AP106" s="14">
        <f>+Cap_MW_Lookups!AN53</f>
        <v>1.2220000000000002</v>
      </c>
      <c r="AQ106" s="14">
        <f>+Cap_MW_Lookups!AO53</f>
        <v>1.2220000000000002</v>
      </c>
      <c r="AR106" s="14">
        <f>+Cap_MW_Lookups!AP53</f>
        <v>1.2220000000000002</v>
      </c>
      <c r="AS106" s="14">
        <f>+Cap_MW_Lookups!AQ53</f>
        <v>1.2220000000000002</v>
      </c>
      <c r="AT106" s="14">
        <f>+Cap_MW_Lookups!AR53</f>
        <v>1.2220000000000002</v>
      </c>
      <c r="AU106" s="14">
        <f>+Cap_MW_Lookups!AS53</f>
        <v>1.2220000000000002</v>
      </c>
      <c r="AV106" s="14">
        <f>+Cap_MW_Lookups!AT53</f>
        <v>1.2220000000000002</v>
      </c>
      <c r="AW106" s="14">
        <f>+Cap_MW_Lookups!AU53</f>
        <v>1.2220000000000002</v>
      </c>
      <c r="AX106" s="14">
        <f>+Cap_MW_Lookups!AV53</f>
        <v>1.2220000000000002</v>
      </c>
      <c r="AY106" s="14">
        <f>+Cap_MW_Lookups!AW53</f>
        <v>1.2220000000000002</v>
      </c>
      <c r="AZ106" s="14">
        <f>+Cap_MW_Lookups!AX53</f>
        <v>1.2220000000000002</v>
      </c>
      <c r="BA106" s="14">
        <f>+Cap_MW_Lookups!AY53</f>
        <v>1.2220000000000002</v>
      </c>
      <c r="BB106" s="14">
        <f>+Cap_MW_Lookups!AZ53</f>
        <v>1.2220000000000002</v>
      </c>
      <c r="BC106" s="14">
        <f>+Cap_MW_Lookups!BA53</f>
        <v>1.2220000000000002</v>
      </c>
      <c r="BD106" s="14">
        <f>+Cap_MW_Lookups!BB53</f>
        <v>1.2220000000000002</v>
      </c>
      <c r="BE106" s="14">
        <f>+Cap_MW_Lookups!BC53</f>
        <v>1.2220000000000002</v>
      </c>
      <c r="BF106" s="14">
        <f>+Cap_MW_Lookups!BD53</f>
        <v>1.2220000000000002</v>
      </c>
      <c r="BG106" s="14">
        <f>+Cap_MW_Lookups!BE53</f>
        <v>1.2220000000000002</v>
      </c>
      <c r="BH106" s="14">
        <f>+Cap_MW_Lookups!BF53</f>
        <v>1.2220000000000002</v>
      </c>
      <c r="BI106" s="14">
        <f>+Cap_MW_Lookups!BG53</f>
        <v>1.2220000000000002</v>
      </c>
      <c r="BJ106" s="14">
        <f>+Cap_MW_Lookups!BH53</f>
        <v>1.2220000000000002</v>
      </c>
      <c r="BK106" s="14">
        <f>+Cap_MW_Lookups!BI53</f>
        <v>1.2220000000000002</v>
      </c>
      <c r="BL106" s="14">
        <f>+Cap_MW_Lookups!BJ53</f>
        <v>1.2220000000000002</v>
      </c>
      <c r="BM106" s="14">
        <f>+Cap_MW_Lookups!BK53</f>
        <v>1.2220000000000002</v>
      </c>
      <c r="BN106" s="14">
        <f>+Cap_MW_Lookups!BL53</f>
        <v>1.2220000000000002</v>
      </c>
      <c r="BO106" s="14">
        <f>+Cap_MW_Lookups!BM53</f>
        <v>1.2220000000000002</v>
      </c>
      <c r="BP106" s="14">
        <f>+Cap_MW_Lookups!BN53</f>
        <v>1.2220000000000002</v>
      </c>
      <c r="BQ106" s="14">
        <f>+Cap_MW_Lookups!BO53</f>
        <v>1.2220000000000002</v>
      </c>
      <c r="BR106" s="14">
        <f>+Cap_MW_Lookups!BP53</f>
        <v>1.2220000000000002</v>
      </c>
      <c r="BS106" s="14">
        <f>+Cap_MW_Lookups!BQ53</f>
        <v>1.2220000000000002</v>
      </c>
      <c r="BT106" s="14">
        <f>+Cap_MW_Lookups!BR53</f>
        <v>1.2220000000000002</v>
      </c>
      <c r="BU106" s="14">
        <f>+Cap_MW_Lookups!BS53</f>
        <v>1.2220000000000002</v>
      </c>
      <c r="BV106" s="14">
        <f>+Cap_MW_Lookups!BT53</f>
        <v>1.2220000000000002</v>
      </c>
      <c r="BW106" s="14">
        <f>+Cap_MW_Lookups!BU53</f>
        <v>1.2220000000000002</v>
      </c>
      <c r="BX106" s="14">
        <f>+Cap_MW_Lookups!BV53</f>
        <v>1.2220000000000002</v>
      </c>
      <c r="BY106" s="14">
        <f>+Cap_MW_Lookups!BW53</f>
        <v>1.2220000000000002</v>
      </c>
      <c r="BZ106" s="14">
        <f>+Cap_MW_Lookups!BX53</f>
        <v>1.2220000000000002</v>
      </c>
      <c r="CA106" s="14">
        <f>+Cap_MW_Lookups!BY53</f>
        <v>1.2220000000000002</v>
      </c>
      <c r="CB106" s="14">
        <f>+Cap_MW_Lookups!BZ53</f>
        <v>1.2220000000000002</v>
      </c>
      <c r="CC106" s="14">
        <f>+Cap_MW_Lookups!CA53</f>
        <v>1.2220000000000002</v>
      </c>
      <c r="CD106" s="14">
        <f>+Cap_MW_Lookups!CB53</f>
        <v>1.2220000000000002</v>
      </c>
      <c r="CE106" s="14">
        <f>+Cap_MW_Lookups!CC53</f>
        <v>1.2220000000000002</v>
      </c>
      <c r="CF106" s="14">
        <f>+Cap_MW_Lookups!CD53</f>
        <v>1.2220000000000002</v>
      </c>
      <c r="CG106" s="14">
        <f>+Cap_MW_Lookups!CE53</f>
        <v>1.2220000000000002</v>
      </c>
      <c r="CH106" s="14">
        <f>+Cap_MW_Lookups!CF53</f>
        <v>1.2220000000000002</v>
      </c>
      <c r="CI106" s="14">
        <f>+Cap_MW_Lookups!CG53</f>
        <v>1.2220000000000002</v>
      </c>
      <c r="CJ106" s="14">
        <f>+Cap_MW_Lookups!CH53</f>
        <v>1.2220000000000002</v>
      </c>
      <c r="CK106" s="14">
        <f>+Cap_MW_Lookups!CI53</f>
        <v>1.2220000000000002</v>
      </c>
      <c r="CL106" s="14">
        <f>+Cap_MW_Lookups!CJ53</f>
        <v>1.2220000000000002</v>
      </c>
      <c r="CM106" s="14">
        <f>+Cap_MW_Lookups!CK53</f>
        <v>1.2220000000000002</v>
      </c>
      <c r="CN106" s="14">
        <f>+Cap_MW_Lookups!CL53</f>
        <v>1.2220000000000002</v>
      </c>
      <c r="CO106" s="14">
        <f>+Cap_MW_Lookups!CM53</f>
        <v>1.2220000000000002</v>
      </c>
      <c r="CP106" s="14">
        <f>+Cap_MW_Lookups!CN53</f>
        <v>1.2220000000000002</v>
      </c>
      <c r="CQ106" s="14">
        <f>+Cap_MW_Lookups!CO53</f>
        <v>1.2220000000000002</v>
      </c>
      <c r="CR106" s="14">
        <f>+Cap_MW_Lookups!CP53</f>
        <v>1.2220000000000002</v>
      </c>
      <c r="CS106" s="14">
        <f>+Cap_MW_Lookups!CQ53</f>
        <v>1.2220000000000002</v>
      </c>
      <c r="CT106" s="14">
        <f>+Cap_MW_Lookups!CR53</f>
        <v>1.2220000000000002</v>
      </c>
      <c r="CU106" s="14">
        <f>+Cap_MW_Lookups!CS53</f>
        <v>1.2220000000000002</v>
      </c>
      <c r="CV106" s="14">
        <f>+Cap_MW_Lookups!CT53</f>
        <v>1.2220000000000002</v>
      </c>
      <c r="CW106" s="14">
        <f>+Cap_MW_Lookups!CU53</f>
        <v>1.2220000000000002</v>
      </c>
      <c r="CX106" s="14">
        <f>+Cap_MW_Lookups!CV53</f>
        <v>1.2220000000000002</v>
      </c>
      <c r="CY106" s="14">
        <f>+Cap_MW_Lookups!CW53</f>
        <v>1.2220000000000002</v>
      </c>
      <c r="CZ106" s="14">
        <f>+Cap_MW_Lookups!CX53</f>
        <v>1.2220000000000002</v>
      </c>
      <c r="DA106" s="14">
        <f>+Cap_MW_Lookups!CY53</f>
        <v>1.2220000000000002</v>
      </c>
      <c r="DB106" s="14">
        <f>+Cap_MW_Lookups!CZ53</f>
        <v>1.2220000000000002</v>
      </c>
      <c r="DC106" s="14">
        <f>+Cap_MW_Lookups!DA53</f>
        <v>1.2220000000000002</v>
      </c>
      <c r="DD106" s="14">
        <f>+Cap_MW_Lookups!DB53</f>
        <v>1.2220000000000002</v>
      </c>
      <c r="DE106" s="14">
        <f>+Cap_MW_Lookups!DC53</f>
        <v>1.2220000000000002</v>
      </c>
      <c r="DF106" s="14">
        <f>+Cap_MW_Lookups!DD53</f>
        <v>1.2220000000000002</v>
      </c>
      <c r="DG106" s="14">
        <f>+Cap_MW_Lookups!DE53</f>
        <v>1.2220000000000002</v>
      </c>
      <c r="DH106" s="14">
        <f>+Cap_MW_Lookups!DF53</f>
        <v>1.2220000000000002</v>
      </c>
      <c r="DI106" s="14">
        <f>+Cap_MW_Lookups!DG53</f>
        <v>1.2220000000000002</v>
      </c>
      <c r="DJ106" s="14">
        <f>+Cap_MW_Lookups!DH53</f>
        <v>1.2220000000000002</v>
      </c>
      <c r="DK106" s="14">
        <f>+Cap_MW_Lookups!DI53</f>
        <v>1.2220000000000002</v>
      </c>
      <c r="DL106" s="14">
        <f>+Cap_MW_Lookups!DJ53</f>
        <v>1.2220000000000002</v>
      </c>
      <c r="DM106" s="14">
        <f>+Cap_MW_Lookups!DK53</f>
        <v>1.2220000000000002</v>
      </c>
      <c r="DN106" s="14">
        <f>+Cap_MW_Lookups!DL53</f>
        <v>0.53200000000000003</v>
      </c>
      <c r="DO106" s="14">
        <f>+Cap_MW_Lookups!DM53</f>
        <v>0.27200000000000002</v>
      </c>
      <c r="DP106" s="14">
        <f>+Cap_MW_Lookups!DN53</f>
        <v>0.27200000000000002</v>
      </c>
      <c r="DQ106" s="14">
        <f>+Cap_MW_Lookups!DO53</f>
        <v>0.27200000000000002</v>
      </c>
      <c r="DR106" s="14">
        <f>+Cap_MW_Lookups!DP53</f>
        <v>0.27200000000000002</v>
      </c>
      <c r="DS106" s="14">
        <f>+Cap_MW_Lookups!DQ53</f>
        <v>0</v>
      </c>
      <c r="DT106" s="14">
        <f>+Cap_MW_Lookups!DR53</f>
        <v>0</v>
      </c>
      <c r="DU106" s="14">
        <f>+Cap_MW_Lookups!DS53</f>
        <v>0</v>
      </c>
      <c r="DV106" s="14">
        <f>+Cap_MW_Lookups!DT53</f>
        <v>0</v>
      </c>
      <c r="DW106" s="14">
        <f>+Cap_MW_Lookups!DU53</f>
        <v>0</v>
      </c>
      <c r="DX106" s="14">
        <f>+Cap_MW_Lookups!DV53</f>
        <v>0</v>
      </c>
      <c r="DY106" s="14">
        <f>+Cap_MW_Lookups!DW53</f>
        <v>0</v>
      </c>
      <c r="DZ106" s="14">
        <f>+Cap_MW_Lookups!DX53</f>
        <v>0</v>
      </c>
      <c r="EA106" s="14">
        <f>+Cap_MW_Lookups!DY53</f>
        <v>0</v>
      </c>
      <c r="EB106" s="14">
        <f>+Cap_MW_Lookups!DZ53</f>
        <v>0</v>
      </c>
      <c r="EC106" s="14">
        <f>+Cap_MW_Lookups!EA53</f>
        <v>0</v>
      </c>
      <c r="ED106" s="14">
        <f>+Cap_MW_Lookups!EB53</f>
        <v>0</v>
      </c>
      <c r="EE106" s="14">
        <f>+Cap_MW_Lookups!EC53</f>
        <v>0</v>
      </c>
      <c r="EF106" s="14">
        <f>+Cap_MW_Lookups!ED53</f>
        <v>0</v>
      </c>
      <c r="EG106" s="14">
        <f>+Cap_MW_Lookups!EE53</f>
        <v>0</v>
      </c>
      <c r="EH106" s="14">
        <f>+Cap_MW_Lookups!EF53</f>
        <v>0</v>
      </c>
      <c r="EI106" s="14">
        <f>+Cap_MW_Lookups!EG53</f>
        <v>0</v>
      </c>
      <c r="EJ106" s="14">
        <f>+Cap_MW_Lookups!EH53</f>
        <v>0</v>
      </c>
      <c r="EK106" s="14">
        <f>+Cap_MW_Lookups!EI53</f>
        <v>0</v>
      </c>
      <c r="EL106" s="14">
        <f>+Cap_MW_Lookups!EJ53</f>
        <v>0</v>
      </c>
      <c r="EM106" s="14">
        <f>+Cap_MW_Lookups!EK53</f>
        <v>0</v>
      </c>
      <c r="EN106" s="14">
        <f>+Cap_MW_Lookups!EL53</f>
        <v>0</v>
      </c>
      <c r="EO106" s="14">
        <f>+Cap_MW_Lookups!EM53</f>
        <v>0</v>
      </c>
      <c r="EP106" s="14">
        <f>+Cap_MW_Lookups!EN53</f>
        <v>0</v>
      </c>
      <c r="EQ106" s="14">
        <f>+Cap_MW_Lookups!EO53</f>
        <v>0</v>
      </c>
      <c r="ER106" s="14">
        <f>+Cap_MW_Lookups!EP53</f>
        <v>0</v>
      </c>
      <c r="ES106" s="14">
        <f>+Cap_MW_Lookups!EQ53</f>
        <v>0</v>
      </c>
      <c r="ET106" s="14">
        <f>+Cap_MW_Lookups!ER53</f>
        <v>0</v>
      </c>
      <c r="EU106" s="14">
        <f>+Cap_MW_Lookups!ES53</f>
        <v>0</v>
      </c>
      <c r="EV106" s="14">
        <f>+Cap_MW_Lookups!ET53</f>
        <v>0</v>
      </c>
      <c r="EW106" s="14">
        <f>+Cap_MW_Lookups!EU53</f>
        <v>0</v>
      </c>
      <c r="EX106" s="14">
        <f>+Cap_MW_Lookups!EV53</f>
        <v>0</v>
      </c>
      <c r="EY106" s="14">
        <f>+Cap_MW_Lookups!EW53</f>
        <v>0</v>
      </c>
      <c r="EZ106" s="14">
        <f>+Cap_MW_Lookups!EX53</f>
        <v>0</v>
      </c>
      <c r="FA106" s="14">
        <f>+Cap_MW_Lookups!EY53</f>
        <v>0</v>
      </c>
      <c r="FB106" s="14">
        <f>+Cap_MW_Lookups!EZ53</f>
        <v>0</v>
      </c>
      <c r="FC106" s="14">
        <f>+Cap_MW_Lookups!FA53</f>
        <v>0</v>
      </c>
      <c r="FD106" s="14">
        <f>+Cap_MW_Lookups!FB53</f>
        <v>0</v>
      </c>
      <c r="FE106" s="14">
        <f>+Cap_MW_Lookups!FC53</f>
        <v>0</v>
      </c>
      <c r="FF106" s="14">
        <f>+Cap_MW_Lookups!FD53</f>
        <v>0</v>
      </c>
      <c r="FG106" s="14">
        <f>+Cap_MW_Lookups!FE53</f>
        <v>0</v>
      </c>
      <c r="FH106" s="14">
        <f>+Cap_MW_Lookups!FF53</f>
        <v>0</v>
      </c>
      <c r="FI106" s="14">
        <f>+Cap_MW_Lookups!FG53</f>
        <v>0</v>
      </c>
      <c r="FJ106" s="14">
        <f>+Cap_MW_Lookups!FH53</f>
        <v>0</v>
      </c>
      <c r="FK106" s="14">
        <f>+Cap_MW_Lookups!FI53</f>
        <v>0</v>
      </c>
      <c r="FL106" s="14">
        <f>+Cap_MW_Lookups!FJ53</f>
        <v>0</v>
      </c>
      <c r="FM106" s="14">
        <f>+Cap_MW_Lookups!FK53</f>
        <v>0</v>
      </c>
      <c r="FN106" s="14">
        <f>+Cap_MW_Lookups!FL53</f>
        <v>0</v>
      </c>
      <c r="FO106" s="14">
        <f>+Cap_MW_Lookups!FM53</f>
        <v>0</v>
      </c>
      <c r="FP106" s="14">
        <f>+Cap_MW_Lookups!FN53</f>
        <v>0</v>
      </c>
      <c r="FQ106" s="14">
        <f>+Cap_MW_Lookups!FO53</f>
        <v>0</v>
      </c>
      <c r="FR106" s="14">
        <f>+Cap_MW_Lookups!FP53</f>
        <v>0</v>
      </c>
      <c r="FS106" s="14">
        <f>+Cap_MW_Lookups!FQ53</f>
        <v>0</v>
      </c>
      <c r="FT106" s="14">
        <f>+Cap_MW_Lookups!FR53</f>
        <v>0</v>
      </c>
      <c r="FU106" s="14">
        <f>+Cap_MW_Lookups!FS53</f>
        <v>0</v>
      </c>
      <c r="FV106" s="14">
        <f>+Cap_MW_Lookups!FT53</f>
        <v>0</v>
      </c>
      <c r="FW106" s="14">
        <f>+Cap_MW_Lookups!FU53</f>
        <v>0</v>
      </c>
      <c r="FX106" s="14">
        <f>+Cap_MW_Lookups!FV53</f>
        <v>0</v>
      </c>
      <c r="FY106" s="14">
        <f>+Cap_MW_Lookups!FW53</f>
        <v>0</v>
      </c>
      <c r="FZ106" s="14">
        <f>+Cap_MW_Lookups!FX53</f>
        <v>0</v>
      </c>
      <c r="GA106" s="14">
        <f>+Cap_MW_Lookups!FY53</f>
        <v>0</v>
      </c>
      <c r="GB106" s="14">
        <f>+Cap_MW_Lookups!FZ53</f>
        <v>0</v>
      </c>
      <c r="GC106" s="14">
        <f>+Cap_MW_Lookups!GA53</f>
        <v>0</v>
      </c>
      <c r="GD106" s="14">
        <f>+Cap_MW_Lookups!GB53</f>
        <v>0</v>
      </c>
      <c r="GE106" s="14">
        <f>+Cap_MW_Lookups!GC53</f>
        <v>0</v>
      </c>
      <c r="GF106" s="14">
        <f>+Cap_MW_Lookups!GD53</f>
        <v>0</v>
      </c>
      <c r="GG106" s="14">
        <f>+Cap_MW_Lookups!GE53</f>
        <v>0</v>
      </c>
      <c r="GH106" s="14">
        <f>+Cap_MW_Lookups!GF53</f>
        <v>0</v>
      </c>
      <c r="GI106" s="14">
        <f>+Cap_MW_Lookups!GG53</f>
        <v>0</v>
      </c>
      <c r="GJ106" s="14">
        <f>+Cap_MW_Lookups!GH53</f>
        <v>0</v>
      </c>
      <c r="GK106" s="14">
        <f>+Cap_MW_Lookups!GI53</f>
        <v>0</v>
      </c>
      <c r="GL106" s="14">
        <f>+Cap_MW_Lookups!GJ53</f>
        <v>0</v>
      </c>
      <c r="GM106" s="14">
        <f>+Cap_MW_Lookups!GK53</f>
        <v>0</v>
      </c>
      <c r="GN106" s="14">
        <f>+Cap_MW_Lookups!GL53</f>
        <v>0</v>
      </c>
      <c r="GO106" s="14">
        <f>+Cap_MW_Lookups!GM53</f>
        <v>0</v>
      </c>
      <c r="GP106" s="14">
        <f>+Cap_MW_Lookups!GN53</f>
        <v>0</v>
      </c>
      <c r="GQ106" s="14">
        <f>+Cap_MW_Lookups!GO53</f>
        <v>0</v>
      </c>
      <c r="GR106" s="14">
        <f>+Cap_MW_Lookups!GP53</f>
        <v>0</v>
      </c>
      <c r="GS106" s="14">
        <f>+Cap_MW_Lookups!GQ53</f>
        <v>0</v>
      </c>
      <c r="GT106" s="14">
        <f>+Cap_MW_Lookups!GR53</f>
        <v>0</v>
      </c>
      <c r="GU106" s="14">
        <f>+Cap_MW_Lookups!GS53</f>
        <v>0</v>
      </c>
      <c r="GV106" s="14">
        <f>+Cap_MW_Lookups!GT53</f>
        <v>0</v>
      </c>
      <c r="GW106" s="14">
        <f>+Cap_MW_Lookups!GU53</f>
        <v>0</v>
      </c>
      <c r="GX106" s="14">
        <f>+Cap_MW_Lookups!GV53</f>
        <v>0</v>
      </c>
      <c r="GY106" s="14">
        <f>+Cap_MW_Lookups!GW53</f>
        <v>0</v>
      </c>
      <c r="GZ106" s="14">
        <f>+Cap_MW_Lookups!GX53</f>
        <v>0</v>
      </c>
      <c r="HA106" s="14">
        <f>+Cap_MW_Lookups!GY53</f>
        <v>0</v>
      </c>
      <c r="HB106" s="14">
        <f>+Cap_MW_Lookups!GZ53</f>
        <v>0</v>
      </c>
      <c r="HC106" s="14">
        <f>+Cap_MW_Lookups!HA53</f>
        <v>0</v>
      </c>
      <c r="HD106" s="14">
        <f>+Cap_MW_Lookups!HB53</f>
        <v>0</v>
      </c>
      <c r="HE106" s="14">
        <f>+Cap_MW_Lookups!HC53</f>
        <v>0</v>
      </c>
      <c r="HF106" s="14">
        <f>+Cap_MW_Lookups!HD53</f>
        <v>0</v>
      </c>
      <c r="HG106" s="14">
        <f>+Cap_MW_Lookups!HE53</f>
        <v>0</v>
      </c>
      <c r="HH106" s="14">
        <f>+Cap_MW_Lookups!HF53</f>
        <v>0</v>
      </c>
      <c r="HI106" s="14">
        <f>+Cap_MW_Lookups!HG53</f>
        <v>0</v>
      </c>
      <c r="HJ106" s="14">
        <f>+Cap_MW_Lookups!HH53</f>
        <v>0</v>
      </c>
      <c r="HK106" s="14">
        <f>+Cap_MW_Lookups!HI53</f>
        <v>0</v>
      </c>
      <c r="HL106" s="14">
        <f>+Cap_MW_Lookups!HJ53</f>
        <v>0</v>
      </c>
      <c r="HM106" s="14">
        <f>+Cap_MW_Lookups!HK53</f>
        <v>0</v>
      </c>
      <c r="HN106" s="14">
        <f>+Cap_MW_Lookups!HL53</f>
        <v>0</v>
      </c>
      <c r="HO106" s="14">
        <f>+Cap_MW_Lookups!HM53</f>
        <v>0</v>
      </c>
      <c r="HP106" s="14">
        <f>+Cap_MW_Lookups!HN53</f>
        <v>0</v>
      </c>
      <c r="HQ106" s="14">
        <f>+Cap_MW_Lookups!HO53</f>
        <v>0</v>
      </c>
      <c r="HR106" s="14">
        <f>+Cap_MW_Lookups!HP53</f>
        <v>0</v>
      </c>
      <c r="HS106" s="14">
        <f>+Cap_MW_Lookups!HQ53</f>
        <v>0</v>
      </c>
      <c r="HT106" s="14">
        <f>+Cap_MW_Lookups!HR53</f>
        <v>0</v>
      </c>
      <c r="HU106" s="14">
        <f>+Cap_MW_Lookups!HS53</f>
        <v>0</v>
      </c>
      <c r="HV106" s="14">
        <f>+Cap_MW_Lookups!HT53</f>
        <v>0</v>
      </c>
      <c r="HW106" s="14">
        <f>+Cap_MW_Lookups!HU53</f>
        <v>0</v>
      </c>
      <c r="HX106" s="14">
        <f>+Cap_MW_Lookups!HV53</f>
        <v>0</v>
      </c>
      <c r="HY106" s="14">
        <f>+Cap_MW_Lookups!HW53</f>
        <v>0</v>
      </c>
      <c r="HZ106" s="14">
        <f>+Cap_MW_Lookups!HX53</f>
        <v>0</v>
      </c>
      <c r="IA106" s="14">
        <f>+Cap_MW_Lookups!HY53</f>
        <v>0</v>
      </c>
      <c r="IB106" s="14">
        <f>+Cap_MW_Lookups!HZ53</f>
        <v>0</v>
      </c>
      <c r="IC106" s="14">
        <f>+Cap_MW_Lookups!IA53</f>
        <v>0</v>
      </c>
      <c r="ID106" s="14">
        <f>+Cap_MW_Lookups!IB53</f>
        <v>0</v>
      </c>
      <c r="IE106" s="14">
        <f>+Cap_MW_Lookups!IC53</f>
        <v>0</v>
      </c>
      <c r="IF106" s="14">
        <f>+Cap_MW_Lookups!ID53</f>
        <v>0</v>
      </c>
      <c r="IG106" s="14">
        <f>+Cap_MW_Lookups!IE53</f>
        <v>0</v>
      </c>
      <c r="IH106" s="14">
        <f>+Cap_MW_Lookups!IF53</f>
        <v>0</v>
      </c>
      <c r="II106" s="14">
        <f>+Cap_MW_Lookups!IG53</f>
        <v>0</v>
      </c>
      <c r="IJ106" s="14">
        <f>+Cap_MW_Lookups!IH53</f>
        <v>0</v>
      </c>
      <c r="IK106" s="14">
        <f>+Cap_MW_Lookups!II53</f>
        <v>0</v>
      </c>
      <c r="IL106" s="14">
        <f>+Cap_MW_Lookups!IJ53</f>
        <v>0</v>
      </c>
      <c r="IM106" s="14">
        <f>+Cap_MW_Lookups!IK53</f>
        <v>0</v>
      </c>
      <c r="IN106" s="14">
        <f>+Cap_MW_Lookups!IL53</f>
        <v>0</v>
      </c>
      <c r="IO106" s="14">
        <f>+Cap_MW_Lookups!IM53</f>
        <v>0</v>
      </c>
      <c r="IP106" s="14">
        <f>+Cap_MW_Lookups!IN53</f>
        <v>0</v>
      </c>
      <c r="IQ106" s="14">
        <f>+Cap_MW_Lookups!IO53</f>
        <v>0</v>
      </c>
      <c r="IR106" s="14">
        <f>+Cap_MW_Lookups!IP53</f>
        <v>0</v>
      </c>
      <c r="IS106" s="14">
        <f>+Cap_MW_Lookups!IQ53</f>
        <v>0</v>
      </c>
      <c r="IT106" s="14">
        <f>+Cap_MW_Lookups!IR53</f>
        <v>0</v>
      </c>
      <c r="IU106" s="14">
        <f>+Cap_MW_Lookups!IS53</f>
        <v>0</v>
      </c>
      <c r="IV106" s="14">
        <f>+Cap_MW_Lookups!IT53</f>
        <v>0</v>
      </c>
      <c r="IW106" s="14">
        <f>+Cap_MW_Lookups!IU53</f>
        <v>0</v>
      </c>
      <c r="IX106" s="14">
        <f>+Cap_MW_Lookups!IV53</f>
        <v>0</v>
      </c>
      <c r="IY106" s="14">
        <f>+Cap_MW_Lookups!IW53</f>
        <v>0</v>
      </c>
      <c r="IZ106" s="14">
        <f>+Cap_MW_Lookups!IX53</f>
        <v>0</v>
      </c>
      <c r="JA106" s="14">
        <f>+Cap_MW_Lookups!IY53</f>
        <v>0</v>
      </c>
      <c r="JB106" s="14">
        <f>+Cap_MW_Lookups!IZ53</f>
        <v>0</v>
      </c>
      <c r="JC106" s="14">
        <f>+Cap_MW_Lookups!JA53</f>
        <v>0</v>
      </c>
      <c r="JD106" s="14">
        <f>+Cap_MW_Lookups!JB53</f>
        <v>0</v>
      </c>
      <c r="JE106" s="14">
        <f>+Cap_MW_Lookups!JC53</f>
        <v>0</v>
      </c>
      <c r="JF106" s="14">
        <f>+Cap_MW_Lookups!JD53</f>
        <v>0</v>
      </c>
      <c r="JG106" s="14">
        <f>+Cap_MW_Lookups!JE53</f>
        <v>0</v>
      </c>
      <c r="JH106" s="14">
        <f>+Cap_MW_Lookups!JF53</f>
        <v>0</v>
      </c>
      <c r="JI106" s="14">
        <f>+Cap_MW_Lookups!JG53</f>
        <v>0</v>
      </c>
      <c r="JJ106" s="14">
        <f>+Cap_MW_Lookups!JH53</f>
        <v>0</v>
      </c>
      <c r="JK106" s="14">
        <f>+Cap_MW_Lookups!JI53</f>
        <v>0</v>
      </c>
      <c r="JL106" s="14">
        <f>+Cap_MW_Lookups!JJ53</f>
        <v>0</v>
      </c>
      <c r="JM106" s="14">
        <f>+Cap_MW_Lookups!JK53</f>
        <v>0</v>
      </c>
      <c r="JN106" s="14">
        <f>+Cap_MW_Lookups!JL53</f>
        <v>0</v>
      </c>
      <c r="JO106" s="14">
        <f>+Cap_MW_Lookups!JM53</f>
        <v>0</v>
      </c>
      <c r="JP106" s="14">
        <f>+Cap_MW_Lookups!JN53</f>
        <v>0</v>
      </c>
      <c r="JQ106" s="14">
        <f>+Cap_MW_Lookups!JO53</f>
        <v>0</v>
      </c>
      <c r="JR106" s="14">
        <f>+Cap_MW_Lookups!JP53</f>
        <v>0</v>
      </c>
      <c r="JS106" s="14">
        <f>+Cap_MW_Lookups!JQ53</f>
        <v>0</v>
      </c>
      <c r="JT106" s="14">
        <f>+Cap_MW_Lookups!JR53</f>
        <v>0</v>
      </c>
      <c r="JU106" s="14">
        <f>+Cap_MW_Lookups!JS53</f>
        <v>0</v>
      </c>
      <c r="JV106" s="14">
        <f>+Cap_MW_Lookups!JT53</f>
        <v>0</v>
      </c>
      <c r="JW106" s="14">
        <f>+Cap_MW_Lookups!JU53</f>
        <v>0</v>
      </c>
      <c r="JX106" s="14">
        <f>+Cap_MW_Lookups!JV53</f>
        <v>0</v>
      </c>
      <c r="JY106" s="14">
        <f>+Cap_MW_Lookups!JW53</f>
        <v>0</v>
      </c>
      <c r="JZ106" s="14">
        <f>+Cap_MW_Lookups!JX53</f>
        <v>0</v>
      </c>
      <c r="KA106" s="14">
        <f>+Cap_MW_Lookups!JY53</f>
        <v>0</v>
      </c>
      <c r="KB106" s="14">
        <f>+Cap_MW_Lookups!JZ53</f>
        <v>0</v>
      </c>
      <c r="KC106" s="14">
        <f>+Cap_MW_Lookups!KA53</f>
        <v>0</v>
      </c>
      <c r="KD106" s="14">
        <f>+Cap_MW_Lookups!KB53</f>
        <v>0</v>
      </c>
      <c r="KE106" s="14">
        <f>+Cap_MW_Lookups!KC53</f>
        <v>0</v>
      </c>
      <c r="KF106" s="14">
        <f>+Cap_MW_Lookups!KD53</f>
        <v>0</v>
      </c>
      <c r="KG106" s="14">
        <f>+Cap_MW_Lookups!KE53</f>
        <v>0</v>
      </c>
      <c r="KH106" s="14">
        <f>+Cap_MW_Lookups!KF53</f>
        <v>0</v>
      </c>
      <c r="KI106" s="14">
        <f>+Cap_MW_Lookups!KG53</f>
        <v>0</v>
      </c>
      <c r="KJ106" s="14">
        <f>+Cap_MW_Lookups!KH53</f>
        <v>0</v>
      </c>
      <c r="KK106" s="14">
        <f>+Cap_MW_Lookups!KI53</f>
        <v>0</v>
      </c>
      <c r="KL106" s="14">
        <f>+Cap_MW_Lookups!KJ53</f>
        <v>0</v>
      </c>
      <c r="KM106" s="14">
        <f>+Cap_MW_Lookups!KK53</f>
        <v>0</v>
      </c>
      <c r="KN106" s="14">
        <f>+Cap_MW_Lookups!KL53</f>
        <v>0</v>
      </c>
      <c r="KO106" s="14">
        <f>+Cap_MW_Lookups!KM53</f>
        <v>0</v>
      </c>
      <c r="KP106" s="14">
        <f>+Cap_MW_Lookups!KN53</f>
        <v>0</v>
      </c>
      <c r="KQ106" s="14">
        <f>+Cap_MW_Lookups!KO53</f>
        <v>0</v>
      </c>
      <c r="KR106" s="14">
        <f>+Cap_MW_Lookups!KP53</f>
        <v>0</v>
      </c>
      <c r="KS106" s="14">
        <f>+Cap_MW_Lookups!KQ53</f>
        <v>0</v>
      </c>
      <c r="KT106" s="14">
        <f>+Cap_MW_Lookups!KR53</f>
        <v>0</v>
      </c>
      <c r="KU106" s="14">
        <f>+Cap_MW_Lookups!KS53</f>
        <v>0</v>
      </c>
      <c r="KV106" s="14">
        <f>+Cap_MW_Lookups!KT53</f>
        <v>0</v>
      </c>
      <c r="KW106" s="14">
        <f>+Cap_MW_Lookups!KU53</f>
        <v>0</v>
      </c>
      <c r="KX106" s="14">
        <f>+Cap_MW_Lookups!KV53</f>
        <v>0</v>
      </c>
      <c r="KY106" s="14">
        <f>+Cap_MW_Lookups!KW53</f>
        <v>0</v>
      </c>
      <c r="KZ106" s="14">
        <f>+Cap_MW_Lookups!KX53</f>
        <v>0</v>
      </c>
      <c r="LA106" s="14">
        <f>+Cap_MW_Lookups!KY53</f>
        <v>0</v>
      </c>
      <c r="LB106" s="14">
        <f>+Cap_MW_Lookups!KZ53</f>
        <v>0</v>
      </c>
      <c r="LC106" s="14">
        <f>+Cap_MW_Lookups!LA53</f>
        <v>0</v>
      </c>
      <c r="LD106" s="14">
        <f>+Cap_MW_Lookups!LB53</f>
        <v>0</v>
      </c>
      <c r="LE106" s="14">
        <f>+Cap_MW_Lookups!LC53</f>
        <v>0</v>
      </c>
      <c r="LF106" s="14">
        <f>+Cap_MW_Lookups!LD53</f>
        <v>0</v>
      </c>
      <c r="LG106" s="14">
        <f>+Cap_MW_Lookups!LE53</f>
        <v>0</v>
      </c>
      <c r="LH106" s="14">
        <f>+Cap_MW_Lookups!LF53</f>
        <v>0</v>
      </c>
      <c r="LI106" s="14">
        <f>+Cap_MW_Lookups!LG53</f>
        <v>0</v>
      </c>
      <c r="LJ106" s="14">
        <f>+Cap_MW_Lookups!LH53</f>
        <v>0</v>
      </c>
      <c r="LK106" s="14">
        <f>+Cap_MW_Lookups!LI53</f>
        <v>0</v>
      </c>
      <c r="LL106" s="14">
        <f>+Cap_MW_Lookups!LJ53</f>
        <v>0</v>
      </c>
      <c r="LM106" s="14">
        <f>+Cap_MW_Lookups!LK53</f>
        <v>0</v>
      </c>
      <c r="LN106" s="14">
        <f>+Cap_MW_Lookups!LL53</f>
        <v>0</v>
      </c>
      <c r="LO106" s="14">
        <f>+Cap_MW_Lookups!LM53</f>
        <v>0</v>
      </c>
      <c r="LP106" s="14">
        <f>+Cap_MW_Lookups!LN53</f>
        <v>0</v>
      </c>
      <c r="LQ106" s="14">
        <f>+Cap_MW_Lookups!LO53</f>
        <v>0</v>
      </c>
      <c r="LR106" s="14">
        <f>+Cap_MW_Lookups!LP53</f>
        <v>0</v>
      </c>
      <c r="LS106" s="14">
        <f>+Cap_MW_Lookups!LQ53</f>
        <v>0</v>
      </c>
      <c r="LT106" s="14">
        <f>+Cap_MW_Lookups!LR53</f>
        <v>0</v>
      </c>
      <c r="LU106" s="14">
        <f>+Cap_MW_Lookups!LS53</f>
        <v>0</v>
      </c>
      <c r="LV106" s="14">
        <f>+Cap_MW_Lookups!LT53</f>
        <v>0</v>
      </c>
      <c r="LW106" s="14">
        <f>+Cap_MW_Lookups!LU53</f>
        <v>0</v>
      </c>
      <c r="LX106" s="14">
        <f>+Cap_MW_Lookups!LV53</f>
        <v>0</v>
      </c>
      <c r="LY106" s="14">
        <f>+Cap_MW_Lookups!LW53</f>
        <v>0</v>
      </c>
      <c r="LZ106" s="14">
        <f>+Cap_MW_Lookups!LX53</f>
        <v>0</v>
      </c>
      <c r="MA106" s="14">
        <f>+Cap_MW_Lookups!LY53</f>
        <v>0</v>
      </c>
      <c r="MB106" s="14">
        <f>+Cap_MW_Lookups!LZ53</f>
        <v>0</v>
      </c>
      <c r="MC106" s="14">
        <f>+Cap_MW_Lookups!MA53</f>
        <v>0</v>
      </c>
      <c r="MD106" s="14">
        <f>+Cap_MW_Lookups!MB53</f>
        <v>0</v>
      </c>
      <c r="ME106" s="14">
        <f>+Cap_MW_Lookups!MC53</f>
        <v>0</v>
      </c>
      <c r="MF106" s="14">
        <f>+Cap_MW_Lookups!MD53</f>
        <v>0</v>
      </c>
      <c r="MG106" s="14">
        <f>+Cap_MW_Lookups!ME53</f>
        <v>0</v>
      </c>
      <c r="MH106" s="14">
        <f>+Cap_MW_Lookups!MF53</f>
        <v>0</v>
      </c>
      <c r="MI106" s="14">
        <f>+Cap_MW_Lookups!MG53</f>
        <v>0</v>
      </c>
      <c r="MJ106" s="14">
        <f>+Cap_MW_Lookups!MH53</f>
        <v>0</v>
      </c>
      <c r="MK106" s="14">
        <f>+Cap_MW_Lookups!MI53</f>
        <v>0</v>
      </c>
      <c r="ML106" s="14">
        <f>+Cap_MW_Lookups!MJ53</f>
        <v>0</v>
      </c>
      <c r="MM106" s="14">
        <f>+Cap_MW_Lookups!MK53</f>
        <v>0</v>
      </c>
      <c r="MN106" s="14">
        <f>+Cap_MW_Lookups!ML53</f>
        <v>0</v>
      </c>
      <c r="MO106" s="14">
        <f>+Cap_MW_Lookups!MM53</f>
        <v>0</v>
      </c>
      <c r="MP106" s="14">
        <f>+Cap_MW_Lookups!MN53</f>
        <v>0</v>
      </c>
      <c r="MQ106" s="14">
        <f>+Cap_MW_Lookups!MO53</f>
        <v>0</v>
      </c>
      <c r="MR106" s="14">
        <f>+Cap_MW_Lookups!MP53</f>
        <v>0</v>
      </c>
      <c r="MS106" s="14">
        <f>+Cap_MW_Lookups!MQ53</f>
        <v>0</v>
      </c>
      <c r="MT106" s="14">
        <f>+Cap_MW_Lookups!MR53</f>
        <v>0</v>
      </c>
      <c r="MU106" s="14">
        <f>+Cap_MW_Lookups!MS53</f>
        <v>0</v>
      </c>
      <c r="MV106" s="14">
        <f>+Cap_MW_Lookups!MT53</f>
        <v>0</v>
      </c>
      <c r="MW106" s="14">
        <f>+Cap_MW_Lookups!MU53</f>
        <v>0</v>
      </c>
      <c r="MX106" s="14">
        <f>+Cap_MW_Lookups!MV53</f>
        <v>0</v>
      </c>
      <c r="MY106" s="14">
        <f>+Cap_MW_Lookups!MW53</f>
        <v>0</v>
      </c>
      <c r="MZ106" s="14">
        <f>+Cap_MW_Lookups!MX53</f>
        <v>0</v>
      </c>
      <c r="NA106" s="1"/>
      <c r="NB106" s="19" t="str">
        <f t="shared" ref="NB106:NB111" si="653">+D106</f>
        <v>Capacity MW</v>
      </c>
      <c r="NC106" s="14">
        <f t="shared" ref="NC106:NL109" si="654">AVERAGEIF($E$3:$MZ$3,NC$3,$E106:$MZ106)</f>
        <v>1.222</v>
      </c>
      <c r="ND106" s="14">
        <f t="shared" si="654"/>
        <v>1.2220000000000002</v>
      </c>
      <c r="NE106" s="14">
        <f t="shared" si="654"/>
        <v>1.222</v>
      </c>
      <c r="NF106" s="14">
        <f t="shared" si="654"/>
        <v>1.222</v>
      </c>
      <c r="NG106" s="14">
        <f t="shared" si="654"/>
        <v>1.222</v>
      </c>
      <c r="NH106" s="14">
        <f t="shared" si="654"/>
        <v>1.222</v>
      </c>
      <c r="NI106" s="14">
        <f t="shared" si="654"/>
        <v>1.222</v>
      </c>
      <c r="NJ106" s="14">
        <f t="shared" si="654"/>
        <v>1.222</v>
      </c>
      <c r="NK106" s="14">
        <f t="shared" si="654"/>
        <v>1.222</v>
      </c>
      <c r="NL106" s="14">
        <f t="shared" si="654"/>
        <v>1.222</v>
      </c>
      <c r="NM106" s="14">
        <f t="shared" ref="NM106:NV109" si="655">AVERAGEIF($E$3:$MZ$3,NM$3,$E106:$MZ106)</f>
        <v>0.64416666666666689</v>
      </c>
      <c r="NN106" s="14">
        <f t="shared" si="655"/>
        <v>0</v>
      </c>
      <c r="NO106" s="14">
        <f t="shared" si="655"/>
        <v>0</v>
      </c>
      <c r="NP106" s="14">
        <f t="shared" si="655"/>
        <v>0</v>
      </c>
      <c r="NQ106" s="14">
        <f t="shared" si="655"/>
        <v>0</v>
      </c>
      <c r="NR106" s="14">
        <f t="shared" si="655"/>
        <v>0</v>
      </c>
      <c r="NS106" s="14">
        <f t="shared" si="655"/>
        <v>0</v>
      </c>
      <c r="NT106" s="14">
        <f t="shared" si="655"/>
        <v>0</v>
      </c>
      <c r="NU106" s="14">
        <f t="shared" si="655"/>
        <v>0</v>
      </c>
      <c r="NV106" s="14">
        <f t="shared" si="655"/>
        <v>0</v>
      </c>
      <c r="NW106" s="14">
        <f t="shared" ref="NW106:OF109" si="656">AVERAGEIF($E$3:$MZ$3,NW$3,$E106:$MZ106)</f>
        <v>0</v>
      </c>
      <c r="NX106" s="14">
        <f t="shared" si="656"/>
        <v>0</v>
      </c>
      <c r="NY106" s="14">
        <f t="shared" si="656"/>
        <v>0</v>
      </c>
      <c r="NZ106" s="14">
        <f t="shared" si="656"/>
        <v>0</v>
      </c>
      <c r="OA106" s="14">
        <f t="shared" si="656"/>
        <v>0</v>
      </c>
      <c r="OB106" s="14">
        <f t="shared" si="656"/>
        <v>0</v>
      </c>
      <c r="OC106" s="14">
        <f t="shared" si="656"/>
        <v>0</v>
      </c>
      <c r="OD106" s="14">
        <f t="shared" si="656"/>
        <v>0</v>
      </c>
      <c r="OE106" s="14">
        <f t="shared" si="656"/>
        <v>0</v>
      </c>
      <c r="OF106" s="14">
        <f t="shared" si="656"/>
        <v>0</v>
      </c>
      <c r="OH106" s="58" t="str">
        <f>_xlfn.CONCAT(C106," ",D106)</f>
        <v>Standard Offer Program Capacity MW</v>
      </c>
    </row>
    <row r="107" spans="2:398" x14ac:dyDescent="0.25">
      <c r="C107" s="3"/>
      <c r="D107" s="19" t="s">
        <v>30</v>
      </c>
      <c r="E107" s="46">
        <f>INDEX(Allocations[#All],MATCH($C106,Allocations[[#All],[Invoice_Group]],0),MATCH($B$3,Allocations[#Headers],0))</f>
        <v>0</v>
      </c>
      <c r="F107" s="46">
        <f>INDEX(Allocations[#All],MATCH($C106,Allocations[[#All],[Invoice_Group]],0),MATCH($B$3,Allocations[#Headers],0))</f>
        <v>0</v>
      </c>
      <c r="G107" s="46">
        <f>INDEX(Allocations[#All],MATCH($C106,Allocations[[#All],[Invoice_Group]],0),MATCH($B$3,Allocations[#Headers],0))</f>
        <v>0</v>
      </c>
      <c r="H107" s="46">
        <f>INDEX(Allocations[#All],MATCH($C106,Allocations[[#All],[Invoice_Group]],0),MATCH($B$3,Allocations[#Headers],0))</f>
        <v>0</v>
      </c>
      <c r="I107" s="46">
        <f>INDEX(Allocations[#All],MATCH($C106,Allocations[[#All],[Invoice_Group]],0),MATCH($B$3,Allocations[#Headers],0))</f>
        <v>0</v>
      </c>
      <c r="J107" s="46">
        <f>INDEX(Allocations[#All],MATCH($C106,Allocations[[#All],[Invoice_Group]],0),MATCH($B$3,Allocations[#Headers],0))</f>
        <v>0</v>
      </c>
      <c r="K107" s="46">
        <f>INDEX(Allocations[#All],MATCH($C106,Allocations[[#All],[Invoice_Group]],0),MATCH($B$3,Allocations[#Headers],0))</f>
        <v>0</v>
      </c>
      <c r="L107" s="46">
        <f>INDEX(Allocations[#All],MATCH($C106,Allocations[[#All],[Invoice_Group]],0),MATCH($B$3,Allocations[#Headers],0))</f>
        <v>0</v>
      </c>
      <c r="M107" s="46">
        <f>INDEX(Allocations[#All],MATCH($C106,Allocations[[#All],[Invoice_Group]],0),MATCH($B$3,Allocations[#Headers],0))</f>
        <v>0</v>
      </c>
      <c r="N107" s="46">
        <f>INDEX(Allocations[#All],MATCH($C106,Allocations[[#All],[Invoice_Group]],0),MATCH($B$3,Allocations[#Headers],0))</f>
        <v>0</v>
      </c>
      <c r="O107" s="46">
        <f>INDEX(Allocations[#All],MATCH($C106,Allocations[[#All],[Invoice_Group]],0),MATCH($B$3,Allocations[#Headers],0))</f>
        <v>0</v>
      </c>
      <c r="P107" s="46">
        <f>INDEX(Allocations[#All],MATCH($C106,Allocations[[#All],[Invoice_Group]],0),MATCH($B$3,Allocations[#Headers],0))</f>
        <v>0</v>
      </c>
      <c r="Q107" s="46">
        <f>INDEX(Allocations[#All],MATCH($C106,Allocations[[#All],[Invoice_Group]],0),MATCH($B$3,Allocations[#Headers],0))</f>
        <v>0</v>
      </c>
      <c r="R107" s="46">
        <f>INDEX(Allocations[#All],MATCH($C106,Allocations[[#All],[Invoice_Group]],0),MATCH($B$3,Allocations[#Headers],0))</f>
        <v>0</v>
      </c>
      <c r="S107" s="46">
        <f>INDEX(Allocations[#All],MATCH($C106,Allocations[[#All],[Invoice_Group]],0),MATCH($B$3,Allocations[#Headers],0))</f>
        <v>0</v>
      </c>
      <c r="T107" s="46">
        <f>INDEX(Allocations[#All],MATCH($C106,Allocations[[#All],[Invoice_Group]],0),MATCH($B$3,Allocations[#Headers],0))</f>
        <v>0</v>
      </c>
      <c r="U107" s="46">
        <f>INDEX(Allocations[#All],MATCH($C106,Allocations[[#All],[Invoice_Group]],0),MATCH($B$3,Allocations[#Headers],0))</f>
        <v>0</v>
      </c>
      <c r="V107" s="46">
        <f>INDEX(Allocations[#All],MATCH($C106,Allocations[[#All],[Invoice_Group]],0),MATCH($B$3,Allocations[#Headers],0))</f>
        <v>0</v>
      </c>
      <c r="W107" s="46">
        <f>INDEX(Allocations[#All],MATCH($C106,Allocations[[#All],[Invoice_Group]],0),MATCH($B$3,Allocations[#Headers],0))</f>
        <v>0</v>
      </c>
      <c r="X107" s="46">
        <f>INDEX(Allocations[#All],MATCH($C106,Allocations[[#All],[Invoice_Group]],0),MATCH($B$3,Allocations[#Headers],0))</f>
        <v>0</v>
      </c>
      <c r="Y107" s="46">
        <f>INDEX(Allocations[#All],MATCH($C106,Allocations[[#All],[Invoice_Group]],0),MATCH($B$3,Allocations[#Headers],0))</f>
        <v>0</v>
      </c>
      <c r="Z107" s="46">
        <f>INDEX(Allocations[#All],MATCH($C106,Allocations[[#All],[Invoice_Group]],0),MATCH($B$3,Allocations[#Headers],0))</f>
        <v>0</v>
      </c>
      <c r="AA107" s="46">
        <f>INDEX(Allocations[#All],MATCH($C106,Allocations[[#All],[Invoice_Group]],0),MATCH($B$3,Allocations[#Headers],0))</f>
        <v>0</v>
      </c>
      <c r="AB107" s="46">
        <f>INDEX(Allocations[#All],MATCH($C106,Allocations[[#All],[Invoice_Group]],0),MATCH($B$3,Allocations[#Headers],0))</f>
        <v>0</v>
      </c>
      <c r="AC107" s="46">
        <f>INDEX(Allocations[#All],MATCH($C106,Allocations[[#All],[Invoice_Group]],0),MATCH($B$3,Allocations[#Headers],0))</f>
        <v>0</v>
      </c>
      <c r="AD107" s="46">
        <f>INDEX(Allocations[#All],MATCH($C106,Allocations[[#All],[Invoice_Group]],0),MATCH($B$3,Allocations[#Headers],0))</f>
        <v>0</v>
      </c>
      <c r="AE107" s="46">
        <f>INDEX(Allocations[#All],MATCH($C106,Allocations[[#All],[Invoice_Group]],0),MATCH($B$3,Allocations[#Headers],0))</f>
        <v>0</v>
      </c>
      <c r="AF107" s="46">
        <f>INDEX(Allocations[#All],MATCH($C106,Allocations[[#All],[Invoice_Group]],0),MATCH($B$3,Allocations[#Headers],0))</f>
        <v>0</v>
      </c>
      <c r="AG107" s="46">
        <f>INDEX(Allocations[#All],MATCH($C106,Allocations[[#All],[Invoice_Group]],0),MATCH($B$3,Allocations[#Headers],0))</f>
        <v>0</v>
      </c>
      <c r="AH107" s="46">
        <f>INDEX(Allocations[#All],MATCH($C106,Allocations[[#All],[Invoice_Group]],0),MATCH($B$3,Allocations[#Headers],0))</f>
        <v>0</v>
      </c>
      <c r="AI107" s="46">
        <f>INDEX(Allocations[#All],MATCH($C106,Allocations[[#All],[Invoice_Group]],0),MATCH($B$3,Allocations[#Headers],0))</f>
        <v>0</v>
      </c>
      <c r="AJ107" s="46">
        <f>INDEX(Allocations[#All],MATCH($C106,Allocations[[#All],[Invoice_Group]],0),MATCH($B$3,Allocations[#Headers],0))</f>
        <v>0</v>
      </c>
      <c r="AK107" s="46">
        <f>INDEX(Allocations[#All],MATCH($C106,Allocations[[#All],[Invoice_Group]],0),MATCH($B$3,Allocations[#Headers],0))</f>
        <v>0</v>
      </c>
      <c r="AL107" s="46">
        <f>INDEX(Allocations[#All],MATCH($C106,Allocations[[#All],[Invoice_Group]],0),MATCH($B$3,Allocations[#Headers],0))</f>
        <v>0</v>
      </c>
      <c r="AM107" s="46">
        <f>INDEX(Allocations[#All],MATCH($C106,Allocations[[#All],[Invoice_Group]],0),MATCH($B$3,Allocations[#Headers],0))</f>
        <v>0</v>
      </c>
      <c r="AN107" s="46">
        <f>INDEX(Allocations[#All],MATCH($C106,Allocations[[#All],[Invoice_Group]],0),MATCH($B$3,Allocations[#Headers],0))</f>
        <v>0</v>
      </c>
      <c r="AO107" s="46">
        <f>INDEX(Allocations[#All],MATCH($C106,Allocations[[#All],[Invoice_Group]],0),MATCH($B$3,Allocations[#Headers],0))</f>
        <v>0</v>
      </c>
      <c r="AP107" s="46">
        <f>INDEX(Allocations[#All],MATCH($C106,Allocations[[#All],[Invoice_Group]],0),MATCH($B$3,Allocations[#Headers],0))</f>
        <v>0</v>
      </c>
      <c r="AQ107" s="46">
        <f>INDEX(Allocations[#All],MATCH($C106,Allocations[[#All],[Invoice_Group]],0),MATCH($B$3,Allocations[#Headers],0))</f>
        <v>0</v>
      </c>
      <c r="AR107" s="46">
        <f>INDEX(Allocations[#All],MATCH($C106,Allocations[[#All],[Invoice_Group]],0),MATCH($B$3,Allocations[#Headers],0))</f>
        <v>0</v>
      </c>
      <c r="AS107" s="46">
        <f>INDEX(Allocations[#All],MATCH($C106,Allocations[[#All],[Invoice_Group]],0),MATCH($B$3,Allocations[#Headers],0))</f>
        <v>0</v>
      </c>
      <c r="AT107" s="46">
        <f>INDEX(Allocations[#All],MATCH($C106,Allocations[[#All],[Invoice_Group]],0),MATCH($B$3,Allocations[#Headers],0))</f>
        <v>0</v>
      </c>
      <c r="AU107" s="46">
        <f>INDEX(Allocations[#All],MATCH($C106,Allocations[[#All],[Invoice_Group]],0),MATCH($B$3,Allocations[#Headers],0))</f>
        <v>0</v>
      </c>
      <c r="AV107" s="46">
        <f>INDEX(Allocations[#All],MATCH($C106,Allocations[[#All],[Invoice_Group]],0),MATCH($B$3,Allocations[#Headers],0))</f>
        <v>0</v>
      </c>
      <c r="AW107" s="46">
        <f>INDEX(Allocations[#All],MATCH($C106,Allocations[[#All],[Invoice_Group]],0),MATCH($B$3,Allocations[#Headers],0))</f>
        <v>0</v>
      </c>
      <c r="AX107" s="46">
        <f>INDEX(Allocations[#All],MATCH($C106,Allocations[[#All],[Invoice_Group]],0),MATCH($B$3,Allocations[#Headers],0))</f>
        <v>0</v>
      </c>
      <c r="AY107" s="46">
        <f>INDEX(Allocations[#All],MATCH($C106,Allocations[[#All],[Invoice_Group]],0),MATCH($B$3,Allocations[#Headers],0))</f>
        <v>0</v>
      </c>
      <c r="AZ107" s="46">
        <f>INDEX(Allocations[#All],MATCH($C106,Allocations[[#All],[Invoice_Group]],0),MATCH($B$3,Allocations[#Headers],0))</f>
        <v>0</v>
      </c>
      <c r="BA107" s="46">
        <f>INDEX(Allocations[#All],MATCH($C106,Allocations[[#All],[Invoice_Group]],0),MATCH($B$3,Allocations[#Headers],0))</f>
        <v>0</v>
      </c>
      <c r="BB107" s="46">
        <f>INDEX(Allocations[#All],MATCH($C106,Allocations[[#All],[Invoice_Group]],0),MATCH($B$3,Allocations[#Headers],0))</f>
        <v>0</v>
      </c>
      <c r="BC107" s="46">
        <f>INDEX(Allocations[#All],MATCH($C106,Allocations[[#All],[Invoice_Group]],0),MATCH($B$3,Allocations[#Headers],0))</f>
        <v>0</v>
      </c>
      <c r="BD107" s="46">
        <f>INDEX(Allocations[#All],MATCH($C106,Allocations[[#All],[Invoice_Group]],0),MATCH($B$3,Allocations[#Headers],0))</f>
        <v>0</v>
      </c>
      <c r="BE107" s="46">
        <f>INDEX(Allocations[#All],MATCH($C106,Allocations[[#All],[Invoice_Group]],0),MATCH($B$3,Allocations[#Headers],0))</f>
        <v>0</v>
      </c>
      <c r="BF107" s="46">
        <f>INDEX(Allocations[#All],MATCH($C106,Allocations[[#All],[Invoice_Group]],0),MATCH($B$3,Allocations[#Headers],0))</f>
        <v>0</v>
      </c>
      <c r="BG107" s="46">
        <f>INDEX(Allocations[#All],MATCH($C106,Allocations[[#All],[Invoice_Group]],0),MATCH($B$3,Allocations[#Headers],0))</f>
        <v>0</v>
      </c>
      <c r="BH107" s="46">
        <f>INDEX(Allocations[#All],MATCH($C106,Allocations[[#All],[Invoice_Group]],0),MATCH($B$3,Allocations[#Headers],0))</f>
        <v>0</v>
      </c>
      <c r="BI107" s="46">
        <f>INDEX(Allocations[#All],MATCH($C106,Allocations[[#All],[Invoice_Group]],0),MATCH($B$3,Allocations[#Headers],0))</f>
        <v>0</v>
      </c>
      <c r="BJ107" s="46">
        <f>INDEX(Allocations[#All],MATCH($C106,Allocations[[#All],[Invoice_Group]],0),MATCH($B$3,Allocations[#Headers],0))</f>
        <v>0</v>
      </c>
      <c r="BK107" s="46">
        <f>INDEX(Allocations[#All],MATCH($C106,Allocations[[#All],[Invoice_Group]],0),MATCH($B$3,Allocations[#Headers],0))</f>
        <v>0</v>
      </c>
      <c r="BL107" s="46">
        <f>INDEX(Allocations[#All],MATCH($C106,Allocations[[#All],[Invoice_Group]],0),MATCH($B$3,Allocations[#Headers],0))</f>
        <v>0</v>
      </c>
      <c r="BM107" s="46">
        <f>INDEX(Allocations[#All],MATCH($C106,Allocations[[#All],[Invoice_Group]],0),MATCH($B$3,Allocations[#Headers],0))</f>
        <v>0</v>
      </c>
      <c r="BN107" s="46">
        <f>INDEX(Allocations[#All],MATCH($C106,Allocations[[#All],[Invoice_Group]],0),MATCH($B$3,Allocations[#Headers],0))</f>
        <v>0</v>
      </c>
      <c r="BO107" s="46">
        <f>INDEX(Allocations[#All],MATCH($C106,Allocations[[#All],[Invoice_Group]],0),MATCH($B$3,Allocations[#Headers],0))</f>
        <v>0</v>
      </c>
      <c r="BP107" s="46">
        <f>INDEX(Allocations[#All],MATCH($C106,Allocations[[#All],[Invoice_Group]],0),MATCH($B$3,Allocations[#Headers],0))</f>
        <v>0</v>
      </c>
      <c r="BQ107" s="46">
        <f>INDEX(Allocations[#All],MATCH($C106,Allocations[[#All],[Invoice_Group]],0),MATCH($B$3,Allocations[#Headers],0))</f>
        <v>0</v>
      </c>
      <c r="BR107" s="46">
        <f>INDEX(Allocations[#All],MATCH($C106,Allocations[[#All],[Invoice_Group]],0),MATCH($B$3,Allocations[#Headers],0))</f>
        <v>0</v>
      </c>
      <c r="BS107" s="46">
        <f>INDEX(Allocations[#All],MATCH($C106,Allocations[[#All],[Invoice_Group]],0),MATCH($B$3,Allocations[#Headers],0))</f>
        <v>0</v>
      </c>
      <c r="BT107" s="46">
        <f>INDEX(Allocations[#All],MATCH($C106,Allocations[[#All],[Invoice_Group]],0),MATCH($B$3,Allocations[#Headers],0))</f>
        <v>0</v>
      </c>
      <c r="BU107" s="46">
        <f>INDEX(Allocations[#All],MATCH($C106,Allocations[[#All],[Invoice_Group]],0),MATCH($B$3,Allocations[#Headers],0))</f>
        <v>0</v>
      </c>
      <c r="BV107" s="46">
        <f>INDEX(Allocations[#All],MATCH($C106,Allocations[[#All],[Invoice_Group]],0),MATCH($B$3,Allocations[#Headers],0))</f>
        <v>0</v>
      </c>
      <c r="BW107" s="46">
        <f>INDEX(Allocations[#All],MATCH($C106,Allocations[[#All],[Invoice_Group]],0),MATCH($B$3,Allocations[#Headers],0))</f>
        <v>0</v>
      </c>
      <c r="BX107" s="46">
        <f>INDEX(Allocations[#All],MATCH($C106,Allocations[[#All],[Invoice_Group]],0),MATCH($B$3,Allocations[#Headers],0))</f>
        <v>0</v>
      </c>
      <c r="BY107" s="46">
        <f>INDEX(Allocations[#All],MATCH($C106,Allocations[[#All],[Invoice_Group]],0),MATCH($B$3,Allocations[#Headers],0))</f>
        <v>0</v>
      </c>
      <c r="BZ107" s="46">
        <f>INDEX(Allocations[#All],MATCH($C106,Allocations[[#All],[Invoice_Group]],0),MATCH($B$3,Allocations[#Headers],0))</f>
        <v>0</v>
      </c>
      <c r="CA107" s="46">
        <f>INDEX(Allocations[#All],MATCH($C106,Allocations[[#All],[Invoice_Group]],0),MATCH($B$3,Allocations[#Headers],0))</f>
        <v>0</v>
      </c>
      <c r="CB107" s="46">
        <f>INDEX(Allocations[#All],MATCH($C106,Allocations[[#All],[Invoice_Group]],0),MATCH($B$3,Allocations[#Headers],0))</f>
        <v>0</v>
      </c>
      <c r="CC107" s="46">
        <f>INDEX(Allocations[#All],MATCH($C106,Allocations[[#All],[Invoice_Group]],0),MATCH($B$3,Allocations[#Headers],0))</f>
        <v>0</v>
      </c>
      <c r="CD107" s="46">
        <f>INDEX(Allocations[#All],MATCH($C106,Allocations[[#All],[Invoice_Group]],0),MATCH($B$3,Allocations[#Headers],0))</f>
        <v>0</v>
      </c>
      <c r="CE107" s="46">
        <f>INDEX(Allocations[#All],MATCH($C106,Allocations[[#All],[Invoice_Group]],0),MATCH($B$3,Allocations[#Headers],0))</f>
        <v>0</v>
      </c>
      <c r="CF107" s="46">
        <f>INDEX(Allocations[#All],MATCH($C106,Allocations[[#All],[Invoice_Group]],0),MATCH($B$3,Allocations[#Headers],0))</f>
        <v>0</v>
      </c>
      <c r="CG107" s="46">
        <f>INDEX(Allocations[#All],MATCH($C106,Allocations[[#All],[Invoice_Group]],0),MATCH($B$3,Allocations[#Headers],0))</f>
        <v>0</v>
      </c>
      <c r="CH107" s="46">
        <f>INDEX(Allocations[#All],MATCH($C106,Allocations[[#All],[Invoice_Group]],0),MATCH($B$3,Allocations[#Headers],0))</f>
        <v>0</v>
      </c>
      <c r="CI107" s="46">
        <f>INDEX(Allocations[#All],MATCH($C106,Allocations[[#All],[Invoice_Group]],0),MATCH($B$3,Allocations[#Headers],0))</f>
        <v>0</v>
      </c>
      <c r="CJ107" s="46">
        <f>INDEX(Allocations[#All],MATCH($C106,Allocations[[#All],[Invoice_Group]],0),MATCH($B$3,Allocations[#Headers],0))</f>
        <v>0</v>
      </c>
      <c r="CK107" s="46">
        <f>INDEX(Allocations[#All],MATCH($C106,Allocations[[#All],[Invoice_Group]],0),MATCH($B$3,Allocations[#Headers],0))</f>
        <v>0</v>
      </c>
      <c r="CL107" s="46">
        <f>INDEX(Allocations[#All],MATCH($C106,Allocations[[#All],[Invoice_Group]],0),MATCH($B$3,Allocations[#Headers],0))</f>
        <v>0</v>
      </c>
      <c r="CM107" s="46">
        <f>INDEX(Allocations[#All],MATCH($C106,Allocations[[#All],[Invoice_Group]],0),MATCH($B$3,Allocations[#Headers],0))</f>
        <v>0</v>
      </c>
      <c r="CN107" s="46">
        <f>INDEX(Allocations[#All],MATCH($C106,Allocations[[#All],[Invoice_Group]],0),MATCH($B$3,Allocations[#Headers],0))</f>
        <v>0</v>
      </c>
      <c r="CO107" s="46">
        <f>INDEX(Allocations[#All],MATCH($C106,Allocations[[#All],[Invoice_Group]],0),MATCH($B$3,Allocations[#Headers],0))</f>
        <v>0</v>
      </c>
      <c r="CP107" s="46">
        <f>INDEX(Allocations[#All],MATCH($C106,Allocations[[#All],[Invoice_Group]],0),MATCH($B$3,Allocations[#Headers],0))</f>
        <v>0</v>
      </c>
      <c r="CQ107" s="46">
        <f>INDEX(Allocations[#All],MATCH($C106,Allocations[[#All],[Invoice_Group]],0),MATCH($B$3,Allocations[#Headers],0))</f>
        <v>0</v>
      </c>
      <c r="CR107" s="46">
        <f>INDEX(Allocations[#All],MATCH($C106,Allocations[[#All],[Invoice_Group]],0),MATCH($B$3,Allocations[#Headers],0))</f>
        <v>0</v>
      </c>
      <c r="CS107" s="46">
        <f>INDEX(Allocations[#All],MATCH($C106,Allocations[[#All],[Invoice_Group]],0),MATCH($B$3,Allocations[#Headers],0))</f>
        <v>0</v>
      </c>
      <c r="CT107" s="46">
        <f>INDEX(Allocations[#All],MATCH($C106,Allocations[[#All],[Invoice_Group]],0),MATCH($B$3,Allocations[#Headers],0))</f>
        <v>0</v>
      </c>
      <c r="CU107" s="46">
        <f>INDEX(Allocations[#All],MATCH($C106,Allocations[[#All],[Invoice_Group]],0),MATCH($B$3,Allocations[#Headers],0))</f>
        <v>0</v>
      </c>
      <c r="CV107" s="46">
        <f>INDEX(Allocations[#All],MATCH($C106,Allocations[[#All],[Invoice_Group]],0),MATCH($B$3,Allocations[#Headers],0))</f>
        <v>0</v>
      </c>
      <c r="CW107" s="46">
        <f>INDEX(Allocations[#All],MATCH($C106,Allocations[[#All],[Invoice_Group]],0),MATCH($B$3,Allocations[#Headers],0))</f>
        <v>0</v>
      </c>
      <c r="CX107" s="46">
        <f>INDEX(Allocations[#All],MATCH($C106,Allocations[[#All],[Invoice_Group]],0),MATCH($B$3,Allocations[#Headers],0))</f>
        <v>0</v>
      </c>
      <c r="CY107" s="46">
        <f>INDEX(Allocations[#All],MATCH($C106,Allocations[[#All],[Invoice_Group]],0),MATCH($B$3,Allocations[#Headers],0))</f>
        <v>0</v>
      </c>
      <c r="CZ107" s="46">
        <f>INDEX(Allocations[#All],MATCH($C106,Allocations[[#All],[Invoice_Group]],0),MATCH($B$3,Allocations[#Headers],0))</f>
        <v>0</v>
      </c>
      <c r="DA107" s="46">
        <f>INDEX(Allocations[#All],MATCH($C106,Allocations[[#All],[Invoice_Group]],0),MATCH($B$3,Allocations[#Headers],0))</f>
        <v>0</v>
      </c>
      <c r="DB107" s="46">
        <f>INDEX(Allocations[#All],MATCH($C106,Allocations[[#All],[Invoice_Group]],0),MATCH($B$3,Allocations[#Headers],0))</f>
        <v>0</v>
      </c>
      <c r="DC107" s="46">
        <f>INDEX(Allocations[#All],MATCH($C106,Allocations[[#All],[Invoice_Group]],0),MATCH($B$3,Allocations[#Headers],0))</f>
        <v>0</v>
      </c>
      <c r="DD107" s="46">
        <f>INDEX(Allocations[#All],MATCH($C106,Allocations[[#All],[Invoice_Group]],0),MATCH($B$3,Allocations[#Headers],0))</f>
        <v>0</v>
      </c>
      <c r="DE107" s="46">
        <f>INDEX(Allocations[#All],MATCH($C106,Allocations[[#All],[Invoice_Group]],0),MATCH($B$3,Allocations[#Headers],0))</f>
        <v>0</v>
      </c>
      <c r="DF107" s="46">
        <f>INDEX(Allocations[#All],MATCH($C106,Allocations[[#All],[Invoice_Group]],0),MATCH($B$3,Allocations[#Headers],0))</f>
        <v>0</v>
      </c>
      <c r="DG107" s="46">
        <f>INDEX(Allocations[#All],MATCH($C106,Allocations[[#All],[Invoice_Group]],0),MATCH($B$3,Allocations[#Headers],0))</f>
        <v>0</v>
      </c>
      <c r="DH107" s="46">
        <f>INDEX(Allocations[#All],MATCH($C106,Allocations[[#All],[Invoice_Group]],0),MATCH($B$3,Allocations[#Headers],0))</f>
        <v>0</v>
      </c>
      <c r="DI107" s="46">
        <f>INDEX(Allocations[#All],MATCH($C106,Allocations[[#All],[Invoice_Group]],0),MATCH($B$3,Allocations[#Headers],0))</f>
        <v>0</v>
      </c>
      <c r="DJ107" s="46">
        <f>INDEX(Allocations[#All],MATCH($C106,Allocations[[#All],[Invoice_Group]],0),MATCH($B$3,Allocations[#Headers],0))</f>
        <v>0</v>
      </c>
      <c r="DK107" s="46">
        <f>INDEX(Allocations[#All],MATCH($C106,Allocations[[#All],[Invoice_Group]],0),MATCH($B$3,Allocations[#Headers],0))</f>
        <v>0</v>
      </c>
      <c r="DL107" s="46">
        <f>INDEX(Allocations[#All],MATCH($C106,Allocations[[#All],[Invoice_Group]],0),MATCH($B$3,Allocations[#Headers],0))</f>
        <v>0</v>
      </c>
      <c r="DM107" s="46">
        <f>INDEX(Allocations[#All],MATCH($C106,Allocations[[#All],[Invoice_Group]],0),MATCH($B$3,Allocations[#Headers],0))</f>
        <v>0</v>
      </c>
      <c r="DN107" s="46">
        <f>INDEX(Allocations[#All],MATCH($C106,Allocations[[#All],[Invoice_Group]],0),MATCH($B$3,Allocations[#Headers],0))</f>
        <v>0</v>
      </c>
      <c r="DO107" s="46">
        <f>INDEX(Allocations[#All],MATCH($C106,Allocations[[#All],[Invoice_Group]],0),MATCH($B$3,Allocations[#Headers],0))</f>
        <v>0</v>
      </c>
      <c r="DP107" s="46">
        <f>INDEX(Allocations[#All],MATCH($C106,Allocations[[#All],[Invoice_Group]],0),MATCH($B$3,Allocations[#Headers],0))</f>
        <v>0</v>
      </c>
      <c r="DQ107" s="46">
        <f>INDEX(Allocations[#All],MATCH($C106,Allocations[[#All],[Invoice_Group]],0),MATCH($B$3,Allocations[#Headers],0))</f>
        <v>0</v>
      </c>
      <c r="DR107" s="46">
        <f>INDEX(Allocations[#All],MATCH($C106,Allocations[[#All],[Invoice_Group]],0),MATCH($B$3,Allocations[#Headers],0))</f>
        <v>0</v>
      </c>
      <c r="DS107" s="46">
        <f>INDEX(Allocations[#All],MATCH($C106,Allocations[[#All],[Invoice_Group]],0),MATCH($B$3,Allocations[#Headers],0))</f>
        <v>0</v>
      </c>
      <c r="DT107" s="46">
        <f>INDEX(Allocations[#All],MATCH($C106,Allocations[[#All],[Invoice_Group]],0),MATCH($B$3,Allocations[#Headers],0))</f>
        <v>0</v>
      </c>
      <c r="DU107" s="46">
        <f>INDEX(Allocations[#All],MATCH($C106,Allocations[[#All],[Invoice_Group]],0),MATCH($B$3,Allocations[#Headers],0))</f>
        <v>0</v>
      </c>
      <c r="DV107" s="46">
        <f>INDEX(Allocations[#All],MATCH($C106,Allocations[[#All],[Invoice_Group]],0),MATCH($B$3,Allocations[#Headers],0))</f>
        <v>0</v>
      </c>
      <c r="DW107" s="46">
        <f>INDEX(Allocations[#All],MATCH($C106,Allocations[[#All],[Invoice_Group]],0),MATCH($B$3,Allocations[#Headers],0))</f>
        <v>0</v>
      </c>
      <c r="DX107" s="46">
        <f>INDEX(Allocations[#All],MATCH($C106,Allocations[[#All],[Invoice_Group]],0),MATCH($B$3,Allocations[#Headers],0))</f>
        <v>0</v>
      </c>
      <c r="DY107" s="46">
        <f>INDEX(Allocations[#All],MATCH($C106,Allocations[[#All],[Invoice_Group]],0),MATCH($B$3,Allocations[#Headers],0))</f>
        <v>0</v>
      </c>
      <c r="DZ107" s="46">
        <f>INDEX(Allocations[#All],MATCH($C106,Allocations[[#All],[Invoice_Group]],0),MATCH($B$3,Allocations[#Headers],0))</f>
        <v>0</v>
      </c>
      <c r="EA107" s="46">
        <f>INDEX(Allocations[#All],MATCH($C106,Allocations[[#All],[Invoice_Group]],0),MATCH($B$3,Allocations[#Headers],0))</f>
        <v>0</v>
      </c>
      <c r="EB107" s="46">
        <f>INDEX(Allocations[#All],MATCH($C106,Allocations[[#All],[Invoice_Group]],0),MATCH($B$3,Allocations[#Headers],0))</f>
        <v>0</v>
      </c>
      <c r="EC107" s="46">
        <f>INDEX(Allocations[#All],MATCH($C106,Allocations[[#All],[Invoice_Group]],0),MATCH($B$3,Allocations[#Headers],0))</f>
        <v>0</v>
      </c>
      <c r="ED107" s="46">
        <f>INDEX(Allocations[#All],MATCH($C106,Allocations[[#All],[Invoice_Group]],0),MATCH($B$3,Allocations[#Headers],0))</f>
        <v>0</v>
      </c>
      <c r="EE107" s="46">
        <f>INDEX(Allocations[#All],MATCH($C106,Allocations[[#All],[Invoice_Group]],0),MATCH($B$3,Allocations[#Headers],0))</f>
        <v>0</v>
      </c>
      <c r="EF107" s="46">
        <f>INDEX(Allocations[#All],MATCH($C106,Allocations[[#All],[Invoice_Group]],0),MATCH($B$3,Allocations[#Headers],0))</f>
        <v>0</v>
      </c>
      <c r="EG107" s="46">
        <f>INDEX(Allocations[#All],MATCH($C106,Allocations[[#All],[Invoice_Group]],0),MATCH($B$3,Allocations[#Headers],0))</f>
        <v>0</v>
      </c>
      <c r="EH107" s="46">
        <f>INDEX(Allocations[#All],MATCH($C106,Allocations[[#All],[Invoice_Group]],0),MATCH($B$3,Allocations[#Headers],0))</f>
        <v>0</v>
      </c>
      <c r="EI107" s="46">
        <f>INDEX(Allocations[#All],MATCH($C106,Allocations[[#All],[Invoice_Group]],0),MATCH($B$3,Allocations[#Headers],0))</f>
        <v>0</v>
      </c>
      <c r="EJ107" s="46">
        <f>INDEX(Allocations[#All],MATCH($C106,Allocations[[#All],[Invoice_Group]],0),MATCH($B$3,Allocations[#Headers],0))</f>
        <v>0</v>
      </c>
      <c r="EK107" s="46">
        <f>INDEX(Allocations[#All],MATCH($C106,Allocations[[#All],[Invoice_Group]],0),MATCH($B$3,Allocations[#Headers],0))</f>
        <v>0</v>
      </c>
      <c r="EL107" s="46">
        <f>INDEX(Allocations[#All],MATCH($C106,Allocations[[#All],[Invoice_Group]],0),MATCH($B$3,Allocations[#Headers],0))</f>
        <v>0</v>
      </c>
      <c r="EM107" s="46">
        <f>INDEX(Allocations[#All],MATCH($C106,Allocations[[#All],[Invoice_Group]],0),MATCH($B$3,Allocations[#Headers],0))</f>
        <v>0</v>
      </c>
      <c r="EN107" s="46">
        <f>INDEX(Allocations[#All],MATCH($C106,Allocations[[#All],[Invoice_Group]],0),MATCH($B$3,Allocations[#Headers],0))</f>
        <v>0</v>
      </c>
      <c r="EO107" s="46">
        <f>INDEX(Allocations[#All],MATCH($C106,Allocations[[#All],[Invoice_Group]],0),MATCH($B$3,Allocations[#Headers],0))</f>
        <v>0</v>
      </c>
      <c r="EP107" s="46">
        <f>INDEX(Allocations[#All],MATCH($C106,Allocations[[#All],[Invoice_Group]],0),MATCH($B$3,Allocations[#Headers],0))</f>
        <v>0</v>
      </c>
      <c r="EQ107" s="46">
        <f>INDEX(Allocations[#All],MATCH($C106,Allocations[[#All],[Invoice_Group]],0),MATCH($B$3,Allocations[#Headers],0))</f>
        <v>0</v>
      </c>
      <c r="ER107" s="46">
        <f>INDEX(Allocations[#All],MATCH($C106,Allocations[[#All],[Invoice_Group]],0),MATCH($B$3,Allocations[#Headers],0))</f>
        <v>0</v>
      </c>
      <c r="ES107" s="46">
        <f>INDEX(Allocations[#All],MATCH($C106,Allocations[[#All],[Invoice_Group]],0),MATCH($B$3,Allocations[#Headers],0))</f>
        <v>0</v>
      </c>
      <c r="ET107" s="46">
        <f>INDEX(Allocations[#All],MATCH($C106,Allocations[[#All],[Invoice_Group]],0),MATCH($B$3,Allocations[#Headers],0))</f>
        <v>0</v>
      </c>
      <c r="EU107" s="46">
        <f>INDEX(Allocations[#All],MATCH($C106,Allocations[[#All],[Invoice_Group]],0),MATCH($B$3,Allocations[#Headers],0))</f>
        <v>0</v>
      </c>
      <c r="EV107" s="46">
        <f>INDEX(Allocations[#All],MATCH($C106,Allocations[[#All],[Invoice_Group]],0),MATCH($B$3,Allocations[#Headers],0))</f>
        <v>0</v>
      </c>
      <c r="EW107" s="46">
        <f>INDEX(Allocations[#All],MATCH($C106,Allocations[[#All],[Invoice_Group]],0),MATCH($B$3,Allocations[#Headers],0))</f>
        <v>0</v>
      </c>
      <c r="EX107" s="46">
        <f>INDEX(Allocations[#All],MATCH($C106,Allocations[[#All],[Invoice_Group]],0),MATCH($B$3,Allocations[#Headers],0))</f>
        <v>0</v>
      </c>
      <c r="EY107" s="46">
        <f>INDEX(Allocations[#All],MATCH($C106,Allocations[[#All],[Invoice_Group]],0),MATCH($B$3,Allocations[#Headers],0))</f>
        <v>0</v>
      </c>
      <c r="EZ107" s="46">
        <f>INDEX(Allocations[#All],MATCH($C106,Allocations[[#All],[Invoice_Group]],0),MATCH($B$3,Allocations[#Headers],0))</f>
        <v>0</v>
      </c>
      <c r="FA107" s="46">
        <f>INDEX(Allocations[#All],MATCH($C106,Allocations[[#All],[Invoice_Group]],0),MATCH($B$3,Allocations[#Headers],0))</f>
        <v>0</v>
      </c>
      <c r="FB107" s="46">
        <f>INDEX(Allocations[#All],MATCH($C106,Allocations[[#All],[Invoice_Group]],0),MATCH($B$3,Allocations[#Headers],0))</f>
        <v>0</v>
      </c>
      <c r="FC107" s="46">
        <f>INDEX(Allocations[#All],MATCH($C106,Allocations[[#All],[Invoice_Group]],0),MATCH($B$3,Allocations[#Headers],0))</f>
        <v>0</v>
      </c>
      <c r="FD107" s="46">
        <f>INDEX(Allocations[#All],MATCH($C106,Allocations[[#All],[Invoice_Group]],0),MATCH($B$3,Allocations[#Headers],0))</f>
        <v>0</v>
      </c>
      <c r="FE107" s="46">
        <f>INDEX(Allocations[#All],MATCH($C106,Allocations[[#All],[Invoice_Group]],0),MATCH($B$3,Allocations[#Headers],0))</f>
        <v>0</v>
      </c>
      <c r="FF107" s="46">
        <f>INDEX(Allocations[#All],MATCH($C106,Allocations[[#All],[Invoice_Group]],0),MATCH($B$3,Allocations[#Headers],0))</f>
        <v>0</v>
      </c>
      <c r="FG107" s="46">
        <f>INDEX(Allocations[#All],MATCH($C106,Allocations[[#All],[Invoice_Group]],0),MATCH($B$3,Allocations[#Headers],0))</f>
        <v>0</v>
      </c>
      <c r="FH107" s="46">
        <f>INDEX(Allocations[#All],MATCH($C106,Allocations[[#All],[Invoice_Group]],0),MATCH($B$3,Allocations[#Headers],0))</f>
        <v>0</v>
      </c>
      <c r="FI107" s="46">
        <f>INDEX(Allocations[#All],MATCH($C106,Allocations[[#All],[Invoice_Group]],0),MATCH($B$3,Allocations[#Headers],0))</f>
        <v>0</v>
      </c>
      <c r="FJ107" s="46">
        <f>INDEX(Allocations[#All],MATCH($C106,Allocations[[#All],[Invoice_Group]],0),MATCH($B$3,Allocations[#Headers],0))</f>
        <v>0</v>
      </c>
      <c r="FK107" s="46">
        <f>INDEX(Allocations[#All],MATCH($C106,Allocations[[#All],[Invoice_Group]],0),MATCH($B$3,Allocations[#Headers],0))</f>
        <v>0</v>
      </c>
      <c r="FL107" s="46">
        <f>INDEX(Allocations[#All],MATCH($C106,Allocations[[#All],[Invoice_Group]],0),MATCH($B$3,Allocations[#Headers],0))</f>
        <v>0</v>
      </c>
      <c r="FM107" s="46">
        <f>INDEX(Allocations[#All],MATCH($C106,Allocations[[#All],[Invoice_Group]],0),MATCH($B$3,Allocations[#Headers],0))</f>
        <v>0</v>
      </c>
      <c r="FN107" s="46">
        <f>INDEX(Allocations[#All],MATCH($C106,Allocations[[#All],[Invoice_Group]],0),MATCH($B$3,Allocations[#Headers],0))</f>
        <v>0</v>
      </c>
      <c r="FO107" s="46">
        <f>INDEX(Allocations[#All],MATCH($C106,Allocations[[#All],[Invoice_Group]],0),MATCH($B$3,Allocations[#Headers],0))</f>
        <v>0</v>
      </c>
      <c r="FP107" s="46">
        <f>INDEX(Allocations[#All],MATCH($C106,Allocations[[#All],[Invoice_Group]],0),MATCH($B$3,Allocations[#Headers],0))</f>
        <v>0</v>
      </c>
      <c r="FQ107" s="46">
        <f>INDEX(Allocations[#All],MATCH($C106,Allocations[[#All],[Invoice_Group]],0),MATCH($B$3,Allocations[#Headers],0))</f>
        <v>0</v>
      </c>
      <c r="FR107" s="46">
        <f>INDEX(Allocations[#All],MATCH($C106,Allocations[[#All],[Invoice_Group]],0),MATCH($B$3,Allocations[#Headers],0))</f>
        <v>0</v>
      </c>
      <c r="FS107" s="46">
        <f>INDEX(Allocations[#All],MATCH($C106,Allocations[[#All],[Invoice_Group]],0),MATCH($B$3,Allocations[#Headers],0))</f>
        <v>0</v>
      </c>
      <c r="FT107" s="46">
        <f>INDEX(Allocations[#All],MATCH($C106,Allocations[[#All],[Invoice_Group]],0),MATCH($B$3,Allocations[#Headers],0))</f>
        <v>0</v>
      </c>
      <c r="FU107" s="46">
        <f>INDEX(Allocations[#All],MATCH($C106,Allocations[[#All],[Invoice_Group]],0),MATCH($B$3,Allocations[#Headers],0))</f>
        <v>0</v>
      </c>
      <c r="FV107" s="46">
        <f>INDEX(Allocations[#All],MATCH($C106,Allocations[[#All],[Invoice_Group]],0),MATCH($B$3,Allocations[#Headers],0))</f>
        <v>0</v>
      </c>
      <c r="FW107" s="46">
        <f>INDEX(Allocations[#All],MATCH($C106,Allocations[[#All],[Invoice_Group]],0),MATCH($B$3,Allocations[#Headers],0))</f>
        <v>0</v>
      </c>
      <c r="FX107" s="46">
        <f>INDEX(Allocations[#All],MATCH($C106,Allocations[[#All],[Invoice_Group]],0),MATCH($B$3,Allocations[#Headers],0))</f>
        <v>0</v>
      </c>
      <c r="FY107" s="46">
        <f>INDEX(Allocations[#All],MATCH($C106,Allocations[[#All],[Invoice_Group]],0),MATCH($B$3,Allocations[#Headers],0))</f>
        <v>0</v>
      </c>
      <c r="FZ107" s="46">
        <f>INDEX(Allocations[#All],MATCH($C106,Allocations[[#All],[Invoice_Group]],0),MATCH($B$3,Allocations[#Headers],0))</f>
        <v>0</v>
      </c>
      <c r="GA107" s="46">
        <f>INDEX(Allocations[#All],MATCH($C106,Allocations[[#All],[Invoice_Group]],0),MATCH($B$3,Allocations[#Headers],0))</f>
        <v>0</v>
      </c>
      <c r="GB107" s="46">
        <f>INDEX(Allocations[#All],MATCH($C106,Allocations[[#All],[Invoice_Group]],0),MATCH($B$3,Allocations[#Headers],0))</f>
        <v>0</v>
      </c>
      <c r="GC107" s="46">
        <f>INDEX(Allocations[#All],MATCH($C106,Allocations[[#All],[Invoice_Group]],0),MATCH($B$3,Allocations[#Headers],0))</f>
        <v>0</v>
      </c>
      <c r="GD107" s="46">
        <f>INDEX(Allocations[#All],MATCH($C106,Allocations[[#All],[Invoice_Group]],0),MATCH($B$3,Allocations[#Headers],0))</f>
        <v>0</v>
      </c>
      <c r="GE107" s="46">
        <f>INDEX(Allocations[#All],MATCH($C106,Allocations[[#All],[Invoice_Group]],0),MATCH($B$3,Allocations[#Headers],0))</f>
        <v>0</v>
      </c>
      <c r="GF107" s="46">
        <f>INDEX(Allocations[#All],MATCH($C106,Allocations[[#All],[Invoice_Group]],0),MATCH($B$3,Allocations[#Headers],0))</f>
        <v>0</v>
      </c>
      <c r="GG107" s="46">
        <f>INDEX(Allocations[#All],MATCH($C106,Allocations[[#All],[Invoice_Group]],0),MATCH($B$3,Allocations[#Headers],0))</f>
        <v>0</v>
      </c>
      <c r="GH107" s="46">
        <f>INDEX(Allocations[#All],MATCH($C106,Allocations[[#All],[Invoice_Group]],0),MATCH($B$3,Allocations[#Headers],0))</f>
        <v>0</v>
      </c>
      <c r="GI107" s="46">
        <f>INDEX(Allocations[#All],MATCH($C106,Allocations[[#All],[Invoice_Group]],0),MATCH($B$3,Allocations[#Headers],0))</f>
        <v>0</v>
      </c>
      <c r="GJ107" s="46">
        <f>INDEX(Allocations[#All],MATCH($C106,Allocations[[#All],[Invoice_Group]],0),MATCH($B$3,Allocations[#Headers],0))</f>
        <v>0</v>
      </c>
      <c r="GK107" s="46">
        <f>INDEX(Allocations[#All],MATCH($C106,Allocations[[#All],[Invoice_Group]],0),MATCH($B$3,Allocations[#Headers],0))</f>
        <v>0</v>
      </c>
      <c r="GL107" s="46">
        <f>INDEX(Allocations[#All],MATCH($C106,Allocations[[#All],[Invoice_Group]],0),MATCH($B$3,Allocations[#Headers],0))</f>
        <v>0</v>
      </c>
      <c r="GM107" s="46">
        <f>INDEX(Allocations[#All],MATCH($C106,Allocations[[#All],[Invoice_Group]],0),MATCH($B$3,Allocations[#Headers],0))</f>
        <v>0</v>
      </c>
      <c r="GN107" s="46">
        <f>INDEX(Allocations[#All],MATCH($C106,Allocations[[#All],[Invoice_Group]],0),MATCH($B$3,Allocations[#Headers],0))</f>
        <v>0</v>
      </c>
      <c r="GO107" s="46">
        <f>INDEX(Allocations[#All],MATCH($C106,Allocations[[#All],[Invoice_Group]],0),MATCH($B$3,Allocations[#Headers],0))</f>
        <v>0</v>
      </c>
      <c r="GP107" s="46">
        <f>INDEX(Allocations[#All],MATCH($C106,Allocations[[#All],[Invoice_Group]],0),MATCH($B$3,Allocations[#Headers],0))</f>
        <v>0</v>
      </c>
      <c r="GQ107" s="46">
        <f>INDEX(Allocations[#All],MATCH($C106,Allocations[[#All],[Invoice_Group]],0),MATCH($B$3,Allocations[#Headers],0))</f>
        <v>0</v>
      </c>
      <c r="GR107" s="46">
        <f>INDEX(Allocations[#All],MATCH($C106,Allocations[[#All],[Invoice_Group]],0),MATCH($B$3,Allocations[#Headers],0))</f>
        <v>0</v>
      </c>
      <c r="GS107" s="46">
        <f>INDEX(Allocations[#All],MATCH($C106,Allocations[[#All],[Invoice_Group]],0),MATCH($B$3,Allocations[#Headers],0))</f>
        <v>0</v>
      </c>
      <c r="GT107" s="46">
        <f>INDEX(Allocations[#All],MATCH($C106,Allocations[[#All],[Invoice_Group]],0),MATCH($B$3,Allocations[#Headers],0))</f>
        <v>0</v>
      </c>
      <c r="GU107" s="46">
        <f>INDEX(Allocations[#All],MATCH($C106,Allocations[[#All],[Invoice_Group]],0),MATCH($B$3,Allocations[#Headers],0))</f>
        <v>0</v>
      </c>
      <c r="GV107" s="46">
        <f>INDEX(Allocations[#All],MATCH($C106,Allocations[[#All],[Invoice_Group]],0),MATCH($B$3,Allocations[#Headers],0))</f>
        <v>0</v>
      </c>
      <c r="GW107" s="46">
        <f>INDEX(Allocations[#All],MATCH($C106,Allocations[[#All],[Invoice_Group]],0),MATCH($B$3,Allocations[#Headers],0))</f>
        <v>0</v>
      </c>
      <c r="GX107" s="46">
        <f>INDEX(Allocations[#All],MATCH($C106,Allocations[[#All],[Invoice_Group]],0),MATCH($B$3,Allocations[#Headers],0))</f>
        <v>0</v>
      </c>
      <c r="GY107" s="46">
        <f>INDEX(Allocations[#All],MATCH($C106,Allocations[[#All],[Invoice_Group]],0),MATCH($B$3,Allocations[#Headers],0))</f>
        <v>0</v>
      </c>
      <c r="GZ107" s="46">
        <f>INDEX(Allocations[#All],MATCH($C106,Allocations[[#All],[Invoice_Group]],0),MATCH($B$3,Allocations[#Headers],0))</f>
        <v>0</v>
      </c>
      <c r="HA107" s="46">
        <f>INDEX(Allocations[#All],MATCH($C106,Allocations[[#All],[Invoice_Group]],0),MATCH($B$3,Allocations[#Headers],0))</f>
        <v>0</v>
      </c>
      <c r="HB107" s="46">
        <f>INDEX(Allocations[#All],MATCH($C106,Allocations[[#All],[Invoice_Group]],0),MATCH($B$3,Allocations[#Headers],0))</f>
        <v>0</v>
      </c>
      <c r="HC107" s="46">
        <f>INDEX(Allocations[#All],MATCH($C106,Allocations[[#All],[Invoice_Group]],0),MATCH($B$3,Allocations[#Headers],0))</f>
        <v>0</v>
      </c>
      <c r="HD107" s="46">
        <f>INDEX(Allocations[#All],MATCH($C106,Allocations[[#All],[Invoice_Group]],0),MATCH($B$3,Allocations[#Headers],0))</f>
        <v>0</v>
      </c>
      <c r="HE107" s="46">
        <f>INDEX(Allocations[#All],MATCH($C106,Allocations[[#All],[Invoice_Group]],0),MATCH($B$3,Allocations[#Headers],0))</f>
        <v>0</v>
      </c>
      <c r="HF107" s="46">
        <f>INDEX(Allocations[#All],MATCH($C106,Allocations[[#All],[Invoice_Group]],0),MATCH($B$3,Allocations[#Headers],0))</f>
        <v>0</v>
      </c>
      <c r="HG107" s="46">
        <f>INDEX(Allocations[#All],MATCH($C106,Allocations[[#All],[Invoice_Group]],0),MATCH($B$3,Allocations[#Headers],0))</f>
        <v>0</v>
      </c>
      <c r="HH107" s="46">
        <f>INDEX(Allocations[#All],MATCH($C106,Allocations[[#All],[Invoice_Group]],0),MATCH($B$3,Allocations[#Headers],0))</f>
        <v>0</v>
      </c>
      <c r="HI107" s="46">
        <f>INDEX(Allocations[#All],MATCH($C106,Allocations[[#All],[Invoice_Group]],0),MATCH($B$3,Allocations[#Headers],0))</f>
        <v>0</v>
      </c>
      <c r="HJ107" s="46">
        <f>INDEX(Allocations[#All],MATCH($C106,Allocations[[#All],[Invoice_Group]],0),MATCH($B$3,Allocations[#Headers],0))</f>
        <v>0</v>
      </c>
      <c r="HK107" s="46">
        <f>INDEX(Allocations[#All],MATCH($C106,Allocations[[#All],[Invoice_Group]],0),MATCH($B$3,Allocations[#Headers],0))</f>
        <v>0</v>
      </c>
      <c r="HL107" s="46">
        <f>INDEX(Allocations[#All],MATCH($C106,Allocations[[#All],[Invoice_Group]],0),MATCH($B$3,Allocations[#Headers],0))</f>
        <v>0</v>
      </c>
      <c r="HM107" s="46">
        <f>INDEX(Allocations[#All],MATCH($C106,Allocations[[#All],[Invoice_Group]],0),MATCH($B$3,Allocations[#Headers],0))</f>
        <v>0</v>
      </c>
      <c r="HN107" s="46">
        <f>INDEX(Allocations[#All],MATCH($C106,Allocations[[#All],[Invoice_Group]],0),MATCH($B$3,Allocations[#Headers],0))</f>
        <v>0</v>
      </c>
      <c r="HO107" s="46">
        <f>INDEX(Allocations[#All],MATCH($C106,Allocations[[#All],[Invoice_Group]],0),MATCH($B$3,Allocations[#Headers],0))</f>
        <v>0</v>
      </c>
      <c r="HP107" s="46">
        <f>INDEX(Allocations[#All],MATCH($C106,Allocations[[#All],[Invoice_Group]],0),MATCH($B$3,Allocations[#Headers],0))</f>
        <v>0</v>
      </c>
      <c r="HQ107" s="46">
        <f>INDEX(Allocations[#All],MATCH($C106,Allocations[[#All],[Invoice_Group]],0),MATCH($B$3,Allocations[#Headers],0))</f>
        <v>0</v>
      </c>
      <c r="HR107" s="46">
        <f>INDEX(Allocations[#All],MATCH($C106,Allocations[[#All],[Invoice_Group]],0),MATCH($B$3,Allocations[#Headers],0))</f>
        <v>0</v>
      </c>
      <c r="HS107" s="46">
        <f>INDEX(Allocations[#All],MATCH($C106,Allocations[[#All],[Invoice_Group]],0),MATCH($B$3,Allocations[#Headers],0))</f>
        <v>0</v>
      </c>
      <c r="HT107" s="46">
        <f>INDEX(Allocations[#All],MATCH($C106,Allocations[[#All],[Invoice_Group]],0),MATCH($B$3,Allocations[#Headers],0))</f>
        <v>0</v>
      </c>
      <c r="HU107" s="46">
        <f>INDEX(Allocations[#All],MATCH($C106,Allocations[[#All],[Invoice_Group]],0),MATCH($B$3,Allocations[#Headers],0))</f>
        <v>0</v>
      </c>
      <c r="HV107" s="46">
        <f>INDEX(Allocations[#All],MATCH($C106,Allocations[[#All],[Invoice_Group]],0),MATCH($B$3,Allocations[#Headers],0))</f>
        <v>0</v>
      </c>
      <c r="HW107" s="46">
        <f>INDEX(Allocations[#All],MATCH($C106,Allocations[[#All],[Invoice_Group]],0),MATCH($B$3,Allocations[#Headers],0))</f>
        <v>0</v>
      </c>
      <c r="HX107" s="46">
        <f>INDEX(Allocations[#All],MATCH($C106,Allocations[[#All],[Invoice_Group]],0),MATCH($B$3,Allocations[#Headers],0))</f>
        <v>0</v>
      </c>
      <c r="HY107" s="46">
        <f>INDEX(Allocations[#All],MATCH($C106,Allocations[[#All],[Invoice_Group]],0),MATCH($B$3,Allocations[#Headers],0))</f>
        <v>0</v>
      </c>
      <c r="HZ107" s="46">
        <f>INDEX(Allocations[#All],MATCH($C106,Allocations[[#All],[Invoice_Group]],0),MATCH($B$3,Allocations[#Headers],0))</f>
        <v>0</v>
      </c>
      <c r="IA107" s="46">
        <f>INDEX(Allocations[#All],MATCH($C106,Allocations[[#All],[Invoice_Group]],0),MATCH($B$3,Allocations[#Headers],0))</f>
        <v>0</v>
      </c>
      <c r="IB107" s="46">
        <f>INDEX(Allocations[#All],MATCH($C106,Allocations[[#All],[Invoice_Group]],0),MATCH($B$3,Allocations[#Headers],0))</f>
        <v>0</v>
      </c>
      <c r="IC107" s="46">
        <f>INDEX(Allocations[#All],MATCH($C106,Allocations[[#All],[Invoice_Group]],0),MATCH($B$3,Allocations[#Headers],0))</f>
        <v>0</v>
      </c>
      <c r="ID107" s="46">
        <f>INDEX(Allocations[#All],MATCH($C106,Allocations[[#All],[Invoice_Group]],0),MATCH($B$3,Allocations[#Headers],0))</f>
        <v>0</v>
      </c>
      <c r="IE107" s="46">
        <f>INDEX(Allocations[#All],MATCH($C106,Allocations[[#All],[Invoice_Group]],0),MATCH($B$3,Allocations[#Headers],0))</f>
        <v>0</v>
      </c>
      <c r="IF107" s="46">
        <f>INDEX(Allocations[#All],MATCH($C106,Allocations[[#All],[Invoice_Group]],0),MATCH($B$3,Allocations[#Headers],0))</f>
        <v>0</v>
      </c>
      <c r="IG107" s="46">
        <f>INDEX(Allocations[#All],MATCH($C106,Allocations[[#All],[Invoice_Group]],0),MATCH($B$3,Allocations[#Headers],0))</f>
        <v>0</v>
      </c>
      <c r="IH107" s="46">
        <f>INDEX(Allocations[#All],MATCH($C106,Allocations[[#All],[Invoice_Group]],0),MATCH($B$3,Allocations[#Headers],0))</f>
        <v>0</v>
      </c>
      <c r="II107" s="46">
        <f>INDEX(Allocations[#All],MATCH($C106,Allocations[[#All],[Invoice_Group]],0),MATCH($B$3,Allocations[#Headers],0))</f>
        <v>0</v>
      </c>
      <c r="IJ107" s="46">
        <f>INDEX(Allocations[#All],MATCH($C106,Allocations[[#All],[Invoice_Group]],0),MATCH($B$3,Allocations[#Headers],0))</f>
        <v>0</v>
      </c>
      <c r="IK107" s="46">
        <f>INDEX(Allocations[#All],MATCH($C106,Allocations[[#All],[Invoice_Group]],0),MATCH($B$3,Allocations[#Headers],0))</f>
        <v>0</v>
      </c>
      <c r="IL107" s="46">
        <f>INDEX(Allocations[#All],MATCH($C106,Allocations[[#All],[Invoice_Group]],0),MATCH($B$3,Allocations[#Headers],0))</f>
        <v>0</v>
      </c>
      <c r="IM107" s="46">
        <f>INDEX(Allocations[#All],MATCH($C106,Allocations[[#All],[Invoice_Group]],0),MATCH($B$3,Allocations[#Headers],0))</f>
        <v>0</v>
      </c>
      <c r="IN107" s="46">
        <f>INDEX(Allocations[#All],MATCH($C106,Allocations[[#All],[Invoice_Group]],0),MATCH($B$3,Allocations[#Headers],0))</f>
        <v>0</v>
      </c>
      <c r="IO107" s="46">
        <f>INDEX(Allocations[#All],MATCH($C106,Allocations[[#All],[Invoice_Group]],0),MATCH($B$3,Allocations[#Headers],0))</f>
        <v>0</v>
      </c>
      <c r="IP107" s="46">
        <f>INDEX(Allocations[#All],MATCH($C106,Allocations[[#All],[Invoice_Group]],0),MATCH($B$3,Allocations[#Headers],0))</f>
        <v>0</v>
      </c>
      <c r="IQ107" s="46">
        <f>INDEX(Allocations[#All],MATCH($C106,Allocations[[#All],[Invoice_Group]],0),MATCH($B$3,Allocations[#Headers],0))</f>
        <v>0</v>
      </c>
      <c r="IR107" s="46">
        <f>INDEX(Allocations[#All],MATCH($C106,Allocations[[#All],[Invoice_Group]],0),MATCH($B$3,Allocations[#Headers],0))</f>
        <v>0</v>
      </c>
      <c r="IS107" s="46">
        <f>INDEX(Allocations[#All],MATCH($C106,Allocations[[#All],[Invoice_Group]],0),MATCH($B$3,Allocations[#Headers],0))</f>
        <v>0</v>
      </c>
      <c r="IT107" s="46">
        <f>INDEX(Allocations[#All],MATCH($C106,Allocations[[#All],[Invoice_Group]],0),MATCH($B$3,Allocations[#Headers],0))</f>
        <v>0</v>
      </c>
      <c r="IU107" s="46">
        <f>INDEX(Allocations[#All],MATCH($C106,Allocations[[#All],[Invoice_Group]],0),MATCH($B$3,Allocations[#Headers],0))</f>
        <v>0</v>
      </c>
      <c r="IV107" s="46">
        <f>INDEX(Allocations[#All],MATCH($C106,Allocations[[#All],[Invoice_Group]],0),MATCH($B$3,Allocations[#Headers],0))</f>
        <v>0</v>
      </c>
      <c r="IW107" s="46">
        <f>INDEX(Allocations[#All],MATCH($C106,Allocations[[#All],[Invoice_Group]],0),MATCH($B$3,Allocations[#Headers],0))</f>
        <v>0</v>
      </c>
      <c r="IX107" s="46">
        <f>INDEX(Allocations[#All],MATCH($C106,Allocations[[#All],[Invoice_Group]],0),MATCH($B$3,Allocations[#Headers],0))</f>
        <v>0</v>
      </c>
      <c r="IY107" s="46">
        <f>INDEX(Allocations[#All],MATCH($C106,Allocations[[#All],[Invoice_Group]],0),MATCH($B$3,Allocations[#Headers],0))</f>
        <v>0</v>
      </c>
      <c r="IZ107" s="46">
        <f>INDEX(Allocations[#All],MATCH($C106,Allocations[[#All],[Invoice_Group]],0),MATCH($B$3,Allocations[#Headers],0))</f>
        <v>0</v>
      </c>
      <c r="JA107" s="46">
        <f>INDEX(Allocations[#All],MATCH($C106,Allocations[[#All],[Invoice_Group]],0),MATCH($B$3,Allocations[#Headers],0))</f>
        <v>0</v>
      </c>
      <c r="JB107" s="46">
        <f>INDEX(Allocations[#All],MATCH($C106,Allocations[[#All],[Invoice_Group]],0),MATCH($B$3,Allocations[#Headers],0))</f>
        <v>0</v>
      </c>
      <c r="JC107" s="46">
        <f>INDEX(Allocations[#All],MATCH($C106,Allocations[[#All],[Invoice_Group]],0),MATCH($B$3,Allocations[#Headers],0))</f>
        <v>0</v>
      </c>
      <c r="JD107" s="46">
        <f>INDEX(Allocations[#All],MATCH($C106,Allocations[[#All],[Invoice_Group]],0),MATCH($B$3,Allocations[#Headers],0))</f>
        <v>0</v>
      </c>
      <c r="JE107" s="46">
        <f>INDEX(Allocations[#All],MATCH($C106,Allocations[[#All],[Invoice_Group]],0),MATCH($B$3,Allocations[#Headers],0))</f>
        <v>0</v>
      </c>
      <c r="JF107" s="46">
        <f>INDEX(Allocations[#All],MATCH($C106,Allocations[[#All],[Invoice_Group]],0),MATCH($B$3,Allocations[#Headers],0))</f>
        <v>0</v>
      </c>
      <c r="JG107" s="46">
        <f>INDEX(Allocations[#All],MATCH($C106,Allocations[[#All],[Invoice_Group]],0),MATCH($B$3,Allocations[#Headers],0))</f>
        <v>0</v>
      </c>
      <c r="JH107" s="46">
        <f>INDEX(Allocations[#All],MATCH($C106,Allocations[[#All],[Invoice_Group]],0),MATCH($B$3,Allocations[#Headers],0))</f>
        <v>0</v>
      </c>
      <c r="JI107" s="46">
        <f>INDEX(Allocations[#All],MATCH($C106,Allocations[[#All],[Invoice_Group]],0),MATCH($B$3,Allocations[#Headers],0))</f>
        <v>0</v>
      </c>
      <c r="JJ107" s="46">
        <f>INDEX(Allocations[#All],MATCH($C106,Allocations[[#All],[Invoice_Group]],0),MATCH($B$3,Allocations[#Headers],0))</f>
        <v>0</v>
      </c>
      <c r="JK107" s="46">
        <f>INDEX(Allocations[#All],MATCH($C106,Allocations[[#All],[Invoice_Group]],0),MATCH($B$3,Allocations[#Headers],0))</f>
        <v>0</v>
      </c>
      <c r="JL107" s="46">
        <f>INDEX(Allocations[#All],MATCH($C106,Allocations[[#All],[Invoice_Group]],0),MATCH($B$3,Allocations[#Headers],0))</f>
        <v>0</v>
      </c>
      <c r="JM107" s="46">
        <f>INDEX(Allocations[#All],MATCH($C106,Allocations[[#All],[Invoice_Group]],0),MATCH($B$3,Allocations[#Headers],0))</f>
        <v>0</v>
      </c>
      <c r="JN107" s="46">
        <f>INDEX(Allocations[#All],MATCH($C106,Allocations[[#All],[Invoice_Group]],0),MATCH($B$3,Allocations[#Headers],0))</f>
        <v>0</v>
      </c>
      <c r="JO107" s="46">
        <f>INDEX(Allocations[#All],MATCH($C106,Allocations[[#All],[Invoice_Group]],0),MATCH($B$3,Allocations[#Headers],0))</f>
        <v>0</v>
      </c>
      <c r="JP107" s="46">
        <f>INDEX(Allocations[#All],MATCH($C106,Allocations[[#All],[Invoice_Group]],0),MATCH($B$3,Allocations[#Headers],0))</f>
        <v>0</v>
      </c>
      <c r="JQ107" s="46">
        <f>INDEX(Allocations[#All],MATCH($C106,Allocations[[#All],[Invoice_Group]],0),MATCH($B$3,Allocations[#Headers],0))</f>
        <v>0</v>
      </c>
      <c r="JR107" s="46">
        <f>INDEX(Allocations[#All],MATCH($C106,Allocations[[#All],[Invoice_Group]],0),MATCH($B$3,Allocations[#Headers],0))</f>
        <v>0</v>
      </c>
      <c r="JS107" s="46">
        <f>INDEX(Allocations[#All],MATCH($C106,Allocations[[#All],[Invoice_Group]],0),MATCH($B$3,Allocations[#Headers],0))</f>
        <v>0</v>
      </c>
      <c r="JT107" s="46">
        <f>INDEX(Allocations[#All],MATCH($C106,Allocations[[#All],[Invoice_Group]],0),MATCH($B$3,Allocations[#Headers],0))</f>
        <v>0</v>
      </c>
      <c r="JU107" s="46">
        <f>INDEX(Allocations[#All],MATCH($C106,Allocations[[#All],[Invoice_Group]],0),MATCH($B$3,Allocations[#Headers],0))</f>
        <v>0</v>
      </c>
      <c r="JV107" s="46">
        <f>INDEX(Allocations[#All],MATCH($C106,Allocations[[#All],[Invoice_Group]],0),MATCH($B$3,Allocations[#Headers],0))</f>
        <v>0</v>
      </c>
      <c r="JW107" s="46">
        <f>INDEX(Allocations[#All],MATCH($C106,Allocations[[#All],[Invoice_Group]],0),MATCH($B$3,Allocations[#Headers],0))</f>
        <v>0</v>
      </c>
      <c r="JX107" s="46">
        <f>INDEX(Allocations[#All],MATCH($C106,Allocations[[#All],[Invoice_Group]],0),MATCH($B$3,Allocations[#Headers],0))</f>
        <v>0</v>
      </c>
      <c r="JY107" s="46">
        <f>INDEX(Allocations[#All],MATCH($C106,Allocations[[#All],[Invoice_Group]],0),MATCH($B$3,Allocations[#Headers],0))</f>
        <v>0</v>
      </c>
      <c r="JZ107" s="46">
        <f>INDEX(Allocations[#All],MATCH($C106,Allocations[[#All],[Invoice_Group]],0),MATCH($B$3,Allocations[#Headers],0))</f>
        <v>0</v>
      </c>
      <c r="KA107" s="46">
        <f>INDEX(Allocations[#All],MATCH($C106,Allocations[[#All],[Invoice_Group]],0),MATCH($B$3,Allocations[#Headers],0))</f>
        <v>0</v>
      </c>
      <c r="KB107" s="46">
        <f>INDEX(Allocations[#All],MATCH($C106,Allocations[[#All],[Invoice_Group]],0),MATCH($B$3,Allocations[#Headers],0))</f>
        <v>0</v>
      </c>
      <c r="KC107" s="46">
        <f>INDEX(Allocations[#All],MATCH($C106,Allocations[[#All],[Invoice_Group]],0),MATCH($B$3,Allocations[#Headers],0))</f>
        <v>0</v>
      </c>
      <c r="KD107" s="46">
        <f>INDEX(Allocations[#All],MATCH($C106,Allocations[[#All],[Invoice_Group]],0),MATCH($B$3,Allocations[#Headers],0))</f>
        <v>0</v>
      </c>
      <c r="KE107" s="46">
        <f>INDEX(Allocations[#All],MATCH($C106,Allocations[[#All],[Invoice_Group]],0),MATCH($B$3,Allocations[#Headers],0))</f>
        <v>0</v>
      </c>
      <c r="KF107" s="46">
        <f>INDEX(Allocations[#All],MATCH($C106,Allocations[[#All],[Invoice_Group]],0),MATCH($B$3,Allocations[#Headers],0))</f>
        <v>0</v>
      </c>
      <c r="KG107" s="46">
        <f>INDEX(Allocations[#All],MATCH($C106,Allocations[[#All],[Invoice_Group]],0),MATCH($B$3,Allocations[#Headers],0))</f>
        <v>0</v>
      </c>
      <c r="KH107" s="46">
        <f>INDEX(Allocations[#All],MATCH($C106,Allocations[[#All],[Invoice_Group]],0),MATCH($B$3,Allocations[#Headers],0))</f>
        <v>0</v>
      </c>
      <c r="KI107" s="46">
        <f>INDEX(Allocations[#All],MATCH($C106,Allocations[[#All],[Invoice_Group]],0),MATCH($B$3,Allocations[#Headers],0))</f>
        <v>0</v>
      </c>
      <c r="KJ107" s="46">
        <f>INDEX(Allocations[#All],MATCH($C106,Allocations[[#All],[Invoice_Group]],0),MATCH($B$3,Allocations[#Headers],0))</f>
        <v>0</v>
      </c>
      <c r="KK107" s="46">
        <f>INDEX(Allocations[#All],MATCH($C106,Allocations[[#All],[Invoice_Group]],0),MATCH($B$3,Allocations[#Headers],0))</f>
        <v>0</v>
      </c>
      <c r="KL107" s="46">
        <f>INDEX(Allocations[#All],MATCH($C106,Allocations[[#All],[Invoice_Group]],0),MATCH($B$3,Allocations[#Headers],0))</f>
        <v>0</v>
      </c>
      <c r="KM107" s="46">
        <f>INDEX(Allocations[#All],MATCH($C106,Allocations[[#All],[Invoice_Group]],0),MATCH($B$3,Allocations[#Headers],0))</f>
        <v>0</v>
      </c>
      <c r="KN107" s="46">
        <f>INDEX(Allocations[#All],MATCH($C106,Allocations[[#All],[Invoice_Group]],0),MATCH($B$3,Allocations[#Headers],0))</f>
        <v>0</v>
      </c>
      <c r="KO107" s="46">
        <f>INDEX(Allocations[#All],MATCH($C106,Allocations[[#All],[Invoice_Group]],0),MATCH($B$3,Allocations[#Headers],0))</f>
        <v>0</v>
      </c>
      <c r="KP107" s="46">
        <f>INDEX(Allocations[#All],MATCH($C106,Allocations[[#All],[Invoice_Group]],0),MATCH($B$3,Allocations[#Headers],0))</f>
        <v>0</v>
      </c>
      <c r="KQ107" s="46">
        <f>INDEX(Allocations[#All],MATCH($C106,Allocations[[#All],[Invoice_Group]],0),MATCH($B$3,Allocations[#Headers],0))</f>
        <v>0</v>
      </c>
      <c r="KR107" s="46">
        <f>INDEX(Allocations[#All],MATCH($C106,Allocations[[#All],[Invoice_Group]],0),MATCH($B$3,Allocations[#Headers],0))</f>
        <v>0</v>
      </c>
      <c r="KS107" s="46">
        <f>INDEX(Allocations[#All],MATCH($C106,Allocations[[#All],[Invoice_Group]],0),MATCH($B$3,Allocations[#Headers],0))</f>
        <v>0</v>
      </c>
      <c r="KT107" s="46">
        <f>INDEX(Allocations[#All],MATCH($C106,Allocations[[#All],[Invoice_Group]],0),MATCH($B$3,Allocations[#Headers],0))</f>
        <v>0</v>
      </c>
      <c r="KU107" s="46">
        <f>INDEX(Allocations[#All],MATCH($C106,Allocations[[#All],[Invoice_Group]],0),MATCH($B$3,Allocations[#Headers],0))</f>
        <v>0</v>
      </c>
      <c r="KV107" s="46">
        <f>INDEX(Allocations[#All],MATCH($C106,Allocations[[#All],[Invoice_Group]],0),MATCH($B$3,Allocations[#Headers],0))</f>
        <v>0</v>
      </c>
      <c r="KW107" s="46">
        <f>INDEX(Allocations[#All],MATCH($C106,Allocations[[#All],[Invoice_Group]],0),MATCH($B$3,Allocations[#Headers],0))</f>
        <v>0</v>
      </c>
      <c r="KX107" s="46">
        <f>INDEX(Allocations[#All],MATCH($C106,Allocations[[#All],[Invoice_Group]],0),MATCH($B$3,Allocations[#Headers],0))</f>
        <v>0</v>
      </c>
      <c r="KY107" s="46">
        <f>INDEX(Allocations[#All],MATCH($C106,Allocations[[#All],[Invoice_Group]],0),MATCH($B$3,Allocations[#Headers],0))</f>
        <v>0</v>
      </c>
      <c r="KZ107" s="46">
        <f>INDEX(Allocations[#All],MATCH($C106,Allocations[[#All],[Invoice_Group]],0),MATCH($B$3,Allocations[#Headers],0))</f>
        <v>0</v>
      </c>
      <c r="LA107" s="46">
        <f>INDEX(Allocations[#All],MATCH($C106,Allocations[[#All],[Invoice_Group]],0),MATCH($B$3,Allocations[#Headers],0))</f>
        <v>0</v>
      </c>
      <c r="LB107" s="46">
        <f>INDEX(Allocations[#All],MATCH($C106,Allocations[[#All],[Invoice_Group]],0),MATCH($B$3,Allocations[#Headers],0))</f>
        <v>0</v>
      </c>
      <c r="LC107" s="46">
        <f>INDEX(Allocations[#All],MATCH($C106,Allocations[[#All],[Invoice_Group]],0),MATCH($B$3,Allocations[#Headers],0))</f>
        <v>0</v>
      </c>
      <c r="LD107" s="46">
        <f>INDEX(Allocations[#All],MATCH($C106,Allocations[[#All],[Invoice_Group]],0),MATCH($B$3,Allocations[#Headers],0))</f>
        <v>0</v>
      </c>
      <c r="LE107" s="46">
        <f>INDEX(Allocations[#All],MATCH($C106,Allocations[[#All],[Invoice_Group]],0),MATCH($B$3,Allocations[#Headers],0))</f>
        <v>0</v>
      </c>
      <c r="LF107" s="46">
        <f>INDEX(Allocations[#All],MATCH($C106,Allocations[[#All],[Invoice_Group]],0),MATCH($B$3,Allocations[#Headers],0))</f>
        <v>0</v>
      </c>
      <c r="LG107" s="46">
        <f>INDEX(Allocations[#All],MATCH($C106,Allocations[[#All],[Invoice_Group]],0),MATCH($B$3,Allocations[#Headers],0))</f>
        <v>0</v>
      </c>
      <c r="LH107" s="46">
        <f>INDEX(Allocations[#All],MATCH($C106,Allocations[[#All],[Invoice_Group]],0),MATCH($B$3,Allocations[#Headers],0))</f>
        <v>0</v>
      </c>
      <c r="LI107" s="46">
        <f>INDEX(Allocations[#All],MATCH($C106,Allocations[[#All],[Invoice_Group]],0),MATCH($B$3,Allocations[#Headers],0))</f>
        <v>0</v>
      </c>
      <c r="LJ107" s="46">
        <f>INDEX(Allocations[#All],MATCH($C106,Allocations[[#All],[Invoice_Group]],0),MATCH($B$3,Allocations[#Headers],0))</f>
        <v>0</v>
      </c>
      <c r="LK107" s="46">
        <f>INDEX(Allocations[#All],MATCH($C106,Allocations[[#All],[Invoice_Group]],0),MATCH($B$3,Allocations[#Headers],0))</f>
        <v>0</v>
      </c>
      <c r="LL107" s="46">
        <f>INDEX(Allocations[#All],MATCH($C106,Allocations[[#All],[Invoice_Group]],0),MATCH($B$3,Allocations[#Headers],0))</f>
        <v>0</v>
      </c>
      <c r="LM107" s="46">
        <f>INDEX(Allocations[#All],MATCH($C106,Allocations[[#All],[Invoice_Group]],0),MATCH($B$3,Allocations[#Headers],0))</f>
        <v>0</v>
      </c>
      <c r="LN107" s="46">
        <f>INDEX(Allocations[#All],MATCH($C106,Allocations[[#All],[Invoice_Group]],0),MATCH($B$3,Allocations[#Headers],0))</f>
        <v>0</v>
      </c>
      <c r="LO107" s="46">
        <f>INDEX(Allocations[#All],MATCH($C106,Allocations[[#All],[Invoice_Group]],0),MATCH($B$3,Allocations[#Headers],0))</f>
        <v>0</v>
      </c>
      <c r="LP107" s="46">
        <f>INDEX(Allocations[#All],MATCH($C106,Allocations[[#All],[Invoice_Group]],0),MATCH($B$3,Allocations[#Headers],0))</f>
        <v>0</v>
      </c>
      <c r="LQ107" s="46">
        <f>INDEX(Allocations[#All],MATCH($C106,Allocations[[#All],[Invoice_Group]],0),MATCH($B$3,Allocations[#Headers],0))</f>
        <v>0</v>
      </c>
      <c r="LR107" s="46">
        <f>INDEX(Allocations[#All],MATCH($C106,Allocations[[#All],[Invoice_Group]],0),MATCH($B$3,Allocations[#Headers],0))</f>
        <v>0</v>
      </c>
      <c r="LS107" s="46">
        <f>INDEX(Allocations[#All],MATCH($C106,Allocations[[#All],[Invoice_Group]],0),MATCH($B$3,Allocations[#Headers],0))</f>
        <v>0</v>
      </c>
      <c r="LT107" s="46">
        <f>INDEX(Allocations[#All],MATCH($C106,Allocations[[#All],[Invoice_Group]],0),MATCH($B$3,Allocations[#Headers],0))</f>
        <v>0</v>
      </c>
      <c r="LU107" s="46">
        <f>INDEX(Allocations[#All],MATCH($C106,Allocations[[#All],[Invoice_Group]],0),MATCH($B$3,Allocations[#Headers],0))</f>
        <v>0</v>
      </c>
      <c r="LV107" s="46">
        <f>INDEX(Allocations[#All],MATCH($C106,Allocations[[#All],[Invoice_Group]],0),MATCH($B$3,Allocations[#Headers],0))</f>
        <v>0</v>
      </c>
      <c r="LW107" s="46">
        <f>INDEX(Allocations[#All],MATCH($C106,Allocations[[#All],[Invoice_Group]],0),MATCH($B$3,Allocations[#Headers],0))</f>
        <v>0</v>
      </c>
      <c r="LX107" s="46">
        <f>INDEX(Allocations[#All],MATCH($C106,Allocations[[#All],[Invoice_Group]],0),MATCH($B$3,Allocations[#Headers],0))</f>
        <v>0</v>
      </c>
      <c r="LY107" s="46">
        <f>INDEX(Allocations[#All],MATCH($C106,Allocations[[#All],[Invoice_Group]],0),MATCH($B$3,Allocations[#Headers],0))</f>
        <v>0</v>
      </c>
      <c r="LZ107" s="46">
        <f>INDEX(Allocations[#All],MATCH($C106,Allocations[[#All],[Invoice_Group]],0),MATCH($B$3,Allocations[#Headers],0))</f>
        <v>0</v>
      </c>
      <c r="MA107" s="46">
        <f>INDEX(Allocations[#All],MATCH($C106,Allocations[[#All],[Invoice_Group]],0),MATCH($B$3,Allocations[#Headers],0))</f>
        <v>0</v>
      </c>
      <c r="MB107" s="46">
        <f>INDEX(Allocations[#All],MATCH($C106,Allocations[[#All],[Invoice_Group]],0),MATCH($B$3,Allocations[#Headers],0))</f>
        <v>0</v>
      </c>
      <c r="MC107" s="46">
        <f>INDEX(Allocations[#All],MATCH($C106,Allocations[[#All],[Invoice_Group]],0),MATCH($B$3,Allocations[#Headers],0))</f>
        <v>0</v>
      </c>
      <c r="MD107" s="46">
        <f>INDEX(Allocations[#All],MATCH($C106,Allocations[[#All],[Invoice_Group]],0),MATCH($B$3,Allocations[#Headers],0))</f>
        <v>0</v>
      </c>
      <c r="ME107" s="46">
        <f>INDEX(Allocations[#All],MATCH($C106,Allocations[[#All],[Invoice_Group]],0),MATCH($B$3,Allocations[#Headers],0))</f>
        <v>0</v>
      </c>
      <c r="MF107" s="46">
        <f>INDEX(Allocations[#All],MATCH($C106,Allocations[[#All],[Invoice_Group]],0),MATCH($B$3,Allocations[#Headers],0))</f>
        <v>0</v>
      </c>
      <c r="MG107" s="46">
        <f>INDEX(Allocations[#All],MATCH($C106,Allocations[[#All],[Invoice_Group]],0),MATCH($B$3,Allocations[#Headers],0))</f>
        <v>0</v>
      </c>
      <c r="MH107" s="46">
        <f>INDEX(Allocations[#All],MATCH($C106,Allocations[[#All],[Invoice_Group]],0),MATCH($B$3,Allocations[#Headers],0))</f>
        <v>0</v>
      </c>
      <c r="MI107" s="46">
        <f>INDEX(Allocations[#All],MATCH($C106,Allocations[[#All],[Invoice_Group]],0),MATCH($B$3,Allocations[#Headers],0))</f>
        <v>0</v>
      </c>
      <c r="MJ107" s="46">
        <f>INDEX(Allocations[#All],MATCH($C106,Allocations[[#All],[Invoice_Group]],0),MATCH($B$3,Allocations[#Headers],0))</f>
        <v>0</v>
      </c>
      <c r="MK107" s="46">
        <f>INDEX(Allocations[#All],MATCH($C106,Allocations[[#All],[Invoice_Group]],0),MATCH($B$3,Allocations[#Headers],0))</f>
        <v>0</v>
      </c>
      <c r="ML107" s="46">
        <f>INDEX(Allocations[#All],MATCH($C106,Allocations[[#All],[Invoice_Group]],0),MATCH($B$3,Allocations[#Headers],0))</f>
        <v>0</v>
      </c>
      <c r="MM107" s="46">
        <f>INDEX(Allocations[#All],MATCH($C106,Allocations[[#All],[Invoice_Group]],0),MATCH($B$3,Allocations[#Headers],0))</f>
        <v>0</v>
      </c>
      <c r="MN107" s="46">
        <f>INDEX(Allocations[#All],MATCH($C106,Allocations[[#All],[Invoice_Group]],0),MATCH($B$3,Allocations[#Headers],0))</f>
        <v>0</v>
      </c>
      <c r="MO107" s="46">
        <f>INDEX(Allocations[#All],MATCH($C106,Allocations[[#All],[Invoice_Group]],0),MATCH($B$3,Allocations[#Headers],0))</f>
        <v>0</v>
      </c>
      <c r="MP107" s="46">
        <f>INDEX(Allocations[#All],MATCH($C106,Allocations[[#All],[Invoice_Group]],0),MATCH($B$3,Allocations[#Headers],0))</f>
        <v>0</v>
      </c>
      <c r="MQ107" s="46">
        <f>INDEX(Allocations[#All],MATCH($C106,Allocations[[#All],[Invoice_Group]],0),MATCH($B$3,Allocations[#Headers],0))</f>
        <v>0</v>
      </c>
      <c r="MR107" s="46">
        <f>INDEX(Allocations[#All],MATCH($C106,Allocations[[#All],[Invoice_Group]],0),MATCH($B$3,Allocations[#Headers],0))</f>
        <v>0</v>
      </c>
      <c r="MS107" s="46">
        <f>INDEX(Allocations[#All],MATCH($C106,Allocations[[#All],[Invoice_Group]],0),MATCH($B$3,Allocations[#Headers],0))</f>
        <v>0</v>
      </c>
      <c r="MT107" s="46">
        <f>INDEX(Allocations[#All],MATCH($C106,Allocations[[#All],[Invoice_Group]],0),MATCH($B$3,Allocations[#Headers],0))</f>
        <v>0</v>
      </c>
      <c r="MU107" s="46">
        <f>INDEX(Allocations[#All],MATCH($C106,Allocations[[#All],[Invoice_Group]],0),MATCH($B$3,Allocations[#Headers],0))</f>
        <v>0</v>
      </c>
      <c r="MV107" s="46">
        <f>INDEX(Allocations[#All],MATCH($C106,Allocations[[#All],[Invoice_Group]],0),MATCH($B$3,Allocations[#Headers],0))</f>
        <v>0</v>
      </c>
      <c r="MW107" s="46">
        <f>INDEX(Allocations[#All],MATCH($C106,Allocations[[#All],[Invoice_Group]],0),MATCH($B$3,Allocations[#Headers],0))</f>
        <v>0</v>
      </c>
      <c r="MX107" s="46">
        <f>INDEX(Allocations[#All],MATCH($C106,Allocations[[#All],[Invoice_Group]],0),MATCH($B$3,Allocations[#Headers],0))</f>
        <v>0</v>
      </c>
      <c r="MY107" s="46">
        <f>INDEX(Allocations[#All],MATCH($C106,Allocations[[#All],[Invoice_Group]],0),MATCH($B$3,Allocations[#Headers],0))</f>
        <v>0</v>
      </c>
      <c r="MZ107" s="46">
        <f>INDEX(Allocations[#All],MATCH($C106,Allocations[[#All],[Invoice_Group]],0),MATCH($B$3,Allocations[#Headers],0))</f>
        <v>0</v>
      </c>
      <c r="NA107" s="1"/>
      <c r="NB107" s="19" t="str">
        <f t="shared" si="653"/>
        <v>Allocation %</v>
      </c>
      <c r="NC107" s="46">
        <f t="shared" si="654"/>
        <v>0</v>
      </c>
      <c r="ND107" s="46">
        <f t="shared" si="654"/>
        <v>0</v>
      </c>
      <c r="NE107" s="46">
        <f t="shared" si="654"/>
        <v>0</v>
      </c>
      <c r="NF107" s="46">
        <f t="shared" si="654"/>
        <v>0</v>
      </c>
      <c r="NG107" s="46">
        <f t="shared" si="654"/>
        <v>0</v>
      </c>
      <c r="NH107" s="46">
        <f t="shared" si="654"/>
        <v>0</v>
      </c>
      <c r="NI107" s="46">
        <f t="shared" si="654"/>
        <v>0</v>
      </c>
      <c r="NJ107" s="46">
        <f t="shared" si="654"/>
        <v>0</v>
      </c>
      <c r="NK107" s="46">
        <f t="shared" si="654"/>
        <v>0</v>
      </c>
      <c r="NL107" s="46">
        <f t="shared" si="654"/>
        <v>0</v>
      </c>
      <c r="NM107" s="46">
        <f t="shared" si="655"/>
        <v>0</v>
      </c>
      <c r="NN107" s="46">
        <f t="shared" si="655"/>
        <v>0</v>
      </c>
      <c r="NO107" s="46">
        <f t="shared" si="655"/>
        <v>0</v>
      </c>
      <c r="NP107" s="46">
        <f t="shared" si="655"/>
        <v>0</v>
      </c>
      <c r="NQ107" s="46">
        <f t="shared" si="655"/>
        <v>0</v>
      </c>
      <c r="NR107" s="46">
        <f t="shared" si="655"/>
        <v>0</v>
      </c>
      <c r="NS107" s="46">
        <f t="shared" si="655"/>
        <v>0</v>
      </c>
      <c r="NT107" s="46">
        <f t="shared" si="655"/>
        <v>0</v>
      </c>
      <c r="NU107" s="46">
        <f t="shared" si="655"/>
        <v>0</v>
      </c>
      <c r="NV107" s="46">
        <f t="shared" si="655"/>
        <v>0</v>
      </c>
      <c r="NW107" s="46">
        <f t="shared" si="656"/>
        <v>0</v>
      </c>
      <c r="NX107" s="46">
        <f t="shared" si="656"/>
        <v>0</v>
      </c>
      <c r="NY107" s="46">
        <f t="shared" si="656"/>
        <v>0</v>
      </c>
      <c r="NZ107" s="46">
        <f t="shared" si="656"/>
        <v>0</v>
      </c>
      <c r="OA107" s="46">
        <f t="shared" si="656"/>
        <v>0</v>
      </c>
      <c r="OB107" s="46">
        <f t="shared" si="656"/>
        <v>0</v>
      </c>
      <c r="OC107" s="46">
        <f t="shared" si="656"/>
        <v>0</v>
      </c>
      <c r="OD107" s="46">
        <f t="shared" si="656"/>
        <v>0</v>
      </c>
      <c r="OE107" s="46">
        <f t="shared" si="656"/>
        <v>0</v>
      </c>
      <c r="OF107" s="46">
        <f t="shared" si="656"/>
        <v>0</v>
      </c>
      <c r="OH107" s="58" t="str">
        <f>_xlfn.CONCAT(C106," ",D107)</f>
        <v>Standard Offer Program Allocation %</v>
      </c>
    </row>
    <row r="108" spans="2:398" x14ac:dyDescent="0.25">
      <c r="B108" s="5"/>
      <c r="C108" s="5"/>
      <c r="D108" s="19" t="s">
        <v>91</v>
      </c>
      <c r="E108" s="44">
        <f t="shared" ref="E108:BP108" si="657">+E107*E106*1000</f>
        <v>0</v>
      </c>
      <c r="F108" s="44">
        <f t="shared" si="657"/>
        <v>0</v>
      </c>
      <c r="G108" s="44">
        <f t="shared" si="657"/>
        <v>0</v>
      </c>
      <c r="H108" s="44">
        <f t="shared" si="657"/>
        <v>0</v>
      </c>
      <c r="I108" s="44">
        <f t="shared" si="657"/>
        <v>0</v>
      </c>
      <c r="J108" s="44">
        <f t="shared" si="657"/>
        <v>0</v>
      </c>
      <c r="K108" s="44">
        <f t="shared" si="657"/>
        <v>0</v>
      </c>
      <c r="L108" s="44">
        <f t="shared" si="657"/>
        <v>0</v>
      </c>
      <c r="M108" s="44">
        <f t="shared" si="657"/>
        <v>0</v>
      </c>
      <c r="N108" s="44">
        <f t="shared" si="657"/>
        <v>0</v>
      </c>
      <c r="O108" s="44">
        <f t="shared" si="657"/>
        <v>0</v>
      </c>
      <c r="P108" s="44">
        <f t="shared" si="657"/>
        <v>0</v>
      </c>
      <c r="Q108" s="44">
        <f t="shared" si="657"/>
        <v>0</v>
      </c>
      <c r="R108" s="44">
        <f t="shared" si="657"/>
        <v>0</v>
      </c>
      <c r="S108" s="44">
        <f t="shared" si="657"/>
        <v>0</v>
      </c>
      <c r="T108" s="44">
        <f t="shared" si="657"/>
        <v>0</v>
      </c>
      <c r="U108" s="44">
        <f t="shared" si="657"/>
        <v>0</v>
      </c>
      <c r="V108" s="44">
        <f t="shared" si="657"/>
        <v>0</v>
      </c>
      <c r="W108" s="44">
        <f t="shared" si="657"/>
        <v>0</v>
      </c>
      <c r="X108" s="44">
        <f t="shared" si="657"/>
        <v>0</v>
      </c>
      <c r="Y108" s="44">
        <f t="shared" si="657"/>
        <v>0</v>
      </c>
      <c r="Z108" s="44">
        <f t="shared" si="657"/>
        <v>0</v>
      </c>
      <c r="AA108" s="44">
        <f t="shared" si="657"/>
        <v>0</v>
      </c>
      <c r="AB108" s="44">
        <f t="shared" si="657"/>
        <v>0</v>
      </c>
      <c r="AC108" s="44">
        <f t="shared" si="657"/>
        <v>0</v>
      </c>
      <c r="AD108" s="44">
        <f t="shared" si="657"/>
        <v>0</v>
      </c>
      <c r="AE108" s="44">
        <f t="shared" si="657"/>
        <v>0</v>
      </c>
      <c r="AF108" s="44">
        <f t="shared" si="657"/>
        <v>0</v>
      </c>
      <c r="AG108" s="44">
        <f t="shared" si="657"/>
        <v>0</v>
      </c>
      <c r="AH108" s="44">
        <f t="shared" si="657"/>
        <v>0</v>
      </c>
      <c r="AI108" s="44">
        <f t="shared" si="657"/>
        <v>0</v>
      </c>
      <c r="AJ108" s="44">
        <f t="shared" si="657"/>
        <v>0</v>
      </c>
      <c r="AK108" s="44">
        <f t="shared" si="657"/>
        <v>0</v>
      </c>
      <c r="AL108" s="44">
        <f t="shared" si="657"/>
        <v>0</v>
      </c>
      <c r="AM108" s="44">
        <f t="shared" si="657"/>
        <v>0</v>
      </c>
      <c r="AN108" s="44">
        <f t="shared" si="657"/>
        <v>0</v>
      </c>
      <c r="AO108" s="44">
        <f t="shared" si="657"/>
        <v>0</v>
      </c>
      <c r="AP108" s="44">
        <f t="shared" si="657"/>
        <v>0</v>
      </c>
      <c r="AQ108" s="44">
        <f t="shared" si="657"/>
        <v>0</v>
      </c>
      <c r="AR108" s="44">
        <f t="shared" si="657"/>
        <v>0</v>
      </c>
      <c r="AS108" s="44">
        <f t="shared" si="657"/>
        <v>0</v>
      </c>
      <c r="AT108" s="44">
        <f t="shared" si="657"/>
        <v>0</v>
      </c>
      <c r="AU108" s="44">
        <f t="shared" si="657"/>
        <v>0</v>
      </c>
      <c r="AV108" s="44">
        <f t="shared" si="657"/>
        <v>0</v>
      </c>
      <c r="AW108" s="44">
        <f t="shared" si="657"/>
        <v>0</v>
      </c>
      <c r="AX108" s="44">
        <f t="shared" si="657"/>
        <v>0</v>
      </c>
      <c r="AY108" s="44">
        <f t="shared" si="657"/>
        <v>0</v>
      </c>
      <c r="AZ108" s="44">
        <f t="shared" si="657"/>
        <v>0</v>
      </c>
      <c r="BA108" s="44">
        <f t="shared" si="657"/>
        <v>0</v>
      </c>
      <c r="BB108" s="44">
        <f t="shared" si="657"/>
        <v>0</v>
      </c>
      <c r="BC108" s="44">
        <f t="shared" si="657"/>
        <v>0</v>
      </c>
      <c r="BD108" s="44">
        <f t="shared" si="657"/>
        <v>0</v>
      </c>
      <c r="BE108" s="44">
        <f t="shared" si="657"/>
        <v>0</v>
      </c>
      <c r="BF108" s="44">
        <f t="shared" si="657"/>
        <v>0</v>
      </c>
      <c r="BG108" s="44">
        <f t="shared" si="657"/>
        <v>0</v>
      </c>
      <c r="BH108" s="44">
        <f t="shared" si="657"/>
        <v>0</v>
      </c>
      <c r="BI108" s="44">
        <f t="shared" si="657"/>
        <v>0</v>
      </c>
      <c r="BJ108" s="44">
        <f t="shared" si="657"/>
        <v>0</v>
      </c>
      <c r="BK108" s="44">
        <f t="shared" si="657"/>
        <v>0</v>
      </c>
      <c r="BL108" s="44">
        <f t="shared" si="657"/>
        <v>0</v>
      </c>
      <c r="BM108" s="44">
        <f t="shared" si="657"/>
        <v>0</v>
      </c>
      <c r="BN108" s="44">
        <f t="shared" si="657"/>
        <v>0</v>
      </c>
      <c r="BO108" s="44">
        <f t="shared" si="657"/>
        <v>0</v>
      </c>
      <c r="BP108" s="44">
        <f t="shared" si="657"/>
        <v>0</v>
      </c>
      <c r="BQ108" s="44">
        <f t="shared" ref="BQ108:EB108" si="658">+BQ107*BQ106*1000</f>
        <v>0</v>
      </c>
      <c r="BR108" s="44">
        <f t="shared" si="658"/>
        <v>0</v>
      </c>
      <c r="BS108" s="44">
        <f t="shared" si="658"/>
        <v>0</v>
      </c>
      <c r="BT108" s="44">
        <f t="shared" si="658"/>
        <v>0</v>
      </c>
      <c r="BU108" s="44">
        <f t="shared" si="658"/>
        <v>0</v>
      </c>
      <c r="BV108" s="44">
        <f t="shared" si="658"/>
        <v>0</v>
      </c>
      <c r="BW108" s="44">
        <f t="shared" si="658"/>
        <v>0</v>
      </c>
      <c r="BX108" s="44">
        <f t="shared" si="658"/>
        <v>0</v>
      </c>
      <c r="BY108" s="44">
        <f t="shared" si="658"/>
        <v>0</v>
      </c>
      <c r="BZ108" s="44">
        <f t="shared" si="658"/>
        <v>0</v>
      </c>
      <c r="CA108" s="44">
        <f t="shared" si="658"/>
        <v>0</v>
      </c>
      <c r="CB108" s="44">
        <f t="shared" si="658"/>
        <v>0</v>
      </c>
      <c r="CC108" s="44">
        <f t="shared" si="658"/>
        <v>0</v>
      </c>
      <c r="CD108" s="44">
        <f t="shared" si="658"/>
        <v>0</v>
      </c>
      <c r="CE108" s="44">
        <f t="shared" si="658"/>
        <v>0</v>
      </c>
      <c r="CF108" s="44">
        <f t="shared" si="658"/>
        <v>0</v>
      </c>
      <c r="CG108" s="44">
        <f t="shared" si="658"/>
        <v>0</v>
      </c>
      <c r="CH108" s="44">
        <f t="shared" si="658"/>
        <v>0</v>
      </c>
      <c r="CI108" s="44">
        <f t="shared" si="658"/>
        <v>0</v>
      </c>
      <c r="CJ108" s="44">
        <f t="shared" si="658"/>
        <v>0</v>
      </c>
      <c r="CK108" s="44">
        <f t="shared" si="658"/>
        <v>0</v>
      </c>
      <c r="CL108" s="44">
        <f t="shared" si="658"/>
        <v>0</v>
      </c>
      <c r="CM108" s="44">
        <f t="shared" si="658"/>
        <v>0</v>
      </c>
      <c r="CN108" s="44">
        <f t="shared" si="658"/>
        <v>0</v>
      </c>
      <c r="CO108" s="44">
        <f t="shared" si="658"/>
        <v>0</v>
      </c>
      <c r="CP108" s="44">
        <f t="shared" si="658"/>
        <v>0</v>
      </c>
      <c r="CQ108" s="44">
        <f t="shared" si="658"/>
        <v>0</v>
      </c>
      <c r="CR108" s="44">
        <f t="shared" si="658"/>
        <v>0</v>
      </c>
      <c r="CS108" s="44">
        <f t="shared" si="658"/>
        <v>0</v>
      </c>
      <c r="CT108" s="44">
        <f t="shared" si="658"/>
        <v>0</v>
      </c>
      <c r="CU108" s="44">
        <f t="shared" si="658"/>
        <v>0</v>
      </c>
      <c r="CV108" s="44">
        <f t="shared" si="658"/>
        <v>0</v>
      </c>
      <c r="CW108" s="44">
        <f t="shared" si="658"/>
        <v>0</v>
      </c>
      <c r="CX108" s="44">
        <f t="shared" si="658"/>
        <v>0</v>
      </c>
      <c r="CY108" s="44">
        <f t="shared" si="658"/>
        <v>0</v>
      </c>
      <c r="CZ108" s="44">
        <f t="shared" si="658"/>
        <v>0</v>
      </c>
      <c r="DA108" s="44">
        <f t="shared" si="658"/>
        <v>0</v>
      </c>
      <c r="DB108" s="44">
        <f t="shared" si="658"/>
        <v>0</v>
      </c>
      <c r="DC108" s="44">
        <f t="shared" si="658"/>
        <v>0</v>
      </c>
      <c r="DD108" s="44">
        <f t="shared" si="658"/>
        <v>0</v>
      </c>
      <c r="DE108" s="44">
        <f t="shared" si="658"/>
        <v>0</v>
      </c>
      <c r="DF108" s="44">
        <f t="shared" si="658"/>
        <v>0</v>
      </c>
      <c r="DG108" s="44">
        <f t="shared" si="658"/>
        <v>0</v>
      </c>
      <c r="DH108" s="44">
        <f t="shared" si="658"/>
        <v>0</v>
      </c>
      <c r="DI108" s="44">
        <f t="shared" si="658"/>
        <v>0</v>
      </c>
      <c r="DJ108" s="44">
        <f t="shared" si="658"/>
        <v>0</v>
      </c>
      <c r="DK108" s="44">
        <f t="shared" si="658"/>
        <v>0</v>
      </c>
      <c r="DL108" s="44">
        <f t="shared" si="658"/>
        <v>0</v>
      </c>
      <c r="DM108" s="44">
        <f t="shared" si="658"/>
        <v>0</v>
      </c>
      <c r="DN108" s="44">
        <f t="shared" si="658"/>
        <v>0</v>
      </c>
      <c r="DO108" s="44">
        <f t="shared" si="658"/>
        <v>0</v>
      </c>
      <c r="DP108" s="44">
        <f t="shared" si="658"/>
        <v>0</v>
      </c>
      <c r="DQ108" s="44">
        <f t="shared" si="658"/>
        <v>0</v>
      </c>
      <c r="DR108" s="44">
        <f t="shared" si="658"/>
        <v>0</v>
      </c>
      <c r="DS108" s="44">
        <f t="shared" si="658"/>
        <v>0</v>
      </c>
      <c r="DT108" s="44">
        <f t="shared" si="658"/>
        <v>0</v>
      </c>
      <c r="DU108" s="44">
        <f t="shared" si="658"/>
        <v>0</v>
      </c>
      <c r="DV108" s="44">
        <f t="shared" si="658"/>
        <v>0</v>
      </c>
      <c r="DW108" s="44">
        <f t="shared" si="658"/>
        <v>0</v>
      </c>
      <c r="DX108" s="44">
        <f t="shared" si="658"/>
        <v>0</v>
      </c>
      <c r="DY108" s="44">
        <f t="shared" si="658"/>
        <v>0</v>
      </c>
      <c r="DZ108" s="44">
        <f t="shared" si="658"/>
        <v>0</v>
      </c>
      <c r="EA108" s="44">
        <f t="shared" si="658"/>
        <v>0</v>
      </c>
      <c r="EB108" s="44">
        <f t="shared" si="658"/>
        <v>0</v>
      </c>
      <c r="EC108" s="44">
        <f t="shared" ref="EC108:GN108" si="659">+EC107*EC106*1000</f>
        <v>0</v>
      </c>
      <c r="ED108" s="44">
        <f t="shared" si="659"/>
        <v>0</v>
      </c>
      <c r="EE108" s="44">
        <f t="shared" si="659"/>
        <v>0</v>
      </c>
      <c r="EF108" s="44">
        <f t="shared" si="659"/>
        <v>0</v>
      </c>
      <c r="EG108" s="44">
        <f t="shared" si="659"/>
        <v>0</v>
      </c>
      <c r="EH108" s="44">
        <f t="shared" si="659"/>
        <v>0</v>
      </c>
      <c r="EI108" s="44">
        <f t="shared" si="659"/>
        <v>0</v>
      </c>
      <c r="EJ108" s="44">
        <f t="shared" si="659"/>
        <v>0</v>
      </c>
      <c r="EK108" s="44">
        <f t="shared" si="659"/>
        <v>0</v>
      </c>
      <c r="EL108" s="44">
        <f t="shared" si="659"/>
        <v>0</v>
      </c>
      <c r="EM108" s="44">
        <f t="shared" si="659"/>
        <v>0</v>
      </c>
      <c r="EN108" s="44">
        <f t="shared" si="659"/>
        <v>0</v>
      </c>
      <c r="EO108" s="44">
        <f t="shared" si="659"/>
        <v>0</v>
      </c>
      <c r="EP108" s="44">
        <f t="shared" si="659"/>
        <v>0</v>
      </c>
      <c r="EQ108" s="44">
        <f t="shared" si="659"/>
        <v>0</v>
      </c>
      <c r="ER108" s="44">
        <f t="shared" si="659"/>
        <v>0</v>
      </c>
      <c r="ES108" s="44">
        <f t="shared" si="659"/>
        <v>0</v>
      </c>
      <c r="ET108" s="44">
        <f t="shared" si="659"/>
        <v>0</v>
      </c>
      <c r="EU108" s="44">
        <f t="shared" si="659"/>
        <v>0</v>
      </c>
      <c r="EV108" s="44">
        <f t="shared" si="659"/>
        <v>0</v>
      </c>
      <c r="EW108" s="44">
        <f t="shared" si="659"/>
        <v>0</v>
      </c>
      <c r="EX108" s="44">
        <f t="shared" si="659"/>
        <v>0</v>
      </c>
      <c r="EY108" s="44">
        <f t="shared" si="659"/>
        <v>0</v>
      </c>
      <c r="EZ108" s="44">
        <f t="shared" si="659"/>
        <v>0</v>
      </c>
      <c r="FA108" s="44">
        <f t="shared" si="659"/>
        <v>0</v>
      </c>
      <c r="FB108" s="44">
        <f t="shared" si="659"/>
        <v>0</v>
      </c>
      <c r="FC108" s="44">
        <f t="shared" si="659"/>
        <v>0</v>
      </c>
      <c r="FD108" s="44">
        <f t="shared" si="659"/>
        <v>0</v>
      </c>
      <c r="FE108" s="44">
        <f t="shared" si="659"/>
        <v>0</v>
      </c>
      <c r="FF108" s="44">
        <f t="shared" si="659"/>
        <v>0</v>
      </c>
      <c r="FG108" s="44">
        <f t="shared" si="659"/>
        <v>0</v>
      </c>
      <c r="FH108" s="44">
        <f t="shared" si="659"/>
        <v>0</v>
      </c>
      <c r="FI108" s="44">
        <f t="shared" si="659"/>
        <v>0</v>
      </c>
      <c r="FJ108" s="44">
        <f t="shared" si="659"/>
        <v>0</v>
      </c>
      <c r="FK108" s="44">
        <f t="shared" si="659"/>
        <v>0</v>
      </c>
      <c r="FL108" s="44">
        <f t="shared" si="659"/>
        <v>0</v>
      </c>
      <c r="FM108" s="44">
        <f t="shared" si="659"/>
        <v>0</v>
      </c>
      <c r="FN108" s="44">
        <f t="shared" si="659"/>
        <v>0</v>
      </c>
      <c r="FO108" s="44">
        <f t="shared" si="659"/>
        <v>0</v>
      </c>
      <c r="FP108" s="44">
        <f t="shared" si="659"/>
        <v>0</v>
      </c>
      <c r="FQ108" s="44">
        <f t="shared" si="659"/>
        <v>0</v>
      </c>
      <c r="FR108" s="44">
        <f t="shared" si="659"/>
        <v>0</v>
      </c>
      <c r="FS108" s="44">
        <f t="shared" si="659"/>
        <v>0</v>
      </c>
      <c r="FT108" s="44">
        <f t="shared" si="659"/>
        <v>0</v>
      </c>
      <c r="FU108" s="44">
        <f t="shared" si="659"/>
        <v>0</v>
      </c>
      <c r="FV108" s="44">
        <f t="shared" si="659"/>
        <v>0</v>
      </c>
      <c r="FW108" s="44">
        <f t="shared" si="659"/>
        <v>0</v>
      </c>
      <c r="FX108" s="44">
        <f t="shared" si="659"/>
        <v>0</v>
      </c>
      <c r="FY108" s="44">
        <f t="shared" si="659"/>
        <v>0</v>
      </c>
      <c r="FZ108" s="44">
        <f t="shared" si="659"/>
        <v>0</v>
      </c>
      <c r="GA108" s="44">
        <f t="shared" si="659"/>
        <v>0</v>
      </c>
      <c r="GB108" s="44">
        <f t="shared" si="659"/>
        <v>0</v>
      </c>
      <c r="GC108" s="44">
        <f t="shared" si="659"/>
        <v>0</v>
      </c>
      <c r="GD108" s="44">
        <f t="shared" si="659"/>
        <v>0</v>
      </c>
      <c r="GE108" s="44">
        <f t="shared" si="659"/>
        <v>0</v>
      </c>
      <c r="GF108" s="44">
        <f t="shared" si="659"/>
        <v>0</v>
      </c>
      <c r="GG108" s="44">
        <f t="shared" si="659"/>
        <v>0</v>
      </c>
      <c r="GH108" s="44">
        <f t="shared" si="659"/>
        <v>0</v>
      </c>
      <c r="GI108" s="44">
        <f t="shared" si="659"/>
        <v>0</v>
      </c>
      <c r="GJ108" s="44">
        <f t="shared" si="659"/>
        <v>0</v>
      </c>
      <c r="GK108" s="44">
        <f t="shared" si="659"/>
        <v>0</v>
      </c>
      <c r="GL108" s="44">
        <f t="shared" si="659"/>
        <v>0</v>
      </c>
      <c r="GM108" s="44">
        <f t="shared" si="659"/>
        <v>0</v>
      </c>
      <c r="GN108" s="44">
        <f t="shared" si="659"/>
        <v>0</v>
      </c>
      <c r="GO108" s="44">
        <f t="shared" ref="GO108:IZ108" si="660">+GO107*GO106*1000</f>
        <v>0</v>
      </c>
      <c r="GP108" s="44">
        <f t="shared" si="660"/>
        <v>0</v>
      </c>
      <c r="GQ108" s="44">
        <f t="shared" si="660"/>
        <v>0</v>
      </c>
      <c r="GR108" s="44">
        <f t="shared" si="660"/>
        <v>0</v>
      </c>
      <c r="GS108" s="44">
        <f t="shared" si="660"/>
        <v>0</v>
      </c>
      <c r="GT108" s="44">
        <f t="shared" si="660"/>
        <v>0</v>
      </c>
      <c r="GU108" s="44">
        <f t="shared" si="660"/>
        <v>0</v>
      </c>
      <c r="GV108" s="44">
        <f t="shared" si="660"/>
        <v>0</v>
      </c>
      <c r="GW108" s="44">
        <f t="shared" si="660"/>
        <v>0</v>
      </c>
      <c r="GX108" s="44">
        <f t="shared" si="660"/>
        <v>0</v>
      </c>
      <c r="GY108" s="44">
        <f t="shared" si="660"/>
        <v>0</v>
      </c>
      <c r="GZ108" s="44">
        <f t="shared" si="660"/>
        <v>0</v>
      </c>
      <c r="HA108" s="44">
        <f t="shared" si="660"/>
        <v>0</v>
      </c>
      <c r="HB108" s="44">
        <f t="shared" si="660"/>
        <v>0</v>
      </c>
      <c r="HC108" s="44">
        <f t="shared" si="660"/>
        <v>0</v>
      </c>
      <c r="HD108" s="44">
        <f t="shared" si="660"/>
        <v>0</v>
      </c>
      <c r="HE108" s="44">
        <f t="shared" si="660"/>
        <v>0</v>
      </c>
      <c r="HF108" s="44">
        <f t="shared" si="660"/>
        <v>0</v>
      </c>
      <c r="HG108" s="44">
        <f t="shared" si="660"/>
        <v>0</v>
      </c>
      <c r="HH108" s="44">
        <f t="shared" si="660"/>
        <v>0</v>
      </c>
      <c r="HI108" s="44">
        <f t="shared" si="660"/>
        <v>0</v>
      </c>
      <c r="HJ108" s="44">
        <f t="shared" si="660"/>
        <v>0</v>
      </c>
      <c r="HK108" s="44">
        <f t="shared" si="660"/>
        <v>0</v>
      </c>
      <c r="HL108" s="44">
        <f t="shared" si="660"/>
        <v>0</v>
      </c>
      <c r="HM108" s="44">
        <f t="shared" si="660"/>
        <v>0</v>
      </c>
      <c r="HN108" s="44">
        <f t="shared" si="660"/>
        <v>0</v>
      </c>
      <c r="HO108" s="44">
        <f t="shared" si="660"/>
        <v>0</v>
      </c>
      <c r="HP108" s="44">
        <f t="shared" si="660"/>
        <v>0</v>
      </c>
      <c r="HQ108" s="44">
        <f t="shared" si="660"/>
        <v>0</v>
      </c>
      <c r="HR108" s="44">
        <f t="shared" si="660"/>
        <v>0</v>
      </c>
      <c r="HS108" s="44">
        <f t="shared" si="660"/>
        <v>0</v>
      </c>
      <c r="HT108" s="44">
        <f t="shared" si="660"/>
        <v>0</v>
      </c>
      <c r="HU108" s="44">
        <f t="shared" si="660"/>
        <v>0</v>
      </c>
      <c r="HV108" s="44">
        <f t="shared" si="660"/>
        <v>0</v>
      </c>
      <c r="HW108" s="44">
        <f t="shared" si="660"/>
        <v>0</v>
      </c>
      <c r="HX108" s="44">
        <f t="shared" si="660"/>
        <v>0</v>
      </c>
      <c r="HY108" s="44">
        <f t="shared" si="660"/>
        <v>0</v>
      </c>
      <c r="HZ108" s="44">
        <f t="shared" si="660"/>
        <v>0</v>
      </c>
      <c r="IA108" s="44">
        <f t="shared" si="660"/>
        <v>0</v>
      </c>
      <c r="IB108" s="44">
        <f t="shared" si="660"/>
        <v>0</v>
      </c>
      <c r="IC108" s="44">
        <f t="shared" si="660"/>
        <v>0</v>
      </c>
      <c r="ID108" s="44">
        <f t="shared" si="660"/>
        <v>0</v>
      </c>
      <c r="IE108" s="44">
        <f t="shared" si="660"/>
        <v>0</v>
      </c>
      <c r="IF108" s="44">
        <f t="shared" si="660"/>
        <v>0</v>
      </c>
      <c r="IG108" s="44">
        <f t="shared" si="660"/>
        <v>0</v>
      </c>
      <c r="IH108" s="44">
        <f t="shared" si="660"/>
        <v>0</v>
      </c>
      <c r="II108" s="44">
        <f t="shared" si="660"/>
        <v>0</v>
      </c>
      <c r="IJ108" s="44">
        <f t="shared" si="660"/>
        <v>0</v>
      </c>
      <c r="IK108" s="44">
        <f t="shared" si="660"/>
        <v>0</v>
      </c>
      <c r="IL108" s="44">
        <f t="shared" si="660"/>
        <v>0</v>
      </c>
      <c r="IM108" s="44">
        <f t="shared" si="660"/>
        <v>0</v>
      </c>
      <c r="IN108" s="44">
        <f t="shared" si="660"/>
        <v>0</v>
      </c>
      <c r="IO108" s="44">
        <f t="shared" si="660"/>
        <v>0</v>
      </c>
      <c r="IP108" s="44">
        <f t="shared" si="660"/>
        <v>0</v>
      </c>
      <c r="IQ108" s="44">
        <f t="shared" si="660"/>
        <v>0</v>
      </c>
      <c r="IR108" s="44">
        <f t="shared" si="660"/>
        <v>0</v>
      </c>
      <c r="IS108" s="44">
        <f t="shared" si="660"/>
        <v>0</v>
      </c>
      <c r="IT108" s="44">
        <f t="shared" si="660"/>
        <v>0</v>
      </c>
      <c r="IU108" s="44">
        <f t="shared" si="660"/>
        <v>0</v>
      </c>
      <c r="IV108" s="44">
        <f t="shared" si="660"/>
        <v>0</v>
      </c>
      <c r="IW108" s="44">
        <f t="shared" si="660"/>
        <v>0</v>
      </c>
      <c r="IX108" s="44">
        <f t="shared" si="660"/>
        <v>0</v>
      </c>
      <c r="IY108" s="44">
        <f t="shared" si="660"/>
        <v>0</v>
      </c>
      <c r="IZ108" s="44">
        <f t="shared" si="660"/>
        <v>0</v>
      </c>
      <c r="JA108" s="44">
        <f t="shared" ref="JA108:LL108" si="661">+JA107*JA106*1000</f>
        <v>0</v>
      </c>
      <c r="JB108" s="44">
        <f t="shared" si="661"/>
        <v>0</v>
      </c>
      <c r="JC108" s="44">
        <f t="shared" si="661"/>
        <v>0</v>
      </c>
      <c r="JD108" s="44">
        <f t="shared" si="661"/>
        <v>0</v>
      </c>
      <c r="JE108" s="44">
        <f t="shared" si="661"/>
        <v>0</v>
      </c>
      <c r="JF108" s="44">
        <f t="shared" si="661"/>
        <v>0</v>
      </c>
      <c r="JG108" s="44">
        <f t="shared" si="661"/>
        <v>0</v>
      </c>
      <c r="JH108" s="44">
        <f t="shared" si="661"/>
        <v>0</v>
      </c>
      <c r="JI108" s="44">
        <f t="shared" si="661"/>
        <v>0</v>
      </c>
      <c r="JJ108" s="44">
        <f t="shared" si="661"/>
        <v>0</v>
      </c>
      <c r="JK108" s="44">
        <f t="shared" si="661"/>
        <v>0</v>
      </c>
      <c r="JL108" s="44">
        <f t="shared" si="661"/>
        <v>0</v>
      </c>
      <c r="JM108" s="44">
        <f t="shared" si="661"/>
        <v>0</v>
      </c>
      <c r="JN108" s="44">
        <f t="shared" si="661"/>
        <v>0</v>
      </c>
      <c r="JO108" s="44">
        <f t="shared" si="661"/>
        <v>0</v>
      </c>
      <c r="JP108" s="44">
        <f t="shared" si="661"/>
        <v>0</v>
      </c>
      <c r="JQ108" s="44">
        <f t="shared" si="661"/>
        <v>0</v>
      </c>
      <c r="JR108" s="44">
        <f t="shared" si="661"/>
        <v>0</v>
      </c>
      <c r="JS108" s="44">
        <f t="shared" si="661"/>
        <v>0</v>
      </c>
      <c r="JT108" s="44">
        <f t="shared" si="661"/>
        <v>0</v>
      </c>
      <c r="JU108" s="44">
        <f t="shared" si="661"/>
        <v>0</v>
      </c>
      <c r="JV108" s="44">
        <f t="shared" si="661"/>
        <v>0</v>
      </c>
      <c r="JW108" s="44">
        <f t="shared" si="661"/>
        <v>0</v>
      </c>
      <c r="JX108" s="44">
        <f t="shared" si="661"/>
        <v>0</v>
      </c>
      <c r="JY108" s="44">
        <f t="shared" si="661"/>
        <v>0</v>
      </c>
      <c r="JZ108" s="44">
        <f t="shared" si="661"/>
        <v>0</v>
      </c>
      <c r="KA108" s="44">
        <f t="shared" si="661"/>
        <v>0</v>
      </c>
      <c r="KB108" s="44">
        <f t="shared" si="661"/>
        <v>0</v>
      </c>
      <c r="KC108" s="44">
        <f t="shared" si="661"/>
        <v>0</v>
      </c>
      <c r="KD108" s="44">
        <f t="shared" si="661"/>
        <v>0</v>
      </c>
      <c r="KE108" s="44">
        <f t="shared" si="661"/>
        <v>0</v>
      </c>
      <c r="KF108" s="44">
        <f t="shared" si="661"/>
        <v>0</v>
      </c>
      <c r="KG108" s="44">
        <f t="shared" si="661"/>
        <v>0</v>
      </c>
      <c r="KH108" s="44">
        <f t="shared" si="661"/>
        <v>0</v>
      </c>
      <c r="KI108" s="44">
        <f t="shared" si="661"/>
        <v>0</v>
      </c>
      <c r="KJ108" s="44">
        <f t="shared" si="661"/>
        <v>0</v>
      </c>
      <c r="KK108" s="44">
        <f t="shared" si="661"/>
        <v>0</v>
      </c>
      <c r="KL108" s="44">
        <f t="shared" si="661"/>
        <v>0</v>
      </c>
      <c r="KM108" s="44">
        <f t="shared" si="661"/>
        <v>0</v>
      </c>
      <c r="KN108" s="44">
        <f t="shared" si="661"/>
        <v>0</v>
      </c>
      <c r="KO108" s="44">
        <f t="shared" si="661"/>
        <v>0</v>
      </c>
      <c r="KP108" s="44">
        <f t="shared" si="661"/>
        <v>0</v>
      </c>
      <c r="KQ108" s="44">
        <f t="shared" si="661"/>
        <v>0</v>
      </c>
      <c r="KR108" s="44">
        <f t="shared" si="661"/>
        <v>0</v>
      </c>
      <c r="KS108" s="44">
        <f t="shared" si="661"/>
        <v>0</v>
      </c>
      <c r="KT108" s="44">
        <f t="shared" si="661"/>
        <v>0</v>
      </c>
      <c r="KU108" s="44">
        <f t="shared" si="661"/>
        <v>0</v>
      </c>
      <c r="KV108" s="44">
        <f t="shared" si="661"/>
        <v>0</v>
      </c>
      <c r="KW108" s="44">
        <f t="shared" si="661"/>
        <v>0</v>
      </c>
      <c r="KX108" s="44">
        <f t="shared" si="661"/>
        <v>0</v>
      </c>
      <c r="KY108" s="44">
        <f t="shared" si="661"/>
        <v>0</v>
      </c>
      <c r="KZ108" s="44">
        <f t="shared" si="661"/>
        <v>0</v>
      </c>
      <c r="LA108" s="44">
        <f t="shared" si="661"/>
        <v>0</v>
      </c>
      <c r="LB108" s="44">
        <f t="shared" si="661"/>
        <v>0</v>
      </c>
      <c r="LC108" s="44">
        <f t="shared" si="661"/>
        <v>0</v>
      </c>
      <c r="LD108" s="44">
        <f t="shared" si="661"/>
        <v>0</v>
      </c>
      <c r="LE108" s="44">
        <f t="shared" si="661"/>
        <v>0</v>
      </c>
      <c r="LF108" s="44">
        <f t="shared" si="661"/>
        <v>0</v>
      </c>
      <c r="LG108" s="44">
        <f t="shared" si="661"/>
        <v>0</v>
      </c>
      <c r="LH108" s="44">
        <f t="shared" si="661"/>
        <v>0</v>
      </c>
      <c r="LI108" s="44">
        <f t="shared" si="661"/>
        <v>0</v>
      </c>
      <c r="LJ108" s="44">
        <f t="shared" si="661"/>
        <v>0</v>
      </c>
      <c r="LK108" s="44">
        <f t="shared" si="661"/>
        <v>0</v>
      </c>
      <c r="LL108" s="44">
        <f t="shared" si="661"/>
        <v>0</v>
      </c>
      <c r="LM108" s="44">
        <f t="shared" ref="LM108:MZ108" si="662">+LM107*LM106*1000</f>
        <v>0</v>
      </c>
      <c r="LN108" s="44">
        <f t="shared" si="662"/>
        <v>0</v>
      </c>
      <c r="LO108" s="44">
        <f t="shared" si="662"/>
        <v>0</v>
      </c>
      <c r="LP108" s="44">
        <f t="shared" si="662"/>
        <v>0</v>
      </c>
      <c r="LQ108" s="44">
        <f t="shared" si="662"/>
        <v>0</v>
      </c>
      <c r="LR108" s="44">
        <f t="shared" si="662"/>
        <v>0</v>
      </c>
      <c r="LS108" s="44">
        <f t="shared" si="662"/>
        <v>0</v>
      </c>
      <c r="LT108" s="44">
        <f t="shared" si="662"/>
        <v>0</v>
      </c>
      <c r="LU108" s="44">
        <f t="shared" si="662"/>
        <v>0</v>
      </c>
      <c r="LV108" s="44">
        <f t="shared" si="662"/>
        <v>0</v>
      </c>
      <c r="LW108" s="44">
        <f t="shared" si="662"/>
        <v>0</v>
      </c>
      <c r="LX108" s="44">
        <f t="shared" si="662"/>
        <v>0</v>
      </c>
      <c r="LY108" s="44">
        <f t="shared" si="662"/>
        <v>0</v>
      </c>
      <c r="LZ108" s="44">
        <f t="shared" si="662"/>
        <v>0</v>
      </c>
      <c r="MA108" s="44">
        <f t="shared" si="662"/>
        <v>0</v>
      </c>
      <c r="MB108" s="44">
        <f t="shared" si="662"/>
        <v>0</v>
      </c>
      <c r="MC108" s="44">
        <f t="shared" si="662"/>
        <v>0</v>
      </c>
      <c r="MD108" s="44">
        <f t="shared" si="662"/>
        <v>0</v>
      </c>
      <c r="ME108" s="44">
        <f t="shared" si="662"/>
        <v>0</v>
      </c>
      <c r="MF108" s="44">
        <f t="shared" si="662"/>
        <v>0</v>
      </c>
      <c r="MG108" s="44">
        <f t="shared" si="662"/>
        <v>0</v>
      </c>
      <c r="MH108" s="44">
        <f t="shared" si="662"/>
        <v>0</v>
      </c>
      <c r="MI108" s="44">
        <f t="shared" si="662"/>
        <v>0</v>
      </c>
      <c r="MJ108" s="44">
        <f t="shared" si="662"/>
        <v>0</v>
      </c>
      <c r="MK108" s="44">
        <f t="shared" si="662"/>
        <v>0</v>
      </c>
      <c r="ML108" s="44">
        <f t="shared" si="662"/>
        <v>0</v>
      </c>
      <c r="MM108" s="44">
        <f t="shared" si="662"/>
        <v>0</v>
      </c>
      <c r="MN108" s="44">
        <f t="shared" si="662"/>
        <v>0</v>
      </c>
      <c r="MO108" s="44">
        <f t="shared" si="662"/>
        <v>0</v>
      </c>
      <c r="MP108" s="44">
        <f t="shared" si="662"/>
        <v>0</v>
      </c>
      <c r="MQ108" s="44">
        <f t="shared" si="662"/>
        <v>0</v>
      </c>
      <c r="MR108" s="44">
        <f t="shared" si="662"/>
        <v>0</v>
      </c>
      <c r="MS108" s="44">
        <f t="shared" si="662"/>
        <v>0</v>
      </c>
      <c r="MT108" s="44">
        <f t="shared" si="662"/>
        <v>0</v>
      </c>
      <c r="MU108" s="44">
        <f t="shared" si="662"/>
        <v>0</v>
      </c>
      <c r="MV108" s="44">
        <f t="shared" si="662"/>
        <v>0</v>
      </c>
      <c r="MW108" s="44">
        <f t="shared" si="662"/>
        <v>0</v>
      </c>
      <c r="MX108" s="44">
        <f t="shared" si="662"/>
        <v>0</v>
      </c>
      <c r="MY108" s="44">
        <f t="shared" si="662"/>
        <v>0</v>
      </c>
      <c r="MZ108" s="44">
        <f t="shared" si="662"/>
        <v>0</v>
      </c>
      <c r="NB108" s="19" t="str">
        <f t="shared" si="653"/>
        <v>Capacity (kW)</v>
      </c>
      <c r="NC108" s="6">
        <f t="shared" si="654"/>
        <v>0</v>
      </c>
      <c r="ND108" s="6">
        <f t="shared" si="654"/>
        <v>0</v>
      </c>
      <c r="NE108" s="6">
        <f t="shared" si="654"/>
        <v>0</v>
      </c>
      <c r="NF108" s="6">
        <f t="shared" si="654"/>
        <v>0</v>
      </c>
      <c r="NG108" s="6">
        <f t="shared" si="654"/>
        <v>0</v>
      </c>
      <c r="NH108" s="6">
        <f t="shared" si="654"/>
        <v>0</v>
      </c>
      <c r="NI108" s="6">
        <f t="shared" si="654"/>
        <v>0</v>
      </c>
      <c r="NJ108" s="6">
        <f t="shared" si="654"/>
        <v>0</v>
      </c>
      <c r="NK108" s="6">
        <f t="shared" si="654"/>
        <v>0</v>
      </c>
      <c r="NL108" s="6">
        <f t="shared" si="654"/>
        <v>0</v>
      </c>
      <c r="NM108" s="6">
        <f t="shared" si="655"/>
        <v>0</v>
      </c>
      <c r="NN108" s="6">
        <f t="shared" si="655"/>
        <v>0</v>
      </c>
      <c r="NO108" s="6">
        <f t="shared" si="655"/>
        <v>0</v>
      </c>
      <c r="NP108" s="6">
        <f t="shared" si="655"/>
        <v>0</v>
      </c>
      <c r="NQ108" s="6">
        <f t="shared" si="655"/>
        <v>0</v>
      </c>
      <c r="NR108" s="6">
        <f t="shared" si="655"/>
        <v>0</v>
      </c>
      <c r="NS108" s="6">
        <f t="shared" si="655"/>
        <v>0</v>
      </c>
      <c r="NT108" s="6">
        <f t="shared" si="655"/>
        <v>0</v>
      </c>
      <c r="NU108" s="6">
        <f t="shared" si="655"/>
        <v>0</v>
      </c>
      <c r="NV108" s="6">
        <f t="shared" si="655"/>
        <v>0</v>
      </c>
      <c r="NW108" s="6">
        <f t="shared" si="656"/>
        <v>0</v>
      </c>
      <c r="NX108" s="6">
        <f t="shared" si="656"/>
        <v>0</v>
      </c>
      <c r="NY108" s="6">
        <f t="shared" si="656"/>
        <v>0</v>
      </c>
      <c r="NZ108" s="6">
        <f t="shared" si="656"/>
        <v>0</v>
      </c>
      <c r="OA108" s="6">
        <f t="shared" si="656"/>
        <v>0</v>
      </c>
      <c r="OB108" s="6">
        <f t="shared" si="656"/>
        <v>0</v>
      </c>
      <c r="OC108" s="6">
        <f t="shared" si="656"/>
        <v>0</v>
      </c>
      <c r="OD108" s="6">
        <f t="shared" si="656"/>
        <v>0</v>
      </c>
      <c r="OE108" s="6">
        <f t="shared" si="656"/>
        <v>0</v>
      </c>
      <c r="OF108" s="6">
        <f t="shared" si="656"/>
        <v>0</v>
      </c>
      <c r="OH108" s="58" t="str">
        <f>_xlfn.CONCAT(C106," ",D108)</f>
        <v>Standard Offer Program Capacity (kW)</v>
      </c>
    </row>
    <row r="109" spans="2:398" x14ac:dyDescent="0.25">
      <c r="C109" s="3"/>
      <c r="D109" s="19" t="s">
        <v>1</v>
      </c>
      <c r="E109" s="15">
        <f>SUMIFS(CP_Forecast!$F$5:$F$38,CP_Forecast!$E$5:$E$38,Capacity_Charges!E$6)</f>
        <v>5.2969999999999997</v>
      </c>
      <c r="F109" s="15">
        <f>SUMIFS(CP_Forecast!$F$5:$F$38,CP_Forecast!$E$5:$E$38,Capacity_Charges!F$6)</f>
        <v>5.2969999999999997</v>
      </c>
      <c r="G109" s="15">
        <f>SUMIFS(CP_Forecast!$F$5:$F$38,CP_Forecast!$E$5:$E$38,Capacity_Charges!G$6)</f>
        <v>5.2969999999999997</v>
      </c>
      <c r="H109" s="15">
        <f>SUMIFS(CP_Forecast!$F$5:$F$38,CP_Forecast!$E$5:$E$38,Capacity_Charges!H$6)</f>
        <v>5.2969999999999997</v>
      </c>
      <c r="I109" s="15">
        <f>SUMIFS(CP_Forecast!$F$5:$F$38,CP_Forecast!$E$5:$E$38,Capacity_Charges!I$6)</f>
        <v>5.2969999999999997</v>
      </c>
      <c r="J109" s="15">
        <f>SUMIFS(CP_Forecast!$F$5:$F$38,CP_Forecast!$E$5:$E$38,Capacity_Charges!J$6)</f>
        <v>4.6310000000000002</v>
      </c>
      <c r="K109" s="15">
        <f>SUMIFS(CP_Forecast!$F$5:$F$38,CP_Forecast!$E$5:$E$38,Capacity_Charges!K$6)</f>
        <v>4.6310000000000002</v>
      </c>
      <c r="L109" s="15">
        <f>SUMIFS(CP_Forecast!$F$5:$F$38,CP_Forecast!$E$5:$E$38,Capacity_Charges!L$6)</f>
        <v>4.6310000000000002</v>
      </c>
      <c r="M109" s="15">
        <f>SUMIFS(CP_Forecast!$F$5:$F$38,CP_Forecast!$E$5:$E$38,Capacity_Charges!M$6)</f>
        <v>4.6310000000000002</v>
      </c>
      <c r="N109" s="15">
        <f>SUMIFS(CP_Forecast!$F$5:$F$38,CP_Forecast!$E$5:$E$38,Capacity_Charges!N$6)</f>
        <v>4.6310000000000002</v>
      </c>
      <c r="O109" s="15">
        <f>SUMIFS(CP_Forecast!$F$5:$F$38,CP_Forecast!$E$5:$E$38,Capacity_Charges!O$6)</f>
        <v>4.6310000000000002</v>
      </c>
      <c r="P109" s="15">
        <f>SUMIFS(CP_Forecast!$F$5:$F$38,CP_Forecast!$E$5:$E$38,Capacity_Charges!P$6)</f>
        <v>4.6310000000000002</v>
      </c>
      <c r="Q109" s="15">
        <f>SUMIFS(CP_Forecast!$F$5:$F$38,CP_Forecast!$E$5:$E$38,Capacity_Charges!Q$6)</f>
        <v>4.6310000000000002</v>
      </c>
      <c r="R109" s="15">
        <f>SUMIFS(CP_Forecast!$F$5:$F$38,CP_Forecast!$E$5:$E$38,Capacity_Charges!R$6)</f>
        <v>4.6310000000000002</v>
      </c>
      <c r="S109" s="15">
        <f>SUMIFS(CP_Forecast!$F$5:$F$38,CP_Forecast!$E$5:$E$38,Capacity_Charges!S$6)</f>
        <v>4.6310000000000002</v>
      </c>
      <c r="T109" s="15">
        <f>SUMIFS(CP_Forecast!$F$5:$F$38,CP_Forecast!$E$5:$E$38,Capacity_Charges!T$6)</f>
        <v>4.6310000000000002</v>
      </c>
      <c r="U109" s="15">
        <f>SUMIFS(CP_Forecast!$F$5:$F$38,CP_Forecast!$E$5:$E$38,Capacity_Charges!U$6)</f>
        <v>4.6310000000000002</v>
      </c>
      <c r="V109" s="15">
        <f>SUMIFS(CP_Forecast!$F$5:$F$38,CP_Forecast!$E$5:$E$38,Capacity_Charges!V$6)</f>
        <v>3.8</v>
      </c>
      <c r="W109" s="15">
        <f>SUMIFS(CP_Forecast!$F$5:$F$38,CP_Forecast!$E$5:$E$38,Capacity_Charges!W$6)</f>
        <v>3.8</v>
      </c>
      <c r="X109" s="15">
        <f>SUMIFS(CP_Forecast!$F$5:$F$38,CP_Forecast!$E$5:$E$38,Capacity_Charges!X$6)</f>
        <v>3.8</v>
      </c>
      <c r="Y109" s="15">
        <f>SUMIFS(CP_Forecast!$F$5:$F$38,CP_Forecast!$E$5:$E$38,Capacity_Charges!Y$6)</f>
        <v>3.8</v>
      </c>
      <c r="Z109" s="15">
        <f>SUMIFS(CP_Forecast!$F$5:$F$38,CP_Forecast!$E$5:$E$38,Capacity_Charges!Z$6)</f>
        <v>3.8</v>
      </c>
      <c r="AA109" s="15">
        <f>SUMIFS(CP_Forecast!$F$5:$F$38,CP_Forecast!$E$5:$E$38,Capacity_Charges!AA$6)</f>
        <v>3.8</v>
      </c>
      <c r="AB109" s="15">
        <f>SUMIFS(CP_Forecast!$F$5:$F$38,CP_Forecast!$E$5:$E$38,Capacity_Charges!AB$6)</f>
        <v>3.8</v>
      </c>
      <c r="AC109" s="15">
        <f>SUMIFS(CP_Forecast!$F$5:$F$38,CP_Forecast!$E$5:$E$38,Capacity_Charges!AC$6)</f>
        <v>3.8</v>
      </c>
      <c r="AD109" s="15">
        <f>SUMIFS(CP_Forecast!$F$5:$F$38,CP_Forecast!$E$5:$E$38,Capacity_Charges!AD$6)</f>
        <v>3.8</v>
      </c>
      <c r="AE109" s="15">
        <f>SUMIFS(CP_Forecast!$F$5:$F$38,CP_Forecast!$E$5:$E$38,Capacity_Charges!AE$6)</f>
        <v>3.8</v>
      </c>
      <c r="AF109" s="15">
        <f>SUMIFS(CP_Forecast!$F$5:$F$38,CP_Forecast!$E$5:$E$38,Capacity_Charges!AF$6)</f>
        <v>3.8</v>
      </c>
      <c r="AG109" s="15">
        <f>SUMIFS(CP_Forecast!$F$5:$F$38,CP_Forecast!$E$5:$E$38,Capacity_Charges!AG$6)</f>
        <v>3.8</v>
      </c>
      <c r="AH109" s="15">
        <f>SUMIFS(CP_Forecast!$F$5:$F$38,CP_Forecast!$E$5:$E$38,Capacity_Charges!AH$6)</f>
        <v>2.0009999999999999</v>
      </c>
      <c r="AI109" s="15">
        <f>SUMIFS(CP_Forecast!$F$5:$F$38,CP_Forecast!$E$5:$E$38,Capacity_Charges!AI$6)</f>
        <v>2.0009999999999999</v>
      </c>
      <c r="AJ109" s="15">
        <f>SUMIFS(CP_Forecast!$F$5:$F$38,CP_Forecast!$E$5:$E$38,Capacity_Charges!AJ$6)</f>
        <v>2.0009999999999999</v>
      </c>
      <c r="AK109" s="15">
        <f>SUMIFS(CP_Forecast!$F$5:$F$38,CP_Forecast!$E$5:$E$38,Capacity_Charges!AK$6)</f>
        <v>2.0009999999999999</v>
      </c>
      <c r="AL109" s="15">
        <f>SUMIFS(CP_Forecast!$F$5:$F$38,CP_Forecast!$E$5:$E$38,Capacity_Charges!AL$6)</f>
        <v>2.0009999999999999</v>
      </c>
      <c r="AM109" s="15">
        <f>SUMIFS(CP_Forecast!$F$5:$F$38,CP_Forecast!$E$5:$E$38,Capacity_Charges!AM$6)</f>
        <v>2.0009999999999999</v>
      </c>
      <c r="AN109" s="15">
        <f>SUMIFS(CP_Forecast!$F$5:$F$38,CP_Forecast!$E$5:$E$38,Capacity_Charges!AN$6)</f>
        <v>2.0009999999999999</v>
      </c>
      <c r="AO109" s="15">
        <f>SUMIFS(CP_Forecast!$F$5:$F$38,CP_Forecast!$E$5:$E$38,Capacity_Charges!AO$6)</f>
        <v>2.0009999999999999</v>
      </c>
      <c r="AP109" s="15">
        <f>SUMIFS(CP_Forecast!$F$5:$F$38,CP_Forecast!$E$5:$E$38,Capacity_Charges!AP$6)</f>
        <v>2.0009999999999999</v>
      </c>
      <c r="AQ109" s="15">
        <f>SUMIFS(CP_Forecast!$F$5:$F$38,CP_Forecast!$E$5:$E$38,Capacity_Charges!AQ$6)</f>
        <v>2.0009999999999999</v>
      </c>
      <c r="AR109" s="15">
        <f>SUMIFS(CP_Forecast!$F$5:$F$38,CP_Forecast!$E$5:$E$38,Capacity_Charges!AR$6)</f>
        <v>2.0009999999999999</v>
      </c>
      <c r="AS109" s="15">
        <f>SUMIFS(CP_Forecast!$F$5:$F$38,CP_Forecast!$E$5:$E$38,Capacity_Charges!AS$6)</f>
        <v>2.0009999999999999</v>
      </c>
      <c r="AT109" s="15">
        <f>SUMIFS(CP_Forecast!$F$5:$F$38,CP_Forecast!$E$5:$E$38,Capacity_Charges!AT$6)</f>
        <v>2.4769999999999999</v>
      </c>
      <c r="AU109" s="15">
        <f>SUMIFS(CP_Forecast!$F$5:$F$38,CP_Forecast!$E$5:$E$38,Capacity_Charges!AU$6)</f>
        <v>2.4769999999999999</v>
      </c>
      <c r="AV109" s="15">
        <f>SUMIFS(CP_Forecast!$F$5:$F$38,CP_Forecast!$E$5:$E$38,Capacity_Charges!AV$6)</f>
        <v>2.4769999999999999</v>
      </c>
      <c r="AW109" s="15">
        <f>SUMIFS(CP_Forecast!$F$5:$F$38,CP_Forecast!$E$5:$E$38,Capacity_Charges!AW$6)</f>
        <v>2.4769999999999999</v>
      </c>
      <c r="AX109" s="15">
        <f>SUMIFS(CP_Forecast!$F$5:$F$38,CP_Forecast!$E$5:$E$38,Capacity_Charges!AX$6)</f>
        <v>2.4769999999999999</v>
      </c>
      <c r="AY109" s="15">
        <f>SUMIFS(CP_Forecast!$F$5:$F$38,CP_Forecast!$E$5:$E$38,Capacity_Charges!AY$6)</f>
        <v>2.4769999999999999</v>
      </c>
      <c r="AZ109" s="15">
        <f>SUMIFS(CP_Forecast!$F$5:$F$38,CP_Forecast!$E$5:$E$38,Capacity_Charges!AZ$6)</f>
        <v>2.4769999999999999</v>
      </c>
      <c r="BA109" s="15">
        <f>SUMIFS(CP_Forecast!$F$5:$F$38,CP_Forecast!$E$5:$E$38,Capacity_Charges!BA$6)</f>
        <v>2.4769999999999999</v>
      </c>
      <c r="BB109" s="15">
        <f>SUMIFS(CP_Forecast!$F$5:$F$38,CP_Forecast!$E$5:$E$38,Capacity_Charges!BB$6)</f>
        <v>2.4769999999999999</v>
      </c>
      <c r="BC109" s="15">
        <f>SUMIFS(CP_Forecast!$F$5:$F$38,CP_Forecast!$E$5:$E$38,Capacity_Charges!BC$6)</f>
        <v>2.4769999999999999</v>
      </c>
      <c r="BD109" s="15">
        <f>SUMIFS(CP_Forecast!$F$5:$F$38,CP_Forecast!$E$5:$E$38,Capacity_Charges!BD$6)</f>
        <v>2.4769999999999999</v>
      </c>
      <c r="BE109" s="15">
        <f>SUMIFS(CP_Forecast!$F$5:$F$38,CP_Forecast!$E$5:$E$38,Capacity_Charges!BE$6)</f>
        <v>2.4769999999999999</v>
      </c>
      <c r="BF109" s="15">
        <f>SUMIFS(CP_Forecast!$F$5:$F$38,CP_Forecast!$E$5:$E$38,Capacity_Charges!BF$6)</f>
        <v>2.5310000000000001</v>
      </c>
      <c r="BG109" s="15">
        <f>SUMIFS(CP_Forecast!$F$5:$F$38,CP_Forecast!$E$5:$E$38,Capacity_Charges!BG$6)</f>
        <v>2.5310000000000001</v>
      </c>
      <c r="BH109" s="15">
        <f>SUMIFS(CP_Forecast!$F$5:$F$38,CP_Forecast!$E$5:$E$38,Capacity_Charges!BH$6)</f>
        <v>2.5310000000000001</v>
      </c>
      <c r="BI109" s="15">
        <f>SUMIFS(CP_Forecast!$F$5:$F$38,CP_Forecast!$E$5:$E$38,Capacity_Charges!BI$6)</f>
        <v>2.5310000000000001</v>
      </c>
      <c r="BJ109" s="15">
        <f>SUMIFS(CP_Forecast!$F$5:$F$38,CP_Forecast!$E$5:$E$38,Capacity_Charges!BJ$6)</f>
        <v>2.5310000000000001</v>
      </c>
      <c r="BK109" s="15">
        <f>SUMIFS(CP_Forecast!$F$5:$F$38,CP_Forecast!$E$5:$E$38,Capacity_Charges!BK$6)</f>
        <v>2.5310000000000001</v>
      </c>
      <c r="BL109" s="15">
        <f>SUMIFS(CP_Forecast!$F$5:$F$38,CP_Forecast!$E$5:$E$38,Capacity_Charges!BL$6)</f>
        <v>2.5310000000000001</v>
      </c>
      <c r="BM109" s="15">
        <f>SUMIFS(CP_Forecast!$F$5:$F$38,CP_Forecast!$E$5:$E$38,Capacity_Charges!BM$6)</f>
        <v>2.5310000000000001</v>
      </c>
      <c r="BN109" s="15">
        <f>SUMIFS(CP_Forecast!$F$5:$F$38,CP_Forecast!$E$5:$E$38,Capacity_Charges!BN$6)</f>
        <v>2.5310000000000001</v>
      </c>
      <c r="BO109" s="15">
        <f>SUMIFS(CP_Forecast!$F$5:$F$38,CP_Forecast!$E$5:$E$38,Capacity_Charges!BO$6)</f>
        <v>2.5310000000000001</v>
      </c>
      <c r="BP109" s="15">
        <f>SUMIFS(CP_Forecast!$F$5:$F$38,CP_Forecast!$E$5:$E$38,Capacity_Charges!BP$6)</f>
        <v>2.5310000000000001</v>
      </c>
      <c r="BQ109" s="15">
        <f>SUMIFS(CP_Forecast!$F$5:$F$38,CP_Forecast!$E$5:$E$38,Capacity_Charges!BQ$6)</f>
        <v>2.5310000000000001</v>
      </c>
      <c r="BR109" s="15">
        <f>SUMIFS(CP_Forecast!$F$5:$F$38,CP_Forecast!$E$5:$E$38,Capacity_Charges!BR$6)</f>
        <v>3.5</v>
      </c>
      <c r="BS109" s="15">
        <f>SUMIFS(CP_Forecast!$F$5:$F$38,CP_Forecast!$E$5:$E$38,Capacity_Charges!BS$6)</f>
        <v>3.5</v>
      </c>
      <c r="BT109" s="15">
        <f>SUMIFS(CP_Forecast!$F$5:$F$38,CP_Forecast!$E$5:$E$38,Capacity_Charges!BT$6)</f>
        <v>3.5</v>
      </c>
      <c r="BU109" s="15">
        <f>SUMIFS(CP_Forecast!$F$5:$F$38,CP_Forecast!$E$5:$E$38,Capacity_Charges!BU$6)</f>
        <v>3.5</v>
      </c>
      <c r="BV109" s="15">
        <f>SUMIFS(CP_Forecast!$F$5:$F$38,CP_Forecast!$E$5:$E$38,Capacity_Charges!BV$6)</f>
        <v>3.5</v>
      </c>
      <c r="BW109" s="15">
        <f>SUMIFS(CP_Forecast!$F$5:$F$38,CP_Forecast!$E$5:$E$38,Capacity_Charges!BW$6)</f>
        <v>3.5</v>
      </c>
      <c r="BX109" s="15">
        <f>SUMIFS(CP_Forecast!$F$5:$F$38,CP_Forecast!$E$5:$E$38,Capacity_Charges!BX$6)</f>
        <v>3.5</v>
      </c>
      <c r="BY109" s="15">
        <f>SUMIFS(CP_Forecast!$F$5:$F$38,CP_Forecast!$E$5:$E$38,Capacity_Charges!BY$6)</f>
        <v>3.5</v>
      </c>
      <c r="BZ109" s="15">
        <f>SUMIFS(CP_Forecast!$F$5:$F$38,CP_Forecast!$E$5:$E$38,Capacity_Charges!BZ$6)</f>
        <v>3.5</v>
      </c>
      <c r="CA109" s="15">
        <f>SUMIFS(CP_Forecast!$F$5:$F$38,CP_Forecast!$E$5:$E$38,Capacity_Charges!CA$6)</f>
        <v>3.5</v>
      </c>
      <c r="CB109" s="15">
        <f>SUMIFS(CP_Forecast!$F$5:$F$38,CP_Forecast!$E$5:$E$38,Capacity_Charges!CB$6)</f>
        <v>3.5</v>
      </c>
      <c r="CC109" s="15">
        <f>SUMIFS(CP_Forecast!$F$5:$F$38,CP_Forecast!$E$5:$E$38,Capacity_Charges!CC$6)</f>
        <v>3.5</v>
      </c>
      <c r="CD109" s="15">
        <f>SUMIFS(CP_Forecast!$F$5:$F$38,CP_Forecast!$E$5:$E$38,Capacity_Charges!CD$6)</f>
        <v>4.25</v>
      </c>
      <c r="CE109" s="15">
        <f>SUMIFS(CP_Forecast!$F$5:$F$38,CP_Forecast!$E$5:$E$38,Capacity_Charges!CE$6)</f>
        <v>4.25</v>
      </c>
      <c r="CF109" s="15">
        <f>SUMIFS(CP_Forecast!$F$5:$F$38,CP_Forecast!$E$5:$E$38,Capacity_Charges!CF$6)</f>
        <v>4.25</v>
      </c>
      <c r="CG109" s="15">
        <f>SUMIFS(CP_Forecast!$F$5:$F$38,CP_Forecast!$E$5:$E$38,Capacity_Charges!CG$6)</f>
        <v>4.25</v>
      </c>
      <c r="CH109" s="15">
        <f>SUMIFS(CP_Forecast!$F$5:$F$38,CP_Forecast!$E$5:$E$38,Capacity_Charges!CH$6)</f>
        <v>4.25</v>
      </c>
      <c r="CI109" s="15">
        <f>SUMIFS(CP_Forecast!$F$5:$F$38,CP_Forecast!$E$5:$E$38,Capacity_Charges!CI$6)</f>
        <v>4.25</v>
      </c>
      <c r="CJ109" s="15">
        <f>SUMIFS(CP_Forecast!$F$5:$F$38,CP_Forecast!$E$5:$E$38,Capacity_Charges!CJ$6)</f>
        <v>4.25</v>
      </c>
      <c r="CK109" s="15">
        <f>SUMIFS(CP_Forecast!$F$5:$F$38,CP_Forecast!$E$5:$E$38,Capacity_Charges!CK$6)</f>
        <v>4.25</v>
      </c>
      <c r="CL109" s="15">
        <f>SUMIFS(CP_Forecast!$F$5:$F$38,CP_Forecast!$E$5:$E$38,Capacity_Charges!CL$6)</f>
        <v>4.25</v>
      </c>
      <c r="CM109" s="15">
        <f>SUMIFS(CP_Forecast!$F$5:$F$38,CP_Forecast!$E$5:$E$38,Capacity_Charges!CM$6)</f>
        <v>4.25</v>
      </c>
      <c r="CN109" s="15">
        <f>SUMIFS(CP_Forecast!$F$5:$F$38,CP_Forecast!$E$5:$E$38,Capacity_Charges!CN$6)</f>
        <v>4.25</v>
      </c>
      <c r="CO109" s="15">
        <f>SUMIFS(CP_Forecast!$F$5:$F$38,CP_Forecast!$E$5:$E$38,Capacity_Charges!CO$6)</f>
        <v>4.25</v>
      </c>
      <c r="CP109" s="15">
        <f>SUMIFS(CP_Forecast!$F$5:$F$38,CP_Forecast!$E$5:$E$38,Capacity_Charges!CP$6)</f>
        <v>5</v>
      </c>
      <c r="CQ109" s="15">
        <f>SUMIFS(CP_Forecast!$F$5:$F$38,CP_Forecast!$E$5:$E$38,Capacity_Charges!CQ$6)</f>
        <v>5</v>
      </c>
      <c r="CR109" s="15">
        <f>SUMIFS(CP_Forecast!$F$5:$F$38,CP_Forecast!$E$5:$E$38,Capacity_Charges!CR$6)</f>
        <v>5</v>
      </c>
      <c r="CS109" s="15">
        <f>SUMIFS(CP_Forecast!$F$5:$F$38,CP_Forecast!$E$5:$E$38,Capacity_Charges!CS$6)</f>
        <v>5</v>
      </c>
      <c r="CT109" s="15">
        <f>SUMIFS(CP_Forecast!$F$5:$F$38,CP_Forecast!$E$5:$E$38,Capacity_Charges!CT$6)</f>
        <v>5</v>
      </c>
      <c r="CU109" s="15">
        <f>SUMIFS(CP_Forecast!$F$5:$F$38,CP_Forecast!$E$5:$E$38,Capacity_Charges!CU$6)</f>
        <v>5</v>
      </c>
      <c r="CV109" s="15">
        <f>SUMIFS(CP_Forecast!$F$5:$F$38,CP_Forecast!$E$5:$E$38,Capacity_Charges!CV$6)</f>
        <v>5</v>
      </c>
      <c r="CW109" s="15">
        <f>SUMIFS(CP_Forecast!$F$5:$F$38,CP_Forecast!$E$5:$E$38,Capacity_Charges!CW$6)</f>
        <v>5</v>
      </c>
      <c r="CX109" s="15">
        <f>SUMIFS(CP_Forecast!$F$5:$F$38,CP_Forecast!$E$5:$E$38,Capacity_Charges!CX$6)</f>
        <v>5</v>
      </c>
      <c r="CY109" s="15">
        <f>SUMIFS(CP_Forecast!$F$5:$F$38,CP_Forecast!$E$5:$E$38,Capacity_Charges!CY$6)</f>
        <v>5</v>
      </c>
      <c r="CZ109" s="15">
        <f>SUMIFS(CP_Forecast!$F$5:$F$38,CP_Forecast!$E$5:$E$38,Capacity_Charges!CZ$6)</f>
        <v>5</v>
      </c>
      <c r="DA109" s="15">
        <f>SUMIFS(CP_Forecast!$F$5:$F$38,CP_Forecast!$E$5:$E$38,Capacity_Charges!DA$6)</f>
        <v>5</v>
      </c>
      <c r="DB109" s="15">
        <f>SUMIFS(CP_Forecast!$F$5:$F$38,CP_Forecast!$E$5:$E$38,Capacity_Charges!DB$6)</f>
        <v>5.15</v>
      </c>
      <c r="DC109" s="15">
        <f>SUMIFS(CP_Forecast!$F$5:$F$38,CP_Forecast!$E$5:$E$38,Capacity_Charges!DC$6)</f>
        <v>5.15</v>
      </c>
      <c r="DD109" s="15">
        <f>SUMIFS(CP_Forecast!$F$5:$F$38,CP_Forecast!$E$5:$E$38,Capacity_Charges!DD$6)</f>
        <v>5.15</v>
      </c>
      <c r="DE109" s="15">
        <f>SUMIFS(CP_Forecast!$F$5:$F$38,CP_Forecast!$E$5:$E$38,Capacity_Charges!DE$6)</f>
        <v>5.15</v>
      </c>
      <c r="DF109" s="15">
        <f>SUMIFS(CP_Forecast!$F$5:$F$38,CP_Forecast!$E$5:$E$38,Capacity_Charges!DF$6)</f>
        <v>5.15</v>
      </c>
      <c r="DG109" s="15">
        <f>SUMIFS(CP_Forecast!$F$5:$F$38,CP_Forecast!$E$5:$E$38,Capacity_Charges!DG$6)</f>
        <v>5.15</v>
      </c>
      <c r="DH109" s="15">
        <f>SUMIFS(CP_Forecast!$F$5:$F$38,CP_Forecast!$E$5:$E$38,Capacity_Charges!DH$6)</f>
        <v>5.15</v>
      </c>
      <c r="DI109" s="15">
        <f>SUMIFS(CP_Forecast!$F$5:$F$38,CP_Forecast!$E$5:$E$38,Capacity_Charges!DI$6)</f>
        <v>5.15</v>
      </c>
      <c r="DJ109" s="15">
        <f>SUMIFS(CP_Forecast!$F$5:$F$38,CP_Forecast!$E$5:$E$38,Capacity_Charges!DJ$6)</f>
        <v>5.15</v>
      </c>
      <c r="DK109" s="15">
        <f>SUMIFS(CP_Forecast!$F$5:$F$38,CP_Forecast!$E$5:$E$38,Capacity_Charges!DK$6)</f>
        <v>5.15</v>
      </c>
      <c r="DL109" s="15">
        <f>SUMIFS(CP_Forecast!$F$5:$F$38,CP_Forecast!$E$5:$E$38,Capacity_Charges!DL$6)</f>
        <v>5.15</v>
      </c>
      <c r="DM109" s="15">
        <f>SUMIFS(CP_Forecast!$F$5:$F$38,CP_Forecast!$E$5:$E$38,Capacity_Charges!DM$6)</f>
        <v>5.15</v>
      </c>
      <c r="DN109" s="15">
        <f>SUMIFS(CP_Forecast!$F$5:$F$38,CP_Forecast!$E$5:$E$38,Capacity_Charges!DN$6)</f>
        <v>5.3045000000000009</v>
      </c>
      <c r="DO109" s="15">
        <f>SUMIFS(CP_Forecast!$F$5:$F$38,CP_Forecast!$E$5:$E$38,Capacity_Charges!DO$6)</f>
        <v>5.3045000000000009</v>
      </c>
      <c r="DP109" s="15">
        <f>SUMIFS(CP_Forecast!$F$5:$F$38,CP_Forecast!$E$5:$E$38,Capacity_Charges!DP$6)</f>
        <v>5.3045000000000009</v>
      </c>
      <c r="DQ109" s="15">
        <f>SUMIFS(CP_Forecast!$F$5:$F$38,CP_Forecast!$E$5:$E$38,Capacity_Charges!DQ$6)</f>
        <v>5.3045000000000009</v>
      </c>
      <c r="DR109" s="15">
        <f>SUMIFS(CP_Forecast!$F$5:$F$38,CP_Forecast!$E$5:$E$38,Capacity_Charges!DR$6)</f>
        <v>5.3045000000000009</v>
      </c>
      <c r="DS109" s="15">
        <f>SUMIFS(CP_Forecast!$F$5:$F$38,CP_Forecast!$E$5:$E$38,Capacity_Charges!DS$6)</f>
        <v>5.3045000000000009</v>
      </c>
      <c r="DT109" s="15">
        <f>SUMIFS(CP_Forecast!$F$5:$F$38,CP_Forecast!$E$5:$E$38,Capacity_Charges!DT$6)</f>
        <v>5.3045000000000009</v>
      </c>
      <c r="DU109" s="15">
        <f>SUMIFS(CP_Forecast!$F$5:$F$38,CP_Forecast!$E$5:$E$38,Capacity_Charges!DU$6)</f>
        <v>5.3045000000000009</v>
      </c>
      <c r="DV109" s="15">
        <f>SUMIFS(CP_Forecast!$F$5:$F$38,CP_Forecast!$E$5:$E$38,Capacity_Charges!DV$6)</f>
        <v>5.3045000000000009</v>
      </c>
      <c r="DW109" s="15">
        <f>SUMIFS(CP_Forecast!$F$5:$F$38,CP_Forecast!$E$5:$E$38,Capacity_Charges!DW$6)</f>
        <v>5.3045000000000009</v>
      </c>
      <c r="DX109" s="15">
        <f>SUMIFS(CP_Forecast!$F$5:$F$38,CP_Forecast!$E$5:$E$38,Capacity_Charges!DX$6)</f>
        <v>5.3045000000000009</v>
      </c>
      <c r="DY109" s="15">
        <f>SUMIFS(CP_Forecast!$F$5:$F$38,CP_Forecast!$E$5:$E$38,Capacity_Charges!DY$6)</f>
        <v>5.3045000000000009</v>
      </c>
      <c r="DZ109" s="15">
        <f>SUMIFS(CP_Forecast!$F$5:$F$38,CP_Forecast!$E$5:$E$38,Capacity_Charges!DZ$6)</f>
        <v>5.4636350000000009</v>
      </c>
      <c r="EA109" s="15">
        <f>SUMIFS(CP_Forecast!$F$5:$F$38,CP_Forecast!$E$5:$E$38,Capacity_Charges!EA$6)</f>
        <v>5.4636350000000009</v>
      </c>
      <c r="EB109" s="15">
        <f>SUMIFS(CP_Forecast!$F$5:$F$38,CP_Forecast!$E$5:$E$38,Capacity_Charges!EB$6)</f>
        <v>5.4636350000000009</v>
      </c>
      <c r="EC109" s="15">
        <f>SUMIFS(CP_Forecast!$F$5:$F$38,CP_Forecast!$E$5:$E$38,Capacity_Charges!EC$6)</f>
        <v>5.4636350000000009</v>
      </c>
      <c r="ED109" s="15">
        <f>SUMIFS(CP_Forecast!$F$5:$F$38,CP_Forecast!$E$5:$E$38,Capacity_Charges!ED$6)</f>
        <v>5.4636350000000009</v>
      </c>
      <c r="EE109" s="15">
        <f>SUMIFS(CP_Forecast!$F$5:$F$38,CP_Forecast!$E$5:$E$38,Capacity_Charges!EE$6)</f>
        <v>5.4636350000000009</v>
      </c>
      <c r="EF109" s="15">
        <f>SUMIFS(CP_Forecast!$F$5:$F$38,CP_Forecast!$E$5:$E$38,Capacity_Charges!EF$6)</f>
        <v>5.4636350000000009</v>
      </c>
      <c r="EG109" s="15">
        <f>SUMIFS(CP_Forecast!$F$5:$F$38,CP_Forecast!$E$5:$E$38,Capacity_Charges!EG$6)</f>
        <v>5.4636350000000009</v>
      </c>
      <c r="EH109" s="15">
        <f>SUMIFS(CP_Forecast!$F$5:$F$38,CP_Forecast!$E$5:$E$38,Capacity_Charges!EH$6)</f>
        <v>5.4636350000000009</v>
      </c>
      <c r="EI109" s="15">
        <f>SUMIFS(CP_Forecast!$F$5:$F$38,CP_Forecast!$E$5:$E$38,Capacity_Charges!EI$6)</f>
        <v>5.4636350000000009</v>
      </c>
      <c r="EJ109" s="15">
        <f>SUMIFS(CP_Forecast!$F$5:$F$38,CP_Forecast!$E$5:$E$38,Capacity_Charges!EJ$6)</f>
        <v>5.4636350000000009</v>
      </c>
      <c r="EK109" s="15">
        <f>SUMIFS(CP_Forecast!$F$5:$F$38,CP_Forecast!$E$5:$E$38,Capacity_Charges!EK$6)</f>
        <v>5.4636350000000009</v>
      </c>
      <c r="EL109" s="15">
        <f>SUMIFS(CP_Forecast!$F$5:$F$38,CP_Forecast!$E$5:$E$38,Capacity_Charges!EL$6)</f>
        <v>5.6275440500000009</v>
      </c>
      <c r="EM109" s="15">
        <f>SUMIFS(CP_Forecast!$F$5:$F$38,CP_Forecast!$E$5:$E$38,Capacity_Charges!EM$6)</f>
        <v>5.6275440500000009</v>
      </c>
      <c r="EN109" s="15">
        <f>SUMIFS(CP_Forecast!$F$5:$F$38,CP_Forecast!$E$5:$E$38,Capacity_Charges!EN$6)</f>
        <v>5.6275440500000009</v>
      </c>
      <c r="EO109" s="15">
        <f>SUMIFS(CP_Forecast!$F$5:$F$38,CP_Forecast!$E$5:$E$38,Capacity_Charges!EO$6)</f>
        <v>5.6275440500000009</v>
      </c>
      <c r="EP109" s="15">
        <f>SUMIFS(CP_Forecast!$F$5:$F$38,CP_Forecast!$E$5:$E$38,Capacity_Charges!EP$6)</f>
        <v>5.6275440500000009</v>
      </c>
      <c r="EQ109" s="15">
        <f>SUMIFS(CP_Forecast!$F$5:$F$38,CP_Forecast!$E$5:$E$38,Capacity_Charges!EQ$6)</f>
        <v>5.6275440500000009</v>
      </c>
      <c r="ER109" s="15">
        <f>SUMIFS(CP_Forecast!$F$5:$F$38,CP_Forecast!$E$5:$E$38,Capacity_Charges!ER$6)</f>
        <v>5.6275440500000009</v>
      </c>
      <c r="ES109" s="15">
        <f>SUMIFS(CP_Forecast!$F$5:$F$38,CP_Forecast!$E$5:$E$38,Capacity_Charges!ES$6)</f>
        <v>5.6275440500000009</v>
      </c>
      <c r="ET109" s="15">
        <f>SUMIFS(CP_Forecast!$F$5:$F$38,CP_Forecast!$E$5:$E$38,Capacity_Charges!ET$6)</f>
        <v>5.6275440500000009</v>
      </c>
      <c r="EU109" s="15">
        <f>SUMIFS(CP_Forecast!$F$5:$F$38,CP_Forecast!$E$5:$E$38,Capacity_Charges!EU$6)</f>
        <v>5.6275440500000009</v>
      </c>
      <c r="EV109" s="15">
        <f>SUMIFS(CP_Forecast!$F$5:$F$38,CP_Forecast!$E$5:$E$38,Capacity_Charges!EV$6)</f>
        <v>5.6275440500000009</v>
      </c>
      <c r="EW109" s="15">
        <f>SUMIFS(CP_Forecast!$F$5:$F$38,CP_Forecast!$E$5:$E$38,Capacity_Charges!EW$6)</f>
        <v>5.6275440500000009</v>
      </c>
      <c r="EX109" s="15">
        <f>SUMIFS(CP_Forecast!$F$5:$F$38,CP_Forecast!$E$5:$E$38,Capacity_Charges!EX$6)</f>
        <v>5.796370371500001</v>
      </c>
      <c r="EY109" s="15">
        <f>SUMIFS(CP_Forecast!$F$5:$F$38,CP_Forecast!$E$5:$E$38,Capacity_Charges!EY$6)</f>
        <v>5.796370371500001</v>
      </c>
      <c r="EZ109" s="15">
        <f>SUMIFS(CP_Forecast!$F$5:$F$38,CP_Forecast!$E$5:$E$38,Capacity_Charges!EZ$6)</f>
        <v>5.796370371500001</v>
      </c>
      <c r="FA109" s="15">
        <f>SUMIFS(CP_Forecast!$F$5:$F$38,CP_Forecast!$E$5:$E$38,Capacity_Charges!FA$6)</f>
        <v>5.796370371500001</v>
      </c>
      <c r="FB109" s="15">
        <f>SUMIFS(CP_Forecast!$F$5:$F$38,CP_Forecast!$E$5:$E$38,Capacity_Charges!FB$6)</f>
        <v>5.796370371500001</v>
      </c>
      <c r="FC109" s="15">
        <f>SUMIFS(CP_Forecast!$F$5:$F$38,CP_Forecast!$E$5:$E$38,Capacity_Charges!FC$6)</f>
        <v>5.796370371500001</v>
      </c>
      <c r="FD109" s="15">
        <f>SUMIFS(CP_Forecast!$F$5:$F$38,CP_Forecast!$E$5:$E$38,Capacity_Charges!FD$6)</f>
        <v>5.796370371500001</v>
      </c>
      <c r="FE109" s="15">
        <f>SUMIFS(CP_Forecast!$F$5:$F$38,CP_Forecast!$E$5:$E$38,Capacity_Charges!FE$6)</f>
        <v>5.796370371500001</v>
      </c>
      <c r="FF109" s="15">
        <f>SUMIFS(CP_Forecast!$F$5:$F$38,CP_Forecast!$E$5:$E$38,Capacity_Charges!FF$6)</f>
        <v>5.796370371500001</v>
      </c>
      <c r="FG109" s="15">
        <f>SUMIFS(CP_Forecast!$F$5:$F$38,CP_Forecast!$E$5:$E$38,Capacity_Charges!FG$6)</f>
        <v>5.796370371500001</v>
      </c>
      <c r="FH109" s="15">
        <f>SUMIFS(CP_Forecast!$F$5:$F$38,CP_Forecast!$E$5:$E$38,Capacity_Charges!FH$6)</f>
        <v>5.796370371500001</v>
      </c>
      <c r="FI109" s="15">
        <f>SUMIFS(CP_Forecast!$F$5:$F$38,CP_Forecast!$E$5:$E$38,Capacity_Charges!FI$6)</f>
        <v>5.796370371500001</v>
      </c>
      <c r="FJ109" s="15">
        <f>SUMIFS(CP_Forecast!$F$5:$F$38,CP_Forecast!$E$5:$E$38,Capacity_Charges!FJ$6)</f>
        <v>5.9702614826450011</v>
      </c>
      <c r="FK109" s="15">
        <f>SUMIFS(CP_Forecast!$F$5:$F$38,CP_Forecast!$E$5:$E$38,Capacity_Charges!FK$6)</f>
        <v>5.9702614826450011</v>
      </c>
      <c r="FL109" s="15">
        <f>SUMIFS(CP_Forecast!$F$5:$F$38,CP_Forecast!$E$5:$E$38,Capacity_Charges!FL$6)</f>
        <v>5.9702614826450011</v>
      </c>
      <c r="FM109" s="15">
        <f>SUMIFS(CP_Forecast!$F$5:$F$38,CP_Forecast!$E$5:$E$38,Capacity_Charges!FM$6)</f>
        <v>5.9702614826450011</v>
      </c>
      <c r="FN109" s="15">
        <f>SUMIFS(CP_Forecast!$F$5:$F$38,CP_Forecast!$E$5:$E$38,Capacity_Charges!FN$6)</f>
        <v>5.9702614826450011</v>
      </c>
      <c r="FO109" s="15">
        <f>SUMIFS(CP_Forecast!$F$5:$F$38,CP_Forecast!$E$5:$E$38,Capacity_Charges!FO$6)</f>
        <v>5.9702614826450011</v>
      </c>
      <c r="FP109" s="15">
        <f>SUMIFS(CP_Forecast!$F$5:$F$38,CP_Forecast!$E$5:$E$38,Capacity_Charges!FP$6)</f>
        <v>5.9702614826450011</v>
      </c>
      <c r="FQ109" s="15">
        <f>SUMIFS(CP_Forecast!$F$5:$F$38,CP_Forecast!$E$5:$E$38,Capacity_Charges!FQ$6)</f>
        <v>5.9702614826450011</v>
      </c>
      <c r="FR109" s="15">
        <f>SUMIFS(CP_Forecast!$F$5:$F$38,CP_Forecast!$E$5:$E$38,Capacity_Charges!FR$6)</f>
        <v>5.9702614826450011</v>
      </c>
      <c r="FS109" s="15">
        <f>SUMIFS(CP_Forecast!$F$5:$F$38,CP_Forecast!$E$5:$E$38,Capacity_Charges!FS$6)</f>
        <v>5.9702614826450011</v>
      </c>
      <c r="FT109" s="15">
        <f>SUMIFS(CP_Forecast!$F$5:$F$38,CP_Forecast!$E$5:$E$38,Capacity_Charges!FT$6)</f>
        <v>5.9702614826450011</v>
      </c>
      <c r="FU109" s="15">
        <f>SUMIFS(CP_Forecast!$F$5:$F$38,CP_Forecast!$E$5:$E$38,Capacity_Charges!FU$6)</f>
        <v>5.9702614826450011</v>
      </c>
      <c r="FV109" s="15">
        <f>SUMIFS(CP_Forecast!$F$5:$F$38,CP_Forecast!$E$5:$E$38,Capacity_Charges!FV$6)</f>
        <v>6.1493693271243517</v>
      </c>
      <c r="FW109" s="15">
        <f>SUMIFS(CP_Forecast!$F$5:$F$38,CP_Forecast!$E$5:$E$38,Capacity_Charges!FW$6)</f>
        <v>6.1493693271243517</v>
      </c>
      <c r="FX109" s="15">
        <f>SUMIFS(CP_Forecast!$F$5:$F$38,CP_Forecast!$E$5:$E$38,Capacity_Charges!FX$6)</f>
        <v>6.1493693271243517</v>
      </c>
      <c r="FY109" s="15">
        <f>SUMIFS(CP_Forecast!$F$5:$F$38,CP_Forecast!$E$5:$E$38,Capacity_Charges!FY$6)</f>
        <v>6.1493693271243517</v>
      </c>
      <c r="FZ109" s="15">
        <f>SUMIFS(CP_Forecast!$F$5:$F$38,CP_Forecast!$E$5:$E$38,Capacity_Charges!FZ$6)</f>
        <v>6.1493693271243517</v>
      </c>
      <c r="GA109" s="15">
        <f>SUMIFS(CP_Forecast!$F$5:$F$38,CP_Forecast!$E$5:$E$38,Capacity_Charges!GA$6)</f>
        <v>6.1493693271243517</v>
      </c>
      <c r="GB109" s="15">
        <f>SUMIFS(CP_Forecast!$F$5:$F$38,CP_Forecast!$E$5:$E$38,Capacity_Charges!GB$6)</f>
        <v>6.1493693271243517</v>
      </c>
      <c r="GC109" s="15">
        <f>SUMIFS(CP_Forecast!$F$5:$F$38,CP_Forecast!$E$5:$E$38,Capacity_Charges!GC$6)</f>
        <v>6.1493693271243517</v>
      </c>
      <c r="GD109" s="15">
        <f>SUMIFS(CP_Forecast!$F$5:$F$38,CP_Forecast!$E$5:$E$38,Capacity_Charges!GD$6)</f>
        <v>6.1493693271243517</v>
      </c>
      <c r="GE109" s="15">
        <f>SUMIFS(CP_Forecast!$F$5:$F$38,CP_Forecast!$E$5:$E$38,Capacity_Charges!GE$6)</f>
        <v>6.1493693271243517</v>
      </c>
      <c r="GF109" s="15">
        <f>SUMIFS(CP_Forecast!$F$5:$F$38,CP_Forecast!$E$5:$E$38,Capacity_Charges!GF$6)</f>
        <v>6.1493693271243517</v>
      </c>
      <c r="GG109" s="15">
        <f>SUMIFS(CP_Forecast!$F$5:$F$38,CP_Forecast!$E$5:$E$38,Capacity_Charges!GG$6)</f>
        <v>6.1493693271243517</v>
      </c>
      <c r="GH109" s="15">
        <f>SUMIFS(CP_Forecast!$F$5:$F$38,CP_Forecast!$E$5:$E$38,Capacity_Charges!GH$6)</f>
        <v>6.3338504069380823</v>
      </c>
      <c r="GI109" s="15">
        <f>SUMIFS(CP_Forecast!$F$5:$F$38,CP_Forecast!$E$5:$E$38,Capacity_Charges!GI$6)</f>
        <v>6.3338504069380823</v>
      </c>
      <c r="GJ109" s="15">
        <f>SUMIFS(CP_Forecast!$F$5:$F$38,CP_Forecast!$E$5:$E$38,Capacity_Charges!GJ$6)</f>
        <v>6.3338504069380823</v>
      </c>
      <c r="GK109" s="15">
        <f>SUMIFS(CP_Forecast!$F$5:$F$38,CP_Forecast!$E$5:$E$38,Capacity_Charges!GK$6)</f>
        <v>6.3338504069380823</v>
      </c>
      <c r="GL109" s="15">
        <f>SUMIFS(CP_Forecast!$F$5:$F$38,CP_Forecast!$E$5:$E$38,Capacity_Charges!GL$6)</f>
        <v>6.3338504069380823</v>
      </c>
      <c r="GM109" s="15">
        <f>SUMIFS(CP_Forecast!$F$5:$F$38,CP_Forecast!$E$5:$E$38,Capacity_Charges!GM$6)</f>
        <v>6.3338504069380823</v>
      </c>
      <c r="GN109" s="15">
        <f>SUMIFS(CP_Forecast!$F$5:$F$38,CP_Forecast!$E$5:$E$38,Capacity_Charges!GN$6)</f>
        <v>6.3338504069380823</v>
      </c>
      <c r="GO109" s="15">
        <f>SUMIFS(CP_Forecast!$F$5:$F$38,CP_Forecast!$E$5:$E$38,Capacity_Charges!GO$6)</f>
        <v>6.3338504069380823</v>
      </c>
      <c r="GP109" s="15">
        <f>SUMIFS(CP_Forecast!$F$5:$F$38,CP_Forecast!$E$5:$E$38,Capacity_Charges!GP$6)</f>
        <v>6.3338504069380823</v>
      </c>
      <c r="GQ109" s="15">
        <f>SUMIFS(CP_Forecast!$F$5:$F$38,CP_Forecast!$E$5:$E$38,Capacity_Charges!GQ$6)</f>
        <v>6.3338504069380823</v>
      </c>
      <c r="GR109" s="15">
        <f>SUMIFS(CP_Forecast!$F$5:$F$38,CP_Forecast!$E$5:$E$38,Capacity_Charges!GR$6)</f>
        <v>6.3338504069380823</v>
      </c>
      <c r="GS109" s="15">
        <f>SUMIFS(CP_Forecast!$F$5:$F$38,CP_Forecast!$E$5:$E$38,Capacity_Charges!GS$6)</f>
        <v>6.3338504069380823</v>
      </c>
      <c r="GT109" s="15">
        <f>SUMIFS(CP_Forecast!$F$5:$F$38,CP_Forecast!$E$5:$E$38,Capacity_Charges!GT$6)</f>
        <v>6.5238659191462247</v>
      </c>
      <c r="GU109" s="15">
        <f>SUMIFS(CP_Forecast!$F$5:$F$38,CP_Forecast!$E$5:$E$38,Capacity_Charges!GU$6)</f>
        <v>6.5238659191462247</v>
      </c>
      <c r="GV109" s="15">
        <f>SUMIFS(CP_Forecast!$F$5:$F$38,CP_Forecast!$E$5:$E$38,Capacity_Charges!GV$6)</f>
        <v>6.5238659191462247</v>
      </c>
      <c r="GW109" s="15">
        <f>SUMIFS(CP_Forecast!$F$5:$F$38,CP_Forecast!$E$5:$E$38,Capacity_Charges!GW$6)</f>
        <v>6.5238659191462247</v>
      </c>
      <c r="GX109" s="15">
        <f>SUMIFS(CP_Forecast!$F$5:$F$38,CP_Forecast!$E$5:$E$38,Capacity_Charges!GX$6)</f>
        <v>6.5238659191462247</v>
      </c>
      <c r="GY109" s="15">
        <f>SUMIFS(CP_Forecast!$F$5:$F$38,CP_Forecast!$E$5:$E$38,Capacity_Charges!GY$6)</f>
        <v>6.5238659191462247</v>
      </c>
      <c r="GZ109" s="15">
        <f>SUMIFS(CP_Forecast!$F$5:$F$38,CP_Forecast!$E$5:$E$38,Capacity_Charges!GZ$6)</f>
        <v>6.5238659191462247</v>
      </c>
      <c r="HA109" s="15">
        <f>SUMIFS(CP_Forecast!$F$5:$F$38,CP_Forecast!$E$5:$E$38,Capacity_Charges!HA$6)</f>
        <v>6.5238659191462247</v>
      </c>
      <c r="HB109" s="15">
        <f>SUMIFS(CP_Forecast!$F$5:$F$38,CP_Forecast!$E$5:$E$38,Capacity_Charges!HB$6)</f>
        <v>6.5238659191462247</v>
      </c>
      <c r="HC109" s="15">
        <f>SUMIFS(CP_Forecast!$F$5:$F$38,CP_Forecast!$E$5:$E$38,Capacity_Charges!HC$6)</f>
        <v>6.5238659191462247</v>
      </c>
      <c r="HD109" s="15">
        <f>SUMIFS(CP_Forecast!$F$5:$F$38,CP_Forecast!$E$5:$E$38,Capacity_Charges!HD$6)</f>
        <v>6.5238659191462247</v>
      </c>
      <c r="HE109" s="15">
        <f>SUMIFS(CP_Forecast!$F$5:$F$38,CP_Forecast!$E$5:$E$38,Capacity_Charges!HE$6)</f>
        <v>6.5238659191462247</v>
      </c>
      <c r="HF109" s="15">
        <f>SUMIFS(CP_Forecast!$F$5:$F$38,CP_Forecast!$E$5:$E$38,Capacity_Charges!HF$6)</f>
        <v>6.7195818967206113</v>
      </c>
      <c r="HG109" s="15">
        <f>SUMIFS(CP_Forecast!$F$5:$F$38,CP_Forecast!$E$5:$E$38,Capacity_Charges!HG$6)</f>
        <v>6.7195818967206113</v>
      </c>
      <c r="HH109" s="15">
        <f>SUMIFS(CP_Forecast!$F$5:$F$38,CP_Forecast!$E$5:$E$38,Capacity_Charges!HH$6)</f>
        <v>6.7195818967206113</v>
      </c>
      <c r="HI109" s="15">
        <f>SUMIFS(CP_Forecast!$F$5:$F$38,CP_Forecast!$E$5:$E$38,Capacity_Charges!HI$6)</f>
        <v>6.7195818967206113</v>
      </c>
      <c r="HJ109" s="15">
        <f>SUMIFS(CP_Forecast!$F$5:$F$38,CP_Forecast!$E$5:$E$38,Capacity_Charges!HJ$6)</f>
        <v>6.7195818967206113</v>
      </c>
      <c r="HK109" s="15">
        <f>SUMIFS(CP_Forecast!$F$5:$F$38,CP_Forecast!$E$5:$E$38,Capacity_Charges!HK$6)</f>
        <v>6.7195818967206113</v>
      </c>
      <c r="HL109" s="15">
        <f>SUMIFS(CP_Forecast!$F$5:$F$38,CP_Forecast!$E$5:$E$38,Capacity_Charges!HL$6)</f>
        <v>6.7195818967206113</v>
      </c>
      <c r="HM109" s="15">
        <f>SUMIFS(CP_Forecast!$F$5:$F$38,CP_Forecast!$E$5:$E$38,Capacity_Charges!HM$6)</f>
        <v>6.7195818967206113</v>
      </c>
      <c r="HN109" s="15">
        <f>SUMIFS(CP_Forecast!$F$5:$F$38,CP_Forecast!$E$5:$E$38,Capacity_Charges!HN$6)</f>
        <v>6.7195818967206113</v>
      </c>
      <c r="HO109" s="15">
        <f>SUMIFS(CP_Forecast!$F$5:$F$38,CP_Forecast!$E$5:$E$38,Capacity_Charges!HO$6)</f>
        <v>6.7195818967206113</v>
      </c>
      <c r="HP109" s="15">
        <f>SUMIFS(CP_Forecast!$F$5:$F$38,CP_Forecast!$E$5:$E$38,Capacity_Charges!HP$6)</f>
        <v>6.7195818967206113</v>
      </c>
      <c r="HQ109" s="15">
        <f>SUMIFS(CP_Forecast!$F$5:$F$38,CP_Forecast!$E$5:$E$38,Capacity_Charges!HQ$6)</f>
        <v>6.7195818967206113</v>
      </c>
      <c r="HR109" s="15">
        <f>SUMIFS(CP_Forecast!$F$5:$F$38,CP_Forecast!$E$5:$E$38,Capacity_Charges!HR$6)</f>
        <v>6.9211693536222301</v>
      </c>
      <c r="HS109" s="15">
        <f>SUMIFS(CP_Forecast!$F$5:$F$38,CP_Forecast!$E$5:$E$38,Capacity_Charges!HS$6)</f>
        <v>6.9211693536222301</v>
      </c>
      <c r="HT109" s="15">
        <f>SUMIFS(CP_Forecast!$F$5:$F$38,CP_Forecast!$E$5:$E$38,Capacity_Charges!HT$6)</f>
        <v>6.9211693536222301</v>
      </c>
      <c r="HU109" s="15">
        <f>SUMIFS(CP_Forecast!$F$5:$F$38,CP_Forecast!$E$5:$E$38,Capacity_Charges!HU$6)</f>
        <v>6.9211693536222301</v>
      </c>
      <c r="HV109" s="15">
        <f>SUMIFS(CP_Forecast!$F$5:$F$38,CP_Forecast!$E$5:$E$38,Capacity_Charges!HV$6)</f>
        <v>6.9211693536222301</v>
      </c>
      <c r="HW109" s="15">
        <f>SUMIFS(CP_Forecast!$F$5:$F$38,CP_Forecast!$E$5:$E$38,Capacity_Charges!HW$6)</f>
        <v>6.9211693536222301</v>
      </c>
      <c r="HX109" s="15">
        <f>SUMIFS(CP_Forecast!$F$5:$F$38,CP_Forecast!$E$5:$E$38,Capacity_Charges!HX$6)</f>
        <v>6.9211693536222301</v>
      </c>
      <c r="HY109" s="15">
        <f>SUMIFS(CP_Forecast!$F$5:$F$38,CP_Forecast!$E$5:$E$38,Capacity_Charges!HY$6)</f>
        <v>6.9211693536222301</v>
      </c>
      <c r="HZ109" s="15">
        <f>SUMIFS(CP_Forecast!$F$5:$F$38,CP_Forecast!$E$5:$E$38,Capacity_Charges!HZ$6)</f>
        <v>6.9211693536222301</v>
      </c>
      <c r="IA109" s="15">
        <f>SUMIFS(CP_Forecast!$F$5:$F$38,CP_Forecast!$E$5:$E$38,Capacity_Charges!IA$6)</f>
        <v>6.9211693536222301</v>
      </c>
      <c r="IB109" s="15">
        <f>SUMIFS(CP_Forecast!$F$5:$F$38,CP_Forecast!$E$5:$E$38,Capacity_Charges!IB$6)</f>
        <v>6.9211693536222301</v>
      </c>
      <c r="IC109" s="15">
        <f>SUMIFS(CP_Forecast!$F$5:$F$38,CP_Forecast!$E$5:$E$38,Capacity_Charges!IC$6)</f>
        <v>6.9211693536222301</v>
      </c>
      <c r="ID109" s="15">
        <f>SUMIFS(CP_Forecast!$F$5:$F$38,CP_Forecast!$E$5:$E$38,Capacity_Charges!ID$6)</f>
        <v>7.1288044342308972</v>
      </c>
      <c r="IE109" s="15">
        <f>SUMIFS(CP_Forecast!$F$5:$F$38,CP_Forecast!$E$5:$E$38,Capacity_Charges!IE$6)</f>
        <v>7.1288044342308972</v>
      </c>
      <c r="IF109" s="15">
        <f>SUMIFS(CP_Forecast!$F$5:$F$38,CP_Forecast!$E$5:$E$38,Capacity_Charges!IF$6)</f>
        <v>7.1288044342308972</v>
      </c>
      <c r="IG109" s="15">
        <f>SUMIFS(CP_Forecast!$F$5:$F$38,CP_Forecast!$E$5:$E$38,Capacity_Charges!IG$6)</f>
        <v>7.1288044342308972</v>
      </c>
      <c r="IH109" s="15">
        <f>SUMIFS(CP_Forecast!$F$5:$F$38,CP_Forecast!$E$5:$E$38,Capacity_Charges!IH$6)</f>
        <v>7.1288044342308972</v>
      </c>
      <c r="II109" s="15">
        <f>SUMIFS(CP_Forecast!$F$5:$F$38,CP_Forecast!$E$5:$E$38,Capacity_Charges!II$6)</f>
        <v>7.1288044342308972</v>
      </c>
      <c r="IJ109" s="15">
        <f>SUMIFS(CP_Forecast!$F$5:$F$38,CP_Forecast!$E$5:$E$38,Capacity_Charges!IJ$6)</f>
        <v>7.1288044342308972</v>
      </c>
      <c r="IK109" s="15">
        <f>SUMIFS(CP_Forecast!$F$5:$F$38,CP_Forecast!$E$5:$E$38,Capacity_Charges!IK$6)</f>
        <v>7.1288044342308972</v>
      </c>
      <c r="IL109" s="15">
        <f>SUMIFS(CP_Forecast!$F$5:$F$38,CP_Forecast!$E$5:$E$38,Capacity_Charges!IL$6)</f>
        <v>7.1288044342308972</v>
      </c>
      <c r="IM109" s="15">
        <f>SUMIFS(CP_Forecast!$F$5:$F$38,CP_Forecast!$E$5:$E$38,Capacity_Charges!IM$6)</f>
        <v>7.1288044342308972</v>
      </c>
      <c r="IN109" s="15">
        <f>SUMIFS(CP_Forecast!$F$5:$F$38,CP_Forecast!$E$5:$E$38,Capacity_Charges!IN$6)</f>
        <v>7.1288044342308972</v>
      </c>
      <c r="IO109" s="15">
        <f>SUMIFS(CP_Forecast!$F$5:$F$38,CP_Forecast!$E$5:$E$38,Capacity_Charges!IO$6)</f>
        <v>7.1288044342308972</v>
      </c>
      <c r="IP109" s="15">
        <f>SUMIFS(CP_Forecast!$F$5:$F$38,CP_Forecast!$E$5:$E$38,Capacity_Charges!IP$6)</f>
        <v>7.3426685672578245</v>
      </c>
      <c r="IQ109" s="15">
        <f>SUMIFS(CP_Forecast!$F$5:$F$38,CP_Forecast!$E$5:$E$38,Capacity_Charges!IQ$6)</f>
        <v>7.3426685672578245</v>
      </c>
      <c r="IR109" s="15">
        <f>SUMIFS(CP_Forecast!$F$5:$F$38,CP_Forecast!$E$5:$E$38,Capacity_Charges!IR$6)</f>
        <v>7.3426685672578245</v>
      </c>
      <c r="IS109" s="15">
        <f>SUMIFS(CP_Forecast!$F$5:$F$38,CP_Forecast!$E$5:$E$38,Capacity_Charges!IS$6)</f>
        <v>7.3426685672578245</v>
      </c>
      <c r="IT109" s="15">
        <f>SUMIFS(CP_Forecast!$F$5:$F$38,CP_Forecast!$E$5:$E$38,Capacity_Charges!IT$6)</f>
        <v>7.3426685672578245</v>
      </c>
      <c r="IU109" s="15">
        <f>SUMIFS(CP_Forecast!$F$5:$F$38,CP_Forecast!$E$5:$E$38,Capacity_Charges!IU$6)</f>
        <v>7.3426685672578245</v>
      </c>
      <c r="IV109" s="15">
        <f>SUMIFS(CP_Forecast!$F$5:$F$38,CP_Forecast!$E$5:$E$38,Capacity_Charges!IV$6)</f>
        <v>7.3426685672578245</v>
      </c>
      <c r="IW109" s="15">
        <f>SUMIFS(CP_Forecast!$F$5:$F$38,CP_Forecast!$E$5:$E$38,Capacity_Charges!IW$6)</f>
        <v>7.3426685672578245</v>
      </c>
      <c r="IX109" s="15">
        <f>SUMIFS(CP_Forecast!$F$5:$F$38,CP_Forecast!$E$5:$E$38,Capacity_Charges!IX$6)</f>
        <v>7.3426685672578245</v>
      </c>
      <c r="IY109" s="15">
        <f>SUMIFS(CP_Forecast!$F$5:$F$38,CP_Forecast!$E$5:$E$38,Capacity_Charges!IY$6)</f>
        <v>7.3426685672578245</v>
      </c>
      <c r="IZ109" s="15">
        <f>SUMIFS(CP_Forecast!$F$5:$F$38,CP_Forecast!$E$5:$E$38,Capacity_Charges!IZ$6)</f>
        <v>7.3426685672578245</v>
      </c>
      <c r="JA109" s="15">
        <f>SUMIFS(CP_Forecast!$F$5:$F$38,CP_Forecast!$E$5:$E$38,Capacity_Charges!JA$6)</f>
        <v>7.3426685672578245</v>
      </c>
      <c r="JB109" s="15">
        <f>SUMIFS(CP_Forecast!$F$5:$F$38,CP_Forecast!$E$5:$E$38,Capacity_Charges!JB$6)</f>
        <v>7.5629486242755597</v>
      </c>
      <c r="JC109" s="15">
        <f>SUMIFS(CP_Forecast!$F$5:$F$38,CP_Forecast!$E$5:$E$38,Capacity_Charges!JC$6)</f>
        <v>7.5629486242755597</v>
      </c>
      <c r="JD109" s="15">
        <f>SUMIFS(CP_Forecast!$F$5:$F$38,CP_Forecast!$E$5:$E$38,Capacity_Charges!JD$6)</f>
        <v>7.5629486242755597</v>
      </c>
      <c r="JE109" s="15">
        <f>SUMIFS(CP_Forecast!$F$5:$F$38,CP_Forecast!$E$5:$E$38,Capacity_Charges!JE$6)</f>
        <v>7.5629486242755597</v>
      </c>
      <c r="JF109" s="15">
        <f>SUMIFS(CP_Forecast!$F$5:$F$38,CP_Forecast!$E$5:$E$38,Capacity_Charges!JF$6)</f>
        <v>7.5629486242755597</v>
      </c>
      <c r="JG109" s="15">
        <f>SUMIFS(CP_Forecast!$F$5:$F$38,CP_Forecast!$E$5:$E$38,Capacity_Charges!JG$6)</f>
        <v>7.5629486242755597</v>
      </c>
      <c r="JH109" s="15">
        <f>SUMIFS(CP_Forecast!$F$5:$F$38,CP_Forecast!$E$5:$E$38,Capacity_Charges!JH$6)</f>
        <v>7.5629486242755597</v>
      </c>
      <c r="JI109" s="15">
        <f>SUMIFS(CP_Forecast!$F$5:$F$38,CP_Forecast!$E$5:$E$38,Capacity_Charges!JI$6)</f>
        <v>7.5629486242755597</v>
      </c>
      <c r="JJ109" s="15">
        <f>SUMIFS(CP_Forecast!$F$5:$F$38,CP_Forecast!$E$5:$E$38,Capacity_Charges!JJ$6)</f>
        <v>7.5629486242755597</v>
      </c>
      <c r="JK109" s="15">
        <f>SUMIFS(CP_Forecast!$F$5:$F$38,CP_Forecast!$E$5:$E$38,Capacity_Charges!JK$6)</f>
        <v>7.5629486242755597</v>
      </c>
      <c r="JL109" s="15">
        <f>SUMIFS(CP_Forecast!$F$5:$F$38,CP_Forecast!$E$5:$E$38,Capacity_Charges!JL$6)</f>
        <v>7.5629486242755597</v>
      </c>
      <c r="JM109" s="15">
        <f>SUMIFS(CP_Forecast!$F$5:$F$38,CP_Forecast!$E$5:$E$38,Capacity_Charges!JM$6)</f>
        <v>7.5629486242755597</v>
      </c>
      <c r="JN109" s="15">
        <f>SUMIFS(CP_Forecast!$F$5:$F$38,CP_Forecast!$E$5:$E$38,Capacity_Charges!JN$6)</f>
        <v>7.7898370830038264</v>
      </c>
      <c r="JO109" s="15">
        <f>SUMIFS(CP_Forecast!$F$5:$F$38,CP_Forecast!$E$5:$E$38,Capacity_Charges!JO$6)</f>
        <v>7.7898370830038264</v>
      </c>
      <c r="JP109" s="15">
        <f>SUMIFS(CP_Forecast!$F$5:$F$38,CP_Forecast!$E$5:$E$38,Capacity_Charges!JP$6)</f>
        <v>7.7898370830038264</v>
      </c>
      <c r="JQ109" s="15">
        <f>SUMIFS(CP_Forecast!$F$5:$F$38,CP_Forecast!$E$5:$E$38,Capacity_Charges!JQ$6)</f>
        <v>7.7898370830038264</v>
      </c>
      <c r="JR109" s="15">
        <f>SUMIFS(CP_Forecast!$F$5:$F$38,CP_Forecast!$E$5:$E$38,Capacity_Charges!JR$6)</f>
        <v>7.7898370830038264</v>
      </c>
      <c r="JS109" s="15">
        <f>SUMIFS(CP_Forecast!$F$5:$F$38,CP_Forecast!$E$5:$E$38,Capacity_Charges!JS$6)</f>
        <v>7.7898370830038264</v>
      </c>
      <c r="JT109" s="15">
        <f>SUMIFS(CP_Forecast!$F$5:$F$38,CP_Forecast!$E$5:$E$38,Capacity_Charges!JT$6)</f>
        <v>7.7898370830038264</v>
      </c>
      <c r="JU109" s="15">
        <f>SUMIFS(CP_Forecast!$F$5:$F$38,CP_Forecast!$E$5:$E$38,Capacity_Charges!JU$6)</f>
        <v>7.7898370830038264</v>
      </c>
      <c r="JV109" s="15">
        <f>SUMIFS(CP_Forecast!$F$5:$F$38,CP_Forecast!$E$5:$E$38,Capacity_Charges!JV$6)</f>
        <v>7.7898370830038264</v>
      </c>
      <c r="JW109" s="15">
        <f>SUMIFS(CP_Forecast!$F$5:$F$38,CP_Forecast!$E$5:$E$38,Capacity_Charges!JW$6)</f>
        <v>7.7898370830038264</v>
      </c>
      <c r="JX109" s="15">
        <f>SUMIFS(CP_Forecast!$F$5:$F$38,CP_Forecast!$E$5:$E$38,Capacity_Charges!JX$6)</f>
        <v>7.7898370830038264</v>
      </c>
      <c r="JY109" s="15">
        <f>SUMIFS(CP_Forecast!$F$5:$F$38,CP_Forecast!$E$5:$E$38,Capacity_Charges!JY$6)</f>
        <v>7.7898370830038264</v>
      </c>
      <c r="JZ109" s="15">
        <f>SUMIFS(CP_Forecast!$F$5:$F$38,CP_Forecast!$E$5:$E$38,Capacity_Charges!JZ$6)</f>
        <v>8.0235321954939423</v>
      </c>
      <c r="KA109" s="15">
        <f>SUMIFS(CP_Forecast!$F$5:$F$38,CP_Forecast!$E$5:$E$38,Capacity_Charges!KA$6)</f>
        <v>8.0235321954939423</v>
      </c>
      <c r="KB109" s="15">
        <f>SUMIFS(CP_Forecast!$F$5:$F$38,CP_Forecast!$E$5:$E$38,Capacity_Charges!KB$6)</f>
        <v>8.0235321954939423</v>
      </c>
      <c r="KC109" s="15">
        <f>SUMIFS(CP_Forecast!$F$5:$F$38,CP_Forecast!$E$5:$E$38,Capacity_Charges!KC$6)</f>
        <v>8.0235321954939423</v>
      </c>
      <c r="KD109" s="15">
        <f>SUMIFS(CP_Forecast!$F$5:$F$38,CP_Forecast!$E$5:$E$38,Capacity_Charges!KD$6)</f>
        <v>8.0235321954939423</v>
      </c>
      <c r="KE109" s="15">
        <f>SUMIFS(CP_Forecast!$F$5:$F$38,CP_Forecast!$E$5:$E$38,Capacity_Charges!KE$6)</f>
        <v>8.0235321954939423</v>
      </c>
      <c r="KF109" s="15">
        <f>SUMIFS(CP_Forecast!$F$5:$F$38,CP_Forecast!$E$5:$E$38,Capacity_Charges!KF$6)</f>
        <v>8.0235321954939423</v>
      </c>
      <c r="KG109" s="15">
        <f>SUMIFS(CP_Forecast!$F$5:$F$38,CP_Forecast!$E$5:$E$38,Capacity_Charges!KG$6)</f>
        <v>8.0235321954939423</v>
      </c>
      <c r="KH109" s="15">
        <f>SUMIFS(CP_Forecast!$F$5:$F$38,CP_Forecast!$E$5:$E$38,Capacity_Charges!KH$6)</f>
        <v>8.0235321954939423</v>
      </c>
      <c r="KI109" s="15">
        <f>SUMIFS(CP_Forecast!$F$5:$F$38,CP_Forecast!$E$5:$E$38,Capacity_Charges!KI$6)</f>
        <v>8.0235321954939423</v>
      </c>
      <c r="KJ109" s="15">
        <f>SUMIFS(CP_Forecast!$F$5:$F$38,CP_Forecast!$E$5:$E$38,Capacity_Charges!KJ$6)</f>
        <v>8.0235321954939423</v>
      </c>
      <c r="KK109" s="15">
        <f>SUMIFS(CP_Forecast!$F$5:$F$38,CP_Forecast!$E$5:$E$38,Capacity_Charges!KK$6)</f>
        <v>8.0235321954939423</v>
      </c>
      <c r="KL109" s="15">
        <f>SUMIFS(CP_Forecast!$F$5:$F$38,CP_Forecast!$E$5:$E$38,Capacity_Charges!KL$6)</f>
        <v>8.2642381613587599</v>
      </c>
      <c r="KM109" s="15">
        <f>SUMIFS(CP_Forecast!$F$5:$F$38,CP_Forecast!$E$5:$E$38,Capacity_Charges!KM$6)</f>
        <v>8.2642381613587599</v>
      </c>
      <c r="KN109" s="15">
        <f>SUMIFS(CP_Forecast!$F$5:$F$38,CP_Forecast!$E$5:$E$38,Capacity_Charges!KN$6)</f>
        <v>8.2642381613587599</v>
      </c>
      <c r="KO109" s="15">
        <f>SUMIFS(CP_Forecast!$F$5:$F$38,CP_Forecast!$E$5:$E$38,Capacity_Charges!KO$6)</f>
        <v>8.2642381613587599</v>
      </c>
      <c r="KP109" s="15">
        <f>SUMIFS(CP_Forecast!$F$5:$F$38,CP_Forecast!$E$5:$E$38,Capacity_Charges!KP$6)</f>
        <v>8.2642381613587599</v>
      </c>
      <c r="KQ109" s="15">
        <f>SUMIFS(CP_Forecast!$F$5:$F$38,CP_Forecast!$E$5:$E$38,Capacity_Charges!KQ$6)</f>
        <v>8.2642381613587599</v>
      </c>
      <c r="KR109" s="15">
        <f>SUMIFS(CP_Forecast!$F$5:$F$38,CP_Forecast!$E$5:$E$38,Capacity_Charges!KR$6)</f>
        <v>8.2642381613587599</v>
      </c>
      <c r="KS109" s="15">
        <f>SUMIFS(CP_Forecast!$F$5:$F$38,CP_Forecast!$E$5:$E$38,Capacity_Charges!KS$6)</f>
        <v>8.2642381613587599</v>
      </c>
      <c r="KT109" s="15">
        <f>SUMIFS(CP_Forecast!$F$5:$F$38,CP_Forecast!$E$5:$E$38,Capacity_Charges!KT$6)</f>
        <v>8.2642381613587599</v>
      </c>
      <c r="KU109" s="15">
        <f>SUMIFS(CP_Forecast!$F$5:$F$38,CP_Forecast!$E$5:$E$38,Capacity_Charges!KU$6)</f>
        <v>8.2642381613587599</v>
      </c>
      <c r="KV109" s="15">
        <f>SUMIFS(CP_Forecast!$F$5:$F$38,CP_Forecast!$E$5:$E$38,Capacity_Charges!KV$6)</f>
        <v>8.2642381613587599</v>
      </c>
      <c r="KW109" s="15">
        <f>SUMIFS(CP_Forecast!$F$5:$F$38,CP_Forecast!$E$5:$E$38,Capacity_Charges!KW$6)</f>
        <v>8.2642381613587599</v>
      </c>
      <c r="KX109" s="15">
        <f>SUMIFS(CP_Forecast!$F$5:$F$38,CP_Forecast!$E$5:$E$38,Capacity_Charges!KX$6)</f>
        <v>8.5121653061995222</v>
      </c>
      <c r="KY109" s="15">
        <f>SUMIFS(CP_Forecast!$F$5:$F$38,CP_Forecast!$E$5:$E$38,Capacity_Charges!KY$6)</f>
        <v>8.5121653061995222</v>
      </c>
      <c r="KZ109" s="15">
        <f>SUMIFS(CP_Forecast!$F$5:$F$38,CP_Forecast!$E$5:$E$38,Capacity_Charges!KZ$6)</f>
        <v>8.5121653061995222</v>
      </c>
      <c r="LA109" s="15">
        <f>SUMIFS(CP_Forecast!$F$5:$F$38,CP_Forecast!$E$5:$E$38,Capacity_Charges!LA$6)</f>
        <v>8.5121653061995222</v>
      </c>
      <c r="LB109" s="15">
        <f>SUMIFS(CP_Forecast!$F$5:$F$38,CP_Forecast!$E$5:$E$38,Capacity_Charges!LB$6)</f>
        <v>8.5121653061995222</v>
      </c>
      <c r="LC109" s="15">
        <f>SUMIFS(CP_Forecast!$F$5:$F$38,CP_Forecast!$E$5:$E$38,Capacity_Charges!LC$6)</f>
        <v>8.5121653061995222</v>
      </c>
      <c r="LD109" s="15">
        <f>SUMIFS(CP_Forecast!$F$5:$F$38,CP_Forecast!$E$5:$E$38,Capacity_Charges!LD$6)</f>
        <v>8.5121653061995222</v>
      </c>
      <c r="LE109" s="15">
        <f>SUMIFS(CP_Forecast!$F$5:$F$38,CP_Forecast!$E$5:$E$38,Capacity_Charges!LE$6)</f>
        <v>8.5121653061995222</v>
      </c>
      <c r="LF109" s="15">
        <f>SUMIFS(CP_Forecast!$F$5:$F$38,CP_Forecast!$E$5:$E$38,Capacity_Charges!LF$6)</f>
        <v>8.5121653061995222</v>
      </c>
      <c r="LG109" s="15">
        <f>SUMIFS(CP_Forecast!$F$5:$F$38,CP_Forecast!$E$5:$E$38,Capacity_Charges!LG$6)</f>
        <v>8.5121653061995222</v>
      </c>
      <c r="LH109" s="15">
        <f>SUMIFS(CP_Forecast!$F$5:$F$38,CP_Forecast!$E$5:$E$38,Capacity_Charges!LH$6)</f>
        <v>8.5121653061995222</v>
      </c>
      <c r="LI109" s="15">
        <f>SUMIFS(CP_Forecast!$F$5:$F$38,CP_Forecast!$E$5:$E$38,Capacity_Charges!LI$6)</f>
        <v>8.5121653061995222</v>
      </c>
      <c r="LJ109" s="15">
        <f>SUMIFS(CP_Forecast!$F$5:$F$38,CP_Forecast!$E$5:$E$38,Capacity_Charges!LJ$6)</f>
        <v>8.7675302653855081</v>
      </c>
      <c r="LK109" s="15">
        <f>SUMIFS(CP_Forecast!$F$5:$F$38,CP_Forecast!$E$5:$E$38,Capacity_Charges!LK$6)</f>
        <v>8.7675302653855081</v>
      </c>
      <c r="LL109" s="15">
        <f>SUMIFS(CP_Forecast!$F$5:$F$38,CP_Forecast!$E$5:$E$38,Capacity_Charges!LL$6)</f>
        <v>8.7675302653855081</v>
      </c>
      <c r="LM109" s="15">
        <f>SUMIFS(CP_Forecast!$F$5:$F$38,CP_Forecast!$E$5:$E$38,Capacity_Charges!LM$6)</f>
        <v>8.7675302653855081</v>
      </c>
      <c r="LN109" s="15">
        <f>SUMIFS(CP_Forecast!$F$5:$F$38,CP_Forecast!$E$5:$E$38,Capacity_Charges!LN$6)</f>
        <v>8.7675302653855081</v>
      </c>
      <c r="LO109" s="15">
        <f>SUMIFS(CP_Forecast!$F$5:$F$38,CP_Forecast!$E$5:$E$38,Capacity_Charges!LO$6)</f>
        <v>8.7675302653855081</v>
      </c>
      <c r="LP109" s="15">
        <f>SUMIFS(CP_Forecast!$F$5:$F$38,CP_Forecast!$E$5:$E$38,Capacity_Charges!LP$6)</f>
        <v>8.7675302653855081</v>
      </c>
      <c r="LQ109" s="15">
        <f>SUMIFS(CP_Forecast!$F$5:$F$38,CP_Forecast!$E$5:$E$38,Capacity_Charges!LQ$6)</f>
        <v>8.7675302653855081</v>
      </c>
      <c r="LR109" s="15">
        <f>SUMIFS(CP_Forecast!$F$5:$F$38,CP_Forecast!$E$5:$E$38,Capacity_Charges!LR$6)</f>
        <v>8.7675302653855081</v>
      </c>
      <c r="LS109" s="15">
        <f>SUMIFS(CP_Forecast!$F$5:$F$38,CP_Forecast!$E$5:$E$38,Capacity_Charges!LS$6)</f>
        <v>8.7675302653855081</v>
      </c>
      <c r="LT109" s="15">
        <f>SUMIFS(CP_Forecast!$F$5:$F$38,CP_Forecast!$E$5:$E$38,Capacity_Charges!LT$6)</f>
        <v>8.7675302653855081</v>
      </c>
      <c r="LU109" s="15">
        <f>SUMIFS(CP_Forecast!$F$5:$F$38,CP_Forecast!$E$5:$E$38,Capacity_Charges!LU$6)</f>
        <v>8.7675302653855081</v>
      </c>
      <c r="LV109" s="15">
        <f>SUMIFS(CP_Forecast!$F$5:$F$38,CP_Forecast!$E$5:$E$38,Capacity_Charges!LV$6)</f>
        <v>9.0305561733470743</v>
      </c>
      <c r="LW109" s="15">
        <f>SUMIFS(CP_Forecast!$F$5:$F$38,CP_Forecast!$E$5:$E$38,Capacity_Charges!LW$6)</f>
        <v>9.0305561733470743</v>
      </c>
      <c r="LX109" s="15">
        <f>SUMIFS(CP_Forecast!$F$5:$F$38,CP_Forecast!$E$5:$E$38,Capacity_Charges!LX$6)</f>
        <v>9.0305561733470743</v>
      </c>
      <c r="LY109" s="15">
        <f>SUMIFS(CP_Forecast!$F$5:$F$38,CP_Forecast!$E$5:$E$38,Capacity_Charges!LY$6)</f>
        <v>9.0305561733470743</v>
      </c>
      <c r="LZ109" s="15">
        <f>SUMIFS(CP_Forecast!$F$5:$F$38,CP_Forecast!$E$5:$E$38,Capacity_Charges!LZ$6)</f>
        <v>9.0305561733470743</v>
      </c>
      <c r="MA109" s="15">
        <f>SUMIFS(CP_Forecast!$F$5:$F$38,CP_Forecast!$E$5:$E$38,Capacity_Charges!MA$6)</f>
        <v>9.0305561733470743</v>
      </c>
      <c r="MB109" s="15">
        <f>SUMIFS(CP_Forecast!$F$5:$F$38,CP_Forecast!$E$5:$E$38,Capacity_Charges!MB$6)</f>
        <v>9.0305561733470743</v>
      </c>
      <c r="MC109" s="15">
        <f>SUMIFS(CP_Forecast!$F$5:$F$38,CP_Forecast!$E$5:$E$38,Capacity_Charges!MC$6)</f>
        <v>9.0305561733470743</v>
      </c>
      <c r="MD109" s="15">
        <f>SUMIFS(CP_Forecast!$F$5:$F$38,CP_Forecast!$E$5:$E$38,Capacity_Charges!MD$6)</f>
        <v>9.0305561733470743</v>
      </c>
      <c r="ME109" s="15">
        <f>SUMIFS(CP_Forecast!$F$5:$F$38,CP_Forecast!$E$5:$E$38,Capacity_Charges!ME$6)</f>
        <v>9.0305561733470743</v>
      </c>
      <c r="MF109" s="15">
        <f>SUMIFS(CP_Forecast!$F$5:$F$38,CP_Forecast!$E$5:$E$38,Capacity_Charges!MF$6)</f>
        <v>9.0305561733470743</v>
      </c>
      <c r="MG109" s="15">
        <f>SUMIFS(CP_Forecast!$F$5:$F$38,CP_Forecast!$E$5:$E$38,Capacity_Charges!MG$6)</f>
        <v>9.0305561733470743</v>
      </c>
      <c r="MH109" s="15">
        <f>SUMIFS(CP_Forecast!$F$5:$F$38,CP_Forecast!$E$5:$E$38,Capacity_Charges!MH$6)</f>
        <v>9.301472858547486</v>
      </c>
      <c r="MI109" s="15">
        <f>SUMIFS(CP_Forecast!$F$5:$F$38,CP_Forecast!$E$5:$E$38,Capacity_Charges!MI$6)</f>
        <v>9.301472858547486</v>
      </c>
      <c r="MJ109" s="15">
        <f>SUMIFS(CP_Forecast!$F$5:$F$38,CP_Forecast!$E$5:$E$38,Capacity_Charges!MJ$6)</f>
        <v>9.301472858547486</v>
      </c>
      <c r="MK109" s="15">
        <f>SUMIFS(CP_Forecast!$F$5:$F$38,CP_Forecast!$E$5:$E$38,Capacity_Charges!MK$6)</f>
        <v>9.301472858547486</v>
      </c>
      <c r="ML109" s="15">
        <f>SUMIFS(CP_Forecast!$F$5:$F$38,CP_Forecast!$E$5:$E$38,Capacity_Charges!ML$6)</f>
        <v>9.301472858547486</v>
      </c>
      <c r="MM109" s="15">
        <f>SUMIFS(CP_Forecast!$F$5:$F$38,CP_Forecast!$E$5:$E$38,Capacity_Charges!MM$6)</f>
        <v>9.301472858547486</v>
      </c>
      <c r="MN109" s="15">
        <f>SUMIFS(CP_Forecast!$F$5:$F$38,CP_Forecast!$E$5:$E$38,Capacity_Charges!MN$6)</f>
        <v>9.301472858547486</v>
      </c>
      <c r="MO109" s="15">
        <f>SUMIFS(CP_Forecast!$F$5:$F$38,CP_Forecast!$E$5:$E$38,Capacity_Charges!MO$6)</f>
        <v>9.301472858547486</v>
      </c>
      <c r="MP109" s="15">
        <f>SUMIFS(CP_Forecast!$F$5:$F$38,CP_Forecast!$E$5:$E$38,Capacity_Charges!MP$6)</f>
        <v>9.301472858547486</v>
      </c>
      <c r="MQ109" s="15">
        <f>SUMIFS(CP_Forecast!$F$5:$F$38,CP_Forecast!$E$5:$E$38,Capacity_Charges!MQ$6)</f>
        <v>9.301472858547486</v>
      </c>
      <c r="MR109" s="15">
        <f>SUMIFS(CP_Forecast!$F$5:$F$38,CP_Forecast!$E$5:$E$38,Capacity_Charges!MR$6)</f>
        <v>9.301472858547486</v>
      </c>
      <c r="MS109" s="15">
        <f>SUMIFS(CP_Forecast!$F$5:$F$38,CP_Forecast!$E$5:$E$38,Capacity_Charges!MS$6)</f>
        <v>9.301472858547486</v>
      </c>
      <c r="MT109" s="15">
        <f>SUMIFS(CP_Forecast!$F$5:$F$38,CP_Forecast!$E$5:$E$38,Capacity_Charges!MT$6)</f>
        <v>9.5805170443039103</v>
      </c>
      <c r="MU109" s="15">
        <f>SUMIFS(CP_Forecast!$F$5:$F$38,CP_Forecast!$E$5:$E$38,Capacity_Charges!MU$6)</f>
        <v>9.5805170443039103</v>
      </c>
      <c r="MV109" s="15">
        <f>SUMIFS(CP_Forecast!$F$5:$F$38,CP_Forecast!$E$5:$E$38,Capacity_Charges!MV$6)</f>
        <v>9.5805170443039103</v>
      </c>
      <c r="MW109" s="15">
        <f>SUMIFS(CP_Forecast!$F$5:$F$38,CP_Forecast!$E$5:$E$38,Capacity_Charges!MW$6)</f>
        <v>9.5805170443039103</v>
      </c>
      <c r="MX109" s="15">
        <f>SUMIFS(CP_Forecast!$F$5:$F$38,CP_Forecast!$E$5:$E$38,Capacity_Charges!MX$6)</f>
        <v>9.5805170443039103</v>
      </c>
      <c r="MY109" s="15">
        <f>SUMIFS(CP_Forecast!$F$5:$F$38,CP_Forecast!$E$5:$E$38,Capacity_Charges!MY$6)</f>
        <v>9.5805170443039103</v>
      </c>
      <c r="MZ109" s="15">
        <f>SUMIFS(CP_Forecast!$F$5:$F$38,CP_Forecast!$E$5:$E$38,Capacity_Charges!MZ$6)</f>
        <v>9.5805170443039103</v>
      </c>
      <c r="NA109" s="1"/>
      <c r="NB109" s="19" t="str">
        <f t="shared" si="653"/>
        <v xml:space="preserve">FCM Clearing Price </v>
      </c>
      <c r="NC109" s="15">
        <f t="shared" si="654"/>
        <v>4.9640000000000004</v>
      </c>
      <c r="ND109" s="15">
        <f t="shared" si="654"/>
        <v>4.6310000000000002</v>
      </c>
      <c r="NE109" s="15">
        <f t="shared" si="654"/>
        <v>4.1462499999999993</v>
      </c>
      <c r="NF109" s="15">
        <f t="shared" si="654"/>
        <v>2.7505833333333336</v>
      </c>
      <c r="NG109" s="15">
        <f t="shared" si="654"/>
        <v>2.2786666666666666</v>
      </c>
      <c r="NH109" s="15">
        <f t="shared" si="654"/>
        <v>2.5084999999999993</v>
      </c>
      <c r="NI109" s="15">
        <f t="shared" si="654"/>
        <v>3.0962499999999999</v>
      </c>
      <c r="NJ109" s="15">
        <f t="shared" si="654"/>
        <v>3.9375</v>
      </c>
      <c r="NK109" s="15">
        <f t="shared" si="654"/>
        <v>4.6875</v>
      </c>
      <c r="NL109" s="15">
        <f t="shared" si="654"/>
        <v>5.0874999999999995</v>
      </c>
      <c r="NM109" s="15">
        <f t="shared" si="655"/>
        <v>5.2401250000000017</v>
      </c>
      <c r="NN109" s="15">
        <f t="shared" si="655"/>
        <v>5.3973287500000025</v>
      </c>
      <c r="NO109" s="15">
        <f t="shared" si="655"/>
        <v>5.5592486124999994</v>
      </c>
      <c r="NP109" s="15">
        <f t="shared" si="655"/>
        <v>5.7260260708750019</v>
      </c>
      <c r="NQ109" s="15">
        <f t="shared" si="655"/>
        <v>5.8978068530012502</v>
      </c>
      <c r="NR109" s="15">
        <f t="shared" si="655"/>
        <v>6.0747410585912895</v>
      </c>
      <c r="NS109" s="15">
        <f t="shared" si="655"/>
        <v>6.2569832903490274</v>
      </c>
      <c r="NT109" s="15">
        <f t="shared" si="655"/>
        <v>6.4446927890594994</v>
      </c>
      <c r="NU109" s="15">
        <f t="shared" si="655"/>
        <v>6.6380335727312838</v>
      </c>
      <c r="NV109" s="15">
        <f t="shared" si="655"/>
        <v>6.8371745799132233</v>
      </c>
      <c r="NW109" s="15">
        <f t="shared" si="656"/>
        <v>7.0422898173106212</v>
      </c>
      <c r="NX109" s="15">
        <f t="shared" si="656"/>
        <v>7.2535585118299366</v>
      </c>
      <c r="NY109" s="15">
        <f t="shared" si="656"/>
        <v>7.4711652671848379</v>
      </c>
      <c r="NZ109" s="15">
        <f t="shared" si="656"/>
        <v>7.6953002252003833</v>
      </c>
      <c r="OA109" s="15">
        <f t="shared" si="656"/>
        <v>7.9261592319563938</v>
      </c>
      <c r="OB109" s="15">
        <f t="shared" si="656"/>
        <v>8.1639440089150863</v>
      </c>
      <c r="OC109" s="15">
        <f t="shared" si="656"/>
        <v>8.4088623291825382</v>
      </c>
      <c r="OD109" s="15">
        <f t="shared" si="656"/>
        <v>8.6611281990580125</v>
      </c>
      <c r="OE109" s="15">
        <f t="shared" si="656"/>
        <v>8.9209620450297571</v>
      </c>
      <c r="OF109" s="15">
        <f t="shared" si="656"/>
        <v>9.1885909063806466</v>
      </c>
      <c r="OH109" s="58" t="str">
        <f>_xlfn.CONCAT(C106," ",D109)</f>
        <v xml:space="preserve">Standard Offer Program FCM Clearing Price </v>
      </c>
    </row>
    <row r="110" spans="2:398" x14ac:dyDescent="0.25">
      <c r="C110" s="3"/>
      <c r="D110" s="19" t="s">
        <v>85</v>
      </c>
      <c r="E110" s="16">
        <f t="shared" ref="E110:BP110" si="663">-E106*E109*E107*1000</f>
        <v>0</v>
      </c>
      <c r="F110" s="16">
        <f t="shared" si="663"/>
        <v>0</v>
      </c>
      <c r="G110" s="16">
        <f t="shared" si="663"/>
        <v>0</v>
      </c>
      <c r="H110" s="16">
        <f t="shared" si="663"/>
        <v>0</v>
      </c>
      <c r="I110" s="16">
        <f t="shared" si="663"/>
        <v>0</v>
      </c>
      <c r="J110" s="16">
        <f t="shared" si="663"/>
        <v>0</v>
      </c>
      <c r="K110" s="16">
        <f t="shared" si="663"/>
        <v>0</v>
      </c>
      <c r="L110" s="16">
        <f t="shared" si="663"/>
        <v>0</v>
      </c>
      <c r="M110" s="16">
        <f t="shared" si="663"/>
        <v>0</v>
      </c>
      <c r="N110" s="16">
        <f t="shared" si="663"/>
        <v>0</v>
      </c>
      <c r="O110" s="16">
        <f t="shared" si="663"/>
        <v>0</v>
      </c>
      <c r="P110" s="16">
        <f t="shared" si="663"/>
        <v>0</v>
      </c>
      <c r="Q110" s="16">
        <f t="shared" si="663"/>
        <v>0</v>
      </c>
      <c r="R110" s="16">
        <f t="shared" si="663"/>
        <v>0</v>
      </c>
      <c r="S110" s="16">
        <f t="shared" si="663"/>
        <v>0</v>
      </c>
      <c r="T110" s="16">
        <f t="shared" si="663"/>
        <v>0</v>
      </c>
      <c r="U110" s="16">
        <f t="shared" si="663"/>
        <v>0</v>
      </c>
      <c r="V110" s="16">
        <f t="shared" si="663"/>
        <v>0</v>
      </c>
      <c r="W110" s="16">
        <f t="shared" si="663"/>
        <v>0</v>
      </c>
      <c r="X110" s="16">
        <f t="shared" si="663"/>
        <v>0</v>
      </c>
      <c r="Y110" s="16">
        <f t="shared" si="663"/>
        <v>0</v>
      </c>
      <c r="Z110" s="16">
        <f t="shared" si="663"/>
        <v>0</v>
      </c>
      <c r="AA110" s="16">
        <f t="shared" si="663"/>
        <v>0</v>
      </c>
      <c r="AB110" s="16">
        <f t="shared" si="663"/>
        <v>0</v>
      </c>
      <c r="AC110" s="16">
        <f t="shared" si="663"/>
        <v>0</v>
      </c>
      <c r="AD110" s="16">
        <f t="shared" si="663"/>
        <v>0</v>
      </c>
      <c r="AE110" s="16">
        <f t="shared" si="663"/>
        <v>0</v>
      </c>
      <c r="AF110" s="16">
        <f t="shared" si="663"/>
        <v>0</v>
      </c>
      <c r="AG110" s="16">
        <f t="shared" si="663"/>
        <v>0</v>
      </c>
      <c r="AH110" s="16">
        <f t="shared" si="663"/>
        <v>0</v>
      </c>
      <c r="AI110" s="16">
        <f t="shared" si="663"/>
        <v>0</v>
      </c>
      <c r="AJ110" s="16">
        <f t="shared" si="663"/>
        <v>0</v>
      </c>
      <c r="AK110" s="16">
        <f t="shared" si="663"/>
        <v>0</v>
      </c>
      <c r="AL110" s="16">
        <f t="shared" si="663"/>
        <v>0</v>
      </c>
      <c r="AM110" s="16">
        <f t="shared" si="663"/>
        <v>0</v>
      </c>
      <c r="AN110" s="16">
        <f t="shared" si="663"/>
        <v>0</v>
      </c>
      <c r="AO110" s="16">
        <f t="shared" si="663"/>
        <v>0</v>
      </c>
      <c r="AP110" s="16">
        <f t="shared" si="663"/>
        <v>0</v>
      </c>
      <c r="AQ110" s="16">
        <f t="shared" si="663"/>
        <v>0</v>
      </c>
      <c r="AR110" s="16">
        <f t="shared" si="663"/>
        <v>0</v>
      </c>
      <c r="AS110" s="16">
        <f t="shared" si="663"/>
        <v>0</v>
      </c>
      <c r="AT110" s="16">
        <f t="shared" si="663"/>
        <v>0</v>
      </c>
      <c r="AU110" s="16">
        <f t="shared" si="663"/>
        <v>0</v>
      </c>
      <c r="AV110" s="16">
        <f t="shared" si="663"/>
        <v>0</v>
      </c>
      <c r="AW110" s="16">
        <f t="shared" si="663"/>
        <v>0</v>
      </c>
      <c r="AX110" s="16">
        <f t="shared" si="663"/>
        <v>0</v>
      </c>
      <c r="AY110" s="16">
        <f t="shared" si="663"/>
        <v>0</v>
      </c>
      <c r="AZ110" s="16">
        <f t="shared" si="663"/>
        <v>0</v>
      </c>
      <c r="BA110" s="16">
        <f t="shared" si="663"/>
        <v>0</v>
      </c>
      <c r="BB110" s="16">
        <f t="shared" si="663"/>
        <v>0</v>
      </c>
      <c r="BC110" s="16">
        <f t="shared" si="663"/>
        <v>0</v>
      </c>
      <c r="BD110" s="16">
        <f t="shared" si="663"/>
        <v>0</v>
      </c>
      <c r="BE110" s="16">
        <f t="shared" si="663"/>
        <v>0</v>
      </c>
      <c r="BF110" s="16">
        <f t="shared" si="663"/>
        <v>0</v>
      </c>
      <c r="BG110" s="16">
        <f t="shared" si="663"/>
        <v>0</v>
      </c>
      <c r="BH110" s="16">
        <f t="shared" si="663"/>
        <v>0</v>
      </c>
      <c r="BI110" s="16">
        <f t="shared" si="663"/>
        <v>0</v>
      </c>
      <c r="BJ110" s="16">
        <f t="shared" si="663"/>
        <v>0</v>
      </c>
      <c r="BK110" s="16">
        <f t="shared" si="663"/>
        <v>0</v>
      </c>
      <c r="BL110" s="16">
        <f t="shared" si="663"/>
        <v>0</v>
      </c>
      <c r="BM110" s="16">
        <f t="shared" si="663"/>
        <v>0</v>
      </c>
      <c r="BN110" s="16">
        <f t="shared" si="663"/>
        <v>0</v>
      </c>
      <c r="BO110" s="16">
        <f t="shared" si="663"/>
        <v>0</v>
      </c>
      <c r="BP110" s="16">
        <f t="shared" si="663"/>
        <v>0</v>
      </c>
      <c r="BQ110" s="16">
        <f t="shared" ref="BQ110:EB110" si="664">-BQ106*BQ109*BQ107*1000</f>
        <v>0</v>
      </c>
      <c r="BR110" s="16">
        <f t="shared" si="664"/>
        <v>0</v>
      </c>
      <c r="BS110" s="16">
        <f t="shared" si="664"/>
        <v>0</v>
      </c>
      <c r="BT110" s="16">
        <f t="shared" si="664"/>
        <v>0</v>
      </c>
      <c r="BU110" s="16">
        <f t="shared" si="664"/>
        <v>0</v>
      </c>
      <c r="BV110" s="16">
        <f t="shared" si="664"/>
        <v>0</v>
      </c>
      <c r="BW110" s="16">
        <f t="shared" si="664"/>
        <v>0</v>
      </c>
      <c r="BX110" s="16">
        <f t="shared" si="664"/>
        <v>0</v>
      </c>
      <c r="BY110" s="16">
        <f t="shared" si="664"/>
        <v>0</v>
      </c>
      <c r="BZ110" s="16">
        <f t="shared" si="664"/>
        <v>0</v>
      </c>
      <c r="CA110" s="16">
        <f t="shared" si="664"/>
        <v>0</v>
      </c>
      <c r="CB110" s="16">
        <f t="shared" si="664"/>
        <v>0</v>
      </c>
      <c r="CC110" s="16">
        <f t="shared" si="664"/>
        <v>0</v>
      </c>
      <c r="CD110" s="16">
        <f t="shared" si="664"/>
        <v>0</v>
      </c>
      <c r="CE110" s="16">
        <f t="shared" si="664"/>
        <v>0</v>
      </c>
      <c r="CF110" s="16">
        <f t="shared" si="664"/>
        <v>0</v>
      </c>
      <c r="CG110" s="16">
        <f t="shared" si="664"/>
        <v>0</v>
      </c>
      <c r="CH110" s="16">
        <f t="shared" si="664"/>
        <v>0</v>
      </c>
      <c r="CI110" s="16">
        <f t="shared" si="664"/>
        <v>0</v>
      </c>
      <c r="CJ110" s="16">
        <f t="shared" si="664"/>
        <v>0</v>
      </c>
      <c r="CK110" s="16">
        <f t="shared" si="664"/>
        <v>0</v>
      </c>
      <c r="CL110" s="16">
        <f t="shared" si="664"/>
        <v>0</v>
      </c>
      <c r="CM110" s="16">
        <f t="shared" si="664"/>
        <v>0</v>
      </c>
      <c r="CN110" s="16">
        <f t="shared" si="664"/>
        <v>0</v>
      </c>
      <c r="CO110" s="16">
        <f t="shared" si="664"/>
        <v>0</v>
      </c>
      <c r="CP110" s="16">
        <f t="shared" si="664"/>
        <v>0</v>
      </c>
      <c r="CQ110" s="16">
        <f t="shared" si="664"/>
        <v>0</v>
      </c>
      <c r="CR110" s="16">
        <f t="shared" si="664"/>
        <v>0</v>
      </c>
      <c r="CS110" s="16">
        <f t="shared" si="664"/>
        <v>0</v>
      </c>
      <c r="CT110" s="16">
        <f t="shared" si="664"/>
        <v>0</v>
      </c>
      <c r="CU110" s="16">
        <f t="shared" si="664"/>
        <v>0</v>
      </c>
      <c r="CV110" s="16">
        <f t="shared" si="664"/>
        <v>0</v>
      </c>
      <c r="CW110" s="16">
        <f t="shared" si="664"/>
        <v>0</v>
      </c>
      <c r="CX110" s="16">
        <f t="shared" si="664"/>
        <v>0</v>
      </c>
      <c r="CY110" s="16">
        <f t="shared" si="664"/>
        <v>0</v>
      </c>
      <c r="CZ110" s="16">
        <f t="shared" si="664"/>
        <v>0</v>
      </c>
      <c r="DA110" s="16">
        <f t="shared" si="664"/>
        <v>0</v>
      </c>
      <c r="DB110" s="16">
        <f t="shared" si="664"/>
        <v>0</v>
      </c>
      <c r="DC110" s="16">
        <f t="shared" si="664"/>
        <v>0</v>
      </c>
      <c r="DD110" s="16">
        <f t="shared" si="664"/>
        <v>0</v>
      </c>
      <c r="DE110" s="16">
        <f t="shared" si="664"/>
        <v>0</v>
      </c>
      <c r="DF110" s="16">
        <f t="shared" si="664"/>
        <v>0</v>
      </c>
      <c r="DG110" s="16">
        <f t="shared" si="664"/>
        <v>0</v>
      </c>
      <c r="DH110" s="16">
        <f t="shared" si="664"/>
        <v>0</v>
      </c>
      <c r="DI110" s="16">
        <f t="shared" si="664"/>
        <v>0</v>
      </c>
      <c r="DJ110" s="16">
        <f t="shared" si="664"/>
        <v>0</v>
      </c>
      <c r="DK110" s="16">
        <f t="shared" si="664"/>
        <v>0</v>
      </c>
      <c r="DL110" s="16">
        <f t="shared" si="664"/>
        <v>0</v>
      </c>
      <c r="DM110" s="16">
        <f t="shared" si="664"/>
        <v>0</v>
      </c>
      <c r="DN110" s="16">
        <f t="shared" si="664"/>
        <v>0</v>
      </c>
      <c r="DO110" s="16">
        <f t="shared" si="664"/>
        <v>0</v>
      </c>
      <c r="DP110" s="16">
        <f t="shared" si="664"/>
        <v>0</v>
      </c>
      <c r="DQ110" s="16">
        <f t="shared" si="664"/>
        <v>0</v>
      </c>
      <c r="DR110" s="16">
        <f t="shared" si="664"/>
        <v>0</v>
      </c>
      <c r="DS110" s="16">
        <f t="shared" si="664"/>
        <v>0</v>
      </c>
      <c r="DT110" s="16">
        <f t="shared" si="664"/>
        <v>0</v>
      </c>
      <c r="DU110" s="16">
        <f t="shared" si="664"/>
        <v>0</v>
      </c>
      <c r="DV110" s="16">
        <f t="shared" si="664"/>
        <v>0</v>
      </c>
      <c r="DW110" s="16">
        <f t="shared" si="664"/>
        <v>0</v>
      </c>
      <c r="DX110" s="16">
        <f t="shared" si="664"/>
        <v>0</v>
      </c>
      <c r="DY110" s="16">
        <f t="shared" si="664"/>
        <v>0</v>
      </c>
      <c r="DZ110" s="16">
        <f t="shared" si="664"/>
        <v>0</v>
      </c>
      <c r="EA110" s="16">
        <f t="shared" si="664"/>
        <v>0</v>
      </c>
      <c r="EB110" s="16">
        <f t="shared" si="664"/>
        <v>0</v>
      </c>
      <c r="EC110" s="16">
        <f t="shared" ref="EC110:GN110" si="665">-EC106*EC109*EC107*1000</f>
        <v>0</v>
      </c>
      <c r="ED110" s="16">
        <f t="shared" si="665"/>
        <v>0</v>
      </c>
      <c r="EE110" s="16">
        <f t="shared" si="665"/>
        <v>0</v>
      </c>
      <c r="EF110" s="16">
        <f t="shared" si="665"/>
        <v>0</v>
      </c>
      <c r="EG110" s="16">
        <f t="shared" si="665"/>
        <v>0</v>
      </c>
      <c r="EH110" s="16">
        <f t="shared" si="665"/>
        <v>0</v>
      </c>
      <c r="EI110" s="16">
        <f t="shared" si="665"/>
        <v>0</v>
      </c>
      <c r="EJ110" s="16">
        <f t="shared" si="665"/>
        <v>0</v>
      </c>
      <c r="EK110" s="16">
        <f t="shared" si="665"/>
        <v>0</v>
      </c>
      <c r="EL110" s="16">
        <f t="shared" si="665"/>
        <v>0</v>
      </c>
      <c r="EM110" s="16">
        <f t="shared" si="665"/>
        <v>0</v>
      </c>
      <c r="EN110" s="16">
        <f t="shared" si="665"/>
        <v>0</v>
      </c>
      <c r="EO110" s="16">
        <f t="shared" si="665"/>
        <v>0</v>
      </c>
      <c r="EP110" s="16">
        <f t="shared" si="665"/>
        <v>0</v>
      </c>
      <c r="EQ110" s="16">
        <f t="shared" si="665"/>
        <v>0</v>
      </c>
      <c r="ER110" s="16">
        <f t="shared" si="665"/>
        <v>0</v>
      </c>
      <c r="ES110" s="16">
        <f t="shared" si="665"/>
        <v>0</v>
      </c>
      <c r="ET110" s="16">
        <f t="shared" si="665"/>
        <v>0</v>
      </c>
      <c r="EU110" s="16">
        <f t="shared" si="665"/>
        <v>0</v>
      </c>
      <c r="EV110" s="16">
        <f t="shared" si="665"/>
        <v>0</v>
      </c>
      <c r="EW110" s="16">
        <f t="shared" si="665"/>
        <v>0</v>
      </c>
      <c r="EX110" s="16">
        <f t="shared" si="665"/>
        <v>0</v>
      </c>
      <c r="EY110" s="16">
        <f t="shared" si="665"/>
        <v>0</v>
      </c>
      <c r="EZ110" s="16">
        <f t="shared" si="665"/>
        <v>0</v>
      </c>
      <c r="FA110" s="16">
        <f t="shared" si="665"/>
        <v>0</v>
      </c>
      <c r="FB110" s="16">
        <f t="shared" si="665"/>
        <v>0</v>
      </c>
      <c r="FC110" s="16">
        <f t="shared" si="665"/>
        <v>0</v>
      </c>
      <c r="FD110" s="16">
        <f t="shared" si="665"/>
        <v>0</v>
      </c>
      <c r="FE110" s="16">
        <f t="shared" si="665"/>
        <v>0</v>
      </c>
      <c r="FF110" s="16">
        <f t="shared" si="665"/>
        <v>0</v>
      </c>
      <c r="FG110" s="16">
        <f t="shared" si="665"/>
        <v>0</v>
      </c>
      <c r="FH110" s="16">
        <f t="shared" si="665"/>
        <v>0</v>
      </c>
      <c r="FI110" s="16">
        <f t="shared" si="665"/>
        <v>0</v>
      </c>
      <c r="FJ110" s="16">
        <f t="shared" si="665"/>
        <v>0</v>
      </c>
      <c r="FK110" s="16">
        <f t="shared" si="665"/>
        <v>0</v>
      </c>
      <c r="FL110" s="16">
        <f t="shared" si="665"/>
        <v>0</v>
      </c>
      <c r="FM110" s="16">
        <f t="shared" si="665"/>
        <v>0</v>
      </c>
      <c r="FN110" s="16">
        <f t="shared" si="665"/>
        <v>0</v>
      </c>
      <c r="FO110" s="16">
        <f t="shared" si="665"/>
        <v>0</v>
      </c>
      <c r="FP110" s="16">
        <f t="shared" si="665"/>
        <v>0</v>
      </c>
      <c r="FQ110" s="16">
        <f t="shared" si="665"/>
        <v>0</v>
      </c>
      <c r="FR110" s="16">
        <f t="shared" si="665"/>
        <v>0</v>
      </c>
      <c r="FS110" s="16">
        <f t="shared" si="665"/>
        <v>0</v>
      </c>
      <c r="FT110" s="16">
        <f t="shared" si="665"/>
        <v>0</v>
      </c>
      <c r="FU110" s="16">
        <f t="shared" si="665"/>
        <v>0</v>
      </c>
      <c r="FV110" s="16">
        <f t="shared" si="665"/>
        <v>0</v>
      </c>
      <c r="FW110" s="16">
        <f t="shared" si="665"/>
        <v>0</v>
      </c>
      <c r="FX110" s="16">
        <f t="shared" si="665"/>
        <v>0</v>
      </c>
      <c r="FY110" s="16">
        <f t="shared" si="665"/>
        <v>0</v>
      </c>
      <c r="FZ110" s="16">
        <f t="shared" si="665"/>
        <v>0</v>
      </c>
      <c r="GA110" s="16">
        <f t="shared" si="665"/>
        <v>0</v>
      </c>
      <c r="GB110" s="16">
        <f t="shared" si="665"/>
        <v>0</v>
      </c>
      <c r="GC110" s="16">
        <f t="shared" si="665"/>
        <v>0</v>
      </c>
      <c r="GD110" s="16">
        <f t="shared" si="665"/>
        <v>0</v>
      </c>
      <c r="GE110" s="16">
        <f t="shared" si="665"/>
        <v>0</v>
      </c>
      <c r="GF110" s="16">
        <f t="shared" si="665"/>
        <v>0</v>
      </c>
      <c r="GG110" s="16">
        <f t="shared" si="665"/>
        <v>0</v>
      </c>
      <c r="GH110" s="16">
        <f t="shared" si="665"/>
        <v>0</v>
      </c>
      <c r="GI110" s="16">
        <f t="shared" si="665"/>
        <v>0</v>
      </c>
      <c r="GJ110" s="16">
        <f t="shared" si="665"/>
        <v>0</v>
      </c>
      <c r="GK110" s="16">
        <f t="shared" si="665"/>
        <v>0</v>
      </c>
      <c r="GL110" s="16">
        <f t="shared" si="665"/>
        <v>0</v>
      </c>
      <c r="GM110" s="16">
        <f t="shared" si="665"/>
        <v>0</v>
      </c>
      <c r="GN110" s="16">
        <f t="shared" si="665"/>
        <v>0</v>
      </c>
      <c r="GO110" s="16">
        <f t="shared" ref="GO110:IZ110" si="666">-GO106*GO109*GO107*1000</f>
        <v>0</v>
      </c>
      <c r="GP110" s="16">
        <f t="shared" si="666"/>
        <v>0</v>
      </c>
      <c r="GQ110" s="16">
        <f t="shared" si="666"/>
        <v>0</v>
      </c>
      <c r="GR110" s="16">
        <f t="shared" si="666"/>
        <v>0</v>
      </c>
      <c r="GS110" s="16">
        <f t="shared" si="666"/>
        <v>0</v>
      </c>
      <c r="GT110" s="16">
        <f t="shared" si="666"/>
        <v>0</v>
      </c>
      <c r="GU110" s="16">
        <f t="shared" si="666"/>
        <v>0</v>
      </c>
      <c r="GV110" s="16">
        <f t="shared" si="666"/>
        <v>0</v>
      </c>
      <c r="GW110" s="16">
        <f t="shared" si="666"/>
        <v>0</v>
      </c>
      <c r="GX110" s="16">
        <f t="shared" si="666"/>
        <v>0</v>
      </c>
      <c r="GY110" s="16">
        <f t="shared" si="666"/>
        <v>0</v>
      </c>
      <c r="GZ110" s="16">
        <f t="shared" si="666"/>
        <v>0</v>
      </c>
      <c r="HA110" s="16">
        <f t="shared" si="666"/>
        <v>0</v>
      </c>
      <c r="HB110" s="16">
        <f t="shared" si="666"/>
        <v>0</v>
      </c>
      <c r="HC110" s="16">
        <f t="shared" si="666"/>
        <v>0</v>
      </c>
      <c r="HD110" s="16">
        <f t="shared" si="666"/>
        <v>0</v>
      </c>
      <c r="HE110" s="16">
        <f t="shared" si="666"/>
        <v>0</v>
      </c>
      <c r="HF110" s="16">
        <f t="shared" si="666"/>
        <v>0</v>
      </c>
      <c r="HG110" s="16">
        <f t="shared" si="666"/>
        <v>0</v>
      </c>
      <c r="HH110" s="16">
        <f t="shared" si="666"/>
        <v>0</v>
      </c>
      <c r="HI110" s="16">
        <f t="shared" si="666"/>
        <v>0</v>
      </c>
      <c r="HJ110" s="16">
        <f t="shared" si="666"/>
        <v>0</v>
      </c>
      <c r="HK110" s="16">
        <f t="shared" si="666"/>
        <v>0</v>
      </c>
      <c r="HL110" s="16">
        <f t="shared" si="666"/>
        <v>0</v>
      </c>
      <c r="HM110" s="16">
        <f t="shared" si="666"/>
        <v>0</v>
      </c>
      <c r="HN110" s="16">
        <f t="shared" si="666"/>
        <v>0</v>
      </c>
      <c r="HO110" s="16">
        <f t="shared" si="666"/>
        <v>0</v>
      </c>
      <c r="HP110" s="16">
        <f t="shared" si="666"/>
        <v>0</v>
      </c>
      <c r="HQ110" s="16">
        <f t="shared" si="666"/>
        <v>0</v>
      </c>
      <c r="HR110" s="16">
        <f t="shared" si="666"/>
        <v>0</v>
      </c>
      <c r="HS110" s="16">
        <f t="shared" si="666"/>
        <v>0</v>
      </c>
      <c r="HT110" s="16">
        <f t="shared" si="666"/>
        <v>0</v>
      </c>
      <c r="HU110" s="16">
        <f t="shared" si="666"/>
        <v>0</v>
      </c>
      <c r="HV110" s="16">
        <f t="shared" si="666"/>
        <v>0</v>
      </c>
      <c r="HW110" s="16">
        <f t="shared" si="666"/>
        <v>0</v>
      </c>
      <c r="HX110" s="16">
        <f t="shared" si="666"/>
        <v>0</v>
      </c>
      <c r="HY110" s="16">
        <f t="shared" si="666"/>
        <v>0</v>
      </c>
      <c r="HZ110" s="16">
        <f t="shared" si="666"/>
        <v>0</v>
      </c>
      <c r="IA110" s="16">
        <f t="shared" si="666"/>
        <v>0</v>
      </c>
      <c r="IB110" s="16">
        <f t="shared" si="666"/>
        <v>0</v>
      </c>
      <c r="IC110" s="16">
        <f t="shared" si="666"/>
        <v>0</v>
      </c>
      <c r="ID110" s="16">
        <f t="shared" si="666"/>
        <v>0</v>
      </c>
      <c r="IE110" s="16">
        <f t="shared" si="666"/>
        <v>0</v>
      </c>
      <c r="IF110" s="16">
        <f t="shared" si="666"/>
        <v>0</v>
      </c>
      <c r="IG110" s="16">
        <f t="shared" si="666"/>
        <v>0</v>
      </c>
      <c r="IH110" s="16">
        <f t="shared" si="666"/>
        <v>0</v>
      </c>
      <c r="II110" s="16">
        <f t="shared" si="666"/>
        <v>0</v>
      </c>
      <c r="IJ110" s="16">
        <f t="shared" si="666"/>
        <v>0</v>
      </c>
      <c r="IK110" s="16">
        <f t="shared" si="666"/>
        <v>0</v>
      </c>
      <c r="IL110" s="16">
        <f t="shared" si="666"/>
        <v>0</v>
      </c>
      <c r="IM110" s="16">
        <f t="shared" si="666"/>
        <v>0</v>
      </c>
      <c r="IN110" s="16">
        <f t="shared" si="666"/>
        <v>0</v>
      </c>
      <c r="IO110" s="16">
        <f t="shared" si="666"/>
        <v>0</v>
      </c>
      <c r="IP110" s="16">
        <f t="shared" si="666"/>
        <v>0</v>
      </c>
      <c r="IQ110" s="16">
        <f t="shared" si="666"/>
        <v>0</v>
      </c>
      <c r="IR110" s="16">
        <f t="shared" si="666"/>
        <v>0</v>
      </c>
      <c r="IS110" s="16">
        <f t="shared" si="666"/>
        <v>0</v>
      </c>
      <c r="IT110" s="16">
        <f t="shared" si="666"/>
        <v>0</v>
      </c>
      <c r="IU110" s="16">
        <f t="shared" si="666"/>
        <v>0</v>
      </c>
      <c r="IV110" s="16">
        <f t="shared" si="666"/>
        <v>0</v>
      </c>
      <c r="IW110" s="16">
        <f t="shared" si="666"/>
        <v>0</v>
      </c>
      <c r="IX110" s="16">
        <f t="shared" si="666"/>
        <v>0</v>
      </c>
      <c r="IY110" s="16">
        <f t="shared" si="666"/>
        <v>0</v>
      </c>
      <c r="IZ110" s="16">
        <f t="shared" si="666"/>
        <v>0</v>
      </c>
      <c r="JA110" s="16">
        <f t="shared" ref="JA110:LL110" si="667">-JA106*JA109*JA107*1000</f>
        <v>0</v>
      </c>
      <c r="JB110" s="16">
        <f t="shared" si="667"/>
        <v>0</v>
      </c>
      <c r="JC110" s="16">
        <f t="shared" si="667"/>
        <v>0</v>
      </c>
      <c r="JD110" s="16">
        <f t="shared" si="667"/>
        <v>0</v>
      </c>
      <c r="JE110" s="16">
        <f t="shared" si="667"/>
        <v>0</v>
      </c>
      <c r="JF110" s="16">
        <f t="shared" si="667"/>
        <v>0</v>
      </c>
      <c r="JG110" s="16">
        <f t="shared" si="667"/>
        <v>0</v>
      </c>
      <c r="JH110" s="16">
        <f t="shared" si="667"/>
        <v>0</v>
      </c>
      <c r="JI110" s="16">
        <f t="shared" si="667"/>
        <v>0</v>
      </c>
      <c r="JJ110" s="16">
        <f t="shared" si="667"/>
        <v>0</v>
      </c>
      <c r="JK110" s="16">
        <f t="shared" si="667"/>
        <v>0</v>
      </c>
      <c r="JL110" s="16">
        <f t="shared" si="667"/>
        <v>0</v>
      </c>
      <c r="JM110" s="16">
        <f t="shared" si="667"/>
        <v>0</v>
      </c>
      <c r="JN110" s="16">
        <f t="shared" si="667"/>
        <v>0</v>
      </c>
      <c r="JO110" s="16">
        <f t="shared" si="667"/>
        <v>0</v>
      </c>
      <c r="JP110" s="16">
        <f t="shared" si="667"/>
        <v>0</v>
      </c>
      <c r="JQ110" s="16">
        <f t="shared" si="667"/>
        <v>0</v>
      </c>
      <c r="JR110" s="16">
        <f t="shared" si="667"/>
        <v>0</v>
      </c>
      <c r="JS110" s="16">
        <f t="shared" si="667"/>
        <v>0</v>
      </c>
      <c r="JT110" s="16">
        <f t="shared" si="667"/>
        <v>0</v>
      </c>
      <c r="JU110" s="16">
        <f t="shared" si="667"/>
        <v>0</v>
      </c>
      <c r="JV110" s="16">
        <f t="shared" si="667"/>
        <v>0</v>
      </c>
      <c r="JW110" s="16">
        <f t="shared" si="667"/>
        <v>0</v>
      </c>
      <c r="JX110" s="16">
        <f t="shared" si="667"/>
        <v>0</v>
      </c>
      <c r="JY110" s="16">
        <f t="shared" si="667"/>
        <v>0</v>
      </c>
      <c r="JZ110" s="16">
        <f t="shared" si="667"/>
        <v>0</v>
      </c>
      <c r="KA110" s="16">
        <f t="shared" si="667"/>
        <v>0</v>
      </c>
      <c r="KB110" s="16">
        <f t="shared" si="667"/>
        <v>0</v>
      </c>
      <c r="KC110" s="16">
        <f t="shared" si="667"/>
        <v>0</v>
      </c>
      <c r="KD110" s="16">
        <f t="shared" si="667"/>
        <v>0</v>
      </c>
      <c r="KE110" s="16">
        <f t="shared" si="667"/>
        <v>0</v>
      </c>
      <c r="KF110" s="16">
        <f t="shared" si="667"/>
        <v>0</v>
      </c>
      <c r="KG110" s="16">
        <f t="shared" si="667"/>
        <v>0</v>
      </c>
      <c r="KH110" s="16">
        <f t="shared" si="667"/>
        <v>0</v>
      </c>
      <c r="KI110" s="16">
        <f t="shared" si="667"/>
        <v>0</v>
      </c>
      <c r="KJ110" s="16">
        <f t="shared" si="667"/>
        <v>0</v>
      </c>
      <c r="KK110" s="16">
        <f t="shared" si="667"/>
        <v>0</v>
      </c>
      <c r="KL110" s="16">
        <f t="shared" si="667"/>
        <v>0</v>
      </c>
      <c r="KM110" s="16">
        <f t="shared" si="667"/>
        <v>0</v>
      </c>
      <c r="KN110" s="16">
        <f t="shared" si="667"/>
        <v>0</v>
      </c>
      <c r="KO110" s="16">
        <f t="shared" si="667"/>
        <v>0</v>
      </c>
      <c r="KP110" s="16">
        <f t="shared" si="667"/>
        <v>0</v>
      </c>
      <c r="KQ110" s="16">
        <f t="shared" si="667"/>
        <v>0</v>
      </c>
      <c r="KR110" s="16">
        <f t="shared" si="667"/>
        <v>0</v>
      </c>
      <c r="KS110" s="16">
        <f t="shared" si="667"/>
        <v>0</v>
      </c>
      <c r="KT110" s="16">
        <f t="shared" si="667"/>
        <v>0</v>
      </c>
      <c r="KU110" s="16">
        <f t="shared" si="667"/>
        <v>0</v>
      </c>
      <c r="KV110" s="16">
        <f t="shared" si="667"/>
        <v>0</v>
      </c>
      <c r="KW110" s="16">
        <f t="shared" si="667"/>
        <v>0</v>
      </c>
      <c r="KX110" s="16">
        <f t="shared" si="667"/>
        <v>0</v>
      </c>
      <c r="KY110" s="16">
        <f t="shared" si="667"/>
        <v>0</v>
      </c>
      <c r="KZ110" s="16">
        <f t="shared" si="667"/>
        <v>0</v>
      </c>
      <c r="LA110" s="16">
        <f t="shared" si="667"/>
        <v>0</v>
      </c>
      <c r="LB110" s="16">
        <f t="shared" si="667"/>
        <v>0</v>
      </c>
      <c r="LC110" s="16">
        <f t="shared" si="667"/>
        <v>0</v>
      </c>
      <c r="LD110" s="16">
        <f t="shared" si="667"/>
        <v>0</v>
      </c>
      <c r="LE110" s="16">
        <f t="shared" si="667"/>
        <v>0</v>
      </c>
      <c r="LF110" s="16">
        <f t="shared" si="667"/>
        <v>0</v>
      </c>
      <c r="LG110" s="16">
        <f t="shared" si="667"/>
        <v>0</v>
      </c>
      <c r="LH110" s="16">
        <f t="shared" si="667"/>
        <v>0</v>
      </c>
      <c r="LI110" s="16">
        <f t="shared" si="667"/>
        <v>0</v>
      </c>
      <c r="LJ110" s="16">
        <f t="shared" si="667"/>
        <v>0</v>
      </c>
      <c r="LK110" s="16">
        <f t="shared" si="667"/>
        <v>0</v>
      </c>
      <c r="LL110" s="16">
        <f t="shared" si="667"/>
        <v>0</v>
      </c>
      <c r="LM110" s="16">
        <f t="shared" ref="LM110:MZ110" si="668">-LM106*LM109*LM107*1000</f>
        <v>0</v>
      </c>
      <c r="LN110" s="16">
        <f t="shared" si="668"/>
        <v>0</v>
      </c>
      <c r="LO110" s="16">
        <f t="shared" si="668"/>
        <v>0</v>
      </c>
      <c r="LP110" s="16">
        <f t="shared" si="668"/>
        <v>0</v>
      </c>
      <c r="LQ110" s="16">
        <f t="shared" si="668"/>
        <v>0</v>
      </c>
      <c r="LR110" s="16">
        <f t="shared" si="668"/>
        <v>0</v>
      </c>
      <c r="LS110" s="16">
        <f t="shared" si="668"/>
        <v>0</v>
      </c>
      <c r="LT110" s="16">
        <f t="shared" si="668"/>
        <v>0</v>
      </c>
      <c r="LU110" s="16">
        <f t="shared" si="668"/>
        <v>0</v>
      </c>
      <c r="LV110" s="16">
        <f t="shared" si="668"/>
        <v>0</v>
      </c>
      <c r="LW110" s="16">
        <f t="shared" si="668"/>
        <v>0</v>
      </c>
      <c r="LX110" s="16">
        <f t="shared" si="668"/>
        <v>0</v>
      </c>
      <c r="LY110" s="16">
        <f t="shared" si="668"/>
        <v>0</v>
      </c>
      <c r="LZ110" s="16">
        <f t="shared" si="668"/>
        <v>0</v>
      </c>
      <c r="MA110" s="16">
        <f t="shared" si="668"/>
        <v>0</v>
      </c>
      <c r="MB110" s="16">
        <f t="shared" si="668"/>
        <v>0</v>
      </c>
      <c r="MC110" s="16">
        <f t="shared" si="668"/>
        <v>0</v>
      </c>
      <c r="MD110" s="16">
        <f t="shared" si="668"/>
        <v>0</v>
      </c>
      <c r="ME110" s="16">
        <f t="shared" si="668"/>
        <v>0</v>
      </c>
      <c r="MF110" s="16">
        <f t="shared" si="668"/>
        <v>0</v>
      </c>
      <c r="MG110" s="16">
        <f t="shared" si="668"/>
        <v>0</v>
      </c>
      <c r="MH110" s="16">
        <f t="shared" si="668"/>
        <v>0</v>
      </c>
      <c r="MI110" s="16">
        <f t="shared" si="668"/>
        <v>0</v>
      </c>
      <c r="MJ110" s="16">
        <f t="shared" si="668"/>
        <v>0</v>
      </c>
      <c r="MK110" s="16">
        <f t="shared" si="668"/>
        <v>0</v>
      </c>
      <c r="ML110" s="16">
        <f t="shared" si="668"/>
        <v>0</v>
      </c>
      <c r="MM110" s="16">
        <f t="shared" si="668"/>
        <v>0</v>
      </c>
      <c r="MN110" s="16">
        <f t="shared" si="668"/>
        <v>0</v>
      </c>
      <c r="MO110" s="16">
        <f t="shared" si="668"/>
        <v>0</v>
      </c>
      <c r="MP110" s="16">
        <f t="shared" si="668"/>
        <v>0</v>
      </c>
      <c r="MQ110" s="16">
        <f t="shared" si="668"/>
        <v>0</v>
      </c>
      <c r="MR110" s="16">
        <f t="shared" si="668"/>
        <v>0</v>
      </c>
      <c r="MS110" s="16">
        <f t="shared" si="668"/>
        <v>0</v>
      </c>
      <c r="MT110" s="16">
        <f t="shared" si="668"/>
        <v>0</v>
      </c>
      <c r="MU110" s="16">
        <f t="shared" si="668"/>
        <v>0</v>
      </c>
      <c r="MV110" s="16">
        <f t="shared" si="668"/>
        <v>0</v>
      </c>
      <c r="MW110" s="16">
        <f t="shared" si="668"/>
        <v>0</v>
      </c>
      <c r="MX110" s="16">
        <f t="shared" si="668"/>
        <v>0</v>
      </c>
      <c r="MY110" s="16">
        <f t="shared" si="668"/>
        <v>0</v>
      </c>
      <c r="MZ110" s="16">
        <f t="shared" si="668"/>
        <v>0</v>
      </c>
      <c r="NA110" s="1"/>
      <c r="NB110" s="19" t="str">
        <f t="shared" si="653"/>
        <v>Capacity Credits ($)</v>
      </c>
      <c r="NC110" s="16">
        <f t="shared" ref="NC110:NL111" si="669">SUMIF($E$3:$MZ$3,NC$3,$E110:$MZ110)</f>
        <v>0</v>
      </c>
      <c r="ND110" s="16">
        <f t="shared" si="669"/>
        <v>0</v>
      </c>
      <c r="NE110" s="16">
        <f t="shared" si="669"/>
        <v>0</v>
      </c>
      <c r="NF110" s="16">
        <f t="shared" si="669"/>
        <v>0</v>
      </c>
      <c r="NG110" s="16">
        <f t="shared" si="669"/>
        <v>0</v>
      </c>
      <c r="NH110" s="16">
        <f t="shared" si="669"/>
        <v>0</v>
      </c>
      <c r="NI110" s="16">
        <f t="shared" si="669"/>
        <v>0</v>
      </c>
      <c r="NJ110" s="16">
        <f t="shared" si="669"/>
        <v>0</v>
      </c>
      <c r="NK110" s="16">
        <f t="shared" si="669"/>
        <v>0</v>
      </c>
      <c r="NL110" s="16">
        <f t="shared" si="669"/>
        <v>0</v>
      </c>
      <c r="NM110" s="16">
        <f t="shared" ref="NM110:NV111" si="670">SUMIF($E$3:$MZ$3,NM$3,$E110:$MZ110)</f>
        <v>0</v>
      </c>
      <c r="NN110" s="16">
        <f t="shared" si="670"/>
        <v>0</v>
      </c>
      <c r="NO110" s="16">
        <f t="shared" si="670"/>
        <v>0</v>
      </c>
      <c r="NP110" s="16">
        <f t="shared" si="670"/>
        <v>0</v>
      </c>
      <c r="NQ110" s="16">
        <f t="shared" si="670"/>
        <v>0</v>
      </c>
      <c r="NR110" s="16">
        <f t="shared" si="670"/>
        <v>0</v>
      </c>
      <c r="NS110" s="16">
        <f t="shared" si="670"/>
        <v>0</v>
      </c>
      <c r="NT110" s="16">
        <f t="shared" si="670"/>
        <v>0</v>
      </c>
      <c r="NU110" s="16">
        <f t="shared" si="670"/>
        <v>0</v>
      </c>
      <c r="NV110" s="16">
        <f t="shared" si="670"/>
        <v>0</v>
      </c>
      <c r="NW110" s="16">
        <f t="shared" ref="NW110:OF111" si="671">SUMIF($E$3:$MZ$3,NW$3,$E110:$MZ110)</f>
        <v>0</v>
      </c>
      <c r="NX110" s="16">
        <f t="shared" si="671"/>
        <v>0</v>
      </c>
      <c r="NY110" s="16">
        <f t="shared" si="671"/>
        <v>0</v>
      </c>
      <c r="NZ110" s="16">
        <f t="shared" si="671"/>
        <v>0</v>
      </c>
      <c r="OA110" s="16">
        <f t="shared" si="671"/>
        <v>0</v>
      </c>
      <c r="OB110" s="16">
        <f t="shared" si="671"/>
        <v>0</v>
      </c>
      <c r="OC110" s="16">
        <f t="shared" si="671"/>
        <v>0</v>
      </c>
      <c r="OD110" s="16">
        <f t="shared" si="671"/>
        <v>0</v>
      </c>
      <c r="OE110" s="16">
        <f t="shared" si="671"/>
        <v>0</v>
      </c>
      <c r="OF110" s="16">
        <f t="shared" si="671"/>
        <v>0</v>
      </c>
      <c r="OH110" s="58" t="str">
        <f>_xlfn.CONCAT(C106," ",D110)</f>
        <v>Standard Offer Program Capacity Credits ($)</v>
      </c>
    </row>
    <row r="111" spans="2:398" x14ac:dyDescent="0.25">
      <c r="C111" s="3"/>
      <c r="D111" s="19" t="s">
        <v>270</v>
      </c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  <c r="HP111" s="16"/>
      <c r="HQ111" s="16"/>
      <c r="HR111" s="16"/>
      <c r="HS111" s="16"/>
      <c r="HT111" s="16"/>
      <c r="HU111" s="16"/>
      <c r="HV111" s="16"/>
      <c r="HW111" s="16"/>
      <c r="HX111" s="16"/>
      <c r="HY111" s="16"/>
      <c r="HZ111" s="16"/>
      <c r="IA111" s="16"/>
      <c r="IB111" s="16"/>
      <c r="IC111" s="16"/>
      <c r="ID111" s="16"/>
      <c r="IE111" s="16"/>
      <c r="IF111" s="16"/>
      <c r="IG111" s="16"/>
      <c r="IH111" s="16"/>
      <c r="II111" s="16"/>
      <c r="IJ111" s="16"/>
      <c r="IK111" s="16"/>
      <c r="IL111" s="16"/>
      <c r="IM111" s="16"/>
      <c r="IN111" s="16"/>
      <c r="IO111" s="16"/>
      <c r="IP111" s="16"/>
      <c r="IQ111" s="16"/>
      <c r="IR111" s="16"/>
      <c r="IS111" s="16"/>
      <c r="IT111" s="16"/>
      <c r="IU111" s="16"/>
      <c r="IV111" s="16"/>
      <c r="IW111" s="16"/>
      <c r="IX111" s="16"/>
      <c r="IY111" s="16"/>
      <c r="IZ111" s="16"/>
      <c r="JA111" s="16"/>
      <c r="JB111" s="16"/>
      <c r="JC111" s="16"/>
      <c r="JD111" s="16"/>
      <c r="JE111" s="16"/>
      <c r="JF111" s="16"/>
      <c r="JG111" s="16"/>
      <c r="JH111" s="16"/>
      <c r="JI111" s="16"/>
      <c r="JJ111" s="16"/>
      <c r="JK111" s="16"/>
      <c r="JL111" s="16"/>
      <c r="JM111" s="16"/>
      <c r="JN111" s="16"/>
      <c r="JO111" s="16"/>
      <c r="JP111" s="16"/>
      <c r="JQ111" s="16"/>
      <c r="JR111" s="16"/>
      <c r="JS111" s="16"/>
      <c r="JT111" s="16"/>
      <c r="JU111" s="16"/>
      <c r="JV111" s="16"/>
      <c r="JW111" s="16"/>
      <c r="JX111" s="16"/>
      <c r="JY111" s="16"/>
      <c r="JZ111" s="16"/>
      <c r="KA111" s="16"/>
      <c r="KB111" s="16"/>
      <c r="KC111" s="16"/>
      <c r="KD111" s="16"/>
      <c r="KE111" s="16"/>
      <c r="KF111" s="16"/>
      <c r="KG111" s="16"/>
      <c r="KH111" s="16"/>
      <c r="KI111" s="16"/>
      <c r="KJ111" s="16"/>
      <c r="KK111" s="16"/>
      <c r="KL111" s="16"/>
      <c r="KM111" s="16"/>
      <c r="KN111" s="16"/>
      <c r="KO111" s="16"/>
      <c r="KP111" s="16"/>
      <c r="KQ111" s="16"/>
      <c r="KR111" s="16"/>
      <c r="KS111" s="16"/>
      <c r="KT111" s="16"/>
      <c r="KU111" s="16"/>
      <c r="KV111" s="16"/>
      <c r="KW111" s="16"/>
      <c r="KX111" s="16"/>
      <c r="KY111" s="16"/>
      <c r="KZ111" s="16"/>
      <c r="LA111" s="16"/>
      <c r="LB111" s="16"/>
      <c r="LC111" s="16"/>
      <c r="LD111" s="16"/>
      <c r="LE111" s="16"/>
      <c r="LF111" s="16"/>
      <c r="LG111" s="16"/>
      <c r="LH111" s="16"/>
      <c r="LI111" s="16"/>
      <c r="LJ111" s="16"/>
      <c r="LK111" s="16"/>
      <c r="LL111" s="16"/>
      <c r="LM111" s="16"/>
      <c r="LN111" s="16"/>
      <c r="LO111" s="16"/>
      <c r="LP111" s="16"/>
      <c r="LQ111" s="16"/>
      <c r="LR111" s="16"/>
      <c r="LS111" s="16"/>
      <c r="LT111" s="16"/>
      <c r="LU111" s="16"/>
      <c r="LV111" s="16"/>
      <c r="LW111" s="16"/>
      <c r="LX111" s="16"/>
      <c r="LY111" s="16"/>
      <c r="LZ111" s="16"/>
      <c r="MA111" s="16"/>
      <c r="MB111" s="16"/>
      <c r="MC111" s="16"/>
      <c r="MD111" s="16"/>
      <c r="ME111" s="16"/>
      <c r="MF111" s="16"/>
      <c r="MG111" s="16"/>
      <c r="MH111" s="16"/>
      <c r="MI111" s="16"/>
      <c r="MJ111" s="16"/>
      <c r="MK111" s="16"/>
      <c r="ML111" s="16"/>
      <c r="MM111" s="16"/>
      <c r="MN111" s="16"/>
      <c r="MO111" s="16"/>
      <c r="MP111" s="16"/>
      <c r="MQ111" s="16"/>
      <c r="MR111" s="16"/>
      <c r="MS111" s="16"/>
      <c r="MT111" s="16"/>
      <c r="MU111" s="16"/>
      <c r="MV111" s="16"/>
      <c r="MW111" s="16"/>
      <c r="MX111" s="16"/>
      <c r="MY111" s="16"/>
      <c r="MZ111" s="16"/>
      <c r="NA111" s="1"/>
      <c r="NB111" s="19" t="str">
        <f t="shared" si="653"/>
        <v>Self Supply Credits ($)</v>
      </c>
      <c r="NC111" s="16">
        <f t="shared" si="669"/>
        <v>0</v>
      </c>
      <c r="ND111" s="16">
        <f t="shared" si="669"/>
        <v>0</v>
      </c>
      <c r="NE111" s="16">
        <f t="shared" si="669"/>
        <v>0</v>
      </c>
      <c r="NF111" s="16">
        <f t="shared" si="669"/>
        <v>0</v>
      </c>
      <c r="NG111" s="16">
        <f t="shared" si="669"/>
        <v>0</v>
      </c>
      <c r="NH111" s="16">
        <f t="shared" si="669"/>
        <v>0</v>
      </c>
      <c r="NI111" s="16">
        <f t="shared" si="669"/>
        <v>0</v>
      </c>
      <c r="NJ111" s="16">
        <f t="shared" si="669"/>
        <v>0</v>
      </c>
      <c r="NK111" s="16">
        <f t="shared" si="669"/>
        <v>0</v>
      </c>
      <c r="NL111" s="16">
        <f t="shared" si="669"/>
        <v>0</v>
      </c>
      <c r="NM111" s="16">
        <f t="shared" si="670"/>
        <v>0</v>
      </c>
      <c r="NN111" s="16">
        <f t="shared" si="670"/>
        <v>0</v>
      </c>
      <c r="NO111" s="16">
        <f t="shared" si="670"/>
        <v>0</v>
      </c>
      <c r="NP111" s="16">
        <f t="shared" si="670"/>
        <v>0</v>
      </c>
      <c r="NQ111" s="16">
        <f t="shared" si="670"/>
        <v>0</v>
      </c>
      <c r="NR111" s="16">
        <f t="shared" si="670"/>
        <v>0</v>
      </c>
      <c r="NS111" s="16">
        <f t="shared" si="670"/>
        <v>0</v>
      </c>
      <c r="NT111" s="16">
        <f t="shared" si="670"/>
        <v>0</v>
      </c>
      <c r="NU111" s="16">
        <f t="shared" si="670"/>
        <v>0</v>
      </c>
      <c r="NV111" s="16">
        <f t="shared" si="670"/>
        <v>0</v>
      </c>
      <c r="NW111" s="16">
        <f t="shared" si="671"/>
        <v>0</v>
      </c>
      <c r="NX111" s="16">
        <f t="shared" si="671"/>
        <v>0</v>
      </c>
      <c r="NY111" s="16">
        <f t="shared" si="671"/>
        <v>0</v>
      </c>
      <c r="NZ111" s="16">
        <f t="shared" si="671"/>
        <v>0</v>
      </c>
      <c r="OA111" s="16">
        <f t="shared" si="671"/>
        <v>0</v>
      </c>
      <c r="OB111" s="16">
        <f t="shared" si="671"/>
        <v>0</v>
      </c>
      <c r="OC111" s="16">
        <f t="shared" si="671"/>
        <v>0</v>
      </c>
      <c r="OD111" s="16">
        <f t="shared" si="671"/>
        <v>0</v>
      </c>
      <c r="OE111" s="16">
        <f t="shared" si="671"/>
        <v>0</v>
      </c>
      <c r="OF111" s="16">
        <f t="shared" si="671"/>
        <v>0</v>
      </c>
      <c r="OH111" s="146"/>
    </row>
    <row r="113" spans="2:398" x14ac:dyDescent="0.25">
      <c r="B113" s="37" t="s">
        <v>31</v>
      </c>
      <c r="C113" s="23" t="s">
        <v>49</v>
      </c>
      <c r="D113" s="19" t="s">
        <v>73</v>
      </c>
      <c r="E113" s="14">
        <f>+SUM(Cap_MW_Lookups!C54:C54)</f>
        <v>354</v>
      </c>
      <c r="F113" s="14">
        <f>+SUM(Cap_MW_Lookups!D54:D54)</f>
        <v>354</v>
      </c>
      <c r="G113" s="14">
        <f>+SUM(Cap_MW_Lookups!E54:E54)</f>
        <v>354</v>
      </c>
      <c r="H113" s="14">
        <f>+SUM(Cap_MW_Lookups!F54:F54)</f>
        <v>354</v>
      </c>
      <c r="I113" s="14">
        <f>+SUM(Cap_MW_Lookups!G54:G54)</f>
        <v>354</v>
      </c>
      <c r="J113" s="14">
        <f>+SUM(Cap_MW_Lookups!H54:H54)</f>
        <v>354</v>
      </c>
      <c r="K113" s="14">
        <f>+SUM(Cap_MW_Lookups!I54:I54)</f>
        <v>354</v>
      </c>
      <c r="L113" s="14">
        <f>+SUM(Cap_MW_Lookups!J54:J54)</f>
        <v>354</v>
      </c>
      <c r="M113" s="14">
        <f>+SUM(Cap_MW_Lookups!K54:K54)</f>
        <v>354</v>
      </c>
      <c r="N113" s="14">
        <f>+SUM(Cap_MW_Lookups!L54:L54)</f>
        <v>354</v>
      </c>
      <c r="O113" s="14">
        <f>+SUM(Cap_MW_Lookups!M54:M54)</f>
        <v>354</v>
      </c>
      <c r="P113" s="14">
        <f>+SUM(Cap_MW_Lookups!N54:N54)</f>
        <v>354</v>
      </c>
      <c r="Q113" s="14">
        <f>+SUM(Cap_MW_Lookups!O54:O54)</f>
        <v>354</v>
      </c>
      <c r="R113" s="14">
        <f>+SUM(Cap_MW_Lookups!P54:P54)</f>
        <v>354</v>
      </c>
      <c r="S113" s="14">
        <f>+SUM(Cap_MW_Lookups!Q54:Q54)</f>
        <v>354</v>
      </c>
      <c r="T113" s="14">
        <f>+SUM(Cap_MW_Lookups!R54:R54)</f>
        <v>354</v>
      </c>
      <c r="U113" s="14">
        <f>+SUM(Cap_MW_Lookups!S54:S54)</f>
        <v>354</v>
      </c>
      <c r="V113" s="14">
        <f>+SUM(Cap_MW_Lookups!T54:T54)</f>
        <v>354</v>
      </c>
      <c r="W113" s="14">
        <f>+SUM(Cap_MW_Lookups!U54:U54)</f>
        <v>354</v>
      </c>
      <c r="X113" s="14">
        <f>+SUM(Cap_MW_Lookups!V54:V54)</f>
        <v>354</v>
      </c>
      <c r="Y113" s="14">
        <f>+SUM(Cap_MW_Lookups!W54:W54)</f>
        <v>354</v>
      </c>
      <c r="Z113" s="14">
        <f>+SUM(Cap_MW_Lookups!X54:X54)</f>
        <v>354</v>
      </c>
      <c r="AA113" s="14">
        <f>+SUM(Cap_MW_Lookups!Y54:Y54)</f>
        <v>354</v>
      </c>
      <c r="AB113" s="14">
        <f>+SUM(Cap_MW_Lookups!Z54:Z54)</f>
        <v>354</v>
      </c>
      <c r="AC113" s="14">
        <f>+SUM(Cap_MW_Lookups!AA54:AA54)</f>
        <v>354</v>
      </c>
      <c r="AD113" s="14">
        <f>+SUM(Cap_MW_Lookups!AB54:AB54)</f>
        <v>354</v>
      </c>
      <c r="AE113" s="14">
        <f>+SUM(Cap_MW_Lookups!AC54:AC54)</f>
        <v>354</v>
      </c>
      <c r="AF113" s="14">
        <f>+SUM(Cap_MW_Lookups!AD54:AD54)</f>
        <v>354</v>
      </c>
      <c r="AG113" s="14">
        <f>+SUM(Cap_MW_Lookups!AE54:AE54)</f>
        <v>354</v>
      </c>
      <c r="AH113" s="14">
        <f>+SUM(Cap_MW_Lookups!AF54:AF54)</f>
        <v>354</v>
      </c>
      <c r="AI113" s="14">
        <f>+SUM(Cap_MW_Lookups!AG54:AG54)</f>
        <v>354</v>
      </c>
      <c r="AJ113" s="14">
        <f>+SUM(Cap_MW_Lookups!AH54:AH54)</f>
        <v>354</v>
      </c>
      <c r="AK113" s="14">
        <f>+SUM(Cap_MW_Lookups!AI54:AI54)</f>
        <v>354</v>
      </c>
      <c r="AL113" s="14">
        <f>+SUM(Cap_MW_Lookups!AJ54:AJ54)</f>
        <v>354</v>
      </c>
      <c r="AM113" s="14">
        <f>+SUM(Cap_MW_Lookups!AK54:AK54)</f>
        <v>354</v>
      </c>
      <c r="AN113" s="14">
        <f>+SUM(Cap_MW_Lookups!AL54:AL54)</f>
        <v>354</v>
      </c>
      <c r="AO113" s="14">
        <f>+SUM(Cap_MW_Lookups!AM54:AM54)</f>
        <v>354</v>
      </c>
      <c r="AP113" s="14">
        <f>+SUM(Cap_MW_Lookups!AN54:AN54)</f>
        <v>354</v>
      </c>
      <c r="AQ113" s="14">
        <f>+SUM(Cap_MW_Lookups!AO54:AO54)</f>
        <v>354</v>
      </c>
      <c r="AR113" s="14">
        <f>+SUM(Cap_MW_Lookups!AP54:AP54)</f>
        <v>354</v>
      </c>
      <c r="AS113" s="14">
        <f>+SUM(Cap_MW_Lookups!AQ54:AQ54)</f>
        <v>354</v>
      </c>
      <c r="AT113" s="14">
        <f>+SUM(Cap_MW_Lookups!AR54:AR54)</f>
        <v>354</v>
      </c>
      <c r="AU113" s="14">
        <f>+SUM(Cap_MW_Lookups!AS54:AS54)</f>
        <v>354</v>
      </c>
      <c r="AV113" s="14">
        <f>+SUM(Cap_MW_Lookups!AT54:AT54)</f>
        <v>354</v>
      </c>
      <c r="AW113" s="14">
        <f>+SUM(Cap_MW_Lookups!AU54:AU54)</f>
        <v>354</v>
      </c>
      <c r="AX113" s="14">
        <f>+SUM(Cap_MW_Lookups!AV54:AV54)</f>
        <v>354</v>
      </c>
      <c r="AY113" s="14">
        <f>+SUM(Cap_MW_Lookups!AW54:AW54)</f>
        <v>354</v>
      </c>
      <c r="AZ113" s="14">
        <f>+SUM(Cap_MW_Lookups!AX54:AX54)</f>
        <v>354</v>
      </c>
      <c r="BA113" s="14">
        <f>+SUM(Cap_MW_Lookups!AY54:AY54)</f>
        <v>354</v>
      </c>
      <c r="BB113" s="14">
        <f>+SUM(Cap_MW_Lookups!AZ54:AZ54)</f>
        <v>354</v>
      </c>
      <c r="BC113" s="14">
        <f>+SUM(Cap_MW_Lookups!BA54:BA54)</f>
        <v>354</v>
      </c>
      <c r="BD113" s="14">
        <f>+SUM(Cap_MW_Lookups!BB54:BB54)</f>
        <v>354</v>
      </c>
      <c r="BE113" s="14">
        <f>+SUM(Cap_MW_Lookups!BC54:BC54)</f>
        <v>354</v>
      </c>
      <c r="BF113" s="14">
        <f>+SUM(Cap_MW_Lookups!BD54:BD54)</f>
        <v>354</v>
      </c>
      <c r="BG113" s="14">
        <f>+SUM(Cap_MW_Lookups!BE54:BE54)</f>
        <v>354</v>
      </c>
      <c r="BH113" s="14">
        <f>+SUM(Cap_MW_Lookups!BF54:BF54)</f>
        <v>354</v>
      </c>
      <c r="BI113" s="14">
        <f>+SUM(Cap_MW_Lookups!BG54:BG54)</f>
        <v>354</v>
      </c>
      <c r="BJ113" s="14">
        <f>+SUM(Cap_MW_Lookups!BH54:BH54)</f>
        <v>354</v>
      </c>
      <c r="BK113" s="14">
        <f>+SUM(Cap_MW_Lookups!BI54:BI54)</f>
        <v>354</v>
      </c>
      <c r="BL113" s="14">
        <f>+SUM(Cap_MW_Lookups!BJ54:BJ54)</f>
        <v>354</v>
      </c>
      <c r="BM113" s="14">
        <f>+SUM(Cap_MW_Lookups!BK54:BK54)</f>
        <v>354</v>
      </c>
      <c r="BN113" s="14">
        <f>+SUM(Cap_MW_Lookups!BL54:BL54)</f>
        <v>354</v>
      </c>
      <c r="BO113" s="14">
        <f>+SUM(Cap_MW_Lookups!BM54:BM54)</f>
        <v>354</v>
      </c>
      <c r="BP113" s="14">
        <f>+SUM(Cap_MW_Lookups!BN54:BN54)</f>
        <v>354</v>
      </c>
      <c r="BQ113" s="14">
        <f>+SUM(Cap_MW_Lookups!BO54:BO54)</f>
        <v>354</v>
      </c>
      <c r="BR113" s="14">
        <f>+SUM(Cap_MW_Lookups!BP54:BP54)</f>
        <v>354</v>
      </c>
      <c r="BS113" s="14">
        <f>+SUM(Cap_MW_Lookups!BQ54:BQ54)</f>
        <v>354</v>
      </c>
      <c r="BT113" s="14">
        <f>+SUM(Cap_MW_Lookups!BR54:BR54)</f>
        <v>354</v>
      </c>
      <c r="BU113" s="14">
        <f>+SUM(Cap_MW_Lookups!BS54:BS54)</f>
        <v>354</v>
      </c>
      <c r="BV113" s="14">
        <f>+SUM(Cap_MW_Lookups!BT54:BT54)</f>
        <v>354</v>
      </c>
      <c r="BW113" s="14">
        <f>+SUM(Cap_MW_Lookups!BU54:BU54)</f>
        <v>354</v>
      </c>
      <c r="BX113" s="14">
        <f>+SUM(Cap_MW_Lookups!BV54:BV54)</f>
        <v>354</v>
      </c>
      <c r="BY113" s="14">
        <f>+SUM(Cap_MW_Lookups!BW54:BW54)</f>
        <v>354</v>
      </c>
      <c r="BZ113" s="14">
        <f>+SUM(Cap_MW_Lookups!BX54:BX54)</f>
        <v>354</v>
      </c>
      <c r="CA113" s="14">
        <f>+SUM(Cap_MW_Lookups!BY54:BY54)</f>
        <v>354</v>
      </c>
      <c r="CB113" s="14">
        <f>+SUM(Cap_MW_Lookups!BZ54:BZ54)</f>
        <v>354</v>
      </c>
      <c r="CC113" s="14">
        <f>+SUM(Cap_MW_Lookups!CA54:CA54)</f>
        <v>354</v>
      </c>
      <c r="CD113" s="14">
        <f>+SUM(Cap_MW_Lookups!CB54:CB54)</f>
        <v>354</v>
      </c>
      <c r="CE113" s="14">
        <f>+SUM(Cap_MW_Lookups!CC54:CC54)</f>
        <v>354</v>
      </c>
      <c r="CF113" s="14">
        <f>+SUM(Cap_MW_Lookups!CD54:CD54)</f>
        <v>354</v>
      </c>
      <c r="CG113" s="14">
        <f>+SUM(Cap_MW_Lookups!CE54:CE54)</f>
        <v>354</v>
      </c>
      <c r="CH113" s="14">
        <f>+SUM(Cap_MW_Lookups!CF54:CF54)</f>
        <v>354</v>
      </c>
      <c r="CI113" s="14">
        <f>+SUM(Cap_MW_Lookups!CG54:CG54)</f>
        <v>354</v>
      </c>
      <c r="CJ113" s="14">
        <f>+SUM(Cap_MW_Lookups!CH54:CH54)</f>
        <v>354</v>
      </c>
      <c r="CK113" s="14">
        <f>+SUM(Cap_MW_Lookups!CI54:CI54)</f>
        <v>354</v>
      </c>
      <c r="CL113" s="14">
        <f>+SUM(Cap_MW_Lookups!CJ54:CJ54)</f>
        <v>354</v>
      </c>
      <c r="CM113" s="14">
        <f>+SUM(Cap_MW_Lookups!CK54:CK54)</f>
        <v>354</v>
      </c>
      <c r="CN113" s="14">
        <f>+SUM(Cap_MW_Lookups!CL54:CL54)</f>
        <v>354</v>
      </c>
      <c r="CO113" s="14">
        <f>+SUM(Cap_MW_Lookups!CM54:CM54)</f>
        <v>354</v>
      </c>
      <c r="CP113" s="14">
        <f>+SUM(Cap_MW_Lookups!CN54:CN54)</f>
        <v>354</v>
      </c>
      <c r="CQ113" s="14">
        <f>+SUM(Cap_MW_Lookups!CO54:CO54)</f>
        <v>354</v>
      </c>
      <c r="CR113" s="14">
        <f>+SUM(Cap_MW_Lookups!CP54:CP54)</f>
        <v>354</v>
      </c>
      <c r="CS113" s="14">
        <f>+SUM(Cap_MW_Lookups!CQ54:CQ54)</f>
        <v>354</v>
      </c>
      <c r="CT113" s="14">
        <f>+SUM(Cap_MW_Lookups!CR54:CR54)</f>
        <v>354</v>
      </c>
      <c r="CU113" s="14">
        <f>+SUM(Cap_MW_Lookups!CS54:CS54)</f>
        <v>354</v>
      </c>
      <c r="CV113" s="14">
        <f>+SUM(Cap_MW_Lookups!CT54:CT54)</f>
        <v>354</v>
      </c>
      <c r="CW113" s="14">
        <f>+SUM(Cap_MW_Lookups!CU54:CU54)</f>
        <v>354</v>
      </c>
      <c r="CX113" s="14">
        <f>+SUM(Cap_MW_Lookups!CV54:CV54)</f>
        <v>354</v>
      </c>
      <c r="CY113" s="14">
        <f>+SUM(Cap_MW_Lookups!CW54:CW54)</f>
        <v>354</v>
      </c>
      <c r="CZ113" s="14">
        <f>+SUM(Cap_MW_Lookups!CX54:CX54)</f>
        <v>354</v>
      </c>
      <c r="DA113" s="14">
        <f>+SUM(Cap_MW_Lookups!CY54:CY54)</f>
        <v>354</v>
      </c>
      <c r="DB113" s="14">
        <f>+SUM(Cap_MW_Lookups!CZ54:CZ54)</f>
        <v>354</v>
      </c>
      <c r="DC113" s="14">
        <f>+SUM(Cap_MW_Lookups!DA54:DA54)</f>
        <v>354</v>
      </c>
      <c r="DD113" s="14">
        <f>+SUM(Cap_MW_Lookups!DB54:DB54)</f>
        <v>354</v>
      </c>
      <c r="DE113" s="14">
        <f>+SUM(Cap_MW_Lookups!DC54:DC54)</f>
        <v>354</v>
      </c>
      <c r="DF113" s="14">
        <f>+SUM(Cap_MW_Lookups!DD54:DD54)</f>
        <v>354</v>
      </c>
      <c r="DG113" s="14">
        <f>+SUM(Cap_MW_Lookups!DE54:DE54)</f>
        <v>354</v>
      </c>
      <c r="DH113" s="14">
        <f>+SUM(Cap_MW_Lookups!DF54:DF54)</f>
        <v>354</v>
      </c>
      <c r="DI113" s="14">
        <f>+SUM(Cap_MW_Lookups!DG54:DG54)</f>
        <v>354</v>
      </c>
      <c r="DJ113" s="14">
        <f>+SUM(Cap_MW_Lookups!DH54:DH54)</f>
        <v>354</v>
      </c>
      <c r="DK113" s="14">
        <f>+SUM(Cap_MW_Lookups!DI54:DI54)</f>
        <v>354</v>
      </c>
      <c r="DL113" s="14">
        <f>+SUM(Cap_MW_Lookups!DJ54:DJ54)</f>
        <v>354</v>
      </c>
      <c r="DM113" s="14">
        <f>+SUM(Cap_MW_Lookups!DK54:DK54)</f>
        <v>354</v>
      </c>
      <c r="DN113" s="14">
        <f>+SUM(Cap_MW_Lookups!DL54:DL54)</f>
        <v>354</v>
      </c>
      <c r="DO113" s="14">
        <f>+SUM(Cap_MW_Lookups!DM54:DM54)</f>
        <v>354</v>
      </c>
      <c r="DP113" s="14">
        <f>+SUM(Cap_MW_Lookups!DN54:DN54)</f>
        <v>354</v>
      </c>
      <c r="DQ113" s="14">
        <f>+SUM(Cap_MW_Lookups!DO54:DO54)</f>
        <v>354</v>
      </c>
      <c r="DR113" s="14">
        <f>+SUM(Cap_MW_Lookups!DP54:DP54)</f>
        <v>354</v>
      </c>
      <c r="DS113" s="14">
        <f>+SUM(Cap_MW_Lookups!DQ54:DQ54)</f>
        <v>354</v>
      </c>
      <c r="DT113" s="14">
        <f>+SUM(Cap_MW_Lookups!DR54:DR54)</f>
        <v>354</v>
      </c>
      <c r="DU113" s="14">
        <f>+SUM(Cap_MW_Lookups!DS54:DS54)</f>
        <v>354</v>
      </c>
      <c r="DV113" s="14">
        <f>+SUM(Cap_MW_Lookups!DT54:DT54)</f>
        <v>354</v>
      </c>
      <c r="DW113" s="14">
        <f>+SUM(Cap_MW_Lookups!DU54:DU54)</f>
        <v>354</v>
      </c>
      <c r="DX113" s="14">
        <f>+SUM(Cap_MW_Lookups!DV54:DV54)</f>
        <v>354</v>
      </c>
      <c r="DY113" s="14">
        <f>+SUM(Cap_MW_Lookups!DW54:DW54)</f>
        <v>354</v>
      </c>
      <c r="DZ113" s="14">
        <f>+SUM(Cap_MW_Lookups!DX54:DX54)</f>
        <v>354</v>
      </c>
      <c r="EA113" s="14">
        <f>+SUM(Cap_MW_Lookups!DY54:DY54)</f>
        <v>354</v>
      </c>
      <c r="EB113" s="14">
        <f>+SUM(Cap_MW_Lookups!DZ54:DZ54)</f>
        <v>354</v>
      </c>
      <c r="EC113" s="14">
        <f>+SUM(Cap_MW_Lookups!EA54:EA54)</f>
        <v>354</v>
      </c>
      <c r="ED113" s="14">
        <f>+SUM(Cap_MW_Lookups!EB54:EB54)</f>
        <v>354</v>
      </c>
      <c r="EE113" s="14">
        <f>+SUM(Cap_MW_Lookups!EC54:EC54)</f>
        <v>354</v>
      </c>
      <c r="EF113" s="14">
        <f>+SUM(Cap_MW_Lookups!ED54:ED54)</f>
        <v>354</v>
      </c>
      <c r="EG113" s="14">
        <f>+SUM(Cap_MW_Lookups!EE54:EE54)</f>
        <v>354</v>
      </c>
      <c r="EH113" s="14">
        <f>+SUM(Cap_MW_Lookups!EF54:EF54)</f>
        <v>354</v>
      </c>
      <c r="EI113" s="14">
        <f>+SUM(Cap_MW_Lookups!EG54:EG54)</f>
        <v>354</v>
      </c>
      <c r="EJ113" s="14">
        <f>+SUM(Cap_MW_Lookups!EH54:EH54)</f>
        <v>354</v>
      </c>
      <c r="EK113" s="14">
        <f>+SUM(Cap_MW_Lookups!EI54:EI54)</f>
        <v>354</v>
      </c>
      <c r="EL113" s="14">
        <f>+SUM(Cap_MW_Lookups!EJ54:EJ54)</f>
        <v>354</v>
      </c>
      <c r="EM113" s="14">
        <f>+SUM(Cap_MW_Lookups!EK54:EK54)</f>
        <v>354</v>
      </c>
      <c r="EN113" s="14">
        <f>+SUM(Cap_MW_Lookups!EL54:EL54)</f>
        <v>354</v>
      </c>
      <c r="EO113" s="14">
        <f>+SUM(Cap_MW_Lookups!EM54:EM54)</f>
        <v>354</v>
      </c>
      <c r="EP113" s="14">
        <f>+SUM(Cap_MW_Lookups!EN54:EN54)</f>
        <v>354</v>
      </c>
      <c r="EQ113" s="14">
        <f>+SUM(Cap_MW_Lookups!EO54:EO54)</f>
        <v>354</v>
      </c>
      <c r="ER113" s="14">
        <f>+SUM(Cap_MW_Lookups!EP54:EP54)</f>
        <v>354</v>
      </c>
      <c r="ES113" s="14">
        <f>+SUM(Cap_MW_Lookups!EQ54:EQ54)</f>
        <v>354</v>
      </c>
      <c r="ET113" s="14">
        <f>+SUM(Cap_MW_Lookups!ER54:ER54)</f>
        <v>354</v>
      </c>
      <c r="EU113" s="14">
        <f>+SUM(Cap_MW_Lookups!ES54:ES54)</f>
        <v>354</v>
      </c>
      <c r="EV113" s="14">
        <f>+SUM(Cap_MW_Lookups!ET54:ET54)</f>
        <v>354</v>
      </c>
      <c r="EW113" s="14">
        <f>+SUM(Cap_MW_Lookups!EU54:EU54)</f>
        <v>354</v>
      </c>
      <c r="EX113" s="14">
        <f>+SUM(Cap_MW_Lookups!EV54:EV54)</f>
        <v>354</v>
      </c>
      <c r="EY113" s="14">
        <f>+SUM(Cap_MW_Lookups!EW54:EW54)</f>
        <v>354</v>
      </c>
      <c r="EZ113" s="14">
        <f>+SUM(Cap_MW_Lookups!EX54:EX54)</f>
        <v>354</v>
      </c>
      <c r="FA113" s="14">
        <f>+SUM(Cap_MW_Lookups!EY54:EY54)</f>
        <v>354</v>
      </c>
      <c r="FB113" s="14">
        <f>+SUM(Cap_MW_Lookups!EZ54:EZ54)</f>
        <v>354</v>
      </c>
      <c r="FC113" s="14">
        <f>+SUM(Cap_MW_Lookups!FA54:FA54)</f>
        <v>354</v>
      </c>
      <c r="FD113" s="14">
        <f>+SUM(Cap_MW_Lookups!FB54:FB54)</f>
        <v>354</v>
      </c>
      <c r="FE113" s="14">
        <f>+SUM(Cap_MW_Lookups!FC54:FC54)</f>
        <v>354</v>
      </c>
      <c r="FF113" s="14">
        <f>+SUM(Cap_MW_Lookups!FD54:FD54)</f>
        <v>354</v>
      </c>
      <c r="FG113" s="14">
        <f>+SUM(Cap_MW_Lookups!FE54:FE54)</f>
        <v>354</v>
      </c>
      <c r="FH113" s="14">
        <f>+SUM(Cap_MW_Lookups!FF54:FF54)</f>
        <v>354</v>
      </c>
      <c r="FI113" s="14">
        <f>+SUM(Cap_MW_Lookups!FG54:FG54)</f>
        <v>354</v>
      </c>
      <c r="FJ113" s="14">
        <f>+SUM(Cap_MW_Lookups!FH54:FH54)</f>
        <v>354</v>
      </c>
      <c r="FK113" s="14">
        <f>+SUM(Cap_MW_Lookups!FI54:FI54)</f>
        <v>354</v>
      </c>
      <c r="FL113" s="14">
        <f>+SUM(Cap_MW_Lookups!FJ54:FJ54)</f>
        <v>354</v>
      </c>
      <c r="FM113" s="14">
        <f>+SUM(Cap_MW_Lookups!FK54:FK54)</f>
        <v>354</v>
      </c>
      <c r="FN113" s="14">
        <f>+SUM(Cap_MW_Lookups!FL54:FL54)</f>
        <v>354</v>
      </c>
      <c r="FO113" s="14">
        <f>+SUM(Cap_MW_Lookups!FM54:FM54)</f>
        <v>354</v>
      </c>
      <c r="FP113" s="14">
        <f>+SUM(Cap_MW_Lookups!FN54:FN54)</f>
        <v>354</v>
      </c>
      <c r="FQ113" s="14">
        <f>+SUM(Cap_MW_Lookups!FO54:FO54)</f>
        <v>354</v>
      </c>
      <c r="FR113" s="14">
        <f>+SUM(Cap_MW_Lookups!FP54:FP54)</f>
        <v>354</v>
      </c>
      <c r="FS113" s="14">
        <f>+SUM(Cap_MW_Lookups!FQ54:FQ54)</f>
        <v>354</v>
      </c>
      <c r="FT113" s="14">
        <f>+SUM(Cap_MW_Lookups!FR54:FR54)</f>
        <v>354</v>
      </c>
      <c r="FU113" s="14">
        <f>+SUM(Cap_MW_Lookups!FS54:FS54)</f>
        <v>354</v>
      </c>
      <c r="FV113" s="14">
        <f>+SUM(Cap_MW_Lookups!FT54:FT54)</f>
        <v>354</v>
      </c>
      <c r="FW113" s="14">
        <f>+SUM(Cap_MW_Lookups!FU54:FU54)</f>
        <v>354</v>
      </c>
      <c r="FX113" s="14">
        <f>+SUM(Cap_MW_Lookups!FV54:FV54)</f>
        <v>354</v>
      </c>
      <c r="FY113" s="14">
        <f>+SUM(Cap_MW_Lookups!FW54:FW54)</f>
        <v>354</v>
      </c>
      <c r="FZ113" s="14">
        <f>+SUM(Cap_MW_Lookups!FX54:FX54)</f>
        <v>354</v>
      </c>
      <c r="GA113" s="14">
        <f>+SUM(Cap_MW_Lookups!FY54:FY54)</f>
        <v>354</v>
      </c>
      <c r="GB113" s="14">
        <f>+SUM(Cap_MW_Lookups!FZ54:FZ54)</f>
        <v>354</v>
      </c>
      <c r="GC113" s="14">
        <f>+SUM(Cap_MW_Lookups!GA54:GA54)</f>
        <v>354</v>
      </c>
      <c r="GD113" s="14">
        <f>+SUM(Cap_MW_Lookups!GB54:GB54)</f>
        <v>354</v>
      </c>
      <c r="GE113" s="14">
        <f>+SUM(Cap_MW_Lookups!GC54:GC54)</f>
        <v>354</v>
      </c>
      <c r="GF113" s="14">
        <f>+SUM(Cap_MW_Lookups!GD54:GD54)</f>
        <v>354</v>
      </c>
      <c r="GG113" s="14">
        <f>+SUM(Cap_MW_Lookups!GE54:GE54)</f>
        <v>354</v>
      </c>
      <c r="GH113" s="14">
        <f>+SUM(Cap_MW_Lookups!GF54:GF54)</f>
        <v>354</v>
      </c>
      <c r="GI113" s="14">
        <f>+SUM(Cap_MW_Lookups!GG54:GG54)</f>
        <v>354</v>
      </c>
      <c r="GJ113" s="14">
        <f>+SUM(Cap_MW_Lookups!GH54:GH54)</f>
        <v>354</v>
      </c>
      <c r="GK113" s="14">
        <f>+SUM(Cap_MW_Lookups!GI54:GI54)</f>
        <v>354</v>
      </c>
      <c r="GL113" s="14">
        <f>+SUM(Cap_MW_Lookups!GJ54:GJ54)</f>
        <v>354</v>
      </c>
      <c r="GM113" s="14">
        <f>+SUM(Cap_MW_Lookups!GK54:GK54)</f>
        <v>354</v>
      </c>
      <c r="GN113" s="14">
        <f>+SUM(Cap_MW_Lookups!GL54:GL54)</f>
        <v>354</v>
      </c>
      <c r="GO113" s="14">
        <f>+SUM(Cap_MW_Lookups!GM54:GM54)</f>
        <v>354</v>
      </c>
      <c r="GP113" s="14">
        <f>+SUM(Cap_MW_Lookups!GN54:GN54)</f>
        <v>354</v>
      </c>
      <c r="GQ113" s="14">
        <f>+SUM(Cap_MW_Lookups!GO54:GO54)</f>
        <v>354</v>
      </c>
      <c r="GR113" s="14">
        <f>+SUM(Cap_MW_Lookups!GP54:GP54)</f>
        <v>354</v>
      </c>
      <c r="GS113" s="14">
        <f>+SUM(Cap_MW_Lookups!GQ54:GQ54)</f>
        <v>354</v>
      </c>
      <c r="GT113" s="14">
        <f>+SUM(Cap_MW_Lookups!GR54:GR54)</f>
        <v>354</v>
      </c>
      <c r="GU113" s="14">
        <f>+SUM(Cap_MW_Lookups!GS54:GS54)</f>
        <v>354</v>
      </c>
      <c r="GV113" s="14">
        <f>+SUM(Cap_MW_Lookups!GT54:GT54)</f>
        <v>354</v>
      </c>
      <c r="GW113" s="14">
        <f>+SUM(Cap_MW_Lookups!GU54:GU54)</f>
        <v>354</v>
      </c>
      <c r="GX113" s="14">
        <f>+SUM(Cap_MW_Lookups!GV54:GV54)</f>
        <v>354</v>
      </c>
      <c r="GY113" s="14">
        <f>+SUM(Cap_MW_Lookups!GW54:GW54)</f>
        <v>354</v>
      </c>
      <c r="GZ113" s="14">
        <f>+SUM(Cap_MW_Lookups!GX54:GX54)</f>
        <v>354</v>
      </c>
      <c r="HA113" s="14">
        <f>+SUM(Cap_MW_Lookups!GY54:GY54)</f>
        <v>354</v>
      </c>
      <c r="HB113" s="14">
        <f>+SUM(Cap_MW_Lookups!GZ54:GZ54)</f>
        <v>354</v>
      </c>
      <c r="HC113" s="14">
        <f>+SUM(Cap_MW_Lookups!HA54:HA54)</f>
        <v>354</v>
      </c>
      <c r="HD113" s="14">
        <f>+SUM(Cap_MW_Lookups!HB54:HB54)</f>
        <v>354</v>
      </c>
      <c r="HE113" s="14">
        <f>+SUM(Cap_MW_Lookups!HC54:HC54)</f>
        <v>354</v>
      </c>
      <c r="HF113" s="14">
        <f>+SUM(Cap_MW_Lookups!HD54:HD54)</f>
        <v>354</v>
      </c>
      <c r="HG113" s="14">
        <f>+SUM(Cap_MW_Lookups!HE54:HE54)</f>
        <v>354</v>
      </c>
      <c r="HH113" s="14">
        <f>+SUM(Cap_MW_Lookups!HF54:HF54)</f>
        <v>354</v>
      </c>
      <c r="HI113" s="14">
        <f>+SUM(Cap_MW_Lookups!HG54:HG54)</f>
        <v>354</v>
      </c>
      <c r="HJ113" s="14">
        <f>+SUM(Cap_MW_Lookups!HH54:HH54)</f>
        <v>354</v>
      </c>
      <c r="HK113" s="14">
        <f>+SUM(Cap_MW_Lookups!HI54:HI54)</f>
        <v>354</v>
      </c>
      <c r="HL113" s="14">
        <f>+SUM(Cap_MW_Lookups!HJ54:HJ54)</f>
        <v>354</v>
      </c>
      <c r="HM113" s="14">
        <f>+SUM(Cap_MW_Lookups!HK54:HK54)</f>
        <v>354</v>
      </c>
      <c r="HN113" s="14">
        <f>+SUM(Cap_MW_Lookups!HL54:HL54)</f>
        <v>354</v>
      </c>
      <c r="HO113" s="14">
        <f>+SUM(Cap_MW_Lookups!HM54:HM54)</f>
        <v>354</v>
      </c>
      <c r="HP113" s="14">
        <f>+SUM(Cap_MW_Lookups!HN54:HN54)</f>
        <v>354</v>
      </c>
      <c r="HQ113" s="14">
        <f>+SUM(Cap_MW_Lookups!HO54:HO54)</f>
        <v>354</v>
      </c>
      <c r="HR113" s="14">
        <f>+SUM(Cap_MW_Lookups!HP54:HP54)</f>
        <v>354</v>
      </c>
      <c r="HS113" s="14">
        <f>+SUM(Cap_MW_Lookups!HQ54:HQ54)</f>
        <v>354</v>
      </c>
      <c r="HT113" s="14">
        <f>+SUM(Cap_MW_Lookups!HR54:HR54)</f>
        <v>354</v>
      </c>
      <c r="HU113" s="14">
        <f>+SUM(Cap_MW_Lookups!HS54:HS54)</f>
        <v>354</v>
      </c>
      <c r="HV113" s="14">
        <f>+SUM(Cap_MW_Lookups!HT54:HT54)</f>
        <v>354</v>
      </c>
      <c r="HW113" s="14">
        <f>+SUM(Cap_MW_Lookups!HU54:HU54)</f>
        <v>354</v>
      </c>
      <c r="HX113" s="14">
        <f>+SUM(Cap_MW_Lookups!HV54:HV54)</f>
        <v>354</v>
      </c>
      <c r="HY113" s="14">
        <f>+SUM(Cap_MW_Lookups!HW54:HW54)</f>
        <v>354</v>
      </c>
      <c r="HZ113" s="14">
        <f>+SUM(Cap_MW_Lookups!HX54:HX54)</f>
        <v>354</v>
      </c>
      <c r="IA113" s="14">
        <f>+SUM(Cap_MW_Lookups!HY54:HY54)</f>
        <v>354</v>
      </c>
      <c r="IB113" s="14">
        <f>+SUM(Cap_MW_Lookups!HZ54:HZ54)</f>
        <v>354</v>
      </c>
      <c r="IC113" s="14">
        <f>+SUM(Cap_MW_Lookups!IA54:IA54)</f>
        <v>354</v>
      </c>
      <c r="ID113" s="14">
        <f>+SUM(Cap_MW_Lookups!IB54:IB54)</f>
        <v>354</v>
      </c>
      <c r="IE113" s="14">
        <f>+SUM(Cap_MW_Lookups!IC54:IC54)</f>
        <v>354</v>
      </c>
      <c r="IF113" s="14">
        <f>+SUM(Cap_MW_Lookups!ID54:ID54)</f>
        <v>354</v>
      </c>
      <c r="IG113" s="14">
        <f>+SUM(Cap_MW_Lookups!IE54:IE54)</f>
        <v>354</v>
      </c>
      <c r="IH113" s="14">
        <f>+SUM(Cap_MW_Lookups!IF54:IF54)</f>
        <v>354</v>
      </c>
      <c r="II113" s="14">
        <f>+SUM(Cap_MW_Lookups!IG54:IG54)</f>
        <v>354</v>
      </c>
      <c r="IJ113" s="14">
        <f>+SUM(Cap_MW_Lookups!IH54:IH54)</f>
        <v>354</v>
      </c>
      <c r="IK113" s="14">
        <f>+SUM(Cap_MW_Lookups!II54:II54)</f>
        <v>354</v>
      </c>
      <c r="IL113" s="14">
        <f>+SUM(Cap_MW_Lookups!IJ54:IJ54)</f>
        <v>354</v>
      </c>
      <c r="IM113" s="14">
        <f>+SUM(Cap_MW_Lookups!IK54:IK54)</f>
        <v>354</v>
      </c>
      <c r="IN113" s="14">
        <f>+SUM(Cap_MW_Lookups!IL54:IL54)</f>
        <v>354</v>
      </c>
      <c r="IO113" s="14">
        <f>+SUM(Cap_MW_Lookups!IM54:IM54)</f>
        <v>354</v>
      </c>
      <c r="IP113" s="14">
        <f>+SUM(Cap_MW_Lookups!IN54:IN54)</f>
        <v>354</v>
      </c>
      <c r="IQ113" s="14">
        <f>+SUM(Cap_MW_Lookups!IO54:IO54)</f>
        <v>354</v>
      </c>
      <c r="IR113" s="14">
        <f>+SUM(Cap_MW_Lookups!IP54:IP54)</f>
        <v>354</v>
      </c>
      <c r="IS113" s="14">
        <f>+SUM(Cap_MW_Lookups!IQ54:IQ54)</f>
        <v>354</v>
      </c>
      <c r="IT113" s="14">
        <f>+SUM(Cap_MW_Lookups!IR54:IR54)</f>
        <v>354</v>
      </c>
      <c r="IU113" s="14">
        <f>+SUM(Cap_MW_Lookups!IS54:IS54)</f>
        <v>354</v>
      </c>
      <c r="IV113" s="14">
        <f>+SUM(Cap_MW_Lookups!IT54:IT54)</f>
        <v>354</v>
      </c>
      <c r="IW113" s="14">
        <f>+SUM(Cap_MW_Lookups!IU54:IU54)</f>
        <v>354</v>
      </c>
      <c r="IX113" s="14">
        <f>+SUM(Cap_MW_Lookups!IV54:IV54)</f>
        <v>354</v>
      </c>
      <c r="IY113" s="14">
        <f>+SUM(Cap_MW_Lookups!IW54:IW54)</f>
        <v>354</v>
      </c>
      <c r="IZ113" s="14">
        <f>+SUM(Cap_MW_Lookups!IX54:IX54)</f>
        <v>354</v>
      </c>
      <c r="JA113" s="14">
        <f>+SUM(Cap_MW_Lookups!IY54:IY54)</f>
        <v>354</v>
      </c>
      <c r="JB113" s="14">
        <f>+SUM(Cap_MW_Lookups!IZ54:IZ54)</f>
        <v>354</v>
      </c>
      <c r="JC113" s="14">
        <f>+SUM(Cap_MW_Lookups!JA54:JA54)</f>
        <v>354</v>
      </c>
      <c r="JD113" s="14">
        <f>+SUM(Cap_MW_Lookups!JB54:JB54)</f>
        <v>354</v>
      </c>
      <c r="JE113" s="14">
        <f>+SUM(Cap_MW_Lookups!JC54:JC54)</f>
        <v>354</v>
      </c>
      <c r="JF113" s="14">
        <f>+SUM(Cap_MW_Lookups!JD54:JD54)</f>
        <v>354</v>
      </c>
      <c r="JG113" s="14">
        <f>+SUM(Cap_MW_Lookups!JE54:JE54)</f>
        <v>354</v>
      </c>
      <c r="JH113" s="14">
        <f>+SUM(Cap_MW_Lookups!JF54:JF54)</f>
        <v>354</v>
      </c>
      <c r="JI113" s="14">
        <f>+SUM(Cap_MW_Lookups!JG54:JG54)</f>
        <v>354</v>
      </c>
      <c r="JJ113" s="14">
        <f>+SUM(Cap_MW_Lookups!JH54:JH54)</f>
        <v>354</v>
      </c>
      <c r="JK113" s="14">
        <f>+SUM(Cap_MW_Lookups!JI54:JI54)</f>
        <v>354</v>
      </c>
      <c r="JL113" s="14">
        <f>+SUM(Cap_MW_Lookups!JJ54:JJ54)</f>
        <v>354</v>
      </c>
      <c r="JM113" s="14">
        <f>+SUM(Cap_MW_Lookups!JK54:JK54)</f>
        <v>354</v>
      </c>
      <c r="JN113" s="14">
        <f>+SUM(Cap_MW_Lookups!JL54:JL54)</f>
        <v>354</v>
      </c>
      <c r="JO113" s="14">
        <f>+SUM(Cap_MW_Lookups!JM54:JM54)</f>
        <v>354</v>
      </c>
      <c r="JP113" s="14">
        <f>+SUM(Cap_MW_Lookups!JN54:JN54)</f>
        <v>354</v>
      </c>
      <c r="JQ113" s="14">
        <f>+SUM(Cap_MW_Lookups!JO54:JO54)</f>
        <v>354</v>
      </c>
      <c r="JR113" s="14">
        <f>+SUM(Cap_MW_Lookups!JP54:JP54)</f>
        <v>354</v>
      </c>
      <c r="JS113" s="14">
        <f>+SUM(Cap_MW_Lookups!JQ54:JQ54)</f>
        <v>354</v>
      </c>
      <c r="JT113" s="14">
        <f>+SUM(Cap_MW_Lookups!JR54:JR54)</f>
        <v>354</v>
      </c>
      <c r="JU113" s="14">
        <f>+SUM(Cap_MW_Lookups!JS54:JS54)</f>
        <v>354</v>
      </c>
      <c r="JV113" s="14">
        <f>+SUM(Cap_MW_Lookups!JT54:JT54)</f>
        <v>354</v>
      </c>
      <c r="JW113" s="14">
        <f>+SUM(Cap_MW_Lookups!JU54:JU54)</f>
        <v>354</v>
      </c>
      <c r="JX113" s="14">
        <f>+SUM(Cap_MW_Lookups!JV54:JV54)</f>
        <v>354</v>
      </c>
      <c r="JY113" s="14">
        <f>+SUM(Cap_MW_Lookups!JW54:JW54)</f>
        <v>354</v>
      </c>
      <c r="JZ113" s="14">
        <f>+SUM(Cap_MW_Lookups!JX54:JX54)</f>
        <v>354</v>
      </c>
      <c r="KA113" s="14">
        <f>+SUM(Cap_MW_Lookups!JY54:JY54)</f>
        <v>354</v>
      </c>
      <c r="KB113" s="14">
        <f>+SUM(Cap_MW_Lookups!JZ54:JZ54)</f>
        <v>354</v>
      </c>
      <c r="KC113" s="14">
        <f>+SUM(Cap_MW_Lookups!KA54:KA54)</f>
        <v>354</v>
      </c>
      <c r="KD113" s="14">
        <f>+SUM(Cap_MW_Lookups!KB54:KB54)</f>
        <v>354</v>
      </c>
      <c r="KE113" s="14">
        <f>+SUM(Cap_MW_Lookups!KC54:KC54)</f>
        <v>354</v>
      </c>
      <c r="KF113" s="14">
        <f>+SUM(Cap_MW_Lookups!KD54:KD54)</f>
        <v>354</v>
      </c>
      <c r="KG113" s="14">
        <f>+SUM(Cap_MW_Lookups!KE54:KE54)</f>
        <v>354</v>
      </c>
      <c r="KH113" s="14">
        <f>+SUM(Cap_MW_Lookups!KF54:KF54)</f>
        <v>354</v>
      </c>
      <c r="KI113" s="14">
        <f>+SUM(Cap_MW_Lookups!KG54:KG54)</f>
        <v>354</v>
      </c>
      <c r="KJ113" s="14">
        <f>+SUM(Cap_MW_Lookups!KH54:KH54)</f>
        <v>354</v>
      </c>
      <c r="KK113" s="14">
        <f>+SUM(Cap_MW_Lookups!KI54:KI54)</f>
        <v>354</v>
      </c>
      <c r="KL113" s="14">
        <f>+SUM(Cap_MW_Lookups!KJ54:KJ54)</f>
        <v>354</v>
      </c>
      <c r="KM113" s="14">
        <f>+SUM(Cap_MW_Lookups!KK54:KK54)</f>
        <v>354</v>
      </c>
      <c r="KN113" s="14">
        <f>+SUM(Cap_MW_Lookups!KL54:KL54)</f>
        <v>354</v>
      </c>
      <c r="KO113" s="14">
        <f>+SUM(Cap_MW_Lookups!KM54:KM54)</f>
        <v>354</v>
      </c>
      <c r="KP113" s="14">
        <f>+SUM(Cap_MW_Lookups!KN54:KN54)</f>
        <v>354</v>
      </c>
      <c r="KQ113" s="14">
        <f>+SUM(Cap_MW_Lookups!KO54:KO54)</f>
        <v>354</v>
      </c>
      <c r="KR113" s="14">
        <f>+SUM(Cap_MW_Lookups!KP54:KP54)</f>
        <v>354</v>
      </c>
      <c r="KS113" s="14">
        <f>+SUM(Cap_MW_Lookups!KQ54:KQ54)</f>
        <v>354</v>
      </c>
      <c r="KT113" s="14">
        <f>+SUM(Cap_MW_Lookups!KR54:KR54)</f>
        <v>354</v>
      </c>
      <c r="KU113" s="14">
        <f>+SUM(Cap_MW_Lookups!KS54:KS54)</f>
        <v>354</v>
      </c>
      <c r="KV113" s="14">
        <f>+SUM(Cap_MW_Lookups!KT54:KT54)</f>
        <v>354</v>
      </c>
      <c r="KW113" s="14">
        <f>+SUM(Cap_MW_Lookups!KU54:KU54)</f>
        <v>354</v>
      </c>
      <c r="KX113" s="14">
        <f>+SUM(Cap_MW_Lookups!KV54:KV54)</f>
        <v>354</v>
      </c>
      <c r="KY113" s="14">
        <f>+SUM(Cap_MW_Lookups!KW54:KW54)</f>
        <v>354</v>
      </c>
      <c r="KZ113" s="14">
        <f>+SUM(Cap_MW_Lookups!KX54:KX54)</f>
        <v>354</v>
      </c>
      <c r="LA113" s="14">
        <f>+SUM(Cap_MW_Lookups!KY54:KY54)</f>
        <v>354</v>
      </c>
      <c r="LB113" s="14">
        <f>+SUM(Cap_MW_Lookups!KZ54:KZ54)</f>
        <v>354</v>
      </c>
      <c r="LC113" s="14">
        <f>+SUM(Cap_MW_Lookups!LA54:LA54)</f>
        <v>354</v>
      </c>
      <c r="LD113" s="14">
        <f>+SUM(Cap_MW_Lookups!LB54:LB54)</f>
        <v>354</v>
      </c>
      <c r="LE113" s="14">
        <f>+SUM(Cap_MW_Lookups!LC54:LC54)</f>
        <v>354</v>
      </c>
      <c r="LF113" s="14">
        <f>+SUM(Cap_MW_Lookups!LD54:LD54)</f>
        <v>354</v>
      </c>
      <c r="LG113" s="14">
        <f>+SUM(Cap_MW_Lookups!LE54:LE54)</f>
        <v>354</v>
      </c>
      <c r="LH113" s="14">
        <f>+SUM(Cap_MW_Lookups!LF54:LF54)</f>
        <v>354</v>
      </c>
      <c r="LI113" s="14">
        <f>+SUM(Cap_MW_Lookups!LG54:LG54)</f>
        <v>354</v>
      </c>
      <c r="LJ113" s="14">
        <f>+SUM(Cap_MW_Lookups!LH54:LH54)</f>
        <v>354</v>
      </c>
      <c r="LK113" s="14">
        <f>+SUM(Cap_MW_Lookups!LI54:LI54)</f>
        <v>354</v>
      </c>
      <c r="LL113" s="14">
        <f>+SUM(Cap_MW_Lookups!LJ54:LJ54)</f>
        <v>354</v>
      </c>
      <c r="LM113" s="14">
        <f>+SUM(Cap_MW_Lookups!LK54:LK54)</f>
        <v>354</v>
      </c>
      <c r="LN113" s="14">
        <f>+SUM(Cap_MW_Lookups!LL54:LL54)</f>
        <v>354</v>
      </c>
      <c r="LO113" s="14">
        <f>+SUM(Cap_MW_Lookups!LM54:LM54)</f>
        <v>354</v>
      </c>
      <c r="LP113" s="14">
        <f>+SUM(Cap_MW_Lookups!LN54:LN54)</f>
        <v>354</v>
      </c>
      <c r="LQ113" s="14">
        <f>+SUM(Cap_MW_Lookups!LO54:LO54)</f>
        <v>354</v>
      </c>
      <c r="LR113" s="14">
        <f>+SUM(Cap_MW_Lookups!LP54:LP54)</f>
        <v>354</v>
      </c>
      <c r="LS113" s="14">
        <f>+SUM(Cap_MW_Lookups!LQ54:LQ54)</f>
        <v>354</v>
      </c>
      <c r="LT113" s="14">
        <f>+SUM(Cap_MW_Lookups!LR54:LR54)</f>
        <v>354</v>
      </c>
      <c r="LU113" s="14">
        <f>+SUM(Cap_MW_Lookups!LS54:LS54)</f>
        <v>354</v>
      </c>
      <c r="LV113" s="14">
        <f>+SUM(Cap_MW_Lookups!LT54:LT54)</f>
        <v>354</v>
      </c>
      <c r="LW113" s="14">
        <f>+SUM(Cap_MW_Lookups!LU54:LU54)</f>
        <v>354</v>
      </c>
      <c r="LX113" s="14">
        <f>+SUM(Cap_MW_Lookups!LV54:LV54)</f>
        <v>354</v>
      </c>
      <c r="LY113" s="14">
        <f>+SUM(Cap_MW_Lookups!LW54:LW54)</f>
        <v>354</v>
      </c>
      <c r="LZ113" s="14">
        <f>+SUM(Cap_MW_Lookups!LX54:LX54)</f>
        <v>354</v>
      </c>
      <c r="MA113" s="14">
        <f>+SUM(Cap_MW_Lookups!LY54:LY54)</f>
        <v>354</v>
      </c>
      <c r="MB113" s="14">
        <f>+SUM(Cap_MW_Lookups!LZ54:LZ54)</f>
        <v>354</v>
      </c>
      <c r="MC113" s="14">
        <f>+SUM(Cap_MW_Lookups!MA54:MA54)</f>
        <v>354</v>
      </c>
      <c r="MD113" s="14">
        <f>+SUM(Cap_MW_Lookups!MB54:MB54)</f>
        <v>354</v>
      </c>
      <c r="ME113" s="14">
        <f>+SUM(Cap_MW_Lookups!MC54:MC54)</f>
        <v>354</v>
      </c>
      <c r="MF113" s="14">
        <f>+SUM(Cap_MW_Lookups!MD54:MD54)</f>
        <v>354</v>
      </c>
      <c r="MG113" s="14">
        <f>+SUM(Cap_MW_Lookups!ME54:ME54)</f>
        <v>354</v>
      </c>
      <c r="MH113" s="14">
        <f>+SUM(Cap_MW_Lookups!MF54:MF54)</f>
        <v>354</v>
      </c>
      <c r="MI113" s="14">
        <f>+SUM(Cap_MW_Lookups!MG54:MG54)</f>
        <v>354</v>
      </c>
      <c r="MJ113" s="14">
        <f>+SUM(Cap_MW_Lookups!MH54:MH54)</f>
        <v>354</v>
      </c>
      <c r="MK113" s="14">
        <f>+SUM(Cap_MW_Lookups!MI54:MI54)</f>
        <v>354</v>
      </c>
      <c r="ML113" s="14">
        <f>+SUM(Cap_MW_Lookups!MJ54:MJ54)</f>
        <v>354</v>
      </c>
      <c r="MM113" s="14">
        <f>+SUM(Cap_MW_Lookups!MK54:MK54)</f>
        <v>354</v>
      </c>
      <c r="MN113" s="14">
        <f>+SUM(Cap_MW_Lookups!ML54:ML54)</f>
        <v>354</v>
      </c>
      <c r="MO113" s="14">
        <f>+SUM(Cap_MW_Lookups!MM54:MM54)</f>
        <v>354</v>
      </c>
      <c r="MP113" s="14">
        <f>+SUM(Cap_MW_Lookups!MN54:MN54)</f>
        <v>354</v>
      </c>
      <c r="MQ113" s="14">
        <f>+SUM(Cap_MW_Lookups!MO54:MO54)</f>
        <v>354</v>
      </c>
      <c r="MR113" s="14">
        <f>+SUM(Cap_MW_Lookups!MP54:MP54)</f>
        <v>354</v>
      </c>
      <c r="MS113" s="14">
        <f>+SUM(Cap_MW_Lookups!MQ54:MQ54)</f>
        <v>354</v>
      </c>
      <c r="MT113" s="14">
        <f>+SUM(Cap_MW_Lookups!MR54:MR54)</f>
        <v>354</v>
      </c>
      <c r="MU113" s="14">
        <f>+SUM(Cap_MW_Lookups!MS54:MS54)</f>
        <v>354</v>
      </c>
      <c r="MV113" s="14">
        <f>+SUM(Cap_MW_Lookups!MT54:MT54)</f>
        <v>354</v>
      </c>
      <c r="MW113" s="14">
        <f>+SUM(Cap_MW_Lookups!MU54:MU54)</f>
        <v>354</v>
      </c>
      <c r="MX113" s="14">
        <f>+SUM(Cap_MW_Lookups!MV54:MV54)</f>
        <v>354</v>
      </c>
      <c r="MY113" s="14">
        <f>+SUM(Cap_MW_Lookups!MW54:MW54)</f>
        <v>354</v>
      </c>
      <c r="MZ113" s="14">
        <f>+SUM(Cap_MW_Lookups!MX54:MX54)</f>
        <v>354</v>
      </c>
      <c r="NA113" s="1"/>
      <c r="NB113" s="19" t="str">
        <f t="shared" ref="NB113:NB118" si="672">+D113</f>
        <v>Capacity MW</v>
      </c>
      <c r="NC113" s="14">
        <f t="shared" ref="NC113:NL116" si="673">AVERAGEIF($E$3:$MZ$3,NC$3,$E113:$MZ113)</f>
        <v>354</v>
      </c>
      <c r="ND113" s="14">
        <f t="shared" si="673"/>
        <v>354</v>
      </c>
      <c r="NE113" s="14">
        <f t="shared" si="673"/>
        <v>354</v>
      </c>
      <c r="NF113" s="14">
        <f t="shared" si="673"/>
        <v>354</v>
      </c>
      <c r="NG113" s="14">
        <f t="shared" si="673"/>
        <v>354</v>
      </c>
      <c r="NH113" s="14">
        <f t="shared" si="673"/>
        <v>354</v>
      </c>
      <c r="NI113" s="14">
        <f t="shared" si="673"/>
        <v>354</v>
      </c>
      <c r="NJ113" s="14">
        <f t="shared" si="673"/>
        <v>354</v>
      </c>
      <c r="NK113" s="14">
        <f t="shared" si="673"/>
        <v>354</v>
      </c>
      <c r="NL113" s="14">
        <f t="shared" si="673"/>
        <v>354</v>
      </c>
      <c r="NM113" s="14">
        <f t="shared" ref="NM113:NV116" si="674">AVERAGEIF($E$3:$MZ$3,NM$3,$E113:$MZ113)</f>
        <v>354</v>
      </c>
      <c r="NN113" s="14">
        <f t="shared" si="674"/>
        <v>354</v>
      </c>
      <c r="NO113" s="14">
        <f t="shared" si="674"/>
        <v>354</v>
      </c>
      <c r="NP113" s="14">
        <f t="shared" si="674"/>
        <v>354</v>
      </c>
      <c r="NQ113" s="14">
        <f t="shared" si="674"/>
        <v>354</v>
      </c>
      <c r="NR113" s="14">
        <f t="shared" si="674"/>
        <v>354</v>
      </c>
      <c r="NS113" s="14">
        <f t="shared" si="674"/>
        <v>354</v>
      </c>
      <c r="NT113" s="14">
        <f t="shared" si="674"/>
        <v>354</v>
      </c>
      <c r="NU113" s="14">
        <f t="shared" si="674"/>
        <v>354</v>
      </c>
      <c r="NV113" s="14">
        <f t="shared" si="674"/>
        <v>354</v>
      </c>
      <c r="NW113" s="14">
        <f t="shared" ref="NW113:OF116" si="675">AVERAGEIF($E$3:$MZ$3,NW$3,$E113:$MZ113)</f>
        <v>354</v>
      </c>
      <c r="NX113" s="14">
        <f t="shared" si="675"/>
        <v>354</v>
      </c>
      <c r="NY113" s="14">
        <f t="shared" si="675"/>
        <v>354</v>
      </c>
      <c r="NZ113" s="14">
        <f t="shared" si="675"/>
        <v>354</v>
      </c>
      <c r="OA113" s="14">
        <f t="shared" si="675"/>
        <v>354</v>
      </c>
      <c r="OB113" s="14">
        <f t="shared" si="675"/>
        <v>354</v>
      </c>
      <c r="OC113" s="14">
        <f t="shared" si="675"/>
        <v>354</v>
      </c>
      <c r="OD113" s="14">
        <f t="shared" si="675"/>
        <v>354</v>
      </c>
      <c r="OE113" s="14">
        <f t="shared" si="675"/>
        <v>354</v>
      </c>
      <c r="OF113" s="14">
        <f t="shared" si="675"/>
        <v>354</v>
      </c>
      <c r="OH113" s="58" t="str">
        <f>_xlfn.CONCAT(C113," ",D113)</f>
        <v>Stony Brook Station Capacity MW</v>
      </c>
    </row>
    <row r="114" spans="2:398" x14ac:dyDescent="0.25">
      <c r="C114" s="3"/>
      <c r="D114" s="19" t="s">
        <v>30</v>
      </c>
      <c r="E114" s="46">
        <f>INDEX(Allocations[#All],MATCH($C113,Allocations[[#All],[Invoice_Group]],0),MATCH($B$3,Allocations[#Headers],0))</f>
        <v>0</v>
      </c>
      <c r="F114" s="46">
        <f>INDEX(Allocations[#All],MATCH($C113,Allocations[[#All],[Invoice_Group]],0),MATCH($B$3,Allocations[#Headers],0))</f>
        <v>0</v>
      </c>
      <c r="G114" s="46">
        <f>INDEX(Allocations[#All],MATCH($C113,Allocations[[#All],[Invoice_Group]],0),MATCH($B$3,Allocations[#Headers],0))</f>
        <v>0</v>
      </c>
      <c r="H114" s="46">
        <f>INDEX(Allocations[#All],MATCH($C113,Allocations[[#All],[Invoice_Group]],0),MATCH($B$3,Allocations[#Headers],0))</f>
        <v>0</v>
      </c>
      <c r="I114" s="46">
        <f>INDEX(Allocations[#All],MATCH($C113,Allocations[[#All],[Invoice_Group]],0),MATCH($B$3,Allocations[#Headers],0))</f>
        <v>0</v>
      </c>
      <c r="J114" s="46">
        <f>INDEX(Allocations[#All],MATCH($C113,Allocations[[#All],[Invoice_Group]],0),MATCH($B$3,Allocations[#Headers],0))</f>
        <v>0</v>
      </c>
      <c r="K114" s="46">
        <f>INDEX(Allocations[#All],MATCH($C113,Allocations[[#All],[Invoice_Group]],0),MATCH($B$3,Allocations[#Headers],0))</f>
        <v>0</v>
      </c>
      <c r="L114" s="46">
        <f>INDEX(Allocations[#All],MATCH($C113,Allocations[[#All],[Invoice_Group]],0),MATCH($B$3,Allocations[#Headers],0))</f>
        <v>0</v>
      </c>
      <c r="M114" s="46">
        <f>INDEX(Allocations[#All],MATCH($C113,Allocations[[#All],[Invoice_Group]],0),MATCH($B$3,Allocations[#Headers],0))</f>
        <v>0</v>
      </c>
      <c r="N114" s="46">
        <f>INDEX(Allocations[#All],MATCH($C113,Allocations[[#All],[Invoice_Group]],0),MATCH($B$3,Allocations[#Headers],0))</f>
        <v>0</v>
      </c>
      <c r="O114" s="46">
        <f>INDEX(Allocations[#All],MATCH($C113,Allocations[[#All],[Invoice_Group]],0),MATCH($B$3,Allocations[#Headers],0))</f>
        <v>0</v>
      </c>
      <c r="P114" s="46">
        <f>INDEX(Allocations[#All],MATCH($C113,Allocations[[#All],[Invoice_Group]],0),MATCH($B$3,Allocations[#Headers],0))</f>
        <v>0</v>
      </c>
      <c r="Q114" s="46">
        <f>INDEX(Allocations[#All],MATCH($C113,Allocations[[#All],[Invoice_Group]],0),MATCH($B$3,Allocations[#Headers],0))</f>
        <v>0</v>
      </c>
      <c r="R114" s="46">
        <f>INDEX(Allocations[#All],MATCH($C113,Allocations[[#All],[Invoice_Group]],0),MATCH($B$3,Allocations[#Headers],0))</f>
        <v>0</v>
      </c>
      <c r="S114" s="46">
        <f>INDEX(Allocations[#All],MATCH($C113,Allocations[[#All],[Invoice_Group]],0),MATCH($B$3,Allocations[#Headers],0))</f>
        <v>0</v>
      </c>
      <c r="T114" s="46">
        <f>INDEX(Allocations[#All],MATCH($C113,Allocations[[#All],[Invoice_Group]],0),MATCH($B$3,Allocations[#Headers],0))</f>
        <v>0</v>
      </c>
      <c r="U114" s="46">
        <f>INDEX(Allocations[#All],MATCH($C113,Allocations[[#All],[Invoice_Group]],0),MATCH($B$3,Allocations[#Headers],0))</f>
        <v>0</v>
      </c>
      <c r="V114" s="46">
        <f>INDEX(Allocations[#All],MATCH($C113,Allocations[[#All],[Invoice_Group]],0),MATCH($B$3,Allocations[#Headers],0))</f>
        <v>0</v>
      </c>
      <c r="W114" s="46">
        <f>INDEX(Allocations[#All],MATCH($C113,Allocations[[#All],[Invoice_Group]],0),MATCH($B$3,Allocations[#Headers],0))</f>
        <v>0</v>
      </c>
      <c r="X114" s="46">
        <f>INDEX(Allocations[#All],MATCH($C113,Allocations[[#All],[Invoice_Group]],0),MATCH($B$3,Allocations[#Headers],0))</f>
        <v>0</v>
      </c>
      <c r="Y114" s="46">
        <f>INDEX(Allocations[#All],MATCH($C113,Allocations[[#All],[Invoice_Group]],0),MATCH($B$3,Allocations[#Headers],0))</f>
        <v>0</v>
      </c>
      <c r="Z114" s="46">
        <f>INDEX(Allocations[#All],MATCH($C113,Allocations[[#All],[Invoice_Group]],0),MATCH($B$3,Allocations[#Headers],0))</f>
        <v>0</v>
      </c>
      <c r="AA114" s="46">
        <f>INDEX(Allocations[#All],MATCH($C113,Allocations[[#All],[Invoice_Group]],0),MATCH($B$3,Allocations[#Headers],0))</f>
        <v>0</v>
      </c>
      <c r="AB114" s="46">
        <f>INDEX(Allocations[#All],MATCH($C113,Allocations[[#All],[Invoice_Group]],0),MATCH($B$3,Allocations[#Headers],0))</f>
        <v>0</v>
      </c>
      <c r="AC114" s="46">
        <f>INDEX(Allocations[#All],MATCH($C113,Allocations[[#All],[Invoice_Group]],0),MATCH($B$3,Allocations[#Headers],0))</f>
        <v>0</v>
      </c>
      <c r="AD114" s="46">
        <f>INDEX(Allocations[#All],MATCH($C113,Allocations[[#All],[Invoice_Group]],0),MATCH($B$3,Allocations[#Headers],0))</f>
        <v>0</v>
      </c>
      <c r="AE114" s="46">
        <f>INDEX(Allocations[#All],MATCH($C113,Allocations[[#All],[Invoice_Group]],0),MATCH($B$3,Allocations[#Headers],0))</f>
        <v>0</v>
      </c>
      <c r="AF114" s="46">
        <f>INDEX(Allocations[#All],MATCH($C113,Allocations[[#All],[Invoice_Group]],0),MATCH($B$3,Allocations[#Headers],0))</f>
        <v>0</v>
      </c>
      <c r="AG114" s="46">
        <f>INDEX(Allocations[#All],MATCH($C113,Allocations[[#All],[Invoice_Group]],0),MATCH($B$3,Allocations[#Headers],0))</f>
        <v>0</v>
      </c>
      <c r="AH114" s="46">
        <f>INDEX(Allocations[#All],MATCH($C113,Allocations[[#All],[Invoice_Group]],0),MATCH($B$3,Allocations[#Headers],0))</f>
        <v>0</v>
      </c>
      <c r="AI114" s="46">
        <f>INDEX(Allocations[#All],MATCH($C113,Allocations[[#All],[Invoice_Group]],0),MATCH($B$3,Allocations[#Headers],0))</f>
        <v>0</v>
      </c>
      <c r="AJ114" s="46">
        <f>INDEX(Allocations[#All],MATCH($C113,Allocations[[#All],[Invoice_Group]],0),MATCH($B$3,Allocations[#Headers],0))</f>
        <v>0</v>
      </c>
      <c r="AK114" s="46">
        <f>INDEX(Allocations[#All],MATCH($C113,Allocations[[#All],[Invoice_Group]],0),MATCH($B$3,Allocations[#Headers],0))</f>
        <v>0</v>
      </c>
      <c r="AL114" s="46">
        <f>INDEX(Allocations[#All],MATCH($C113,Allocations[[#All],[Invoice_Group]],0),MATCH($B$3,Allocations[#Headers],0))</f>
        <v>0</v>
      </c>
      <c r="AM114" s="46">
        <f>INDEX(Allocations[#All],MATCH($C113,Allocations[[#All],[Invoice_Group]],0),MATCH($B$3,Allocations[#Headers],0))</f>
        <v>0</v>
      </c>
      <c r="AN114" s="46">
        <f>INDEX(Allocations[#All],MATCH($C113,Allocations[[#All],[Invoice_Group]],0),MATCH($B$3,Allocations[#Headers],0))</f>
        <v>0</v>
      </c>
      <c r="AO114" s="46">
        <f>INDEX(Allocations[#All],MATCH($C113,Allocations[[#All],[Invoice_Group]],0),MATCH($B$3,Allocations[#Headers],0))</f>
        <v>0</v>
      </c>
      <c r="AP114" s="46">
        <f>INDEX(Allocations[#All],MATCH($C113,Allocations[[#All],[Invoice_Group]],0),MATCH($B$3,Allocations[#Headers],0))</f>
        <v>0</v>
      </c>
      <c r="AQ114" s="46">
        <f>INDEX(Allocations[#All],MATCH($C113,Allocations[[#All],[Invoice_Group]],0),MATCH($B$3,Allocations[#Headers],0))</f>
        <v>0</v>
      </c>
      <c r="AR114" s="46">
        <f>INDEX(Allocations[#All],MATCH($C113,Allocations[[#All],[Invoice_Group]],0),MATCH($B$3,Allocations[#Headers],0))</f>
        <v>0</v>
      </c>
      <c r="AS114" s="46">
        <f>INDEX(Allocations[#All],MATCH($C113,Allocations[[#All],[Invoice_Group]],0),MATCH($B$3,Allocations[#Headers],0))</f>
        <v>0</v>
      </c>
      <c r="AT114" s="46">
        <f>INDEX(Allocations[#All],MATCH($C113,Allocations[[#All],[Invoice_Group]],0),MATCH($B$3,Allocations[#Headers],0))</f>
        <v>0</v>
      </c>
      <c r="AU114" s="46">
        <f>INDEX(Allocations[#All],MATCH($C113,Allocations[[#All],[Invoice_Group]],0),MATCH($B$3,Allocations[#Headers],0))</f>
        <v>0</v>
      </c>
      <c r="AV114" s="46">
        <f>INDEX(Allocations[#All],MATCH($C113,Allocations[[#All],[Invoice_Group]],0),MATCH($B$3,Allocations[#Headers],0))</f>
        <v>0</v>
      </c>
      <c r="AW114" s="46">
        <f>INDEX(Allocations[#All],MATCH($C113,Allocations[[#All],[Invoice_Group]],0),MATCH($B$3,Allocations[#Headers],0))</f>
        <v>0</v>
      </c>
      <c r="AX114" s="46">
        <f>INDEX(Allocations[#All],MATCH($C113,Allocations[[#All],[Invoice_Group]],0),MATCH($B$3,Allocations[#Headers],0))</f>
        <v>0</v>
      </c>
      <c r="AY114" s="46">
        <f>INDEX(Allocations[#All],MATCH($C113,Allocations[[#All],[Invoice_Group]],0),MATCH($B$3,Allocations[#Headers],0))</f>
        <v>0</v>
      </c>
      <c r="AZ114" s="46">
        <f>INDEX(Allocations[#All],MATCH($C113,Allocations[[#All],[Invoice_Group]],0),MATCH($B$3,Allocations[#Headers],0))</f>
        <v>0</v>
      </c>
      <c r="BA114" s="46">
        <f>INDEX(Allocations[#All],MATCH($C113,Allocations[[#All],[Invoice_Group]],0),MATCH($B$3,Allocations[#Headers],0))</f>
        <v>0</v>
      </c>
      <c r="BB114" s="46">
        <f>INDEX(Allocations[#All],MATCH($C113,Allocations[[#All],[Invoice_Group]],0),MATCH($B$3,Allocations[#Headers],0))</f>
        <v>0</v>
      </c>
      <c r="BC114" s="46">
        <f>INDEX(Allocations[#All],MATCH($C113,Allocations[[#All],[Invoice_Group]],0),MATCH($B$3,Allocations[#Headers],0))</f>
        <v>0</v>
      </c>
      <c r="BD114" s="46">
        <f>INDEX(Allocations[#All],MATCH($C113,Allocations[[#All],[Invoice_Group]],0),MATCH($B$3,Allocations[#Headers],0))</f>
        <v>0</v>
      </c>
      <c r="BE114" s="46">
        <f>INDEX(Allocations[#All],MATCH($C113,Allocations[[#All],[Invoice_Group]],0),MATCH($B$3,Allocations[#Headers],0))</f>
        <v>0</v>
      </c>
      <c r="BF114" s="46">
        <f>INDEX(Allocations[#All],MATCH($C113,Allocations[[#All],[Invoice_Group]],0),MATCH($B$3,Allocations[#Headers],0))</f>
        <v>0</v>
      </c>
      <c r="BG114" s="46">
        <f>INDEX(Allocations[#All],MATCH($C113,Allocations[[#All],[Invoice_Group]],0),MATCH($B$3,Allocations[#Headers],0))</f>
        <v>0</v>
      </c>
      <c r="BH114" s="46">
        <f>INDEX(Allocations[#All],MATCH($C113,Allocations[[#All],[Invoice_Group]],0),MATCH($B$3,Allocations[#Headers],0))</f>
        <v>0</v>
      </c>
      <c r="BI114" s="46">
        <f>INDEX(Allocations[#All],MATCH($C113,Allocations[[#All],[Invoice_Group]],0),MATCH($B$3,Allocations[#Headers],0))</f>
        <v>0</v>
      </c>
      <c r="BJ114" s="46">
        <f>INDEX(Allocations[#All],MATCH($C113,Allocations[[#All],[Invoice_Group]],0),MATCH($B$3,Allocations[#Headers],0))</f>
        <v>0</v>
      </c>
      <c r="BK114" s="46">
        <f>INDEX(Allocations[#All],MATCH($C113,Allocations[[#All],[Invoice_Group]],0),MATCH($B$3,Allocations[#Headers],0))</f>
        <v>0</v>
      </c>
      <c r="BL114" s="46">
        <f>INDEX(Allocations[#All],MATCH($C113,Allocations[[#All],[Invoice_Group]],0),MATCH($B$3,Allocations[#Headers],0))</f>
        <v>0</v>
      </c>
      <c r="BM114" s="46">
        <f>INDEX(Allocations[#All],MATCH($C113,Allocations[[#All],[Invoice_Group]],0),MATCH($B$3,Allocations[#Headers],0))</f>
        <v>0</v>
      </c>
      <c r="BN114" s="46">
        <f>INDEX(Allocations[#All],MATCH($C113,Allocations[[#All],[Invoice_Group]],0),MATCH($B$3,Allocations[#Headers],0))</f>
        <v>0</v>
      </c>
      <c r="BO114" s="46">
        <f>INDEX(Allocations[#All],MATCH($C113,Allocations[[#All],[Invoice_Group]],0),MATCH($B$3,Allocations[#Headers],0))</f>
        <v>0</v>
      </c>
      <c r="BP114" s="46">
        <f>INDEX(Allocations[#All],MATCH($C113,Allocations[[#All],[Invoice_Group]],0),MATCH($B$3,Allocations[#Headers],0))</f>
        <v>0</v>
      </c>
      <c r="BQ114" s="46">
        <f>INDEX(Allocations[#All],MATCH($C113,Allocations[[#All],[Invoice_Group]],0),MATCH($B$3,Allocations[#Headers],0))</f>
        <v>0</v>
      </c>
      <c r="BR114" s="46">
        <f>INDEX(Allocations[#All],MATCH($C113,Allocations[[#All],[Invoice_Group]],0),MATCH($B$3,Allocations[#Headers],0))</f>
        <v>0</v>
      </c>
      <c r="BS114" s="46">
        <f>INDEX(Allocations[#All],MATCH($C113,Allocations[[#All],[Invoice_Group]],0),MATCH($B$3,Allocations[#Headers],0))</f>
        <v>0</v>
      </c>
      <c r="BT114" s="46">
        <f>INDEX(Allocations[#All],MATCH($C113,Allocations[[#All],[Invoice_Group]],0),MATCH($B$3,Allocations[#Headers],0))</f>
        <v>0</v>
      </c>
      <c r="BU114" s="46">
        <f>INDEX(Allocations[#All],MATCH($C113,Allocations[[#All],[Invoice_Group]],0),MATCH($B$3,Allocations[#Headers],0))</f>
        <v>0</v>
      </c>
      <c r="BV114" s="46">
        <f>INDEX(Allocations[#All],MATCH($C113,Allocations[[#All],[Invoice_Group]],0),MATCH($B$3,Allocations[#Headers],0))</f>
        <v>0</v>
      </c>
      <c r="BW114" s="46">
        <f>INDEX(Allocations[#All],MATCH($C113,Allocations[[#All],[Invoice_Group]],0),MATCH($B$3,Allocations[#Headers],0))</f>
        <v>0</v>
      </c>
      <c r="BX114" s="46">
        <f>INDEX(Allocations[#All],MATCH($C113,Allocations[[#All],[Invoice_Group]],0),MATCH($B$3,Allocations[#Headers],0))</f>
        <v>0</v>
      </c>
      <c r="BY114" s="46">
        <f>INDEX(Allocations[#All],MATCH($C113,Allocations[[#All],[Invoice_Group]],0),MATCH($B$3,Allocations[#Headers],0))</f>
        <v>0</v>
      </c>
      <c r="BZ114" s="46">
        <f>INDEX(Allocations[#All],MATCH($C113,Allocations[[#All],[Invoice_Group]],0),MATCH($B$3,Allocations[#Headers],0))</f>
        <v>0</v>
      </c>
      <c r="CA114" s="46">
        <f>INDEX(Allocations[#All],MATCH($C113,Allocations[[#All],[Invoice_Group]],0),MATCH($B$3,Allocations[#Headers],0))</f>
        <v>0</v>
      </c>
      <c r="CB114" s="46">
        <f>INDEX(Allocations[#All],MATCH($C113,Allocations[[#All],[Invoice_Group]],0),MATCH($B$3,Allocations[#Headers],0))</f>
        <v>0</v>
      </c>
      <c r="CC114" s="46">
        <f>INDEX(Allocations[#All],MATCH($C113,Allocations[[#All],[Invoice_Group]],0),MATCH($B$3,Allocations[#Headers],0))</f>
        <v>0</v>
      </c>
      <c r="CD114" s="46">
        <f>INDEX(Allocations[#All],MATCH($C113,Allocations[[#All],[Invoice_Group]],0),MATCH($B$3,Allocations[#Headers],0))</f>
        <v>0</v>
      </c>
      <c r="CE114" s="46">
        <f>INDEX(Allocations[#All],MATCH($C113,Allocations[[#All],[Invoice_Group]],0),MATCH($B$3,Allocations[#Headers],0))</f>
        <v>0</v>
      </c>
      <c r="CF114" s="46">
        <f>INDEX(Allocations[#All],MATCH($C113,Allocations[[#All],[Invoice_Group]],0),MATCH($B$3,Allocations[#Headers],0))</f>
        <v>0</v>
      </c>
      <c r="CG114" s="46">
        <f>INDEX(Allocations[#All],MATCH($C113,Allocations[[#All],[Invoice_Group]],0),MATCH($B$3,Allocations[#Headers],0))</f>
        <v>0</v>
      </c>
      <c r="CH114" s="46">
        <f>INDEX(Allocations[#All],MATCH($C113,Allocations[[#All],[Invoice_Group]],0),MATCH($B$3,Allocations[#Headers],0))</f>
        <v>0</v>
      </c>
      <c r="CI114" s="46">
        <f>INDEX(Allocations[#All],MATCH($C113,Allocations[[#All],[Invoice_Group]],0),MATCH($B$3,Allocations[#Headers],0))</f>
        <v>0</v>
      </c>
      <c r="CJ114" s="46">
        <f>INDEX(Allocations[#All],MATCH($C113,Allocations[[#All],[Invoice_Group]],0),MATCH($B$3,Allocations[#Headers],0))</f>
        <v>0</v>
      </c>
      <c r="CK114" s="46">
        <f>INDEX(Allocations[#All],MATCH($C113,Allocations[[#All],[Invoice_Group]],0),MATCH($B$3,Allocations[#Headers],0))</f>
        <v>0</v>
      </c>
      <c r="CL114" s="46">
        <f>INDEX(Allocations[#All],MATCH($C113,Allocations[[#All],[Invoice_Group]],0),MATCH($B$3,Allocations[#Headers],0))</f>
        <v>0</v>
      </c>
      <c r="CM114" s="46">
        <f>INDEX(Allocations[#All],MATCH($C113,Allocations[[#All],[Invoice_Group]],0),MATCH($B$3,Allocations[#Headers],0))</f>
        <v>0</v>
      </c>
      <c r="CN114" s="46">
        <f>INDEX(Allocations[#All],MATCH($C113,Allocations[[#All],[Invoice_Group]],0),MATCH($B$3,Allocations[#Headers],0))</f>
        <v>0</v>
      </c>
      <c r="CO114" s="46">
        <f>INDEX(Allocations[#All],MATCH($C113,Allocations[[#All],[Invoice_Group]],0),MATCH($B$3,Allocations[#Headers],0))</f>
        <v>0</v>
      </c>
      <c r="CP114" s="46">
        <f>INDEX(Allocations[#All],MATCH($C113,Allocations[[#All],[Invoice_Group]],0),MATCH($B$3,Allocations[#Headers],0))</f>
        <v>0</v>
      </c>
      <c r="CQ114" s="46">
        <f>INDEX(Allocations[#All],MATCH($C113,Allocations[[#All],[Invoice_Group]],0),MATCH($B$3,Allocations[#Headers],0))</f>
        <v>0</v>
      </c>
      <c r="CR114" s="46">
        <f>INDEX(Allocations[#All],MATCH($C113,Allocations[[#All],[Invoice_Group]],0),MATCH($B$3,Allocations[#Headers],0))</f>
        <v>0</v>
      </c>
      <c r="CS114" s="46">
        <f>INDEX(Allocations[#All],MATCH($C113,Allocations[[#All],[Invoice_Group]],0),MATCH($B$3,Allocations[#Headers],0))</f>
        <v>0</v>
      </c>
      <c r="CT114" s="46">
        <f>INDEX(Allocations[#All],MATCH($C113,Allocations[[#All],[Invoice_Group]],0),MATCH($B$3,Allocations[#Headers],0))</f>
        <v>0</v>
      </c>
      <c r="CU114" s="46">
        <f>INDEX(Allocations[#All],MATCH($C113,Allocations[[#All],[Invoice_Group]],0),MATCH($B$3,Allocations[#Headers],0))</f>
        <v>0</v>
      </c>
      <c r="CV114" s="46">
        <f>INDEX(Allocations[#All],MATCH($C113,Allocations[[#All],[Invoice_Group]],0),MATCH($B$3,Allocations[#Headers],0))</f>
        <v>0</v>
      </c>
      <c r="CW114" s="46">
        <f>INDEX(Allocations[#All],MATCH($C113,Allocations[[#All],[Invoice_Group]],0),MATCH($B$3,Allocations[#Headers],0))</f>
        <v>0</v>
      </c>
      <c r="CX114" s="46">
        <f>INDEX(Allocations[#All],MATCH($C113,Allocations[[#All],[Invoice_Group]],0),MATCH($B$3,Allocations[#Headers],0))</f>
        <v>0</v>
      </c>
      <c r="CY114" s="46">
        <f>INDEX(Allocations[#All],MATCH($C113,Allocations[[#All],[Invoice_Group]],0),MATCH($B$3,Allocations[#Headers],0))</f>
        <v>0</v>
      </c>
      <c r="CZ114" s="46">
        <f>INDEX(Allocations[#All],MATCH($C113,Allocations[[#All],[Invoice_Group]],0),MATCH($B$3,Allocations[#Headers],0))</f>
        <v>0</v>
      </c>
      <c r="DA114" s="46">
        <f>INDEX(Allocations[#All],MATCH($C113,Allocations[[#All],[Invoice_Group]],0),MATCH($B$3,Allocations[#Headers],0))</f>
        <v>0</v>
      </c>
      <c r="DB114" s="46">
        <f>INDEX(Allocations[#All],MATCH($C113,Allocations[[#All],[Invoice_Group]],0),MATCH($B$3,Allocations[#Headers],0))</f>
        <v>0</v>
      </c>
      <c r="DC114" s="46">
        <f>INDEX(Allocations[#All],MATCH($C113,Allocations[[#All],[Invoice_Group]],0),MATCH($B$3,Allocations[#Headers],0))</f>
        <v>0</v>
      </c>
      <c r="DD114" s="46">
        <f>INDEX(Allocations[#All],MATCH($C113,Allocations[[#All],[Invoice_Group]],0),MATCH($B$3,Allocations[#Headers],0))</f>
        <v>0</v>
      </c>
      <c r="DE114" s="46">
        <f>INDEX(Allocations[#All],MATCH($C113,Allocations[[#All],[Invoice_Group]],0),MATCH($B$3,Allocations[#Headers],0))</f>
        <v>0</v>
      </c>
      <c r="DF114" s="46">
        <f>INDEX(Allocations[#All],MATCH($C113,Allocations[[#All],[Invoice_Group]],0),MATCH($B$3,Allocations[#Headers],0))</f>
        <v>0</v>
      </c>
      <c r="DG114" s="46">
        <f>INDEX(Allocations[#All],MATCH($C113,Allocations[[#All],[Invoice_Group]],0),MATCH($B$3,Allocations[#Headers],0))</f>
        <v>0</v>
      </c>
      <c r="DH114" s="46">
        <f>INDEX(Allocations[#All],MATCH($C113,Allocations[[#All],[Invoice_Group]],0),MATCH($B$3,Allocations[#Headers],0))</f>
        <v>0</v>
      </c>
      <c r="DI114" s="46">
        <f>INDEX(Allocations[#All],MATCH($C113,Allocations[[#All],[Invoice_Group]],0),MATCH($B$3,Allocations[#Headers],0))</f>
        <v>0</v>
      </c>
      <c r="DJ114" s="46">
        <f>INDEX(Allocations[#All],MATCH($C113,Allocations[[#All],[Invoice_Group]],0),MATCH($B$3,Allocations[#Headers],0))</f>
        <v>0</v>
      </c>
      <c r="DK114" s="46">
        <f>INDEX(Allocations[#All],MATCH($C113,Allocations[[#All],[Invoice_Group]],0),MATCH($B$3,Allocations[#Headers],0))</f>
        <v>0</v>
      </c>
      <c r="DL114" s="46">
        <f>INDEX(Allocations[#All],MATCH($C113,Allocations[[#All],[Invoice_Group]],0),MATCH($B$3,Allocations[#Headers],0))</f>
        <v>0</v>
      </c>
      <c r="DM114" s="46">
        <f>INDEX(Allocations[#All],MATCH($C113,Allocations[[#All],[Invoice_Group]],0),MATCH($B$3,Allocations[#Headers],0))</f>
        <v>0</v>
      </c>
      <c r="DN114" s="46">
        <f>INDEX(Allocations[#All],MATCH($C113,Allocations[[#All],[Invoice_Group]],0),MATCH($B$3,Allocations[#Headers],0))</f>
        <v>0</v>
      </c>
      <c r="DO114" s="46">
        <f>INDEX(Allocations[#All],MATCH($C113,Allocations[[#All],[Invoice_Group]],0),MATCH($B$3,Allocations[#Headers],0))</f>
        <v>0</v>
      </c>
      <c r="DP114" s="46">
        <f>INDEX(Allocations[#All],MATCH($C113,Allocations[[#All],[Invoice_Group]],0),MATCH($B$3,Allocations[#Headers],0))</f>
        <v>0</v>
      </c>
      <c r="DQ114" s="46">
        <f>INDEX(Allocations[#All],MATCH($C113,Allocations[[#All],[Invoice_Group]],0),MATCH($B$3,Allocations[#Headers],0))</f>
        <v>0</v>
      </c>
      <c r="DR114" s="46">
        <f>INDEX(Allocations[#All],MATCH($C113,Allocations[[#All],[Invoice_Group]],0),MATCH($B$3,Allocations[#Headers],0))</f>
        <v>0</v>
      </c>
      <c r="DS114" s="46">
        <f>INDEX(Allocations[#All],MATCH($C113,Allocations[[#All],[Invoice_Group]],0),MATCH($B$3,Allocations[#Headers],0))</f>
        <v>0</v>
      </c>
      <c r="DT114" s="46">
        <f>INDEX(Allocations[#All],MATCH($C113,Allocations[[#All],[Invoice_Group]],0),MATCH($B$3,Allocations[#Headers],0))</f>
        <v>0</v>
      </c>
      <c r="DU114" s="46">
        <f>INDEX(Allocations[#All],MATCH($C113,Allocations[[#All],[Invoice_Group]],0),MATCH($B$3,Allocations[#Headers],0))</f>
        <v>0</v>
      </c>
      <c r="DV114" s="46">
        <f>INDEX(Allocations[#All],MATCH($C113,Allocations[[#All],[Invoice_Group]],0),MATCH($B$3,Allocations[#Headers],0))</f>
        <v>0</v>
      </c>
      <c r="DW114" s="46">
        <f>INDEX(Allocations[#All],MATCH($C113,Allocations[[#All],[Invoice_Group]],0),MATCH($B$3,Allocations[#Headers],0))</f>
        <v>0</v>
      </c>
      <c r="DX114" s="46">
        <f>INDEX(Allocations[#All],MATCH($C113,Allocations[[#All],[Invoice_Group]],0),MATCH($B$3,Allocations[#Headers],0))</f>
        <v>0</v>
      </c>
      <c r="DY114" s="46">
        <f>INDEX(Allocations[#All],MATCH($C113,Allocations[[#All],[Invoice_Group]],0),MATCH($B$3,Allocations[#Headers],0))</f>
        <v>0</v>
      </c>
      <c r="DZ114" s="46">
        <f>INDEX(Allocations[#All],MATCH($C113,Allocations[[#All],[Invoice_Group]],0),MATCH($B$3,Allocations[#Headers],0))</f>
        <v>0</v>
      </c>
      <c r="EA114" s="46">
        <f>INDEX(Allocations[#All],MATCH($C113,Allocations[[#All],[Invoice_Group]],0),MATCH($B$3,Allocations[#Headers],0))</f>
        <v>0</v>
      </c>
      <c r="EB114" s="46">
        <f>INDEX(Allocations[#All],MATCH($C113,Allocations[[#All],[Invoice_Group]],0),MATCH($B$3,Allocations[#Headers],0))</f>
        <v>0</v>
      </c>
      <c r="EC114" s="46">
        <f>INDEX(Allocations[#All],MATCH($C113,Allocations[[#All],[Invoice_Group]],0),MATCH($B$3,Allocations[#Headers],0))</f>
        <v>0</v>
      </c>
      <c r="ED114" s="46">
        <f>INDEX(Allocations[#All],MATCH($C113,Allocations[[#All],[Invoice_Group]],0),MATCH($B$3,Allocations[#Headers],0))</f>
        <v>0</v>
      </c>
      <c r="EE114" s="46">
        <f>INDEX(Allocations[#All],MATCH($C113,Allocations[[#All],[Invoice_Group]],0),MATCH($B$3,Allocations[#Headers],0))</f>
        <v>0</v>
      </c>
      <c r="EF114" s="46">
        <f>INDEX(Allocations[#All],MATCH($C113,Allocations[[#All],[Invoice_Group]],0),MATCH($B$3,Allocations[#Headers],0))</f>
        <v>0</v>
      </c>
      <c r="EG114" s="46">
        <f>INDEX(Allocations[#All],MATCH($C113,Allocations[[#All],[Invoice_Group]],0),MATCH($B$3,Allocations[#Headers],0))</f>
        <v>0</v>
      </c>
      <c r="EH114" s="46">
        <f>INDEX(Allocations[#All],MATCH($C113,Allocations[[#All],[Invoice_Group]],0),MATCH($B$3,Allocations[#Headers],0))</f>
        <v>0</v>
      </c>
      <c r="EI114" s="46">
        <f>INDEX(Allocations[#All],MATCH($C113,Allocations[[#All],[Invoice_Group]],0),MATCH($B$3,Allocations[#Headers],0))</f>
        <v>0</v>
      </c>
      <c r="EJ114" s="46">
        <f>INDEX(Allocations[#All],MATCH($C113,Allocations[[#All],[Invoice_Group]],0),MATCH($B$3,Allocations[#Headers],0))</f>
        <v>0</v>
      </c>
      <c r="EK114" s="46">
        <f>INDEX(Allocations[#All],MATCH($C113,Allocations[[#All],[Invoice_Group]],0),MATCH($B$3,Allocations[#Headers],0))</f>
        <v>0</v>
      </c>
      <c r="EL114" s="46">
        <f>INDEX(Allocations[#All],MATCH($C113,Allocations[[#All],[Invoice_Group]],0),MATCH($B$3,Allocations[#Headers],0))</f>
        <v>0</v>
      </c>
      <c r="EM114" s="46">
        <f>INDEX(Allocations[#All],MATCH($C113,Allocations[[#All],[Invoice_Group]],0),MATCH($B$3,Allocations[#Headers],0))</f>
        <v>0</v>
      </c>
      <c r="EN114" s="46">
        <f>INDEX(Allocations[#All],MATCH($C113,Allocations[[#All],[Invoice_Group]],0),MATCH($B$3,Allocations[#Headers],0))</f>
        <v>0</v>
      </c>
      <c r="EO114" s="46">
        <f>INDEX(Allocations[#All],MATCH($C113,Allocations[[#All],[Invoice_Group]],0),MATCH($B$3,Allocations[#Headers],0))</f>
        <v>0</v>
      </c>
      <c r="EP114" s="46">
        <f>INDEX(Allocations[#All],MATCH($C113,Allocations[[#All],[Invoice_Group]],0),MATCH($B$3,Allocations[#Headers],0))</f>
        <v>0</v>
      </c>
      <c r="EQ114" s="46">
        <f>INDEX(Allocations[#All],MATCH($C113,Allocations[[#All],[Invoice_Group]],0),MATCH($B$3,Allocations[#Headers],0))</f>
        <v>0</v>
      </c>
      <c r="ER114" s="46">
        <f>INDEX(Allocations[#All],MATCH($C113,Allocations[[#All],[Invoice_Group]],0),MATCH($B$3,Allocations[#Headers],0))</f>
        <v>0</v>
      </c>
      <c r="ES114" s="46">
        <f>INDEX(Allocations[#All],MATCH($C113,Allocations[[#All],[Invoice_Group]],0),MATCH($B$3,Allocations[#Headers],0))</f>
        <v>0</v>
      </c>
      <c r="ET114" s="46">
        <f>INDEX(Allocations[#All],MATCH($C113,Allocations[[#All],[Invoice_Group]],0),MATCH($B$3,Allocations[#Headers],0))</f>
        <v>0</v>
      </c>
      <c r="EU114" s="46">
        <f>INDEX(Allocations[#All],MATCH($C113,Allocations[[#All],[Invoice_Group]],0),MATCH($B$3,Allocations[#Headers],0))</f>
        <v>0</v>
      </c>
      <c r="EV114" s="46">
        <f>INDEX(Allocations[#All],MATCH($C113,Allocations[[#All],[Invoice_Group]],0),MATCH($B$3,Allocations[#Headers],0))</f>
        <v>0</v>
      </c>
      <c r="EW114" s="46">
        <f>INDEX(Allocations[#All],MATCH($C113,Allocations[[#All],[Invoice_Group]],0),MATCH($B$3,Allocations[#Headers],0))</f>
        <v>0</v>
      </c>
      <c r="EX114" s="46">
        <f>INDEX(Allocations[#All],MATCH($C113,Allocations[[#All],[Invoice_Group]],0),MATCH($B$3,Allocations[#Headers],0))</f>
        <v>0</v>
      </c>
      <c r="EY114" s="46">
        <f>INDEX(Allocations[#All],MATCH($C113,Allocations[[#All],[Invoice_Group]],0),MATCH($B$3,Allocations[#Headers],0))</f>
        <v>0</v>
      </c>
      <c r="EZ114" s="46">
        <f>INDEX(Allocations[#All],MATCH($C113,Allocations[[#All],[Invoice_Group]],0),MATCH($B$3,Allocations[#Headers],0))</f>
        <v>0</v>
      </c>
      <c r="FA114" s="46">
        <f>INDEX(Allocations[#All],MATCH($C113,Allocations[[#All],[Invoice_Group]],0),MATCH($B$3,Allocations[#Headers],0))</f>
        <v>0</v>
      </c>
      <c r="FB114" s="46">
        <f>INDEX(Allocations[#All],MATCH($C113,Allocations[[#All],[Invoice_Group]],0),MATCH($B$3,Allocations[#Headers],0))</f>
        <v>0</v>
      </c>
      <c r="FC114" s="46">
        <f>INDEX(Allocations[#All],MATCH($C113,Allocations[[#All],[Invoice_Group]],0),MATCH($B$3,Allocations[#Headers],0))</f>
        <v>0</v>
      </c>
      <c r="FD114" s="46">
        <f>INDEX(Allocations[#All],MATCH($C113,Allocations[[#All],[Invoice_Group]],0),MATCH($B$3,Allocations[#Headers],0))</f>
        <v>0</v>
      </c>
      <c r="FE114" s="46">
        <f>INDEX(Allocations[#All],MATCH($C113,Allocations[[#All],[Invoice_Group]],0),MATCH($B$3,Allocations[#Headers],0))</f>
        <v>0</v>
      </c>
      <c r="FF114" s="46">
        <f>INDEX(Allocations[#All],MATCH($C113,Allocations[[#All],[Invoice_Group]],0),MATCH($B$3,Allocations[#Headers],0))</f>
        <v>0</v>
      </c>
      <c r="FG114" s="46">
        <f>INDEX(Allocations[#All],MATCH($C113,Allocations[[#All],[Invoice_Group]],0),MATCH($B$3,Allocations[#Headers],0))</f>
        <v>0</v>
      </c>
      <c r="FH114" s="46">
        <f>INDEX(Allocations[#All],MATCH($C113,Allocations[[#All],[Invoice_Group]],0),MATCH($B$3,Allocations[#Headers],0))</f>
        <v>0</v>
      </c>
      <c r="FI114" s="46">
        <f>INDEX(Allocations[#All],MATCH($C113,Allocations[[#All],[Invoice_Group]],0),MATCH($B$3,Allocations[#Headers],0))</f>
        <v>0</v>
      </c>
      <c r="FJ114" s="46">
        <f>INDEX(Allocations[#All],MATCH($C113,Allocations[[#All],[Invoice_Group]],0),MATCH($B$3,Allocations[#Headers],0))</f>
        <v>0</v>
      </c>
      <c r="FK114" s="46">
        <f>INDEX(Allocations[#All],MATCH($C113,Allocations[[#All],[Invoice_Group]],0),MATCH($B$3,Allocations[#Headers],0))</f>
        <v>0</v>
      </c>
      <c r="FL114" s="46">
        <f>INDEX(Allocations[#All],MATCH($C113,Allocations[[#All],[Invoice_Group]],0),MATCH($B$3,Allocations[#Headers],0))</f>
        <v>0</v>
      </c>
      <c r="FM114" s="46">
        <f>INDEX(Allocations[#All],MATCH($C113,Allocations[[#All],[Invoice_Group]],0),MATCH($B$3,Allocations[#Headers],0))</f>
        <v>0</v>
      </c>
      <c r="FN114" s="46">
        <f>INDEX(Allocations[#All],MATCH($C113,Allocations[[#All],[Invoice_Group]],0),MATCH($B$3,Allocations[#Headers],0))</f>
        <v>0</v>
      </c>
      <c r="FO114" s="46">
        <f>INDEX(Allocations[#All],MATCH($C113,Allocations[[#All],[Invoice_Group]],0),MATCH($B$3,Allocations[#Headers],0))</f>
        <v>0</v>
      </c>
      <c r="FP114" s="46">
        <f>INDEX(Allocations[#All],MATCH($C113,Allocations[[#All],[Invoice_Group]],0),MATCH($B$3,Allocations[#Headers],0))</f>
        <v>0</v>
      </c>
      <c r="FQ114" s="46">
        <f>INDEX(Allocations[#All],MATCH($C113,Allocations[[#All],[Invoice_Group]],0),MATCH($B$3,Allocations[#Headers],0))</f>
        <v>0</v>
      </c>
      <c r="FR114" s="46">
        <f>INDEX(Allocations[#All],MATCH($C113,Allocations[[#All],[Invoice_Group]],0),MATCH($B$3,Allocations[#Headers],0))</f>
        <v>0</v>
      </c>
      <c r="FS114" s="46">
        <f>INDEX(Allocations[#All],MATCH($C113,Allocations[[#All],[Invoice_Group]],0),MATCH($B$3,Allocations[#Headers],0))</f>
        <v>0</v>
      </c>
      <c r="FT114" s="46">
        <f>INDEX(Allocations[#All],MATCH($C113,Allocations[[#All],[Invoice_Group]],0),MATCH($B$3,Allocations[#Headers],0))</f>
        <v>0</v>
      </c>
      <c r="FU114" s="46">
        <f>INDEX(Allocations[#All],MATCH($C113,Allocations[[#All],[Invoice_Group]],0),MATCH($B$3,Allocations[#Headers],0))</f>
        <v>0</v>
      </c>
      <c r="FV114" s="46">
        <f>INDEX(Allocations[#All],MATCH($C113,Allocations[[#All],[Invoice_Group]],0),MATCH($B$3,Allocations[#Headers],0))</f>
        <v>0</v>
      </c>
      <c r="FW114" s="46">
        <f>INDEX(Allocations[#All],MATCH($C113,Allocations[[#All],[Invoice_Group]],0),MATCH($B$3,Allocations[#Headers],0))</f>
        <v>0</v>
      </c>
      <c r="FX114" s="46">
        <f>INDEX(Allocations[#All],MATCH($C113,Allocations[[#All],[Invoice_Group]],0),MATCH($B$3,Allocations[#Headers],0))</f>
        <v>0</v>
      </c>
      <c r="FY114" s="46">
        <f>INDEX(Allocations[#All],MATCH($C113,Allocations[[#All],[Invoice_Group]],0),MATCH($B$3,Allocations[#Headers],0))</f>
        <v>0</v>
      </c>
      <c r="FZ114" s="46">
        <f>INDEX(Allocations[#All],MATCH($C113,Allocations[[#All],[Invoice_Group]],0),MATCH($B$3,Allocations[#Headers],0))</f>
        <v>0</v>
      </c>
      <c r="GA114" s="46">
        <f>INDEX(Allocations[#All],MATCH($C113,Allocations[[#All],[Invoice_Group]],0),MATCH($B$3,Allocations[#Headers],0))</f>
        <v>0</v>
      </c>
      <c r="GB114" s="46">
        <f>INDEX(Allocations[#All],MATCH($C113,Allocations[[#All],[Invoice_Group]],0),MATCH($B$3,Allocations[#Headers],0))</f>
        <v>0</v>
      </c>
      <c r="GC114" s="46">
        <f>INDEX(Allocations[#All],MATCH($C113,Allocations[[#All],[Invoice_Group]],0),MATCH($B$3,Allocations[#Headers],0))</f>
        <v>0</v>
      </c>
      <c r="GD114" s="46">
        <f>INDEX(Allocations[#All],MATCH($C113,Allocations[[#All],[Invoice_Group]],0),MATCH($B$3,Allocations[#Headers],0))</f>
        <v>0</v>
      </c>
      <c r="GE114" s="46">
        <f>INDEX(Allocations[#All],MATCH($C113,Allocations[[#All],[Invoice_Group]],0),MATCH($B$3,Allocations[#Headers],0))</f>
        <v>0</v>
      </c>
      <c r="GF114" s="46">
        <f>INDEX(Allocations[#All],MATCH($C113,Allocations[[#All],[Invoice_Group]],0),MATCH($B$3,Allocations[#Headers],0))</f>
        <v>0</v>
      </c>
      <c r="GG114" s="46">
        <f>INDEX(Allocations[#All],MATCH($C113,Allocations[[#All],[Invoice_Group]],0),MATCH($B$3,Allocations[#Headers],0))</f>
        <v>0</v>
      </c>
      <c r="GH114" s="46">
        <f>INDEX(Allocations[#All],MATCH($C113,Allocations[[#All],[Invoice_Group]],0),MATCH($B$3,Allocations[#Headers],0))</f>
        <v>0</v>
      </c>
      <c r="GI114" s="46">
        <f>INDEX(Allocations[#All],MATCH($C113,Allocations[[#All],[Invoice_Group]],0),MATCH($B$3,Allocations[#Headers],0))</f>
        <v>0</v>
      </c>
      <c r="GJ114" s="46">
        <f>INDEX(Allocations[#All],MATCH($C113,Allocations[[#All],[Invoice_Group]],0),MATCH($B$3,Allocations[#Headers],0))</f>
        <v>0</v>
      </c>
      <c r="GK114" s="46">
        <f>INDEX(Allocations[#All],MATCH($C113,Allocations[[#All],[Invoice_Group]],0),MATCH($B$3,Allocations[#Headers],0))</f>
        <v>0</v>
      </c>
      <c r="GL114" s="46">
        <f>INDEX(Allocations[#All],MATCH($C113,Allocations[[#All],[Invoice_Group]],0),MATCH($B$3,Allocations[#Headers],0))</f>
        <v>0</v>
      </c>
      <c r="GM114" s="46">
        <f>INDEX(Allocations[#All],MATCH($C113,Allocations[[#All],[Invoice_Group]],0),MATCH($B$3,Allocations[#Headers],0))</f>
        <v>0</v>
      </c>
      <c r="GN114" s="46">
        <f>INDEX(Allocations[#All],MATCH($C113,Allocations[[#All],[Invoice_Group]],0),MATCH($B$3,Allocations[#Headers],0))</f>
        <v>0</v>
      </c>
      <c r="GO114" s="46">
        <f>INDEX(Allocations[#All],MATCH($C113,Allocations[[#All],[Invoice_Group]],0),MATCH($B$3,Allocations[#Headers],0))</f>
        <v>0</v>
      </c>
      <c r="GP114" s="46">
        <f>INDEX(Allocations[#All],MATCH($C113,Allocations[[#All],[Invoice_Group]],0),MATCH($B$3,Allocations[#Headers],0))</f>
        <v>0</v>
      </c>
      <c r="GQ114" s="46">
        <f>INDEX(Allocations[#All],MATCH($C113,Allocations[[#All],[Invoice_Group]],0),MATCH($B$3,Allocations[#Headers],0))</f>
        <v>0</v>
      </c>
      <c r="GR114" s="46">
        <f>INDEX(Allocations[#All],MATCH($C113,Allocations[[#All],[Invoice_Group]],0),MATCH($B$3,Allocations[#Headers],0))</f>
        <v>0</v>
      </c>
      <c r="GS114" s="46">
        <f>INDEX(Allocations[#All],MATCH($C113,Allocations[[#All],[Invoice_Group]],0),MATCH($B$3,Allocations[#Headers],0))</f>
        <v>0</v>
      </c>
      <c r="GT114" s="46">
        <f>INDEX(Allocations[#All],MATCH($C113,Allocations[[#All],[Invoice_Group]],0),MATCH($B$3,Allocations[#Headers],0))</f>
        <v>0</v>
      </c>
      <c r="GU114" s="46">
        <f>INDEX(Allocations[#All],MATCH($C113,Allocations[[#All],[Invoice_Group]],0),MATCH($B$3,Allocations[#Headers],0))</f>
        <v>0</v>
      </c>
      <c r="GV114" s="46">
        <f>INDEX(Allocations[#All],MATCH($C113,Allocations[[#All],[Invoice_Group]],0),MATCH($B$3,Allocations[#Headers],0))</f>
        <v>0</v>
      </c>
      <c r="GW114" s="46">
        <f>INDEX(Allocations[#All],MATCH($C113,Allocations[[#All],[Invoice_Group]],0),MATCH($B$3,Allocations[#Headers],0))</f>
        <v>0</v>
      </c>
      <c r="GX114" s="46">
        <f>INDEX(Allocations[#All],MATCH($C113,Allocations[[#All],[Invoice_Group]],0),MATCH($B$3,Allocations[#Headers],0))</f>
        <v>0</v>
      </c>
      <c r="GY114" s="46">
        <f>INDEX(Allocations[#All],MATCH($C113,Allocations[[#All],[Invoice_Group]],0),MATCH($B$3,Allocations[#Headers],0))</f>
        <v>0</v>
      </c>
      <c r="GZ114" s="46">
        <f>INDEX(Allocations[#All],MATCH($C113,Allocations[[#All],[Invoice_Group]],0),MATCH($B$3,Allocations[#Headers],0))</f>
        <v>0</v>
      </c>
      <c r="HA114" s="46">
        <f>INDEX(Allocations[#All],MATCH($C113,Allocations[[#All],[Invoice_Group]],0),MATCH($B$3,Allocations[#Headers],0))</f>
        <v>0</v>
      </c>
      <c r="HB114" s="46">
        <f>INDEX(Allocations[#All],MATCH($C113,Allocations[[#All],[Invoice_Group]],0),MATCH($B$3,Allocations[#Headers],0))</f>
        <v>0</v>
      </c>
      <c r="HC114" s="46">
        <f>INDEX(Allocations[#All],MATCH($C113,Allocations[[#All],[Invoice_Group]],0),MATCH($B$3,Allocations[#Headers],0))</f>
        <v>0</v>
      </c>
      <c r="HD114" s="46">
        <f>INDEX(Allocations[#All],MATCH($C113,Allocations[[#All],[Invoice_Group]],0),MATCH($B$3,Allocations[#Headers],0))</f>
        <v>0</v>
      </c>
      <c r="HE114" s="46">
        <f>INDEX(Allocations[#All],MATCH($C113,Allocations[[#All],[Invoice_Group]],0),MATCH($B$3,Allocations[#Headers],0))</f>
        <v>0</v>
      </c>
      <c r="HF114" s="46">
        <f>INDEX(Allocations[#All],MATCH($C113,Allocations[[#All],[Invoice_Group]],0),MATCH($B$3,Allocations[#Headers],0))</f>
        <v>0</v>
      </c>
      <c r="HG114" s="46">
        <f>INDEX(Allocations[#All],MATCH($C113,Allocations[[#All],[Invoice_Group]],0),MATCH($B$3,Allocations[#Headers],0))</f>
        <v>0</v>
      </c>
      <c r="HH114" s="46">
        <f>INDEX(Allocations[#All],MATCH($C113,Allocations[[#All],[Invoice_Group]],0),MATCH($B$3,Allocations[#Headers],0))</f>
        <v>0</v>
      </c>
      <c r="HI114" s="46">
        <f>INDEX(Allocations[#All],MATCH($C113,Allocations[[#All],[Invoice_Group]],0),MATCH($B$3,Allocations[#Headers],0))</f>
        <v>0</v>
      </c>
      <c r="HJ114" s="46">
        <f>INDEX(Allocations[#All],MATCH($C113,Allocations[[#All],[Invoice_Group]],0),MATCH($B$3,Allocations[#Headers],0))</f>
        <v>0</v>
      </c>
      <c r="HK114" s="46">
        <f>INDEX(Allocations[#All],MATCH($C113,Allocations[[#All],[Invoice_Group]],0),MATCH($B$3,Allocations[#Headers],0))</f>
        <v>0</v>
      </c>
      <c r="HL114" s="46">
        <f>INDEX(Allocations[#All],MATCH($C113,Allocations[[#All],[Invoice_Group]],0),MATCH($B$3,Allocations[#Headers],0))</f>
        <v>0</v>
      </c>
      <c r="HM114" s="46">
        <f>INDEX(Allocations[#All],MATCH($C113,Allocations[[#All],[Invoice_Group]],0),MATCH($B$3,Allocations[#Headers],0))</f>
        <v>0</v>
      </c>
      <c r="HN114" s="46">
        <f>INDEX(Allocations[#All],MATCH($C113,Allocations[[#All],[Invoice_Group]],0),MATCH($B$3,Allocations[#Headers],0))</f>
        <v>0</v>
      </c>
      <c r="HO114" s="46">
        <f>INDEX(Allocations[#All],MATCH($C113,Allocations[[#All],[Invoice_Group]],0),MATCH($B$3,Allocations[#Headers],0))</f>
        <v>0</v>
      </c>
      <c r="HP114" s="46">
        <f>INDEX(Allocations[#All],MATCH($C113,Allocations[[#All],[Invoice_Group]],0),MATCH($B$3,Allocations[#Headers],0))</f>
        <v>0</v>
      </c>
      <c r="HQ114" s="46">
        <f>INDEX(Allocations[#All],MATCH($C113,Allocations[[#All],[Invoice_Group]],0),MATCH($B$3,Allocations[#Headers],0))</f>
        <v>0</v>
      </c>
      <c r="HR114" s="46">
        <f>INDEX(Allocations[#All],MATCH($C113,Allocations[[#All],[Invoice_Group]],0),MATCH($B$3,Allocations[#Headers],0))</f>
        <v>0</v>
      </c>
      <c r="HS114" s="46">
        <f>INDEX(Allocations[#All],MATCH($C113,Allocations[[#All],[Invoice_Group]],0),MATCH($B$3,Allocations[#Headers],0))</f>
        <v>0</v>
      </c>
      <c r="HT114" s="46">
        <f>INDEX(Allocations[#All],MATCH($C113,Allocations[[#All],[Invoice_Group]],0),MATCH($B$3,Allocations[#Headers],0))</f>
        <v>0</v>
      </c>
      <c r="HU114" s="46">
        <f>INDEX(Allocations[#All],MATCH($C113,Allocations[[#All],[Invoice_Group]],0),MATCH($B$3,Allocations[#Headers],0))</f>
        <v>0</v>
      </c>
      <c r="HV114" s="46">
        <f>INDEX(Allocations[#All],MATCH($C113,Allocations[[#All],[Invoice_Group]],0),MATCH($B$3,Allocations[#Headers],0))</f>
        <v>0</v>
      </c>
      <c r="HW114" s="46">
        <f>INDEX(Allocations[#All],MATCH($C113,Allocations[[#All],[Invoice_Group]],0),MATCH($B$3,Allocations[#Headers],0))</f>
        <v>0</v>
      </c>
      <c r="HX114" s="46">
        <f>INDEX(Allocations[#All],MATCH($C113,Allocations[[#All],[Invoice_Group]],0),MATCH($B$3,Allocations[#Headers],0))</f>
        <v>0</v>
      </c>
      <c r="HY114" s="46">
        <f>INDEX(Allocations[#All],MATCH($C113,Allocations[[#All],[Invoice_Group]],0),MATCH($B$3,Allocations[#Headers],0))</f>
        <v>0</v>
      </c>
      <c r="HZ114" s="46">
        <f>INDEX(Allocations[#All],MATCH($C113,Allocations[[#All],[Invoice_Group]],0),MATCH($B$3,Allocations[#Headers],0))</f>
        <v>0</v>
      </c>
      <c r="IA114" s="46">
        <f>INDEX(Allocations[#All],MATCH($C113,Allocations[[#All],[Invoice_Group]],0),MATCH($B$3,Allocations[#Headers],0))</f>
        <v>0</v>
      </c>
      <c r="IB114" s="46">
        <f>INDEX(Allocations[#All],MATCH($C113,Allocations[[#All],[Invoice_Group]],0),MATCH($B$3,Allocations[#Headers],0))</f>
        <v>0</v>
      </c>
      <c r="IC114" s="46">
        <f>INDEX(Allocations[#All],MATCH($C113,Allocations[[#All],[Invoice_Group]],0),MATCH($B$3,Allocations[#Headers],0))</f>
        <v>0</v>
      </c>
      <c r="ID114" s="46">
        <f>INDEX(Allocations[#All],MATCH($C113,Allocations[[#All],[Invoice_Group]],0),MATCH($B$3,Allocations[#Headers],0))</f>
        <v>0</v>
      </c>
      <c r="IE114" s="46">
        <f>INDEX(Allocations[#All],MATCH($C113,Allocations[[#All],[Invoice_Group]],0),MATCH($B$3,Allocations[#Headers],0))</f>
        <v>0</v>
      </c>
      <c r="IF114" s="46">
        <f>INDEX(Allocations[#All],MATCH($C113,Allocations[[#All],[Invoice_Group]],0),MATCH($B$3,Allocations[#Headers],0))</f>
        <v>0</v>
      </c>
      <c r="IG114" s="46">
        <f>INDEX(Allocations[#All],MATCH($C113,Allocations[[#All],[Invoice_Group]],0),MATCH($B$3,Allocations[#Headers],0))</f>
        <v>0</v>
      </c>
      <c r="IH114" s="46">
        <f>INDEX(Allocations[#All],MATCH($C113,Allocations[[#All],[Invoice_Group]],0),MATCH($B$3,Allocations[#Headers],0))</f>
        <v>0</v>
      </c>
      <c r="II114" s="46">
        <f>INDEX(Allocations[#All],MATCH($C113,Allocations[[#All],[Invoice_Group]],0),MATCH($B$3,Allocations[#Headers],0))</f>
        <v>0</v>
      </c>
      <c r="IJ114" s="46">
        <f>INDEX(Allocations[#All],MATCH($C113,Allocations[[#All],[Invoice_Group]],0),MATCH($B$3,Allocations[#Headers],0))</f>
        <v>0</v>
      </c>
      <c r="IK114" s="46">
        <f>INDEX(Allocations[#All],MATCH($C113,Allocations[[#All],[Invoice_Group]],0),MATCH($B$3,Allocations[#Headers],0))</f>
        <v>0</v>
      </c>
      <c r="IL114" s="46">
        <f>INDEX(Allocations[#All],MATCH($C113,Allocations[[#All],[Invoice_Group]],0),MATCH($B$3,Allocations[#Headers],0))</f>
        <v>0</v>
      </c>
      <c r="IM114" s="46">
        <f>INDEX(Allocations[#All],MATCH($C113,Allocations[[#All],[Invoice_Group]],0),MATCH($B$3,Allocations[#Headers],0))</f>
        <v>0</v>
      </c>
      <c r="IN114" s="46">
        <f>INDEX(Allocations[#All],MATCH($C113,Allocations[[#All],[Invoice_Group]],0),MATCH($B$3,Allocations[#Headers],0))</f>
        <v>0</v>
      </c>
      <c r="IO114" s="46">
        <f>INDEX(Allocations[#All],MATCH($C113,Allocations[[#All],[Invoice_Group]],0),MATCH($B$3,Allocations[#Headers],0))</f>
        <v>0</v>
      </c>
      <c r="IP114" s="46">
        <f>INDEX(Allocations[#All],MATCH($C113,Allocations[[#All],[Invoice_Group]],0),MATCH($B$3,Allocations[#Headers],0))</f>
        <v>0</v>
      </c>
      <c r="IQ114" s="46">
        <f>INDEX(Allocations[#All],MATCH($C113,Allocations[[#All],[Invoice_Group]],0),MATCH($B$3,Allocations[#Headers],0))</f>
        <v>0</v>
      </c>
      <c r="IR114" s="46">
        <f>INDEX(Allocations[#All],MATCH($C113,Allocations[[#All],[Invoice_Group]],0),MATCH($B$3,Allocations[#Headers],0))</f>
        <v>0</v>
      </c>
      <c r="IS114" s="46">
        <f>INDEX(Allocations[#All],MATCH($C113,Allocations[[#All],[Invoice_Group]],0),MATCH($B$3,Allocations[#Headers],0))</f>
        <v>0</v>
      </c>
      <c r="IT114" s="46">
        <f>INDEX(Allocations[#All],MATCH($C113,Allocations[[#All],[Invoice_Group]],0),MATCH($B$3,Allocations[#Headers],0))</f>
        <v>0</v>
      </c>
      <c r="IU114" s="46">
        <f>INDEX(Allocations[#All],MATCH($C113,Allocations[[#All],[Invoice_Group]],0),MATCH($B$3,Allocations[#Headers],0))</f>
        <v>0</v>
      </c>
      <c r="IV114" s="46">
        <f>INDEX(Allocations[#All],MATCH($C113,Allocations[[#All],[Invoice_Group]],0),MATCH($B$3,Allocations[#Headers],0))</f>
        <v>0</v>
      </c>
      <c r="IW114" s="46">
        <f>INDEX(Allocations[#All],MATCH($C113,Allocations[[#All],[Invoice_Group]],0),MATCH($B$3,Allocations[#Headers],0))</f>
        <v>0</v>
      </c>
      <c r="IX114" s="46">
        <f>INDEX(Allocations[#All],MATCH($C113,Allocations[[#All],[Invoice_Group]],0),MATCH($B$3,Allocations[#Headers],0))</f>
        <v>0</v>
      </c>
      <c r="IY114" s="46">
        <f>INDEX(Allocations[#All],MATCH($C113,Allocations[[#All],[Invoice_Group]],0),MATCH($B$3,Allocations[#Headers],0))</f>
        <v>0</v>
      </c>
      <c r="IZ114" s="46">
        <f>INDEX(Allocations[#All],MATCH($C113,Allocations[[#All],[Invoice_Group]],0),MATCH($B$3,Allocations[#Headers],0))</f>
        <v>0</v>
      </c>
      <c r="JA114" s="46">
        <f>INDEX(Allocations[#All],MATCH($C113,Allocations[[#All],[Invoice_Group]],0),MATCH($B$3,Allocations[#Headers],0))</f>
        <v>0</v>
      </c>
      <c r="JB114" s="46">
        <f>INDEX(Allocations[#All],MATCH($C113,Allocations[[#All],[Invoice_Group]],0),MATCH($B$3,Allocations[#Headers],0))</f>
        <v>0</v>
      </c>
      <c r="JC114" s="46">
        <f>INDEX(Allocations[#All],MATCH($C113,Allocations[[#All],[Invoice_Group]],0),MATCH($B$3,Allocations[#Headers],0))</f>
        <v>0</v>
      </c>
      <c r="JD114" s="46">
        <f>INDEX(Allocations[#All],MATCH($C113,Allocations[[#All],[Invoice_Group]],0),MATCH($B$3,Allocations[#Headers],0))</f>
        <v>0</v>
      </c>
      <c r="JE114" s="46">
        <f>INDEX(Allocations[#All],MATCH($C113,Allocations[[#All],[Invoice_Group]],0),MATCH($B$3,Allocations[#Headers],0))</f>
        <v>0</v>
      </c>
      <c r="JF114" s="46">
        <f>INDEX(Allocations[#All],MATCH($C113,Allocations[[#All],[Invoice_Group]],0),MATCH($B$3,Allocations[#Headers],0))</f>
        <v>0</v>
      </c>
      <c r="JG114" s="46">
        <f>INDEX(Allocations[#All],MATCH($C113,Allocations[[#All],[Invoice_Group]],0),MATCH($B$3,Allocations[#Headers],0))</f>
        <v>0</v>
      </c>
      <c r="JH114" s="46">
        <f>INDEX(Allocations[#All],MATCH($C113,Allocations[[#All],[Invoice_Group]],0),MATCH($B$3,Allocations[#Headers],0))</f>
        <v>0</v>
      </c>
      <c r="JI114" s="46">
        <f>INDEX(Allocations[#All],MATCH($C113,Allocations[[#All],[Invoice_Group]],0),MATCH($B$3,Allocations[#Headers],0))</f>
        <v>0</v>
      </c>
      <c r="JJ114" s="46">
        <f>INDEX(Allocations[#All],MATCH($C113,Allocations[[#All],[Invoice_Group]],0),MATCH($B$3,Allocations[#Headers],0))</f>
        <v>0</v>
      </c>
      <c r="JK114" s="46">
        <f>INDEX(Allocations[#All],MATCH($C113,Allocations[[#All],[Invoice_Group]],0),MATCH($B$3,Allocations[#Headers],0))</f>
        <v>0</v>
      </c>
      <c r="JL114" s="46">
        <f>INDEX(Allocations[#All],MATCH($C113,Allocations[[#All],[Invoice_Group]],0),MATCH($B$3,Allocations[#Headers],0))</f>
        <v>0</v>
      </c>
      <c r="JM114" s="46">
        <f>INDEX(Allocations[#All],MATCH($C113,Allocations[[#All],[Invoice_Group]],0),MATCH($B$3,Allocations[#Headers],0))</f>
        <v>0</v>
      </c>
      <c r="JN114" s="46">
        <f>INDEX(Allocations[#All],MATCH($C113,Allocations[[#All],[Invoice_Group]],0),MATCH($B$3,Allocations[#Headers],0))</f>
        <v>0</v>
      </c>
      <c r="JO114" s="46">
        <f>INDEX(Allocations[#All],MATCH($C113,Allocations[[#All],[Invoice_Group]],0),MATCH($B$3,Allocations[#Headers],0))</f>
        <v>0</v>
      </c>
      <c r="JP114" s="46">
        <f>INDEX(Allocations[#All],MATCH($C113,Allocations[[#All],[Invoice_Group]],0),MATCH($B$3,Allocations[#Headers],0))</f>
        <v>0</v>
      </c>
      <c r="JQ114" s="46">
        <f>INDEX(Allocations[#All],MATCH($C113,Allocations[[#All],[Invoice_Group]],0),MATCH($B$3,Allocations[#Headers],0))</f>
        <v>0</v>
      </c>
      <c r="JR114" s="46">
        <f>INDEX(Allocations[#All],MATCH($C113,Allocations[[#All],[Invoice_Group]],0),MATCH($B$3,Allocations[#Headers],0))</f>
        <v>0</v>
      </c>
      <c r="JS114" s="46">
        <f>INDEX(Allocations[#All],MATCH($C113,Allocations[[#All],[Invoice_Group]],0),MATCH($B$3,Allocations[#Headers],0))</f>
        <v>0</v>
      </c>
      <c r="JT114" s="46">
        <f>INDEX(Allocations[#All],MATCH($C113,Allocations[[#All],[Invoice_Group]],0),MATCH($B$3,Allocations[#Headers],0))</f>
        <v>0</v>
      </c>
      <c r="JU114" s="46">
        <f>INDEX(Allocations[#All],MATCH($C113,Allocations[[#All],[Invoice_Group]],0),MATCH($B$3,Allocations[#Headers],0))</f>
        <v>0</v>
      </c>
      <c r="JV114" s="46">
        <f>INDEX(Allocations[#All],MATCH($C113,Allocations[[#All],[Invoice_Group]],0),MATCH($B$3,Allocations[#Headers],0))</f>
        <v>0</v>
      </c>
      <c r="JW114" s="46">
        <f>INDEX(Allocations[#All],MATCH($C113,Allocations[[#All],[Invoice_Group]],0),MATCH($B$3,Allocations[#Headers],0))</f>
        <v>0</v>
      </c>
      <c r="JX114" s="46">
        <f>INDEX(Allocations[#All],MATCH($C113,Allocations[[#All],[Invoice_Group]],0),MATCH($B$3,Allocations[#Headers],0))</f>
        <v>0</v>
      </c>
      <c r="JY114" s="46">
        <f>INDEX(Allocations[#All],MATCH($C113,Allocations[[#All],[Invoice_Group]],0),MATCH($B$3,Allocations[#Headers],0))</f>
        <v>0</v>
      </c>
      <c r="JZ114" s="46">
        <f>INDEX(Allocations[#All],MATCH($C113,Allocations[[#All],[Invoice_Group]],0),MATCH($B$3,Allocations[#Headers],0))</f>
        <v>0</v>
      </c>
      <c r="KA114" s="46">
        <f>INDEX(Allocations[#All],MATCH($C113,Allocations[[#All],[Invoice_Group]],0),MATCH($B$3,Allocations[#Headers],0))</f>
        <v>0</v>
      </c>
      <c r="KB114" s="46">
        <f>INDEX(Allocations[#All],MATCH($C113,Allocations[[#All],[Invoice_Group]],0),MATCH($B$3,Allocations[#Headers],0))</f>
        <v>0</v>
      </c>
      <c r="KC114" s="46">
        <f>INDEX(Allocations[#All],MATCH($C113,Allocations[[#All],[Invoice_Group]],0),MATCH($B$3,Allocations[#Headers],0))</f>
        <v>0</v>
      </c>
      <c r="KD114" s="46">
        <f>INDEX(Allocations[#All],MATCH($C113,Allocations[[#All],[Invoice_Group]],0),MATCH($B$3,Allocations[#Headers],0))</f>
        <v>0</v>
      </c>
      <c r="KE114" s="46">
        <f>INDEX(Allocations[#All],MATCH($C113,Allocations[[#All],[Invoice_Group]],0),MATCH($B$3,Allocations[#Headers],0))</f>
        <v>0</v>
      </c>
      <c r="KF114" s="46">
        <f>INDEX(Allocations[#All],MATCH($C113,Allocations[[#All],[Invoice_Group]],0),MATCH($B$3,Allocations[#Headers],0))</f>
        <v>0</v>
      </c>
      <c r="KG114" s="46">
        <f>INDEX(Allocations[#All],MATCH($C113,Allocations[[#All],[Invoice_Group]],0),MATCH($B$3,Allocations[#Headers],0))</f>
        <v>0</v>
      </c>
      <c r="KH114" s="46">
        <f>INDEX(Allocations[#All],MATCH($C113,Allocations[[#All],[Invoice_Group]],0),MATCH($B$3,Allocations[#Headers],0))</f>
        <v>0</v>
      </c>
      <c r="KI114" s="46">
        <f>INDEX(Allocations[#All],MATCH($C113,Allocations[[#All],[Invoice_Group]],0),MATCH($B$3,Allocations[#Headers],0))</f>
        <v>0</v>
      </c>
      <c r="KJ114" s="46">
        <f>INDEX(Allocations[#All],MATCH($C113,Allocations[[#All],[Invoice_Group]],0),MATCH($B$3,Allocations[#Headers],0))</f>
        <v>0</v>
      </c>
      <c r="KK114" s="46">
        <f>INDEX(Allocations[#All],MATCH($C113,Allocations[[#All],[Invoice_Group]],0),MATCH($B$3,Allocations[#Headers],0))</f>
        <v>0</v>
      </c>
      <c r="KL114" s="46">
        <f>INDEX(Allocations[#All],MATCH($C113,Allocations[[#All],[Invoice_Group]],0),MATCH($B$3,Allocations[#Headers],0))</f>
        <v>0</v>
      </c>
      <c r="KM114" s="46">
        <f>INDEX(Allocations[#All],MATCH($C113,Allocations[[#All],[Invoice_Group]],0),MATCH($B$3,Allocations[#Headers],0))</f>
        <v>0</v>
      </c>
      <c r="KN114" s="46">
        <f>INDEX(Allocations[#All],MATCH($C113,Allocations[[#All],[Invoice_Group]],0),MATCH($B$3,Allocations[#Headers],0))</f>
        <v>0</v>
      </c>
      <c r="KO114" s="46">
        <f>INDEX(Allocations[#All],MATCH($C113,Allocations[[#All],[Invoice_Group]],0),MATCH($B$3,Allocations[#Headers],0))</f>
        <v>0</v>
      </c>
      <c r="KP114" s="46">
        <f>INDEX(Allocations[#All],MATCH($C113,Allocations[[#All],[Invoice_Group]],0),MATCH($B$3,Allocations[#Headers],0))</f>
        <v>0</v>
      </c>
      <c r="KQ114" s="46">
        <f>INDEX(Allocations[#All],MATCH($C113,Allocations[[#All],[Invoice_Group]],0),MATCH($B$3,Allocations[#Headers],0))</f>
        <v>0</v>
      </c>
      <c r="KR114" s="46">
        <f>INDEX(Allocations[#All],MATCH($C113,Allocations[[#All],[Invoice_Group]],0),MATCH($B$3,Allocations[#Headers],0))</f>
        <v>0</v>
      </c>
      <c r="KS114" s="46">
        <f>INDEX(Allocations[#All],MATCH($C113,Allocations[[#All],[Invoice_Group]],0),MATCH($B$3,Allocations[#Headers],0))</f>
        <v>0</v>
      </c>
      <c r="KT114" s="46">
        <f>INDEX(Allocations[#All],MATCH($C113,Allocations[[#All],[Invoice_Group]],0),MATCH($B$3,Allocations[#Headers],0))</f>
        <v>0</v>
      </c>
      <c r="KU114" s="46">
        <f>INDEX(Allocations[#All],MATCH($C113,Allocations[[#All],[Invoice_Group]],0),MATCH($B$3,Allocations[#Headers],0))</f>
        <v>0</v>
      </c>
      <c r="KV114" s="46">
        <f>INDEX(Allocations[#All],MATCH($C113,Allocations[[#All],[Invoice_Group]],0),MATCH($B$3,Allocations[#Headers],0))</f>
        <v>0</v>
      </c>
      <c r="KW114" s="46">
        <f>INDEX(Allocations[#All],MATCH($C113,Allocations[[#All],[Invoice_Group]],0),MATCH($B$3,Allocations[#Headers],0))</f>
        <v>0</v>
      </c>
      <c r="KX114" s="46">
        <f>INDEX(Allocations[#All],MATCH($C113,Allocations[[#All],[Invoice_Group]],0),MATCH($B$3,Allocations[#Headers],0))</f>
        <v>0</v>
      </c>
      <c r="KY114" s="46">
        <f>INDEX(Allocations[#All],MATCH($C113,Allocations[[#All],[Invoice_Group]],0),MATCH($B$3,Allocations[#Headers],0))</f>
        <v>0</v>
      </c>
      <c r="KZ114" s="46">
        <f>INDEX(Allocations[#All],MATCH($C113,Allocations[[#All],[Invoice_Group]],0),MATCH($B$3,Allocations[#Headers],0))</f>
        <v>0</v>
      </c>
      <c r="LA114" s="46">
        <f>INDEX(Allocations[#All],MATCH($C113,Allocations[[#All],[Invoice_Group]],0),MATCH($B$3,Allocations[#Headers],0))</f>
        <v>0</v>
      </c>
      <c r="LB114" s="46">
        <f>INDEX(Allocations[#All],MATCH($C113,Allocations[[#All],[Invoice_Group]],0),MATCH($B$3,Allocations[#Headers],0))</f>
        <v>0</v>
      </c>
      <c r="LC114" s="46">
        <f>INDEX(Allocations[#All],MATCH($C113,Allocations[[#All],[Invoice_Group]],0),MATCH($B$3,Allocations[#Headers],0))</f>
        <v>0</v>
      </c>
      <c r="LD114" s="46">
        <f>INDEX(Allocations[#All],MATCH($C113,Allocations[[#All],[Invoice_Group]],0),MATCH($B$3,Allocations[#Headers],0))</f>
        <v>0</v>
      </c>
      <c r="LE114" s="46">
        <f>INDEX(Allocations[#All],MATCH($C113,Allocations[[#All],[Invoice_Group]],0),MATCH($B$3,Allocations[#Headers],0))</f>
        <v>0</v>
      </c>
      <c r="LF114" s="46">
        <f>INDEX(Allocations[#All],MATCH($C113,Allocations[[#All],[Invoice_Group]],0),MATCH($B$3,Allocations[#Headers],0))</f>
        <v>0</v>
      </c>
      <c r="LG114" s="46">
        <f>INDEX(Allocations[#All],MATCH($C113,Allocations[[#All],[Invoice_Group]],0),MATCH($B$3,Allocations[#Headers],0))</f>
        <v>0</v>
      </c>
      <c r="LH114" s="46">
        <f>INDEX(Allocations[#All],MATCH($C113,Allocations[[#All],[Invoice_Group]],0),MATCH($B$3,Allocations[#Headers],0))</f>
        <v>0</v>
      </c>
      <c r="LI114" s="46">
        <f>INDEX(Allocations[#All],MATCH($C113,Allocations[[#All],[Invoice_Group]],0),MATCH($B$3,Allocations[#Headers],0))</f>
        <v>0</v>
      </c>
      <c r="LJ114" s="46">
        <f>INDEX(Allocations[#All],MATCH($C113,Allocations[[#All],[Invoice_Group]],0),MATCH($B$3,Allocations[#Headers],0))</f>
        <v>0</v>
      </c>
      <c r="LK114" s="46">
        <f>INDEX(Allocations[#All],MATCH($C113,Allocations[[#All],[Invoice_Group]],0),MATCH($B$3,Allocations[#Headers],0))</f>
        <v>0</v>
      </c>
      <c r="LL114" s="46">
        <f>INDEX(Allocations[#All],MATCH($C113,Allocations[[#All],[Invoice_Group]],0),MATCH($B$3,Allocations[#Headers],0))</f>
        <v>0</v>
      </c>
      <c r="LM114" s="46">
        <f>INDEX(Allocations[#All],MATCH($C113,Allocations[[#All],[Invoice_Group]],0),MATCH($B$3,Allocations[#Headers],0))</f>
        <v>0</v>
      </c>
      <c r="LN114" s="46">
        <f>INDEX(Allocations[#All],MATCH($C113,Allocations[[#All],[Invoice_Group]],0),MATCH($B$3,Allocations[#Headers],0))</f>
        <v>0</v>
      </c>
      <c r="LO114" s="46">
        <f>INDEX(Allocations[#All],MATCH($C113,Allocations[[#All],[Invoice_Group]],0),MATCH($B$3,Allocations[#Headers],0))</f>
        <v>0</v>
      </c>
      <c r="LP114" s="46">
        <f>INDEX(Allocations[#All],MATCH($C113,Allocations[[#All],[Invoice_Group]],0),MATCH($B$3,Allocations[#Headers],0))</f>
        <v>0</v>
      </c>
      <c r="LQ114" s="46">
        <f>INDEX(Allocations[#All],MATCH($C113,Allocations[[#All],[Invoice_Group]],0),MATCH($B$3,Allocations[#Headers],0))</f>
        <v>0</v>
      </c>
      <c r="LR114" s="46">
        <f>INDEX(Allocations[#All],MATCH($C113,Allocations[[#All],[Invoice_Group]],0),MATCH($B$3,Allocations[#Headers],0))</f>
        <v>0</v>
      </c>
      <c r="LS114" s="46">
        <f>INDEX(Allocations[#All],MATCH($C113,Allocations[[#All],[Invoice_Group]],0),MATCH($B$3,Allocations[#Headers],0))</f>
        <v>0</v>
      </c>
      <c r="LT114" s="46">
        <f>INDEX(Allocations[#All],MATCH($C113,Allocations[[#All],[Invoice_Group]],0),MATCH($B$3,Allocations[#Headers],0))</f>
        <v>0</v>
      </c>
      <c r="LU114" s="46">
        <f>INDEX(Allocations[#All],MATCH($C113,Allocations[[#All],[Invoice_Group]],0),MATCH($B$3,Allocations[#Headers],0))</f>
        <v>0</v>
      </c>
      <c r="LV114" s="46">
        <f>INDEX(Allocations[#All],MATCH($C113,Allocations[[#All],[Invoice_Group]],0),MATCH($B$3,Allocations[#Headers],0))</f>
        <v>0</v>
      </c>
      <c r="LW114" s="46">
        <f>INDEX(Allocations[#All],MATCH($C113,Allocations[[#All],[Invoice_Group]],0),MATCH($B$3,Allocations[#Headers],0))</f>
        <v>0</v>
      </c>
      <c r="LX114" s="46">
        <f>INDEX(Allocations[#All],MATCH($C113,Allocations[[#All],[Invoice_Group]],0),MATCH($B$3,Allocations[#Headers],0))</f>
        <v>0</v>
      </c>
      <c r="LY114" s="46">
        <f>INDEX(Allocations[#All],MATCH($C113,Allocations[[#All],[Invoice_Group]],0),MATCH($B$3,Allocations[#Headers],0))</f>
        <v>0</v>
      </c>
      <c r="LZ114" s="46">
        <f>INDEX(Allocations[#All],MATCH($C113,Allocations[[#All],[Invoice_Group]],0),MATCH($B$3,Allocations[#Headers],0))</f>
        <v>0</v>
      </c>
      <c r="MA114" s="46">
        <f>INDEX(Allocations[#All],MATCH($C113,Allocations[[#All],[Invoice_Group]],0),MATCH($B$3,Allocations[#Headers],0))</f>
        <v>0</v>
      </c>
      <c r="MB114" s="46">
        <f>INDEX(Allocations[#All],MATCH($C113,Allocations[[#All],[Invoice_Group]],0),MATCH($B$3,Allocations[#Headers],0))</f>
        <v>0</v>
      </c>
      <c r="MC114" s="46">
        <f>INDEX(Allocations[#All],MATCH($C113,Allocations[[#All],[Invoice_Group]],0),MATCH($B$3,Allocations[#Headers],0))</f>
        <v>0</v>
      </c>
      <c r="MD114" s="46">
        <f>INDEX(Allocations[#All],MATCH($C113,Allocations[[#All],[Invoice_Group]],0),MATCH($B$3,Allocations[#Headers],0))</f>
        <v>0</v>
      </c>
      <c r="ME114" s="46">
        <f>INDEX(Allocations[#All],MATCH($C113,Allocations[[#All],[Invoice_Group]],0),MATCH($B$3,Allocations[#Headers],0))</f>
        <v>0</v>
      </c>
      <c r="MF114" s="46">
        <f>INDEX(Allocations[#All],MATCH($C113,Allocations[[#All],[Invoice_Group]],0),MATCH($B$3,Allocations[#Headers],0))</f>
        <v>0</v>
      </c>
      <c r="MG114" s="46">
        <f>INDEX(Allocations[#All],MATCH($C113,Allocations[[#All],[Invoice_Group]],0),MATCH($B$3,Allocations[#Headers],0))</f>
        <v>0</v>
      </c>
      <c r="MH114" s="46">
        <f>INDEX(Allocations[#All],MATCH($C113,Allocations[[#All],[Invoice_Group]],0),MATCH($B$3,Allocations[#Headers],0))</f>
        <v>0</v>
      </c>
      <c r="MI114" s="46">
        <f>INDEX(Allocations[#All],MATCH($C113,Allocations[[#All],[Invoice_Group]],0),MATCH($B$3,Allocations[#Headers],0))</f>
        <v>0</v>
      </c>
      <c r="MJ114" s="46">
        <f>INDEX(Allocations[#All],MATCH($C113,Allocations[[#All],[Invoice_Group]],0),MATCH($B$3,Allocations[#Headers],0))</f>
        <v>0</v>
      </c>
      <c r="MK114" s="46">
        <f>INDEX(Allocations[#All],MATCH($C113,Allocations[[#All],[Invoice_Group]],0),MATCH($B$3,Allocations[#Headers],0))</f>
        <v>0</v>
      </c>
      <c r="ML114" s="46">
        <f>INDEX(Allocations[#All],MATCH($C113,Allocations[[#All],[Invoice_Group]],0),MATCH($B$3,Allocations[#Headers],0))</f>
        <v>0</v>
      </c>
      <c r="MM114" s="46">
        <f>INDEX(Allocations[#All],MATCH($C113,Allocations[[#All],[Invoice_Group]],0),MATCH($B$3,Allocations[#Headers],0))</f>
        <v>0</v>
      </c>
      <c r="MN114" s="46">
        <f>INDEX(Allocations[#All],MATCH($C113,Allocations[[#All],[Invoice_Group]],0),MATCH($B$3,Allocations[#Headers],0))</f>
        <v>0</v>
      </c>
      <c r="MO114" s="46">
        <f>INDEX(Allocations[#All],MATCH($C113,Allocations[[#All],[Invoice_Group]],0),MATCH($B$3,Allocations[#Headers],0))</f>
        <v>0</v>
      </c>
      <c r="MP114" s="46">
        <f>INDEX(Allocations[#All],MATCH($C113,Allocations[[#All],[Invoice_Group]],0),MATCH($B$3,Allocations[#Headers],0))</f>
        <v>0</v>
      </c>
      <c r="MQ114" s="46">
        <f>INDEX(Allocations[#All],MATCH($C113,Allocations[[#All],[Invoice_Group]],0),MATCH($B$3,Allocations[#Headers],0))</f>
        <v>0</v>
      </c>
      <c r="MR114" s="46">
        <f>INDEX(Allocations[#All],MATCH($C113,Allocations[[#All],[Invoice_Group]],0),MATCH($B$3,Allocations[#Headers],0))</f>
        <v>0</v>
      </c>
      <c r="MS114" s="46">
        <f>INDEX(Allocations[#All],MATCH($C113,Allocations[[#All],[Invoice_Group]],0),MATCH($B$3,Allocations[#Headers],0))</f>
        <v>0</v>
      </c>
      <c r="MT114" s="46">
        <f>INDEX(Allocations[#All],MATCH($C113,Allocations[[#All],[Invoice_Group]],0),MATCH($B$3,Allocations[#Headers],0))</f>
        <v>0</v>
      </c>
      <c r="MU114" s="46">
        <f>INDEX(Allocations[#All],MATCH($C113,Allocations[[#All],[Invoice_Group]],0),MATCH($B$3,Allocations[#Headers],0))</f>
        <v>0</v>
      </c>
      <c r="MV114" s="46">
        <f>INDEX(Allocations[#All],MATCH($C113,Allocations[[#All],[Invoice_Group]],0),MATCH($B$3,Allocations[#Headers],0))</f>
        <v>0</v>
      </c>
      <c r="MW114" s="46">
        <f>INDEX(Allocations[#All],MATCH($C113,Allocations[[#All],[Invoice_Group]],0),MATCH($B$3,Allocations[#Headers],0))</f>
        <v>0</v>
      </c>
      <c r="MX114" s="46">
        <f>INDEX(Allocations[#All],MATCH($C113,Allocations[[#All],[Invoice_Group]],0),MATCH($B$3,Allocations[#Headers],0))</f>
        <v>0</v>
      </c>
      <c r="MY114" s="46">
        <f>INDEX(Allocations[#All],MATCH($C113,Allocations[[#All],[Invoice_Group]],0),MATCH($B$3,Allocations[#Headers],0))</f>
        <v>0</v>
      </c>
      <c r="MZ114" s="46">
        <f>INDEX(Allocations[#All],MATCH($C113,Allocations[[#All],[Invoice_Group]],0),MATCH($B$3,Allocations[#Headers],0))</f>
        <v>0</v>
      </c>
      <c r="NA114" s="1"/>
      <c r="NB114" s="19" t="str">
        <f t="shared" si="672"/>
        <v>Allocation %</v>
      </c>
      <c r="NC114" s="46">
        <f t="shared" si="673"/>
        <v>0</v>
      </c>
      <c r="ND114" s="46">
        <f t="shared" si="673"/>
        <v>0</v>
      </c>
      <c r="NE114" s="46">
        <f t="shared" si="673"/>
        <v>0</v>
      </c>
      <c r="NF114" s="46">
        <f t="shared" si="673"/>
        <v>0</v>
      </c>
      <c r="NG114" s="46">
        <f t="shared" si="673"/>
        <v>0</v>
      </c>
      <c r="NH114" s="46">
        <f t="shared" si="673"/>
        <v>0</v>
      </c>
      <c r="NI114" s="46">
        <f t="shared" si="673"/>
        <v>0</v>
      </c>
      <c r="NJ114" s="46">
        <f t="shared" si="673"/>
        <v>0</v>
      </c>
      <c r="NK114" s="46">
        <f t="shared" si="673"/>
        <v>0</v>
      </c>
      <c r="NL114" s="46">
        <f t="shared" si="673"/>
        <v>0</v>
      </c>
      <c r="NM114" s="46">
        <f t="shared" si="674"/>
        <v>0</v>
      </c>
      <c r="NN114" s="46">
        <f t="shared" si="674"/>
        <v>0</v>
      </c>
      <c r="NO114" s="46">
        <f t="shared" si="674"/>
        <v>0</v>
      </c>
      <c r="NP114" s="46">
        <f t="shared" si="674"/>
        <v>0</v>
      </c>
      <c r="NQ114" s="46">
        <f t="shared" si="674"/>
        <v>0</v>
      </c>
      <c r="NR114" s="46">
        <f t="shared" si="674"/>
        <v>0</v>
      </c>
      <c r="NS114" s="46">
        <f t="shared" si="674"/>
        <v>0</v>
      </c>
      <c r="NT114" s="46">
        <f t="shared" si="674"/>
        <v>0</v>
      </c>
      <c r="NU114" s="46">
        <f t="shared" si="674"/>
        <v>0</v>
      </c>
      <c r="NV114" s="46">
        <f t="shared" si="674"/>
        <v>0</v>
      </c>
      <c r="NW114" s="46">
        <f t="shared" si="675"/>
        <v>0</v>
      </c>
      <c r="NX114" s="46">
        <f t="shared" si="675"/>
        <v>0</v>
      </c>
      <c r="NY114" s="46">
        <f t="shared" si="675"/>
        <v>0</v>
      </c>
      <c r="NZ114" s="46">
        <f t="shared" si="675"/>
        <v>0</v>
      </c>
      <c r="OA114" s="46">
        <f t="shared" si="675"/>
        <v>0</v>
      </c>
      <c r="OB114" s="46">
        <f t="shared" si="675"/>
        <v>0</v>
      </c>
      <c r="OC114" s="46">
        <f t="shared" si="675"/>
        <v>0</v>
      </c>
      <c r="OD114" s="46">
        <f t="shared" si="675"/>
        <v>0</v>
      </c>
      <c r="OE114" s="46">
        <f t="shared" si="675"/>
        <v>0</v>
      </c>
      <c r="OF114" s="46">
        <f t="shared" si="675"/>
        <v>0</v>
      </c>
      <c r="OH114" s="58" t="str">
        <f>_xlfn.CONCAT(C113," ",D114)</f>
        <v>Stony Brook Station Allocation %</v>
      </c>
    </row>
    <row r="115" spans="2:398" x14ac:dyDescent="0.25">
      <c r="B115" s="5"/>
      <c r="C115" s="5"/>
      <c r="D115" s="19" t="s">
        <v>91</v>
      </c>
      <c r="E115" s="44">
        <f t="shared" ref="E115:BP115" si="676">+E114*E113*1000</f>
        <v>0</v>
      </c>
      <c r="F115" s="44">
        <f t="shared" si="676"/>
        <v>0</v>
      </c>
      <c r="G115" s="44">
        <f t="shared" si="676"/>
        <v>0</v>
      </c>
      <c r="H115" s="44">
        <f t="shared" si="676"/>
        <v>0</v>
      </c>
      <c r="I115" s="44">
        <f t="shared" si="676"/>
        <v>0</v>
      </c>
      <c r="J115" s="44">
        <f t="shared" si="676"/>
        <v>0</v>
      </c>
      <c r="K115" s="44">
        <f t="shared" si="676"/>
        <v>0</v>
      </c>
      <c r="L115" s="44">
        <f t="shared" si="676"/>
        <v>0</v>
      </c>
      <c r="M115" s="44">
        <f t="shared" si="676"/>
        <v>0</v>
      </c>
      <c r="N115" s="44">
        <f t="shared" si="676"/>
        <v>0</v>
      </c>
      <c r="O115" s="44">
        <f t="shared" si="676"/>
        <v>0</v>
      </c>
      <c r="P115" s="44">
        <f t="shared" si="676"/>
        <v>0</v>
      </c>
      <c r="Q115" s="44">
        <f t="shared" si="676"/>
        <v>0</v>
      </c>
      <c r="R115" s="44">
        <f t="shared" si="676"/>
        <v>0</v>
      </c>
      <c r="S115" s="44">
        <f t="shared" si="676"/>
        <v>0</v>
      </c>
      <c r="T115" s="44">
        <f t="shared" si="676"/>
        <v>0</v>
      </c>
      <c r="U115" s="44">
        <f t="shared" si="676"/>
        <v>0</v>
      </c>
      <c r="V115" s="44">
        <f t="shared" si="676"/>
        <v>0</v>
      </c>
      <c r="W115" s="44">
        <f t="shared" si="676"/>
        <v>0</v>
      </c>
      <c r="X115" s="44">
        <f t="shared" si="676"/>
        <v>0</v>
      </c>
      <c r="Y115" s="44">
        <f t="shared" si="676"/>
        <v>0</v>
      </c>
      <c r="Z115" s="44">
        <f t="shared" si="676"/>
        <v>0</v>
      </c>
      <c r="AA115" s="44">
        <f t="shared" si="676"/>
        <v>0</v>
      </c>
      <c r="AB115" s="44">
        <f t="shared" si="676"/>
        <v>0</v>
      </c>
      <c r="AC115" s="44">
        <f t="shared" si="676"/>
        <v>0</v>
      </c>
      <c r="AD115" s="44">
        <f t="shared" si="676"/>
        <v>0</v>
      </c>
      <c r="AE115" s="44">
        <f t="shared" si="676"/>
        <v>0</v>
      </c>
      <c r="AF115" s="44">
        <f t="shared" si="676"/>
        <v>0</v>
      </c>
      <c r="AG115" s="44">
        <f t="shared" si="676"/>
        <v>0</v>
      </c>
      <c r="AH115" s="44">
        <f t="shared" si="676"/>
        <v>0</v>
      </c>
      <c r="AI115" s="44">
        <f t="shared" si="676"/>
        <v>0</v>
      </c>
      <c r="AJ115" s="44">
        <f t="shared" si="676"/>
        <v>0</v>
      </c>
      <c r="AK115" s="44">
        <f t="shared" si="676"/>
        <v>0</v>
      </c>
      <c r="AL115" s="44">
        <f t="shared" si="676"/>
        <v>0</v>
      </c>
      <c r="AM115" s="44">
        <f t="shared" si="676"/>
        <v>0</v>
      </c>
      <c r="AN115" s="44">
        <f t="shared" si="676"/>
        <v>0</v>
      </c>
      <c r="AO115" s="44">
        <f t="shared" si="676"/>
        <v>0</v>
      </c>
      <c r="AP115" s="44">
        <f t="shared" si="676"/>
        <v>0</v>
      </c>
      <c r="AQ115" s="44">
        <f t="shared" si="676"/>
        <v>0</v>
      </c>
      <c r="AR115" s="44">
        <f t="shared" si="676"/>
        <v>0</v>
      </c>
      <c r="AS115" s="44">
        <f t="shared" si="676"/>
        <v>0</v>
      </c>
      <c r="AT115" s="44">
        <f t="shared" si="676"/>
        <v>0</v>
      </c>
      <c r="AU115" s="44">
        <f t="shared" si="676"/>
        <v>0</v>
      </c>
      <c r="AV115" s="44">
        <f t="shared" si="676"/>
        <v>0</v>
      </c>
      <c r="AW115" s="44">
        <f t="shared" si="676"/>
        <v>0</v>
      </c>
      <c r="AX115" s="44">
        <f t="shared" si="676"/>
        <v>0</v>
      </c>
      <c r="AY115" s="44">
        <f t="shared" si="676"/>
        <v>0</v>
      </c>
      <c r="AZ115" s="44">
        <f t="shared" si="676"/>
        <v>0</v>
      </c>
      <c r="BA115" s="44">
        <f t="shared" si="676"/>
        <v>0</v>
      </c>
      <c r="BB115" s="44">
        <f t="shared" si="676"/>
        <v>0</v>
      </c>
      <c r="BC115" s="44">
        <f t="shared" si="676"/>
        <v>0</v>
      </c>
      <c r="BD115" s="44">
        <f t="shared" si="676"/>
        <v>0</v>
      </c>
      <c r="BE115" s="44">
        <f t="shared" si="676"/>
        <v>0</v>
      </c>
      <c r="BF115" s="44">
        <f t="shared" si="676"/>
        <v>0</v>
      </c>
      <c r="BG115" s="44">
        <f t="shared" si="676"/>
        <v>0</v>
      </c>
      <c r="BH115" s="44">
        <f t="shared" si="676"/>
        <v>0</v>
      </c>
      <c r="BI115" s="44">
        <f t="shared" si="676"/>
        <v>0</v>
      </c>
      <c r="BJ115" s="44">
        <f t="shared" si="676"/>
        <v>0</v>
      </c>
      <c r="BK115" s="44">
        <f t="shared" si="676"/>
        <v>0</v>
      </c>
      <c r="BL115" s="44">
        <f t="shared" si="676"/>
        <v>0</v>
      </c>
      <c r="BM115" s="44">
        <f t="shared" si="676"/>
        <v>0</v>
      </c>
      <c r="BN115" s="44">
        <f t="shared" si="676"/>
        <v>0</v>
      </c>
      <c r="BO115" s="44">
        <f t="shared" si="676"/>
        <v>0</v>
      </c>
      <c r="BP115" s="44">
        <f t="shared" si="676"/>
        <v>0</v>
      </c>
      <c r="BQ115" s="44">
        <f t="shared" ref="BQ115:EB115" si="677">+BQ114*BQ113*1000</f>
        <v>0</v>
      </c>
      <c r="BR115" s="44">
        <f t="shared" si="677"/>
        <v>0</v>
      </c>
      <c r="BS115" s="44">
        <f t="shared" si="677"/>
        <v>0</v>
      </c>
      <c r="BT115" s="44">
        <f t="shared" si="677"/>
        <v>0</v>
      </c>
      <c r="BU115" s="44">
        <f t="shared" si="677"/>
        <v>0</v>
      </c>
      <c r="BV115" s="44">
        <f t="shared" si="677"/>
        <v>0</v>
      </c>
      <c r="BW115" s="44">
        <f t="shared" si="677"/>
        <v>0</v>
      </c>
      <c r="BX115" s="44">
        <f t="shared" si="677"/>
        <v>0</v>
      </c>
      <c r="BY115" s="44">
        <f t="shared" si="677"/>
        <v>0</v>
      </c>
      <c r="BZ115" s="44">
        <f t="shared" si="677"/>
        <v>0</v>
      </c>
      <c r="CA115" s="44">
        <f t="shared" si="677"/>
        <v>0</v>
      </c>
      <c r="CB115" s="44">
        <f t="shared" si="677"/>
        <v>0</v>
      </c>
      <c r="CC115" s="44">
        <f t="shared" si="677"/>
        <v>0</v>
      </c>
      <c r="CD115" s="44">
        <f t="shared" si="677"/>
        <v>0</v>
      </c>
      <c r="CE115" s="44">
        <f t="shared" si="677"/>
        <v>0</v>
      </c>
      <c r="CF115" s="44">
        <f t="shared" si="677"/>
        <v>0</v>
      </c>
      <c r="CG115" s="44">
        <f t="shared" si="677"/>
        <v>0</v>
      </c>
      <c r="CH115" s="44">
        <f t="shared" si="677"/>
        <v>0</v>
      </c>
      <c r="CI115" s="44">
        <f t="shared" si="677"/>
        <v>0</v>
      </c>
      <c r="CJ115" s="44">
        <f t="shared" si="677"/>
        <v>0</v>
      </c>
      <c r="CK115" s="44">
        <f t="shared" si="677"/>
        <v>0</v>
      </c>
      <c r="CL115" s="44">
        <f t="shared" si="677"/>
        <v>0</v>
      </c>
      <c r="CM115" s="44">
        <f t="shared" si="677"/>
        <v>0</v>
      </c>
      <c r="CN115" s="44">
        <f t="shared" si="677"/>
        <v>0</v>
      </c>
      <c r="CO115" s="44">
        <f t="shared" si="677"/>
        <v>0</v>
      </c>
      <c r="CP115" s="44">
        <f t="shared" si="677"/>
        <v>0</v>
      </c>
      <c r="CQ115" s="44">
        <f t="shared" si="677"/>
        <v>0</v>
      </c>
      <c r="CR115" s="44">
        <f t="shared" si="677"/>
        <v>0</v>
      </c>
      <c r="CS115" s="44">
        <f t="shared" si="677"/>
        <v>0</v>
      </c>
      <c r="CT115" s="44">
        <f t="shared" si="677"/>
        <v>0</v>
      </c>
      <c r="CU115" s="44">
        <f t="shared" si="677"/>
        <v>0</v>
      </c>
      <c r="CV115" s="44">
        <f t="shared" si="677"/>
        <v>0</v>
      </c>
      <c r="CW115" s="44">
        <f t="shared" si="677"/>
        <v>0</v>
      </c>
      <c r="CX115" s="44">
        <f t="shared" si="677"/>
        <v>0</v>
      </c>
      <c r="CY115" s="44">
        <f t="shared" si="677"/>
        <v>0</v>
      </c>
      <c r="CZ115" s="44">
        <f t="shared" si="677"/>
        <v>0</v>
      </c>
      <c r="DA115" s="44">
        <f t="shared" si="677"/>
        <v>0</v>
      </c>
      <c r="DB115" s="44">
        <f t="shared" si="677"/>
        <v>0</v>
      </c>
      <c r="DC115" s="44">
        <f t="shared" si="677"/>
        <v>0</v>
      </c>
      <c r="DD115" s="44">
        <f t="shared" si="677"/>
        <v>0</v>
      </c>
      <c r="DE115" s="44">
        <f t="shared" si="677"/>
        <v>0</v>
      </c>
      <c r="DF115" s="44">
        <f t="shared" si="677"/>
        <v>0</v>
      </c>
      <c r="DG115" s="44">
        <f t="shared" si="677"/>
        <v>0</v>
      </c>
      <c r="DH115" s="44">
        <f t="shared" si="677"/>
        <v>0</v>
      </c>
      <c r="DI115" s="44">
        <f t="shared" si="677"/>
        <v>0</v>
      </c>
      <c r="DJ115" s="44">
        <f t="shared" si="677"/>
        <v>0</v>
      </c>
      <c r="DK115" s="44">
        <f t="shared" si="677"/>
        <v>0</v>
      </c>
      <c r="DL115" s="44">
        <f t="shared" si="677"/>
        <v>0</v>
      </c>
      <c r="DM115" s="44">
        <f t="shared" si="677"/>
        <v>0</v>
      </c>
      <c r="DN115" s="44">
        <f t="shared" si="677"/>
        <v>0</v>
      </c>
      <c r="DO115" s="44">
        <f t="shared" si="677"/>
        <v>0</v>
      </c>
      <c r="DP115" s="44">
        <f t="shared" si="677"/>
        <v>0</v>
      </c>
      <c r="DQ115" s="44">
        <f t="shared" si="677"/>
        <v>0</v>
      </c>
      <c r="DR115" s="44">
        <f t="shared" si="677"/>
        <v>0</v>
      </c>
      <c r="DS115" s="44">
        <f t="shared" si="677"/>
        <v>0</v>
      </c>
      <c r="DT115" s="44">
        <f t="shared" si="677"/>
        <v>0</v>
      </c>
      <c r="DU115" s="44">
        <f t="shared" si="677"/>
        <v>0</v>
      </c>
      <c r="DV115" s="44">
        <f t="shared" si="677"/>
        <v>0</v>
      </c>
      <c r="DW115" s="44">
        <f t="shared" si="677"/>
        <v>0</v>
      </c>
      <c r="DX115" s="44">
        <f t="shared" si="677"/>
        <v>0</v>
      </c>
      <c r="DY115" s="44">
        <f t="shared" si="677"/>
        <v>0</v>
      </c>
      <c r="DZ115" s="44">
        <f t="shared" si="677"/>
        <v>0</v>
      </c>
      <c r="EA115" s="44">
        <f t="shared" si="677"/>
        <v>0</v>
      </c>
      <c r="EB115" s="44">
        <f t="shared" si="677"/>
        <v>0</v>
      </c>
      <c r="EC115" s="44">
        <f t="shared" ref="EC115:GN115" si="678">+EC114*EC113*1000</f>
        <v>0</v>
      </c>
      <c r="ED115" s="44">
        <f t="shared" si="678"/>
        <v>0</v>
      </c>
      <c r="EE115" s="44">
        <f t="shared" si="678"/>
        <v>0</v>
      </c>
      <c r="EF115" s="44">
        <f t="shared" si="678"/>
        <v>0</v>
      </c>
      <c r="EG115" s="44">
        <f t="shared" si="678"/>
        <v>0</v>
      </c>
      <c r="EH115" s="44">
        <f t="shared" si="678"/>
        <v>0</v>
      </c>
      <c r="EI115" s="44">
        <f t="shared" si="678"/>
        <v>0</v>
      </c>
      <c r="EJ115" s="44">
        <f t="shared" si="678"/>
        <v>0</v>
      </c>
      <c r="EK115" s="44">
        <f t="shared" si="678"/>
        <v>0</v>
      </c>
      <c r="EL115" s="44">
        <f t="shared" si="678"/>
        <v>0</v>
      </c>
      <c r="EM115" s="44">
        <f t="shared" si="678"/>
        <v>0</v>
      </c>
      <c r="EN115" s="44">
        <f t="shared" si="678"/>
        <v>0</v>
      </c>
      <c r="EO115" s="44">
        <f t="shared" si="678"/>
        <v>0</v>
      </c>
      <c r="EP115" s="44">
        <f t="shared" si="678"/>
        <v>0</v>
      </c>
      <c r="EQ115" s="44">
        <f t="shared" si="678"/>
        <v>0</v>
      </c>
      <c r="ER115" s="44">
        <f t="shared" si="678"/>
        <v>0</v>
      </c>
      <c r="ES115" s="44">
        <f t="shared" si="678"/>
        <v>0</v>
      </c>
      <c r="ET115" s="44">
        <f t="shared" si="678"/>
        <v>0</v>
      </c>
      <c r="EU115" s="44">
        <f t="shared" si="678"/>
        <v>0</v>
      </c>
      <c r="EV115" s="44">
        <f t="shared" si="678"/>
        <v>0</v>
      </c>
      <c r="EW115" s="44">
        <f t="shared" si="678"/>
        <v>0</v>
      </c>
      <c r="EX115" s="44">
        <f t="shared" si="678"/>
        <v>0</v>
      </c>
      <c r="EY115" s="44">
        <f t="shared" si="678"/>
        <v>0</v>
      </c>
      <c r="EZ115" s="44">
        <f t="shared" si="678"/>
        <v>0</v>
      </c>
      <c r="FA115" s="44">
        <f t="shared" si="678"/>
        <v>0</v>
      </c>
      <c r="FB115" s="44">
        <f t="shared" si="678"/>
        <v>0</v>
      </c>
      <c r="FC115" s="44">
        <f t="shared" si="678"/>
        <v>0</v>
      </c>
      <c r="FD115" s="44">
        <f t="shared" si="678"/>
        <v>0</v>
      </c>
      <c r="FE115" s="44">
        <f t="shared" si="678"/>
        <v>0</v>
      </c>
      <c r="FF115" s="44">
        <f t="shared" si="678"/>
        <v>0</v>
      </c>
      <c r="FG115" s="44">
        <f t="shared" si="678"/>
        <v>0</v>
      </c>
      <c r="FH115" s="44">
        <f t="shared" si="678"/>
        <v>0</v>
      </c>
      <c r="FI115" s="44">
        <f t="shared" si="678"/>
        <v>0</v>
      </c>
      <c r="FJ115" s="44">
        <f t="shared" si="678"/>
        <v>0</v>
      </c>
      <c r="FK115" s="44">
        <f t="shared" si="678"/>
        <v>0</v>
      </c>
      <c r="FL115" s="44">
        <f t="shared" si="678"/>
        <v>0</v>
      </c>
      <c r="FM115" s="44">
        <f t="shared" si="678"/>
        <v>0</v>
      </c>
      <c r="FN115" s="44">
        <f t="shared" si="678"/>
        <v>0</v>
      </c>
      <c r="FO115" s="44">
        <f t="shared" si="678"/>
        <v>0</v>
      </c>
      <c r="FP115" s="44">
        <f t="shared" si="678"/>
        <v>0</v>
      </c>
      <c r="FQ115" s="44">
        <f t="shared" si="678"/>
        <v>0</v>
      </c>
      <c r="FR115" s="44">
        <f t="shared" si="678"/>
        <v>0</v>
      </c>
      <c r="FS115" s="44">
        <f t="shared" si="678"/>
        <v>0</v>
      </c>
      <c r="FT115" s="44">
        <f t="shared" si="678"/>
        <v>0</v>
      </c>
      <c r="FU115" s="44">
        <f t="shared" si="678"/>
        <v>0</v>
      </c>
      <c r="FV115" s="44">
        <f t="shared" si="678"/>
        <v>0</v>
      </c>
      <c r="FW115" s="44">
        <f t="shared" si="678"/>
        <v>0</v>
      </c>
      <c r="FX115" s="44">
        <f t="shared" si="678"/>
        <v>0</v>
      </c>
      <c r="FY115" s="44">
        <f t="shared" si="678"/>
        <v>0</v>
      </c>
      <c r="FZ115" s="44">
        <f t="shared" si="678"/>
        <v>0</v>
      </c>
      <c r="GA115" s="44">
        <f t="shared" si="678"/>
        <v>0</v>
      </c>
      <c r="GB115" s="44">
        <f t="shared" si="678"/>
        <v>0</v>
      </c>
      <c r="GC115" s="44">
        <f t="shared" si="678"/>
        <v>0</v>
      </c>
      <c r="GD115" s="44">
        <f t="shared" si="678"/>
        <v>0</v>
      </c>
      <c r="GE115" s="44">
        <f t="shared" si="678"/>
        <v>0</v>
      </c>
      <c r="GF115" s="44">
        <f t="shared" si="678"/>
        <v>0</v>
      </c>
      <c r="GG115" s="44">
        <f t="shared" si="678"/>
        <v>0</v>
      </c>
      <c r="GH115" s="44">
        <f t="shared" si="678"/>
        <v>0</v>
      </c>
      <c r="GI115" s="44">
        <f t="shared" si="678"/>
        <v>0</v>
      </c>
      <c r="GJ115" s="44">
        <f t="shared" si="678"/>
        <v>0</v>
      </c>
      <c r="GK115" s="44">
        <f t="shared" si="678"/>
        <v>0</v>
      </c>
      <c r="GL115" s="44">
        <f t="shared" si="678"/>
        <v>0</v>
      </c>
      <c r="GM115" s="44">
        <f t="shared" si="678"/>
        <v>0</v>
      </c>
      <c r="GN115" s="44">
        <f t="shared" si="678"/>
        <v>0</v>
      </c>
      <c r="GO115" s="44">
        <f t="shared" ref="GO115:IZ115" si="679">+GO114*GO113*1000</f>
        <v>0</v>
      </c>
      <c r="GP115" s="44">
        <f t="shared" si="679"/>
        <v>0</v>
      </c>
      <c r="GQ115" s="44">
        <f t="shared" si="679"/>
        <v>0</v>
      </c>
      <c r="GR115" s="44">
        <f t="shared" si="679"/>
        <v>0</v>
      </c>
      <c r="GS115" s="44">
        <f t="shared" si="679"/>
        <v>0</v>
      </c>
      <c r="GT115" s="44">
        <f t="shared" si="679"/>
        <v>0</v>
      </c>
      <c r="GU115" s="44">
        <f t="shared" si="679"/>
        <v>0</v>
      </c>
      <c r="GV115" s="44">
        <f t="shared" si="679"/>
        <v>0</v>
      </c>
      <c r="GW115" s="44">
        <f t="shared" si="679"/>
        <v>0</v>
      </c>
      <c r="GX115" s="44">
        <f t="shared" si="679"/>
        <v>0</v>
      </c>
      <c r="GY115" s="44">
        <f t="shared" si="679"/>
        <v>0</v>
      </c>
      <c r="GZ115" s="44">
        <f t="shared" si="679"/>
        <v>0</v>
      </c>
      <c r="HA115" s="44">
        <f t="shared" si="679"/>
        <v>0</v>
      </c>
      <c r="HB115" s="44">
        <f t="shared" si="679"/>
        <v>0</v>
      </c>
      <c r="HC115" s="44">
        <f t="shared" si="679"/>
        <v>0</v>
      </c>
      <c r="HD115" s="44">
        <f t="shared" si="679"/>
        <v>0</v>
      </c>
      <c r="HE115" s="44">
        <f t="shared" si="679"/>
        <v>0</v>
      </c>
      <c r="HF115" s="44">
        <f t="shared" si="679"/>
        <v>0</v>
      </c>
      <c r="HG115" s="44">
        <f t="shared" si="679"/>
        <v>0</v>
      </c>
      <c r="HH115" s="44">
        <f t="shared" si="679"/>
        <v>0</v>
      </c>
      <c r="HI115" s="44">
        <f t="shared" si="679"/>
        <v>0</v>
      </c>
      <c r="HJ115" s="44">
        <f t="shared" si="679"/>
        <v>0</v>
      </c>
      <c r="HK115" s="44">
        <f t="shared" si="679"/>
        <v>0</v>
      </c>
      <c r="HL115" s="44">
        <f t="shared" si="679"/>
        <v>0</v>
      </c>
      <c r="HM115" s="44">
        <f t="shared" si="679"/>
        <v>0</v>
      </c>
      <c r="HN115" s="44">
        <f t="shared" si="679"/>
        <v>0</v>
      </c>
      <c r="HO115" s="44">
        <f t="shared" si="679"/>
        <v>0</v>
      </c>
      <c r="HP115" s="44">
        <f t="shared" si="679"/>
        <v>0</v>
      </c>
      <c r="HQ115" s="44">
        <f t="shared" si="679"/>
        <v>0</v>
      </c>
      <c r="HR115" s="44">
        <f t="shared" si="679"/>
        <v>0</v>
      </c>
      <c r="HS115" s="44">
        <f t="shared" si="679"/>
        <v>0</v>
      </c>
      <c r="HT115" s="44">
        <f t="shared" si="679"/>
        <v>0</v>
      </c>
      <c r="HU115" s="44">
        <f t="shared" si="679"/>
        <v>0</v>
      </c>
      <c r="HV115" s="44">
        <f t="shared" si="679"/>
        <v>0</v>
      </c>
      <c r="HW115" s="44">
        <f t="shared" si="679"/>
        <v>0</v>
      </c>
      <c r="HX115" s="44">
        <f t="shared" si="679"/>
        <v>0</v>
      </c>
      <c r="HY115" s="44">
        <f t="shared" si="679"/>
        <v>0</v>
      </c>
      <c r="HZ115" s="44">
        <f t="shared" si="679"/>
        <v>0</v>
      </c>
      <c r="IA115" s="44">
        <f t="shared" si="679"/>
        <v>0</v>
      </c>
      <c r="IB115" s="44">
        <f t="shared" si="679"/>
        <v>0</v>
      </c>
      <c r="IC115" s="44">
        <f t="shared" si="679"/>
        <v>0</v>
      </c>
      <c r="ID115" s="44">
        <f t="shared" si="679"/>
        <v>0</v>
      </c>
      <c r="IE115" s="44">
        <f t="shared" si="679"/>
        <v>0</v>
      </c>
      <c r="IF115" s="44">
        <f t="shared" si="679"/>
        <v>0</v>
      </c>
      <c r="IG115" s="44">
        <f t="shared" si="679"/>
        <v>0</v>
      </c>
      <c r="IH115" s="44">
        <f t="shared" si="679"/>
        <v>0</v>
      </c>
      <c r="II115" s="44">
        <f t="shared" si="679"/>
        <v>0</v>
      </c>
      <c r="IJ115" s="44">
        <f t="shared" si="679"/>
        <v>0</v>
      </c>
      <c r="IK115" s="44">
        <f t="shared" si="679"/>
        <v>0</v>
      </c>
      <c r="IL115" s="44">
        <f t="shared" si="679"/>
        <v>0</v>
      </c>
      <c r="IM115" s="44">
        <f t="shared" si="679"/>
        <v>0</v>
      </c>
      <c r="IN115" s="44">
        <f t="shared" si="679"/>
        <v>0</v>
      </c>
      <c r="IO115" s="44">
        <f t="shared" si="679"/>
        <v>0</v>
      </c>
      <c r="IP115" s="44">
        <f t="shared" si="679"/>
        <v>0</v>
      </c>
      <c r="IQ115" s="44">
        <f t="shared" si="679"/>
        <v>0</v>
      </c>
      <c r="IR115" s="44">
        <f t="shared" si="679"/>
        <v>0</v>
      </c>
      <c r="IS115" s="44">
        <f t="shared" si="679"/>
        <v>0</v>
      </c>
      <c r="IT115" s="44">
        <f t="shared" si="679"/>
        <v>0</v>
      </c>
      <c r="IU115" s="44">
        <f t="shared" si="679"/>
        <v>0</v>
      </c>
      <c r="IV115" s="44">
        <f t="shared" si="679"/>
        <v>0</v>
      </c>
      <c r="IW115" s="44">
        <f t="shared" si="679"/>
        <v>0</v>
      </c>
      <c r="IX115" s="44">
        <f t="shared" si="679"/>
        <v>0</v>
      </c>
      <c r="IY115" s="44">
        <f t="shared" si="679"/>
        <v>0</v>
      </c>
      <c r="IZ115" s="44">
        <f t="shared" si="679"/>
        <v>0</v>
      </c>
      <c r="JA115" s="44">
        <f t="shared" ref="JA115:LL115" si="680">+JA114*JA113*1000</f>
        <v>0</v>
      </c>
      <c r="JB115" s="44">
        <f t="shared" si="680"/>
        <v>0</v>
      </c>
      <c r="JC115" s="44">
        <f t="shared" si="680"/>
        <v>0</v>
      </c>
      <c r="JD115" s="44">
        <f t="shared" si="680"/>
        <v>0</v>
      </c>
      <c r="JE115" s="44">
        <f t="shared" si="680"/>
        <v>0</v>
      </c>
      <c r="JF115" s="44">
        <f t="shared" si="680"/>
        <v>0</v>
      </c>
      <c r="JG115" s="44">
        <f t="shared" si="680"/>
        <v>0</v>
      </c>
      <c r="JH115" s="44">
        <f t="shared" si="680"/>
        <v>0</v>
      </c>
      <c r="JI115" s="44">
        <f t="shared" si="680"/>
        <v>0</v>
      </c>
      <c r="JJ115" s="44">
        <f t="shared" si="680"/>
        <v>0</v>
      </c>
      <c r="JK115" s="44">
        <f t="shared" si="680"/>
        <v>0</v>
      </c>
      <c r="JL115" s="44">
        <f t="shared" si="680"/>
        <v>0</v>
      </c>
      <c r="JM115" s="44">
        <f t="shared" si="680"/>
        <v>0</v>
      </c>
      <c r="JN115" s="44">
        <f t="shared" si="680"/>
        <v>0</v>
      </c>
      <c r="JO115" s="44">
        <f t="shared" si="680"/>
        <v>0</v>
      </c>
      <c r="JP115" s="44">
        <f t="shared" si="680"/>
        <v>0</v>
      </c>
      <c r="JQ115" s="44">
        <f t="shared" si="680"/>
        <v>0</v>
      </c>
      <c r="JR115" s="44">
        <f t="shared" si="680"/>
        <v>0</v>
      </c>
      <c r="JS115" s="44">
        <f t="shared" si="680"/>
        <v>0</v>
      </c>
      <c r="JT115" s="44">
        <f t="shared" si="680"/>
        <v>0</v>
      </c>
      <c r="JU115" s="44">
        <f t="shared" si="680"/>
        <v>0</v>
      </c>
      <c r="JV115" s="44">
        <f t="shared" si="680"/>
        <v>0</v>
      </c>
      <c r="JW115" s="44">
        <f t="shared" si="680"/>
        <v>0</v>
      </c>
      <c r="JX115" s="44">
        <f t="shared" si="680"/>
        <v>0</v>
      </c>
      <c r="JY115" s="44">
        <f t="shared" si="680"/>
        <v>0</v>
      </c>
      <c r="JZ115" s="44">
        <f t="shared" si="680"/>
        <v>0</v>
      </c>
      <c r="KA115" s="44">
        <f t="shared" si="680"/>
        <v>0</v>
      </c>
      <c r="KB115" s="44">
        <f t="shared" si="680"/>
        <v>0</v>
      </c>
      <c r="KC115" s="44">
        <f t="shared" si="680"/>
        <v>0</v>
      </c>
      <c r="KD115" s="44">
        <f t="shared" si="680"/>
        <v>0</v>
      </c>
      <c r="KE115" s="44">
        <f t="shared" si="680"/>
        <v>0</v>
      </c>
      <c r="KF115" s="44">
        <f t="shared" si="680"/>
        <v>0</v>
      </c>
      <c r="KG115" s="44">
        <f t="shared" si="680"/>
        <v>0</v>
      </c>
      <c r="KH115" s="44">
        <f t="shared" si="680"/>
        <v>0</v>
      </c>
      <c r="KI115" s="44">
        <f t="shared" si="680"/>
        <v>0</v>
      </c>
      <c r="KJ115" s="44">
        <f t="shared" si="680"/>
        <v>0</v>
      </c>
      <c r="KK115" s="44">
        <f t="shared" si="680"/>
        <v>0</v>
      </c>
      <c r="KL115" s="44">
        <f t="shared" si="680"/>
        <v>0</v>
      </c>
      <c r="KM115" s="44">
        <f t="shared" si="680"/>
        <v>0</v>
      </c>
      <c r="KN115" s="44">
        <f t="shared" si="680"/>
        <v>0</v>
      </c>
      <c r="KO115" s="44">
        <f t="shared" si="680"/>
        <v>0</v>
      </c>
      <c r="KP115" s="44">
        <f t="shared" si="680"/>
        <v>0</v>
      </c>
      <c r="KQ115" s="44">
        <f t="shared" si="680"/>
        <v>0</v>
      </c>
      <c r="KR115" s="44">
        <f t="shared" si="680"/>
        <v>0</v>
      </c>
      <c r="KS115" s="44">
        <f t="shared" si="680"/>
        <v>0</v>
      </c>
      <c r="KT115" s="44">
        <f t="shared" si="680"/>
        <v>0</v>
      </c>
      <c r="KU115" s="44">
        <f t="shared" si="680"/>
        <v>0</v>
      </c>
      <c r="KV115" s="44">
        <f t="shared" si="680"/>
        <v>0</v>
      </c>
      <c r="KW115" s="44">
        <f t="shared" si="680"/>
        <v>0</v>
      </c>
      <c r="KX115" s="44">
        <f t="shared" si="680"/>
        <v>0</v>
      </c>
      <c r="KY115" s="44">
        <f t="shared" si="680"/>
        <v>0</v>
      </c>
      <c r="KZ115" s="44">
        <f t="shared" si="680"/>
        <v>0</v>
      </c>
      <c r="LA115" s="44">
        <f t="shared" si="680"/>
        <v>0</v>
      </c>
      <c r="LB115" s="44">
        <f t="shared" si="680"/>
        <v>0</v>
      </c>
      <c r="LC115" s="44">
        <f t="shared" si="680"/>
        <v>0</v>
      </c>
      <c r="LD115" s="44">
        <f t="shared" si="680"/>
        <v>0</v>
      </c>
      <c r="LE115" s="44">
        <f t="shared" si="680"/>
        <v>0</v>
      </c>
      <c r="LF115" s="44">
        <f t="shared" si="680"/>
        <v>0</v>
      </c>
      <c r="LG115" s="44">
        <f t="shared" si="680"/>
        <v>0</v>
      </c>
      <c r="LH115" s="44">
        <f t="shared" si="680"/>
        <v>0</v>
      </c>
      <c r="LI115" s="44">
        <f t="shared" si="680"/>
        <v>0</v>
      </c>
      <c r="LJ115" s="44">
        <f t="shared" si="680"/>
        <v>0</v>
      </c>
      <c r="LK115" s="44">
        <f t="shared" si="680"/>
        <v>0</v>
      </c>
      <c r="LL115" s="44">
        <f t="shared" si="680"/>
        <v>0</v>
      </c>
      <c r="LM115" s="44">
        <f t="shared" ref="LM115:MZ115" si="681">+LM114*LM113*1000</f>
        <v>0</v>
      </c>
      <c r="LN115" s="44">
        <f t="shared" si="681"/>
        <v>0</v>
      </c>
      <c r="LO115" s="44">
        <f t="shared" si="681"/>
        <v>0</v>
      </c>
      <c r="LP115" s="44">
        <f t="shared" si="681"/>
        <v>0</v>
      </c>
      <c r="LQ115" s="44">
        <f t="shared" si="681"/>
        <v>0</v>
      </c>
      <c r="LR115" s="44">
        <f t="shared" si="681"/>
        <v>0</v>
      </c>
      <c r="LS115" s="44">
        <f t="shared" si="681"/>
        <v>0</v>
      </c>
      <c r="LT115" s="44">
        <f t="shared" si="681"/>
        <v>0</v>
      </c>
      <c r="LU115" s="44">
        <f t="shared" si="681"/>
        <v>0</v>
      </c>
      <c r="LV115" s="44">
        <f t="shared" si="681"/>
        <v>0</v>
      </c>
      <c r="LW115" s="44">
        <f t="shared" si="681"/>
        <v>0</v>
      </c>
      <c r="LX115" s="44">
        <f t="shared" si="681"/>
        <v>0</v>
      </c>
      <c r="LY115" s="44">
        <f t="shared" si="681"/>
        <v>0</v>
      </c>
      <c r="LZ115" s="44">
        <f t="shared" si="681"/>
        <v>0</v>
      </c>
      <c r="MA115" s="44">
        <f t="shared" si="681"/>
        <v>0</v>
      </c>
      <c r="MB115" s="44">
        <f t="shared" si="681"/>
        <v>0</v>
      </c>
      <c r="MC115" s="44">
        <f t="shared" si="681"/>
        <v>0</v>
      </c>
      <c r="MD115" s="44">
        <f t="shared" si="681"/>
        <v>0</v>
      </c>
      <c r="ME115" s="44">
        <f t="shared" si="681"/>
        <v>0</v>
      </c>
      <c r="MF115" s="44">
        <f t="shared" si="681"/>
        <v>0</v>
      </c>
      <c r="MG115" s="44">
        <f t="shared" si="681"/>
        <v>0</v>
      </c>
      <c r="MH115" s="44">
        <f t="shared" si="681"/>
        <v>0</v>
      </c>
      <c r="MI115" s="44">
        <f t="shared" si="681"/>
        <v>0</v>
      </c>
      <c r="MJ115" s="44">
        <f t="shared" si="681"/>
        <v>0</v>
      </c>
      <c r="MK115" s="44">
        <f t="shared" si="681"/>
        <v>0</v>
      </c>
      <c r="ML115" s="44">
        <f t="shared" si="681"/>
        <v>0</v>
      </c>
      <c r="MM115" s="44">
        <f t="shared" si="681"/>
        <v>0</v>
      </c>
      <c r="MN115" s="44">
        <f t="shared" si="681"/>
        <v>0</v>
      </c>
      <c r="MO115" s="44">
        <f t="shared" si="681"/>
        <v>0</v>
      </c>
      <c r="MP115" s="44">
        <f t="shared" si="681"/>
        <v>0</v>
      </c>
      <c r="MQ115" s="44">
        <f t="shared" si="681"/>
        <v>0</v>
      </c>
      <c r="MR115" s="44">
        <f t="shared" si="681"/>
        <v>0</v>
      </c>
      <c r="MS115" s="44">
        <f t="shared" si="681"/>
        <v>0</v>
      </c>
      <c r="MT115" s="44">
        <f t="shared" si="681"/>
        <v>0</v>
      </c>
      <c r="MU115" s="44">
        <f t="shared" si="681"/>
        <v>0</v>
      </c>
      <c r="MV115" s="44">
        <f t="shared" si="681"/>
        <v>0</v>
      </c>
      <c r="MW115" s="44">
        <f t="shared" si="681"/>
        <v>0</v>
      </c>
      <c r="MX115" s="44">
        <f t="shared" si="681"/>
        <v>0</v>
      </c>
      <c r="MY115" s="44">
        <f t="shared" si="681"/>
        <v>0</v>
      </c>
      <c r="MZ115" s="44">
        <f t="shared" si="681"/>
        <v>0</v>
      </c>
      <c r="NB115" s="19" t="str">
        <f t="shared" si="672"/>
        <v>Capacity (kW)</v>
      </c>
      <c r="NC115" s="6">
        <f t="shared" si="673"/>
        <v>0</v>
      </c>
      <c r="ND115" s="6">
        <f t="shared" si="673"/>
        <v>0</v>
      </c>
      <c r="NE115" s="6">
        <f t="shared" si="673"/>
        <v>0</v>
      </c>
      <c r="NF115" s="6">
        <f t="shared" si="673"/>
        <v>0</v>
      </c>
      <c r="NG115" s="6">
        <f t="shared" si="673"/>
        <v>0</v>
      </c>
      <c r="NH115" s="6">
        <f t="shared" si="673"/>
        <v>0</v>
      </c>
      <c r="NI115" s="6">
        <f t="shared" si="673"/>
        <v>0</v>
      </c>
      <c r="NJ115" s="6">
        <f t="shared" si="673"/>
        <v>0</v>
      </c>
      <c r="NK115" s="6">
        <f t="shared" si="673"/>
        <v>0</v>
      </c>
      <c r="NL115" s="6">
        <f t="shared" si="673"/>
        <v>0</v>
      </c>
      <c r="NM115" s="6">
        <f t="shared" si="674"/>
        <v>0</v>
      </c>
      <c r="NN115" s="6">
        <f t="shared" si="674"/>
        <v>0</v>
      </c>
      <c r="NO115" s="6">
        <f t="shared" si="674"/>
        <v>0</v>
      </c>
      <c r="NP115" s="6">
        <f t="shared" si="674"/>
        <v>0</v>
      </c>
      <c r="NQ115" s="6">
        <f t="shared" si="674"/>
        <v>0</v>
      </c>
      <c r="NR115" s="6">
        <f t="shared" si="674"/>
        <v>0</v>
      </c>
      <c r="NS115" s="6">
        <f t="shared" si="674"/>
        <v>0</v>
      </c>
      <c r="NT115" s="6">
        <f t="shared" si="674"/>
        <v>0</v>
      </c>
      <c r="NU115" s="6">
        <f t="shared" si="674"/>
        <v>0</v>
      </c>
      <c r="NV115" s="6">
        <f t="shared" si="674"/>
        <v>0</v>
      </c>
      <c r="NW115" s="6">
        <f t="shared" si="675"/>
        <v>0</v>
      </c>
      <c r="NX115" s="6">
        <f t="shared" si="675"/>
        <v>0</v>
      </c>
      <c r="NY115" s="6">
        <f t="shared" si="675"/>
        <v>0</v>
      </c>
      <c r="NZ115" s="6">
        <f t="shared" si="675"/>
        <v>0</v>
      </c>
      <c r="OA115" s="6">
        <f t="shared" si="675"/>
        <v>0</v>
      </c>
      <c r="OB115" s="6">
        <f t="shared" si="675"/>
        <v>0</v>
      </c>
      <c r="OC115" s="6">
        <f t="shared" si="675"/>
        <v>0</v>
      </c>
      <c r="OD115" s="6">
        <f t="shared" si="675"/>
        <v>0</v>
      </c>
      <c r="OE115" s="6">
        <f t="shared" si="675"/>
        <v>0</v>
      </c>
      <c r="OF115" s="6">
        <f t="shared" si="675"/>
        <v>0</v>
      </c>
      <c r="OH115" s="58" t="str">
        <f>_xlfn.CONCAT(C113," ",D115)</f>
        <v>Stony Brook Station Capacity (kW)</v>
      </c>
    </row>
    <row r="116" spans="2:398" x14ac:dyDescent="0.25">
      <c r="C116" s="3"/>
      <c r="D116" s="19" t="s">
        <v>1</v>
      </c>
      <c r="E116" s="15">
        <f>SUMIFS(CP_Forecast!$F$5:$F$38,CP_Forecast!$E$5:$E$38,Capacity_Charges!E$6)</f>
        <v>5.2969999999999997</v>
      </c>
      <c r="F116" s="15">
        <f>SUMIFS(CP_Forecast!$F$5:$F$38,CP_Forecast!$E$5:$E$38,Capacity_Charges!F$6)</f>
        <v>5.2969999999999997</v>
      </c>
      <c r="G116" s="15">
        <f>SUMIFS(CP_Forecast!$F$5:$F$38,CP_Forecast!$E$5:$E$38,Capacity_Charges!G$6)</f>
        <v>5.2969999999999997</v>
      </c>
      <c r="H116" s="15">
        <f>SUMIFS(CP_Forecast!$F$5:$F$38,CP_Forecast!$E$5:$E$38,Capacity_Charges!H$6)</f>
        <v>5.2969999999999997</v>
      </c>
      <c r="I116" s="15">
        <f>SUMIFS(CP_Forecast!$F$5:$F$38,CP_Forecast!$E$5:$E$38,Capacity_Charges!I$6)</f>
        <v>5.2969999999999997</v>
      </c>
      <c r="J116" s="15">
        <f>SUMIFS(CP_Forecast!$F$5:$F$38,CP_Forecast!$E$5:$E$38,Capacity_Charges!J$6)</f>
        <v>4.6310000000000002</v>
      </c>
      <c r="K116" s="15">
        <f>SUMIFS(CP_Forecast!$F$5:$F$38,CP_Forecast!$E$5:$E$38,Capacity_Charges!K$6)</f>
        <v>4.6310000000000002</v>
      </c>
      <c r="L116" s="15">
        <f>SUMIFS(CP_Forecast!$F$5:$F$38,CP_Forecast!$E$5:$E$38,Capacity_Charges!L$6)</f>
        <v>4.6310000000000002</v>
      </c>
      <c r="M116" s="15">
        <f>SUMIFS(CP_Forecast!$F$5:$F$38,CP_Forecast!$E$5:$E$38,Capacity_Charges!M$6)</f>
        <v>4.6310000000000002</v>
      </c>
      <c r="N116" s="15">
        <f>SUMIFS(CP_Forecast!$F$5:$F$38,CP_Forecast!$E$5:$E$38,Capacity_Charges!N$6)</f>
        <v>4.6310000000000002</v>
      </c>
      <c r="O116" s="15">
        <f>SUMIFS(CP_Forecast!$F$5:$F$38,CP_Forecast!$E$5:$E$38,Capacity_Charges!O$6)</f>
        <v>4.6310000000000002</v>
      </c>
      <c r="P116" s="15">
        <f>SUMIFS(CP_Forecast!$F$5:$F$38,CP_Forecast!$E$5:$E$38,Capacity_Charges!P$6)</f>
        <v>4.6310000000000002</v>
      </c>
      <c r="Q116" s="15">
        <f>SUMIFS(CP_Forecast!$F$5:$F$38,CP_Forecast!$E$5:$E$38,Capacity_Charges!Q$6)</f>
        <v>4.6310000000000002</v>
      </c>
      <c r="R116" s="15">
        <f>SUMIFS(CP_Forecast!$F$5:$F$38,CP_Forecast!$E$5:$E$38,Capacity_Charges!R$6)</f>
        <v>4.6310000000000002</v>
      </c>
      <c r="S116" s="15">
        <f>SUMIFS(CP_Forecast!$F$5:$F$38,CP_Forecast!$E$5:$E$38,Capacity_Charges!S$6)</f>
        <v>4.6310000000000002</v>
      </c>
      <c r="T116" s="15">
        <f>SUMIFS(CP_Forecast!$F$5:$F$38,CP_Forecast!$E$5:$E$38,Capacity_Charges!T$6)</f>
        <v>4.6310000000000002</v>
      </c>
      <c r="U116" s="15">
        <f>SUMIFS(CP_Forecast!$F$5:$F$38,CP_Forecast!$E$5:$E$38,Capacity_Charges!U$6)</f>
        <v>4.6310000000000002</v>
      </c>
      <c r="V116" s="15">
        <f>SUMIFS(CP_Forecast!$F$5:$F$38,CP_Forecast!$E$5:$E$38,Capacity_Charges!V$6)</f>
        <v>3.8</v>
      </c>
      <c r="W116" s="15">
        <f>SUMIFS(CP_Forecast!$F$5:$F$38,CP_Forecast!$E$5:$E$38,Capacity_Charges!W$6)</f>
        <v>3.8</v>
      </c>
      <c r="X116" s="15">
        <f>SUMIFS(CP_Forecast!$F$5:$F$38,CP_Forecast!$E$5:$E$38,Capacity_Charges!X$6)</f>
        <v>3.8</v>
      </c>
      <c r="Y116" s="15">
        <f>SUMIFS(CP_Forecast!$F$5:$F$38,CP_Forecast!$E$5:$E$38,Capacity_Charges!Y$6)</f>
        <v>3.8</v>
      </c>
      <c r="Z116" s="15">
        <f>SUMIFS(CP_Forecast!$F$5:$F$38,CP_Forecast!$E$5:$E$38,Capacity_Charges!Z$6)</f>
        <v>3.8</v>
      </c>
      <c r="AA116" s="15">
        <f>SUMIFS(CP_Forecast!$F$5:$F$38,CP_Forecast!$E$5:$E$38,Capacity_Charges!AA$6)</f>
        <v>3.8</v>
      </c>
      <c r="AB116" s="15">
        <f>SUMIFS(CP_Forecast!$F$5:$F$38,CP_Forecast!$E$5:$E$38,Capacity_Charges!AB$6)</f>
        <v>3.8</v>
      </c>
      <c r="AC116" s="15">
        <f>SUMIFS(CP_Forecast!$F$5:$F$38,CP_Forecast!$E$5:$E$38,Capacity_Charges!AC$6)</f>
        <v>3.8</v>
      </c>
      <c r="AD116" s="15">
        <f>SUMIFS(CP_Forecast!$F$5:$F$38,CP_Forecast!$E$5:$E$38,Capacity_Charges!AD$6)</f>
        <v>3.8</v>
      </c>
      <c r="AE116" s="15">
        <f>SUMIFS(CP_Forecast!$F$5:$F$38,CP_Forecast!$E$5:$E$38,Capacity_Charges!AE$6)</f>
        <v>3.8</v>
      </c>
      <c r="AF116" s="15">
        <f>SUMIFS(CP_Forecast!$F$5:$F$38,CP_Forecast!$E$5:$E$38,Capacity_Charges!AF$6)</f>
        <v>3.8</v>
      </c>
      <c r="AG116" s="15">
        <f>SUMIFS(CP_Forecast!$F$5:$F$38,CP_Forecast!$E$5:$E$38,Capacity_Charges!AG$6)</f>
        <v>3.8</v>
      </c>
      <c r="AH116" s="15">
        <f>SUMIFS(CP_Forecast!$F$5:$F$38,CP_Forecast!$E$5:$E$38,Capacity_Charges!AH$6)</f>
        <v>2.0009999999999999</v>
      </c>
      <c r="AI116" s="15">
        <f>SUMIFS(CP_Forecast!$F$5:$F$38,CP_Forecast!$E$5:$E$38,Capacity_Charges!AI$6)</f>
        <v>2.0009999999999999</v>
      </c>
      <c r="AJ116" s="15">
        <f>SUMIFS(CP_Forecast!$F$5:$F$38,CP_Forecast!$E$5:$E$38,Capacity_Charges!AJ$6)</f>
        <v>2.0009999999999999</v>
      </c>
      <c r="AK116" s="15">
        <f>SUMIFS(CP_Forecast!$F$5:$F$38,CP_Forecast!$E$5:$E$38,Capacity_Charges!AK$6)</f>
        <v>2.0009999999999999</v>
      </c>
      <c r="AL116" s="15">
        <f>SUMIFS(CP_Forecast!$F$5:$F$38,CP_Forecast!$E$5:$E$38,Capacity_Charges!AL$6)</f>
        <v>2.0009999999999999</v>
      </c>
      <c r="AM116" s="15">
        <f>SUMIFS(CP_Forecast!$F$5:$F$38,CP_Forecast!$E$5:$E$38,Capacity_Charges!AM$6)</f>
        <v>2.0009999999999999</v>
      </c>
      <c r="AN116" s="15">
        <f>SUMIFS(CP_Forecast!$F$5:$F$38,CP_Forecast!$E$5:$E$38,Capacity_Charges!AN$6)</f>
        <v>2.0009999999999999</v>
      </c>
      <c r="AO116" s="15">
        <f>SUMIFS(CP_Forecast!$F$5:$F$38,CP_Forecast!$E$5:$E$38,Capacity_Charges!AO$6)</f>
        <v>2.0009999999999999</v>
      </c>
      <c r="AP116" s="15">
        <f>SUMIFS(CP_Forecast!$F$5:$F$38,CP_Forecast!$E$5:$E$38,Capacity_Charges!AP$6)</f>
        <v>2.0009999999999999</v>
      </c>
      <c r="AQ116" s="15">
        <f>SUMIFS(CP_Forecast!$F$5:$F$38,CP_Forecast!$E$5:$E$38,Capacity_Charges!AQ$6)</f>
        <v>2.0009999999999999</v>
      </c>
      <c r="AR116" s="15">
        <f>SUMIFS(CP_Forecast!$F$5:$F$38,CP_Forecast!$E$5:$E$38,Capacity_Charges!AR$6)</f>
        <v>2.0009999999999999</v>
      </c>
      <c r="AS116" s="15">
        <f>SUMIFS(CP_Forecast!$F$5:$F$38,CP_Forecast!$E$5:$E$38,Capacity_Charges!AS$6)</f>
        <v>2.0009999999999999</v>
      </c>
      <c r="AT116" s="15">
        <f>SUMIFS(CP_Forecast!$F$5:$F$38,CP_Forecast!$E$5:$E$38,Capacity_Charges!AT$6)</f>
        <v>2.4769999999999999</v>
      </c>
      <c r="AU116" s="15">
        <f>SUMIFS(CP_Forecast!$F$5:$F$38,CP_Forecast!$E$5:$E$38,Capacity_Charges!AU$6)</f>
        <v>2.4769999999999999</v>
      </c>
      <c r="AV116" s="15">
        <f>SUMIFS(CP_Forecast!$F$5:$F$38,CP_Forecast!$E$5:$E$38,Capacity_Charges!AV$6)</f>
        <v>2.4769999999999999</v>
      </c>
      <c r="AW116" s="15">
        <f>SUMIFS(CP_Forecast!$F$5:$F$38,CP_Forecast!$E$5:$E$38,Capacity_Charges!AW$6)</f>
        <v>2.4769999999999999</v>
      </c>
      <c r="AX116" s="15">
        <f>SUMIFS(CP_Forecast!$F$5:$F$38,CP_Forecast!$E$5:$E$38,Capacity_Charges!AX$6)</f>
        <v>2.4769999999999999</v>
      </c>
      <c r="AY116" s="15">
        <f>SUMIFS(CP_Forecast!$F$5:$F$38,CP_Forecast!$E$5:$E$38,Capacity_Charges!AY$6)</f>
        <v>2.4769999999999999</v>
      </c>
      <c r="AZ116" s="15">
        <f>SUMIFS(CP_Forecast!$F$5:$F$38,CP_Forecast!$E$5:$E$38,Capacity_Charges!AZ$6)</f>
        <v>2.4769999999999999</v>
      </c>
      <c r="BA116" s="15">
        <f>SUMIFS(CP_Forecast!$F$5:$F$38,CP_Forecast!$E$5:$E$38,Capacity_Charges!BA$6)</f>
        <v>2.4769999999999999</v>
      </c>
      <c r="BB116" s="15">
        <f>SUMIFS(CP_Forecast!$F$5:$F$38,CP_Forecast!$E$5:$E$38,Capacity_Charges!BB$6)</f>
        <v>2.4769999999999999</v>
      </c>
      <c r="BC116" s="15">
        <f>SUMIFS(CP_Forecast!$F$5:$F$38,CP_Forecast!$E$5:$E$38,Capacity_Charges!BC$6)</f>
        <v>2.4769999999999999</v>
      </c>
      <c r="BD116" s="15">
        <f>SUMIFS(CP_Forecast!$F$5:$F$38,CP_Forecast!$E$5:$E$38,Capacity_Charges!BD$6)</f>
        <v>2.4769999999999999</v>
      </c>
      <c r="BE116" s="15">
        <f>SUMIFS(CP_Forecast!$F$5:$F$38,CP_Forecast!$E$5:$E$38,Capacity_Charges!BE$6)</f>
        <v>2.4769999999999999</v>
      </c>
      <c r="BF116" s="15">
        <f>SUMIFS(CP_Forecast!$F$5:$F$38,CP_Forecast!$E$5:$E$38,Capacity_Charges!BF$6)</f>
        <v>2.5310000000000001</v>
      </c>
      <c r="BG116" s="15">
        <f>SUMIFS(CP_Forecast!$F$5:$F$38,CP_Forecast!$E$5:$E$38,Capacity_Charges!BG$6)</f>
        <v>2.5310000000000001</v>
      </c>
      <c r="BH116" s="15">
        <f>SUMIFS(CP_Forecast!$F$5:$F$38,CP_Forecast!$E$5:$E$38,Capacity_Charges!BH$6)</f>
        <v>2.5310000000000001</v>
      </c>
      <c r="BI116" s="15">
        <f>SUMIFS(CP_Forecast!$F$5:$F$38,CP_Forecast!$E$5:$E$38,Capacity_Charges!BI$6)</f>
        <v>2.5310000000000001</v>
      </c>
      <c r="BJ116" s="15">
        <f>SUMIFS(CP_Forecast!$F$5:$F$38,CP_Forecast!$E$5:$E$38,Capacity_Charges!BJ$6)</f>
        <v>2.5310000000000001</v>
      </c>
      <c r="BK116" s="15">
        <f>SUMIFS(CP_Forecast!$F$5:$F$38,CP_Forecast!$E$5:$E$38,Capacity_Charges!BK$6)</f>
        <v>2.5310000000000001</v>
      </c>
      <c r="BL116" s="15">
        <f>SUMIFS(CP_Forecast!$F$5:$F$38,CP_Forecast!$E$5:$E$38,Capacity_Charges!BL$6)</f>
        <v>2.5310000000000001</v>
      </c>
      <c r="BM116" s="15">
        <f>SUMIFS(CP_Forecast!$F$5:$F$38,CP_Forecast!$E$5:$E$38,Capacity_Charges!BM$6)</f>
        <v>2.5310000000000001</v>
      </c>
      <c r="BN116" s="15">
        <f>SUMIFS(CP_Forecast!$F$5:$F$38,CP_Forecast!$E$5:$E$38,Capacity_Charges!BN$6)</f>
        <v>2.5310000000000001</v>
      </c>
      <c r="BO116" s="15">
        <f>SUMIFS(CP_Forecast!$F$5:$F$38,CP_Forecast!$E$5:$E$38,Capacity_Charges!BO$6)</f>
        <v>2.5310000000000001</v>
      </c>
      <c r="BP116" s="15">
        <f>SUMIFS(CP_Forecast!$F$5:$F$38,CP_Forecast!$E$5:$E$38,Capacity_Charges!BP$6)</f>
        <v>2.5310000000000001</v>
      </c>
      <c r="BQ116" s="15">
        <f>SUMIFS(CP_Forecast!$F$5:$F$38,CP_Forecast!$E$5:$E$38,Capacity_Charges!BQ$6)</f>
        <v>2.5310000000000001</v>
      </c>
      <c r="BR116" s="15">
        <f>SUMIFS(CP_Forecast!$F$5:$F$38,CP_Forecast!$E$5:$E$38,Capacity_Charges!BR$6)</f>
        <v>3.5</v>
      </c>
      <c r="BS116" s="15">
        <f>SUMIFS(CP_Forecast!$F$5:$F$38,CP_Forecast!$E$5:$E$38,Capacity_Charges!BS$6)</f>
        <v>3.5</v>
      </c>
      <c r="BT116" s="15">
        <f>SUMIFS(CP_Forecast!$F$5:$F$38,CP_Forecast!$E$5:$E$38,Capacity_Charges!BT$6)</f>
        <v>3.5</v>
      </c>
      <c r="BU116" s="15">
        <f>SUMIFS(CP_Forecast!$F$5:$F$38,CP_Forecast!$E$5:$E$38,Capacity_Charges!BU$6)</f>
        <v>3.5</v>
      </c>
      <c r="BV116" s="15">
        <f>SUMIFS(CP_Forecast!$F$5:$F$38,CP_Forecast!$E$5:$E$38,Capacity_Charges!BV$6)</f>
        <v>3.5</v>
      </c>
      <c r="BW116" s="15">
        <f>SUMIFS(CP_Forecast!$F$5:$F$38,CP_Forecast!$E$5:$E$38,Capacity_Charges!BW$6)</f>
        <v>3.5</v>
      </c>
      <c r="BX116" s="15">
        <f>SUMIFS(CP_Forecast!$F$5:$F$38,CP_Forecast!$E$5:$E$38,Capacity_Charges!BX$6)</f>
        <v>3.5</v>
      </c>
      <c r="BY116" s="15">
        <f>SUMIFS(CP_Forecast!$F$5:$F$38,CP_Forecast!$E$5:$E$38,Capacity_Charges!BY$6)</f>
        <v>3.5</v>
      </c>
      <c r="BZ116" s="15">
        <f>SUMIFS(CP_Forecast!$F$5:$F$38,CP_Forecast!$E$5:$E$38,Capacity_Charges!BZ$6)</f>
        <v>3.5</v>
      </c>
      <c r="CA116" s="15">
        <f>SUMIFS(CP_Forecast!$F$5:$F$38,CP_Forecast!$E$5:$E$38,Capacity_Charges!CA$6)</f>
        <v>3.5</v>
      </c>
      <c r="CB116" s="15">
        <f>SUMIFS(CP_Forecast!$F$5:$F$38,CP_Forecast!$E$5:$E$38,Capacity_Charges!CB$6)</f>
        <v>3.5</v>
      </c>
      <c r="CC116" s="15">
        <f>SUMIFS(CP_Forecast!$F$5:$F$38,CP_Forecast!$E$5:$E$38,Capacity_Charges!CC$6)</f>
        <v>3.5</v>
      </c>
      <c r="CD116" s="15">
        <f>SUMIFS(CP_Forecast!$F$5:$F$38,CP_Forecast!$E$5:$E$38,Capacity_Charges!CD$6)</f>
        <v>4.25</v>
      </c>
      <c r="CE116" s="15">
        <f>SUMIFS(CP_Forecast!$F$5:$F$38,CP_Forecast!$E$5:$E$38,Capacity_Charges!CE$6)</f>
        <v>4.25</v>
      </c>
      <c r="CF116" s="15">
        <f>SUMIFS(CP_Forecast!$F$5:$F$38,CP_Forecast!$E$5:$E$38,Capacity_Charges!CF$6)</f>
        <v>4.25</v>
      </c>
      <c r="CG116" s="15">
        <f>SUMIFS(CP_Forecast!$F$5:$F$38,CP_Forecast!$E$5:$E$38,Capacity_Charges!CG$6)</f>
        <v>4.25</v>
      </c>
      <c r="CH116" s="15">
        <f>SUMIFS(CP_Forecast!$F$5:$F$38,CP_Forecast!$E$5:$E$38,Capacity_Charges!CH$6)</f>
        <v>4.25</v>
      </c>
      <c r="CI116" s="15">
        <f>SUMIFS(CP_Forecast!$F$5:$F$38,CP_Forecast!$E$5:$E$38,Capacity_Charges!CI$6)</f>
        <v>4.25</v>
      </c>
      <c r="CJ116" s="15">
        <f>SUMIFS(CP_Forecast!$F$5:$F$38,CP_Forecast!$E$5:$E$38,Capacity_Charges!CJ$6)</f>
        <v>4.25</v>
      </c>
      <c r="CK116" s="15">
        <f>SUMIFS(CP_Forecast!$F$5:$F$38,CP_Forecast!$E$5:$E$38,Capacity_Charges!CK$6)</f>
        <v>4.25</v>
      </c>
      <c r="CL116" s="15">
        <f>SUMIFS(CP_Forecast!$F$5:$F$38,CP_Forecast!$E$5:$E$38,Capacity_Charges!CL$6)</f>
        <v>4.25</v>
      </c>
      <c r="CM116" s="15">
        <f>SUMIFS(CP_Forecast!$F$5:$F$38,CP_Forecast!$E$5:$E$38,Capacity_Charges!CM$6)</f>
        <v>4.25</v>
      </c>
      <c r="CN116" s="15">
        <f>SUMIFS(CP_Forecast!$F$5:$F$38,CP_Forecast!$E$5:$E$38,Capacity_Charges!CN$6)</f>
        <v>4.25</v>
      </c>
      <c r="CO116" s="15">
        <f>SUMIFS(CP_Forecast!$F$5:$F$38,CP_Forecast!$E$5:$E$38,Capacity_Charges!CO$6)</f>
        <v>4.25</v>
      </c>
      <c r="CP116" s="15">
        <f>SUMIFS(CP_Forecast!$F$5:$F$38,CP_Forecast!$E$5:$E$38,Capacity_Charges!CP$6)</f>
        <v>5</v>
      </c>
      <c r="CQ116" s="15">
        <f>SUMIFS(CP_Forecast!$F$5:$F$38,CP_Forecast!$E$5:$E$38,Capacity_Charges!CQ$6)</f>
        <v>5</v>
      </c>
      <c r="CR116" s="15">
        <f>SUMIFS(CP_Forecast!$F$5:$F$38,CP_Forecast!$E$5:$E$38,Capacity_Charges!CR$6)</f>
        <v>5</v>
      </c>
      <c r="CS116" s="15">
        <f>SUMIFS(CP_Forecast!$F$5:$F$38,CP_Forecast!$E$5:$E$38,Capacity_Charges!CS$6)</f>
        <v>5</v>
      </c>
      <c r="CT116" s="15">
        <f>SUMIFS(CP_Forecast!$F$5:$F$38,CP_Forecast!$E$5:$E$38,Capacity_Charges!CT$6)</f>
        <v>5</v>
      </c>
      <c r="CU116" s="15">
        <f>SUMIFS(CP_Forecast!$F$5:$F$38,CP_Forecast!$E$5:$E$38,Capacity_Charges!CU$6)</f>
        <v>5</v>
      </c>
      <c r="CV116" s="15">
        <f>SUMIFS(CP_Forecast!$F$5:$F$38,CP_Forecast!$E$5:$E$38,Capacity_Charges!CV$6)</f>
        <v>5</v>
      </c>
      <c r="CW116" s="15">
        <f>SUMIFS(CP_Forecast!$F$5:$F$38,CP_Forecast!$E$5:$E$38,Capacity_Charges!CW$6)</f>
        <v>5</v>
      </c>
      <c r="CX116" s="15">
        <f>SUMIFS(CP_Forecast!$F$5:$F$38,CP_Forecast!$E$5:$E$38,Capacity_Charges!CX$6)</f>
        <v>5</v>
      </c>
      <c r="CY116" s="15">
        <f>SUMIFS(CP_Forecast!$F$5:$F$38,CP_Forecast!$E$5:$E$38,Capacity_Charges!CY$6)</f>
        <v>5</v>
      </c>
      <c r="CZ116" s="15">
        <f>SUMIFS(CP_Forecast!$F$5:$F$38,CP_Forecast!$E$5:$E$38,Capacity_Charges!CZ$6)</f>
        <v>5</v>
      </c>
      <c r="DA116" s="15">
        <f>SUMIFS(CP_Forecast!$F$5:$F$38,CP_Forecast!$E$5:$E$38,Capacity_Charges!DA$6)</f>
        <v>5</v>
      </c>
      <c r="DB116" s="15">
        <f>SUMIFS(CP_Forecast!$F$5:$F$38,CP_Forecast!$E$5:$E$38,Capacity_Charges!DB$6)</f>
        <v>5.15</v>
      </c>
      <c r="DC116" s="15">
        <f>SUMIFS(CP_Forecast!$F$5:$F$38,CP_Forecast!$E$5:$E$38,Capacity_Charges!DC$6)</f>
        <v>5.15</v>
      </c>
      <c r="DD116" s="15">
        <f>SUMIFS(CP_Forecast!$F$5:$F$38,CP_Forecast!$E$5:$E$38,Capacity_Charges!DD$6)</f>
        <v>5.15</v>
      </c>
      <c r="DE116" s="15">
        <f>SUMIFS(CP_Forecast!$F$5:$F$38,CP_Forecast!$E$5:$E$38,Capacity_Charges!DE$6)</f>
        <v>5.15</v>
      </c>
      <c r="DF116" s="15">
        <f>SUMIFS(CP_Forecast!$F$5:$F$38,CP_Forecast!$E$5:$E$38,Capacity_Charges!DF$6)</f>
        <v>5.15</v>
      </c>
      <c r="DG116" s="15">
        <f>SUMIFS(CP_Forecast!$F$5:$F$38,CP_Forecast!$E$5:$E$38,Capacity_Charges!DG$6)</f>
        <v>5.15</v>
      </c>
      <c r="DH116" s="15">
        <f>SUMIFS(CP_Forecast!$F$5:$F$38,CP_Forecast!$E$5:$E$38,Capacity_Charges!DH$6)</f>
        <v>5.15</v>
      </c>
      <c r="DI116" s="15">
        <f>SUMIFS(CP_Forecast!$F$5:$F$38,CP_Forecast!$E$5:$E$38,Capacity_Charges!DI$6)</f>
        <v>5.15</v>
      </c>
      <c r="DJ116" s="15">
        <f>SUMIFS(CP_Forecast!$F$5:$F$38,CP_Forecast!$E$5:$E$38,Capacity_Charges!DJ$6)</f>
        <v>5.15</v>
      </c>
      <c r="DK116" s="15">
        <f>SUMIFS(CP_Forecast!$F$5:$F$38,CP_Forecast!$E$5:$E$38,Capacity_Charges!DK$6)</f>
        <v>5.15</v>
      </c>
      <c r="DL116" s="15">
        <f>SUMIFS(CP_Forecast!$F$5:$F$38,CP_Forecast!$E$5:$E$38,Capacity_Charges!DL$6)</f>
        <v>5.15</v>
      </c>
      <c r="DM116" s="15">
        <f>SUMIFS(CP_Forecast!$F$5:$F$38,CP_Forecast!$E$5:$E$38,Capacity_Charges!DM$6)</f>
        <v>5.15</v>
      </c>
      <c r="DN116" s="15">
        <f>SUMIFS(CP_Forecast!$F$5:$F$38,CP_Forecast!$E$5:$E$38,Capacity_Charges!DN$6)</f>
        <v>5.3045000000000009</v>
      </c>
      <c r="DO116" s="15">
        <f>SUMIFS(CP_Forecast!$F$5:$F$38,CP_Forecast!$E$5:$E$38,Capacity_Charges!DO$6)</f>
        <v>5.3045000000000009</v>
      </c>
      <c r="DP116" s="15">
        <f>SUMIFS(CP_Forecast!$F$5:$F$38,CP_Forecast!$E$5:$E$38,Capacity_Charges!DP$6)</f>
        <v>5.3045000000000009</v>
      </c>
      <c r="DQ116" s="15">
        <f>SUMIFS(CP_Forecast!$F$5:$F$38,CP_Forecast!$E$5:$E$38,Capacity_Charges!DQ$6)</f>
        <v>5.3045000000000009</v>
      </c>
      <c r="DR116" s="15">
        <f>SUMIFS(CP_Forecast!$F$5:$F$38,CP_Forecast!$E$5:$E$38,Capacity_Charges!DR$6)</f>
        <v>5.3045000000000009</v>
      </c>
      <c r="DS116" s="15">
        <f>SUMIFS(CP_Forecast!$F$5:$F$38,CP_Forecast!$E$5:$E$38,Capacity_Charges!DS$6)</f>
        <v>5.3045000000000009</v>
      </c>
      <c r="DT116" s="15">
        <f>SUMIFS(CP_Forecast!$F$5:$F$38,CP_Forecast!$E$5:$E$38,Capacity_Charges!DT$6)</f>
        <v>5.3045000000000009</v>
      </c>
      <c r="DU116" s="15">
        <f>SUMIFS(CP_Forecast!$F$5:$F$38,CP_Forecast!$E$5:$E$38,Capacity_Charges!DU$6)</f>
        <v>5.3045000000000009</v>
      </c>
      <c r="DV116" s="15">
        <f>SUMIFS(CP_Forecast!$F$5:$F$38,CP_Forecast!$E$5:$E$38,Capacity_Charges!DV$6)</f>
        <v>5.3045000000000009</v>
      </c>
      <c r="DW116" s="15">
        <f>SUMIFS(CP_Forecast!$F$5:$F$38,CP_Forecast!$E$5:$E$38,Capacity_Charges!DW$6)</f>
        <v>5.3045000000000009</v>
      </c>
      <c r="DX116" s="15">
        <f>SUMIFS(CP_Forecast!$F$5:$F$38,CP_Forecast!$E$5:$E$38,Capacity_Charges!DX$6)</f>
        <v>5.3045000000000009</v>
      </c>
      <c r="DY116" s="15">
        <f>SUMIFS(CP_Forecast!$F$5:$F$38,CP_Forecast!$E$5:$E$38,Capacity_Charges!DY$6)</f>
        <v>5.3045000000000009</v>
      </c>
      <c r="DZ116" s="15">
        <f>SUMIFS(CP_Forecast!$F$5:$F$38,CP_Forecast!$E$5:$E$38,Capacity_Charges!DZ$6)</f>
        <v>5.4636350000000009</v>
      </c>
      <c r="EA116" s="15">
        <f>SUMIFS(CP_Forecast!$F$5:$F$38,CP_Forecast!$E$5:$E$38,Capacity_Charges!EA$6)</f>
        <v>5.4636350000000009</v>
      </c>
      <c r="EB116" s="15">
        <f>SUMIFS(CP_Forecast!$F$5:$F$38,CP_Forecast!$E$5:$E$38,Capacity_Charges!EB$6)</f>
        <v>5.4636350000000009</v>
      </c>
      <c r="EC116" s="15">
        <f>SUMIFS(CP_Forecast!$F$5:$F$38,CP_Forecast!$E$5:$E$38,Capacity_Charges!EC$6)</f>
        <v>5.4636350000000009</v>
      </c>
      <c r="ED116" s="15">
        <f>SUMIFS(CP_Forecast!$F$5:$F$38,CP_Forecast!$E$5:$E$38,Capacity_Charges!ED$6)</f>
        <v>5.4636350000000009</v>
      </c>
      <c r="EE116" s="15">
        <f>SUMIFS(CP_Forecast!$F$5:$F$38,CP_Forecast!$E$5:$E$38,Capacity_Charges!EE$6)</f>
        <v>5.4636350000000009</v>
      </c>
      <c r="EF116" s="15">
        <f>SUMIFS(CP_Forecast!$F$5:$F$38,CP_Forecast!$E$5:$E$38,Capacity_Charges!EF$6)</f>
        <v>5.4636350000000009</v>
      </c>
      <c r="EG116" s="15">
        <f>SUMIFS(CP_Forecast!$F$5:$F$38,CP_Forecast!$E$5:$E$38,Capacity_Charges!EG$6)</f>
        <v>5.4636350000000009</v>
      </c>
      <c r="EH116" s="15">
        <f>SUMIFS(CP_Forecast!$F$5:$F$38,CP_Forecast!$E$5:$E$38,Capacity_Charges!EH$6)</f>
        <v>5.4636350000000009</v>
      </c>
      <c r="EI116" s="15">
        <f>SUMIFS(CP_Forecast!$F$5:$F$38,CP_Forecast!$E$5:$E$38,Capacity_Charges!EI$6)</f>
        <v>5.4636350000000009</v>
      </c>
      <c r="EJ116" s="15">
        <f>SUMIFS(CP_Forecast!$F$5:$F$38,CP_Forecast!$E$5:$E$38,Capacity_Charges!EJ$6)</f>
        <v>5.4636350000000009</v>
      </c>
      <c r="EK116" s="15">
        <f>SUMIFS(CP_Forecast!$F$5:$F$38,CP_Forecast!$E$5:$E$38,Capacity_Charges!EK$6)</f>
        <v>5.4636350000000009</v>
      </c>
      <c r="EL116" s="15">
        <f>SUMIFS(CP_Forecast!$F$5:$F$38,CP_Forecast!$E$5:$E$38,Capacity_Charges!EL$6)</f>
        <v>5.6275440500000009</v>
      </c>
      <c r="EM116" s="15">
        <f>SUMIFS(CP_Forecast!$F$5:$F$38,CP_Forecast!$E$5:$E$38,Capacity_Charges!EM$6)</f>
        <v>5.6275440500000009</v>
      </c>
      <c r="EN116" s="15">
        <f>SUMIFS(CP_Forecast!$F$5:$F$38,CP_Forecast!$E$5:$E$38,Capacity_Charges!EN$6)</f>
        <v>5.6275440500000009</v>
      </c>
      <c r="EO116" s="15">
        <f>SUMIFS(CP_Forecast!$F$5:$F$38,CP_Forecast!$E$5:$E$38,Capacity_Charges!EO$6)</f>
        <v>5.6275440500000009</v>
      </c>
      <c r="EP116" s="15">
        <f>SUMIFS(CP_Forecast!$F$5:$F$38,CP_Forecast!$E$5:$E$38,Capacity_Charges!EP$6)</f>
        <v>5.6275440500000009</v>
      </c>
      <c r="EQ116" s="15">
        <f>SUMIFS(CP_Forecast!$F$5:$F$38,CP_Forecast!$E$5:$E$38,Capacity_Charges!EQ$6)</f>
        <v>5.6275440500000009</v>
      </c>
      <c r="ER116" s="15">
        <f>SUMIFS(CP_Forecast!$F$5:$F$38,CP_Forecast!$E$5:$E$38,Capacity_Charges!ER$6)</f>
        <v>5.6275440500000009</v>
      </c>
      <c r="ES116" s="15">
        <f>SUMIFS(CP_Forecast!$F$5:$F$38,CP_Forecast!$E$5:$E$38,Capacity_Charges!ES$6)</f>
        <v>5.6275440500000009</v>
      </c>
      <c r="ET116" s="15">
        <f>SUMIFS(CP_Forecast!$F$5:$F$38,CP_Forecast!$E$5:$E$38,Capacity_Charges!ET$6)</f>
        <v>5.6275440500000009</v>
      </c>
      <c r="EU116" s="15">
        <f>SUMIFS(CP_Forecast!$F$5:$F$38,CP_Forecast!$E$5:$E$38,Capacity_Charges!EU$6)</f>
        <v>5.6275440500000009</v>
      </c>
      <c r="EV116" s="15">
        <f>SUMIFS(CP_Forecast!$F$5:$F$38,CP_Forecast!$E$5:$E$38,Capacity_Charges!EV$6)</f>
        <v>5.6275440500000009</v>
      </c>
      <c r="EW116" s="15">
        <f>SUMIFS(CP_Forecast!$F$5:$F$38,CP_Forecast!$E$5:$E$38,Capacity_Charges!EW$6)</f>
        <v>5.6275440500000009</v>
      </c>
      <c r="EX116" s="15">
        <f>SUMIFS(CP_Forecast!$F$5:$F$38,CP_Forecast!$E$5:$E$38,Capacity_Charges!EX$6)</f>
        <v>5.796370371500001</v>
      </c>
      <c r="EY116" s="15">
        <f>SUMIFS(CP_Forecast!$F$5:$F$38,CP_Forecast!$E$5:$E$38,Capacity_Charges!EY$6)</f>
        <v>5.796370371500001</v>
      </c>
      <c r="EZ116" s="15">
        <f>SUMIFS(CP_Forecast!$F$5:$F$38,CP_Forecast!$E$5:$E$38,Capacity_Charges!EZ$6)</f>
        <v>5.796370371500001</v>
      </c>
      <c r="FA116" s="15">
        <f>SUMIFS(CP_Forecast!$F$5:$F$38,CP_Forecast!$E$5:$E$38,Capacity_Charges!FA$6)</f>
        <v>5.796370371500001</v>
      </c>
      <c r="FB116" s="15">
        <f>SUMIFS(CP_Forecast!$F$5:$F$38,CP_Forecast!$E$5:$E$38,Capacity_Charges!FB$6)</f>
        <v>5.796370371500001</v>
      </c>
      <c r="FC116" s="15">
        <f>SUMIFS(CP_Forecast!$F$5:$F$38,CP_Forecast!$E$5:$E$38,Capacity_Charges!FC$6)</f>
        <v>5.796370371500001</v>
      </c>
      <c r="FD116" s="15">
        <f>SUMIFS(CP_Forecast!$F$5:$F$38,CP_Forecast!$E$5:$E$38,Capacity_Charges!FD$6)</f>
        <v>5.796370371500001</v>
      </c>
      <c r="FE116" s="15">
        <f>SUMIFS(CP_Forecast!$F$5:$F$38,CP_Forecast!$E$5:$E$38,Capacity_Charges!FE$6)</f>
        <v>5.796370371500001</v>
      </c>
      <c r="FF116" s="15">
        <f>SUMIFS(CP_Forecast!$F$5:$F$38,CP_Forecast!$E$5:$E$38,Capacity_Charges!FF$6)</f>
        <v>5.796370371500001</v>
      </c>
      <c r="FG116" s="15">
        <f>SUMIFS(CP_Forecast!$F$5:$F$38,CP_Forecast!$E$5:$E$38,Capacity_Charges!FG$6)</f>
        <v>5.796370371500001</v>
      </c>
      <c r="FH116" s="15">
        <f>SUMIFS(CP_Forecast!$F$5:$F$38,CP_Forecast!$E$5:$E$38,Capacity_Charges!FH$6)</f>
        <v>5.796370371500001</v>
      </c>
      <c r="FI116" s="15">
        <f>SUMIFS(CP_Forecast!$F$5:$F$38,CP_Forecast!$E$5:$E$38,Capacity_Charges!FI$6)</f>
        <v>5.796370371500001</v>
      </c>
      <c r="FJ116" s="15">
        <f>SUMIFS(CP_Forecast!$F$5:$F$38,CP_Forecast!$E$5:$E$38,Capacity_Charges!FJ$6)</f>
        <v>5.9702614826450011</v>
      </c>
      <c r="FK116" s="15">
        <f>SUMIFS(CP_Forecast!$F$5:$F$38,CP_Forecast!$E$5:$E$38,Capacity_Charges!FK$6)</f>
        <v>5.9702614826450011</v>
      </c>
      <c r="FL116" s="15">
        <f>SUMIFS(CP_Forecast!$F$5:$F$38,CP_Forecast!$E$5:$E$38,Capacity_Charges!FL$6)</f>
        <v>5.9702614826450011</v>
      </c>
      <c r="FM116" s="15">
        <f>SUMIFS(CP_Forecast!$F$5:$F$38,CP_Forecast!$E$5:$E$38,Capacity_Charges!FM$6)</f>
        <v>5.9702614826450011</v>
      </c>
      <c r="FN116" s="15">
        <f>SUMIFS(CP_Forecast!$F$5:$F$38,CP_Forecast!$E$5:$E$38,Capacity_Charges!FN$6)</f>
        <v>5.9702614826450011</v>
      </c>
      <c r="FO116" s="15">
        <f>SUMIFS(CP_Forecast!$F$5:$F$38,CP_Forecast!$E$5:$E$38,Capacity_Charges!FO$6)</f>
        <v>5.9702614826450011</v>
      </c>
      <c r="FP116" s="15">
        <f>SUMIFS(CP_Forecast!$F$5:$F$38,CP_Forecast!$E$5:$E$38,Capacity_Charges!FP$6)</f>
        <v>5.9702614826450011</v>
      </c>
      <c r="FQ116" s="15">
        <f>SUMIFS(CP_Forecast!$F$5:$F$38,CP_Forecast!$E$5:$E$38,Capacity_Charges!FQ$6)</f>
        <v>5.9702614826450011</v>
      </c>
      <c r="FR116" s="15">
        <f>SUMIFS(CP_Forecast!$F$5:$F$38,CP_Forecast!$E$5:$E$38,Capacity_Charges!FR$6)</f>
        <v>5.9702614826450011</v>
      </c>
      <c r="FS116" s="15">
        <f>SUMIFS(CP_Forecast!$F$5:$F$38,CP_Forecast!$E$5:$E$38,Capacity_Charges!FS$6)</f>
        <v>5.9702614826450011</v>
      </c>
      <c r="FT116" s="15">
        <f>SUMIFS(CP_Forecast!$F$5:$F$38,CP_Forecast!$E$5:$E$38,Capacity_Charges!FT$6)</f>
        <v>5.9702614826450011</v>
      </c>
      <c r="FU116" s="15">
        <f>SUMIFS(CP_Forecast!$F$5:$F$38,CP_Forecast!$E$5:$E$38,Capacity_Charges!FU$6)</f>
        <v>5.9702614826450011</v>
      </c>
      <c r="FV116" s="15">
        <f>SUMIFS(CP_Forecast!$F$5:$F$38,CP_Forecast!$E$5:$E$38,Capacity_Charges!FV$6)</f>
        <v>6.1493693271243517</v>
      </c>
      <c r="FW116" s="15">
        <f>SUMIFS(CP_Forecast!$F$5:$F$38,CP_Forecast!$E$5:$E$38,Capacity_Charges!FW$6)</f>
        <v>6.1493693271243517</v>
      </c>
      <c r="FX116" s="15">
        <f>SUMIFS(CP_Forecast!$F$5:$F$38,CP_Forecast!$E$5:$E$38,Capacity_Charges!FX$6)</f>
        <v>6.1493693271243517</v>
      </c>
      <c r="FY116" s="15">
        <f>SUMIFS(CP_Forecast!$F$5:$F$38,CP_Forecast!$E$5:$E$38,Capacity_Charges!FY$6)</f>
        <v>6.1493693271243517</v>
      </c>
      <c r="FZ116" s="15">
        <f>SUMIFS(CP_Forecast!$F$5:$F$38,CP_Forecast!$E$5:$E$38,Capacity_Charges!FZ$6)</f>
        <v>6.1493693271243517</v>
      </c>
      <c r="GA116" s="15">
        <f>SUMIFS(CP_Forecast!$F$5:$F$38,CP_Forecast!$E$5:$E$38,Capacity_Charges!GA$6)</f>
        <v>6.1493693271243517</v>
      </c>
      <c r="GB116" s="15">
        <f>SUMIFS(CP_Forecast!$F$5:$F$38,CP_Forecast!$E$5:$E$38,Capacity_Charges!GB$6)</f>
        <v>6.1493693271243517</v>
      </c>
      <c r="GC116" s="15">
        <f>SUMIFS(CP_Forecast!$F$5:$F$38,CP_Forecast!$E$5:$E$38,Capacity_Charges!GC$6)</f>
        <v>6.1493693271243517</v>
      </c>
      <c r="GD116" s="15">
        <f>SUMIFS(CP_Forecast!$F$5:$F$38,CP_Forecast!$E$5:$E$38,Capacity_Charges!GD$6)</f>
        <v>6.1493693271243517</v>
      </c>
      <c r="GE116" s="15">
        <f>SUMIFS(CP_Forecast!$F$5:$F$38,CP_Forecast!$E$5:$E$38,Capacity_Charges!GE$6)</f>
        <v>6.1493693271243517</v>
      </c>
      <c r="GF116" s="15">
        <f>SUMIFS(CP_Forecast!$F$5:$F$38,CP_Forecast!$E$5:$E$38,Capacity_Charges!GF$6)</f>
        <v>6.1493693271243517</v>
      </c>
      <c r="GG116" s="15">
        <f>SUMIFS(CP_Forecast!$F$5:$F$38,CP_Forecast!$E$5:$E$38,Capacity_Charges!GG$6)</f>
        <v>6.1493693271243517</v>
      </c>
      <c r="GH116" s="15">
        <f>SUMIFS(CP_Forecast!$F$5:$F$38,CP_Forecast!$E$5:$E$38,Capacity_Charges!GH$6)</f>
        <v>6.3338504069380823</v>
      </c>
      <c r="GI116" s="15">
        <f>SUMIFS(CP_Forecast!$F$5:$F$38,CP_Forecast!$E$5:$E$38,Capacity_Charges!GI$6)</f>
        <v>6.3338504069380823</v>
      </c>
      <c r="GJ116" s="15">
        <f>SUMIFS(CP_Forecast!$F$5:$F$38,CP_Forecast!$E$5:$E$38,Capacity_Charges!GJ$6)</f>
        <v>6.3338504069380823</v>
      </c>
      <c r="GK116" s="15">
        <f>SUMIFS(CP_Forecast!$F$5:$F$38,CP_Forecast!$E$5:$E$38,Capacity_Charges!GK$6)</f>
        <v>6.3338504069380823</v>
      </c>
      <c r="GL116" s="15">
        <f>SUMIFS(CP_Forecast!$F$5:$F$38,CP_Forecast!$E$5:$E$38,Capacity_Charges!GL$6)</f>
        <v>6.3338504069380823</v>
      </c>
      <c r="GM116" s="15">
        <f>SUMIFS(CP_Forecast!$F$5:$F$38,CP_Forecast!$E$5:$E$38,Capacity_Charges!GM$6)</f>
        <v>6.3338504069380823</v>
      </c>
      <c r="GN116" s="15">
        <f>SUMIFS(CP_Forecast!$F$5:$F$38,CP_Forecast!$E$5:$E$38,Capacity_Charges!GN$6)</f>
        <v>6.3338504069380823</v>
      </c>
      <c r="GO116" s="15">
        <f>SUMIFS(CP_Forecast!$F$5:$F$38,CP_Forecast!$E$5:$E$38,Capacity_Charges!GO$6)</f>
        <v>6.3338504069380823</v>
      </c>
      <c r="GP116" s="15">
        <f>SUMIFS(CP_Forecast!$F$5:$F$38,CP_Forecast!$E$5:$E$38,Capacity_Charges!GP$6)</f>
        <v>6.3338504069380823</v>
      </c>
      <c r="GQ116" s="15">
        <f>SUMIFS(CP_Forecast!$F$5:$F$38,CP_Forecast!$E$5:$E$38,Capacity_Charges!GQ$6)</f>
        <v>6.3338504069380823</v>
      </c>
      <c r="GR116" s="15">
        <f>SUMIFS(CP_Forecast!$F$5:$F$38,CP_Forecast!$E$5:$E$38,Capacity_Charges!GR$6)</f>
        <v>6.3338504069380823</v>
      </c>
      <c r="GS116" s="15">
        <f>SUMIFS(CP_Forecast!$F$5:$F$38,CP_Forecast!$E$5:$E$38,Capacity_Charges!GS$6)</f>
        <v>6.3338504069380823</v>
      </c>
      <c r="GT116" s="15">
        <f>SUMIFS(CP_Forecast!$F$5:$F$38,CP_Forecast!$E$5:$E$38,Capacity_Charges!GT$6)</f>
        <v>6.5238659191462247</v>
      </c>
      <c r="GU116" s="15">
        <f>SUMIFS(CP_Forecast!$F$5:$F$38,CP_Forecast!$E$5:$E$38,Capacity_Charges!GU$6)</f>
        <v>6.5238659191462247</v>
      </c>
      <c r="GV116" s="15">
        <f>SUMIFS(CP_Forecast!$F$5:$F$38,CP_Forecast!$E$5:$E$38,Capacity_Charges!GV$6)</f>
        <v>6.5238659191462247</v>
      </c>
      <c r="GW116" s="15">
        <f>SUMIFS(CP_Forecast!$F$5:$F$38,CP_Forecast!$E$5:$E$38,Capacity_Charges!GW$6)</f>
        <v>6.5238659191462247</v>
      </c>
      <c r="GX116" s="15">
        <f>SUMIFS(CP_Forecast!$F$5:$F$38,CP_Forecast!$E$5:$E$38,Capacity_Charges!GX$6)</f>
        <v>6.5238659191462247</v>
      </c>
      <c r="GY116" s="15">
        <f>SUMIFS(CP_Forecast!$F$5:$F$38,CP_Forecast!$E$5:$E$38,Capacity_Charges!GY$6)</f>
        <v>6.5238659191462247</v>
      </c>
      <c r="GZ116" s="15">
        <f>SUMIFS(CP_Forecast!$F$5:$F$38,CP_Forecast!$E$5:$E$38,Capacity_Charges!GZ$6)</f>
        <v>6.5238659191462247</v>
      </c>
      <c r="HA116" s="15">
        <f>SUMIFS(CP_Forecast!$F$5:$F$38,CP_Forecast!$E$5:$E$38,Capacity_Charges!HA$6)</f>
        <v>6.5238659191462247</v>
      </c>
      <c r="HB116" s="15">
        <f>SUMIFS(CP_Forecast!$F$5:$F$38,CP_Forecast!$E$5:$E$38,Capacity_Charges!HB$6)</f>
        <v>6.5238659191462247</v>
      </c>
      <c r="HC116" s="15">
        <f>SUMIFS(CP_Forecast!$F$5:$F$38,CP_Forecast!$E$5:$E$38,Capacity_Charges!HC$6)</f>
        <v>6.5238659191462247</v>
      </c>
      <c r="HD116" s="15">
        <f>SUMIFS(CP_Forecast!$F$5:$F$38,CP_Forecast!$E$5:$E$38,Capacity_Charges!HD$6)</f>
        <v>6.5238659191462247</v>
      </c>
      <c r="HE116" s="15">
        <f>SUMIFS(CP_Forecast!$F$5:$F$38,CP_Forecast!$E$5:$E$38,Capacity_Charges!HE$6)</f>
        <v>6.5238659191462247</v>
      </c>
      <c r="HF116" s="15">
        <f>SUMIFS(CP_Forecast!$F$5:$F$38,CP_Forecast!$E$5:$E$38,Capacity_Charges!HF$6)</f>
        <v>6.7195818967206113</v>
      </c>
      <c r="HG116" s="15">
        <f>SUMIFS(CP_Forecast!$F$5:$F$38,CP_Forecast!$E$5:$E$38,Capacity_Charges!HG$6)</f>
        <v>6.7195818967206113</v>
      </c>
      <c r="HH116" s="15">
        <f>SUMIFS(CP_Forecast!$F$5:$F$38,CP_Forecast!$E$5:$E$38,Capacity_Charges!HH$6)</f>
        <v>6.7195818967206113</v>
      </c>
      <c r="HI116" s="15">
        <f>SUMIFS(CP_Forecast!$F$5:$F$38,CP_Forecast!$E$5:$E$38,Capacity_Charges!HI$6)</f>
        <v>6.7195818967206113</v>
      </c>
      <c r="HJ116" s="15">
        <f>SUMIFS(CP_Forecast!$F$5:$F$38,CP_Forecast!$E$5:$E$38,Capacity_Charges!HJ$6)</f>
        <v>6.7195818967206113</v>
      </c>
      <c r="HK116" s="15">
        <f>SUMIFS(CP_Forecast!$F$5:$F$38,CP_Forecast!$E$5:$E$38,Capacity_Charges!HK$6)</f>
        <v>6.7195818967206113</v>
      </c>
      <c r="HL116" s="15">
        <f>SUMIFS(CP_Forecast!$F$5:$F$38,CP_Forecast!$E$5:$E$38,Capacity_Charges!HL$6)</f>
        <v>6.7195818967206113</v>
      </c>
      <c r="HM116" s="15">
        <f>SUMIFS(CP_Forecast!$F$5:$F$38,CP_Forecast!$E$5:$E$38,Capacity_Charges!HM$6)</f>
        <v>6.7195818967206113</v>
      </c>
      <c r="HN116" s="15">
        <f>SUMIFS(CP_Forecast!$F$5:$F$38,CP_Forecast!$E$5:$E$38,Capacity_Charges!HN$6)</f>
        <v>6.7195818967206113</v>
      </c>
      <c r="HO116" s="15">
        <f>SUMIFS(CP_Forecast!$F$5:$F$38,CP_Forecast!$E$5:$E$38,Capacity_Charges!HO$6)</f>
        <v>6.7195818967206113</v>
      </c>
      <c r="HP116" s="15">
        <f>SUMIFS(CP_Forecast!$F$5:$F$38,CP_Forecast!$E$5:$E$38,Capacity_Charges!HP$6)</f>
        <v>6.7195818967206113</v>
      </c>
      <c r="HQ116" s="15">
        <f>SUMIFS(CP_Forecast!$F$5:$F$38,CP_Forecast!$E$5:$E$38,Capacity_Charges!HQ$6)</f>
        <v>6.7195818967206113</v>
      </c>
      <c r="HR116" s="15">
        <f>SUMIFS(CP_Forecast!$F$5:$F$38,CP_Forecast!$E$5:$E$38,Capacity_Charges!HR$6)</f>
        <v>6.9211693536222301</v>
      </c>
      <c r="HS116" s="15">
        <f>SUMIFS(CP_Forecast!$F$5:$F$38,CP_Forecast!$E$5:$E$38,Capacity_Charges!HS$6)</f>
        <v>6.9211693536222301</v>
      </c>
      <c r="HT116" s="15">
        <f>SUMIFS(CP_Forecast!$F$5:$F$38,CP_Forecast!$E$5:$E$38,Capacity_Charges!HT$6)</f>
        <v>6.9211693536222301</v>
      </c>
      <c r="HU116" s="15">
        <f>SUMIFS(CP_Forecast!$F$5:$F$38,CP_Forecast!$E$5:$E$38,Capacity_Charges!HU$6)</f>
        <v>6.9211693536222301</v>
      </c>
      <c r="HV116" s="15">
        <f>SUMIFS(CP_Forecast!$F$5:$F$38,CP_Forecast!$E$5:$E$38,Capacity_Charges!HV$6)</f>
        <v>6.9211693536222301</v>
      </c>
      <c r="HW116" s="15">
        <f>SUMIFS(CP_Forecast!$F$5:$F$38,CP_Forecast!$E$5:$E$38,Capacity_Charges!HW$6)</f>
        <v>6.9211693536222301</v>
      </c>
      <c r="HX116" s="15">
        <f>SUMIFS(CP_Forecast!$F$5:$F$38,CP_Forecast!$E$5:$E$38,Capacity_Charges!HX$6)</f>
        <v>6.9211693536222301</v>
      </c>
      <c r="HY116" s="15">
        <f>SUMIFS(CP_Forecast!$F$5:$F$38,CP_Forecast!$E$5:$E$38,Capacity_Charges!HY$6)</f>
        <v>6.9211693536222301</v>
      </c>
      <c r="HZ116" s="15">
        <f>SUMIFS(CP_Forecast!$F$5:$F$38,CP_Forecast!$E$5:$E$38,Capacity_Charges!HZ$6)</f>
        <v>6.9211693536222301</v>
      </c>
      <c r="IA116" s="15">
        <f>SUMIFS(CP_Forecast!$F$5:$F$38,CP_Forecast!$E$5:$E$38,Capacity_Charges!IA$6)</f>
        <v>6.9211693536222301</v>
      </c>
      <c r="IB116" s="15">
        <f>SUMIFS(CP_Forecast!$F$5:$F$38,CP_Forecast!$E$5:$E$38,Capacity_Charges!IB$6)</f>
        <v>6.9211693536222301</v>
      </c>
      <c r="IC116" s="15">
        <f>SUMIFS(CP_Forecast!$F$5:$F$38,CP_Forecast!$E$5:$E$38,Capacity_Charges!IC$6)</f>
        <v>6.9211693536222301</v>
      </c>
      <c r="ID116" s="15">
        <f>SUMIFS(CP_Forecast!$F$5:$F$38,CP_Forecast!$E$5:$E$38,Capacity_Charges!ID$6)</f>
        <v>7.1288044342308972</v>
      </c>
      <c r="IE116" s="15">
        <f>SUMIFS(CP_Forecast!$F$5:$F$38,CP_Forecast!$E$5:$E$38,Capacity_Charges!IE$6)</f>
        <v>7.1288044342308972</v>
      </c>
      <c r="IF116" s="15">
        <f>SUMIFS(CP_Forecast!$F$5:$F$38,CP_Forecast!$E$5:$E$38,Capacity_Charges!IF$6)</f>
        <v>7.1288044342308972</v>
      </c>
      <c r="IG116" s="15">
        <f>SUMIFS(CP_Forecast!$F$5:$F$38,CP_Forecast!$E$5:$E$38,Capacity_Charges!IG$6)</f>
        <v>7.1288044342308972</v>
      </c>
      <c r="IH116" s="15">
        <f>SUMIFS(CP_Forecast!$F$5:$F$38,CP_Forecast!$E$5:$E$38,Capacity_Charges!IH$6)</f>
        <v>7.1288044342308972</v>
      </c>
      <c r="II116" s="15">
        <f>SUMIFS(CP_Forecast!$F$5:$F$38,CP_Forecast!$E$5:$E$38,Capacity_Charges!II$6)</f>
        <v>7.1288044342308972</v>
      </c>
      <c r="IJ116" s="15">
        <f>SUMIFS(CP_Forecast!$F$5:$F$38,CP_Forecast!$E$5:$E$38,Capacity_Charges!IJ$6)</f>
        <v>7.1288044342308972</v>
      </c>
      <c r="IK116" s="15">
        <f>SUMIFS(CP_Forecast!$F$5:$F$38,CP_Forecast!$E$5:$E$38,Capacity_Charges!IK$6)</f>
        <v>7.1288044342308972</v>
      </c>
      <c r="IL116" s="15">
        <f>SUMIFS(CP_Forecast!$F$5:$F$38,CP_Forecast!$E$5:$E$38,Capacity_Charges!IL$6)</f>
        <v>7.1288044342308972</v>
      </c>
      <c r="IM116" s="15">
        <f>SUMIFS(CP_Forecast!$F$5:$F$38,CP_Forecast!$E$5:$E$38,Capacity_Charges!IM$6)</f>
        <v>7.1288044342308972</v>
      </c>
      <c r="IN116" s="15">
        <f>SUMIFS(CP_Forecast!$F$5:$F$38,CP_Forecast!$E$5:$E$38,Capacity_Charges!IN$6)</f>
        <v>7.1288044342308972</v>
      </c>
      <c r="IO116" s="15">
        <f>SUMIFS(CP_Forecast!$F$5:$F$38,CP_Forecast!$E$5:$E$38,Capacity_Charges!IO$6)</f>
        <v>7.1288044342308972</v>
      </c>
      <c r="IP116" s="15">
        <f>SUMIFS(CP_Forecast!$F$5:$F$38,CP_Forecast!$E$5:$E$38,Capacity_Charges!IP$6)</f>
        <v>7.3426685672578245</v>
      </c>
      <c r="IQ116" s="15">
        <f>SUMIFS(CP_Forecast!$F$5:$F$38,CP_Forecast!$E$5:$E$38,Capacity_Charges!IQ$6)</f>
        <v>7.3426685672578245</v>
      </c>
      <c r="IR116" s="15">
        <f>SUMIFS(CP_Forecast!$F$5:$F$38,CP_Forecast!$E$5:$E$38,Capacity_Charges!IR$6)</f>
        <v>7.3426685672578245</v>
      </c>
      <c r="IS116" s="15">
        <f>SUMIFS(CP_Forecast!$F$5:$F$38,CP_Forecast!$E$5:$E$38,Capacity_Charges!IS$6)</f>
        <v>7.3426685672578245</v>
      </c>
      <c r="IT116" s="15">
        <f>SUMIFS(CP_Forecast!$F$5:$F$38,CP_Forecast!$E$5:$E$38,Capacity_Charges!IT$6)</f>
        <v>7.3426685672578245</v>
      </c>
      <c r="IU116" s="15">
        <f>SUMIFS(CP_Forecast!$F$5:$F$38,CP_Forecast!$E$5:$E$38,Capacity_Charges!IU$6)</f>
        <v>7.3426685672578245</v>
      </c>
      <c r="IV116" s="15">
        <f>SUMIFS(CP_Forecast!$F$5:$F$38,CP_Forecast!$E$5:$E$38,Capacity_Charges!IV$6)</f>
        <v>7.3426685672578245</v>
      </c>
      <c r="IW116" s="15">
        <f>SUMIFS(CP_Forecast!$F$5:$F$38,CP_Forecast!$E$5:$E$38,Capacity_Charges!IW$6)</f>
        <v>7.3426685672578245</v>
      </c>
      <c r="IX116" s="15">
        <f>SUMIFS(CP_Forecast!$F$5:$F$38,CP_Forecast!$E$5:$E$38,Capacity_Charges!IX$6)</f>
        <v>7.3426685672578245</v>
      </c>
      <c r="IY116" s="15">
        <f>SUMIFS(CP_Forecast!$F$5:$F$38,CP_Forecast!$E$5:$E$38,Capacity_Charges!IY$6)</f>
        <v>7.3426685672578245</v>
      </c>
      <c r="IZ116" s="15">
        <f>SUMIFS(CP_Forecast!$F$5:$F$38,CP_Forecast!$E$5:$E$38,Capacity_Charges!IZ$6)</f>
        <v>7.3426685672578245</v>
      </c>
      <c r="JA116" s="15">
        <f>SUMIFS(CP_Forecast!$F$5:$F$38,CP_Forecast!$E$5:$E$38,Capacity_Charges!JA$6)</f>
        <v>7.3426685672578245</v>
      </c>
      <c r="JB116" s="15">
        <f>SUMIFS(CP_Forecast!$F$5:$F$38,CP_Forecast!$E$5:$E$38,Capacity_Charges!JB$6)</f>
        <v>7.5629486242755597</v>
      </c>
      <c r="JC116" s="15">
        <f>SUMIFS(CP_Forecast!$F$5:$F$38,CP_Forecast!$E$5:$E$38,Capacity_Charges!JC$6)</f>
        <v>7.5629486242755597</v>
      </c>
      <c r="JD116" s="15">
        <f>SUMIFS(CP_Forecast!$F$5:$F$38,CP_Forecast!$E$5:$E$38,Capacity_Charges!JD$6)</f>
        <v>7.5629486242755597</v>
      </c>
      <c r="JE116" s="15">
        <f>SUMIFS(CP_Forecast!$F$5:$F$38,CP_Forecast!$E$5:$E$38,Capacity_Charges!JE$6)</f>
        <v>7.5629486242755597</v>
      </c>
      <c r="JF116" s="15">
        <f>SUMIFS(CP_Forecast!$F$5:$F$38,CP_Forecast!$E$5:$E$38,Capacity_Charges!JF$6)</f>
        <v>7.5629486242755597</v>
      </c>
      <c r="JG116" s="15">
        <f>SUMIFS(CP_Forecast!$F$5:$F$38,CP_Forecast!$E$5:$E$38,Capacity_Charges!JG$6)</f>
        <v>7.5629486242755597</v>
      </c>
      <c r="JH116" s="15">
        <f>SUMIFS(CP_Forecast!$F$5:$F$38,CP_Forecast!$E$5:$E$38,Capacity_Charges!JH$6)</f>
        <v>7.5629486242755597</v>
      </c>
      <c r="JI116" s="15">
        <f>SUMIFS(CP_Forecast!$F$5:$F$38,CP_Forecast!$E$5:$E$38,Capacity_Charges!JI$6)</f>
        <v>7.5629486242755597</v>
      </c>
      <c r="JJ116" s="15">
        <f>SUMIFS(CP_Forecast!$F$5:$F$38,CP_Forecast!$E$5:$E$38,Capacity_Charges!JJ$6)</f>
        <v>7.5629486242755597</v>
      </c>
      <c r="JK116" s="15">
        <f>SUMIFS(CP_Forecast!$F$5:$F$38,CP_Forecast!$E$5:$E$38,Capacity_Charges!JK$6)</f>
        <v>7.5629486242755597</v>
      </c>
      <c r="JL116" s="15">
        <f>SUMIFS(CP_Forecast!$F$5:$F$38,CP_Forecast!$E$5:$E$38,Capacity_Charges!JL$6)</f>
        <v>7.5629486242755597</v>
      </c>
      <c r="JM116" s="15">
        <f>SUMIFS(CP_Forecast!$F$5:$F$38,CP_Forecast!$E$5:$E$38,Capacity_Charges!JM$6)</f>
        <v>7.5629486242755597</v>
      </c>
      <c r="JN116" s="15">
        <f>SUMIFS(CP_Forecast!$F$5:$F$38,CP_Forecast!$E$5:$E$38,Capacity_Charges!JN$6)</f>
        <v>7.7898370830038264</v>
      </c>
      <c r="JO116" s="15">
        <f>SUMIFS(CP_Forecast!$F$5:$F$38,CP_Forecast!$E$5:$E$38,Capacity_Charges!JO$6)</f>
        <v>7.7898370830038264</v>
      </c>
      <c r="JP116" s="15">
        <f>SUMIFS(CP_Forecast!$F$5:$F$38,CP_Forecast!$E$5:$E$38,Capacity_Charges!JP$6)</f>
        <v>7.7898370830038264</v>
      </c>
      <c r="JQ116" s="15">
        <f>SUMIFS(CP_Forecast!$F$5:$F$38,CP_Forecast!$E$5:$E$38,Capacity_Charges!JQ$6)</f>
        <v>7.7898370830038264</v>
      </c>
      <c r="JR116" s="15">
        <f>SUMIFS(CP_Forecast!$F$5:$F$38,CP_Forecast!$E$5:$E$38,Capacity_Charges!JR$6)</f>
        <v>7.7898370830038264</v>
      </c>
      <c r="JS116" s="15">
        <f>SUMIFS(CP_Forecast!$F$5:$F$38,CP_Forecast!$E$5:$E$38,Capacity_Charges!JS$6)</f>
        <v>7.7898370830038264</v>
      </c>
      <c r="JT116" s="15">
        <f>SUMIFS(CP_Forecast!$F$5:$F$38,CP_Forecast!$E$5:$E$38,Capacity_Charges!JT$6)</f>
        <v>7.7898370830038264</v>
      </c>
      <c r="JU116" s="15">
        <f>SUMIFS(CP_Forecast!$F$5:$F$38,CP_Forecast!$E$5:$E$38,Capacity_Charges!JU$6)</f>
        <v>7.7898370830038264</v>
      </c>
      <c r="JV116" s="15">
        <f>SUMIFS(CP_Forecast!$F$5:$F$38,CP_Forecast!$E$5:$E$38,Capacity_Charges!JV$6)</f>
        <v>7.7898370830038264</v>
      </c>
      <c r="JW116" s="15">
        <f>SUMIFS(CP_Forecast!$F$5:$F$38,CP_Forecast!$E$5:$E$38,Capacity_Charges!JW$6)</f>
        <v>7.7898370830038264</v>
      </c>
      <c r="JX116" s="15">
        <f>SUMIFS(CP_Forecast!$F$5:$F$38,CP_Forecast!$E$5:$E$38,Capacity_Charges!JX$6)</f>
        <v>7.7898370830038264</v>
      </c>
      <c r="JY116" s="15">
        <f>SUMIFS(CP_Forecast!$F$5:$F$38,CP_Forecast!$E$5:$E$38,Capacity_Charges!JY$6)</f>
        <v>7.7898370830038264</v>
      </c>
      <c r="JZ116" s="15">
        <f>SUMIFS(CP_Forecast!$F$5:$F$38,CP_Forecast!$E$5:$E$38,Capacity_Charges!JZ$6)</f>
        <v>8.0235321954939423</v>
      </c>
      <c r="KA116" s="15">
        <f>SUMIFS(CP_Forecast!$F$5:$F$38,CP_Forecast!$E$5:$E$38,Capacity_Charges!KA$6)</f>
        <v>8.0235321954939423</v>
      </c>
      <c r="KB116" s="15">
        <f>SUMIFS(CP_Forecast!$F$5:$F$38,CP_Forecast!$E$5:$E$38,Capacity_Charges!KB$6)</f>
        <v>8.0235321954939423</v>
      </c>
      <c r="KC116" s="15">
        <f>SUMIFS(CP_Forecast!$F$5:$F$38,CP_Forecast!$E$5:$E$38,Capacity_Charges!KC$6)</f>
        <v>8.0235321954939423</v>
      </c>
      <c r="KD116" s="15">
        <f>SUMIFS(CP_Forecast!$F$5:$F$38,CP_Forecast!$E$5:$E$38,Capacity_Charges!KD$6)</f>
        <v>8.0235321954939423</v>
      </c>
      <c r="KE116" s="15">
        <f>SUMIFS(CP_Forecast!$F$5:$F$38,CP_Forecast!$E$5:$E$38,Capacity_Charges!KE$6)</f>
        <v>8.0235321954939423</v>
      </c>
      <c r="KF116" s="15">
        <f>SUMIFS(CP_Forecast!$F$5:$F$38,CP_Forecast!$E$5:$E$38,Capacity_Charges!KF$6)</f>
        <v>8.0235321954939423</v>
      </c>
      <c r="KG116" s="15">
        <f>SUMIFS(CP_Forecast!$F$5:$F$38,CP_Forecast!$E$5:$E$38,Capacity_Charges!KG$6)</f>
        <v>8.0235321954939423</v>
      </c>
      <c r="KH116" s="15">
        <f>SUMIFS(CP_Forecast!$F$5:$F$38,CP_Forecast!$E$5:$E$38,Capacity_Charges!KH$6)</f>
        <v>8.0235321954939423</v>
      </c>
      <c r="KI116" s="15">
        <f>SUMIFS(CP_Forecast!$F$5:$F$38,CP_Forecast!$E$5:$E$38,Capacity_Charges!KI$6)</f>
        <v>8.0235321954939423</v>
      </c>
      <c r="KJ116" s="15">
        <f>SUMIFS(CP_Forecast!$F$5:$F$38,CP_Forecast!$E$5:$E$38,Capacity_Charges!KJ$6)</f>
        <v>8.0235321954939423</v>
      </c>
      <c r="KK116" s="15">
        <f>SUMIFS(CP_Forecast!$F$5:$F$38,CP_Forecast!$E$5:$E$38,Capacity_Charges!KK$6)</f>
        <v>8.0235321954939423</v>
      </c>
      <c r="KL116" s="15">
        <f>SUMIFS(CP_Forecast!$F$5:$F$38,CP_Forecast!$E$5:$E$38,Capacity_Charges!KL$6)</f>
        <v>8.2642381613587599</v>
      </c>
      <c r="KM116" s="15">
        <f>SUMIFS(CP_Forecast!$F$5:$F$38,CP_Forecast!$E$5:$E$38,Capacity_Charges!KM$6)</f>
        <v>8.2642381613587599</v>
      </c>
      <c r="KN116" s="15">
        <f>SUMIFS(CP_Forecast!$F$5:$F$38,CP_Forecast!$E$5:$E$38,Capacity_Charges!KN$6)</f>
        <v>8.2642381613587599</v>
      </c>
      <c r="KO116" s="15">
        <f>SUMIFS(CP_Forecast!$F$5:$F$38,CP_Forecast!$E$5:$E$38,Capacity_Charges!KO$6)</f>
        <v>8.2642381613587599</v>
      </c>
      <c r="KP116" s="15">
        <f>SUMIFS(CP_Forecast!$F$5:$F$38,CP_Forecast!$E$5:$E$38,Capacity_Charges!KP$6)</f>
        <v>8.2642381613587599</v>
      </c>
      <c r="KQ116" s="15">
        <f>SUMIFS(CP_Forecast!$F$5:$F$38,CP_Forecast!$E$5:$E$38,Capacity_Charges!KQ$6)</f>
        <v>8.2642381613587599</v>
      </c>
      <c r="KR116" s="15">
        <f>SUMIFS(CP_Forecast!$F$5:$F$38,CP_Forecast!$E$5:$E$38,Capacity_Charges!KR$6)</f>
        <v>8.2642381613587599</v>
      </c>
      <c r="KS116" s="15">
        <f>SUMIFS(CP_Forecast!$F$5:$F$38,CP_Forecast!$E$5:$E$38,Capacity_Charges!KS$6)</f>
        <v>8.2642381613587599</v>
      </c>
      <c r="KT116" s="15">
        <f>SUMIFS(CP_Forecast!$F$5:$F$38,CP_Forecast!$E$5:$E$38,Capacity_Charges!KT$6)</f>
        <v>8.2642381613587599</v>
      </c>
      <c r="KU116" s="15">
        <f>SUMIFS(CP_Forecast!$F$5:$F$38,CP_Forecast!$E$5:$E$38,Capacity_Charges!KU$6)</f>
        <v>8.2642381613587599</v>
      </c>
      <c r="KV116" s="15">
        <f>SUMIFS(CP_Forecast!$F$5:$F$38,CP_Forecast!$E$5:$E$38,Capacity_Charges!KV$6)</f>
        <v>8.2642381613587599</v>
      </c>
      <c r="KW116" s="15">
        <f>SUMIFS(CP_Forecast!$F$5:$F$38,CP_Forecast!$E$5:$E$38,Capacity_Charges!KW$6)</f>
        <v>8.2642381613587599</v>
      </c>
      <c r="KX116" s="15">
        <f>SUMIFS(CP_Forecast!$F$5:$F$38,CP_Forecast!$E$5:$E$38,Capacity_Charges!KX$6)</f>
        <v>8.5121653061995222</v>
      </c>
      <c r="KY116" s="15">
        <f>SUMIFS(CP_Forecast!$F$5:$F$38,CP_Forecast!$E$5:$E$38,Capacity_Charges!KY$6)</f>
        <v>8.5121653061995222</v>
      </c>
      <c r="KZ116" s="15">
        <f>SUMIFS(CP_Forecast!$F$5:$F$38,CP_Forecast!$E$5:$E$38,Capacity_Charges!KZ$6)</f>
        <v>8.5121653061995222</v>
      </c>
      <c r="LA116" s="15">
        <f>SUMIFS(CP_Forecast!$F$5:$F$38,CP_Forecast!$E$5:$E$38,Capacity_Charges!LA$6)</f>
        <v>8.5121653061995222</v>
      </c>
      <c r="LB116" s="15">
        <f>SUMIFS(CP_Forecast!$F$5:$F$38,CP_Forecast!$E$5:$E$38,Capacity_Charges!LB$6)</f>
        <v>8.5121653061995222</v>
      </c>
      <c r="LC116" s="15">
        <f>SUMIFS(CP_Forecast!$F$5:$F$38,CP_Forecast!$E$5:$E$38,Capacity_Charges!LC$6)</f>
        <v>8.5121653061995222</v>
      </c>
      <c r="LD116" s="15">
        <f>SUMIFS(CP_Forecast!$F$5:$F$38,CP_Forecast!$E$5:$E$38,Capacity_Charges!LD$6)</f>
        <v>8.5121653061995222</v>
      </c>
      <c r="LE116" s="15">
        <f>SUMIFS(CP_Forecast!$F$5:$F$38,CP_Forecast!$E$5:$E$38,Capacity_Charges!LE$6)</f>
        <v>8.5121653061995222</v>
      </c>
      <c r="LF116" s="15">
        <f>SUMIFS(CP_Forecast!$F$5:$F$38,CP_Forecast!$E$5:$E$38,Capacity_Charges!LF$6)</f>
        <v>8.5121653061995222</v>
      </c>
      <c r="LG116" s="15">
        <f>SUMIFS(CP_Forecast!$F$5:$F$38,CP_Forecast!$E$5:$E$38,Capacity_Charges!LG$6)</f>
        <v>8.5121653061995222</v>
      </c>
      <c r="LH116" s="15">
        <f>SUMIFS(CP_Forecast!$F$5:$F$38,CP_Forecast!$E$5:$E$38,Capacity_Charges!LH$6)</f>
        <v>8.5121653061995222</v>
      </c>
      <c r="LI116" s="15">
        <f>SUMIFS(CP_Forecast!$F$5:$F$38,CP_Forecast!$E$5:$E$38,Capacity_Charges!LI$6)</f>
        <v>8.5121653061995222</v>
      </c>
      <c r="LJ116" s="15">
        <f>SUMIFS(CP_Forecast!$F$5:$F$38,CP_Forecast!$E$5:$E$38,Capacity_Charges!LJ$6)</f>
        <v>8.7675302653855081</v>
      </c>
      <c r="LK116" s="15">
        <f>SUMIFS(CP_Forecast!$F$5:$F$38,CP_Forecast!$E$5:$E$38,Capacity_Charges!LK$6)</f>
        <v>8.7675302653855081</v>
      </c>
      <c r="LL116" s="15">
        <f>SUMIFS(CP_Forecast!$F$5:$F$38,CP_Forecast!$E$5:$E$38,Capacity_Charges!LL$6)</f>
        <v>8.7675302653855081</v>
      </c>
      <c r="LM116" s="15">
        <f>SUMIFS(CP_Forecast!$F$5:$F$38,CP_Forecast!$E$5:$E$38,Capacity_Charges!LM$6)</f>
        <v>8.7675302653855081</v>
      </c>
      <c r="LN116" s="15">
        <f>SUMIFS(CP_Forecast!$F$5:$F$38,CP_Forecast!$E$5:$E$38,Capacity_Charges!LN$6)</f>
        <v>8.7675302653855081</v>
      </c>
      <c r="LO116" s="15">
        <f>SUMIFS(CP_Forecast!$F$5:$F$38,CP_Forecast!$E$5:$E$38,Capacity_Charges!LO$6)</f>
        <v>8.7675302653855081</v>
      </c>
      <c r="LP116" s="15">
        <f>SUMIFS(CP_Forecast!$F$5:$F$38,CP_Forecast!$E$5:$E$38,Capacity_Charges!LP$6)</f>
        <v>8.7675302653855081</v>
      </c>
      <c r="LQ116" s="15">
        <f>SUMIFS(CP_Forecast!$F$5:$F$38,CP_Forecast!$E$5:$E$38,Capacity_Charges!LQ$6)</f>
        <v>8.7675302653855081</v>
      </c>
      <c r="LR116" s="15">
        <f>SUMIFS(CP_Forecast!$F$5:$F$38,CP_Forecast!$E$5:$E$38,Capacity_Charges!LR$6)</f>
        <v>8.7675302653855081</v>
      </c>
      <c r="LS116" s="15">
        <f>SUMIFS(CP_Forecast!$F$5:$F$38,CP_Forecast!$E$5:$E$38,Capacity_Charges!LS$6)</f>
        <v>8.7675302653855081</v>
      </c>
      <c r="LT116" s="15">
        <f>SUMIFS(CP_Forecast!$F$5:$F$38,CP_Forecast!$E$5:$E$38,Capacity_Charges!LT$6)</f>
        <v>8.7675302653855081</v>
      </c>
      <c r="LU116" s="15">
        <f>SUMIFS(CP_Forecast!$F$5:$F$38,CP_Forecast!$E$5:$E$38,Capacity_Charges!LU$6)</f>
        <v>8.7675302653855081</v>
      </c>
      <c r="LV116" s="15">
        <f>SUMIFS(CP_Forecast!$F$5:$F$38,CP_Forecast!$E$5:$E$38,Capacity_Charges!LV$6)</f>
        <v>9.0305561733470743</v>
      </c>
      <c r="LW116" s="15">
        <f>SUMIFS(CP_Forecast!$F$5:$F$38,CP_Forecast!$E$5:$E$38,Capacity_Charges!LW$6)</f>
        <v>9.0305561733470743</v>
      </c>
      <c r="LX116" s="15">
        <f>SUMIFS(CP_Forecast!$F$5:$F$38,CP_Forecast!$E$5:$E$38,Capacity_Charges!LX$6)</f>
        <v>9.0305561733470743</v>
      </c>
      <c r="LY116" s="15">
        <f>SUMIFS(CP_Forecast!$F$5:$F$38,CP_Forecast!$E$5:$E$38,Capacity_Charges!LY$6)</f>
        <v>9.0305561733470743</v>
      </c>
      <c r="LZ116" s="15">
        <f>SUMIFS(CP_Forecast!$F$5:$F$38,CP_Forecast!$E$5:$E$38,Capacity_Charges!LZ$6)</f>
        <v>9.0305561733470743</v>
      </c>
      <c r="MA116" s="15">
        <f>SUMIFS(CP_Forecast!$F$5:$F$38,CP_Forecast!$E$5:$E$38,Capacity_Charges!MA$6)</f>
        <v>9.0305561733470743</v>
      </c>
      <c r="MB116" s="15">
        <f>SUMIFS(CP_Forecast!$F$5:$F$38,CP_Forecast!$E$5:$E$38,Capacity_Charges!MB$6)</f>
        <v>9.0305561733470743</v>
      </c>
      <c r="MC116" s="15">
        <f>SUMIFS(CP_Forecast!$F$5:$F$38,CP_Forecast!$E$5:$E$38,Capacity_Charges!MC$6)</f>
        <v>9.0305561733470743</v>
      </c>
      <c r="MD116" s="15">
        <f>SUMIFS(CP_Forecast!$F$5:$F$38,CP_Forecast!$E$5:$E$38,Capacity_Charges!MD$6)</f>
        <v>9.0305561733470743</v>
      </c>
      <c r="ME116" s="15">
        <f>SUMIFS(CP_Forecast!$F$5:$F$38,CP_Forecast!$E$5:$E$38,Capacity_Charges!ME$6)</f>
        <v>9.0305561733470743</v>
      </c>
      <c r="MF116" s="15">
        <f>SUMIFS(CP_Forecast!$F$5:$F$38,CP_Forecast!$E$5:$E$38,Capacity_Charges!MF$6)</f>
        <v>9.0305561733470743</v>
      </c>
      <c r="MG116" s="15">
        <f>SUMIFS(CP_Forecast!$F$5:$F$38,CP_Forecast!$E$5:$E$38,Capacity_Charges!MG$6)</f>
        <v>9.0305561733470743</v>
      </c>
      <c r="MH116" s="15">
        <f>SUMIFS(CP_Forecast!$F$5:$F$38,CP_Forecast!$E$5:$E$38,Capacity_Charges!MH$6)</f>
        <v>9.301472858547486</v>
      </c>
      <c r="MI116" s="15">
        <f>SUMIFS(CP_Forecast!$F$5:$F$38,CP_Forecast!$E$5:$E$38,Capacity_Charges!MI$6)</f>
        <v>9.301472858547486</v>
      </c>
      <c r="MJ116" s="15">
        <f>SUMIFS(CP_Forecast!$F$5:$F$38,CP_Forecast!$E$5:$E$38,Capacity_Charges!MJ$6)</f>
        <v>9.301472858547486</v>
      </c>
      <c r="MK116" s="15">
        <f>SUMIFS(CP_Forecast!$F$5:$F$38,CP_Forecast!$E$5:$E$38,Capacity_Charges!MK$6)</f>
        <v>9.301472858547486</v>
      </c>
      <c r="ML116" s="15">
        <f>SUMIFS(CP_Forecast!$F$5:$F$38,CP_Forecast!$E$5:$E$38,Capacity_Charges!ML$6)</f>
        <v>9.301472858547486</v>
      </c>
      <c r="MM116" s="15">
        <f>SUMIFS(CP_Forecast!$F$5:$F$38,CP_Forecast!$E$5:$E$38,Capacity_Charges!MM$6)</f>
        <v>9.301472858547486</v>
      </c>
      <c r="MN116" s="15">
        <f>SUMIFS(CP_Forecast!$F$5:$F$38,CP_Forecast!$E$5:$E$38,Capacity_Charges!MN$6)</f>
        <v>9.301472858547486</v>
      </c>
      <c r="MO116" s="15">
        <f>SUMIFS(CP_Forecast!$F$5:$F$38,CP_Forecast!$E$5:$E$38,Capacity_Charges!MO$6)</f>
        <v>9.301472858547486</v>
      </c>
      <c r="MP116" s="15">
        <f>SUMIFS(CP_Forecast!$F$5:$F$38,CP_Forecast!$E$5:$E$38,Capacity_Charges!MP$6)</f>
        <v>9.301472858547486</v>
      </c>
      <c r="MQ116" s="15">
        <f>SUMIFS(CP_Forecast!$F$5:$F$38,CP_Forecast!$E$5:$E$38,Capacity_Charges!MQ$6)</f>
        <v>9.301472858547486</v>
      </c>
      <c r="MR116" s="15">
        <f>SUMIFS(CP_Forecast!$F$5:$F$38,CP_Forecast!$E$5:$E$38,Capacity_Charges!MR$6)</f>
        <v>9.301472858547486</v>
      </c>
      <c r="MS116" s="15">
        <f>SUMIFS(CP_Forecast!$F$5:$F$38,CP_Forecast!$E$5:$E$38,Capacity_Charges!MS$6)</f>
        <v>9.301472858547486</v>
      </c>
      <c r="MT116" s="15">
        <f>SUMIFS(CP_Forecast!$F$5:$F$38,CP_Forecast!$E$5:$E$38,Capacity_Charges!MT$6)</f>
        <v>9.5805170443039103</v>
      </c>
      <c r="MU116" s="15">
        <f>SUMIFS(CP_Forecast!$F$5:$F$38,CP_Forecast!$E$5:$E$38,Capacity_Charges!MU$6)</f>
        <v>9.5805170443039103</v>
      </c>
      <c r="MV116" s="15">
        <f>SUMIFS(CP_Forecast!$F$5:$F$38,CP_Forecast!$E$5:$E$38,Capacity_Charges!MV$6)</f>
        <v>9.5805170443039103</v>
      </c>
      <c r="MW116" s="15">
        <f>SUMIFS(CP_Forecast!$F$5:$F$38,CP_Forecast!$E$5:$E$38,Capacity_Charges!MW$6)</f>
        <v>9.5805170443039103</v>
      </c>
      <c r="MX116" s="15">
        <f>SUMIFS(CP_Forecast!$F$5:$F$38,CP_Forecast!$E$5:$E$38,Capacity_Charges!MX$6)</f>
        <v>9.5805170443039103</v>
      </c>
      <c r="MY116" s="15">
        <f>SUMIFS(CP_Forecast!$F$5:$F$38,CP_Forecast!$E$5:$E$38,Capacity_Charges!MY$6)</f>
        <v>9.5805170443039103</v>
      </c>
      <c r="MZ116" s="15">
        <f>SUMIFS(CP_Forecast!$F$5:$F$38,CP_Forecast!$E$5:$E$38,Capacity_Charges!MZ$6)</f>
        <v>9.5805170443039103</v>
      </c>
      <c r="NA116" s="1"/>
      <c r="NB116" s="19" t="str">
        <f t="shared" si="672"/>
        <v xml:space="preserve">FCM Clearing Price </v>
      </c>
      <c r="NC116" s="15">
        <f t="shared" si="673"/>
        <v>4.9640000000000004</v>
      </c>
      <c r="ND116" s="15">
        <f t="shared" si="673"/>
        <v>4.6310000000000002</v>
      </c>
      <c r="NE116" s="15">
        <f t="shared" si="673"/>
        <v>4.1462499999999993</v>
      </c>
      <c r="NF116" s="15">
        <f t="shared" si="673"/>
        <v>2.7505833333333336</v>
      </c>
      <c r="NG116" s="15">
        <f t="shared" si="673"/>
        <v>2.2786666666666666</v>
      </c>
      <c r="NH116" s="15">
        <f t="shared" si="673"/>
        <v>2.5084999999999993</v>
      </c>
      <c r="NI116" s="15">
        <f t="shared" si="673"/>
        <v>3.0962499999999999</v>
      </c>
      <c r="NJ116" s="15">
        <f t="shared" si="673"/>
        <v>3.9375</v>
      </c>
      <c r="NK116" s="15">
        <f t="shared" si="673"/>
        <v>4.6875</v>
      </c>
      <c r="NL116" s="15">
        <f t="shared" si="673"/>
        <v>5.0874999999999995</v>
      </c>
      <c r="NM116" s="15">
        <f t="shared" si="674"/>
        <v>5.2401250000000017</v>
      </c>
      <c r="NN116" s="15">
        <f t="shared" si="674"/>
        <v>5.3973287500000025</v>
      </c>
      <c r="NO116" s="15">
        <f t="shared" si="674"/>
        <v>5.5592486124999994</v>
      </c>
      <c r="NP116" s="15">
        <f t="shared" si="674"/>
        <v>5.7260260708750019</v>
      </c>
      <c r="NQ116" s="15">
        <f t="shared" si="674"/>
        <v>5.8978068530012502</v>
      </c>
      <c r="NR116" s="15">
        <f t="shared" si="674"/>
        <v>6.0747410585912895</v>
      </c>
      <c r="NS116" s="15">
        <f t="shared" si="674"/>
        <v>6.2569832903490274</v>
      </c>
      <c r="NT116" s="15">
        <f t="shared" si="674"/>
        <v>6.4446927890594994</v>
      </c>
      <c r="NU116" s="15">
        <f t="shared" si="674"/>
        <v>6.6380335727312838</v>
      </c>
      <c r="NV116" s="15">
        <f t="shared" si="674"/>
        <v>6.8371745799132233</v>
      </c>
      <c r="NW116" s="15">
        <f t="shared" si="675"/>
        <v>7.0422898173106212</v>
      </c>
      <c r="NX116" s="15">
        <f t="shared" si="675"/>
        <v>7.2535585118299366</v>
      </c>
      <c r="NY116" s="15">
        <f t="shared" si="675"/>
        <v>7.4711652671848379</v>
      </c>
      <c r="NZ116" s="15">
        <f t="shared" si="675"/>
        <v>7.6953002252003833</v>
      </c>
      <c r="OA116" s="15">
        <f t="shared" si="675"/>
        <v>7.9261592319563938</v>
      </c>
      <c r="OB116" s="15">
        <f t="shared" si="675"/>
        <v>8.1639440089150863</v>
      </c>
      <c r="OC116" s="15">
        <f t="shared" si="675"/>
        <v>8.4088623291825382</v>
      </c>
      <c r="OD116" s="15">
        <f t="shared" si="675"/>
        <v>8.6611281990580125</v>
      </c>
      <c r="OE116" s="15">
        <f t="shared" si="675"/>
        <v>8.9209620450297571</v>
      </c>
      <c r="OF116" s="15">
        <f t="shared" si="675"/>
        <v>9.1885909063806466</v>
      </c>
      <c r="OH116" s="58" t="str">
        <f>_xlfn.CONCAT(C113," ",D116)</f>
        <v xml:space="preserve">Stony Brook Station FCM Clearing Price </v>
      </c>
    </row>
    <row r="117" spans="2:398" x14ac:dyDescent="0.25">
      <c r="C117" s="3"/>
      <c r="D117" s="19" t="s">
        <v>85</v>
      </c>
      <c r="E117" s="16">
        <f t="shared" ref="E117:BP117" si="682">-E113*E116*E114*1000</f>
        <v>0</v>
      </c>
      <c r="F117" s="16">
        <f t="shared" si="682"/>
        <v>0</v>
      </c>
      <c r="G117" s="16">
        <f t="shared" si="682"/>
        <v>0</v>
      </c>
      <c r="H117" s="16">
        <f t="shared" si="682"/>
        <v>0</v>
      </c>
      <c r="I117" s="16">
        <f t="shared" si="682"/>
        <v>0</v>
      </c>
      <c r="J117" s="16">
        <f t="shared" si="682"/>
        <v>0</v>
      </c>
      <c r="K117" s="16">
        <f t="shared" si="682"/>
        <v>0</v>
      </c>
      <c r="L117" s="16">
        <f t="shared" si="682"/>
        <v>0</v>
      </c>
      <c r="M117" s="16">
        <f t="shared" si="682"/>
        <v>0</v>
      </c>
      <c r="N117" s="16">
        <f t="shared" si="682"/>
        <v>0</v>
      </c>
      <c r="O117" s="16">
        <f t="shared" si="682"/>
        <v>0</v>
      </c>
      <c r="P117" s="16">
        <f t="shared" si="682"/>
        <v>0</v>
      </c>
      <c r="Q117" s="16">
        <f t="shared" si="682"/>
        <v>0</v>
      </c>
      <c r="R117" s="16">
        <f t="shared" si="682"/>
        <v>0</v>
      </c>
      <c r="S117" s="16">
        <f t="shared" si="682"/>
        <v>0</v>
      </c>
      <c r="T117" s="16">
        <f t="shared" si="682"/>
        <v>0</v>
      </c>
      <c r="U117" s="16">
        <f t="shared" si="682"/>
        <v>0</v>
      </c>
      <c r="V117" s="145">
        <f t="shared" si="682"/>
        <v>0</v>
      </c>
      <c r="W117" s="16">
        <f t="shared" si="682"/>
        <v>0</v>
      </c>
      <c r="X117" s="16">
        <f t="shared" si="682"/>
        <v>0</v>
      </c>
      <c r="Y117" s="16">
        <f t="shared" si="682"/>
        <v>0</v>
      </c>
      <c r="Z117" s="16">
        <f t="shared" si="682"/>
        <v>0</v>
      </c>
      <c r="AA117" s="16">
        <f t="shared" si="682"/>
        <v>0</v>
      </c>
      <c r="AB117" s="16">
        <f t="shared" si="682"/>
        <v>0</v>
      </c>
      <c r="AC117" s="16">
        <f t="shared" si="682"/>
        <v>0</v>
      </c>
      <c r="AD117" s="16">
        <f t="shared" si="682"/>
        <v>0</v>
      </c>
      <c r="AE117" s="16">
        <f t="shared" si="682"/>
        <v>0</v>
      </c>
      <c r="AF117" s="16">
        <f t="shared" si="682"/>
        <v>0</v>
      </c>
      <c r="AG117" s="16">
        <f t="shared" si="682"/>
        <v>0</v>
      </c>
      <c r="AH117" s="16">
        <f t="shared" si="682"/>
        <v>0</v>
      </c>
      <c r="AI117" s="16">
        <f t="shared" si="682"/>
        <v>0</v>
      </c>
      <c r="AJ117" s="16">
        <f t="shared" si="682"/>
        <v>0</v>
      </c>
      <c r="AK117" s="16">
        <f t="shared" si="682"/>
        <v>0</v>
      </c>
      <c r="AL117" s="16">
        <f t="shared" si="682"/>
        <v>0</v>
      </c>
      <c r="AM117" s="16">
        <f t="shared" si="682"/>
        <v>0</v>
      </c>
      <c r="AN117" s="16">
        <f t="shared" si="682"/>
        <v>0</v>
      </c>
      <c r="AO117" s="16">
        <f t="shared" si="682"/>
        <v>0</v>
      </c>
      <c r="AP117" s="16">
        <f t="shared" si="682"/>
        <v>0</v>
      </c>
      <c r="AQ117" s="16">
        <f t="shared" si="682"/>
        <v>0</v>
      </c>
      <c r="AR117" s="16">
        <f t="shared" si="682"/>
        <v>0</v>
      </c>
      <c r="AS117" s="16">
        <f t="shared" si="682"/>
        <v>0</v>
      </c>
      <c r="AT117" s="16">
        <f t="shared" si="682"/>
        <v>0</v>
      </c>
      <c r="AU117" s="16">
        <f t="shared" si="682"/>
        <v>0</v>
      </c>
      <c r="AV117" s="16">
        <f t="shared" si="682"/>
        <v>0</v>
      </c>
      <c r="AW117" s="16">
        <f t="shared" si="682"/>
        <v>0</v>
      </c>
      <c r="AX117" s="16">
        <f t="shared" si="682"/>
        <v>0</v>
      </c>
      <c r="AY117" s="16">
        <f t="shared" si="682"/>
        <v>0</v>
      </c>
      <c r="AZ117" s="16">
        <f t="shared" si="682"/>
        <v>0</v>
      </c>
      <c r="BA117" s="16">
        <f t="shared" si="682"/>
        <v>0</v>
      </c>
      <c r="BB117" s="16">
        <f t="shared" si="682"/>
        <v>0</v>
      </c>
      <c r="BC117" s="16">
        <f t="shared" si="682"/>
        <v>0</v>
      </c>
      <c r="BD117" s="16">
        <f t="shared" si="682"/>
        <v>0</v>
      </c>
      <c r="BE117" s="16">
        <f t="shared" si="682"/>
        <v>0</v>
      </c>
      <c r="BF117" s="16">
        <f t="shared" si="682"/>
        <v>0</v>
      </c>
      <c r="BG117" s="16">
        <f t="shared" si="682"/>
        <v>0</v>
      </c>
      <c r="BH117" s="16">
        <f t="shared" si="682"/>
        <v>0</v>
      </c>
      <c r="BI117" s="16">
        <f t="shared" si="682"/>
        <v>0</v>
      </c>
      <c r="BJ117" s="16">
        <f t="shared" si="682"/>
        <v>0</v>
      </c>
      <c r="BK117" s="16">
        <f t="shared" si="682"/>
        <v>0</v>
      </c>
      <c r="BL117" s="16">
        <f t="shared" si="682"/>
        <v>0</v>
      </c>
      <c r="BM117" s="16">
        <f t="shared" si="682"/>
        <v>0</v>
      </c>
      <c r="BN117" s="16">
        <f t="shared" si="682"/>
        <v>0</v>
      </c>
      <c r="BO117" s="16">
        <f t="shared" si="682"/>
        <v>0</v>
      </c>
      <c r="BP117" s="16">
        <f t="shared" si="682"/>
        <v>0</v>
      </c>
      <c r="BQ117" s="16">
        <f t="shared" ref="BQ117:EB117" si="683">-BQ113*BQ116*BQ114*1000</f>
        <v>0</v>
      </c>
      <c r="BR117" s="16">
        <f t="shared" si="683"/>
        <v>0</v>
      </c>
      <c r="BS117" s="16">
        <f t="shared" si="683"/>
        <v>0</v>
      </c>
      <c r="BT117" s="16">
        <f t="shared" si="683"/>
        <v>0</v>
      </c>
      <c r="BU117" s="16">
        <f t="shared" si="683"/>
        <v>0</v>
      </c>
      <c r="BV117" s="16">
        <f t="shared" si="683"/>
        <v>0</v>
      </c>
      <c r="BW117" s="16">
        <f t="shared" si="683"/>
        <v>0</v>
      </c>
      <c r="BX117" s="16">
        <f t="shared" si="683"/>
        <v>0</v>
      </c>
      <c r="BY117" s="16">
        <f t="shared" si="683"/>
        <v>0</v>
      </c>
      <c r="BZ117" s="16">
        <f t="shared" si="683"/>
        <v>0</v>
      </c>
      <c r="CA117" s="16">
        <f t="shared" si="683"/>
        <v>0</v>
      </c>
      <c r="CB117" s="16">
        <f t="shared" si="683"/>
        <v>0</v>
      </c>
      <c r="CC117" s="16">
        <f t="shared" si="683"/>
        <v>0</v>
      </c>
      <c r="CD117" s="16">
        <f t="shared" si="683"/>
        <v>0</v>
      </c>
      <c r="CE117" s="16">
        <f t="shared" si="683"/>
        <v>0</v>
      </c>
      <c r="CF117" s="16">
        <f t="shared" si="683"/>
        <v>0</v>
      </c>
      <c r="CG117" s="16">
        <f t="shared" si="683"/>
        <v>0</v>
      </c>
      <c r="CH117" s="16">
        <f t="shared" si="683"/>
        <v>0</v>
      </c>
      <c r="CI117" s="16">
        <f t="shared" si="683"/>
        <v>0</v>
      </c>
      <c r="CJ117" s="16">
        <f t="shared" si="683"/>
        <v>0</v>
      </c>
      <c r="CK117" s="16">
        <f t="shared" si="683"/>
        <v>0</v>
      </c>
      <c r="CL117" s="16">
        <f t="shared" si="683"/>
        <v>0</v>
      </c>
      <c r="CM117" s="16">
        <f t="shared" si="683"/>
        <v>0</v>
      </c>
      <c r="CN117" s="16">
        <f t="shared" si="683"/>
        <v>0</v>
      </c>
      <c r="CO117" s="16">
        <f t="shared" si="683"/>
        <v>0</v>
      </c>
      <c r="CP117" s="16">
        <f t="shared" si="683"/>
        <v>0</v>
      </c>
      <c r="CQ117" s="16">
        <f t="shared" si="683"/>
        <v>0</v>
      </c>
      <c r="CR117" s="16">
        <f t="shared" si="683"/>
        <v>0</v>
      </c>
      <c r="CS117" s="16">
        <f t="shared" si="683"/>
        <v>0</v>
      </c>
      <c r="CT117" s="16">
        <f t="shared" si="683"/>
        <v>0</v>
      </c>
      <c r="CU117" s="16">
        <f t="shared" si="683"/>
        <v>0</v>
      </c>
      <c r="CV117" s="16">
        <f t="shared" si="683"/>
        <v>0</v>
      </c>
      <c r="CW117" s="16">
        <f t="shared" si="683"/>
        <v>0</v>
      </c>
      <c r="CX117" s="16">
        <f t="shared" si="683"/>
        <v>0</v>
      </c>
      <c r="CY117" s="16">
        <f t="shared" si="683"/>
        <v>0</v>
      </c>
      <c r="CZ117" s="16">
        <f t="shared" si="683"/>
        <v>0</v>
      </c>
      <c r="DA117" s="16">
        <f t="shared" si="683"/>
        <v>0</v>
      </c>
      <c r="DB117" s="16">
        <f t="shared" si="683"/>
        <v>0</v>
      </c>
      <c r="DC117" s="16">
        <f t="shared" si="683"/>
        <v>0</v>
      </c>
      <c r="DD117" s="16">
        <f t="shared" si="683"/>
        <v>0</v>
      </c>
      <c r="DE117" s="16">
        <f t="shared" si="683"/>
        <v>0</v>
      </c>
      <c r="DF117" s="16">
        <f t="shared" si="683"/>
        <v>0</v>
      </c>
      <c r="DG117" s="16">
        <f t="shared" si="683"/>
        <v>0</v>
      </c>
      <c r="DH117" s="16">
        <f t="shared" si="683"/>
        <v>0</v>
      </c>
      <c r="DI117" s="16">
        <f t="shared" si="683"/>
        <v>0</v>
      </c>
      <c r="DJ117" s="16">
        <f t="shared" si="683"/>
        <v>0</v>
      </c>
      <c r="DK117" s="16">
        <f t="shared" si="683"/>
        <v>0</v>
      </c>
      <c r="DL117" s="16">
        <f t="shared" si="683"/>
        <v>0</v>
      </c>
      <c r="DM117" s="16">
        <f t="shared" si="683"/>
        <v>0</v>
      </c>
      <c r="DN117" s="16">
        <f t="shared" si="683"/>
        <v>0</v>
      </c>
      <c r="DO117" s="16">
        <f t="shared" si="683"/>
        <v>0</v>
      </c>
      <c r="DP117" s="16">
        <f t="shared" si="683"/>
        <v>0</v>
      </c>
      <c r="DQ117" s="16">
        <f t="shared" si="683"/>
        <v>0</v>
      </c>
      <c r="DR117" s="16">
        <f t="shared" si="683"/>
        <v>0</v>
      </c>
      <c r="DS117" s="16">
        <f t="shared" si="683"/>
        <v>0</v>
      </c>
      <c r="DT117" s="16">
        <f t="shared" si="683"/>
        <v>0</v>
      </c>
      <c r="DU117" s="16">
        <f t="shared" si="683"/>
        <v>0</v>
      </c>
      <c r="DV117" s="16">
        <f t="shared" si="683"/>
        <v>0</v>
      </c>
      <c r="DW117" s="16">
        <f t="shared" si="683"/>
        <v>0</v>
      </c>
      <c r="DX117" s="16">
        <f t="shared" si="683"/>
        <v>0</v>
      </c>
      <c r="DY117" s="16">
        <f t="shared" si="683"/>
        <v>0</v>
      </c>
      <c r="DZ117" s="16">
        <f t="shared" si="683"/>
        <v>0</v>
      </c>
      <c r="EA117" s="16">
        <f t="shared" si="683"/>
        <v>0</v>
      </c>
      <c r="EB117" s="16">
        <f t="shared" si="683"/>
        <v>0</v>
      </c>
      <c r="EC117" s="16">
        <f t="shared" ref="EC117:GN117" si="684">-EC113*EC116*EC114*1000</f>
        <v>0</v>
      </c>
      <c r="ED117" s="16">
        <f t="shared" si="684"/>
        <v>0</v>
      </c>
      <c r="EE117" s="16">
        <f t="shared" si="684"/>
        <v>0</v>
      </c>
      <c r="EF117" s="16">
        <f t="shared" si="684"/>
        <v>0</v>
      </c>
      <c r="EG117" s="16">
        <f t="shared" si="684"/>
        <v>0</v>
      </c>
      <c r="EH117" s="16">
        <f t="shared" si="684"/>
        <v>0</v>
      </c>
      <c r="EI117" s="16">
        <f t="shared" si="684"/>
        <v>0</v>
      </c>
      <c r="EJ117" s="16">
        <f t="shared" si="684"/>
        <v>0</v>
      </c>
      <c r="EK117" s="16">
        <f t="shared" si="684"/>
        <v>0</v>
      </c>
      <c r="EL117" s="16">
        <f t="shared" si="684"/>
        <v>0</v>
      </c>
      <c r="EM117" s="16">
        <f t="shared" si="684"/>
        <v>0</v>
      </c>
      <c r="EN117" s="16">
        <f t="shared" si="684"/>
        <v>0</v>
      </c>
      <c r="EO117" s="16">
        <f t="shared" si="684"/>
        <v>0</v>
      </c>
      <c r="EP117" s="16">
        <f t="shared" si="684"/>
        <v>0</v>
      </c>
      <c r="EQ117" s="16">
        <f t="shared" si="684"/>
        <v>0</v>
      </c>
      <c r="ER117" s="16">
        <f t="shared" si="684"/>
        <v>0</v>
      </c>
      <c r="ES117" s="16">
        <f t="shared" si="684"/>
        <v>0</v>
      </c>
      <c r="ET117" s="16">
        <f t="shared" si="684"/>
        <v>0</v>
      </c>
      <c r="EU117" s="16">
        <f t="shared" si="684"/>
        <v>0</v>
      </c>
      <c r="EV117" s="16">
        <f t="shared" si="684"/>
        <v>0</v>
      </c>
      <c r="EW117" s="16">
        <f t="shared" si="684"/>
        <v>0</v>
      </c>
      <c r="EX117" s="16">
        <f t="shared" si="684"/>
        <v>0</v>
      </c>
      <c r="EY117" s="16">
        <f t="shared" si="684"/>
        <v>0</v>
      </c>
      <c r="EZ117" s="16">
        <f t="shared" si="684"/>
        <v>0</v>
      </c>
      <c r="FA117" s="16">
        <f t="shared" si="684"/>
        <v>0</v>
      </c>
      <c r="FB117" s="16">
        <f t="shared" si="684"/>
        <v>0</v>
      </c>
      <c r="FC117" s="16">
        <f t="shared" si="684"/>
        <v>0</v>
      </c>
      <c r="FD117" s="16">
        <f t="shared" si="684"/>
        <v>0</v>
      </c>
      <c r="FE117" s="16">
        <f t="shared" si="684"/>
        <v>0</v>
      </c>
      <c r="FF117" s="16">
        <f t="shared" si="684"/>
        <v>0</v>
      </c>
      <c r="FG117" s="16">
        <f t="shared" si="684"/>
        <v>0</v>
      </c>
      <c r="FH117" s="16">
        <f t="shared" si="684"/>
        <v>0</v>
      </c>
      <c r="FI117" s="16">
        <f t="shared" si="684"/>
        <v>0</v>
      </c>
      <c r="FJ117" s="16">
        <f t="shared" si="684"/>
        <v>0</v>
      </c>
      <c r="FK117" s="16">
        <f t="shared" si="684"/>
        <v>0</v>
      </c>
      <c r="FL117" s="16">
        <f t="shared" si="684"/>
        <v>0</v>
      </c>
      <c r="FM117" s="16">
        <f t="shared" si="684"/>
        <v>0</v>
      </c>
      <c r="FN117" s="16">
        <f t="shared" si="684"/>
        <v>0</v>
      </c>
      <c r="FO117" s="16">
        <f t="shared" si="684"/>
        <v>0</v>
      </c>
      <c r="FP117" s="16">
        <f t="shared" si="684"/>
        <v>0</v>
      </c>
      <c r="FQ117" s="16">
        <f t="shared" si="684"/>
        <v>0</v>
      </c>
      <c r="FR117" s="16">
        <f t="shared" si="684"/>
        <v>0</v>
      </c>
      <c r="FS117" s="16">
        <f t="shared" si="684"/>
        <v>0</v>
      </c>
      <c r="FT117" s="16">
        <f t="shared" si="684"/>
        <v>0</v>
      </c>
      <c r="FU117" s="16">
        <f t="shared" si="684"/>
        <v>0</v>
      </c>
      <c r="FV117" s="16">
        <f t="shared" si="684"/>
        <v>0</v>
      </c>
      <c r="FW117" s="16">
        <f t="shared" si="684"/>
        <v>0</v>
      </c>
      <c r="FX117" s="16">
        <f t="shared" si="684"/>
        <v>0</v>
      </c>
      <c r="FY117" s="16">
        <f t="shared" si="684"/>
        <v>0</v>
      </c>
      <c r="FZ117" s="16">
        <f t="shared" si="684"/>
        <v>0</v>
      </c>
      <c r="GA117" s="16">
        <f t="shared" si="684"/>
        <v>0</v>
      </c>
      <c r="GB117" s="16">
        <f t="shared" si="684"/>
        <v>0</v>
      </c>
      <c r="GC117" s="16">
        <f t="shared" si="684"/>
        <v>0</v>
      </c>
      <c r="GD117" s="16">
        <f t="shared" si="684"/>
        <v>0</v>
      </c>
      <c r="GE117" s="16">
        <f t="shared" si="684"/>
        <v>0</v>
      </c>
      <c r="GF117" s="16">
        <f t="shared" si="684"/>
        <v>0</v>
      </c>
      <c r="GG117" s="16">
        <f t="shared" si="684"/>
        <v>0</v>
      </c>
      <c r="GH117" s="16">
        <f t="shared" si="684"/>
        <v>0</v>
      </c>
      <c r="GI117" s="16">
        <f t="shared" si="684"/>
        <v>0</v>
      </c>
      <c r="GJ117" s="16">
        <f t="shared" si="684"/>
        <v>0</v>
      </c>
      <c r="GK117" s="16">
        <f t="shared" si="684"/>
        <v>0</v>
      </c>
      <c r="GL117" s="16">
        <f t="shared" si="684"/>
        <v>0</v>
      </c>
      <c r="GM117" s="16">
        <f t="shared" si="684"/>
        <v>0</v>
      </c>
      <c r="GN117" s="16">
        <f t="shared" si="684"/>
        <v>0</v>
      </c>
      <c r="GO117" s="16">
        <f t="shared" ref="GO117:IZ117" si="685">-GO113*GO116*GO114*1000</f>
        <v>0</v>
      </c>
      <c r="GP117" s="16">
        <f t="shared" si="685"/>
        <v>0</v>
      </c>
      <c r="GQ117" s="16">
        <f t="shared" si="685"/>
        <v>0</v>
      </c>
      <c r="GR117" s="16">
        <f t="shared" si="685"/>
        <v>0</v>
      </c>
      <c r="GS117" s="16">
        <f t="shared" si="685"/>
        <v>0</v>
      </c>
      <c r="GT117" s="16">
        <f t="shared" si="685"/>
        <v>0</v>
      </c>
      <c r="GU117" s="16">
        <f t="shared" si="685"/>
        <v>0</v>
      </c>
      <c r="GV117" s="16">
        <f t="shared" si="685"/>
        <v>0</v>
      </c>
      <c r="GW117" s="16">
        <f t="shared" si="685"/>
        <v>0</v>
      </c>
      <c r="GX117" s="16">
        <f t="shared" si="685"/>
        <v>0</v>
      </c>
      <c r="GY117" s="16">
        <f t="shared" si="685"/>
        <v>0</v>
      </c>
      <c r="GZ117" s="16">
        <f t="shared" si="685"/>
        <v>0</v>
      </c>
      <c r="HA117" s="16">
        <f t="shared" si="685"/>
        <v>0</v>
      </c>
      <c r="HB117" s="16">
        <f t="shared" si="685"/>
        <v>0</v>
      </c>
      <c r="HC117" s="16">
        <f t="shared" si="685"/>
        <v>0</v>
      </c>
      <c r="HD117" s="16">
        <f t="shared" si="685"/>
        <v>0</v>
      </c>
      <c r="HE117" s="16">
        <f t="shared" si="685"/>
        <v>0</v>
      </c>
      <c r="HF117" s="16">
        <f t="shared" si="685"/>
        <v>0</v>
      </c>
      <c r="HG117" s="16">
        <f t="shared" si="685"/>
        <v>0</v>
      </c>
      <c r="HH117" s="16">
        <f t="shared" si="685"/>
        <v>0</v>
      </c>
      <c r="HI117" s="16">
        <f t="shared" si="685"/>
        <v>0</v>
      </c>
      <c r="HJ117" s="16">
        <f t="shared" si="685"/>
        <v>0</v>
      </c>
      <c r="HK117" s="16">
        <f t="shared" si="685"/>
        <v>0</v>
      </c>
      <c r="HL117" s="16">
        <f t="shared" si="685"/>
        <v>0</v>
      </c>
      <c r="HM117" s="16">
        <f t="shared" si="685"/>
        <v>0</v>
      </c>
      <c r="HN117" s="16">
        <f t="shared" si="685"/>
        <v>0</v>
      </c>
      <c r="HO117" s="16">
        <f t="shared" si="685"/>
        <v>0</v>
      </c>
      <c r="HP117" s="16">
        <f t="shared" si="685"/>
        <v>0</v>
      </c>
      <c r="HQ117" s="16">
        <f t="shared" si="685"/>
        <v>0</v>
      </c>
      <c r="HR117" s="16">
        <f t="shared" si="685"/>
        <v>0</v>
      </c>
      <c r="HS117" s="16">
        <f t="shared" si="685"/>
        <v>0</v>
      </c>
      <c r="HT117" s="16">
        <f t="shared" si="685"/>
        <v>0</v>
      </c>
      <c r="HU117" s="16">
        <f t="shared" si="685"/>
        <v>0</v>
      </c>
      <c r="HV117" s="16">
        <f t="shared" si="685"/>
        <v>0</v>
      </c>
      <c r="HW117" s="16">
        <f t="shared" si="685"/>
        <v>0</v>
      </c>
      <c r="HX117" s="16">
        <f t="shared" si="685"/>
        <v>0</v>
      </c>
      <c r="HY117" s="16">
        <f t="shared" si="685"/>
        <v>0</v>
      </c>
      <c r="HZ117" s="16">
        <f t="shared" si="685"/>
        <v>0</v>
      </c>
      <c r="IA117" s="16">
        <f t="shared" si="685"/>
        <v>0</v>
      </c>
      <c r="IB117" s="16">
        <f t="shared" si="685"/>
        <v>0</v>
      </c>
      <c r="IC117" s="16">
        <f t="shared" si="685"/>
        <v>0</v>
      </c>
      <c r="ID117" s="16">
        <f t="shared" si="685"/>
        <v>0</v>
      </c>
      <c r="IE117" s="16">
        <f t="shared" si="685"/>
        <v>0</v>
      </c>
      <c r="IF117" s="16">
        <f t="shared" si="685"/>
        <v>0</v>
      </c>
      <c r="IG117" s="16">
        <f t="shared" si="685"/>
        <v>0</v>
      </c>
      <c r="IH117" s="16">
        <f t="shared" si="685"/>
        <v>0</v>
      </c>
      <c r="II117" s="16">
        <f t="shared" si="685"/>
        <v>0</v>
      </c>
      <c r="IJ117" s="16">
        <f t="shared" si="685"/>
        <v>0</v>
      </c>
      <c r="IK117" s="16">
        <f t="shared" si="685"/>
        <v>0</v>
      </c>
      <c r="IL117" s="16">
        <f t="shared" si="685"/>
        <v>0</v>
      </c>
      <c r="IM117" s="16">
        <f t="shared" si="685"/>
        <v>0</v>
      </c>
      <c r="IN117" s="16">
        <f t="shared" si="685"/>
        <v>0</v>
      </c>
      <c r="IO117" s="16">
        <f t="shared" si="685"/>
        <v>0</v>
      </c>
      <c r="IP117" s="16">
        <f t="shared" si="685"/>
        <v>0</v>
      </c>
      <c r="IQ117" s="16">
        <f t="shared" si="685"/>
        <v>0</v>
      </c>
      <c r="IR117" s="16">
        <f t="shared" si="685"/>
        <v>0</v>
      </c>
      <c r="IS117" s="16">
        <f t="shared" si="685"/>
        <v>0</v>
      </c>
      <c r="IT117" s="16">
        <f t="shared" si="685"/>
        <v>0</v>
      </c>
      <c r="IU117" s="16">
        <f t="shared" si="685"/>
        <v>0</v>
      </c>
      <c r="IV117" s="16">
        <f t="shared" si="685"/>
        <v>0</v>
      </c>
      <c r="IW117" s="16">
        <f t="shared" si="685"/>
        <v>0</v>
      </c>
      <c r="IX117" s="16">
        <f t="shared" si="685"/>
        <v>0</v>
      </c>
      <c r="IY117" s="16">
        <f t="shared" si="685"/>
        <v>0</v>
      </c>
      <c r="IZ117" s="16">
        <f t="shared" si="685"/>
        <v>0</v>
      </c>
      <c r="JA117" s="16">
        <f t="shared" ref="JA117:LL117" si="686">-JA113*JA116*JA114*1000</f>
        <v>0</v>
      </c>
      <c r="JB117" s="16">
        <f t="shared" si="686"/>
        <v>0</v>
      </c>
      <c r="JC117" s="16">
        <f t="shared" si="686"/>
        <v>0</v>
      </c>
      <c r="JD117" s="16">
        <f t="shared" si="686"/>
        <v>0</v>
      </c>
      <c r="JE117" s="16">
        <f t="shared" si="686"/>
        <v>0</v>
      </c>
      <c r="JF117" s="16">
        <f t="shared" si="686"/>
        <v>0</v>
      </c>
      <c r="JG117" s="16">
        <f t="shared" si="686"/>
        <v>0</v>
      </c>
      <c r="JH117" s="16">
        <f t="shared" si="686"/>
        <v>0</v>
      </c>
      <c r="JI117" s="16">
        <f t="shared" si="686"/>
        <v>0</v>
      </c>
      <c r="JJ117" s="16">
        <f t="shared" si="686"/>
        <v>0</v>
      </c>
      <c r="JK117" s="16">
        <f t="shared" si="686"/>
        <v>0</v>
      </c>
      <c r="JL117" s="16">
        <f t="shared" si="686"/>
        <v>0</v>
      </c>
      <c r="JM117" s="16">
        <f t="shared" si="686"/>
        <v>0</v>
      </c>
      <c r="JN117" s="16">
        <f t="shared" si="686"/>
        <v>0</v>
      </c>
      <c r="JO117" s="16">
        <f t="shared" si="686"/>
        <v>0</v>
      </c>
      <c r="JP117" s="16">
        <f t="shared" si="686"/>
        <v>0</v>
      </c>
      <c r="JQ117" s="16">
        <f t="shared" si="686"/>
        <v>0</v>
      </c>
      <c r="JR117" s="16">
        <f t="shared" si="686"/>
        <v>0</v>
      </c>
      <c r="JS117" s="16">
        <f t="shared" si="686"/>
        <v>0</v>
      </c>
      <c r="JT117" s="16">
        <f t="shared" si="686"/>
        <v>0</v>
      </c>
      <c r="JU117" s="16">
        <f t="shared" si="686"/>
        <v>0</v>
      </c>
      <c r="JV117" s="16">
        <f t="shared" si="686"/>
        <v>0</v>
      </c>
      <c r="JW117" s="16">
        <f t="shared" si="686"/>
        <v>0</v>
      </c>
      <c r="JX117" s="16">
        <f t="shared" si="686"/>
        <v>0</v>
      </c>
      <c r="JY117" s="16">
        <f t="shared" si="686"/>
        <v>0</v>
      </c>
      <c r="JZ117" s="16">
        <f t="shared" si="686"/>
        <v>0</v>
      </c>
      <c r="KA117" s="16">
        <f t="shared" si="686"/>
        <v>0</v>
      </c>
      <c r="KB117" s="16">
        <f t="shared" si="686"/>
        <v>0</v>
      </c>
      <c r="KC117" s="16">
        <f t="shared" si="686"/>
        <v>0</v>
      </c>
      <c r="KD117" s="16">
        <f t="shared" si="686"/>
        <v>0</v>
      </c>
      <c r="KE117" s="16">
        <f t="shared" si="686"/>
        <v>0</v>
      </c>
      <c r="KF117" s="16">
        <f t="shared" si="686"/>
        <v>0</v>
      </c>
      <c r="KG117" s="16">
        <f t="shared" si="686"/>
        <v>0</v>
      </c>
      <c r="KH117" s="16">
        <f t="shared" si="686"/>
        <v>0</v>
      </c>
      <c r="KI117" s="16">
        <f t="shared" si="686"/>
        <v>0</v>
      </c>
      <c r="KJ117" s="16">
        <f t="shared" si="686"/>
        <v>0</v>
      </c>
      <c r="KK117" s="16">
        <f t="shared" si="686"/>
        <v>0</v>
      </c>
      <c r="KL117" s="16">
        <f t="shared" si="686"/>
        <v>0</v>
      </c>
      <c r="KM117" s="16">
        <f t="shared" si="686"/>
        <v>0</v>
      </c>
      <c r="KN117" s="16">
        <f t="shared" si="686"/>
        <v>0</v>
      </c>
      <c r="KO117" s="16">
        <f t="shared" si="686"/>
        <v>0</v>
      </c>
      <c r="KP117" s="16">
        <f t="shared" si="686"/>
        <v>0</v>
      </c>
      <c r="KQ117" s="16">
        <f t="shared" si="686"/>
        <v>0</v>
      </c>
      <c r="KR117" s="16">
        <f t="shared" si="686"/>
        <v>0</v>
      </c>
      <c r="KS117" s="16">
        <f t="shared" si="686"/>
        <v>0</v>
      </c>
      <c r="KT117" s="16">
        <f t="shared" si="686"/>
        <v>0</v>
      </c>
      <c r="KU117" s="16">
        <f t="shared" si="686"/>
        <v>0</v>
      </c>
      <c r="KV117" s="16">
        <f t="shared" si="686"/>
        <v>0</v>
      </c>
      <c r="KW117" s="16">
        <f t="shared" si="686"/>
        <v>0</v>
      </c>
      <c r="KX117" s="16">
        <f t="shared" si="686"/>
        <v>0</v>
      </c>
      <c r="KY117" s="16">
        <f t="shared" si="686"/>
        <v>0</v>
      </c>
      <c r="KZ117" s="16">
        <f t="shared" si="686"/>
        <v>0</v>
      </c>
      <c r="LA117" s="16">
        <f t="shared" si="686"/>
        <v>0</v>
      </c>
      <c r="LB117" s="16">
        <f t="shared" si="686"/>
        <v>0</v>
      </c>
      <c r="LC117" s="16">
        <f t="shared" si="686"/>
        <v>0</v>
      </c>
      <c r="LD117" s="16">
        <f t="shared" si="686"/>
        <v>0</v>
      </c>
      <c r="LE117" s="16">
        <f t="shared" si="686"/>
        <v>0</v>
      </c>
      <c r="LF117" s="16">
        <f t="shared" si="686"/>
        <v>0</v>
      </c>
      <c r="LG117" s="16">
        <f t="shared" si="686"/>
        <v>0</v>
      </c>
      <c r="LH117" s="16">
        <f t="shared" si="686"/>
        <v>0</v>
      </c>
      <c r="LI117" s="16">
        <f t="shared" si="686"/>
        <v>0</v>
      </c>
      <c r="LJ117" s="16">
        <f t="shared" si="686"/>
        <v>0</v>
      </c>
      <c r="LK117" s="16">
        <f t="shared" si="686"/>
        <v>0</v>
      </c>
      <c r="LL117" s="16">
        <f t="shared" si="686"/>
        <v>0</v>
      </c>
      <c r="LM117" s="16">
        <f t="shared" ref="LM117:MZ117" si="687">-LM113*LM116*LM114*1000</f>
        <v>0</v>
      </c>
      <c r="LN117" s="16">
        <f t="shared" si="687"/>
        <v>0</v>
      </c>
      <c r="LO117" s="16">
        <f t="shared" si="687"/>
        <v>0</v>
      </c>
      <c r="LP117" s="16">
        <f t="shared" si="687"/>
        <v>0</v>
      </c>
      <c r="LQ117" s="16">
        <f t="shared" si="687"/>
        <v>0</v>
      </c>
      <c r="LR117" s="16">
        <f t="shared" si="687"/>
        <v>0</v>
      </c>
      <c r="LS117" s="16">
        <f t="shared" si="687"/>
        <v>0</v>
      </c>
      <c r="LT117" s="16">
        <f t="shared" si="687"/>
        <v>0</v>
      </c>
      <c r="LU117" s="16">
        <f t="shared" si="687"/>
        <v>0</v>
      </c>
      <c r="LV117" s="16">
        <f t="shared" si="687"/>
        <v>0</v>
      </c>
      <c r="LW117" s="16">
        <f t="shared" si="687"/>
        <v>0</v>
      </c>
      <c r="LX117" s="16">
        <f t="shared" si="687"/>
        <v>0</v>
      </c>
      <c r="LY117" s="16">
        <f t="shared" si="687"/>
        <v>0</v>
      </c>
      <c r="LZ117" s="16">
        <f t="shared" si="687"/>
        <v>0</v>
      </c>
      <c r="MA117" s="16">
        <f t="shared" si="687"/>
        <v>0</v>
      </c>
      <c r="MB117" s="16">
        <f t="shared" si="687"/>
        <v>0</v>
      </c>
      <c r="MC117" s="16">
        <f t="shared" si="687"/>
        <v>0</v>
      </c>
      <c r="MD117" s="16">
        <f t="shared" si="687"/>
        <v>0</v>
      </c>
      <c r="ME117" s="16">
        <f t="shared" si="687"/>
        <v>0</v>
      </c>
      <c r="MF117" s="16">
        <f t="shared" si="687"/>
        <v>0</v>
      </c>
      <c r="MG117" s="16">
        <f t="shared" si="687"/>
        <v>0</v>
      </c>
      <c r="MH117" s="16">
        <f t="shared" si="687"/>
        <v>0</v>
      </c>
      <c r="MI117" s="16">
        <f t="shared" si="687"/>
        <v>0</v>
      </c>
      <c r="MJ117" s="16">
        <f t="shared" si="687"/>
        <v>0</v>
      </c>
      <c r="MK117" s="16">
        <f t="shared" si="687"/>
        <v>0</v>
      </c>
      <c r="ML117" s="16">
        <f t="shared" si="687"/>
        <v>0</v>
      </c>
      <c r="MM117" s="16">
        <f t="shared" si="687"/>
        <v>0</v>
      </c>
      <c r="MN117" s="16">
        <f t="shared" si="687"/>
        <v>0</v>
      </c>
      <c r="MO117" s="16">
        <f t="shared" si="687"/>
        <v>0</v>
      </c>
      <c r="MP117" s="16">
        <f t="shared" si="687"/>
        <v>0</v>
      </c>
      <c r="MQ117" s="16">
        <f t="shared" si="687"/>
        <v>0</v>
      </c>
      <c r="MR117" s="16">
        <f t="shared" si="687"/>
        <v>0</v>
      </c>
      <c r="MS117" s="16">
        <f t="shared" si="687"/>
        <v>0</v>
      </c>
      <c r="MT117" s="16">
        <f t="shared" si="687"/>
        <v>0</v>
      </c>
      <c r="MU117" s="16">
        <f t="shared" si="687"/>
        <v>0</v>
      </c>
      <c r="MV117" s="16">
        <f t="shared" si="687"/>
        <v>0</v>
      </c>
      <c r="MW117" s="16">
        <f t="shared" si="687"/>
        <v>0</v>
      </c>
      <c r="MX117" s="16">
        <f t="shared" si="687"/>
        <v>0</v>
      </c>
      <c r="MY117" s="16">
        <f t="shared" si="687"/>
        <v>0</v>
      </c>
      <c r="MZ117" s="16">
        <f t="shared" si="687"/>
        <v>0</v>
      </c>
      <c r="NA117" s="1"/>
      <c r="NB117" s="19" t="str">
        <f t="shared" si="672"/>
        <v>Capacity Credits ($)</v>
      </c>
      <c r="NC117" s="16">
        <f t="shared" ref="NC117:NL118" si="688">SUMIF($E$3:$MZ$3,NC$3,$E117:$MZ117)</f>
        <v>0</v>
      </c>
      <c r="ND117" s="16">
        <f t="shared" si="688"/>
        <v>0</v>
      </c>
      <c r="NE117" s="16">
        <f t="shared" si="688"/>
        <v>0</v>
      </c>
      <c r="NF117" s="16">
        <f t="shared" si="688"/>
        <v>0</v>
      </c>
      <c r="NG117" s="16">
        <f t="shared" si="688"/>
        <v>0</v>
      </c>
      <c r="NH117" s="16">
        <f t="shared" si="688"/>
        <v>0</v>
      </c>
      <c r="NI117" s="16">
        <f t="shared" si="688"/>
        <v>0</v>
      </c>
      <c r="NJ117" s="16">
        <f t="shared" si="688"/>
        <v>0</v>
      </c>
      <c r="NK117" s="16">
        <f t="shared" si="688"/>
        <v>0</v>
      </c>
      <c r="NL117" s="16">
        <f t="shared" si="688"/>
        <v>0</v>
      </c>
      <c r="NM117" s="16">
        <f t="shared" ref="NM117:NV118" si="689">SUMIF($E$3:$MZ$3,NM$3,$E117:$MZ117)</f>
        <v>0</v>
      </c>
      <c r="NN117" s="16">
        <f t="shared" si="689"/>
        <v>0</v>
      </c>
      <c r="NO117" s="16">
        <f t="shared" si="689"/>
        <v>0</v>
      </c>
      <c r="NP117" s="16">
        <f t="shared" si="689"/>
        <v>0</v>
      </c>
      <c r="NQ117" s="16">
        <f t="shared" si="689"/>
        <v>0</v>
      </c>
      <c r="NR117" s="16">
        <f t="shared" si="689"/>
        <v>0</v>
      </c>
      <c r="NS117" s="16">
        <f t="shared" si="689"/>
        <v>0</v>
      </c>
      <c r="NT117" s="16">
        <f t="shared" si="689"/>
        <v>0</v>
      </c>
      <c r="NU117" s="16">
        <f t="shared" si="689"/>
        <v>0</v>
      </c>
      <c r="NV117" s="16">
        <f t="shared" si="689"/>
        <v>0</v>
      </c>
      <c r="NW117" s="16">
        <f t="shared" ref="NW117:OF118" si="690">SUMIF($E$3:$MZ$3,NW$3,$E117:$MZ117)</f>
        <v>0</v>
      </c>
      <c r="NX117" s="16">
        <f t="shared" si="690"/>
        <v>0</v>
      </c>
      <c r="NY117" s="16">
        <f t="shared" si="690"/>
        <v>0</v>
      </c>
      <c r="NZ117" s="16">
        <f t="shared" si="690"/>
        <v>0</v>
      </c>
      <c r="OA117" s="16">
        <f t="shared" si="690"/>
        <v>0</v>
      </c>
      <c r="OB117" s="16">
        <f t="shared" si="690"/>
        <v>0</v>
      </c>
      <c r="OC117" s="16">
        <f t="shared" si="690"/>
        <v>0</v>
      </c>
      <c r="OD117" s="16">
        <f t="shared" si="690"/>
        <v>0</v>
      </c>
      <c r="OE117" s="16">
        <f t="shared" si="690"/>
        <v>0</v>
      </c>
      <c r="OF117" s="16">
        <f t="shared" si="690"/>
        <v>0</v>
      </c>
      <c r="OH117" s="58" t="str">
        <f>_xlfn.CONCAT(C113," ",D117)</f>
        <v>Stony Brook Station Capacity Credits ($)</v>
      </c>
    </row>
    <row r="118" spans="2:398" x14ac:dyDescent="0.25">
      <c r="D118" s="19" t="s">
        <v>270</v>
      </c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  <c r="HP118" s="16"/>
      <c r="HQ118" s="16"/>
      <c r="HR118" s="16"/>
      <c r="HS118" s="16"/>
      <c r="HT118" s="16"/>
      <c r="HU118" s="16"/>
      <c r="HV118" s="16"/>
      <c r="HW118" s="16"/>
      <c r="HX118" s="16"/>
      <c r="HY118" s="16"/>
      <c r="HZ118" s="16"/>
      <c r="IA118" s="16"/>
      <c r="IB118" s="16"/>
      <c r="IC118" s="16"/>
      <c r="ID118" s="16"/>
      <c r="IE118" s="16"/>
      <c r="IF118" s="16"/>
      <c r="IG118" s="16"/>
      <c r="IH118" s="16"/>
      <c r="II118" s="16"/>
      <c r="IJ118" s="16"/>
      <c r="IK118" s="16"/>
      <c r="IL118" s="16"/>
      <c r="IM118" s="16"/>
      <c r="IN118" s="16"/>
      <c r="IO118" s="16"/>
      <c r="IP118" s="16"/>
      <c r="IQ118" s="16"/>
      <c r="IR118" s="16"/>
      <c r="IS118" s="16"/>
      <c r="IT118" s="16"/>
      <c r="IU118" s="16"/>
      <c r="IV118" s="16"/>
      <c r="IW118" s="16"/>
      <c r="IX118" s="16"/>
      <c r="IY118" s="16"/>
      <c r="IZ118" s="16"/>
      <c r="JA118" s="16"/>
      <c r="JB118" s="16"/>
      <c r="JC118" s="16"/>
      <c r="JD118" s="16"/>
      <c r="JE118" s="16"/>
      <c r="JF118" s="16"/>
      <c r="JG118" s="16"/>
      <c r="JH118" s="16"/>
      <c r="JI118" s="16"/>
      <c r="JJ118" s="16"/>
      <c r="JK118" s="16"/>
      <c r="JL118" s="16"/>
      <c r="JM118" s="16"/>
      <c r="JN118" s="16"/>
      <c r="JO118" s="16"/>
      <c r="JP118" s="16"/>
      <c r="JQ118" s="16"/>
      <c r="JR118" s="16"/>
      <c r="JS118" s="16"/>
      <c r="JT118" s="16"/>
      <c r="JU118" s="16"/>
      <c r="JV118" s="16"/>
      <c r="JW118" s="16"/>
      <c r="JX118" s="16"/>
      <c r="JY118" s="16"/>
      <c r="JZ118" s="16"/>
      <c r="KA118" s="16"/>
      <c r="KB118" s="16"/>
      <c r="KC118" s="16"/>
      <c r="KD118" s="16"/>
      <c r="KE118" s="16"/>
      <c r="KF118" s="16"/>
      <c r="KG118" s="16"/>
      <c r="KH118" s="16"/>
      <c r="KI118" s="16"/>
      <c r="KJ118" s="16"/>
      <c r="KK118" s="16"/>
      <c r="KL118" s="16"/>
      <c r="KM118" s="16"/>
      <c r="KN118" s="16"/>
      <c r="KO118" s="16"/>
      <c r="KP118" s="16"/>
      <c r="KQ118" s="16"/>
      <c r="KR118" s="16"/>
      <c r="KS118" s="16"/>
      <c r="KT118" s="16"/>
      <c r="KU118" s="16"/>
      <c r="KV118" s="16"/>
      <c r="KW118" s="16"/>
      <c r="KX118" s="16"/>
      <c r="KY118" s="16"/>
      <c r="KZ118" s="16"/>
      <c r="LA118" s="16"/>
      <c r="LB118" s="16"/>
      <c r="LC118" s="16"/>
      <c r="LD118" s="16"/>
      <c r="LE118" s="16"/>
      <c r="LF118" s="16"/>
      <c r="LG118" s="16"/>
      <c r="LH118" s="16"/>
      <c r="LI118" s="16"/>
      <c r="LJ118" s="16"/>
      <c r="LK118" s="16"/>
      <c r="LL118" s="16"/>
      <c r="LM118" s="16"/>
      <c r="LN118" s="16"/>
      <c r="LO118" s="16"/>
      <c r="LP118" s="16"/>
      <c r="LQ118" s="16"/>
      <c r="LR118" s="16"/>
      <c r="LS118" s="16"/>
      <c r="LT118" s="16"/>
      <c r="LU118" s="16"/>
      <c r="LV118" s="16"/>
      <c r="LW118" s="16"/>
      <c r="LX118" s="16"/>
      <c r="LY118" s="16"/>
      <c r="LZ118" s="16"/>
      <c r="MA118" s="16"/>
      <c r="MB118" s="16"/>
      <c r="MC118" s="16"/>
      <c r="MD118" s="16"/>
      <c r="ME118" s="16"/>
      <c r="MF118" s="16"/>
      <c r="MG118" s="16"/>
      <c r="MH118" s="16"/>
      <c r="MI118" s="16"/>
      <c r="MJ118" s="16"/>
      <c r="MK118" s="16"/>
      <c r="ML118" s="16"/>
      <c r="MM118" s="16"/>
      <c r="MN118" s="16"/>
      <c r="MO118" s="16"/>
      <c r="MP118" s="16"/>
      <c r="MQ118" s="16"/>
      <c r="MR118" s="16"/>
      <c r="MS118" s="16"/>
      <c r="MT118" s="16"/>
      <c r="MU118" s="16"/>
      <c r="MV118" s="16"/>
      <c r="MW118" s="16"/>
      <c r="MX118" s="16"/>
      <c r="MY118" s="16"/>
      <c r="MZ118" s="16"/>
      <c r="NB118" s="19" t="str">
        <f t="shared" si="672"/>
        <v>Self Supply Credits ($)</v>
      </c>
      <c r="NC118" s="16">
        <f t="shared" si="688"/>
        <v>0</v>
      </c>
      <c r="ND118" s="16">
        <f t="shared" si="688"/>
        <v>0</v>
      </c>
      <c r="NE118" s="16">
        <f t="shared" si="688"/>
        <v>0</v>
      </c>
      <c r="NF118" s="16">
        <f t="shared" si="688"/>
        <v>0</v>
      </c>
      <c r="NG118" s="16">
        <f t="shared" si="688"/>
        <v>0</v>
      </c>
      <c r="NH118" s="16">
        <f t="shared" si="688"/>
        <v>0</v>
      </c>
      <c r="NI118" s="16">
        <f t="shared" si="688"/>
        <v>0</v>
      </c>
      <c r="NJ118" s="16">
        <f t="shared" si="688"/>
        <v>0</v>
      </c>
      <c r="NK118" s="16">
        <f t="shared" si="688"/>
        <v>0</v>
      </c>
      <c r="NL118" s="16">
        <f t="shared" si="688"/>
        <v>0</v>
      </c>
      <c r="NM118" s="16">
        <f t="shared" si="689"/>
        <v>0</v>
      </c>
      <c r="NN118" s="16">
        <f t="shared" si="689"/>
        <v>0</v>
      </c>
      <c r="NO118" s="16">
        <f t="shared" si="689"/>
        <v>0</v>
      </c>
      <c r="NP118" s="16">
        <f t="shared" si="689"/>
        <v>0</v>
      </c>
      <c r="NQ118" s="16">
        <f t="shared" si="689"/>
        <v>0</v>
      </c>
      <c r="NR118" s="16">
        <f t="shared" si="689"/>
        <v>0</v>
      </c>
      <c r="NS118" s="16">
        <f t="shared" si="689"/>
        <v>0</v>
      </c>
      <c r="NT118" s="16">
        <f t="shared" si="689"/>
        <v>0</v>
      </c>
      <c r="NU118" s="16">
        <f t="shared" si="689"/>
        <v>0</v>
      </c>
      <c r="NV118" s="16">
        <f t="shared" si="689"/>
        <v>0</v>
      </c>
      <c r="NW118" s="16">
        <f t="shared" si="690"/>
        <v>0</v>
      </c>
      <c r="NX118" s="16">
        <f t="shared" si="690"/>
        <v>0</v>
      </c>
      <c r="NY118" s="16">
        <f t="shared" si="690"/>
        <v>0</v>
      </c>
      <c r="NZ118" s="16">
        <f t="shared" si="690"/>
        <v>0</v>
      </c>
      <c r="OA118" s="16">
        <f t="shared" si="690"/>
        <v>0</v>
      </c>
      <c r="OB118" s="16">
        <f t="shared" si="690"/>
        <v>0</v>
      </c>
      <c r="OC118" s="16">
        <f t="shared" si="690"/>
        <v>0</v>
      </c>
      <c r="OD118" s="16">
        <f t="shared" si="690"/>
        <v>0</v>
      </c>
      <c r="OE118" s="16">
        <f t="shared" si="690"/>
        <v>0</v>
      </c>
      <c r="OF118" s="16">
        <f t="shared" si="690"/>
        <v>0</v>
      </c>
    </row>
  </sheetData>
  <dataValidations disablePrompts="1" count="1">
    <dataValidation type="list" allowBlank="1" showInputMessage="1" showErrorMessage="1" sqref="B3" xr:uid="{1F3ED598-FFF3-4E0E-859C-BE7DE67B533D}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84D1C865-5DD7-4F40-A829-589BAC1E2334}">
          <x14:formula1>
            <xm:f>Lookups!#REF!</xm:f>
          </x14:formula1>
          <xm:sqref>C107 C37 C20:C21 C43:C44 C50:C51 C57:C58 C64:C65 C71:C72 C78:C79 C85:C86 C92:C93 C113:C114 C100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97B5B-774C-4AFB-8AE9-C917FCB5A486}">
  <sheetPr codeName="Sheet9"/>
  <dimension ref="B2:JU15"/>
  <sheetViews>
    <sheetView workbookViewId="0">
      <pane xSplit="4" ySplit="4" topLeftCell="E5" activePane="bottomRight" state="frozen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defaultRowHeight="15" x14ac:dyDescent="0.25"/>
  <cols>
    <col min="1" max="1" width="4.42578125" customWidth="1"/>
    <col min="2" max="2" width="14.28515625" bestFit="1" customWidth="1"/>
    <col min="3" max="3" width="22.42578125" style="26" customWidth="1"/>
    <col min="4" max="4" width="25" bestFit="1" customWidth="1"/>
    <col min="5" max="5" width="11.5703125" bestFit="1" customWidth="1"/>
    <col min="258" max="258" width="21.7109375" bestFit="1" customWidth="1"/>
    <col min="281" max="281" width="30.85546875" bestFit="1" customWidth="1"/>
  </cols>
  <sheetData>
    <row r="2" spans="2:281" x14ac:dyDescent="0.25">
      <c r="B2" s="3" t="s">
        <v>116</v>
      </c>
      <c r="C2" s="3"/>
      <c r="D2" s="17"/>
      <c r="IX2" s="17"/>
    </row>
    <row r="3" spans="2:281" s="5" customFormat="1" x14ac:dyDescent="0.25">
      <c r="B3" s="13" t="str">
        <f>+Gap_Table!B3</f>
        <v>WEC</v>
      </c>
      <c r="C3" s="3"/>
      <c r="D3" s="17"/>
      <c r="E3" s="69">
        <f t="shared" ref="E3:BP3" si="0">YEAR(E4)</f>
        <v>2020</v>
      </c>
      <c r="F3" s="69">
        <f t="shared" si="0"/>
        <v>2020</v>
      </c>
      <c r="G3" s="69">
        <f t="shared" si="0"/>
        <v>2020</v>
      </c>
      <c r="H3" s="69">
        <f t="shared" si="0"/>
        <v>2020</v>
      </c>
      <c r="I3" s="69">
        <f t="shared" si="0"/>
        <v>2020</v>
      </c>
      <c r="J3" s="69">
        <f t="shared" si="0"/>
        <v>2020</v>
      </c>
      <c r="K3" s="69">
        <f t="shared" si="0"/>
        <v>2020</v>
      </c>
      <c r="L3" s="69">
        <f t="shared" si="0"/>
        <v>2020</v>
      </c>
      <c r="M3" s="69">
        <f t="shared" si="0"/>
        <v>2020</v>
      </c>
      <c r="N3" s="69">
        <f t="shared" si="0"/>
        <v>2020</v>
      </c>
      <c r="O3" s="69">
        <f t="shared" si="0"/>
        <v>2020</v>
      </c>
      <c r="P3" s="69">
        <f t="shared" si="0"/>
        <v>2020</v>
      </c>
      <c r="Q3" s="69">
        <f t="shared" si="0"/>
        <v>2021</v>
      </c>
      <c r="R3" s="69">
        <f t="shared" si="0"/>
        <v>2021</v>
      </c>
      <c r="S3" s="69">
        <f t="shared" si="0"/>
        <v>2021</v>
      </c>
      <c r="T3" s="69">
        <f t="shared" si="0"/>
        <v>2021</v>
      </c>
      <c r="U3" s="69">
        <f t="shared" si="0"/>
        <v>2021</v>
      </c>
      <c r="V3" s="69">
        <f t="shared" si="0"/>
        <v>2021</v>
      </c>
      <c r="W3" s="69">
        <f t="shared" si="0"/>
        <v>2021</v>
      </c>
      <c r="X3" s="69">
        <f t="shared" si="0"/>
        <v>2021</v>
      </c>
      <c r="Y3" s="69">
        <f t="shared" si="0"/>
        <v>2021</v>
      </c>
      <c r="Z3" s="69">
        <f t="shared" si="0"/>
        <v>2021</v>
      </c>
      <c r="AA3" s="69">
        <f t="shared" si="0"/>
        <v>2021</v>
      </c>
      <c r="AB3" s="69">
        <f t="shared" si="0"/>
        <v>2021</v>
      </c>
      <c r="AC3" s="69">
        <f t="shared" si="0"/>
        <v>2022</v>
      </c>
      <c r="AD3" s="69">
        <f t="shared" si="0"/>
        <v>2022</v>
      </c>
      <c r="AE3" s="69">
        <f t="shared" si="0"/>
        <v>2022</v>
      </c>
      <c r="AF3" s="69">
        <f t="shared" si="0"/>
        <v>2022</v>
      </c>
      <c r="AG3" s="69">
        <f t="shared" si="0"/>
        <v>2022</v>
      </c>
      <c r="AH3" s="69">
        <f t="shared" si="0"/>
        <v>2022</v>
      </c>
      <c r="AI3" s="69">
        <f t="shared" si="0"/>
        <v>2022</v>
      </c>
      <c r="AJ3" s="69">
        <f t="shared" si="0"/>
        <v>2022</v>
      </c>
      <c r="AK3" s="69">
        <f t="shared" si="0"/>
        <v>2022</v>
      </c>
      <c r="AL3" s="69">
        <f t="shared" si="0"/>
        <v>2022</v>
      </c>
      <c r="AM3" s="69">
        <f t="shared" si="0"/>
        <v>2022</v>
      </c>
      <c r="AN3" s="69">
        <f t="shared" si="0"/>
        <v>2022</v>
      </c>
      <c r="AO3" s="69">
        <f t="shared" si="0"/>
        <v>2023</v>
      </c>
      <c r="AP3" s="69">
        <f t="shared" si="0"/>
        <v>2023</v>
      </c>
      <c r="AQ3" s="69">
        <f t="shared" si="0"/>
        <v>2023</v>
      </c>
      <c r="AR3" s="69">
        <f t="shared" si="0"/>
        <v>2023</v>
      </c>
      <c r="AS3" s="69">
        <f t="shared" si="0"/>
        <v>2023</v>
      </c>
      <c r="AT3" s="69">
        <f t="shared" si="0"/>
        <v>2023</v>
      </c>
      <c r="AU3" s="69">
        <f t="shared" si="0"/>
        <v>2023</v>
      </c>
      <c r="AV3" s="69">
        <f t="shared" si="0"/>
        <v>2023</v>
      </c>
      <c r="AW3" s="69">
        <f t="shared" si="0"/>
        <v>2023</v>
      </c>
      <c r="AX3" s="69">
        <f t="shared" si="0"/>
        <v>2023</v>
      </c>
      <c r="AY3" s="69">
        <f t="shared" si="0"/>
        <v>2023</v>
      </c>
      <c r="AZ3" s="69">
        <f t="shared" si="0"/>
        <v>2023</v>
      </c>
      <c r="BA3" s="69">
        <f t="shared" si="0"/>
        <v>2024</v>
      </c>
      <c r="BB3" s="69">
        <f t="shared" si="0"/>
        <v>2024</v>
      </c>
      <c r="BC3" s="69">
        <f t="shared" si="0"/>
        <v>2024</v>
      </c>
      <c r="BD3" s="69">
        <f t="shared" si="0"/>
        <v>2024</v>
      </c>
      <c r="BE3" s="69">
        <f t="shared" si="0"/>
        <v>2024</v>
      </c>
      <c r="BF3" s="69">
        <f t="shared" si="0"/>
        <v>2024</v>
      </c>
      <c r="BG3" s="69">
        <f t="shared" si="0"/>
        <v>2024</v>
      </c>
      <c r="BH3" s="69">
        <f t="shared" si="0"/>
        <v>2024</v>
      </c>
      <c r="BI3" s="69">
        <f t="shared" si="0"/>
        <v>2024</v>
      </c>
      <c r="BJ3" s="69">
        <f t="shared" si="0"/>
        <v>2024</v>
      </c>
      <c r="BK3" s="69">
        <f t="shared" si="0"/>
        <v>2024</v>
      </c>
      <c r="BL3" s="69">
        <f t="shared" si="0"/>
        <v>2024</v>
      </c>
      <c r="BM3" s="69">
        <f t="shared" si="0"/>
        <v>2025</v>
      </c>
      <c r="BN3" s="69">
        <f t="shared" si="0"/>
        <v>2025</v>
      </c>
      <c r="BO3" s="69">
        <f t="shared" si="0"/>
        <v>2025</v>
      </c>
      <c r="BP3" s="69">
        <f t="shared" si="0"/>
        <v>2025</v>
      </c>
      <c r="BQ3" s="69">
        <f t="shared" ref="BQ3:EB3" si="1">YEAR(BQ4)</f>
        <v>2025</v>
      </c>
      <c r="BR3" s="69">
        <f t="shared" si="1"/>
        <v>2025</v>
      </c>
      <c r="BS3" s="69">
        <f t="shared" si="1"/>
        <v>2025</v>
      </c>
      <c r="BT3" s="69">
        <f t="shared" si="1"/>
        <v>2025</v>
      </c>
      <c r="BU3" s="69">
        <f t="shared" si="1"/>
        <v>2025</v>
      </c>
      <c r="BV3" s="69">
        <f t="shared" si="1"/>
        <v>2025</v>
      </c>
      <c r="BW3" s="69">
        <f t="shared" si="1"/>
        <v>2025</v>
      </c>
      <c r="BX3" s="69">
        <f t="shared" si="1"/>
        <v>2025</v>
      </c>
      <c r="BY3" s="69">
        <f t="shared" si="1"/>
        <v>2026</v>
      </c>
      <c r="BZ3" s="69">
        <f t="shared" si="1"/>
        <v>2026</v>
      </c>
      <c r="CA3" s="69">
        <f t="shared" si="1"/>
        <v>2026</v>
      </c>
      <c r="CB3" s="69">
        <f t="shared" si="1"/>
        <v>2026</v>
      </c>
      <c r="CC3" s="69">
        <f t="shared" si="1"/>
        <v>2026</v>
      </c>
      <c r="CD3" s="69">
        <f t="shared" si="1"/>
        <v>2026</v>
      </c>
      <c r="CE3" s="69">
        <f t="shared" si="1"/>
        <v>2026</v>
      </c>
      <c r="CF3" s="69">
        <f t="shared" si="1"/>
        <v>2026</v>
      </c>
      <c r="CG3" s="69">
        <f t="shared" si="1"/>
        <v>2026</v>
      </c>
      <c r="CH3" s="69">
        <f t="shared" si="1"/>
        <v>2026</v>
      </c>
      <c r="CI3" s="69">
        <f t="shared" si="1"/>
        <v>2026</v>
      </c>
      <c r="CJ3" s="69">
        <f t="shared" si="1"/>
        <v>2026</v>
      </c>
      <c r="CK3" s="69">
        <f t="shared" si="1"/>
        <v>2027</v>
      </c>
      <c r="CL3" s="69">
        <f t="shared" si="1"/>
        <v>2027</v>
      </c>
      <c r="CM3" s="69">
        <f t="shared" si="1"/>
        <v>2027</v>
      </c>
      <c r="CN3" s="69">
        <f t="shared" si="1"/>
        <v>2027</v>
      </c>
      <c r="CO3" s="69">
        <f t="shared" si="1"/>
        <v>2027</v>
      </c>
      <c r="CP3" s="69">
        <f t="shared" si="1"/>
        <v>2027</v>
      </c>
      <c r="CQ3" s="69">
        <f t="shared" si="1"/>
        <v>2027</v>
      </c>
      <c r="CR3" s="69">
        <f t="shared" si="1"/>
        <v>2027</v>
      </c>
      <c r="CS3" s="69">
        <f t="shared" si="1"/>
        <v>2027</v>
      </c>
      <c r="CT3" s="69">
        <f t="shared" si="1"/>
        <v>2027</v>
      </c>
      <c r="CU3" s="69">
        <f t="shared" si="1"/>
        <v>2027</v>
      </c>
      <c r="CV3" s="69">
        <f t="shared" si="1"/>
        <v>2027</v>
      </c>
      <c r="CW3" s="69">
        <f t="shared" si="1"/>
        <v>2028</v>
      </c>
      <c r="CX3" s="69">
        <f t="shared" si="1"/>
        <v>2028</v>
      </c>
      <c r="CY3" s="69">
        <f t="shared" si="1"/>
        <v>2028</v>
      </c>
      <c r="CZ3" s="69">
        <f t="shared" si="1"/>
        <v>2028</v>
      </c>
      <c r="DA3" s="69">
        <f t="shared" si="1"/>
        <v>2028</v>
      </c>
      <c r="DB3" s="69">
        <f t="shared" si="1"/>
        <v>2028</v>
      </c>
      <c r="DC3" s="69">
        <f t="shared" si="1"/>
        <v>2028</v>
      </c>
      <c r="DD3" s="69">
        <f t="shared" si="1"/>
        <v>2028</v>
      </c>
      <c r="DE3" s="69">
        <f t="shared" si="1"/>
        <v>2028</v>
      </c>
      <c r="DF3" s="69">
        <f t="shared" si="1"/>
        <v>2028</v>
      </c>
      <c r="DG3" s="69">
        <f t="shared" si="1"/>
        <v>2028</v>
      </c>
      <c r="DH3" s="69">
        <f t="shared" si="1"/>
        <v>2028</v>
      </c>
      <c r="DI3" s="69">
        <f t="shared" si="1"/>
        <v>2029</v>
      </c>
      <c r="DJ3" s="69">
        <f t="shared" si="1"/>
        <v>2029</v>
      </c>
      <c r="DK3" s="69">
        <f t="shared" si="1"/>
        <v>2029</v>
      </c>
      <c r="DL3" s="69">
        <f t="shared" si="1"/>
        <v>2029</v>
      </c>
      <c r="DM3" s="69">
        <f t="shared" si="1"/>
        <v>2029</v>
      </c>
      <c r="DN3" s="69">
        <f t="shared" si="1"/>
        <v>2029</v>
      </c>
      <c r="DO3" s="69">
        <f t="shared" si="1"/>
        <v>2029</v>
      </c>
      <c r="DP3" s="69">
        <f t="shared" si="1"/>
        <v>2029</v>
      </c>
      <c r="DQ3" s="69">
        <f t="shared" si="1"/>
        <v>2029</v>
      </c>
      <c r="DR3" s="69">
        <f t="shared" si="1"/>
        <v>2029</v>
      </c>
      <c r="DS3" s="69">
        <f t="shared" si="1"/>
        <v>2029</v>
      </c>
      <c r="DT3" s="69">
        <f t="shared" si="1"/>
        <v>2029</v>
      </c>
      <c r="DU3" s="69">
        <f t="shared" si="1"/>
        <v>2030</v>
      </c>
      <c r="DV3" s="69">
        <f t="shared" si="1"/>
        <v>2030</v>
      </c>
      <c r="DW3" s="69">
        <f t="shared" si="1"/>
        <v>2030</v>
      </c>
      <c r="DX3" s="69">
        <f t="shared" si="1"/>
        <v>2030</v>
      </c>
      <c r="DY3" s="69">
        <f t="shared" si="1"/>
        <v>2030</v>
      </c>
      <c r="DZ3" s="69">
        <f t="shared" si="1"/>
        <v>2030</v>
      </c>
      <c r="EA3" s="69">
        <f t="shared" si="1"/>
        <v>2030</v>
      </c>
      <c r="EB3" s="69">
        <f t="shared" si="1"/>
        <v>2030</v>
      </c>
      <c r="EC3" s="69">
        <f t="shared" ref="EC3:GN3" si="2">YEAR(EC4)</f>
        <v>2030</v>
      </c>
      <c r="ED3" s="69">
        <f t="shared" si="2"/>
        <v>2030</v>
      </c>
      <c r="EE3" s="69">
        <f t="shared" si="2"/>
        <v>2030</v>
      </c>
      <c r="EF3" s="69">
        <f t="shared" si="2"/>
        <v>2030</v>
      </c>
      <c r="EG3" s="69">
        <f t="shared" si="2"/>
        <v>2031</v>
      </c>
      <c r="EH3" s="69">
        <f t="shared" si="2"/>
        <v>2031</v>
      </c>
      <c r="EI3" s="69">
        <f t="shared" si="2"/>
        <v>2031</v>
      </c>
      <c r="EJ3" s="69">
        <f t="shared" si="2"/>
        <v>2031</v>
      </c>
      <c r="EK3" s="69">
        <f t="shared" si="2"/>
        <v>2031</v>
      </c>
      <c r="EL3" s="69">
        <f t="shared" si="2"/>
        <v>2031</v>
      </c>
      <c r="EM3" s="69">
        <f t="shared" si="2"/>
        <v>2031</v>
      </c>
      <c r="EN3" s="69">
        <f t="shared" si="2"/>
        <v>2031</v>
      </c>
      <c r="EO3" s="69">
        <f t="shared" si="2"/>
        <v>2031</v>
      </c>
      <c r="EP3" s="69">
        <f t="shared" si="2"/>
        <v>2031</v>
      </c>
      <c r="EQ3" s="69">
        <f t="shared" si="2"/>
        <v>2031</v>
      </c>
      <c r="ER3" s="69">
        <f t="shared" si="2"/>
        <v>2031</v>
      </c>
      <c r="ES3" s="69">
        <f t="shared" si="2"/>
        <v>2032</v>
      </c>
      <c r="ET3" s="69">
        <f t="shared" si="2"/>
        <v>2032</v>
      </c>
      <c r="EU3" s="69">
        <f t="shared" si="2"/>
        <v>2032</v>
      </c>
      <c r="EV3" s="69">
        <f t="shared" si="2"/>
        <v>2032</v>
      </c>
      <c r="EW3" s="69">
        <f t="shared" si="2"/>
        <v>2032</v>
      </c>
      <c r="EX3" s="69">
        <f t="shared" si="2"/>
        <v>2032</v>
      </c>
      <c r="EY3" s="69">
        <f t="shared" si="2"/>
        <v>2032</v>
      </c>
      <c r="EZ3" s="69">
        <f t="shared" si="2"/>
        <v>2032</v>
      </c>
      <c r="FA3" s="69">
        <f t="shared" si="2"/>
        <v>2032</v>
      </c>
      <c r="FB3" s="69">
        <f t="shared" si="2"/>
        <v>2032</v>
      </c>
      <c r="FC3" s="69">
        <f t="shared" si="2"/>
        <v>2032</v>
      </c>
      <c r="FD3" s="69">
        <f t="shared" si="2"/>
        <v>2032</v>
      </c>
      <c r="FE3" s="69">
        <f t="shared" si="2"/>
        <v>2033</v>
      </c>
      <c r="FF3" s="69">
        <f t="shared" si="2"/>
        <v>2033</v>
      </c>
      <c r="FG3" s="69">
        <f t="shared" si="2"/>
        <v>2033</v>
      </c>
      <c r="FH3" s="69">
        <f t="shared" si="2"/>
        <v>2033</v>
      </c>
      <c r="FI3" s="69">
        <f t="shared" si="2"/>
        <v>2033</v>
      </c>
      <c r="FJ3" s="69">
        <f t="shared" si="2"/>
        <v>2033</v>
      </c>
      <c r="FK3" s="69">
        <f t="shared" si="2"/>
        <v>2033</v>
      </c>
      <c r="FL3" s="69">
        <f t="shared" si="2"/>
        <v>2033</v>
      </c>
      <c r="FM3" s="69">
        <f t="shared" si="2"/>
        <v>2033</v>
      </c>
      <c r="FN3" s="69">
        <f t="shared" si="2"/>
        <v>2033</v>
      </c>
      <c r="FO3" s="69">
        <f t="shared" si="2"/>
        <v>2033</v>
      </c>
      <c r="FP3" s="69">
        <f t="shared" si="2"/>
        <v>2033</v>
      </c>
      <c r="FQ3" s="69">
        <f t="shared" si="2"/>
        <v>2034</v>
      </c>
      <c r="FR3" s="69">
        <f t="shared" si="2"/>
        <v>2034</v>
      </c>
      <c r="FS3" s="69">
        <f t="shared" si="2"/>
        <v>2034</v>
      </c>
      <c r="FT3" s="69">
        <f t="shared" si="2"/>
        <v>2034</v>
      </c>
      <c r="FU3" s="69">
        <f t="shared" si="2"/>
        <v>2034</v>
      </c>
      <c r="FV3" s="69">
        <f t="shared" si="2"/>
        <v>2034</v>
      </c>
      <c r="FW3" s="69">
        <f t="shared" si="2"/>
        <v>2034</v>
      </c>
      <c r="FX3" s="69">
        <f t="shared" si="2"/>
        <v>2034</v>
      </c>
      <c r="FY3" s="69">
        <f t="shared" si="2"/>
        <v>2034</v>
      </c>
      <c r="FZ3" s="69">
        <f t="shared" si="2"/>
        <v>2034</v>
      </c>
      <c r="GA3" s="69">
        <f t="shared" si="2"/>
        <v>2034</v>
      </c>
      <c r="GB3" s="69">
        <f t="shared" si="2"/>
        <v>2034</v>
      </c>
      <c r="GC3" s="69">
        <f t="shared" si="2"/>
        <v>2035</v>
      </c>
      <c r="GD3" s="69">
        <f t="shared" si="2"/>
        <v>2035</v>
      </c>
      <c r="GE3" s="69">
        <f t="shared" si="2"/>
        <v>2035</v>
      </c>
      <c r="GF3" s="69">
        <f t="shared" si="2"/>
        <v>2035</v>
      </c>
      <c r="GG3" s="69">
        <f t="shared" si="2"/>
        <v>2035</v>
      </c>
      <c r="GH3" s="69">
        <f t="shared" si="2"/>
        <v>2035</v>
      </c>
      <c r="GI3" s="69">
        <f t="shared" si="2"/>
        <v>2035</v>
      </c>
      <c r="GJ3" s="69">
        <f t="shared" si="2"/>
        <v>2035</v>
      </c>
      <c r="GK3" s="69">
        <f t="shared" si="2"/>
        <v>2035</v>
      </c>
      <c r="GL3" s="69">
        <f t="shared" si="2"/>
        <v>2035</v>
      </c>
      <c r="GM3" s="69">
        <f t="shared" si="2"/>
        <v>2035</v>
      </c>
      <c r="GN3" s="69">
        <f t="shared" si="2"/>
        <v>2035</v>
      </c>
      <c r="GO3" s="69">
        <f t="shared" ref="GO3:IV3" si="3">YEAR(GO4)</f>
        <v>2036</v>
      </c>
      <c r="GP3" s="69">
        <f t="shared" si="3"/>
        <v>2036</v>
      </c>
      <c r="GQ3" s="69">
        <f t="shared" si="3"/>
        <v>2036</v>
      </c>
      <c r="GR3" s="69">
        <f t="shared" si="3"/>
        <v>2036</v>
      </c>
      <c r="GS3" s="69">
        <f t="shared" si="3"/>
        <v>2036</v>
      </c>
      <c r="GT3" s="69">
        <f t="shared" si="3"/>
        <v>2036</v>
      </c>
      <c r="GU3" s="69">
        <f t="shared" si="3"/>
        <v>2036</v>
      </c>
      <c r="GV3" s="69">
        <f t="shared" si="3"/>
        <v>2036</v>
      </c>
      <c r="GW3" s="69">
        <f t="shared" si="3"/>
        <v>2036</v>
      </c>
      <c r="GX3" s="69">
        <f t="shared" si="3"/>
        <v>2036</v>
      </c>
      <c r="GY3" s="69">
        <f t="shared" si="3"/>
        <v>2036</v>
      </c>
      <c r="GZ3" s="69">
        <f t="shared" si="3"/>
        <v>2036</v>
      </c>
      <c r="HA3" s="69">
        <f t="shared" si="3"/>
        <v>2037</v>
      </c>
      <c r="HB3" s="69">
        <f t="shared" si="3"/>
        <v>2037</v>
      </c>
      <c r="HC3" s="69">
        <f t="shared" si="3"/>
        <v>2037</v>
      </c>
      <c r="HD3" s="69">
        <f t="shared" si="3"/>
        <v>2037</v>
      </c>
      <c r="HE3" s="69">
        <f t="shared" si="3"/>
        <v>2037</v>
      </c>
      <c r="HF3" s="69">
        <f t="shared" si="3"/>
        <v>2037</v>
      </c>
      <c r="HG3" s="69">
        <f t="shared" si="3"/>
        <v>2037</v>
      </c>
      <c r="HH3" s="69">
        <f t="shared" si="3"/>
        <v>2037</v>
      </c>
      <c r="HI3" s="69">
        <f t="shared" si="3"/>
        <v>2037</v>
      </c>
      <c r="HJ3" s="69">
        <f t="shared" si="3"/>
        <v>2037</v>
      </c>
      <c r="HK3" s="69">
        <f t="shared" si="3"/>
        <v>2037</v>
      </c>
      <c r="HL3" s="69">
        <f t="shared" si="3"/>
        <v>2037</v>
      </c>
      <c r="HM3" s="69">
        <f t="shared" si="3"/>
        <v>2038</v>
      </c>
      <c r="HN3" s="69">
        <f t="shared" si="3"/>
        <v>2038</v>
      </c>
      <c r="HO3" s="69">
        <f t="shared" si="3"/>
        <v>2038</v>
      </c>
      <c r="HP3" s="69">
        <f t="shared" si="3"/>
        <v>2038</v>
      </c>
      <c r="HQ3" s="69">
        <f t="shared" si="3"/>
        <v>2038</v>
      </c>
      <c r="HR3" s="69">
        <f t="shared" si="3"/>
        <v>2038</v>
      </c>
      <c r="HS3" s="69">
        <f t="shared" si="3"/>
        <v>2038</v>
      </c>
      <c r="HT3" s="69">
        <f t="shared" si="3"/>
        <v>2038</v>
      </c>
      <c r="HU3" s="69">
        <f t="shared" si="3"/>
        <v>2038</v>
      </c>
      <c r="HV3" s="69">
        <f t="shared" si="3"/>
        <v>2038</v>
      </c>
      <c r="HW3" s="69">
        <f t="shared" si="3"/>
        <v>2038</v>
      </c>
      <c r="HX3" s="69">
        <f t="shared" si="3"/>
        <v>2038</v>
      </c>
      <c r="HY3" s="69">
        <f t="shared" si="3"/>
        <v>2039</v>
      </c>
      <c r="HZ3" s="69">
        <f t="shared" si="3"/>
        <v>2039</v>
      </c>
      <c r="IA3" s="69">
        <f t="shared" si="3"/>
        <v>2039</v>
      </c>
      <c r="IB3" s="69">
        <f t="shared" si="3"/>
        <v>2039</v>
      </c>
      <c r="IC3" s="69">
        <f t="shared" si="3"/>
        <v>2039</v>
      </c>
      <c r="ID3" s="69">
        <f t="shared" si="3"/>
        <v>2039</v>
      </c>
      <c r="IE3" s="69">
        <f t="shared" si="3"/>
        <v>2039</v>
      </c>
      <c r="IF3" s="69">
        <f t="shared" si="3"/>
        <v>2039</v>
      </c>
      <c r="IG3" s="69">
        <f t="shared" si="3"/>
        <v>2039</v>
      </c>
      <c r="IH3" s="69">
        <f t="shared" si="3"/>
        <v>2039</v>
      </c>
      <c r="II3" s="69">
        <f t="shared" si="3"/>
        <v>2039</v>
      </c>
      <c r="IJ3" s="69">
        <f t="shared" si="3"/>
        <v>2039</v>
      </c>
      <c r="IK3" s="69">
        <f t="shared" si="3"/>
        <v>2040</v>
      </c>
      <c r="IL3" s="69">
        <f t="shared" si="3"/>
        <v>2040</v>
      </c>
      <c r="IM3" s="69">
        <f t="shared" si="3"/>
        <v>2040</v>
      </c>
      <c r="IN3" s="69">
        <f t="shared" si="3"/>
        <v>2040</v>
      </c>
      <c r="IO3" s="69">
        <f t="shared" si="3"/>
        <v>2040</v>
      </c>
      <c r="IP3" s="69">
        <f t="shared" si="3"/>
        <v>2040</v>
      </c>
      <c r="IQ3" s="69">
        <f t="shared" si="3"/>
        <v>2040</v>
      </c>
      <c r="IR3" s="69">
        <f t="shared" si="3"/>
        <v>2040</v>
      </c>
      <c r="IS3" s="69">
        <f t="shared" si="3"/>
        <v>2040</v>
      </c>
      <c r="IT3" s="69">
        <f t="shared" si="3"/>
        <v>2040</v>
      </c>
      <c r="IU3" s="69">
        <f t="shared" si="3"/>
        <v>2040</v>
      </c>
      <c r="IV3" s="69">
        <f t="shared" si="3"/>
        <v>2040</v>
      </c>
      <c r="IW3" s="9"/>
      <c r="IX3" s="19"/>
      <c r="IY3" s="69">
        <v>2020</v>
      </c>
      <c r="IZ3" s="69">
        <f>1+IY3</f>
        <v>2021</v>
      </c>
      <c r="JA3" s="69">
        <f t="shared" ref="JA3:JS3" si="4">1+IZ3</f>
        <v>2022</v>
      </c>
      <c r="JB3" s="69">
        <f t="shared" si="4"/>
        <v>2023</v>
      </c>
      <c r="JC3" s="69">
        <f t="shared" si="4"/>
        <v>2024</v>
      </c>
      <c r="JD3" s="69">
        <f t="shared" si="4"/>
        <v>2025</v>
      </c>
      <c r="JE3" s="69">
        <f t="shared" si="4"/>
        <v>2026</v>
      </c>
      <c r="JF3" s="69">
        <f t="shared" si="4"/>
        <v>2027</v>
      </c>
      <c r="JG3" s="69">
        <f t="shared" si="4"/>
        <v>2028</v>
      </c>
      <c r="JH3" s="69">
        <f t="shared" si="4"/>
        <v>2029</v>
      </c>
      <c r="JI3" s="69">
        <f t="shared" si="4"/>
        <v>2030</v>
      </c>
      <c r="JJ3" s="69">
        <f t="shared" si="4"/>
        <v>2031</v>
      </c>
      <c r="JK3" s="69">
        <f t="shared" si="4"/>
        <v>2032</v>
      </c>
      <c r="JL3" s="69">
        <f t="shared" si="4"/>
        <v>2033</v>
      </c>
      <c r="JM3" s="69">
        <f t="shared" si="4"/>
        <v>2034</v>
      </c>
      <c r="JN3" s="69">
        <f t="shared" si="4"/>
        <v>2035</v>
      </c>
      <c r="JO3" s="69">
        <f t="shared" si="4"/>
        <v>2036</v>
      </c>
      <c r="JP3" s="69">
        <f t="shared" si="4"/>
        <v>2037</v>
      </c>
      <c r="JQ3" s="69">
        <f t="shared" si="4"/>
        <v>2038</v>
      </c>
      <c r="JR3" s="69">
        <f t="shared" si="4"/>
        <v>2039</v>
      </c>
      <c r="JS3" s="69">
        <f t="shared" si="4"/>
        <v>2040</v>
      </c>
    </row>
    <row r="4" spans="2:281" s="5" customFormat="1" x14ac:dyDescent="0.25">
      <c r="B4" s="9"/>
      <c r="C4" s="3"/>
      <c r="D4" s="17"/>
      <c r="E4" s="36">
        <v>43831</v>
      </c>
      <c r="F4" s="36">
        <f>+EOMONTH(E4,0)+1</f>
        <v>43862</v>
      </c>
      <c r="G4" s="36">
        <f t="shared" ref="G4:BR4" si="5">+EOMONTH(F4,0)+1</f>
        <v>43891</v>
      </c>
      <c r="H4" s="36">
        <f t="shared" si="5"/>
        <v>43922</v>
      </c>
      <c r="I4" s="36">
        <f t="shared" si="5"/>
        <v>43952</v>
      </c>
      <c r="J4" s="36">
        <f t="shared" si="5"/>
        <v>43983</v>
      </c>
      <c r="K4" s="36">
        <f t="shared" si="5"/>
        <v>44013</v>
      </c>
      <c r="L4" s="36">
        <f t="shared" si="5"/>
        <v>44044</v>
      </c>
      <c r="M4" s="36">
        <f t="shared" si="5"/>
        <v>44075</v>
      </c>
      <c r="N4" s="36">
        <f t="shared" si="5"/>
        <v>44105</v>
      </c>
      <c r="O4" s="36">
        <f t="shared" si="5"/>
        <v>44136</v>
      </c>
      <c r="P4" s="36">
        <f t="shared" si="5"/>
        <v>44166</v>
      </c>
      <c r="Q4" s="36">
        <f t="shared" si="5"/>
        <v>44197</v>
      </c>
      <c r="R4" s="36">
        <f t="shared" si="5"/>
        <v>44228</v>
      </c>
      <c r="S4" s="36">
        <f t="shared" si="5"/>
        <v>44256</v>
      </c>
      <c r="T4" s="36">
        <f t="shared" si="5"/>
        <v>44287</v>
      </c>
      <c r="U4" s="36">
        <f t="shared" si="5"/>
        <v>44317</v>
      </c>
      <c r="V4" s="36">
        <f t="shared" si="5"/>
        <v>44348</v>
      </c>
      <c r="W4" s="36">
        <f t="shared" si="5"/>
        <v>44378</v>
      </c>
      <c r="X4" s="36">
        <f t="shared" si="5"/>
        <v>44409</v>
      </c>
      <c r="Y4" s="36">
        <f t="shared" si="5"/>
        <v>44440</v>
      </c>
      <c r="Z4" s="36">
        <f t="shared" si="5"/>
        <v>44470</v>
      </c>
      <c r="AA4" s="36">
        <f t="shared" si="5"/>
        <v>44501</v>
      </c>
      <c r="AB4" s="36">
        <f t="shared" si="5"/>
        <v>44531</v>
      </c>
      <c r="AC4" s="36">
        <f t="shared" si="5"/>
        <v>44562</v>
      </c>
      <c r="AD4" s="36">
        <f t="shared" si="5"/>
        <v>44593</v>
      </c>
      <c r="AE4" s="36">
        <f t="shared" si="5"/>
        <v>44621</v>
      </c>
      <c r="AF4" s="36">
        <f t="shared" si="5"/>
        <v>44652</v>
      </c>
      <c r="AG4" s="36">
        <f t="shared" si="5"/>
        <v>44682</v>
      </c>
      <c r="AH4" s="36">
        <f t="shared" si="5"/>
        <v>44713</v>
      </c>
      <c r="AI4" s="36">
        <f t="shared" si="5"/>
        <v>44743</v>
      </c>
      <c r="AJ4" s="36">
        <f t="shared" si="5"/>
        <v>44774</v>
      </c>
      <c r="AK4" s="36">
        <f t="shared" si="5"/>
        <v>44805</v>
      </c>
      <c r="AL4" s="36">
        <f t="shared" si="5"/>
        <v>44835</v>
      </c>
      <c r="AM4" s="36">
        <f t="shared" si="5"/>
        <v>44866</v>
      </c>
      <c r="AN4" s="36">
        <f t="shared" si="5"/>
        <v>44896</v>
      </c>
      <c r="AO4" s="36">
        <f t="shared" si="5"/>
        <v>44927</v>
      </c>
      <c r="AP4" s="36">
        <f t="shared" si="5"/>
        <v>44958</v>
      </c>
      <c r="AQ4" s="36">
        <f t="shared" si="5"/>
        <v>44986</v>
      </c>
      <c r="AR4" s="36">
        <f t="shared" si="5"/>
        <v>45017</v>
      </c>
      <c r="AS4" s="36">
        <f t="shared" si="5"/>
        <v>45047</v>
      </c>
      <c r="AT4" s="36">
        <f t="shared" si="5"/>
        <v>45078</v>
      </c>
      <c r="AU4" s="36">
        <f t="shared" si="5"/>
        <v>45108</v>
      </c>
      <c r="AV4" s="36">
        <f t="shared" si="5"/>
        <v>45139</v>
      </c>
      <c r="AW4" s="36">
        <f t="shared" si="5"/>
        <v>45170</v>
      </c>
      <c r="AX4" s="36">
        <f t="shared" si="5"/>
        <v>45200</v>
      </c>
      <c r="AY4" s="36">
        <f t="shared" si="5"/>
        <v>45231</v>
      </c>
      <c r="AZ4" s="36">
        <f t="shared" si="5"/>
        <v>45261</v>
      </c>
      <c r="BA4" s="36">
        <f t="shared" si="5"/>
        <v>45292</v>
      </c>
      <c r="BB4" s="36">
        <f t="shared" si="5"/>
        <v>45323</v>
      </c>
      <c r="BC4" s="36">
        <f t="shared" si="5"/>
        <v>45352</v>
      </c>
      <c r="BD4" s="36">
        <f t="shared" si="5"/>
        <v>45383</v>
      </c>
      <c r="BE4" s="36">
        <f t="shared" si="5"/>
        <v>45413</v>
      </c>
      <c r="BF4" s="36">
        <f t="shared" si="5"/>
        <v>45444</v>
      </c>
      <c r="BG4" s="36">
        <f t="shared" si="5"/>
        <v>45474</v>
      </c>
      <c r="BH4" s="36">
        <f t="shared" si="5"/>
        <v>45505</v>
      </c>
      <c r="BI4" s="36">
        <f t="shared" si="5"/>
        <v>45536</v>
      </c>
      <c r="BJ4" s="36">
        <f t="shared" si="5"/>
        <v>45566</v>
      </c>
      <c r="BK4" s="36">
        <f t="shared" si="5"/>
        <v>45597</v>
      </c>
      <c r="BL4" s="36">
        <f t="shared" si="5"/>
        <v>45627</v>
      </c>
      <c r="BM4" s="36">
        <f t="shared" si="5"/>
        <v>45658</v>
      </c>
      <c r="BN4" s="36">
        <f t="shared" si="5"/>
        <v>45689</v>
      </c>
      <c r="BO4" s="36">
        <f t="shared" si="5"/>
        <v>45717</v>
      </c>
      <c r="BP4" s="36">
        <f t="shared" si="5"/>
        <v>45748</v>
      </c>
      <c r="BQ4" s="36">
        <f t="shared" si="5"/>
        <v>45778</v>
      </c>
      <c r="BR4" s="36">
        <f t="shared" si="5"/>
        <v>45809</v>
      </c>
      <c r="BS4" s="36">
        <f t="shared" ref="BS4:ED4" si="6">+EOMONTH(BR4,0)+1</f>
        <v>45839</v>
      </c>
      <c r="BT4" s="36">
        <f t="shared" si="6"/>
        <v>45870</v>
      </c>
      <c r="BU4" s="36">
        <f t="shared" si="6"/>
        <v>45901</v>
      </c>
      <c r="BV4" s="36">
        <f t="shared" si="6"/>
        <v>45931</v>
      </c>
      <c r="BW4" s="36">
        <f t="shared" si="6"/>
        <v>45962</v>
      </c>
      <c r="BX4" s="36">
        <f t="shared" si="6"/>
        <v>45992</v>
      </c>
      <c r="BY4" s="36">
        <f t="shared" si="6"/>
        <v>46023</v>
      </c>
      <c r="BZ4" s="36">
        <f t="shared" si="6"/>
        <v>46054</v>
      </c>
      <c r="CA4" s="36">
        <f t="shared" si="6"/>
        <v>46082</v>
      </c>
      <c r="CB4" s="36">
        <f t="shared" si="6"/>
        <v>46113</v>
      </c>
      <c r="CC4" s="36">
        <f t="shared" si="6"/>
        <v>46143</v>
      </c>
      <c r="CD4" s="36">
        <f t="shared" si="6"/>
        <v>46174</v>
      </c>
      <c r="CE4" s="36">
        <f t="shared" si="6"/>
        <v>46204</v>
      </c>
      <c r="CF4" s="36">
        <f t="shared" si="6"/>
        <v>46235</v>
      </c>
      <c r="CG4" s="36">
        <f t="shared" si="6"/>
        <v>46266</v>
      </c>
      <c r="CH4" s="36">
        <f t="shared" si="6"/>
        <v>46296</v>
      </c>
      <c r="CI4" s="36">
        <f t="shared" si="6"/>
        <v>46327</v>
      </c>
      <c r="CJ4" s="36">
        <f t="shared" si="6"/>
        <v>46357</v>
      </c>
      <c r="CK4" s="36">
        <f t="shared" si="6"/>
        <v>46388</v>
      </c>
      <c r="CL4" s="36">
        <f t="shared" si="6"/>
        <v>46419</v>
      </c>
      <c r="CM4" s="36">
        <f t="shared" si="6"/>
        <v>46447</v>
      </c>
      <c r="CN4" s="36">
        <f t="shared" si="6"/>
        <v>46478</v>
      </c>
      <c r="CO4" s="36">
        <f t="shared" si="6"/>
        <v>46508</v>
      </c>
      <c r="CP4" s="36">
        <f t="shared" si="6"/>
        <v>46539</v>
      </c>
      <c r="CQ4" s="36">
        <f t="shared" si="6"/>
        <v>46569</v>
      </c>
      <c r="CR4" s="36">
        <f t="shared" si="6"/>
        <v>46600</v>
      </c>
      <c r="CS4" s="36">
        <f t="shared" si="6"/>
        <v>46631</v>
      </c>
      <c r="CT4" s="36">
        <f t="shared" si="6"/>
        <v>46661</v>
      </c>
      <c r="CU4" s="36">
        <f t="shared" si="6"/>
        <v>46692</v>
      </c>
      <c r="CV4" s="36">
        <f t="shared" si="6"/>
        <v>46722</v>
      </c>
      <c r="CW4" s="36">
        <f t="shared" si="6"/>
        <v>46753</v>
      </c>
      <c r="CX4" s="36">
        <f t="shared" si="6"/>
        <v>46784</v>
      </c>
      <c r="CY4" s="36">
        <f t="shared" si="6"/>
        <v>46813</v>
      </c>
      <c r="CZ4" s="36">
        <f t="shared" si="6"/>
        <v>46844</v>
      </c>
      <c r="DA4" s="36">
        <f t="shared" si="6"/>
        <v>46874</v>
      </c>
      <c r="DB4" s="36">
        <f t="shared" si="6"/>
        <v>46905</v>
      </c>
      <c r="DC4" s="36">
        <f t="shared" si="6"/>
        <v>46935</v>
      </c>
      <c r="DD4" s="36">
        <f t="shared" si="6"/>
        <v>46966</v>
      </c>
      <c r="DE4" s="36">
        <f t="shared" si="6"/>
        <v>46997</v>
      </c>
      <c r="DF4" s="36">
        <f t="shared" si="6"/>
        <v>47027</v>
      </c>
      <c r="DG4" s="36">
        <f t="shared" si="6"/>
        <v>47058</v>
      </c>
      <c r="DH4" s="36">
        <f t="shared" si="6"/>
        <v>47088</v>
      </c>
      <c r="DI4" s="36">
        <f t="shared" si="6"/>
        <v>47119</v>
      </c>
      <c r="DJ4" s="36">
        <f t="shared" si="6"/>
        <v>47150</v>
      </c>
      <c r="DK4" s="36">
        <f t="shared" si="6"/>
        <v>47178</v>
      </c>
      <c r="DL4" s="36">
        <f t="shared" si="6"/>
        <v>47209</v>
      </c>
      <c r="DM4" s="36">
        <f t="shared" si="6"/>
        <v>47239</v>
      </c>
      <c r="DN4" s="36">
        <f t="shared" si="6"/>
        <v>47270</v>
      </c>
      <c r="DO4" s="36">
        <f t="shared" si="6"/>
        <v>47300</v>
      </c>
      <c r="DP4" s="36">
        <f t="shared" si="6"/>
        <v>47331</v>
      </c>
      <c r="DQ4" s="36">
        <f t="shared" si="6"/>
        <v>47362</v>
      </c>
      <c r="DR4" s="36">
        <f t="shared" si="6"/>
        <v>47392</v>
      </c>
      <c r="DS4" s="36">
        <f t="shared" si="6"/>
        <v>47423</v>
      </c>
      <c r="DT4" s="36">
        <f t="shared" si="6"/>
        <v>47453</v>
      </c>
      <c r="DU4" s="36">
        <f t="shared" si="6"/>
        <v>47484</v>
      </c>
      <c r="DV4" s="36">
        <f t="shared" si="6"/>
        <v>47515</v>
      </c>
      <c r="DW4" s="36">
        <f t="shared" si="6"/>
        <v>47543</v>
      </c>
      <c r="DX4" s="36">
        <f t="shared" si="6"/>
        <v>47574</v>
      </c>
      <c r="DY4" s="36">
        <f t="shared" si="6"/>
        <v>47604</v>
      </c>
      <c r="DZ4" s="36">
        <f t="shared" si="6"/>
        <v>47635</v>
      </c>
      <c r="EA4" s="36">
        <f t="shared" si="6"/>
        <v>47665</v>
      </c>
      <c r="EB4" s="36">
        <f t="shared" si="6"/>
        <v>47696</v>
      </c>
      <c r="EC4" s="36">
        <f t="shared" si="6"/>
        <v>47727</v>
      </c>
      <c r="ED4" s="36">
        <f t="shared" si="6"/>
        <v>47757</v>
      </c>
      <c r="EE4" s="36">
        <f t="shared" ref="EE4:GP4" si="7">+EOMONTH(ED4,0)+1</f>
        <v>47788</v>
      </c>
      <c r="EF4" s="36">
        <f t="shared" si="7"/>
        <v>47818</v>
      </c>
      <c r="EG4" s="36">
        <f t="shared" si="7"/>
        <v>47849</v>
      </c>
      <c r="EH4" s="36">
        <f t="shared" si="7"/>
        <v>47880</v>
      </c>
      <c r="EI4" s="36">
        <f t="shared" si="7"/>
        <v>47908</v>
      </c>
      <c r="EJ4" s="36">
        <f t="shared" si="7"/>
        <v>47939</v>
      </c>
      <c r="EK4" s="36">
        <f t="shared" si="7"/>
        <v>47969</v>
      </c>
      <c r="EL4" s="36">
        <f t="shared" si="7"/>
        <v>48000</v>
      </c>
      <c r="EM4" s="36">
        <f t="shared" si="7"/>
        <v>48030</v>
      </c>
      <c r="EN4" s="36">
        <f t="shared" si="7"/>
        <v>48061</v>
      </c>
      <c r="EO4" s="36">
        <f t="shared" si="7"/>
        <v>48092</v>
      </c>
      <c r="EP4" s="36">
        <f t="shared" si="7"/>
        <v>48122</v>
      </c>
      <c r="EQ4" s="36">
        <f t="shared" si="7"/>
        <v>48153</v>
      </c>
      <c r="ER4" s="36">
        <f t="shared" si="7"/>
        <v>48183</v>
      </c>
      <c r="ES4" s="36">
        <f t="shared" si="7"/>
        <v>48214</v>
      </c>
      <c r="ET4" s="36">
        <f t="shared" si="7"/>
        <v>48245</v>
      </c>
      <c r="EU4" s="36">
        <f t="shared" si="7"/>
        <v>48274</v>
      </c>
      <c r="EV4" s="36">
        <f t="shared" si="7"/>
        <v>48305</v>
      </c>
      <c r="EW4" s="36">
        <f t="shared" si="7"/>
        <v>48335</v>
      </c>
      <c r="EX4" s="36">
        <f t="shared" si="7"/>
        <v>48366</v>
      </c>
      <c r="EY4" s="36">
        <f t="shared" si="7"/>
        <v>48396</v>
      </c>
      <c r="EZ4" s="36">
        <f t="shared" si="7"/>
        <v>48427</v>
      </c>
      <c r="FA4" s="36">
        <f t="shared" si="7"/>
        <v>48458</v>
      </c>
      <c r="FB4" s="36">
        <f t="shared" si="7"/>
        <v>48488</v>
      </c>
      <c r="FC4" s="36">
        <f t="shared" si="7"/>
        <v>48519</v>
      </c>
      <c r="FD4" s="36">
        <f t="shared" si="7"/>
        <v>48549</v>
      </c>
      <c r="FE4" s="36">
        <f t="shared" si="7"/>
        <v>48580</v>
      </c>
      <c r="FF4" s="36">
        <f t="shared" si="7"/>
        <v>48611</v>
      </c>
      <c r="FG4" s="36">
        <f t="shared" si="7"/>
        <v>48639</v>
      </c>
      <c r="FH4" s="36">
        <f t="shared" si="7"/>
        <v>48670</v>
      </c>
      <c r="FI4" s="36">
        <f t="shared" si="7"/>
        <v>48700</v>
      </c>
      <c r="FJ4" s="36">
        <f t="shared" si="7"/>
        <v>48731</v>
      </c>
      <c r="FK4" s="36">
        <f t="shared" si="7"/>
        <v>48761</v>
      </c>
      <c r="FL4" s="36">
        <f t="shared" si="7"/>
        <v>48792</v>
      </c>
      <c r="FM4" s="36">
        <f t="shared" si="7"/>
        <v>48823</v>
      </c>
      <c r="FN4" s="36">
        <f t="shared" si="7"/>
        <v>48853</v>
      </c>
      <c r="FO4" s="36">
        <f t="shared" si="7"/>
        <v>48884</v>
      </c>
      <c r="FP4" s="36">
        <f t="shared" si="7"/>
        <v>48914</v>
      </c>
      <c r="FQ4" s="36">
        <f t="shared" si="7"/>
        <v>48945</v>
      </c>
      <c r="FR4" s="36">
        <f t="shared" si="7"/>
        <v>48976</v>
      </c>
      <c r="FS4" s="36">
        <f t="shared" si="7"/>
        <v>49004</v>
      </c>
      <c r="FT4" s="36">
        <f t="shared" si="7"/>
        <v>49035</v>
      </c>
      <c r="FU4" s="36">
        <f t="shared" si="7"/>
        <v>49065</v>
      </c>
      <c r="FV4" s="36">
        <f t="shared" si="7"/>
        <v>49096</v>
      </c>
      <c r="FW4" s="36">
        <f t="shared" si="7"/>
        <v>49126</v>
      </c>
      <c r="FX4" s="36">
        <f t="shared" si="7"/>
        <v>49157</v>
      </c>
      <c r="FY4" s="36">
        <f t="shared" si="7"/>
        <v>49188</v>
      </c>
      <c r="FZ4" s="36">
        <f t="shared" si="7"/>
        <v>49218</v>
      </c>
      <c r="GA4" s="36">
        <f t="shared" si="7"/>
        <v>49249</v>
      </c>
      <c r="GB4" s="36">
        <f t="shared" si="7"/>
        <v>49279</v>
      </c>
      <c r="GC4" s="36">
        <f t="shared" si="7"/>
        <v>49310</v>
      </c>
      <c r="GD4" s="36">
        <f t="shared" si="7"/>
        <v>49341</v>
      </c>
      <c r="GE4" s="36">
        <f t="shared" si="7"/>
        <v>49369</v>
      </c>
      <c r="GF4" s="36">
        <f t="shared" si="7"/>
        <v>49400</v>
      </c>
      <c r="GG4" s="36">
        <f t="shared" si="7"/>
        <v>49430</v>
      </c>
      <c r="GH4" s="36">
        <f t="shared" si="7"/>
        <v>49461</v>
      </c>
      <c r="GI4" s="36">
        <f t="shared" si="7"/>
        <v>49491</v>
      </c>
      <c r="GJ4" s="36">
        <f t="shared" si="7"/>
        <v>49522</v>
      </c>
      <c r="GK4" s="36">
        <f t="shared" si="7"/>
        <v>49553</v>
      </c>
      <c r="GL4" s="36">
        <f t="shared" si="7"/>
        <v>49583</v>
      </c>
      <c r="GM4" s="36">
        <f t="shared" si="7"/>
        <v>49614</v>
      </c>
      <c r="GN4" s="36">
        <f t="shared" si="7"/>
        <v>49644</v>
      </c>
      <c r="GO4" s="36">
        <f t="shared" si="7"/>
        <v>49675</v>
      </c>
      <c r="GP4" s="36">
        <f t="shared" si="7"/>
        <v>49706</v>
      </c>
      <c r="GQ4" s="36">
        <f t="shared" ref="GQ4:IV4" si="8">+EOMONTH(GP4,0)+1</f>
        <v>49735</v>
      </c>
      <c r="GR4" s="36">
        <f t="shared" si="8"/>
        <v>49766</v>
      </c>
      <c r="GS4" s="36">
        <f t="shared" si="8"/>
        <v>49796</v>
      </c>
      <c r="GT4" s="36">
        <f t="shared" si="8"/>
        <v>49827</v>
      </c>
      <c r="GU4" s="36">
        <f t="shared" si="8"/>
        <v>49857</v>
      </c>
      <c r="GV4" s="36">
        <f t="shared" si="8"/>
        <v>49888</v>
      </c>
      <c r="GW4" s="36">
        <f t="shared" si="8"/>
        <v>49919</v>
      </c>
      <c r="GX4" s="36">
        <f t="shared" si="8"/>
        <v>49949</v>
      </c>
      <c r="GY4" s="36">
        <f t="shared" si="8"/>
        <v>49980</v>
      </c>
      <c r="GZ4" s="36">
        <f t="shared" si="8"/>
        <v>50010</v>
      </c>
      <c r="HA4" s="36">
        <f t="shared" si="8"/>
        <v>50041</v>
      </c>
      <c r="HB4" s="36">
        <f t="shared" si="8"/>
        <v>50072</v>
      </c>
      <c r="HC4" s="36">
        <f t="shared" si="8"/>
        <v>50100</v>
      </c>
      <c r="HD4" s="36">
        <f t="shared" si="8"/>
        <v>50131</v>
      </c>
      <c r="HE4" s="36">
        <f t="shared" si="8"/>
        <v>50161</v>
      </c>
      <c r="HF4" s="36">
        <f t="shared" si="8"/>
        <v>50192</v>
      </c>
      <c r="HG4" s="36">
        <f t="shared" si="8"/>
        <v>50222</v>
      </c>
      <c r="HH4" s="36">
        <f t="shared" si="8"/>
        <v>50253</v>
      </c>
      <c r="HI4" s="36">
        <f t="shared" si="8"/>
        <v>50284</v>
      </c>
      <c r="HJ4" s="36">
        <f t="shared" si="8"/>
        <v>50314</v>
      </c>
      <c r="HK4" s="36">
        <f t="shared" si="8"/>
        <v>50345</v>
      </c>
      <c r="HL4" s="36">
        <f t="shared" si="8"/>
        <v>50375</v>
      </c>
      <c r="HM4" s="36">
        <f t="shared" si="8"/>
        <v>50406</v>
      </c>
      <c r="HN4" s="36">
        <f t="shared" si="8"/>
        <v>50437</v>
      </c>
      <c r="HO4" s="36">
        <f t="shared" si="8"/>
        <v>50465</v>
      </c>
      <c r="HP4" s="36">
        <f t="shared" si="8"/>
        <v>50496</v>
      </c>
      <c r="HQ4" s="36">
        <f t="shared" si="8"/>
        <v>50526</v>
      </c>
      <c r="HR4" s="36">
        <f t="shared" si="8"/>
        <v>50557</v>
      </c>
      <c r="HS4" s="36">
        <f t="shared" si="8"/>
        <v>50587</v>
      </c>
      <c r="HT4" s="36">
        <f t="shared" si="8"/>
        <v>50618</v>
      </c>
      <c r="HU4" s="36">
        <f t="shared" si="8"/>
        <v>50649</v>
      </c>
      <c r="HV4" s="36">
        <f t="shared" si="8"/>
        <v>50679</v>
      </c>
      <c r="HW4" s="36">
        <f t="shared" si="8"/>
        <v>50710</v>
      </c>
      <c r="HX4" s="36">
        <f t="shared" si="8"/>
        <v>50740</v>
      </c>
      <c r="HY4" s="36">
        <f t="shared" si="8"/>
        <v>50771</v>
      </c>
      <c r="HZ4" s="36">
        <f t="shared" si="8"/>
        <v>50802</v>
      </c>
      <c r="IA4" s="36">
        <f t="shared" si="8"/>
        <v>50830</v>
      </c>
      <c r="IB4" s="36">
        <f t="shared" si="8"/>
        <v>50861</v>
      </c>
      <c r="IC4" s="36">
        <f t="shared" si="8"/>
        <v>50891</v>
      </c>
      <c r="ID4" s="36">
        <f t="shared" si="8"/>
        <v>50922</v>
      </c>
      <c r="IE4" s="36">
        <f t="shared" si="8"/>
        <v>50952</v>
      </c>
      <c r="IF4" s="36">
        <f t="shared" si="8"/>
        <v>50983</v>
      </c>
      <c r="IG4" s="36">
        <f t="shared" si="8"/>
        <v>51014</v>
      </c>
      <c r="IH4" s="36">
        <f t="shared" si="8"/>
        <v>51044</v>
      </c>
      <c r="II4" s="36">
        <f t="shared" si="8"/>
        <v>51075</v>
      </c>
      <c r="IJ4" s="36">
        <f t="shared" si="8"/>
        <v>51105</v>
      </c>
      <c r="IK4" s="36">
        <f t="shared" si="8"/>
        <v>51136</v>
      </c>
      <c r="IL4" s="36">
        <f t="shared" si="8"/>
        <v>51167</v>
      </c>
      <c r="IM4" s="36">
        <f t="shared" si="8"/>
        <v>51196</v>
      </c>
      <c r="IN4" s="36">
        <f t="shared" si="8"/>
        <v>51227</v>
      </c>
      <c r="IO4" s="36">
        <f t="shared" si="8"/>
        <v>51257</v>
      </c>
      <c r="IP4" s="36">
        <f t="shared" si="8"/>
        <v>51288</v>
      </c>
      <c r="IQ4" s="36">
        <f t="shared" si="8"/>
        <v>51318</v>
      </c>
      <c r="IR4" s="36">
        <f t="shared" si="8"/>
        <v>51349</v>
      </c>
      <c r="IS4" s="36">
        <f t="shared" si="8"/>
        <v>51380</v>
      </c>
      <c r="IT4" s="36">
        <f t="shared" si="8"/>
        <v>51410</v>
      </c>
      <c r="IU4" s="36">
        <f t="shared" si="8"/>
        <v>51441</v>
      </c>
      <c r="IV4" s="36">
        <f t="shared" si="8"/>
        <v>51471</v>
      </c>
      <c r="IW4" s="9"/>
      <c r="IX4" s="19"/>
      <c r="IY4" s="69"/>
      <c r="IZ4" s="69"/>
      <c r="JA4" s="69"/>
      <c r="JB4" s="69"/>
      <c r="JC4" s="69"/>
      <c r="JD4" s="69"/>
      <c r="JE4" s="69"/>
      <c r="JF4" s="69"/>
      <c r="JG4" s="69"/>
      <c r="JH4" s="69"/>
      <c r="JI4" s="69"/>
      <c r="JJ4" s="69"/>
      <c r="JK4" s="69"/>
      <c r="JL4" s="69"/>
      <c r="JM4" s="69"/>
      <c r="JN4" s="69"/>
      <c r="JO4" s="69"/>
      <c r="JP4" s="69"/>
      <c r="JQ4" s="69"/>
      <c r="JR4" s="69"/>
      <c r="JS4" s="69"/>
    </row>
    <row r="5" spans="2:281" s="5" customFormat="1" x14ac:dyDescent="0.25">
      <c r="C5" s="3"/>
    </row>
    <row r="7" spans="2:281" s="76" customFormat="1" x14ac:dyDescent="0.25">
      <c r="B7" s="72" t="s">
        <v>31</v>
      </c>
      <c r="C7" s="73" t="s">
        <v>42</v>
      </c>
      <c r="D7" s="74" t="s">
        <v>73</v>
      </c>
      <c r="E7" s="62" t="e">
        <f>+SUM(Cap_MW_Lookups!#REF!,Cap_MW_Lookups!#REF!,Cap_MW_Lookups!#REF!,Cap_MW_Lookups!#REF!)</f>
        <v>#REF!</v>
      </c>
      <c r="F7" s="62" t="e">
        <f>+SUM(Cap_MW_Lookups!#REF!,Cap_MW_Lookups!#REF!,Cap_MW_Lookups!#REF!,Cap_MW_Lookups!#REF!)</f>
        <v>#REF!</v>
      </c>
      <c r="G7" s="62" t="e">
        <f>+SUM(Cap_MW_Lookups!#REF!,Cap_MW_Lookups!#REF!,Cap_MW_Lookups!#REF!,Cap_MW_Lookups!#REF!)</f>
        <v>#REF!</v>
      </c>
      <c r="H7" s="62" t="e">
        <f>+SUM(Cap_MW_Lookups!#REF!,Cap_MW_Lookups!#REF!,Cap_MW_Lookups!#REF!,Cap_MW_Lookups!#REF!)</f>
        <v>#REF!</v>
      </c>
      <c r="I7" s="62" t="e">
        <f>+SUM(Cap_MW_Lookups!#REF!,Cap_MW_Lookups!#REF!,Cap_MW_Lookups!#REF!,Cap_MW_Lookups!#REF!)</f>
        <v>#REF!</v>
      </c>
      <c r="J7" s="62" t="e">
        <f>+SUM(Cap_MW_Lookups!#REF!,Cap_MW_Lookups!#REF!,Cap_MW_Lookups!#REF!,Cap_MW_Lookups!#REF!)</f>
        <v>#REF!</v>
      </c>
      <c r="K7" s="62" t="e">
        <f>+SUM(Cap_MW_Lookups!#REF!,Cap_MW_Lookups!#REF!,Cap_MW_Lookups!#REF!,Cap_MW_Lookups!#REF!)</f>
        <v>#REF!</v>
      </c>
      <c r="L7" s="62" t="e">
        <f>+SUM(Cap_MW_Lookups!#REF!,Cap_MW_Lookups!#REF!,Cap_MW_Lookups!#REF!,Cap_MW_Lookups!#REF!)</f>
        <v>#REF!</v>
      </c>
      <c r="M7" s="62" t="e">
        <f>+SUM(Cap_MW_Lookups!#REF!,Cap_MW_Lookups!#REF!,Cap_MW_Lookups!#REF!,Cap_MW_Lookups!#REF!)</f>
        <v>#REF!</v>
      </c>
      <c r="N7" s="62" t="e">
        <f>+SUM(Cap_MW_Lookups!#REF!,Cap_MW_Lookups!#REF!,Cap_MW_Lookups!#REF!,Cap_MW_Lookups!#REF!)</f>
        <v>#REF!</v>
      </c>
      <c r="O7" s="62" t="e">
        <f>+SUM(Cap_MW_Lookups!#REF!,Cap_MW_Lookups!#REF!,Cap_MW_Lookups!#REF!,Cap_MW_Lookups!#REF!)</f>
        <v>#REF!</v>
      </c>
      <c r="P7" s="62" t="e">
        <f>+SUM(Cap_MW_Lookups!#REF!,Cap_MW_Lookups!#REF!,Cap_MW_Lookups!#REF!,Cap_MW_Lookups!#REF!)</f>
        <v>#REF!</v>
      </c>
      <c r="Q7" s="62" t="e">
        <f>+SUM(Cap_MW_Lookups!#REF!,Cap_MW_Lookups!#REF!,Cap_MW_Lookups!#REF!,Cap_MW_Lookups!#REF!)</f>
        <v>#REF!</v>
      </c>
      <c r="R7" s="62" t="e">
        <f>+SUM(Cap_MW_Lookups!#REF!,Cap_MW_Lookups!#REF!,Cap_MW_Lookups!#REF!,Cap_MW_Lookups!#REF!)</f>
        <v>#REF!</v>
      </c>
      <c r="S7" s="62" t="e">
        <f>+SUM(Cap_MW_Lookups!#REF!,Cap_MW_Lookups!#REF!,Cap_MW_Lookups!#REF!,Cap_MW_Lookups!#REF!)</f>
        <v>#REF!</v>
      </c>
      <c r="T7" s="62" t="e">
        <f>+SUM(Cap_MW_Lookups!#REF!,Cap_MW_Lookups!#REF!,Cap_MW_Lookups!#REF!,Cap_MW_Lookups!#REF!)</f>
        <v>#REF!</v>
      </c>
      <c r="U7" s="62" t="e">
        <f>+SUM(Cap_MW_Lookups!#REF!,Cap_MW_Lookups!#REF!,Cap_MW_Lookups!#REF!,Cap_MW_Lookups!#REF!)</f>
        <v>#REF!</v>
      </c>
      <c r="V7" s="62" t="e">
        <f>+SUM(Cap_MW_Lookups!#REF!,Cap_MW_Lookups!#REF!,Cap_MW_Lookups!#REF!,Cap_MW_Lookups!#REF!)</f>
        <v>#REF!</v>
      </c>
      <c r="W7" s="62" t="e">
        <f>+SUM(Cap_MW_Lookups!#REF!,Cap_MW_Lookups!#REF!,Cap_MW_Lookups!#REF!,Cap_MW_Lookups!#REF!)</f>
        <v>#REF!</v>
      </c>
      <c r="X7" s="62" t="e">
        <f>+SUM(Cap_MW_Lookups!#REF!,Cap_MW_Lookups!#REF!,Cap_MW_Lookups!#REF!,Cap_MW_Lookups!#REF!)</f>
        <v>#REF!</v>
      </c>
      <c r="Y7" s="62" t="e">
        <f>+SUM(Cap_MW_Lookups!#REF!,Cap_MW_Lookups!#REF!,Cap_MW_Lookups!#REF!,Cap_MW_Lookups!#REF!)</f>
        <v>#REF!</v>
      </c>
      <c r="Z7" s="62" t="e">
        <f>+SUM(Cap_MW_Lookups!#REF!,Cap_MW_Lookups!#REF!,Cap_MW_Lookups!#REF!,Cap_MW_Lookups!#REF!)</f>
        <v>#REF!</v>
      </c>
      <c r="AA7" s="62" t="e">
        <f>+SUM(Cap_MW_Lookups!#REF!,Cap_MW_Lookups!#REF!,Cap_MW_Lookups!#REF!,Cap_MW_Lookups!#REF!)</f>
        <v>#REF!</v>
      </c>
      <c r="AB7" s="62" t="e">
        <f>+SUM(Cap_MW_Lookups!#REF!,Cap_MW_Lookups!#REF!,Cap_MW_Lookups!#REF!,Cap_MW_Lookups!#REF!)</f>
        <v>#REF!</v>
      </c>
      <c r="AC7" s="62" t="e">
        <f>+SUM(Cap_MW_Lookups!#REF!,Cap_MW_Lookups!#REF!,Cap_MW_Lookups!#REF!,Cap_MW_Lookups!#REF!)</f>
        <v>#REF!</v>
      </c>
      <c r="AD7" s="62" t="e">
        <f>+SUM(Cap_MW_Lookups!#REF!,Cap_MW_Lookups!#REF!,Cap_MW_Lookups!#REF!,Cap_MW_Lookups!#REF!)</f>
        <v>#REF!</v>
      </c>
      <c r="AE7" s="62" t="e">
        <f>+SUM(Cap_MW_Lookups!#REF!,Cap_MW_Lookups!#REF!,Cap_MW_Lookups!#REF!,Cap_MW_Lookups!#REF!)</f>
        <v>#REF!</v>
      </c>
      <c r="AF7" s="62" t="e">
        <f>+SUM(Cap_MW_Lookups!#REF!,Cap_MW_Lookups!#REF!,Cap_MW_Lookups!#REF!,Cap_MW_Lookups!#REF!)</f>
        <v>#REF!</v>
      </c>
      <c r="AG7" s="62" t="e">
        <f>+SUM(Cap_MW_Lookups!#REF!,Cap_MW_Lookups!#REF!,Cap_MW_Lookups!#REF!,Cap_MW_Lookups!#REF!)</f>
        <v>#REF!</v>
      </c>
      <c r="AH7" s="62" t="e">
        <f>+SUM(Cap_MW_Lookups!#REF!,Cap_MW_Lookups!#REF!,Cap_MW_Lookups!#REF!,Cap_MW_Lookups!#REF!)</f>
        <v>#REF!</v>
      </c>
      <c r="AI7" s="62" t="e">
        <f>+SUM(Cap_MW_Lookups!#REF!,Cap_MW_Lookups!#REF!,Cap_MW_Lookups!#REF!,Cap_MW_Lookups!#REF!)</f>
        <v>#REF!</v>
      </c>
      <c r="AJ7" s="62" t="e">
        <f>+SUM(Cap_MW_Lookups!#REF!,Cap_MW_Lookups!#REF!,Cap_MW_Lookups!#REF!,Cap_MW_Lookups!#REF!)</f>
        <v>#REF!</v>
      </c>
      <c r="AK7" s="62" t="e">
        <f>+SUM(Cap_MW_Lookups!#REF!,Cap_MW_Lookups!#REF!,Cap_MW_Lookups!#REF!,Cap_MW_Lookups!#REF!)</f>
        <v>#REF!</v>
      </c>
      <c r="AL7" s="62" t="e">
        <f>+SUM(Cap_MW_Lookups!#REF!,Cap_MW_Lookups!#REF!,Cap_MW_Lookups!#REF!,Cap_MW_Lookups!#REF!)</f>
        <v>#REF!</v>
      </c>
      <c r="AM7" s="62" t="e">
        <f>+SUM(Cap_MW_Lookups!#REF!,Cap_MW_Lookups!#REF!,Cap_MW_Lookups!#REF!,Cap_MW_Lookups!#REF!)</f>
        <v>#REF!</v>
      </c>
      <c r="AN7" s="62" t="e">
        <f>+SUM(Cap_MW_Lookups!#REF!,Cap_MW_Lookups!#REF!,Cap_MW_Lookups!#REF!,Cap_MW_Lookups!#REF!)</f>
        <v>#REF!</v>
      </c>
      <c r="AO7" s="62" t="e">
        <f>+SUM(Cap_MW_Lookups!#REF!,Cap_MW_Lookups!#REF!,Cap_MW_Lookups!#REF!,Cap_MW_Lookups!#REF!)</f>
        <v>#REF!</v>
      </c>
      <c r="AP7" s="62" t="e">
        <f>+SUM(Cap_MW_Lookups!#REF!,Cap_MW_Lookups!#REF!,Cap_MW_Lookups!#REF!,Cap_MW_Lookups!#REF!)</f>
        <v>#REF!</v>
      </c>
      <c r="AQ7" s="62" t="e">
        <f>+SUM(Cap_MW_Lookups!#REF!,Cap_MW_Lookups!#REF!,Cap_MW_Lookups!#REF!,Cap_MW_Lookups!#REF!)</f>
        <v>#REF!</v>
      </c>
      <c r="AR7" s="62" t="e">
        <f>+SUM(Cap_MW_Lookups!#REF!,Cap_MW_Lookups!#REF!,Cap_MW_Lookups!#REF!,Cap_MW_Lookups!#REF!)</f>
        <v>#REF!</v>
      </c>
      <c r="AS7" s="62" t="e">
        <f>+SUM(Cap_MW_Lookups!#REF!,Cap_MW_Lookups!#REF!,Cap_MW_Lookups!#REF!,Cap_MW_Lookups!#REF!)</f>
        <v>#REF!</v>
      </c>
      <c r="AT7" s="62" t="e">
        <f>+SUM(Cap_MW_Lookups!#REF!,Cap_MW_Lookups!#REF!,Cap_MW_Lookups!#REF!,Cap_MW_Lookups!#REF!)</f>
        <v>#REF!</v>
      </c>
      <c r="AU7" s="62" t="e">
        <f>+SUM(Cap_MW_Lookups!#REF!,Cap_MW_Lookups!#REF!,Cap_MW_Lookups!#REF!,Cap_MW_Lookups!#REF!)</f>
        <v>#REF!</v>
      </c>
      <c r="AV7" s="62" t="e">
        <f>+SUM(Cap_MW_Lookups!#REF!,Cap_MW_Lookups!#REF!,Cap_MW_Lookups!#REF!,Cap_MW_Lookups!#REF!)</f>
        <v>#REF!</v>
      </c>
      <c r="AW7" s="62" t="e">
        <f>+SUM(Cap_MW_Lookups!#REF!,Cap_MW_Lookups!#REF!,Cap_MW_Lookups!#REF!,Cap_MW_Lookups!#REF!)</f>
        <v>#REF!</v>
      </c>
      <c r="AX7" s="62" t="e">
        <f>+SUM(Cap_MW_Lookups!#REF!,Cap_MW_Lookups!#REF!,Cap_MW_Lookups!#REF!,Cap_MW_Lookups!#REF!)</f>
        <v>#REF!</v>
      </c>
      <c r="AY7" s="62" t="e">
        <f>+SUM(Cap_MW_Lookups!#REF!,Cap_MW_Lookups!#REF!,Cap_MW_Lookups!#REF!,Cap_MW_Lookups!#REF!)</f>
        <v>#REF!</v>
      </c>
      <c r="AZ7" s="62" t="e">
        <f>+SUM(Cap_MW_Lookups!#REF!,Cap_MW_Lookups!#REF!,Cap_MW_Lookups!#REF!,Cap_MW_Lookups!#REF!)</f>
        <v>#REF!</v>
      </c>
      <c r="BA7" s="62" t="e">
        <f>+SUM(Cap_MW_Lookups!#REF!,Cap_MW_Lookups!#REF!,Cap_MW_Lookups!#REF!,Cap_MW_Lookups!#REF!)</f>
        <v>#REF!</v>
      </c>
      <c r="BB7" s="62" t="e">
        <f>+SUM(Cap_MW_Lookups!#REF!,Cap_MW_Lookups!#REF!,Cap_MW_Lookups!#REF!,Cap_MW_Lookups!#REF!)</f>
        <v>#REF!</v>
      </c>
      <c r="BC7" s="62" t="e">
        <f>+SUM(Cap_MW_Lookups!#REF!,Cap_MW_Lookups!#REF!,Cap_MW_Lookups!#REF!,Cap_MW_Lookups!#REF!)</f>
        <v>#REF!</v>
      </c>
      <c r="BD7" s="62" t="e">
        <f>+SUM(Cap_MW_Lookups!#REF!,Cap_MW_Lookups!#REF!,Cap_MW_Lookups!#REF!,Cap_MW_Lookups!#REF!)</f>
        <v>#REF!</v>
      </c>
      <c r="BE7" s="62" t="e">
        <f>+SUM(Cap_MW_Lookups!#REF!,Cap_MW_Lookups!#REF!,Cap_MW_Lookups!#REF!,Cap_MW_Lookups!#REF!)</f>
        <v>#REF!</v>
      </c>
      <c r="BF7" s="62" t="e">
        <f>+SUM(Cap_MW_Lookups!#REF!,Cap_MW_Lookups!#REF!,Cap_MW_Lookups!#REF!,Cap_MW_Lookups!#REF!)</f>
        <v>#REF!</v>
      </c>
      <c r="BG7" s="62" t="e">
        <f>+SUM(Cap_MW_Lookups!#REF!,Cap_MW_Lookups!#REF!,Cap_MW_Lookups!#REF!,Cap_MW_Lookups!#REF!)</f>
        <v>#REF!</v>
      </c>
      <c r="BH7" s="62" t="e">
        <f>+SUM(Cap_MW_Lookups!#REF!,Cap_MW_Lookups!#REF!,Cap_MW_Lookups!#REF!,Cap_MW_Lookups!#REF!)</f>
        <v>#REF!</v>
      </c>
      <c r="BI7" s="62" t="e">
        <f>+SUM(Cap_MW_Lookups!#REF!,Cap_MW_Lookups!#REF!,Cap_MW_Lookups!#REF!,Cap_MW_Lookups!#REF!)</f>
        <v>#REF!</v>
      </c>
      <c r="BJ7" s="62" t="e">
        <f>+SUM(Cap_MW_Lookups!#REF!,Cap_MW_Lookups!#REF!,Cap_MW_Lookups!#REF!,Cap_MW_Lookups!#REF!)</f>
        <v>#REF!</v>
      </c>
      <c r="BK7" s="62" t="e">
        <f>+SUM(Cap_MW_Lookups!#REF!,Cap_MW_Lookups!#REF!,Cap_MW_Lookups!#REF!,Cap_MW_Lookups!#REF!)</f>
        <v>#REF!</v>
      </c>
      <c r="BL7" s="62" t="e">
        <f>+SUM(Cap_MW_Lookups!#REF!,Cap_MW_Lookups!#REF!,Cap_MW_Lookups!#REF!,Cap_MW_Lookups!#REF!)</f>
        <v>#REF!</v>
      </c>
      <c r="BM7" s="62" t="e">
        <f>+SUM(Cap_MW_Lookups!#REF!,Cap_MW_Lookups!#REF!,Cap_MW_Lookups!#REF!,Cap_MW_Lookups!#REF!)</f>
        <v>#REF!</v>
      </c>
      <c r="BN7" s="62" t="e">
        <f>+SUM(Cap_MW_Lookups!#REF!,Cap_MW_Lookups!#REF!,Cap_MW_Lookups!#REF!,Cap_MW_Lookups!#REF!)</f>
        <v>#REF!</v>
      </c>
      <c r="BO7" s="62" t="e">
        <f>+SUM(Cap_MW_Lookups!#REF!,Cap_MW_Lookups!#REF!,Cap_MW_Lookups!#REF!,Cap_MW_Lookups!#REF!)</f>
        <v>#REF!</v>
      </c>
      <c r="BP7" s="62" t="e">
        <f>+SUM(Cap_MW_Lookups!#REF!,Cap_MW_Lookups!#REF!,Cap_MW_Lookups!#REF!,Cap_MW_Lookups!#REF!)</f>
        <v>#REF!</v>
      </c>
      <c r="BQ7" s="62" t="e">
        <f>+SUM(Cap_MW_Lookups!#REF!,Cap_MW_Lookups!#REF!,Cap_MW_Lookups!#REF!,Cap_MW_Lookups!#REF!)</f>
        <v>#REF!</v>
      </c>
      <c r="BR7" s="62" t="e">
        <f>+SUM(Cap_MW_Lookups!#REF!,Cap_MW_Lookups!#REF!,Cap_MW_Lookups!#REF!,Cap_MW_Lookups!#REF!)</f>
        <v>#REF!</v>
      </c>
      <c r="BS7" s="62" t="e">
        <f>+SUM(Cap_MW_Lookups!#REF!,Cap_MW_Lookups!#REF!,Cap_MW_Lookups!#REF!,Cap_MW_Lookups!#REF!)</f>
        <v>#REF!</v>
      </c>
      <c r="BT7" s="62" t="e">
        <f>+SUM(Cap_MW_Lookups!#REF!,Cap_MW_Lookups!#REF!,Cap_MW_Lookups!#REF!,Cap_MW_Lookups!#REF!)</f>
        <v>#REF!</v>
      </c>
      <c r="BU7" s="62" t="e">
        <f>+SUM(Cap_MW_Lookups!#REF!,Cap_MW_Lookups!#REF!,Cap_MW_Lookups!#REF!,Cap_MW_Lookups!#REF!)</f>
        <v>#REF!</v>
      </c>
      <c r="BV7" s="62" t="e">
        <f>+SUM(Cap_MW_Lookups!#REF!,Cap_MW_Lookups!#REF!,Cap_MW_Lookups!#REF!,Cap_MW_Lookups!#REF!)</f>
        <v>#REF!</v>
      </c>
      <c r="BW7" s="62" t="e">
        <f>+SUM(Cap_MW_Lookups!#REF!,Cap_MW_Lookups!#REF!,Cap_MW_Lookups!#REF!,Cap_MW_Lookups!#REF!)</f>
        <v>#REF!</v>
      </c>
      <c r="BX7" s="62" t="e">
        <f>+SUM(Cap_MW_Lookups!#REF!,Cap_MW_Lookups!#REF!,Cap_MW_Lookups!#REF!,Cap_MW_Lookups!#REF!)</f>
        <v>#REF!</v>
      </c>
      <c r="BY7" s="62" t="e">
        <f>+SUM(Cap_MW_Lookups!#REF!,Cap_MW_Lookups!#REF!,Cap_MW_Lookups!#REF!,Cap_MW_Lookups!#REF!)</f>
        <v>#REF!</v>
      </c>
      <c r="BZ7" s="62" t="e">
        <f>+SUM(Cap_MW_Lookups!#REF!,Cap_MW_Lookups!#REF!,Cap_MW_Lookups!#REF!,Cap_MW_Lookups!#REF!)</f>
        <v>#REF!</v>
      </c>
      <c r="CA7" s="62" t="e">
        <f>+SUM(Cap_MW_Lookups!#REF!,Cap_MW_Lookups!#REF!,Cap_MW_Lookups!#REF!,Cap_MW_Lookups!#REF!)</f>
        <v>#REF!</v>
      </c>
      <c r="CB7" s="62" t="e">
        <f>+SUM(Cap_MW_Lookups!#REF!,Cap_MW_Lookups!#REF!,Cap_MW_Lookups!#REF!,Cap_MW_Lookups!#REF!)</f>
        <v>#REF!</v>
      </c>
      <c r="CC7" s="62" t="e">
        <f>+SUM(Cap_MW_Lookups!#REF!,Cap_MW_Lookups!#REF!,Cap_MW_Lookups!#REF!,Cap_MW_Lookups!#REF!)</f>
        <v>#REF!</v>
      </c>
      <c r="CD7" s="62" t="e">
        <f>+SUM(Cap_MW_Lookups!#REF!,Cap_MW_Lookups!#REF!,Cap_MW_Lookups!#REF!,Cap_MW_Lookups!#REF!)</f>
        <v>#REF!</v>
      </c>
      <c r="CE7" s="62" t="e">
        <f>+SUM(Cap_MW_Lookups!#REF!,Cap_MW_Lookups!#REF!,Cap_MW_Lookups!#REF!,Cap_MW_Lookups!#REF!)</f>
        <v>#REF!</v>
      </c>
      <c r="CF7" s="62" t="e">
        <f>+SUM(Cap_MW_Lookups!#REF!,Cap_MW_Lookups!#REF!,Cap_MW_Lookups!#REF!,Cap_MW_Lookups!#REF!)</f>
        <v>#REF!</v>
      </c>
      <c r="CG7" s="62" t="e">
        <f>+SUM(Cap_MW_Lookups!#REF!,Cap_MW_Lookups!#REF!,Cap_MW_Lookups!#REF!,Cap_MW_Lookups!#REF!)</f>
        <v>#REF!</v>
      </c>
      <c r="CH7" s="62" t="e">
        <f>+SUM(Cap_MW_Lookups!#REF!,Cap_MW_Lookups!#REF!,Cap_MW_Lookups!#REF!,Cap_MW_Lookups!#REF!)</f>
        <v>#REF!</v>
      </c>
      <c r="CI7" s="62" t="e">
        <f>+SUM(Cap_MW_Lookups!#REF!,Cap_MW_Lookups!#REF!,Cap_MW_Lookups!#REF!,Cap_MW_Lookups!#REF!)</f>
        <v>#REF!</v>
      </c>
      <c r="CJ7" s="62" t="e">
        <f>+SUM(Cap_MW_Lookups!#REF!,Cap_MW_Lookups!#REF!,Cap_MW_Lookups!#REF!,Cap_MW_Lookups!#REF!)</f>
        <v>#REF!</v>
      </c>
      <c r="CK7" s="62" t="e">
        <f>+SUM(Cap_MW_Lookups!#REF!,Cap_MW_Lookups!#REF!,Cap_MW_Lookups!#REF!,Cap_MW_Lookups!#REF!)</f>
        <v>#REF!</v>
      </c>
      <c r="CL7" s="62" t="e">
        <f>+SUM(Cap_MW_Lookups!#REF!,Cap_MW_Lookups!#REF!,Cap_MW_Lookups!#REF!,Cap_MW_Lookups!#REF!)</f>
        <v>#REF!</v>
      </c>
      <c r="CM7" s="62" t="e">
        <f>+SUM(Cap_MW_Lookups!#REF!,Cap_MW_Lookups!#REF!,Cap_MW_Lookups!#REF!,Cap_MW_Lookups!#REF!)</f>
        <v>#REF!</v>
      </c>
      <c r="CN7" s="62" t="e">
        <f>+SUM(Cap_MW_Lookups!#REF!,Cap_MW_Lookups!#REF!,Cap_MW_Lookups!#REF!,Cap_MW_Lookups!#REF!)</f>
        <v>#REF!</v>
      </c>
      <c r="CO7" s="62" t="e">
        <f>+SUM(Cap_MW_Lookups!#REF!,Cap_MW_Lookups!#REF!,Cap_MW_Lookups!#REF!,Cap_MW_Lookups!#REF!)</f>
        <v>#REF!</v>
      </c>
      <c r="CP7" s="62" t="e">
        <f>+SUM(Cap_MW_Lookups!#REF!,Cap_MW_Lookups!#REF!,Cap_MW_Lookups!#REF!,Cap_MW_Lookups!#REF!)</f>
        <v>#REF!</v>
      </c>
      <c r="CQ7" s="62" t="e">
        <f>+SUM(Cap_MW_Lookups!#REF!,Cap_MW_Lookups!#REF!,Cap_MW_Lookups!#REF!,Cap_MW_Lookups!#REF!)</f>
        <v>#REF!</v>
      </c>
      <c r="CR7" s="62" t="e">
        <f>+SUM(Cap_MW_Lookups!#REF!,Cap_MW_Lookups!#REF!,Cap_MW_Lookups!#REF!,Cap_MW_Lookups!#REF!)</f>
        <v>#REF!</v>
      </c>
      <c r="CS7" s="62" t="e">
        <f>+SUM(Cap_MW_Lookups!#REF!,Cap_MW_Lookups!#REF!,Cap_MW_Lookups!#REF!,Cap_MW_Lookups!#REF!)</f>
        <v>#REF!</v>
      </c>
      <c r="CT7" s="62" t="e">
        <f>+SUM(Cap_MW_Lookups!#REF!,Cap_MW_Lookups!#REF!,Cap_MW_Lookups!#REF!,Cap_MW_Lookups!#REF!)</f>
        <v>#REF!</v>
      </c>
      <c r="CU7" s="62" t="e">
        <f>+SUM(Cap_MW_Lookups!#REF!,Cap_MW_Lookups!#REF!,Cap_MW_Lookups!#REF!,Cap_MW_Lookups!#REF!)</f>
        <v>#REF!</v>
      </c>
      <c r="CV7" s="62" t="e">
        <f>+SUM(Cap_MW_Lookups!#REF!,Cap_MW_Lookups!#REF!,Cap_MW_Lookups!#REF!,Cap_MW_Lookups!#REF!)</f>
        <v>#REF!</v>
      </c>
      <c r="CW7" s="62" t="e">
        <f>+SUM(Cap_MW_Lookups!#REF!,Cap_MW_Lookups!#REF!,Cap_MW_Lookups!#REF!,Cap_MW_Lookups!#REF!)</f>
        <v>#REF!</v>
      </c>
      <c r="CX7" s="62" t="e">
        <f>+SUM(Cap_MW_Lookups!#REF!,Cap_MW_Lookups!#REF!,Cap_MW_Lookups!#REF!,Cap_MW_Lookups!#REF!)</f>
        <v>#REF!</v>
      </c>
      <c r="CY7" s="62" t="e">
        <f>+SUM(Cap_MW_Lookups!#REF!,Cap_MW_Lookups!#REF!,Cap_MW_Lookups!#REF!,Cap_MW_Lookups!#REF!)</f>
        <v>#REF!</v>
      </c>
      <c r="CZ7" s="62" t="e">
        <f>+SUM(Cap_MW_Lookups!#REF!,Cap_MW_Lookups!#REF!,Cap_MW_Lookups!#REF!,Cap_MW_Lookups!#REF!)</f>
        <v>#REF!</v>
      </c>
      <c r="DA7" s="62" t="e">
        <f>+SUM(Cap_MW_Lookups!#REF!,Cap_MW_Lookups!#REF!,Cap_MW_Lookups!#REF!,Cap_MW_Lookups!#REF!)</f>
        <v>#REF!</v>
      </c>
      <c r="DB7" s="62" t="e">
        <f>+SUM(Cap_MW_Lookups!#REF!,Cap_MW_Lookups!#REF!,Cap_MW_Lookups!#REF!,Cap_MW_Lookups!#REF!)</f>
        <v>#REF!</v>
      </c>
      <c r="DC7" s="62" t="e">
        <f>+SUM(Cap_MW_Lookups!#REF!,Cap_MW_Lookups!#REF!,Cap_MW_Lookups!#REF!,Cap_MW_Lookups!#REF!)</f>
        <v>#REF!</v>
      </c>
      <c r="DD7" s="62" t="e">
        <f>+SUM(Cap_MW_Lookups!#REF!,Cap_MW_Lookups!#REF!,Cap_MW_Lookups!#REF!,Cap_MW_Lookups!#REF!)</f>
        <v>#REF!</v>
      </c>
      <c r="DE7" s="62" t="e">
        <f>+SUM(Cap_MW_Lookups!#REF!,Cap_MW_Lookups!#REF!,Cap_MW_Lookups!#REF!,Cap_MW_Lookups!#REF!)</f>
        <v>#REF!</v>
      </c>
      <c r="DF7" s="62" t="e">
        <f>+SUM(Cap_MW_Lookups!#REF!,Cap_MW_Lookups!#REF!,Cap_MW_Lookups!#REF!,Cap_MW_Lookups!#REF!)</f>
        <v>#REF!</v>
      </c>
      <c r="DG7" s="62" t="e">
        <f>+SUM(Cap_MW_Lookups!#REF!,Cap_MW_Lookups!#REF!,Cap_MW_Lookups!#REF!,Cap_MW_Lookups!#REF!)</f>
        <v>#REF!</v>
      </c>
      <c r="DH7" s="62" t="e">
        <f>+SUM(Cap_MW_Lookups!#REF!,Cap_MW_Lookups!#REF!,Cap_MW_Lookups!#REF!,Cap_MW_Lookups!#REF!)</f>
        <v>#REF!</v>
      </c>
      <c r="DI7" s="62" t="e">
        <f>+SUM(Cap_MW_Lookups!#REF!,Cap_MW_Lookups!#REF!,Cap_MW_Lookups!#REF!,Cap_MW_Lookups!#REF!)</f>
        <v>#REF!</v>
      </c>
      <c r="DJ7" s="62" t="e">
        <f>+SUM(Cap_MW_Lookups!#REF!,Cap_MW_Lookups!#REF!,Cap_MW_Lookups!#REF!,Cap_MW_Lookups!#REF!)</f>
        <v>#REF!</v>
      </c>
      <c r="DK7" s="62" t="e">
        <f>+SUM(Cap_MW_Lookups!#REF!,Cap_MW_Lookups!#REF!,Cap_MW_Lookups!#REF!,Cap_MW_Lookups!#REF!)</f>
        <v>#REF!</v>
      </c>
      <c r="DL7" s="62" t="e">
        <f>+SUM(Cap_MW_Lookups!#REF!,Cap_MW_Lookups!#REF!,Cap_MW_Lookups!#REF!,Cap_MW_Lookups!#REF!)</f>
        <v>#REF!</v>
      </c>
      <c r="DM7" s="62" t="e">
        <f>+SUM(Cap_MW_Lookups!#REF!,Cap_MW_Lookups!#REF!,Cap_MW_Lookups!#REF!,Cap_MW_Lookups!#REF!)</f>
        <v>#REF!</v>
      </c>
      <c r="DN7" s="62" t="e">
        <f>+SUM(Cap_MW_Lookups!#REF!,Cap_MW_Lookups!#REF!,Cap_MW_Lookups!#REF!,Cap_MW_Lookups!#REF!)</f>
        <v>#REF!</v>
      </c>
      <c r="DO7" s="62" t="e">
        <f>+SUM(Cap_MW_Lookups!#REF!,Cap_MW_Lookups!#REF!,Cap_MW_Lookups!#REF!,Cap_MW_Lookups!#REF!)</f>
        <v>#REF!</v>
      </c>
      <c r="DP7" s="62" t="e">
        <f>+SUM(Cap_MW_Lookups!#REF!,Cap_MW_Lookups!#REF!,Cap_MW_Lookups!#REF!,Cap_MW_Lookups!#REF!)</f>
        <v>#REF!</v>
      </c>
      <c r="DQ7" s="62" t="e">
        <f>+SUM(Cap_MW_Lookups!#REF!,Cap_MW_Lookups!#REF!,Cap_MW_Lookups!#REF!,Cap_MW_Lookups!#REF!)</f>
        <v>#REF!</v>
      </c>
      <c r="DR7" s="62" t="e">
        <f>+SUM(Cap_MW_Lookups!#REF!,Cap_MW_Lookups!#REF!,Cap_MW_Lookups!#REF!,Cap_MW_Lookups!#REF!)</f>
        <v>#REF!</v>
      </c>
      <c r="DS7" s="62" t="e">
        <f>+SUM(Cap_MW_Lookups!#REF!,Cap_MW_Lookups!#REF!,Cap_MW_Lookups!#REF!,Cap_MW_Lookups!#REF!)</f>
        <v>#REF!</v>
      </c>
      <c r="DT7" s="62" t="e">
        <f>+SUM(Cap_MW_Lookups!#REF!,Cap_MW_Lookups!#REF!,Cap_MW_Lookups!#REF!,Cap_MW_Lookups!#REF!)</f>
        <v>#REF!</v>
      </c>
      <c r="DU7" s="62" t="e">
        <f>+SUM(Cap_MW_Lookups!#REF!,Cap_MW_Lookups!#REF!,Cap_MW_Lookups!#REF!,Cap_MW_Lookups!#REF!)</f>
        <v>#REF!</v>
      </c>
      <c r="DV7" s="62" t="e">
        <f>+SUM(Cap_MW_Lookups!#REF!,Cap_MW_Lookups!#REF!,Cap_MW_Lookups!#REF!,Cap_MW_Lookups!#REF!)</f>
        <v>#REF!</v>
      </c>
      <c r="DW7" s="62" t="e">
        <f>+SUM(Cap_MW_Lookups!#REF!,Cap_MW_Lookups!#REF!,Cap_MW_Lookups!#REF!,Cap_MW_Lookups!#REF!)</f>
        <v>#REF!</v>
      </c>
      <c r="DX7" s="62" t="e">
        <f>+SUM(Cap_MW_Lookups!#REF!,Cap_MW_Lookups!#REF!,Cap_MW_Lookups!#REF!,Cap_MW_Lookups!#REF!)</f>
        <v>#REF!</v>
      </c>
      <c r="DY7" s="62" t="e">
        <f>+SUM(Cap_MW_Lookups!#REF!,Cap_MW_Lookups!#REF!,Cap_MW_Lookups!#REF!,Cap_MW_Lookups!#REF!)</f>
        <v>#REF!</v>
      </c>
      <c r="DZ7" s="62" t="e">
        <f>+SUM(Cap_MW_Lookups!#REF!,Cap_MW_Lookups!#REF!,Cap_MW_Lookups!#REF!,Cap_MW_Lookups!#REF!)</f>
        <v>#REF!</v>
      </c>
      <c r="EA7" s="62" t="e">
        <f>+SUM(Cap_MW_Lookups!#REF!,Cap_MW_Lookups!#REF!,Cap_MW_Lookups!#REF!,Cap_MW_Lookups!#REF!)</f>
        <v>#REF!</v>
      </c>
      <c r="EB7" s="62" t="e">
        <f>+SUM(Cap_MW_Lookups!#REF!,Cap_MW_Lookups!#REF!,Cap_MW_Lookups!#REF!,Cap_MW_Lookups!#REF!)</f>
        <v>#REF!</v>
      </c>
      <c r="EC7" s="62" t="e">
        <f>+SUM(Cap_MW_Lookups!#REF!,Cap_MW_Lookups!#REF!,Cap_MW_Lookups!#REF!,Cap_MW_Lookups!#REF!)</f>
        <v>#REF!</v>
      </c>
      <c r="ED7" s="62" t="e">
        <f>+SUM(Cap_MW_Lookups!#REF!,Cap_MW_Lookups!#REF!,Cap_MW_Lookups!#REF!,Cap_MW_Lookups!#REF!)</f>
        <v>#REF!</v>
      </c>
      <c r="EE7" s="62" t="e">
        <f>+SUM(Cap_MW_Lookups!#REF!,Cap_MW_Lookups!#REF!,Cap_MW_Lookups!#REF!,Cap_MW_Lookups!#REF!)</f>
        <v>#REF!</v>
      </c>
      <c r="EF7" s="62" t="e">
        <f>+SUM(Cap_MW_Lookups!#REF!,Cap_MW_Lookups!#REF!,Cap_MW_Lookups!#REF!,Cap_MW_Lookups!#REF!)</f>
        <v>#REF!</v>
      </c>
      <c r="EG7" s="62" t="e">
        <f>+SUM(Cap_MW_Lookups!#REF!,Cap_MW_Lookups!#REF!,Cap_MW_Lookups!#REF!,Cap_MW_Lookups!#REF!)</f>
        <v>#REF!</v>
      </c>
      <c r="EH7" s="62" t="e">
        <f>+SUM(Cap_MW_Lookups!#REF!,Cap_MW_Lookups!#REF!,Cap_MW_Lookups!#REF!,Cap_MW_Lookups!#REF!)</f>
        <v>#REF!</v>
      </c>
      <c r="EI7" s="62" t="e">
        <f>+SUM(Cap_MW_Lookups!#REF!,Cap_MW_Lookups!#REF!,Cap_MW_Lookups!#REF!,Cap_MW_Lookups!#REF!)</f>
        <v>#REF!</v>
      </c>
      <c r="EJ7" s="62" t="e">
        <f>+SUM(Cap_MW_Lookups!#REF!,Cap_MW_Lookups!#REF!,Cap_MW_Lookups!#REF!,Cap_MW_Lookups!#REF!)</f>
        <v>#REF!</v>
      </c>
      <c r="EK7" s="62" t="e">
        <f>+SUM(Cap_MW_Lookups!#REF!,Cap_MW_Lookups!#REF!,Cap_MW_Lookups!#REF!,Cap_MW_Lookups!#REF!)</f>
        <v>#REF!</v>
      </c>
      <c r="EL7" s="62" t="e">
        <f>+SUM(Cap_MW_Lookups!#REF!,Cap_MW_Lookups!#REF!,Cap_MW_Lookups!#REF!,Cap_MW_Lookups!#REF!)</f>
        <v>#REF!</v>
      </c>
      <c r="EM7" s="62" t="e">
        <f>+SUM(Cap_MW_Lookups!#REF!,Cap_MW_Lookups!#REF!,Cap_MW_Lookups!#REF!,Cap_MW_Lookups!#REF!)</f>
        <v>#REF!</v>
      </c>
      <c r="EN7" s="62" t="e">
        <f>+SUM(Cap_MW_Lookups!#REF!,Cap_MW_Lookups!#REF!,Cap_MW_Lookups!#REF!,Cap_MW_Lookups!#REF!)</f>
        <v>#REF!</v>
      </c>
      <c r="EO7" s="62" t="e">
        <f>+SUM(Cap_MW_Lookups!#REF!,Cap_MW_Lookups!#REF!,Cap_MW_Lookups!#REF!,Cap_MW_Lookups!#REF!)</f>
        <v>#REF!</v>
      </c>
      <c r="EP7" s="62" t="e">
        <f>+SUM(Cap_MW_Lookups!#REF!,Cap_MW_Lookups!#REF!,Cap_MW_Lookups!#REF!,Cap_MW_Lookups!#REF!)</f>
        <v>#REF!</v>
      </c>
      <c r="EQ7" s="62" t="e">
        <f>+SUM(Cap_MW_Lookups!#REF!,Cap_MW_Lookups!#REF!,Cap_MW_Lookups!#REF!,Cap_MW_Lookups!#REF!)</f>
        <v>#REF!</v>
      </c>
      <c r="ER7" s="62" t="e">
        <f>+SUM(Cap_MW_Lookups!#REF!,Cap_MW_Lookups!#REF!,Cap_MW_Lookups!#REF!,Cap_MW_Lookups!#REF!)</f>
        <v>#REF!</v>
      </c>
      <c r="ES7" s="62" t="e">
        <f>+SUM(Cap_MW_Lookups!#REF!,Cap_MW_Lookups!#REF!,Cap_MW_Lookups!#REF!,Cap_MW_Lookups!#REF!)</f>
        <v>#REF!</v>
      </c>
      <c r="ET7" s="62" t="e">
        <f>+SUM(Cap_MW_Lookups!#REF!,Cap_MW_Lookups!#REF!,Cap_MW_Lookups!#REF!,Cap_MW_Lookups!#REF!)</f>
        <v>#REF!</v>
      </c>
      <c r="EU7" s="62" t="e">
        <f>+SUM(Cap_MW_Lookups!#REF!,Cap_MW_Lookups!#REF!,Cap_MW_Lookups!#REF!,Cap_MW_Lookups!#REF!)</f>
        <v>#REF!</v>
      </c>
      <c r="EV7" s="62" t="e">
        <f>+SUM(Cap_MW_Lookups!#REF!,Cap_MW_Lookups!#REF!,Cap_MW_Lookups!#REF!,Cap_MW_Lookups!#REF!)</f>
        <v>#REF!</v>
      </c>
      <c r="EW7" s="62" t="e">
        <f>+SUM(Cap_MW_Lookups!#REF!,Cap_MW_Lookups!#REF!,Cap_MW_Lookups!#REF!,Cap_MW_Lookups!#REF!)</f>
        <v>#REF!</v>
      </c>
      <c r="EX7" s="62" t="e">
        <f>+SUM(Cap_MW_Lookups!#REF!,Cap_MW_Lookups!#REF!,Cap_MW_Lookups!#REF!,Cap_MW_Lookups!#REF!)</f>
        <v>#REF!</v>
      </c>
      <c r="EY7" s="62" t="e">
        <f>+SUM(Cap_MW_Lookups!#REF!,Cap_MW_Lookups!#REF!,Cap_MW_Lookups!#REF!,Cap_MW_Lookups!#REF!)</f>
        <v>#REF!</v>
      </c>
      <c r="EZ7" s="62" t="e">
        <f>+SUM(Cap_MW_Lookups!#REF!,Cap_MW_Lookups!#REF!,Cap_MW_Lookups!#REF!,Cap_MW_Lookups!#REF!)</f>
        <v>#REF!</v>
      </c>
      <c r="FA7" s="62" t="e">
        <f>+SUM(Cap_MW_Lookups!#REF!,Cap_MW_Lookups!#REF!,Cap_MW_Lookups!#REF!,Cap_MW_Lookups!#REF!)</f>
        <v>#REF!</v>
      </c>
      <c r="FB7" s="62" t="e">
        <f>+SUM(Cap_MW_Lookups!#REF!,Cap_MW_Lookups!#REF!,Cap_MW_Lookups!#REF!,Cap_MW_Lookups!#REF!)</f>
        <v>#REF!</v>
      </c>
      <c r="FC7" s="62" t="e">
        <f>+SUM(Cap_MW_Lookups!#REF!,Cap_MW_Lookups!#REF!,Cap_MW_Lookups!#REF!,Cap_MW_Lookups!#REF!)</f>
        <v>#REF!</v>
      </c>
      <c r="FD7" s="62" t="e">
        <f>+SUM(Cap_MW_Lookups!#REF!,Cap_MW_Lookups!#REF!,Cap_MW_Lookups!#REF!,Cap_MW_Lookups!#REF!)</f>
        <v>#REF!</v>
      </c>
      <c r="FE7" s="62" t="e">
        <f>+SUM(Cap_MW_Lookups!#REF!,Cap_MW_Lookups!#REF!,Cap_MW_Lookups!#REF!,Cap_MW_Lookups!#REF!)</f>
        <v>#REF!</v>
      </c>
      <c r="FF7" s="62" t="e">
        <f>+SUM(Cap_MW_Lookups!#REF!,Cap_MW_Lookups!#REF!,Cap_MW_Lookups!#REF!,Cap_MW_Lookups!#REF!)</f>
        <v>#REF!</v>
      </c>
      <c r="FG7" s="62" t="e">
        <f>+SUM(Cap_MW_Lookups!#REF!,Cap_MW_Lookups!#REF!,Cap_MW_Lookups!#REF!,Cap_MW_Lookups!#REF!)</f>
        <v>#REF!</v>
      </c>
      <c r="FH7" s="62" t="e">
        <f>+SUM(Cap_MW_Lookups!#REF!,Cap_MW_Lookups!#REF!,Cap_MW_Lookups!#REF!,Cap_MW_Lookups!#REF!)</f>
        <v>#REF!</v>
      </c>
      <c r="FI7" s="62" t="e">
        <f>+SUM(Cap_MW_Lookups!#REF!,Cap_MW_Lookups!#REF!,Cap_MW_Lookups!#REF!,Cap_MW_Lookups!#REF!)</f>
        <v>#REF!</v>
      </c>
      <c r="FJ7" s="62" t="e">
        <f>+SUM(Cap_MW_Lookups!#REF!,Cap_MW_Lookups!#REF!,Cap_MW_Lookups!#REF!,Cap_MW_Lookups!#REF!)</f>
        <v>#REF!</v>
      </c>
      <c r="FK7" s="62" t="e">
        <f>+SUM(Cap_MW_Lookups!#REF!,Cap_MW_Lookups!#REF!,Cap_MW_Lookups!#REF!,Cap_MW_Lookups!#REF!)</f>
        <v>#REF!</v>
      </c>
      <c r="FL7" s="62" t="e">
        <f>+SUM(Cap_MW_Lookups!#REF!,Cap_MW_Lookups!#REF!,Cap_MW_Lookups!#REF!,Cap_MW_Lookups!#REF!)</f>
        <v>#REF!</v>
      </c>
      <c r="FM7" s="62" t="e">
        <f>+SUM(Cap_MW_Lookups!#REF!,Cap_MW_Lookups!#REF!,Cap_MW_Lookups!#REF!,Cap_MW_Lookups!#REF!)</f>
        <v>#REF!</v>
      </c>
      <c r="FN7" s="62" t="e">
        <f>+SUM(Cap_MW_Lookups!#REF!,Cap_MW_Lookups!#REF!,Cap_MW_Lookups!#REF!,Cap_MW_Lookups!#REF!)</f>
        <v>#REF!</v>
      </c>
      <c r="FO7" s="62" t="e">
        <f>+SUM(Cap_MW_Lookups!#REF!,Cap_MW_Lookups!#REF!,Cap_MW_Lookups!#REF!,Cap_MW_Lookups!#REF!)</f>
        <v>#REF!</v>
      </c>
      <c r="FP7" s="62" t="e">
        <f>+SUM(Cap_MW_Lookups!#REF!,Cap_MW_Lookups!#REF!,Cap_MW_Lookups!#REF!,Cap_MW_Lookups!#REF!)</f>
        <v>#REF!</v>
      </c>
      <c r="FQ7" s="62" t="e">
        <f>+SUM(Cap_MW_Lookups!#REF!,Cap_MW_Lookups!#REF!,Cap_MW_Lookups!#REF!,Cap_MW_Lookups!#REF!)</f>
        <v>#REF!</v>
      </c>
      <c r="FR7" s="62" t="e">
        <f>+SUM(Cap_MW_Lookups!#REF!,Cap_MW_Lookups!#REF!,Cap_MW_Lookups!#REF!,Cap_MW_Lookups!#REF!)</f>
        <v>#REF!</v>
      </c>
      <c r="FS7" s="62" t="e">
        <f>+SUM(Cap_MW_Lookups!#REF!,Cap_MW_Lookups!#REF!,Cap_MW_Lookups!#REF!,Cap_MW_Lookups!#REF!)</f>
        <v>#REF!</v>
      </c>
      <c r="FT7" s="62" t="e">
        <f>+SUM(Cap_MW_Lookups!#REF!,Cap_MW_Lookups!#REF!,Cap_MW_Lookups!#REF!,Cap_MW_Lookups!#REF!)</f>
        <v>#REF!</v>
      </c>
      <c r="FU7" s="62" t="e">
        <f>+SUM(Cap_MW_Lookups!#REF!,Cap_MW_Lookups!#REF!,Cap_MW_Lookups!#REF!,Cap_MW_Lookups!#REF!)</f>
        <v>#REF!</v>
      </c>
      <c r="FV7" s="62" t="e">
        <f>+SUM(Cap_MW_Lookups!#REF!,Cap_MW_Lookups!#REF!,Cap_MW_Lookups!#REF!,Cap_MW_Lookups!#REF!)</f>
        <v>#REF!</v>
      </c>
      <c r="FW7" s="62" t="e">
        <f>+SUM(Cap_MW_Lookups!#REF!,Cap_MW_Lookups!#REF!,Cap_MW_Lookups!#REF!,Cap_MW_Lookups!#REF!)</f>
        <v>#REF!</v>
      </c>
      <c r="FX7" s="62" t="e">
        <f>+SUM(Cap_MW_Lookups!#REF!,Cap_MW_Lookups!#REF!,Cap_MW_Lookups!#REF!,Cap_MW_Lookups!#REF!)</f>
        <v>#REF!</v>
      </c>
      <c r="FY7" s="62" t="e">
        <f>+SUM(Cap_MW_Lookups!#REF!,Cap_MW_Lookups!#REF!,Cap_MW_Lookups!#REF!,Cap_MW_Lookups!#REF!)</f>
        <v>#REF!</v>
      </c>
      <c r="FZ7" s="62" t="e">
        <f>+SUM(Cap_MW_Lookups!#REF!,Cap_MW_Lookups!#REF!,Cap_MW_Lookups!#REF!,Cap_MW_Lookups!#REF!)</f>
        <v>#REF!</v>
      </c>
      <c r="GA7" s="62" t="e">
        <f>+SUM(Cap_MW_Lookups!#REF!,Cap_MW_Lookups!#REF!,Cap_MW_Lookups!#REF!,Cap_MW_Lookups!#REF!)</f>
        <v>#REF!</v>
      </c>
      <c r="GB7" s="62" t="e">
        <f>+SUM(Cap_MW_Lookups!#REF!,Cap_MW_Lookups!#REF!,Cap_MW_Lookups!#REF!,Cap_MW_Lookups!#REF!)</f>
        <v>#REF!</v>
      </c>
      <c r="GC7" s="62" t="e">
        <f>+SUM(Cap_MW_Lookups!#REF!,Cap_MW_Lookups!#REF!,Cap_MW_Lookups!#REF!,Cap_MW_Lookups!#REF!)</f>
        <v>#REF!</v>
      </c>
      <c r="GD7" s="62" t="e">
        <f>+SUM(Cap_MW_Lookups!#REF!,Cap_MW_Lookups!#REF!,Cap_MW_Lookups!#REF!,Cap_MW_Lookups!#REF!)</f>
        <v>#REF!</v>
      </c>
      <c r="GE7" s="62" t="e">
        <f>+SUM(Cap_MW_Lookups!#REF!,Cap_MW_Lookups!#REF!,Cap_MW_Lookups!#REF!,Cap_MW_Lookups!#REF!)</f>
        <v>#REF!</v>
      </c>
      <c r="GF7" s="62" t="e">
        <f>+SUM(Cap_MW_Lookups!#REF!,Cap_MW_Lookups!#REF!,Cap_MW_Lookups!#REF!,Cap_MW_Lookups!#REF!)</f>
        <v>#REF!</v>
      </c>
      <c r="GG7" s="62" t="e">
        <f>+SUM(Cap_MW_Lookups!#REF!,Cap_MW_Lookups!#REF!,Cap_MW_Lookups!#REF!,Cap_MW_Lookups!#REF!)</f>
        <v>#REF!</v>
      </c>
      <c r="GH7" s="62" t="e">
        <f>+SUM(Cap_MW_Lookups!#REF!,Cap_MW_Lookups!#REF!,Cap_MW_Lookups!#REF!,Cap_MW_Lookups!#REF!)</f>
        <v>#REF!</v>
      </c>
      <c r="GI7" s="62" t="e">
        <f>+SUM(Cap_MW_Lookups!#REF!,Cap_MW_Lookups!#REF!,Cap_MW_Lookups!#REF!,Cap_MW_Lookups!#REF!)</f>
        <v>#REF!</v>
      </c>
      <c r="GJ7" s="62" t="e">
        <f>+SUM(Cap_MW_Lookups!#REF!,Cap_MW_Lookups!#REF!,Cap_MW_Lookups!#REF!,Cap_MW_Lookups!#REF!)</f>
        <v>#REF!</v>
      </c>
      <c r="GK7" s="62" t="e">
        <f>+SUM(Cap_MW_Lookups!#REF!,Cap_MW_Lookups!#REF!,Cap_MW_Lookups!#REF!,Cap_MW_Lookups!#REF!)</f>
        <v>#REF!</v>
      </c>
      <c r="GL7" s="62" t="e">
        <f>+SUM(Cap_MW_Lookups!#REF!,Cap_MW_Lookups!#REF!,Cap_MW_Lookups!#REF!,Cap_MW_Lookups!#REF!)</f>
        <v>#REF!</v>
      </c>
      <c r="GM7" s="62" t="e">
        <f>+SUM(Cap_MW_Lookups!#REF!,Cap_MW_Lookups!#REF!,Cap_MW_Lookups!#REF!,Cap_MW_Lookups!#REF!)</f>
        <v>#REF!</v>
      </c>
      <c r="GN7" s="62" t="e">
        <f>+SUM(Cap_MW_Lookups!#REF!,Cap_MW_Lookups!#REF!,Cap_MW_Lookups!#REF!,Cap_MW_Lookups!#REF!)</f>
        <v>#REF!</v>
      </c>
      <c r="GO7" s="62" t="e">
        <f>+SUM(Cap_MW_Lookups!#REF!,Cap_MW_Lookups!#REF!,Cap_MW_Lookups!#REF!,Cap_MW_Lookups!#REF!)</f>
        <v>#REF!</v>
      </c>
      <c r="GP7" s="62" t="e">
        <f>+SUM(Cap_MW_Lookups!#REF!,Cap_MW_Lookups!#REF!,Cap_MW_Lookups!#REF!,Cap_MW_Lookups!#REF!)</f>
        <v>#REF!</v>
      </c>
      <c r="GQ7" s="62" t="e">
        <f>+SUM(Cap_MW_Lookups!#REF!,Cap_MW_Lookups!#REF!,Cap_MW_Lookups!#REF!,Cap_MW_Lookups!#REF!)</f>
        <v>#REF!</v>
      </c>
      <c r="GR7" s="62" t="e">
        <f>+SUM(Cap_MW_Lookups!#REF!,Cap_MW_Lookups!#REF!,Cap_MW_Lookups!#REF!,Cap_MW_Lookups!#REF!)</f>
        <v>#REF!</v>
      </c>
      <c r="GS7" s="62" t="e">
        <f>+SUM(Cap_MW_Lookups!#REF!,Cap_MW_Lookups!#REF!,Cap_MW_Lookups!#REF!,Cap_MW_Lookups!#REF!)</f>
        <v>#REF!</v>
      </c>
      <c r="GT7" s="62" t="e">
        <f>+SUM(Cap_MW_Lookups!#REF!,Cap_MW_Lookups!#REF!,Cap_MW_Lookups!#REF!,Cap_MW_Lookups!#REF!)</f>
        <v>#REF!</v>
      </c>
      <c r="GU7" s="62" t="e">
        <f>+SUM(Cap_MW_Lookups!#REF!,Cap_MW_Lookups!#REF!,Cap_MW_Lookups!#REF!,Cap_MW_Lookups!#REF!)</f>
        <v>#REF!</v>
      </c>
      <c r="GV7" s="62" t="e">
        <f>+SUM(Cap_MW_Lookups!#REF!,Cap_MW_Lookups!#REF!,Cap_MW_Lookups!#REF!,Cap_MW_Lookups!#REF!)</f>
        <v>#REF!</v>
      </c>
      <c r="GW7" s="62" t="e">
        <f>+SUM(Cap_MW_Lookups!#REF!,Cap_MW_Lookups!#REF!,Cap_MW_Lookups!#REF!,Cap_MW_Lookups!#REF!)</f>
        <v>#REF!</v>
      </c>
      <c r="GX7" s="62" t="e">
        <f>+SUM(Cap_MW_Lookups!#REF!,Cap_MW_Lookups!#REF!,Cap_MW_Lookups!#REF!,Cap_MW_Lookups!#REF!)</f>
        <v>#REF!</v>
      </c>
      <c r="GY7" s="62" t="e">
        <f>+SUM(Cap_MW_Lookups!#REF!,Cap_MW_Lookups!#REF!,Cap_MW_Lookups!#REF!,Cap_MW_Lookups!#REF!)</f>
        <v>#REF!</v>
      </c>
      <c r="GZ7" s="62" t="e">
        <f>+SUM(Cap_MW_Lookups!#REF!,Cap_MW_Lookups!#REF!,Cap_MW_Lookups!#REF!,Cap_MW_Lookups!#REF!)</f>
        <v>#REF!</v>
      </c>
      <c r="HA7" s="62" t="e">
        <f>+SUM(Cap_MW_Lookups!#REF!,Cap_MW_Lookups!#REF!,Cap_MW_Lookups!#REF!,Cap_MW_Lookups!#REF!)</f>
        <v>#REF!</v>
      </c>
      <c r="HB7" s="62" t="e">
        <f>+SUM(Cap_MW_Lookups!#REF!,Cap_MW_Lookups!#REF!,Cap_MW_Lookups!#REF!,Cap_MW_Lookups!#REF!)</f>
        <v>#REF!</v>
      </c>
      <c r="HC7" s="62" t="e">
        <f>+SUM(Cap_MW_Lookups!#REF!,Cap_MW_Lookups!#REF!,Cap_MW_Lookups!#REF!,Cap_MW_Lookups!#REF!)</f>
        <v>#REF!</v>
      </c>
      <c r="HD7" s="62" t="e">
        <f>+SUM(Cap_MW_Lookups!#REF!,Cap_MW_Lookups!#REF!,Cap_MW_Lookups!#REF!,Cap_MW_Lookups!#REF!)</f>
        <v>#REF!</v>
      </c>
      <c r="HE7" s="62" t="e">
        <f>+SUM(Cap_MW_Lookups!#REF!,Cap_MW_Lookups!#REF!,Cap_MW_Lookups!#REF!,Cap_MW_Lookups!#REF!)</f>
        <v>#REF!</v>
      </c>
      <c r="HF7" s="62" t="e">
        <f>+SUM(Cap_MW_Lookups!#REF!,Cap_MW_Lookups!#REF!,Cap_MW_Lookups!#REF!,Cap_MW_Lookups!#REF!)</f>
        <v>#REF!</v>
      </c>
      <c r="HG7" s="62" t="e">
        <f>+SUM(Cap_MW_Lookups!#REF!,Cap_MW_Lookups!#REF!,Cap_MW_Lookups!#REF!,Cap_MW_Lookups!#REF!)</f>
        <v>#REF!</v>
      </c>
      <c r="HH7" s="62" t="e">
        <f>+SUM(Cap_MW_Lookups!#REF!,Cap_MW_Lookups!#REF!,Cap_MW_Lookups!#REF!,Cap_MW_Lookups!#REF!)</f>
        <v>#REF!</v>
      </c>
      <c r="HI7" s="62" t="e">
        <f>+SUM(Cap_MW_Lookups!#REF!,Cap_MW_Lookups!#REF!,Cap_MW_Lookups!#REF!,Cap_MW_Lookups!#REF!)</f>
        <v>#REF!</v>
      </c>
      <c r="HJ7" s="62" t="e">
        <f>+SUM(Cap_MW_Lookups!#REF!,Cap_MW_Lookups!#REF!,Cap_MW_Lookups!#REF!,Cap_MW_Lookups!#REF!)</f>
        <v>#REF!</v>
      </c>
      <c r="HK7" s="62" t="e">
        <f>+SUM(Cap_MW_Lookups!#REF!,Cap_MW_Lookups!#REF!,Cap_MW_Lookups!#REF!,Cap_MW_Lookups!#REF!)</f>
        <v>#REF!</v>
      </c>
      <c r="HL7" s="62" t="e">
        <f>+SUM(Cap_MW_Lookups!#REF!,Cap_MW_Lookups!#REF!,Cap_MW_Lookups!#REF!,Cap_MW_Lookups!#REF!)</f>
        <v>#REF!</v>
      </c>
      <c r="HM7" s="62" t="e">
        <f>+SUM(Cap_MW_Lookups!#REF!,Cap_MW_Lookups!#REF!,Cap_MW_Lookups!#REF!,Cap_MW_Lookups!#REF!)</f>
        <v>#REF!</v>
      </c>
      <c r="HN7" s="62" t="e">
        <f>+SUM(Cap_MW_Lookups!#REF!,Cap_MW_Lookups!#REF!,Cap_MW_Lookups!#REF!,Cap_MW_Lookups!#REF!)</f>
        <v>#REF!</v>
      </c>
      <c r="HO7" s="62" t="e">
        <f>+SUM(Cap_MW_Lookups!#REF!,Cap_MW_Lookups!#REF!,Cap_MW_Lookups!#REF!,Cap_MW_Lookups!#REF!)</f>
        <v>#REF!</v>
      </c>
      <c r="HP7" s="62" t="e">
        <f>+SUM(Cap_MW_Lookups!#REF!,Cap_MW_Lookups!#REF!,Cap_MW_Lookups!#REF!,Cap_MW_Lookups!#REF!)</f>
        <v>#REF!</v>
      </c>
      <c r="HQ7" s="62" t="e">
        <f>+SUM(Cap_MW_Lookups!#REF!,Cap_MW_Lookups!#REF!,Cap_MW_Lookups!#REF!,Cap_MW_Lookups!#REF!)</f>
        <v>#REF!</v>
      </c>
      <c r="HR7" s="62" t="e">
        <f>+SUM(Cap_MW_Lookups!#REF!,Cap_MW_Lookups!#REF!,Cap_MW_Lookups!#REF!,Cap_MW_Lookups!#REF!)</f>
        <v>#REF!</v>
      </c>
      <c r="HS7" s="62" t="e">
        <f>+SUM(Cap_MW_Lookups!#REF!,Cap_MW_Lookups!#REF!,Cap_MW_Lookups!#REF!,Cap_MW_Lookups!#REF!)</f>
        <v>#REF!</v>
      </c>
      <c r="HT7" s="62" t="e">
        <f>+SUM(Cap_MW_Lookups!#REF!,Cap_MW_Lookups!#REF!,Cap_MW_Lookups!#REF!,Cap_MW_Lookups!#REF!)</f>
        <v>#REF!</v>
      </c>
      <c r="HU7" s="62" t="e">
        <f>+SUM(Cap_MW_Lookups!#REF!,Cap_MW_Lookups!#REF!,Cap_MW_Lookups!#REF!,Cap_MW_Lookups!#REF!)</f>
        <v>#REF!</v>
      </c>
      <c r="HV7" s="62" t="e">
        <f>+SUM(Cap_MW_Lookups!#REF!,Cap_MW_Lookups!#REF!,Cap_MW_Lookups!#REF!,Cap_MW_Lookups!#REF!)</f>
        <v>#REF!</v>
      </c>
      <c r="HW7" s="62" t="e">
        <f>+SUM(Cap_MW_Lookups!#REF!,Cap_MW_Lookups!#REF!,Cap_MW_Lookups!#REF!,Cap_MW_Lookups!#REF!)</f>
        <v>#REF!</v>
      </c>
      <c r="HX7" s="62" t="e">
        <f>+SUM(Cap_MW_Lookups!#REF!,Cap_MW_Lookups!#REF!,Cap_MW_Lookups!#REF!,Cap_MW_Lookups!#REF!)</f>
        <v>#REF!</v>
      </c>
      <c r="HY7" s="62" t="e">
        <f>+SUM(Cap_MW_Lookups!#REF!,Cap_MW_Lookups!#REF!,Cap_MW_Lookups!#REF!,Cap_MW_Lookups!#REF!)</f>
        <v>#REF!</v>
      </c>
      <c r="HZ7" s="62" t="e">
        <f>+SUM(Cap_MW_Lookups!#REF!,Cap_MW_Lookups!#REF!,Cap_MW_Lookups!#REF!,Cap_MW_Lookups!#REF!)</f>
        <v>#REF!</v>
      </c>
      <c r="IA7" s="62" t="e">
        <f>+SUM(Cap_MW_Lookups!#REF!,Cap_MW_Lookups!#REF!,Cap_MW_Lookups!#REF!,Cap_MW_Lookups!#REF!)</f>
        <v>#REF!</v>
      </c>
      <c r="IB7" s="62" t="e">
        <f>+SUM(Cap_MW_Lookups!#REF!,Cap_MW_Lookups!#REF!,Cap_MW_Lookups!#REF!,Cap_MW_Lookups!#REF!)</f>
        <v>#REF!</v>
      </c>
      <c r="IC7" s="62" t="e">
        <f>+SUM(Cap_MW_Lookups!#REF!,Cap_MW_Lookups!#REF!,Cap_MW_Lookups!#REF!,Cap_MW_Lookups!#REF!)</f>
        <v>#REF!</v>
      </c>
      <c r="ID7" s="62" t="e">
        <f>+SUM(Cap_MW_Lookups!#REF!,Cap_MW_Lookups!#REF!,Cap_MW_Lookups!#REF!,Cap_MW_Lookups!#REF!)</f>
        <v>#REF!</v>
      </c>
      <c r="IE7" s="62" t="e">
        <f>+SUM(Cap_MW_Lookups!#REF!,Cap_MW_Lookups!#REF!,Cap_MW_Lookups!#REF!,Cap_MW_Lookups!#REF!)</f>
        <v>#REF!</v>
      </c>
      <c r="IF7" s="62" t="e">
        <f>+SUM(Cap_MW_Lookups!#REF!,Cap_MW_Lookups!#REF!,Cap_MW_Lookups!#REF!,Cap_MW_Lookups!#REF!)</f>
        <v>#REF!</v>
      </c>
      <c r="IG7" s="62" t="e">
        <f>+SUM(Cap_MW_Lookups!#REF!,Cap_MW_Lookups!#REF!,Cap_MW_Lookups!#REF!,Cap_MW_Lookups!#REF!)</f>
        <v>#REF!</v>
      </c>
      <c r="IH7" s="62" t="e">
        <f>+SUM(Cap_MW_Lookups!#REF!,Cap_MW_Lookups!#REF!,Cap_MW_Lookups!#REF!,Cap_MW_Lookups!#REF!)</f>
        <v>#REF!</v>
      </c>
      <c r="II7" s="62" t="e">
        <f>+SUM(Cap_MW_Lookups!#REF!,Cap_MW_Lookups!#REF!,Cap_MW_Lookups!#REF!,Cap_MW_Lookups!#REF!)</f>
        <v>#REF!</v>
      </c>
      <c r="IJ7" s="62" t="e">
        <f>+SUM(Cap_MW_Lookups!#REF!,Cap_MW_Lookups!#REF!,Cap_MW_Lookups!#REF!,Cap_MW_Lookups!#REF!)</f>
        <v>#REF!</v>
      </c>
      <c r="IK7" s="62" t="e">
        <f>+SUM(Cap_MW_Lookups!#REF!,Cap_MW_Lookups!#REF!,Cap_MW_Lookups!#REF!,Cap_MW_Lookups!#REF!)</f>
        <v>#REF!</v>
      </c>
      <c r="IL7" s="62" t="e">
        <f>+SUM(Cap_MW_Lookups!#REF!,Cap_MW_Lookups!#REF!,Cap_MW_Lookups!#REF!,Cap_MW_Lookups!#REF!)</f>
        <v>#REF!</v>
      </c>
      <c r="IM7" s="62" t="e">
        <f>+SUM(Cap_MW_Lookups!#REF!,Cap_MW_Lookups!#REF!,Cap_MW_Lookups!#REF!,Cap_MW_Lookups!#REF!)</f>
        <v>#REF!</v>
      </c>
      <c r="IN7" s="62" t="e">
        <f>+SUM(Cap_MW_Lookups!#REF!,Cap_MW_Lookups!#REF!,Cap_MW_Lookups!#REF!,Cap_MW_Lookups!#REF!)</f>
        <v>#REF!</v>
      </c>
      <c r="IO7" s="62" t="e">
        <f>+SUM(Cap_MW_Lookups!#REF!,Cap_MW_Lookups!#REF!,Cap_MW_Lookups!#REF!,Cap_MW_Lookups!#REF!)</f>
        <v>#REF!</v>
      </c>
      <c r="IP7" s="62" t="e">
        <f>+SUM(Cap_MW_Lookups!#REF!,Cap_MW_Lookups!#REF!,Cap_MW_Lookups!#REF!,Cap_MW_Lookups!#REF!)</f>
        <v>#REF!</v>
      </c>
      <c r="IQ7" s="62" t="e">
        <f>+SUM(Cap_MW_Lookups!#REF!,Cap_MW_Lookups!#REF!,Cap_MW_Lookups!#REF!,Cap_MW_Lookups!#REF!)</f>
        <v>#REF!</v>
      </c>
      <c r="IR7" s="62" t="e">
        <f>+SUM(Cap_MW_Lookups!#REF!,Cap_MW_Lookups!#REF!,Cap_MW_Lookups!#REF!,Cap_MW_Lookups!#REF!)</f>
        <v>#REF!</v>
      </c>
      <c r="IS7" s="62" t="e">
        <f>+SUM(Cap_MW_Lookups!#REF!,Cap_MW_Lookups!#REF!,Cap_MW_Lookups!#REF!,Cap_MW_Lookups!#REF!)</f>
        <v>#REF!</v>
      </c>
      <c r="IT7" s="62" t="e">
        <f>+SUM(Cap_MW_Lookups!#REF!,Cap_MW_Lookups!#REF!,Cap_MW_Lookups!#REF!,Cap_MW_Lookups!#REF!)</f>
        <v>#REF!</v>
      </c>
      <c r="IU7" s="62" t="e">
        <f>+SUM(Cap_MW_Lookups!#REF!,Cap_MW_Lookups!#REF!,Cap_MW_Lookups!#REF!,Cap_MW_Lookups!#REF!)</f>
        <v>#REF!</v>
      </c>
      <c r="IV7" s="62" t="e">
        <f>+SUM(Cap_MW_Lookups!#REF!,Cap_MW_Lookups!#REF!,Cap_MW_Lookups!#REF!,Cap_MW_Lookups!#REF!)</f>
        <v>#REF!</v>
      </c>
      <c r="IW7" s="75"/>
      <c r="IX7" s="74" t="str">
        <f t="shared" ref="IX7:IX11" si="9">+D7</f>
        <v>Capacity MW</v>
      </c>
      <c r="IY7" s="62" t="e">
        <f t="shared" ref="IY7:JN10" si="10">AVERAGEIF($E$3:$IV$3,IY$3,$E7:$IV7)</f>
        <v>#REF!</v>
      </c>
      <c r="IZ7" s="62" t="e">
        <f t="shared" si="10"/>
        <v>#REF!</v>
      </c>
      <c r="JA7" s="62" t="e">
        <f t="shared" si="10"/>
        <v>#REF!</v>
      </c>
      <c r="JB7" s="62" t="e">
        <f t="shared" si="10"/>
        <v>#REF!</v>
      </c>
      <c r="JC7" s="62" t="e">
        <f t="shared" si="10"/>
        <v>#REF!</v>
      </c>
      <c r="JD7" s="62" t="e">
        <f t="shared" si="10"/>
        <v>#REF!</v>
      </c>
      <c r="JE7" s="62" t="e">
        <f t="shared" si="10"/>
        <v>#REF!</v>
      </c>
      <c r="JF7" s="62" t="e">
        <f t="shared" si="10"/>
        <v>#REF!</v>
      </c>
      <c r="JG7" s="62" t="e">
        <f t="shared" si="10"/>
        <v>#REF!</v>
      </c>
      <c r="JH7" s="62" t="e">
        <f t="shared" si="10"/>
        <v>#REF!</v>
      </c>
      <c r="JI7" s="62" t="e">
        <f t="shared" si="10"/>
        <v>#REF!</v>
      </c>
      <c r="JJ7" s="62" t="e">
        <f t="shared" si="10"/>
        <v>#REF!</v>
      </c>
      <c r="JK7" s="62" t="e">
        <f t="shared" si="10"/>
        <v>#REF!</v>
      </c>
      <c r="JL7" s="62" t="e">
        <f t="shared" si="10"/>
        <v>#REF!</v>
      </c>
      <c r="JM7" s="62" t="e">
        <f t="shared" si="10"/>
        <v>#REF!</v>
      </c>
      <c r="JN7" s="62" t="e">
        <f t="shared" si="10"/>
        <v>#REF!</v>
      </c>
      <c r="JO7" s="62" t="e">
        <f t="shared" ref="JO7:JS10" si="11">AVERAGEIF($E$3:$IV$3,JO$3,$E7:$IV7)</f>
        <v>#REF!</v>
      </c>
      <c r="JP7" s="62" t="e">
        <f t="shared" si="11"/>
        <v>#REF!</v>
      </c>
      <c r="JQ7" s="62" t="e">
        <f t="shared" si="11"/>
        <v>#REF!</v>
      </c>
      <c r="JR7" s="62" t="e">
        <f t="shared" si="11"/>
        <v>#REF!</v>
      </c>
      <c r="JS7" s="62" t="e">
        <f t="shared" si="11"/>
        <v>#REF!</v>
      </c>
      <c r="JU7" s="77" t="str">
        <f>_xlfn.CONCAT(C7," ",D7)</f>
        <v>Kruger Hydro Capacity MW</v>
      </c>
    </row>
    <row r="8" spans="2:281" s="76" customFormat="1" x14ac:dyDescent="0.25">
      <c r="C8" s="78"/>
      <c r="D8" s="74" t="s">
        <v>30</v>
      </c>
      <c r="E8" s="79" t="e">
        <f>INDEX('Cap Rates &amp; Allocations'!$B$18:$O$35,MATCH(ARA_Capacity_Credits!$C7,'Cap Rates &amp; Allocations'!$B$18:$B$35,0),MATCH(ARA_Capacity_Credits!$B$3,'Cap Rates &amp; Allocations'!#REF!,0))</f>
        <v>#REF!</v>
      </c>
      <c r="F8" s="79" t="e">
        <f>INDEX('Cap Rates &amp; Allocations'!$B$18:$O$35,MATCH(ARA_Capacity_Credits!$C7,'Cap Rates &amp; Allocations'!$B$18:$B$35,0),MATCH(ARA_Capacity_Credits!$B$3,'Cap Rates &amp; Allocations'!#REF!,0))</f>
        <v>#REF!</v>
      </c>
      <c r="G8" s="79" t="e">
        <f>INDEX('Cap Rates &amp; Allocations'!$B$18:$O$35,MATCH(ARA_Capacity_Credits!$C7,'Cap Rates &amp; Allocations'!$B$18:$B$35,0),MATCH(ARA_Capacity_Credits!$B$3,'Cap Rates &amp; Allocations'!#REF!,0))</f>
        <v>#REF!</v>
      </c>
      <c r="H8" s="79" t="e">
        <f>INDEX('Cap Rates &amp; Allocations'!$B$18:$O$35,MATCH(ARA_Capacity_Credits!$C7,'Cap Rates &amp; Allocations'!$B$18:$B$35,0),MATCH(ARA_Capacity_Credits!$B$3,'Cap Rates &amp; Allocations'!#REF!,0))</f>
        <v>#REF!</v>
      </c>
      <c r="I8" s="79" t="e">
        <f>INDEX('Cap Rates &amp; Allocations'!$B$18:$O$35,MATCH(ARA_Capacity_Credits!$C7,'Cap Rates &amp; Allocations'!$B$18:$B$35,0),MATCH(ARA_Capacity_Credits!$B$3,'Cap Rates &amp; Allocations'!#REF!,0))</f>
        <v>#REF!</v>
      </c>
      <c r="J8" s="79" t="e">
        <f>INDEX('Cap Rates &amp; Allocations'!$B$18:$O$35,MATCH(ARA_Capacity_Credits!$C7,'Cap Rates &amp; Allocations'!$B$18:$B$35,0),MATCH(ARA_Capacity_Credits!$B$3,'Cap Rates &amp; Allocations'!#REF!,0))</f>
        <v>#REF!</v>
      </c>
      <c r="K8" s="79" t="e">
        <f>INDEX('Cap Rates &amp; Allocations'!$B$18:$O$35,MATCH(ARA_Capacity_Credits!$C7,'Cap Rates &amp; Allocations'!$B$18:$B$35,0),MATCH(ARA_Capacity_Credits!$B$3,'Cap Rates &amp; Allocations'!#REF!,0))</f>
        <v>#REF!</v>
      </c>
      <c r="L8" s="79" t="e">
        <f>INDEX('Cap Rates &amp; Allocations'!$B$18:$O$35,MATCH(ARA_Capacity_Credits!$C7,'Cap Rates &amp; Allocations'!$B$18:$B$35,0),MATCH(ARA_Capacity_Credits!$B$3,'Cap Rates &amp; Allocations'!#REF!,0))</f>
        <v>#REF!</v>
      </c>
      <c r="M8" s="79" t="e">
        <f>INDEX('Cap Rates &amp; Allocations'!$B$18:$O$35,MATCH(ARA_Capacity_Credits!$C7,'Cap Rates &amp; Allocations'!$B$18:$B$35,0),MATCH(ARA_Capacity_Credits!$B$3,'Cap Rates &amp; Allocations'!#REF!,0))</f>
        <v>#REF!</v>
      </c>
      <c r="N8" s="79" t="e">
        <f>INDEX('Cap Rates &amp; Allocations'!$B$18:$O$35,MATCH(ARA_Capacity_Credits!$C7,'Cap Rates &amp; Allocations'!$B$18:$B$35,0),MATCH(ARA_Capacity_Credits!$B$3,'Cap Rates &amp; Allocations'!#REF!,0))</f>
        <v>#REF!</v>
      </c>
      <c r="O8" s="79" t="e">
        <f>INDEX('Cap Rates &amp; Allocations'!$B$18:$O$35,MATCH(ARA_Capacity_Credits!$C7,'Cap Rates &amp; Allocations'!$B$18:$B$35,0),MATCH(ARA_Capacity_Credits!$B$3,'Cap Rates &amp; Allocations'!#REF!,0))</f>
        <v>#REF!</v>
      </c>
      <c r="P8" s="79" t="e">
        <f>INDEX('Cap Rates &amp; Allocations'!$B$18:$O$35,MATCH(ARA_Capacity_Credits!$C7,'Cap Rates &amp; Allocations'!$B$18:$B$35,0),MATCH(ARA_Capacity_Credits!$B$3,'Cap Rates &amp; Allocations'!#REF!,0))</f>
        <v>#REF!</v>
      </c>
      <c r="Q8" s="79" t="e">
        <f>INDEX('Cap Rates &amp; Allocations'!$B$18:$O$35,MATCH(ARA_Capacity_Credits!$C7,'Cap Rates &amp; Allocations'!$B$18:$B$35,0),MATCH(ARA_Capacity_Credits!$B$3,'Cap Rates &amp; Allocations'!#REF!,0))</f>
        <v>#REF!</v>
      </c>
      <c r="R8" s="79" t="e">
        <f>INDEX('Cap Rates &amp; Allocations'!$B$18:$O$35,MATCH(ARA_Capacity_Credits!$C7,'Cap Rates &amp; Allocations'!$B$18:$B$35,0),MATCH(ARA_Capacity_Credits!$B$3,'Cap Rates &amp; Allocations'!#REF!,0))</f>
        <v>#REF!</v>
      </c>
      <c r="S8" s="79" t="e">
        <f>INDEX('Cap Rates &amp; Allocations'!$B$18:$O$35,MATCH(ARA_Capacity_Credits!$C7,'Cap Rates &amp; Allocations'!$B$18:$B$35,0),MATCH(ARA_Capacity_Credits!$B$3,'Cap Rates &amp; Allocations'!#REF!,0))</f>
        <v>#REF!</v>
      </c>
      <c r="T8" s="79" t="e">
        <f>INDEX('Cap Rates &amp; Allocations'!$B$18:$O$35,MATCH(ARA_Capacity_Credits!$C7,'Cap Rates &amp; Allocations'!$B$18:$B$35,0),MATCH(ARA_Capacity_Credits!$B$3,'Cap Rates &amp; Allocations'!#REF!,0))</f>
        <v>#REF!</v>
      </c>
      <c r="U8" s="79" t="e">
        <f>INDEX('Cap Rates &amp; Allocations'!$B$18:$O$35,MATCH(ARA_Capacity_Credits!$C7,'Cap Rates &amp; Allocations'!$B$18:$B$35,0),MATCH(ARA_Capacity_Credits!$B$3,'Cap Rates &amp; Allocations'!#REF!,0))</f>
        <v>#REF!</v>
      </c>
      <c r="V8" s="79" t="e">
        <f>INDEX('Cap Rates &amp; Allocations'!$B$18:$O$35,MATCH(ARA_Capacity_Credits!$C7,'Cap Rates &amp; Allocations'!$B$18:$B$35,0),MATCH(ARA_Capacity_Credits!$B$3,'Cap Rates &amp; Allocations'!#REF!,0))</f>
        <v>#REF!</v>
      </c>
      <c r="W8" s="79" t="e">
        <f>INDEX('Cap Rates &amp; Allocations'!$B$18:$O$35,MATCH(ARA_Capacity_Credits!$C7,'Cap Rates &amp; Allocations'!$B$18:$B$35,0),MATCH(ARA_Capacity_Credits!$B$3,'Cap Rates &amp; Allocations'!#REF!,0))</f>
        <v>#REF!</v>
      </c>
      <c r="X8" s="79" t="e">
        <f>INDEX('Cap Rates &amp; Allocations'!$B$18:$O$35,MATCH(ARA_Capacity_Credits!$C7,'Cap Rates &amp; Allocations'!$B$18:$B$35,0),MATCH(ARA_Capacity_Credits!$B$3,'Cap Rates &amp; Allocations'!#REF!,0))</f>
        <v>#REF!</v>
      </c>
      <c r="Y8" s="79" t="e">
        <f>INDEX('Cap Rates &amp; Allocations'!$B$18:$O$35,MATCH(ARA_Capacity_Credits!$C7,'Cap Rates &amp; Allocations'!$B$18:$B$35,0),MATCH(ARA_Capacity_Credits!$B$3,'Cap Rates &amp; Allocations'!#REF!,0))</f>
        <v>#REF!</v>
      </c>
      <c r="Z8" s="79" t="e">
        <f>INDEX('Cap Rates &amp; Allocations'!$B$18:$O$35,MATCH(ARA_Capacity_Credits!$C7,'Cap Rates &amp; Allocations'!$B$18:$B$35,0),MATCH(ARA_Capacity_Credits!$B$3,'Cap Rates &amp; Allocations'!#REF!,0))</f>
        <v>#REF!</v>
      </c>
      <c r="AA8" s="79" t="e">
        <f>INDEX('Cap Rates &amp; Allocations'!$B$18:$O$35,MATCH(ARA_Capacity_Credits!$C7,'Cap Rates &amp; Allocations'!$B$18:$B$35,0),MATCH(ARA_Capacity_Credits!$B$3,'Cap Rates &amp; Allocations'!#REF!,0))</f>
        <v>#REF!</v>
      </c>
      <c r="AB8" s="79" t="e">
        <f>INDEX('Cap Rates &amp; Allocations'!$B$18:$O$35,MATCH(ARA_Capacity_Credits!$C7,'Cap Rates &amp; Allocations'!$B$18:$B$35,0),MATCH(ARA_Capacity_Credits!$B$3,'Cap Rates &amp; Allocations'!#REF!,0))</f>
        <v>#REF!</v>
      </c>
      <c r="AC8" s="79" t="e">
        <f>INDEX('Cap Rates &amp; Allocations'!$B$18:$O$35,MATCH(ARA_Capacity_Credits!$C7,'Cap Rates &amp; Allocations'!$B$18:$B$35,0),MATCH(ARA_Capacity_Credits!$B$3,'Cap Rates &amp; Allocations'!#REF!,0))</f>
        <v>#REF!</v>
      </c>
      <c r="AD8" s="79" t="e">
        <f>INDEX('Cap Rates &amp; Allocations'!$B$18:$O$35,MATCH(ARA_Capacity_Credits!$C7,'Cap Rates &amp; Allocations'!$B$18:$B$35,0),MATCH(ARA_Capacity_Credits!$B$3,'Cap Rates &amp; Allocations'!#REF!,0))</f>
        <v>#REF!</v>
      </c>
      <c r="AE8" s="79" t="e">
        <f>INDEX('Cap Rates &amp; Allocations'!$B$18:$O$35,MATCH(ARA_Capacity_Credits!$C7,'Cap Rates &amp; Allocations'!$B$18:$B$35,0),MATCH(ARA_Capacity_Credits!$B$3,'Cap Rates &amp; Allocations'!#REF!,0))</f>
        <v>#REF!</v>
      </c>
      <c r="AF8" s="79" t="e">
        <f>INDEX('Cap Rates &amp; Allocations'!$B$18:$O$35,MATCH(ARA_Capacity_Credits!$C7,'Cap Rates &amp; Allocations'!$B$18:$B$35,0),MATCH(ARA_Capacity_Credits!$B$3,'Cap Rates &amp; Allocations'!#REF!,0))</f>
        <v>#REF!</v>
      </c>
      <c r="AG8" s="79" t="e">
        <f>INDEX('Cap Rates &amp; Allocations'!$B$18:$O$35,MATCH(ARA_Capacity_Credits!$C7,'Cap Rates &amp; Allocations'!$B$18:$B$35,0),MATCH(ARA_Capacity_Credits!$B$3,'Cap Rates &amp; Allocations'!#REF!,0))</f>
        <v>#REF!</v>
      </c>
      <c r="AH8" s="79" t="e">
        <f>INDEX('Cap Rates &amp; Allocations'!$B$18:$O$35,MATCH(ARA_Capacity_Credits!$C7,'Cap Rates &amp; Allocations'!$B$18:$B$35,0),MATCH(ARA_Capacity_Credits!$B$3,'Cap Rates &amp; Allocations'!#REF!,0))</f>
        <v>#REF!</v>
      </c>
      <c r="AI8" s="79" t="e">
        <f>INDEX('Cap Rates &amp; Allocations'!$B$18:$O$35,MATCH(ARA_Capacity_Credits!$C7,'Cap Rates &amp; Allocations'!$B$18:$B$35,0),MATCH(ARA_Capacity_Credits!$B$3,'Cap Rates &amp; Allocations'!#REF!,0))</f>
        <v>#REF!</v>
      </c>
      <c r="AJ8" s="79" t="e">
        <f>INDEX('Cap Rates &amp; Allocations'!$B$18:$O$35,MATCH(ARA_Capacity_Credits!$C7,'Cap Rates &amp; Allocations'!$B$18:$B$35,0),MATCH(ARA_Capacity_Credits!$B$3,'Cap Rates &amp; Allocations'!#REF!,0))</f>
        <v>#REF!</v>
      </c>
      <c r="AK8" s="79" t="e">
        <f>INDEX('Cap Rates &amp; Allocations'!$B$18:$O$35,MATCH(ARA_Capacity_Credits!$C7,'Cap Rates &amp; Allocations'!$B$18:$B$35,0),MATCH(ARA_Capacity_Credits!$B$3,'Cap Rates &amp; Allocations'!#REF!,0))</f>
        <v>#REF!</v>
      </c>
      <c r="AL8" s="79" t="e">
        <f>INDEX('Cap Rates &amp; Allocations'!$B$18:$O$35,MATCH(ARA_Capacity_Credits!$C7,'Cap Rates &amp; Allocations'!$B$18:$B$35,0),MATCH(ARA_Capacity_Credits!$B$3,'Cap Rates &amp; Allocations'!#REF!,0))</f>
        <v>#REF!</v>
      </c>
      <c r="AM8" s="79" t="e">
        <f>INDEX('Cap Rates &amp; Allocations'!$B$18:$O$35,MATCH(ARA_Capacity_Credits!$C7,'Cap Rates &amp; Allocations'!$B$18:$B$35,0),MATCH(ARA_Capacity_Credits!$B$3,'Cap Rates &amp; Allocations'!#REF!,0))</f>
        <v>#REF!</v>
      </c>
      <c r="AN8" s="79" t="e">
        <f>INDEX('Cap Rates &amp; Allocations'!$B$18:$O$35,MATCH(ARA_Capacity_Credits!$C7,'Cap Rates &amp; Allocations'!$B$18:$B$35,0),MATCH(ARA_Capacity_Credits!$B$3,'Cap Rates &amp; Allocations'!#REF!,0))</f>
        <v>#REF!</v>
      </c>
      <c r="AO8" s="79" t="e">
        <f>INDEX('Cap Rates &amp; Allocations'!$B$18:$O$35,MATCH(ARA_Capacity_Credits!$C7,'Cap Rates &amp; Allocations'!$B$18:$B$35,0),MATCH(ARA_Capacity_Credits!$B$3,'Cap Rates &amp; Allocations'!#REF!,0))</f>
        <v>#REF!</v>
      </c>
      <c r="AP8" s="79" t="e">
        <f>INDEX('Cap Rates &amp; Allocations'!$B$18:$O$35,MATCH(ARA_Capacity_Credits!$C7,'Cap Rates &amp; Allocations'!$B$18:$B$35,0),MATCH(ARA_Capacity_Credits!$B$3,'Cap Rates &amp; Allocations'!#REF!,0))</f>
        <v>#REF!</v>
      </c>
      <c r="AQ8" s="79" t="e">
        <f>INDEX('Cap Rates &amp; Allocations'!$B$18:$O$35,MATCH(ARA_Capacity_Credits!$C7,'Cap Rates &amp; Allocations'!$B$18:$B$35,0),MATCH(ARA_Capacity_Credits!$B$3,'Cap Rates &amp; Allocations'!#REF!,0))</f>
        <v>#REF!</v>
      </c>
      <c r="AR8" s="79" t="e">
        <f>INDEX('Cap Rates &amp; Allocations'!$B$18:$O$35,MATCH(ARA_Capacity_Credits!$C7,'Cap Rates &amp; Allocations'!$B$18:$B$35,0),MATCH(ARA_Capacity_Credits!$B$3,'Cap Rates &amp; Allocations'!#REF!,0))</f>
        <v>#REF!</v>
      </c>
      <c r="AS8" s="79" t="e">
        <f>INDEX('Cap Rates &amp; Allocations'!$B$18:$O$35,MATCH(ARA_Capacity_Credits!$C7,'Cap Rates &amp; Allocations'!$B$18:$B$35,0),MATCH(ARA_Capacity_Credits!$B$3,'Cap Rates &amp; Allocations'!#REF!,0))</f>
        <v>#REF!</v>
      </c>
      <c r="AT8" s="79" t="e">
        <f>INDEX('Cap Rates &amp; Allocations'!$B$18:$O$35,MATCH(ARA_Capacity_Credits!$C7,'Cap Rates &amp; Allocations'!$B$18:$B$35,0),MATCH(ARA_Capacity_Credits!$B$3,'Cap Rates &amp; Allocations'!#REF!,0))</f>
        <v>#REF!</v>
      </c>
      <c r="AU8" s="79" t="e">
        <f>INDEX('Cap Rates &amp; Allocations'!$B$18:$O$35,MATCH(ARA_Capacity_Credits!$C7,'Cap Rates &amp; Allocations'!$B$18:$B$35,0),MATCH(ARA_Capacity_Credits!$B$3,'Cap Rates &amp; Allocations'!#REF!,0))</f>
        <v>#REF!</v>
      </c>
      <c r="AV8" s="79" t="e">
        <f>INDEX('Cap Rates &amp; Allocations'!$B$18:$O$35,MATCH(ARA_Capacity_Credits!$C7,'Cap Rates &amp; Allocations'!$B$18:$B$35,0),MATCH(ARA_Capacity_Credits!$B$3,'Cap Rates &amp; Allocations'!#REF!,0))</f>
        <v>#REF!</v>
      </c>
      <c r="AW8" s="79" t="e">
        <f>INDEX('Cap Rates &amp; Allocations'!$B$18:$O$35,MATCH(ARA_Capacity_Credits!$C7,'Cap Rates &amp; Allocations'!$B$18:$B$35,0),MATCH(ARA_Capacity_Credits!$B$3,'Cap Rates &amp; Allocations'!#REF!,0))</f>
        <v>#REF!</v>
      </c>
      <c r="AX8" s="79" t="e">
        <f>INDEX('Cap Rates &amp; Allocations'!$B$18:$O$35,MATCH(ARA_Capacity_Credits!$C7,'Cap Rates &amp; Allocations'!$B$18:$B$35,0),MATCH(ARA_Capacity_Credits!$B$3,'Cap Rates &amp; Allocations'!#REF!,0))</f>
        <v>#REF!</v>
      </c>
      <c r="AY8" s="79" t="e">
        <f>INDEX('Cap Rates &amp; Allocations'!$B$18:$O$35,MATCH(ARA_Capacity_Credits!$C7,'Cap Rates &amp; Allocations'!$B$18:$B$35,0),MATCH(ARA_Capacity_Credits!$B$3,'Cap Rates &amp; Allocations'!#REF!,0))</f>
        <v>#REF!</v>
      </c>
      <c r="AZ8" s="79" t="e">
        <f>INDEX('Cap Rates &amp; Allocations'!$B$18:$O$35,MATCH(ARA_Capacity_Credits!$C7,'Cap Rates &amp; Allocations'!$B$18:$B$35,0),MATCH(ARA_Capacity_Credits!$B$3,'Cap Rates &amp; Allocations'!#REF!,0))</f>
        <v>#REF!</v>
      </c>
      <c r="BA8" s="79" t="e">
        <f>INDEX('Cap Rates &amp; Allocations'!$B$18:$O$35,MATCH(ARA_Capacity_Credits!$C7,'Cap Rates &amp; Allocations'!$B$18:$B$35,0),MATCH(ARA_Capacity_Credits!$B$3,'Cap Rates &amp; Allocations'!#REF!,0))</f>
        <v>#REF!</v>
      </c>
      <c r="BB8" s="79" t="e">
        <f>INDEX('Cap Rates &amp; Allocations'!$B$18:$O$35,MATCH(ARA_Capacity_Credits!$C7,'Cap Rates &amp; Allocations'!$B$18:$B$35,0),MATCH(ARA_Capacity_Credits!$B$3,'Cap Rates &amp; Allocations'!#REF!,0))</f>
        <v>#REF!</v>
      </c>
      <c r="BC8" s="79" t="e">
        <f>INDEX('Cap Rates &amp; Allocations'!$B$18:$O$35,MATCH(ARA_Capacity_Credits!$C7,'Cap Rates &amp; Allocations'!$B$18:$B$35,0),MATCH(ARA_Capacity_Credits!$B$3,'Cap Rates &amp; Allocations'!#REF!,0))</f>
        <v>#REF!</v>
      </c>
      <c r="BD8" s="79" t="e">
        <f>INDEX('Cap Rates &amp; Allocations'!$B$18:$O$35,MATCH(ARA_Capacity_Credits!$C7,'Cap Rates &amp; Allocations'!$B$18:$B$35,0),MATCH(ARA_Capacity_Credits!$B$3,'Cap Rates &amp; Allocations'!#REF!,0))</f>
        <v>#REF!</v>
      </c>
      <c r="BE8" s="79" t="e">
        <f>INDEX('Cap Rates &amp; Allocations'!$B$18:$O$35,MATCH(ARA_Capacity_Credits!$C7,'Cap Rates &amp; Allocations'!$B$18:$B$35,0),MATCH(ARA_Capacity_Credits!$B$3,'Cap Rates &amp; Allocations'!#REF!,0))</f>
        <v>#REF!</v>
      </c>
      <c r="BF8" s="79" t="e">
        <f>INDEX('Cap Rates &amp; Allocations'!$B$18:$O$35,MATCH(ARA_Capacity_Credits!$C7,'Cap Rates &amp; Allocations'!$B$18:$B$35,0),MATCH(ARA_Capacity_Credits!$B$3,'Cap Rates &amp; Allocations'!#REF!,0))</f>
        <v>#REF!</v>
      </c>
      <c r="BG8" s="79" t="e">
        <f>INDEX('Cap Rates &amp; Allocations'!$B$18:$O$35,MATCH(ARA_Capacity_Credits!$C7,'Cap Rates &amp; Allocations'!$B$18:$B$35,0),MATCH(ARA_Capacity_Credits!$B$3,'Cap Rates &amp; Allocations'!#REF!,0))</f>
        <v>#REF!</v>
      </c>
      <c r="BH8" s="79" t="e">
        <f>INDEX('Cap Rates &amp; Allocations'!$B$18:$O$35,MATCH(ARA_Capacity_Credits!$C7,'Cap Rates &amp; Allocations'!$B$18:$B$35,0),MATCH(ARA_Capacity_Credits!$B$3,'Cap Rates &amp; Allocations'!#REF!,0))</f>
        <v>#REF!</v>
      </c>
      <c r="BI8" s="79" t="e">
        <f>INDEX('Cap Rates &amp; Allocations'!$B$18:$O$35,MATCH(ARA_Capacity_Credits!$C7,'Cap Rates &amp; Allocations'!$B$18:$B$35,0),MATCH(ARA_Capacity_Credits!$B$3,'Cap Rates &amp; Allocations'!#REF!,0))</f>
        <v>#REF!</v>
      </c>
      <c r="BJ8" s="79" t="e">
        <f>INDEX('Cap Rates &amp; Allocations'!$B$18:$O$35,MATCH(ARA_Capacity_Credits!$C7,'Cap Rates &amp; Allocations'!$B$18:$B$35,0),MATCH(ARA_Capacity_Credits!$B$3,'Cap Rates &amp; Allocations'!#REF!,0))</f>
        <v>#REF!</v>
      </c>
      <c r="BK8" s="79" t="e">
        <f>INDEX('Cap Rates &amp; Allocations'!$B$18:$O$35,MATCH(ARA_Capacity_Credits!$C7,'Cap Rates &amp; Allocations'!$B$18:$B$35,0),MATCH(ARA_Capacity_Credits!$B$3,'Cap Rates &amp; Allocations'!#REF!,0))</f>
        <v>#REF!</v>
      </c>
      <c r="BL8" s="79" t="e">
        <f>INDEX('Cap Rates &amp; Allocations'!$B$18:$O$35,MATCH(ARA_Capacity_Credits!$C7,'Cap Rates &amp; Allocations'!$B$18:$B$35,0),MATCH(ARA_Capacity_Credits!$B$3,'Cap Rates &amp; Allocations'!#REF!,0))</f>
        <v>#REF!</v>
      </c>
      <c r="BM8" s="79" t="e">
        <f>INDEX('Cap Rates &amp; Allocations'!$B$18:$O$35,MATCH(ARA_Capacity_Credits!$C7,'Cap Rates &amp; Allocations'!$B$18:$B$35,0),MATCH(ARA_Capacity_Credits!$B$3,'Cap Rates &amp; Allocations'!#REF!,0))</f>
        <v>#REF!</v>
      </c>
      <c r="BN8" s="79" t="e">
        <f>INDEX('Cap Rates &amp; Allocations'!$B$18:$O$35,MATCH(ARA_Capacity_Credits!$C7,'Cap Rates &amp; Allocations'!$B$18:$B$35,0),MATCH(ARA_Capacity_Credits!$B$3,'Cap Rates &amp; Allocations'!#REF!,0))</f>
        <v>#REF!</v>
      </c>
      <c r="BO8" s="79" t="e">
        <f>INDEX('Cap Rates &amp; Allocations'!$B$18:$O$35,MATCH(ARA_Capacity_Credits!$C7,'Cap Rates &amp; Allocations'!$B$18:$B$35,0),MATCH(ARA_Capacity_Credits!$B$3,'Cap Rates &amp; Allocations'!#REF!,0))</f>
        <v>#REF!</v>
      </c>
      <c r="BP8" s="79" t="e">
        <f>INDEX('Cap Rates &amp; Allocations'!$B$18:$O$35,MATCH(ARA_Capacity_Credits!$C7,'Cap Rates &amp; Allocations'!$B$18:$B$35,0),MATCH(ARA_Capacity_Credits!$B$3,'Cap Rates &amp; Allocations'!#REF!,0))</f>
        <v>#REF!</v>
      </c>
      <c r="BQ8" s="79" t="e">
        <f>INDEX('Cap Rates &amp; Allocations'!$B$18:$O$35,MATCH(ARA_Capacity_Credits!$C7,'Cap Rates &amp; Allocations'!$B$18:$B$35,0),MATCH(ARA_Capacity_Credits!$B$3,'Cap Rates &amp; Allocations'!#REF!,0))</f>
        <v>#REF!</v>
      </c>
      <c r="BR8" s="79" t="e">
        <f>INDEX('Cap Rates &amp; Allocations'!$B$18:$O$35,MATCH(ARA_Capacity_Credits!$C7,'Cap Rates &amp; Allocations'!$B$18:$B$35,0),MATCH(ARA_Capacity_Credits!$B$3,'Cap Rates &amp; Allocations'!#REF!,0))</f>
        <v>#REF!</v>
      </c>
      <c r="BS8" s="79" t="e">
        <f>INDEX('Cap Rates &amp; Allocations'!$B$18:$O$35,MATCH(ARA_Capacity_Credits!$C7,'Cap Rates &amp; Allocations'!$B$18:$B$35,0),MATCH(ARA_Capacity_Credits!$B$3,'Cap Rates &amp; Allocations'!#REF!,0))</f>
        <v>#REF!</v>
      </c>
      <c r="BT8" s="79" t="e">
        <f>INDEX('Cap Rates &amp; Allocations'!$B$18:$O$35,MATCH(ARA_Capacity_Credits!$C7,'Cap Rates &amp; Allocations'!$B$18:$B$35,0),MATCH(ARA_Capacity_Credits!$B$3,'Cap Rates &amp; Allocations'!#REF!,0))</f>
        <v>#REF!</v>
      </c>
      <c r="BU8" s="79" t="e">
        <f>INDEX('Cap Rates &amp; Allocations'!$B$18:$O$35,MATCH(ARA_Capacity_Credits!$C7,'Cap Rates &amp; Allocations'!$B$18:$B$35,0),MATCH(ARA_Capacity_Credits!$B$3,'Cap Rates &amp; Allocations'!#REF!,0))</f>
        <v>#REF!</v>
      </c>
      <c r="BV8" s="79" t="e">
        <f>INDEX('Cap Rates &amp; Allocations'!$B$18:$O$35,MATCH(ARA_Capacity_Credits!$C7,'Cap Rates &amp; Allocations'!$B$18:$B$35,0),MATCH(ARA_Capacity_Credits!$B$3,'Cap Rates &amp; Allocations'!#REF!,0))</f>
        <v>#REF!</v>
      </c>
      <c r="BW8" s="79" t="e">
        <f>INDEX('Cap Rates &amp; Allocations'!$B$18:$O$35,MATCH(ARA_Capacity_Credits!$C7,'Cap Rates &amp; Allocations'!$B$18:$B$35,0),MATCH(ARA_Capacity_Credits!$B$3,'Cap Rates &amp; Allocations'!#REF!,0))</f>
        <v>#REF!</v>
      </c>
      <c r="BX8" s="79" t="e">
        <f>INDEX('Cap Rates &amp; Allocations'!$B$18:$O$35,MATCH(ARA_Capacity_Credits!$C7,'Cap Rates &amp; Allocations'!$B$18:$B$35,0),MATCH(ARA_Capacity_Credits!$B$3,'Cap Rates &amp; Allocations'!#REF!,0))</f>
        <v>#REF!</v>
      </c>
      <c r="BY8" s="79" t="e">
        <f>INDEX('Cap Rates &amp; Allocations'!$B$18:$O$35,MATCH(ARA_Capacity_Credits!$C7,'Cap Rates &amp; Allocations'!$B$18:$B$35,0),MATCH(ARA_Capacity_Credits!$B$3,'Cap Rates &amp; Allocations'!#REF!,0))</f>
        <v>#REF!</v>
      </c>
      <c r="BZ8" s="79" t="e">
        <f>INDEX('Cap Rates &amp; Allocations'!$B$18:$O$35,MATCH(ARA_Capacity_Credits!$C7,'Cap Rates &amp; Allocations'!$B$18:$B$35,0),MATCH(ARA_Capacity_Credits!$B$3,'Cap Rates &amp; Allocations'!#REF!,0))</f>
        <v>#REF!</v>
      </c>
      <c r="CA8" s="79" t="e">
        <f>INDEX('Cap Rates &amp; Allocations'!$B$18:$O$35,MATCH(ARA_Capacity_Credits!$C7,'Cap Rates &amp; Allocations'!$B$18:$B$35,0),MATCH(ARA_Capacity_Credits!$B$3,'Cap Rates &amp; Allocations'!#REF!,0))</f>
        <v>#REF!</v>
      </c>
      <c r="CB8" s="79" t="e">
        <f>INDEX('Cap Rates &amp; Allocations'!$B$18:$O$35,MATCH(ARA_Capacity_Credits!$C7,'Cap Rates &amp; Allocations'!$B$18:$B$35,0),MATCH(ARA_Capacity_Credits!$B$3,'Cap Rates &amp; Allocations'!#REF!,0))</f>
        <v>#REF!</v>
      </c>
      <c r="CC8" s="79" t="e">
        <f>INDEX('Cap Rates &amp; Allocations'!$B$18:$O$35,MATCH(ARA_Capacity_Credits!$C7,'Cap Rates &amp; Allocations'!$B$18:$B$35,0),MATCH(ARA_Capacity_Credits!$B$3,'Cap Rates &amp; Allocations'!#REF!,0))</f>
        <v>#REF!</v>
      </c>
      <c r="CD8" s="79" t="e">
        <f>INDEX('Cap Rates &amp; Allocations'!$B$18:$O$35,MATCH(ARA_Capacity_Credits!$C7,'Cap Rates &amp; Allocations'!$B$18:$B$35,0),MATCH(ARA_Capacity_Credits!$B$3,'Cap Rates &amp; Allocations'!#REF!,0))</f>
        <v>#REF!</v>
      </c>
      <c r="CE8" s="79" t="e">
        <f>INDEX('Cap Rates &amp; Allocations'!$B$18:$O$35,MATCH(ARA_Capacity_Credits!$C7,'Cap Rates &amp; Allocations'!$B$18:$B$35,0),MATCH(ARA_Capacity_Credits!$B$3,'Cap Rates &amp; Allocations'!#REF!,0))</f>
        <v>#REF!</v>
      </c>
      <c r="CF8" s="79" t="e">
        <f>INDEX('Cap Rates &amp; Allocations'!$B$18:$O$35,MATCH(ARA_Capacity_Credits!$C7,'Cap Rates &amp; Allocations'!$B$18:$B$35,0),MATCH(ARA_Capacity_Credits!$B$3,'Cap Rates &amp; Allocations'!#REF!,0))</f>
        <v>#REF!</v>
      </c>
      <c r="CG8" s="79" t="e">
        <f>INDEX('Cap Rates &amp; Allocations'!$B$18:$O$35,MATCH(ARA_Capacity_Credits!$C7,'Cap Rates &amp; Allocations'!$B$18:$B$35,0),MATCH(ARA_Capacity_Credits!$B$3,'Cap Rates &amp; Allocations'!#REF!,0))</f>
        <v>#REF!</v>
      </c>
      <c r="CH8" s="79" t="e">
        <f>INDEX('Cap Rates &amp; Allocations'!$B$18:$O$35,MATCH(ARA_Capacity_Credits!$C7,'Cap Rates &amp; Allocations'!$B$18:$B$35,0),MATCH(ARA_Capacity_Credits!$B$3,'Cap Rates &amp; Allocations'!#REF!,0))</f>
        <v>#REF!</v>
      </c>
      <c r="CI8" s="79" t="e">
        <f>INDEX('Cap Rates &amp; Allocations'!$B$18:$O$35,MATCH(ARA_Capacity_Credits!$C7,'Cap Rates &amp; Allocations'!$B$18:$B$35,0),MATCH(ARA_Capacity_Credits!$B$3,'Cap Rates &amp; Allocations'!#REF!,0))</f>
        <v>#REF!</v>
      </c>
      <c r="CJ8" s="79" t="e">
        <f>INDEX('Cap Rates &amp; Allocations'!$B$18:$O$35,MATCH(ARA_Capacity_Credits!$C7,'Cap Rates &amp; Allocations'!$B$18:$B$35,0),MATCH(ARA_Capacity_Credits!$B$3,'Cap Rates &amp; Allocations'!#REF!,0))</f>
        <v>#REF!</v>
      </c>
      <c r="CK8" s="79" t="e">
        <f>INDEX('Cap Rates &amp; Allocations'!$B$18:$O$35,MATCH(ARA_Capacity_Credits!$C7,'Cap Rates &amp; Allocations'!$B$18:$B$35,0),MATCH(ARA_Capacity_Credits!$B$3,'Cap Rates &amp; Allocations'!#REF!,0))</f>
        <v>#REF!</v>
      </c>
      <c r="CL8" s="79" t="e">
        <f>INDEX('Cap Rates &amp; Allocations'!$B$18:$O$35,MATCH(ARA_Capacity_Credits!$C7,'Cap Rates &amp; Allocations'!$B$18:$B$35,0),MATCH(ARA_Capacity_Credits!$B$3,'Cap Rates &amp; Allocations'!#REF!,0))</f>
        <v>#REF!</v>
      </c>
      <c r="CM8" s="79" t="e">
        <f>INDEX('Cap Rates &amp; Allocations'!$B$18:$O$35,MATCH(ARA_Capacity_Credits!$C7,'Cap Rates &amp; Allocations'!$B$18:$B$35,0),MATCH(ARA_Capacity_Credits!$B$3,'Cap Rates &amp; Allocations'!#REF!,0))</f>
        <v>#REF!</v>
      </c>
      <c r="CN8" s="79" t="e">
        <f>INDEX('Cap Rates &amp; Allocations'!$B$18:$O$35,MATCH(ARA_Capacity_Credits!$C7,'Cap Rates &amp; Allocations'!$B$18:$B$35,0),MATCH(ARA_Capacity_Credits!$B$3,'Cap Rates &amp; Allocations'!#REF!,0))</f>
        <v>#REF!</v>
      </c>
      <c r="CO8" s="79" t="e">
        <f>INDEX('Cap Rates &amp; Allocations'!$B$18:$O$35,MATCH(ARA_Capacity_Credits!$C7,'Cap Rates &amp; Allocations'!$B$18:$B$35,0),MATCH(ARA_Capacity_Credits!$B$3,'Cap Rates &amp; Allocations'!#REF!,0))</f>
        <v>#REF!</v>
      </c>
      <c r="CP8" s="79" t="e">
        <f>INDEX('Cap Rates &amp; Allocations'!$B$18:$O$35,MATCH(ARA_Capacity_Credits!$C7,'Cap Rates &amp; Allocations'!$B$18:$B$35,0),MATCH(ARA_Capacity_Credits!$B$3,'Cap Rates &amp; Allocations'!#REF!,0))</f>
        <v>#REF!</v>
      </c>
      <c r="CQ8" s="79" t="e">
        <f>INDEX('Cap Rates &amp; Allocations'!$B$18:$O$35,MATCH(ARA_Capacity_Credits!$C7,'Cap Rates &amp; Allocations'!$B$18:$B$35,0),MATCH(ARA_Capacity_Credits!$B$3,'Cap Rates &amp; Allocations'!#REF!,0))</f>
        <v>#REF!</v>
      </c>
      <c r="CR8" s="79" t="e">
        <f>INDEX('Cap Rates &amp; Allocations'!$B$18:$O$35,MATCH(ARA_Capacity_Credits!$C7,'Cap Rates &amp; Allocations'!$B$18:$B$35,0),MATCH(ARA_Capacity_Credits!$B$3,'Cap Rates &amp; Allocations'!#REF!,0))</f>
        <v>#REF!</v>
      </c>
      <c r="CS8" s="79" t="e">
        <f>INDEX('Cap Rates &amp; Allocations'!$B$18:$O$35,MATCH(ARA_Capacity_Credits!$C7,'Cap Rates &amp; Allocations'!$B$18:$B$35,0),MATCH(ARA_Capacity_Credits!$B$3,'Cap Rates &amp; Allocations'!#REF!,0))</f>
        <v>#REF!</v>
      </c>
      <c r="CT8" s="79" t="e">
        <f>INDEX('Cap Rates &amp; Allocations'!$B$18:$O$35,MATCH(ARA_Capacity_Credits!$C7,'Cap Rates &amp; Allocations'!$B$18:$B$35,0),MATCH(ARA_Capacity_Credits!$B$3,'Cap Rates &amp; Allocations'!#REF!,0))</f>
        <v>#REF!</v>
      </c>
      <c r="CU8" s="79" t="e">
        <f>INDEX('Cap Rates &amp; Allocations'!$B$18:$O$35,MATCH(ARA_Capacity_Credits!$C7,'Cap Rates &amp; Allocations'!$B$18:$B$35,0),MATCH(ARA_Capacity_Credits!$B$3,'Cap Rates &amp; Allocations'!#REF!,0))</f>
        <v>#REF!</v>
      </c>
      <c r="CV8" s="79" t="e">
        <f>INDEX('Cap Rates &amp; Allocations'!$B$18:$O$35,MATCH(ARA_Capacity_Credits!$C7,'Cap Rates &amp; Allocations'!$B$18:$B$35,0),MATCH(ARA_Capacity_Credits!$B$3,'Cap Rates &amp; Allocations'!#REF!,0))</f>
        <v>#REF!</v>
      </c>
      <c r="CW8" s="79" t="e">
        <f>INDEX('Cap Rates &amp; Allocations'!$B$18:$O$35,MATCH(ARA_Capacity_Credits!$C7,'Cap Rates &amp; Allocations'!$B$18:$B$35,0),MATCH(ARA_Capacity_Credits!$B$3,'Cap Rates &amp; Allocations'!#REF!,0))</f>
        <v>#REF!</v>
      </c>
      <c r="CX8" s="79" t="e">
        <f>INDEX('Cap Rates &amp; Allocations'!$B$18:$O$35,MATCH(ARA_Capacity_Credits!$C7,'Cap Rates &amp; Allocations'!$B$18:$B$35,0),MATCH(ARA_Capacity_Credits!$B$3,'Cap Rates &amp; Allocations'!#REF!,0))</f>
        <v>#REF!</v>
      </c>
      <c r="CY8" s="79" t="e">
        <f>INDEX('Cap Rates &amp; Allocations'!$B$18:$O$35,MATCH(ARA_Capacity_Credits!$C7,'Cap Rates &amp; Allocations'!$B$18:$B$35,0),MATCH(ARA_Capacity_Credits!$B$3,'Cap Rates &amp; Allocations'!#REF!,0))</f>
        <v>#REF!</v>
      </c>
      <c r="CZ8" s="79" t="e">
        <f>INDEX('Cap Rates &amp; Allocations'!$B$18:$O$35,MATCH(ARA_Capacity_Credits!$C7,'Cap Rates &amp; Allocations'!$B$18:$B$35,0),MATCH(ARA_Capacity_Credits!$B$3,'Cap Rates &amp; Allocations'!#REF!,0))</f>
        <v>#REF!</v>
      </c>
      <c r="DA8" s="79" t="e">
        <f>INDEX('Cap Rates &amp; Allocations'!$B$18:$O$35,MATCH(ARA_Capacity_Credits!$C7,'Cap Rates &amp; Allocations'!$B$18:$B$35,0),MATCH(ARA_Capacity_Credits!$B$3,'Cap Rates &amp; Allocations'!#REF!,0))</f>
        <v>#REF!</v>
      </c>
      <c r="DB8" s="79" t="e">
        <f>INDEX('Cap Rates &amp; Allocations'!$B$18:$O$35,MATCH(ARA_Capacity_Credits!$C7,'Cap Rates &amp; Allocations'!$B$18:$B$35,0),MATCH(ARA_Capacity_Credits!$B$3,'Cap Rates &amp; Allocations'!#REF!,0))</f>
        <v>#REF!</v>
      </c>
      <c r="DC8" s="79" t="e">
        <f>INDEX('Cap Rates &amp; Allocations'!$B$18:$O$35,MATCH(ARA_Capacity_Credits!$C7,'Cap Rates &amp; Allocations'!$B$18:$B$35,0),MATCH(ARA_Capacity_Credits!$B$3,'Cap Rates &amp; Allocations'!#REF!,0))</f>
        <v>#REF!</v>
      </c>
      <c r="DD8" s="79" t="e">
        <f>INDEX('Cap Rates &amp; Allocations'!$B$18:$O$35,MATCH(ARA_Capacity_Credits!$C7,'Cap Rates &amp; Allocations'!$B$18:$B$35,0),MATCH(ARA_Capacity_Credits!$B$3,'Cap Rates &amp; Allocations'!#REF!,0))</f>
        <v>#REF!</v>
      </c>
      <c r="DE8" s="79" t="e">
        <f>INDEX('Cap Rates &amp; Allocations'!$B$18:$O$35,MATCH(ARA_Capacity_Credits!$C7,'Cap Rates &amp; Allocations'!$B$18:$B$35,0),MATCH(ARA_Capacity_Credits!$B$3,'Cap Rates &amp; Allocations'!#REF!,0))</f>
        <v>#REF!</v>
      </c>
      <c r="DF8" s="79" t="e">
        <f>INDEX('Cap Rates &amp; Allocations'!$B$18:$O$35,MATCH(ARA_Capacity_Credits!$C7,'Cap Rates &amp; Allocations'!$B$18:$B$35,0),MATCH(ARA_Capacity_Credits!$B$3,'Cap Rates &amp; Allocations'!#REF!,0))</f>
        <v>#REF!</v>
      </c>
      <c r="DG8" s="79" t="e">
        <f>INDEX('Cap Rates &amp; Allocations'!$B$18:$O$35,MATCH(ARA_Capacity_Credits!$C7,'Cap Rates &amp; Allocations'!$B$18:$B$35,0),MATCH(ARA_Capacity_Credits!$B$3,'Cap Rates &amp; Allocations'!#REF!,0))</f>
        <v>#REF!</v>
      </c>
      <c r="DH8" s="79" t="e">
        <f>INDEX('Cap Rates &amp; Allocations'!$B$18:$O$35,MATCH(ARA_Capacity_Credits!$C7,'Cap Rates &amp; Allocations'!$B$18:$B$35,0),MATCH(ARA_Capacity_Credits!$B$3,'Cap Rates &amp; Allocations'!#REF!,0))</f>
        <v>#REF!</v>
      </c>
      <c r="DI8" s="79" t="e">
        <f>INDEX('Cap Rates &amp; Allocations'!$B$18:$O$35,MATCH(ARA_Capacity_Credits!$C7,'Cap Rates &amp; Allocations'!$B$18:$B$35,0),MATCH(ARA_Capacity_Credits!$B$3,'Cap Rates &amp; Allocations'!#REF!,0))</f>
        <v>#REF!</v>
      </c>
      <c r="DJ8" s="79" t="e">
        <f>INDEX('Cap Rates &amp; Allocations'!$B$18:$O$35,MATCH(ARA_Capacity_Credits!$C7,'Cap Rates &amp; Allocations'!$B$18:$B$35,0),MATCH(ARA_Capacity_Credits!$B$3,'Cap Rates &amp; Allocations'!#REF!,0))</f>
        <v>#REF!</v>
      </c>
      <c r="DK8" s="79" t="e">
        <f>INDEX('Cap Rates &amp; Allocations'!$B$18:$O$35,MATCH(ARA_Capacity_Credits!$C7,'Cap Rates &amp; Allocations'!$B$18:$B$35,0),MATCH(ARA_Capacity_Credits!$B$3,'Cap Rates &amp; Allocations'!#REF!,0))</f>
        <v>#REF!</v>
      </c>
      <c r="DL8" s="79" t="e">
        <f>INDEX('Cap Rates &amp; Allocations'!$B$18:$O$35,MATCH(ARA_Capacity_Credits!$C7,'Cap Rates &amp; Allocations'!$B$18:$B$35,0),MATCH(ARA_Capacity_Credits!$B$3,'Cap Rates &amp; Allocations'!#REF!,0))</f>
        <v>#REF!</v>
      </c>
      <c r="DM8" s="79" t="e">
        <f>INDEX('Cap Rates &amp; Allocations'!$B$18:$O$35,MATCH(ARA_Capacity_Credits!$C7,'Cap Rates &amp; Allocations'!$B$18:$B$35,0),MATCH(ARA_Capacity_Credits!$B$3,'Cap Rates &amp; Allocations'!#REF!,0))</f>
        <v>#REF!</v>
      </c>
      <c r="DN8" s="79" t="e">
        <f>INDEX('Cap Rates &amp; Allocations'!$B$18:$O$35,MATCH(ARA_Capacity_Credits!$C7,'Cap Rates &amp; Allocations'!$B$18:$B$35,0),MATCH(ARA_Capacity_Credits!$B$3,'Cap Rates &amp; Allocations'!#REF!,0))</f>
        <v>#REF!</v>
      </c>
      <c r="DO8" s="79" t="e">
        <f>INDEX('Cap Rates &amp; Allocations'!$B$18:$O$35,MATCH(ARA_Capacity_Credits!$C7,'Cap Rates &amp; Allocations'!$B$18:$B$35,0),MATCH(ARA_Capacity_Credits!$B$3,'Cap Rates &amp; Allocations'!#REF!,0))</f>
        <v>#REF!</v>
      </c>
      <c r="DP8" s="79" t="e">
        <f>INDEX('Cap Rates &amp; Allocations'!$B$18:$O$35,MATCH(ARA_Capacity_Credits!$C7,'Cap Rates &amp; Allocations'!$B$18:$B$35,0),MATCH(ARA_Capacity_Credits!$B$3,'Cap Rates &amp; Allocations'!#REF!,0))</f>
        <v>#REF!</v>
      </c>
      <c r="DQ8" s="79" t="e">
        <f>INDEX('Cap Rates &amp; Allocations'!$B$18:$O$35,MATCH(ARA_Capacity_Credits!$C7,'Cap Rates &amp; Allocations'!$B$18:$B$35,0),MATCH(ARA_Capacity_Credits!$B$3,'Cap Rates &amp; Allocations'!#REF!,0))</f>
        <v>#REF!</v>
      </c>
      <c r="DR8" s="79" t="e">
        <f>INDEX('Cap Rates &amp; Allocations'!$B$18:$O$35,MATCH(ARA_Capacity_Credits!$C7,'Cap Rates &amp; Allocations'!$B$18:$B$35,0),MATCH(ARA_Capacity_Credits!$B$3,'Cap Rates &amp; Allocations'!#REF!,0))</f>
        <v>#REF!</v>
      </c>
      <c r="DS8" s="79" t="e">
        <f>INDEX('Cap Rates &amp; Allocations'!$B$18:$O$35,MATCH(ARA_Capacity_Credits!$C7,'Cap Rates &amp; Allocations'!$B$18:$B$35,0),MATCH(ARA_Capacity_Credits!$B$3,'Cap Rates &amp; Allocations'!#REF!,0))</f>
        <v>#REF!</v>
      </c>
      <c r="DT8" s="79" t="e">
        <f>INDEX('Cap Rates &amp; Allocations'!$B$18:$O$35,MATCH(ARA_Capacity_Credits!$C7,'Cap Rates &amp; Allocations'!$B$18:$B$35,0),MATCH(ARA_Capacity_Credits!$B$3,'Cap Rates &amp; Allocations'!#REF!,0))</f>
        <v>#REF!</v>
      </c>
      <c r="DU8" s="79" t="e">
        <f>INDEX('Cap Rates &amp; Allocations'!$B$18:$O$35,MATCH(ARA_Capacity_Credits!$C7,'Cap Rates &amp; Allocations'!$B$18:$B$35,0),MATCH(ARA_Capacity_Credits!$B$3,'Cap Rates &amp; Allocations'!#REF!,0))</f>
        <v>#REF!</v>
      </c>
      <c r="DV8" s="79" t="e">
        <f>INDEX('Cap Rates &amp; Allocations'!$B$18:$O$35,MATCH(ARA_Capacity_Credits!$C7,'Cap Rates &amp; Allocations'!$B$18:$B$35,0),MATCH(ARA_Capacity_Credits!$B$3,'Cap Rates &amp; Allocations'!#REF!,0))</f>
        <v>#REF!</v>
      </c>
      <c r="DW8" s="79" t="e">
        <f>INDEX('Cap Rates &amp; Allocations'!$B$18:$O$35,MATCH(ARA_Capacity_Credits!$C7,'Cap Rates &amp; Allocations'!$B$18:$B$35,0),MATCH(ARA_Capacity_Credits!$B$3,'Cap Rates &amp; Allocations'!#REF!,0))</f>
        <v>#REF!</v>
      </c>
      <c r="DX8" s="79" t="e">
        <f>INDEX('Cap Rates &amp; Allocations'!$B$18:$O$35,MATCH(ARA_Capacity_Credits!$C7,'Cap Rates &amp; Allocations'!$B$18:$B$35,0),MATCH(ARA_Capacity_Credits!$B$3,'Cap Rates &amp; Allocations'!#REF!,0))</f>
        <v>#REF!</v>
      </c>
      <c r="DY8" s="79" t="e">
        <f>INDEX('Cap Rates &amp; Allocations'!$B$18:$O$35,MATCH(ARA_Capacity_Credits!$C7,'Cap Rates &amp; Allocations'!$B$18:$B$35,0),MATCH(ARA_Capacity_Credits!$B$3,'Cap Rates &amp; Allocations'!#REF!,0))</f>
        <v>#REF!</v>
      </c>
      <c r="DZ8" s="79" t="e">
        <f>INDEX('Cap Rates &amp; Allocations'!$B$18:$O$35,MATCH(ARA_Capacity_Credits!$C7,'Cap Rates &amp; Allocations'!$B$18:$B$35,0),MATCH(ARA_Capacity_Credits!$B$3,'Cap Rates &amp; Allocations'!#REF!,0))</f>
        <v>#REF!</v>
      </c>
      <c r="EA8" s="79" t="e">
        <f>INDEX('Cap Rates &amp; Allocations'!$B$18:$O$35,MATCH(ARA_Capacity_Credits!$C7,'Cap Rates &amp; Allocations'!$B$18:$B$35,0),MATCH(ARA_Capacity_Credits!$B$3,'Cap Rates &amp; Allocations'!#REF!,0))</f>
        <v>#REF!</v>
      </c>
      <c r="EB8" s="79" t="e">
        <f>INDEX('Cap Rates &amp; Allocations'!$B$18:$O$35,MATCH(ARA_Capacity_Credits!$C7,'Cap Rates &amp; Allocations'!$B$18:$B$35,0),MATCH(ARA_Capacity_Credits!$B$3,'Cap Rates &amp; Allocations'!#REF!,0))</f>
        <v>#REF!</v>
      </c>
      <c r="EC8" s="79" t="e">
        <f>INDEX('Cap Rates &amp; Allocations'!$B$18:$O$35,MATCH(ARA_Capacity_Credits!$C7,'Cap Rates &amp; Allocations'!$B$18:$B$35,0),MATCH(ARA_Capacity_Credits!$B$3,'Cap Rates &amp; Allocations'!#REF!,0))</f>
        <v>#REF!</v>
      </c>
      <c r="ED8" s="79" t="e">
        <f>INDEX('Cap Rates &amp; Allocations'!$B$18:$O$35,MATCH(ARA_Capacity_Credits!$C7,'Cap Rates &amp; Allocations'!$B$18:$B$35,0),MATCH(ARA_Capacity_Credits!$B$3,'Cap Rates &amp; Allocations'!#REF!,0))</f>
        <v>#REF!</v>
      </c>
      <c r="EE8" s="79" t="e">
        <f>INDEX('Cap Rates &amp; Allocations'!$B$18:$O$35,MATCH(ARA_Capacity_Credits!$C7,'Cap Rates &amp; Allocations'!$B$18:$B$35,0),MATCH(ARA_Capacity_Credits!$B$3,'Cap Rates &amp; Allocations'!#REF!,0))</f>
        <v>#REF!</v>
      </c>
      <c r="EF8" s="79" t="e">
        <f>INDEX('Cap Rates &amp; Allocations'!$B$18:$O$35,MATCH(ARA_Capacity_Credits!$C7,'Cap Rates &amp; Allocations'!$B$18:$B$35,0),MATCH(ARA_Capacity_Credits!$B$3,'Cap Rates &amp; Allocations'!#REF!,0))</f>
        <v>#REF!</v>
      </c>
      <c r="EG8" s="79" t="e">
        <f>INDEX('Cap Rates &amp; Allocations'!$B$18:$O$35,MATCH(ARA_Capacity_Credits!$C7,'Cap Rates &amp; Allocations'!$B$18:$B$35,0),MATCH(ARA_Capacity_Credits!$B$3,'Cap Rates &amp; Allocations'!#REF!,0))</f>
        <v>#REF!</v>
      </c>
      <c r="EH8" s="79" t="e">
        <f>INDEX('Cap Rates &amp; Allocations'!$B$18:$O$35,MATCH(ARA_Capacity_Credits!$C7,'Cap Rates &amp; Allocations'!$B$18:$B$35,0),MATCH(ARA_Capacity_Credits!$B$3,'Cap Rates &amp; Allocations'!#REF!,0))</f>
        <v>#REF!</v>
      </c>
      <c r="EI8" s="79" t="e">
        <f>INDEX('Cap Rates &amp; Allocations'!$B$18:$O$35,MATCH(ARA_Capacity_Credits!$C7,'Cap Rates &amp; Allocations'!$B$18:$B$35,0),MATCH(ARA_Capacity_Credits!$B$3,'Cap Rates &amp; Allocations'!#REF!,0))</f>
        <v>#REF!</v>
      </c>
      <c r="EJ8" s="79" t="e">
        <f>INDEX('Cap Rates &amp; Allocations'!$B$18:$O$35,MATCH(ARA_Capacity_Credits!$C7,'Cap Rates &amp; Allocations'!$B$18:$B$35,0),MATCH(ARA_Capacity_Credits!$B$3,'Cap Rates &amp; Allocations'!#REF!,0))</f>
        <v>#REF!</v>
      </c>
      <c r="EK8" s="79" t="e">
        <f>INDEX('Cap Rates &amp; Allocations'!$B$18:$O$35,MATCH(ARA_Capacity_Credits!$C7,'Cap Rates &amp; Allocations'!$B$18:$B$35,0),MATCH(ARA_Capacity_Credits!$B$3,'Cap Rates &amp; Allocations'!#REF!,0))</f>
        <v>#REF!</v>
      </c>
      <c r="EL8" s="79" t="e">
        <f>INDEX('Cap Rates &amp; Allocations'!$B$18:$O$35,MATCH(ARA_Capacity_Credits!$C7,'Cap Rates &amp; Allocations'!$B$18:$B$35,0),MATCH(ARA_Capacity_Credits!$B$3,'Cap Rates &amp; Allocations'!#REF!,0))</f>
        <v>#REF!</v>
      </c>
      <c r="EM8" s="79" t="e">
        <f>INDEX('Cap Rates &amp; Allocations'!$B$18:$O$35,MATCH(ARA_Capacity_Credits!$C7,'Cap Rates &amp; Allocations'!$B$18:$B$35,0),MATCH(ARA_Capacity_Credits!$B$3,'Cap Rates &amp; Allocations'!#REF!,0))</f>
        <v>#REF!</v>
      </c>
      <c r="EN8" s="79" t="e">
        <f>INDEX('Cap Rates &amp; Allocations'!$B$18:$O$35,MATCH(ARA_Capacity_Credits!$C7,'Cap Rates &amp; Allocations'!$B$18:$B$35,0),MATCH(ARA_Capacity_Credits!$B$3,'Cap Rates &amp; Allocations'!#REF!,0))</f>
        <v>#REF!</v>
      </c>
      <c r="EO8" s="79" t="e">
        <f>INDEX('Cap Rates &amp; Allocations'!$B$18:$O$35,MATCH(ARA_Capacity_Credits!$C7,'Cap Rates &amp; Allocations'!$B$18:$B$35,0),MATCH(ARA_Capacity_Credits!$B$3,'Cap Rates &amp; Allocations'!#REF!,0))</f>
        <v>#REF!</v>
      </c>
      <c r="EP8" s="79" t="e">
        <f>INDEX('Cap Rates &amp; Allocations'!$B$18:$O$35,MATCH(ARA_Capacity_Credits!$C7,'Cap Rates &amp; Allocations'!$B$18:$B$35,0),MATCH(ARA_Capacity_Credits!$B$3,'Cap Rates &amp; Allocations'!#REF!,0))</f>
        <v>#REF!</v>
      </c>
      <c r="EQ8" s="79" t="e">
        <f>INDEX('Cap Rates &amp; Allocations'!$B$18:$O$35,MATCH(ARA_Capacity_Credits!$C7,'Cap Rates &amp; Allocations'!$B$18:$B$35,0),MATCH(ARA_Capacity_Credits!$B$3,'Cap Rates &amp; Allocations'!#REF!,0))</f>
        <v>#REF!</v>
      </c>
      <c r="ER8" s="79" t="e">
        <f>INDEX('Cap Rates &amp; Allocations'!$B$18:$O$35,MATCH(ARA_Capacity_Credits!$C7,'Cap Rates &amp; Allocations'!$B$18:$B$35,0),MATCH(ARA_Capacity_Credits!$B$3,'Cap Rates &amp; Allocations'!#REF!,0))</f>
        <v>#REF!</v>
      </c>
      <c r="ES8" s="79" t="e">
        <f>INDEX('Cap Rates &amp; Allocations'!$B$18:$O$35,MATCH(ARA_Capacity_Credits!$C7,'Cap Rates &amp; Allocations'!$B$18:$B$35,0),MATCH(ARA_Capacity_Credits!$B$3,'Cap Rates &amp; Allocations'!#REF!,0))</f>
        <v>#REF!</v>
      </c>
      <c r="ET8" s="79" t="e">
        <f>INDEX('Cap Rates &amp; Allocations'!$B$18:$O$35,MATCH(ARA_Capacity_Credits!$C7,'Cap Rates &amp; Allocations'!$B$18:$B$35,0),MATCH(ARA_Capacity_Credits!$B$3,'Cap Rates &amp; Allocations'!#REF!,0))</f>
        <v>#REF!</v>
      </c>
      <c r="EU8" s="79" t="e">
        <f>INDEX('Cap Rates &amp; Allocations'!$B$18:$O$35,MATCH(ARA_Capacity_Credits!$C7,'Cap Rates &amp; Allocations'!$B$18:$B$35,0),MATCH(ARA_Capacity_Credits!$B$3,'Cap Rates &amp; Allocations'!#REF!,0))</f>
        <v>#REF!</v>
      </c>
      <c r="EV8" s="79" t="e">
        <f>INDEX('Cap Rates &amp; Allocations'!$B$18:$O$35,MATCH(ARA_Capacity_Credits!$C7,'Cap Rates &amp; Allocations'!$B$18:$B$35,0),MATCH(ARA_Capacity_Credits!$B$3,'Cap Rates &amp; Allocations'!#REF!,0))</f>
        <v>#REF!</v>
      </c>
      <c r="EW8" s="79" t="e">
        <f>INDEX('Cap Rates &amp; Allocations'!$B$18:$O$35,MATCH(ARA_Capacity_Credits!$C7,'Cap Rates &amp; Allocations'!$B$18:$B$35,0),MATCH(ARA_Capacity_Credits!$B$3,'Cap Rates &amp; Allocations'!#REF!,0))</f>
        <v>#REF!</v>
      </c>
      <c r="EX8" s="79" t="e">
        <f>INDEX('Cap Rates &amp; Allocations'!$B$18:$O$35,MATCH(ARA_Capacity_Credits!$C7,'Cap Rates &amp; Allocations'!$B$18:$B$35,0),MATCH(ARA_Capacity_Credits!$B$3,'Cap Rates &amp; Allocations'!#REF!,0))</f>
        <v>#REF!</v>
      </c>
      <c r="EY8" s="79" t="e">
        <f>INDEX('Cap Rates &amp; Allocations'!$B$18:$O$35,MATCH(ARA_Capacity_Credits!$C7,'Cap Rates &amp; Allocations'!$B$18:$B$35,0),MATCH(ARA_Capacity_Credits!$B$3,'Cap Rates &amp; Allocations'!#REF!,0))</f>
        <v>#REF!</v>
      </c>
      <c r="EZ8" s="79" t="e">
        <f>INDEX('Cap Rates &amp; Allocations'!$B$18:$O$35,MATCH(ARA_Capacity_Credits!$C7,'Cap Rates &amp; Allocations'!$B$18:$B$35,0),MATCH(ARA_Capacity_Credits!$B$3,'Cap Rates &amp; Allocations'!#REF!,0))</f>
        <v>#REF!</v>
      </c>
      <c r="FA8" s="79" t="e">
        <f>INDEX('Cap Rates &amp; Allocations'!$B$18:$O$35,MATCH(ARA_Capacity_Credits!$C7,'Cap Rates &amp; Allocations'!$B$18:$B$35,0),MATCH(ARA_Capacity_Credits!$B$3,'Cap Rates &amp; Allocations'!#REF!,0))</f>
        <v>#REF!</v>
      </c>
      <c r="FB8" s="79" t="e">
        <f>INDEX('Cap Rates &amp; Allocations'!$B$18:$O$35,MATCH(ARA_Capacity_Credits!$C7,'Cap Rates &amp; Allocations'!$B$18:$B$35,0),MATCH(ARA_Capacity_Credits!$B$3,'Cap Rates &amp; Allocations'!#REF!,0))</f>
        <v>#REF!</v>
      </c>
      <c r="FC8" s="79" t="e">
        <f>INDEX('Cap Rates &amp; Allocations'!$B$18:$O$35,MATCH(ARA_Capacity_Credits!$C7,'Cap Rates &amp; Allocations'!$B$18:$B$35,0),MATCH(ARA_Capacity_Credits!$B$3,'Cap Rates &amp; Allocations'!#REF!,0))</f>
        <v>#REF!</v>
      </c>
      <c r="FD8" s="79" t="e">
        <f>INDEX('Cap Rates &amp; Allocations'!$B$18:$O$35,MATCH(ARA_Capacity_Credits!$C7,'Cap Rates &amp; Allocations'!$B$18:$B$35,0),MATCH(ARA_Capacity_Credits!$B$3,'Cap Rates &amp; Allocations'!#REF!,0))</f>
        <v>#REF!</v>
      </c>
      <c r="FE8" s="79" t="e">
        <f>INDEX('Cap Rates &amp; Allocations'!$B$18:$O$35,MATCH(ARA_Capacity_Credits!$C7,'Cap Rates &amp; Allocations'!$B$18:$B$35,0),MATCH(ARA_Capacity_Credits!$B$3,'Cap Rates &amp; Allocations'!#REF!,0))</f>
        <v>#REF!</v>
      </c>
      <c r="FF8" s="79" t="e">
        <f>INDEX('Cap Rates &amp; Allocations'!$B$18:$O$35,MATCH(ARA_Capacity_Credits!$C7,'Cap Rates &amp; Allocations'!$B$18:$B$35,0),MATCH(ARA_Capacity_Credits!$B$3,'Cap Rates &amp; Allocations'!#REF!,0))</f>
        <v>#REF!</v>
      </c>
      <c r="FG8" s="79" t="e">
        <f>INDEX('Cap Rates &amp; Allocations'!$B$18:$O$35,MATCH(ARA_Capacity_Credits!$C7,'Cap Rates &amp; Allocations'!$B$18:$B$35,0),MATCH(ARA_Capacity_Credits!$B$3,'Cap Rates &amp; Allocations'!#REF!,0))</f>
        <v>#REF!</v>
      </c>
      <c r="FH8" s="79" t="e">
        <f>INDEX('Cap Rates &amp; Allocations'!$B$18:$O$35,MATCH(ARA_Capacity_Credits!$C7,'Cap Rates &amp; Allocations'!$B$18:$B$35,0),MATCH(ARA_Capacity_Credits!$B$3,'Cap Rates &amp; Allocations'!#REF!,0))</f>
        <v>#REF!</v>
      </c>
      <c r="FI8" s="79" t="e">
        <f>INDEX('Cap Rates &amp; Allocations'!$B$18:$O$35,MATCH(ARA_Capacity_Credits!$C7,'Cap Rates &amp; Allocations'!$B$18:$B$35,0),MATCH(ARA_Capacity_Credits!$B$3,'Cap Rates &amp; Allocations'!#REF!,0))</f>
        <v>#REF!</v>
      </c>
      <c r="FJ8" s="79" t="e">
        <f>INDEX('Cap Rates &amp; Allocations'!$B$18:$O$35,MATCH(ARA_Capacity_Credits!$C7,'Cap Rates &amp; Allocations'!$B$18:$B$35,0),MATCH(ARA_Capacity_Credits!$B$3,'Cap Rates &amp; Allocations'!#REF!,0))</f>
        <v>#REF!</v>
      </c>
      <c r="FK8" s="79" t="e">
        <f>INDEX('Cap Rates &amp; Allocations'!$B$18:$O$35,MATCH(ARA_Capacity_Credits!$C7,'Cap Rates &amp; Allocations'!$B$18:$B$35,0),MATCH(ARA_Capacity_Credits!$B$3,'Cap Rates &amp; Allocations'!#REF!,0))</f>
        <v>#REF!</v>
      </c>
      <c r="FL8" s="79" t="e">
        <f>INDEX('Cap Rates &amp; Allocations'!$B$18:$O$35,MATCH(ARA_Capacity_Credits!$C7,'Cap Rates &amp; Allocations'!$B$18:$B$35,0),MATCH(ARA_Capacity_Credits!$B$3,'Cap Rates &amp; Allocations'!#REF!,0))</f>
        <v>#REF!</v>
      </c>
      <c r="FM8" s="79" t="e">
        <f>INDEX('Cap Rates &amp; Allocations'!$B$18:$O$35,MATCH(ARA_Capacity_Credits!$C7,'Cap Rates &amp; Allocations'!$B$18:$B$35,0),MATCH(ARA_Capacity_Credits!$B$3,'Cap Rates &amp; Allocations'!#REF!,0))</f>
        <v>#REF!</v>
      </c>
      <c r="FN8" s="79" t="e">
        <f>INDEX('Cap Rates &amp; Allocations'!$B$18:$O$35,MATCH(ARA_Capacity_Credits!$C7,'Cap Rates &amp; Allocations'!$B$18:$B$35,0),MATCH(ARA_Capacity_Credits!$B$3,'Cap Rates &amp; Allocations'!#REF!,0))</f>
        <v>#REF!</v>
      </c>
      <c r="FO8" s="79" t="e">
        <f>INDEX('Cap Rates &amp; Allocations'!$B$18:$O$35,MATCH(ARA_Capacity_Credits!$C7,'Cap Rates &amp; Allocations'!$B$18:$B$35,0),MATCH(ARA_Capacity_Credits!$B$3,'Cap Rates &amp; Allocations'!#REF!,0))</f>
        <v>#REF!</v>
      </c>
      <c r="FP8" s="79" t="e">
        <f>INDEX('Cap Rates &amp; Allocations'!$B$18:$O$35,MATCH(ARA_Capacity_Credits!$C7,'Cap Rates &amp; Allocations'!$B$18:$B$35,0),MATCH(ARA_Capacity_Credits!$B$3,'Cap Rates &amp; Allocations'!#REF!,0))</f>
        <v>#REF!</v>
      </c>
      <c r="FQ8" s="79" t="e">
        <f>INDEX('Cap Rates &amp; Allocations'!$B$18:$O$35,MATCH(ARA_Capacity_Credits!$C7,'Cap Rates &amp; Allocations'!$B$18:$B$35,0),MATCH(ARA_Capacity_Credits!$B$3,'Cap Rates &amp; Allocations'!#REF!,0))</f>
        <v>#REF!</v>
      </c>
      <c r="FR8" s="79" t="e">
        <f>INDEX('Cap Rates &amp; Allocations'!$B$18:$O$35,MATCH(ARA_Capacity_Credits!$C7,'Cap Rates &amp; Allocations'!$B$18:$B$35,0),MATCH(ARA_Capacity_Credits!$B$3,'Cap Rates &amp; Allocations'!#REF!,0))</f>
        <v>#REF!</v>
      </c>
      <c r="FS8" s="79" t="e">
        <f>INDEX('Cap Rates &amp; Allocations'!$B$18:$O$35,MATCH(ARA_Capacity_Credits!$C7,'Cap Rates &amp; Allocations'!$B$18:$B$35,0),MATCH(ARA_Capacity_Credits!$B$3,'Cap Rates &amp; Allocations'!#REF!,0))</f>
        <v>#REF!</v>
      </c>
      <c r="FT8" s="79" t="e">
        <f>INDEX('Cap Rates &amp; Allocations'!$B$18:$O$35,MATCH(ARA_Capacity_Credits!$C7,'Cap Rates &amp; Allocations'!$B$18:$B$35,0),MATCH(ARA_Capacity_Credits!$B$3,'Cap Rates &amp; Allocations'!#REF!,0))</f>
        <v>#REF!</v>
      </c>
      <c r="FU8" s="79" t="e">
        <f>INDEX('Cap Rates &amp; Allocations'!$B$18:$O$35,MATCH(ARA_Capacity_Credits!$C7,'Cap Rates &amp; Allocations'!$B$18:$B$35,0),MATCH(ARA_Capacity_Credits!$B$3,'Cap Rates &amp; Allocations'!#REF!,0))</f>
        <v>#REF!</v>
      </c>
      <c r="FV8" s="79" t="e">
        <f>INDEX('Cap Rates &amp; Allocations'!$B$18:$O$35,MATCH(ARA_Capacity_Credits!$C7,'Cap Rates &amp; Allocations'!$B$18:$B$35,0),MATCH(ARA_Capacity_Credits!$B$3,'Cap Rates &amp; Allocations'!#REF!,0))</f>
        <v>#REF!</v>
      </c>
      <c r="FW8" s="79" t="e">
        <f>INDEX('Cap Rates &amp; Allocations'!$B$18:$O$35,MATCH(ARA_Capacity_Credits!$C7,'Cap Rates &amp; Allocations'!$B$18:$B$35,0),MATCH(ARA_Capacity_Credits!$B$3,'Cap Rates &amp; Allocations'!#REF!,0))</f>
        <v>#REF!</v>
      </c>
      <c r="FX8" s="79" t="e">
        <f>INDEX('Cap Rates &amp; Allocations'!$B$18:$O$35,MATCH(ARA_Capacity_Credits!$C7,'Cap Rates &amp; Allocations'!$B$18:$B$35,0),MATCH(ARA_Capacity_Credits!$B$3,'Cap Rates &amp; Allocations'!#REF!,0))</f>
        <v>#REF!</v>
      </c>
      <c r="FY8" s="79" t="e">
        <f>INDEX('Cap Rates &amp; Allocations'!$B$18:$O$35,MATCH(ARA_Capacity_Credits!$C7,'Cap Rates &amp; Allocations'!$B$18:$B$35,0),MATCH(ARA_Capacity_Credits!$B$3,'Cap Rates &amp; Allocations'!#REF!,0))</f>
        <v>#REF!</v>
      </c>
      <c r="FZ8" s="79" t="e">
        <f>INDEX('Cap Rates &amp; Allocations'!$B$18:$O$35,MATCH(ARA_Capacity_Credits!$C7,'Cap Rates &amp; Allocations'!$B$18:$B$35,0),MATCH(ARA_Capacity_Credits!$B$3,'Cap Rates &amp; Allocations'!#REF!,0))</f>
        <v>#REF!</v>
      </c>
      <c r="GA8" s="79" t="e">
        <f>INDEX('Cap Rates &amp; Allocations'!$B$18:$O$35,MATCH(ARA_Capacity_Credits!$C7,'Cap Rates &amp; Allocations'!$B$18:$B$35,0),MATCH(ARA_Capacity_Credits!$B$3,'Cap Rates &amp; Allocations'!#REF!,0))</f>
        <v>#REF!</v>
      </c>
      <c r="GB8" s="79" t="e">
        <f>INDEX('Cap Rates &amp; Allocations'!$B$18:$O$35,MATCH(ARA_Capacity_Credits!$C7,'Cap Rates &amp; Allocations'!$B$18:$B$35,0),MATCH(ARA_Capacity_Credits!$B$3,'Cap Rates &amp; Allocations'!#REF!,0))</f>
        <v>#REF!</v>
      </c>
      <c r="GC8" s="79" t="e">
        <f>INDEX('Cap Rates &amp; Allocations'!$B$18:$O$35,MATCH(ARA_Capacity_Credits!$C7,'Cap Rates &amp; Allocations'!$B$18:$B$35,0),MATCH(ARA_Capacity_Credits!$B$3,'Cap Rates &amp; Allocations'!#REF!,0))</f>
        <v>#REF!</v>
      </c>
      <c r="GD8" s="79" t="e">
        <f>INDEX('Cap Rates &amp; Allocations'!$B$18:$O$35,MATCH(ARA_Capacity_Credits!$C7,'Cap Rates &amp; Allocations'!$B$18:$B$35,0),MATCH(ARA_Capacity_Credits!$B$3,'Cap Rates &amp; Allocations'!#REF!,0))</f>
        <v>#REF!</v>
      </c>
      <c r="GE8" s="79" t="e">
        <f>INDEX('Cap Rates &amp; Allocations'!$B$18:$O$35,MATCH(ARA_Capacity_Credits!$C7,'Cap Rates &amp; Allocations'!$B$18:$B$35,0),MATCH(ARA_Capacity_Credits!$B$3,'Cap Rates &amp; Allocations'!#REF!,0))</f>
        <v>#REF!</v>
      </c>
      <c r="GF8" s="79" t="e">
        <f>INDEX('Cap Rates &amp; Allocations'!$B$18:$O$35,MATCH(ARA_Capacity_Credits!$C7,'Cap Rates &amp; Allocations'!$B$18:$B$35,0),MATCH(ARA_Capacity_Credits!$B$3,'Cap Rates &amp; Allocations'!#REF!,0))</f>
        <v>#REF!</v>
      </c>
      <c r="GG8" s="79" t="e">
        <f>INDEX('Cap Rates &amp; Allocations'!$B$18:$O$35,MATCH(ARA_Capacity_Credits!$C7,'Cap Rates &amp; Allocations'!$B$18:$B$35,0),MATCH(ARA_Capacity_Credits!$B$3,'Cap Rates &amp; Allocations'!#REF!,0))</f>
        <v>#REF!</v>
      </c>
      <c r="GH8" s="79" t="e">
        <f>INDEX('Cap Rates &amp; Allocations'!$B$18:$O$35,MATCH(ARA_Capacity_Credits!$C7,'Cap Rates &amp; Allocations'!$B$18:$B$35,0),MATCH(ARA_Capacity_Credits!$B$3,'Cap Rates &amp; Allocations'!#REF!,0))</f>
        <v>#REF!</v>
      </c>
      <c r="GI8" s="79" t="e">
        <f>INDEX('Cap Rates &amp; Allocations'!$B$18:$O$35,MATCH(ARA_Capacity_Credits!$C7,'Cap Rates &amp; Allocations'!$B$18:$B$35,0),MATCH(ARA_Capacity_Credits!$B$3,'Cap Rates &amp; Allocations'!#REF!,0))</f>
        <v>#REF!</v>
      </c>
      <c r="GJ8" s="79" t="e">
        <f>INDEX('Cap Rates &amp; Allocations'!$B$18:$O$35,MATCH(ARA_Capacity_Credits!$C7,'Cap Rates &amp; Allocations'!$B$18:$B$35,0),MATCH(ARA_Capacity_Credits!$B$3,'Cap Rates &amp; Allocations'!#REF!,0))</f>
        <v>#REF!</v>
      </c>
      <c r="GK8" s="79" t="e">
        <f>INDEX('Cap Rates &amp; Allocations'!$B$18:$O$35,MATCH(ARA_Capacity_Credits!$C7,'Cap Rates &amp; Allocations'!$B$18:$B$35,0),MATCH(ARA_Capacity_Credits!$B$3,'Cap Rates &amp; Allocations'!#REF!,0))</f>
        <v>#REF!</v>
      </c>
      <c r="GL8" s="79" t="e">
        <f>INDEX('Cap Rates &amp; Allocations'!$B$18:$O$35,MATCH(ARA_Capacity_Credits!$C7,'Cap Rates &amp; Allocations'!$B$18:$B$35,0),MATCH(ARA_Capacity_Credits!$B$3,'Cap Rates &amp; Allocations'!#REF!,0))</f>
        <v>#REF!</v>
      </c>
      <c r="GM8" s="79" t="e">
        <f>INDEX('Cap Rates &amp; Allocations'!$B$18:$O$35,MATCH(ARA_Capacity_Credits!$C7,'Cap Rates &amp; Allocations'!$B$18:$B$35,0),MATCH(ARA_Capacity_Credits!$B$3,'Cap Rates &amp; Allocations'!#REF!,0))</f>
        <v>#REF!</v>
      </c>
      <c r="GN8" s="79" t="e">
        <f>INDEX('Cap Rates &amp; Allocations'!$B$18:$O$35,MATCH(ARA_Capacity_Credits!$C7,'Cap Rates &amp; Allocations'!$B$18:$B$35,0),MATCH(ARA_Capacity_Credits!$B$3,'Cap Rates &amp; Allocations'!#REF!,0))</f>
        <v>#REF!</v>
      </c>
      <c r="GO8" s="79" t="e">
        <f>INDEX('Cap Rates &amp; Allocations'!$B$18:$O$35,MATCH(ARA_Capacity_Credits!$C7,'Cap Rates &amp; Allocations'!$B$18:$B$35,0),MATCH(ARA_Capacity_Credits!$B$3,'Cap Rates &amp; Allocations'!#REF!,0))</f>
        <v>#REF!</v>
      </c>
      <c r="GP8" s="79" t="e">
        <f>INDEX('Cap Rates &amp; Allocations'!$B$18:$O$35,MATCH(ARA_Capacity_Credits!$C7,'Cap Rates &amp; Allocations'!$B$18:$B$35,0),MATCH(ARA_Capacity_Credits!$B$3,'Cap Rates &amp; Allocations'!#REF!,0))</f>
        <v>#REF!</v>
      </c>
      <c r="GQ8" s="79" t="e">
        <f>INDEX('Cap Rates &amp; Allocations'!$B$18:$O$35,MATCH(ARA_Capacity_Credits!$C7,'Cap Rates &amp; Allocations'!$B$18:$B$35,0),MATCH(ARA_Capacity_Credits!$B$3,'Cap Rates &amp; Allocations'!#REF!,0))</f>
        <v>#REF!</v>
      </c>
      <c r="GR8" s="79" t="e">
        <f>INDEX('Cap Rates &amp; Allocations'!$B$18:$O$35,MATCH(ARA_Capacity_Credits!$C7,'Cap Rates &amp; Allocations'!$B$18:$B$35,0),MATCH(ARA_Capacity_Credits!$B$3,'Cap Rates &amp; Allocations'!#REF!,0))</f>
        <v>#REF!</v>
      </c>
      <c r="GS8" s="79" t="e">
        <f>INDEX('Cap Rates &amp; Allocations'!$B$18:$O$35,MATCH(ARA_Capacity_Credits!$C7,'Cap Rates &amp; Allocations'!$B$18:$B$35,0),MATCH(ARA_Capacity_Credits!$B$3,'Cap Rates &amp; Allocations'!#REF!,0))</f>
        <v>#REF!</v>
      </c>
      <c r="GT8" s="79" t="e">
        <f>INDEX('Cap Rates &amp; Allocations'!$B$18:$O$35,MATCH(ARA_Capacity_Credits!$C7,'Cap Rates &amp; Allocations'!$B$18:$B$35,0),MATCH(ARA_Capacity_Credits!$B$3,'Cap Rates &amp; Allocations'!#REF!,0))</f>
        <v>#REF!</v>
      </c>
      <c r="GU8" s="79" t="e">
        <f>INDEX('Cap Rates &amp; Allocations'!$B$18:$O$35,MATCH(ARA_Capacity_Credits!$C7,'Cap Rates &amp; Allocations'!$B$18:$B$35,0),MATCH(ARA_Capacity_Credits!$B$3,'Cap Rates &amp; Allocations'!#REF!,0))</f>
        <v>#REF!</v>
      </c>
      <c r="GV8" s="79" t="e">
        <f>INDEX('Cap Rates &amp; Allocations'!$B$18:$O$35,MATCH(ARA_Capacity_Credits!$C7,'Cap Rates &amp; Allocations'!$B$18:$B$35,0),MATCH(ARA_Capacity_Credits!$B$3,'Cap Rates &amp; Allocations'!#REF!,0))</f>
        <v>#REF!</v>
      </c>
      <c r="GW8" s="79" t="e">
        <f>INDEX('Cap Rates &amp; Allocations'!$B$18:$O$35,MATCH(ARA_Capacity_Credits!$C7,'Cap Rates &amp; Allocations'!$B$18:$B$35,0),MATCH(ARA_Capacity_Credits!$B$3,'Cap Rates &amp; Allocations'!#REF!,0))</f>
        <v>#REF!</v>
      </c>
      <c r="GX8" s="79" t="e">
        <f>INDEX('Cap Rates &amp; Allocations'!$B$18:$O$35,MATCH(ARA_Capacity_Credits!$C7,'Cap Rates &amp; Allocations'!$B$18:$B$35,0),MATCH(ARA_Capacity_Credits!$B$3,'Cap Rates &amp; Allocations'!#REF!,0))</f>
        <v>#REF!</v>
      </c>
      <c r="GY8" s="79" t="e">
        <f>INDEX('Cap Rates &amp; Allocations'!$B$18:$O$35,MATCH(ARA_Capacity_Credits!$C7,'Cap Rates &amp; Allocations'!$B$18:$B$35,0),MATCH(ARA_Capacity_Credits!$B$3,'Cap Rates &amp; Allocations'!#REF!,0))</f>
        <v>#REF!</v>
      </c>
      <c r="GZ8" s="79" t="e">
        <f>INDEX('Cap Rates &amp; Allocations'!$B$18:$O$35,MATCH(ARA_Capacity_Credits!$C7,'Cap Rates &amp; Allocations'!$B$18:$B$35,0),MATCH(ARA_Capacity_Credits!$B$3,'Cap Rates &amp; Allocations'!#REF!,0))</f>
        <v>#REF!</v>
      </c>
      <c r="HA8" s="79" t="e">
        <f>INDEX('Cap Rates &amp; Allocations'!$B$18:$O$35,MATCH(ARA_Capacity_Credits!$C7,'Cap Rates &amp; Allocations'!$B$18:$B$35,0),MATCH(ARA_Capacity_Credits!$B$3,'Cap Rates &amp; Allocations'!#REF!,0))</f>
        <v>#REF!</v>
      </c>
      <c r="HB8" s="79" t="e">
        <f>INDEX('Cap Rates &amp; Allocations'!$B$18:$O$35,MATCH(ARA_Capacity_Credits!$C7,'Cap Rates &amp; Allocations'!$B$18:$B$35,0),MATCH(ARA_Capacity_Credits!$B$3,'Cap Rates &amp; Allocations'!#REF!,0))</f>
        <v>#REF!</v>
      </c>
      <c r="HC8" s="79" t="e">
        <f>INDEX('Cap Rates &amp; Allocations'!$B$18:$O$35,MATCH(ARA_Capacity_Credits!$C7,'Cap Rates &amp; Allocations'!$B$18:$B$35,0),MATCH(ARA_Capacity_Credits!$B$3,'Cap Rates &amp; Allocations'!#REF!,0))</f>
        <v>#REF!</v>
      </c>
      <c r="HD8" s="79" t="e">
        <f>INDEX('Cap Rates &amp; Allocations'!$B$18:$O$35,MATCH(ARA_Capacity_Credits!$C7,'Cap Rates &amp; Allocations'!$B$18:$B$35,0),MATCH(ARA_Capacity_Credits!$B$3,'Cap Rates &amp; Allocations'!#REF!,0))</f>
        <v>#REF!</v>
      </c>
      <c r="HE8" s="79" t="e">
        <f>INDEX('Cap Rates &amp; Allocations'!$B$18:$O$35,MATCH(ARA_Capacity_Credits!$C7,'Cap Rates &amp; Allocations'!$B$18:$B$35,0),MATCH(ARA_Capacity_Credits!$B$3,'Cap Rates &amp; Allocations'!#REF!,0))</f>
        <v>#REF!</v>
      </c>
      <c r="HF8" s="79" t="e">
        <f>INDEX('Cap Rates &amp; Allocations'!$B$18:$O$35,MATCH(ARA_Capacity_Credits!$C7,'Cap Rates &amp; Allocations'!$B$18:$B$35,0),MATCH(ARA_Capacity_Credits!$B$3,'Cap Rates &amp; Allocations'!#REF!,0))</f>
        <v>#REF!</v>
      </c>
      <c r="HG8" s="79" t="e">
        <f>INDEX('Cap Rates &amp; Allocations'!$B$18:$O$35,MATCH(ARA_Capacity_Credits!$C7,'Cap Rates &amp; Allocations'!$B$18:$B$35,0),MATCH(ARA_Capacity_Credits!$B$3,'Cap Rates &amp; Allocations'!#REF!,0))</f>
        <v>#REF!</v>
      </c>
      <c r="HH8" s="79" t="e">
        <f>INDEX('Cap Rates &amp; Allocations'!$B$18:$O$35,MATCH(ARA_Capacity_Credits!$C7,'Cap Rates &amp; Allocations'!$B$18:$B$35,0),MATCH(ARA_Capacity_Credits!$B$3,'Cap Rates &amp; Allocations'!#REF!,0))</f>
        <v>#REF!</v>
      </c>
      <c r="HI8" s="79" t="e">
        <f>INDEX('Cap Rates &amp; Allocations'!$B$18:$O$35,MATCH(ARA_Capacity_Credits!$C7,'Cap Rates &amp; Allocations'!$B$18:$B$35,0),MATCH(ARA_Capacity_Credits!$B$3,'Cap Rates &amp; Allocations'!#REF!,0))</f>
        <v>#REF!</v>
      </c>
      <c r="HJ8" s="79" t="e">
        <f>INDEX('Cap Rates &amp; Allocations'!$B$18:$O$35,MATCH(ARA_Capacity_Credits!$C7,'Cap Rates &amp; Allocations'!$B$18:$B$35,0),MATCH(ARA_Capacity_Credits!$B$3,'Cap Rates &amp; Allocations'!#REF!,0))</f>
        <v>#REF!</v>
      </c>
      <c r="HK8" s="79" t="e">
        <f>INDEX('Cap Rates &amp; Allocations'!$B$18:$O$35,MATCH(ARA_Capacity_Credits!$C7,'Cap Rates &amp; Allocations'!$B$18:$B$35,0),MATCH(ARA_Capacity_Credits!$B$3,'Cap Rates &amp; Allocations'!#REF!,0))</f>
        <v>#REF!</v>
      </c>
      <c r="HL8" s="79" t="e">
        <f>INDEX('Cap Rates &amp; Allocations'!$B$18:$O$35,MATCH(ARA_Capacity_Credits!$C7,'Cap Rates &amp; Allocations'!$B$18:$B$35,0),MATCH(ARA_Capacity_Credits!$B$3,'Cap Rates &amp; Allocations'!#REF!,0))</f>
        <v>#REF!</v>
      </c>
      <c r="HM8" s="79" t="e">
        <f>INDEX('Cap Rates &amp; Allocations'!$B$18:$O$35,MATCH(ARA_Capacity_Credits!$C7,'Cap Rates &amp; Allocations'!$B$18:$B$35,0),MATCH(ARA_Capacity_Credits!$B$3,'Cap Rates &amp; Allocations'!#REF!,0))</f>
        <v>#REF!</v>
      </c>
      <c r="HN8" s="79" t="e">
        <f>INDEX('Cap Rates &amp; Allocations'!$B$18:$O$35,MATCH(ARA_Capacity_Credits!$C7,'Cap Rates &amp; Allocations'!$B$18:$B$35,0),MATCH(ARA_Capacity_Credits!$B$3,'Cap Rates &amp; Allocations'!#REF!,0))</f>
        <v>#REF!</v>
      </c>
      <c r="HO8" s="79" t="e">
        <f>INDEX('Cap Rates &amp; Allocations'!$B$18:$O$35,MATCH(ARA_Capacity_Credits!$C7,'Cap Rates &amp; Allocations'!$B$18:$B$35,0),MATCH(ARA_Capacity_Credits!$B$3,'Cap Rates &amp; Allocations'!#REF!,0))</f>
        <v>#REF!</v>
      </c>
      <c r="HP8" s="79" t="e">
        <f>INDEX('Cap Rates &amp; Allocations'!$B$18:$O$35,MATCH(ARA_Capacity_Credits!$C7,'Cap Rates &amp; Allocations'!$B$18:$B$35,0),MATCH(ARA_Capacity_Credits!$B$3,'Cap Rates &amp; Allocations'!#REF!,0))</f>
        <v>#REF!</v>
      </c>
      <c r="HQ8" s="79" t="e">
        <f>INDEX('Cap Rates &amp; Allocations'!$B$18:$O$35,MATCH(ARA_Capacity_Credits!$C7,'Cap Rates &amp; Allocations'!$B$18:$B$35,0),MATCH(ARA_Capacity_Credits!$B$3,'Cap Rates &amp; Allocations'!#REF!,0))</f>
        <v>#REF!</v>
      </c>
      <c r="HR8" s="79" t="e">
        <f>INDEX('Cap Rates &amp; Allocations'!$B$18:$O$35,MATCH(ARA_Capacity_Credits!$C7,'Cap Rates &amp; Allocations'!$B$18:$B$35,0),MATCH(ARA_Capacity_Credits!$B$3,'Cap Rates &amp; Allocations'!#REF!,0))</f>
        <v>#REF!</v>
      </c>
      <c r="HS8" s="79" t="e">
        <f>INDEX('Cap Rates &amp; Allocations'!$B$18:$O$35,MATCH(ARA_Capacity_Credits!$C7,'Cap Rates &amp; Allocations'!$B$18:$B$35,0),MATCH(ARA_Capacity_Credits!$B$3,'Cap Rates &amp; Allocations'!#REF!,0))</f>
        <v>#REF!</v>
      </c>
      <c r="HT8" s="79" t="e">
        <f>INDEX('Cap Rates &amp; Allocations'!$B$18:$O$35,MATCH(ARA_Capacity_Credits!$C7,'Cap Rates &amp; Allocations'!$B$18:$B$35,0),MATCH(ARA_Capacity_Credits!$B$3,'Cap Rates &amp; Allocations'!#REF!,0))</f>
        <v>#REF!</v>
      </c>
      <c r="HU8" s="79" t="e">
        <f>INDEX('Cap Rates &amp; Allocations'!$B$18:$O$35,MATCH(ARA_Capacity_Credits!$C7,'Cap Rates &amp; Allocations'!$B$18:$B$35,0),MATCH(ARA_Capacity_Credits!$B$3,'Cap Rates &amp; Allocations'!#REF!,0))</f>
        <v>#REF!</v>
      </c>
      <c r="HV8" s="79" t="e">
        <f>INDEX('Cap Rates &amp; Allocations'!$B$18:$O$35,MATCH(ARA_Capacity_Credits!$C7,'Cap Rates &amp; Allocations'!$B$18:$B$35,0),MATCH(ARA_Capacity_Credits!$B$3,'Cap Rates &amp; Allocations'!#REF!,0))</f>
        <v>#REF!</v>
      </c>
      <c r="HW8" s="79" t="e">
        <f>INDEX('Cap Rates &amp; Allocations'!$B$18:$O$35,MATCH(ARA_Capacity_Credits!$C7,'Cap Rates &amp; Allocations'!$B$18:$B$35,0),MATCH(ARA_Capacity_Credits!$B$3,'Cap Rates &amp; Allocations'!#REF!,0))</f>
        <v>#REF!</v>
      </c>
      <c r="HX8" s="79" t="e">
        <f>INDEX('Cap Rates &amp; Allocations'!$B$18:$O$35,MATCH(ARA_Capacity_Credits!$C7,'Cap Rates &amp; Allocations'!$B$18:$B$35,0),MATCH(ARA_Capacity_Credits!$B$3,'Cap Rates &amp; Allocations'!#REF!,0))</f>
        <v>#REF!</v>
      </c>
      <c r="HY8" s="79" t="e">
        <f>INDEX('Cap Rates &amp; Allocations'!$B$18:$O$35,MATCH(ARA_Capacity_Credits!$C7,'Cap Rates &amp; Allocations'!$B$18:$B$35,0),MATCH(ARA_Capacity_Credits!$B$3,'Cap Rates &amp; Allocations'!#REF!,0))</f>
        <v>#REF!</v>
      </c>
      <c r="HZ8" s="79" t="e">
        <f>INDEX('Cap Rates &amp; Allocations'!$B$18:$O$35,MATCH(ARA_Capacity_Credits!$C7,'Cap Rates &amp; Allocations'!$B$18:$B$35,0),MATCH(ARA_Capacity_Credits!$B$3,'Cap Rates &amp; Allocations'!#REF!,0))</f>
        <v>#REF!</v>
      </c>
      <c r="IA8" s="79" t="e">
        <f>INDEX('Cap Rates &amp; Allocations'!$B$18:$O$35,MATCH(ARA_Capacity_Credits!$C7,'Cap Rates &amp; Allocations'!$B$18:$B$35,0),MATCH(ARA_Capacity_Credits!$B$3,'Cap Rates &amp; Allocations'!#REF!,0))</f>
        <v>#REF!</v>
      </c>
      <c r="IB8" s="79" t="e">
        <f>INDEX('Cap Rates &amp; Allocations'!$B$18:$O$35,MATCH(ARA_Capacity_Credits!$C7,'Cap Rates &amp; Allocations'!$B$18:$B$35,0),MATCH(ARA_Capacity_Credits!$B$3,'Cap Rates &amp; Allocations'!#REF!,0))</f>
        <v>#REF!</v>
      </c>
      <c r="IC8" s="79" t="e">
        <f>INDEX('Cap Rates &amp; Allocations'!$B$18:$O$35,MATCH(ARA_Capacity_Credits!$C7,'Cap Rates &amp; Allocations'!$B$18:$B$35,0),MATCH(ARA_Capacity_Credits!$B$3,'Cap Rates &amp; Allocations'!#REF!,0))</f>
        <v>#REF!</v>
      </c>
      <c r="ID8" s="79" t="e">
        <f>INDEX('Cap Rates &amp; Allocations'!$B$18:$O$35,MATCH(ARA_Capacity_Credits!$C7,'Cap Rates &amp; Allocations'!$B$18:$B$35,0),MATCH(ARA_Capacity_Credits!$B$3,'Cap Rates &amp; Allocations'!#REF!,0))</f>
        <v>#REF!</v>
      </c>
      <c r="IE8" s="79" t="e">
        <f>INDEX('Cap Rates &amp; Allocations'!$B$18:$O$35,MATCH(ARA_Capacity_Credits!$C7,'Cap Rates &amp; Allocations'!$B$18:$B$35,0),MATCH(ARA_Capacity_Credits!$B$3,'Cap Rates &amp; Allocations'!#REF!,0))</f>
        <v>#REF!</v>
      </c>
      <c r="IF8" s="79" t="e">
        <f>INDEX('Cap Rates &amp; Allocations'!$B$18:$O$35,MATCH(ARA_Capacity_Credits!$C7,'Cap Rates &amp; Allocations'!$B$18:$B$35,0),MATCH(ARA_Capacity_Credits!$B$3,'Cap Rates &amp; Allocations'!#REF!,0))</f>
        <v>#REF!</v>
      </c>
      <c r="IG8" s="79" t="e">
        <f>INDEX('Cap Rates &amp; Allocations'!$B$18:$O$35,MATCH(ARA_Capacity_Credits!$C7,'Cap Rates &amp; Allocations'!$B$18:$B$35,0),MATCH(ARA_Capacity_Credits!$B$3,'Cap Rates &amp; Allocations'!#REF!,0))</f>
        <v>#REF!</v>
      </c>
      <c r="IH8" s="79" t="e">
        <f>INDEX('Cap Rates &amp; Allocations'!$B$18:$O$35,MATCH(ARA_Capacity_Credits!$C7,'Cap Rates &amp; Allocations'!$B$18:$B$35,0),MATCH(ARA_Capacity_Credits!$B$3,'Cap Rates &amp; Allocations'!#REF!,0))</f>
        <v>#REF!</v>
      </c>
      <c r="II8" s="79" t="e">
        <f>INDEX('Cap Rates &amp; Allocations'!$B$18:$O$35,MATCH(ARA_Capacity_Credits!$C7,'Cap Rates &amp; Allocations'!$B$18:$B$35,0),MATCH(ARA_Capacity_Credits!$B$3,'Cap Rates &amp; Allocations'!#REF!,0))</f>
        <v>#REF!</v>
      </c>
      <c r="IJ8" s="79" t="e">
        <f>INDEX('Cap Rates &amp; Allocations'!$B$18:$O$35,MATCH(ARA_Capacity_Credits!$C7,'Cap Rates &amp; Allocations'!$B$18:$B$35,0),MATCH(ARA_Capacity_Credits!$B$3,'Cap Rates &amp; Allocations'!#REF!,0))</f>
        <v>#REF!</v>
      </c>
      <c r="IK8" s="79" t="e">
        <f>INDEX('Cap Rates &amp; Allocations'!$B$18:$O$35,MATCH(ARA_Capacity_Credits!$C7,'Cap Rates &amp; Allocations'!$B$18:$B$35,0),MATCH(ARA_Capacity_Credits!$B$3,'Cap Rates &amp; Allocations'!#REF!,0))</f>
        <v>#REF!</v>
      </c>
      <c r="IL8" s="79" t="e">
        <f>INDEX('Cap Rates &amp; Allocations'!$B$18:$O$35,MATCH(ARA_Capacity_Credits!$C7,'Cap Rates &amp; Allocations'!$B$18:$B$35,0),MATCH(ARA_Capacity_Credits!$B$3,'Cap Rates &amp; Allocations'!#REF!,0))</f>
        <v>#REF!</v>
      </c>
      <c r="IM8" s="79" t="e">
        <f>INDEX('Cap Rates &amp; Allocations'!$B$18:$O$35,MATCH(ARA_Capacity_Credits!$C7,'Cap Rates &amp; Allocations'!$B$18:$B$35,0),MATCH(ARA_Capacity_Credits!$B$3,'Cap Rates &amp; Allocations'!#REF!,0))</f>
        <v>#REF!</v>
      </c>
      <c r="IN8" s="79" t="e">
        <f>INDEX('Cap Rates &amp; Allocations'!$B$18:$O$35,MATCH(ARA_Capacity_Credits!$C7,'Cap Rates &amp; Allocations'!$B$18:$B$35,0),MATCH(ARA_Capacity_Credits!$B$3,'Cap Rates &amp; Allocations'!#REF!,0))</f>
        <v>#REF!</v>
      </c>
      <c r="IO8" s="79" t="e">
        <f>INDEX('Cap Rates &amp; Allocations'!$B$18:$O$35,MATCH(ARA_Capacity_Credits!$C7,'Cap Rates &amp; Allocations'!$B$18:$B$35,0),MATCH(ARA_Capacity_Credits!$B$3,'Cap Rates &amp; Allocations'!#REF!,0))</f>
        <v>#REF!</v>
      </c>
      <c r="IP8" s="79" t="e">
        <f>INDEX('Cap Rates &amp; Allocations'!$B$18:$O$35,MATCH(ARA_Capacity_Credits!$C7,'Cap Rates &amp; Allocations'!$B$18:$B$35,0),MATCH(ARA_Capacity_Credits!$B$3,'Cap Rates &amp; Allocations'!#REF!,0))</f>
        <v>#REF!</v>
      </c>
      <c r="IQ8" s="79" t="e">
        <f>INDEX('Cap Rates &amp; Allocations'!$B$18:$O$35,MATCH(ARA_Capacity_Credits!$C7,'Cap Rates &amp; Allocations'!$B$18:$B$35,0),MATCH(ARA_Capacity_Credits!$B$3,'Cap Rates &amp; Allocations'!#REF!,0))</f>
        <v>#REF!</v>
      </c>
      <c r="IR8" s="79" t="e">
        <f>INDEX('Cap Rates &amp; Allocations'!$B$18:$O$35,MATCH(ARA_Capacity_Credits!$C7,'Cap Rates &amp; Allocations'!$B$18:$B$35,0),MATCH(ARA_Capacity_Credits!$B$3,'Cap Rates &amp; Allocations'!#REF!,0))</f>
        <v>#REF!</v>
      </c>
      <c r="IS8" s="79" t="e">
        <f>INDEX('Cap Rates &amp; Allocations'!$B$18:$O$35,MATCH(ARA_Capacity_Credits!$C7,'Cap Rates &amp; Allocations'!$B$18:$B$35,0),MATCH(ARA_Capacity_Credits!$B$3,'Cap Rates &amp; Allocations'!#REF!,0))</f>
        <v>#REF!</v>
      </c>
      <c r="IT8" s="79" t="e">
        <f>INDEX('Cap Rates &amp; Allocations'!$B$18:$O$35,MATCH(ARA_Capacity_Credits!$C7,'Cap Rates &amp; Allocations'!$B$18:$B$35,0),MATCH(ARA_Capacity_Credits!$B$3,'Cap Rates &amp; Allocations'!#REF!,0))</f>
        <v>#REF!</v>
      </c>
      <c r="IU8" s="79" t="e">
        <f>INDEX('Cap Rates &amp; Allocations'!$B$18:$O$35,MATCH(ARA_Capacity_Credits!$C7,'Cap Rates &amp; Allocations'!$B$18:$B$35,0),MATCH(ARA_Capacity_Credits!$B$3,'Cap Rates &amp; Allocations'!#REF!,0))</f>
        <v>#REF!</v>
      </c>
      <c r="IV8" s="79" t="e">
        <f>INDEX('Cap Rates &amp; Allocations'!$B$18:$O$35,MATCH(ARA_Capacity_Credits!$C7,'Cap Rates &amp; Allocations'!$B$18:$B$35,0),MATCH(ARA_Capacity_Credits!$B$3,'Cap Rates &amp; Allocations'!#REF!,0))</f>
        <v>#REF!</v>
      </c>
      <c r="IW8" s="75"/>
      <c r="IX8" s="74" t="str">
        <f t="shared" si="9"/>
        <v>Allocation %</v>
      </c>
      <c r="IY8" s="79" t="e">
        <f t="shared" si="10"/>
        <v>#REF!</v>
      </c>
      <c r="IZ8" s="79" t="e">
        <f t="shared" si="10"/>
        <v>#REF!</v>
      </c>
      <c r="JA8" s="79" t="e">
        <f t="shared" si="10"/>
        <v>#REF!</v>
      </c>
      <c r="JB8" s="79" t="e">
        <f t="shared" si="10"/>
        <v>#REF!</v>
      </c>
      <c r="JC8" s="79" t="e">
        <f t="shared" si="10"/>
        <v>#REF!</v>
      </c>
      <c r="JD8" s="79" t="e">
        <f t="shared" si="10"/>
        <v>#REF!</v>
      </c>
      <c r="JE8" s="79" t="e">
        <f t="shared" si="10"/>
        <v>#REF!</v>
      </c>
      <c r="JF8" s="79" t="e">
        <f t="shared" si="10"/>
        <v>#REF!</v>
      </c>
      <c r="JG8" s="79" t="e">
        <f t="shared" si="10"/>
        <v>#REF!</v>
      </c>
      <c r="JH8" s="79" t="e">
        <f t="shared" si="10"/>
        <v>#REF!</v>
      </c>
      <c r="JI8" s="79" t="e">
        <f t="shared" si="10"/>
        <v>#REF!</v>
      </c>
      <c r="JJ8" s="79" t="e">
        <f t="shared" si="10"/>
        <v>#REF!</v>
      </c>
      <c r="JK8" s="79" t="e">
        <f t="shared" si="10"/>
        <v>#REF!</v>
      </c>
      <c r="JL8" s="79" t="e">
        <f t="shared" si="10"/>
        <v>#REF!</v>
      </c>
      <c r="JM8" s="79" t="e">
        <f t="shared" si="10"/>
        <v>#REF!</v>
      </c>
      <c r="JN8" s="79" t="e">
        <f t="shared" si="10"/>
        <v>#REF!</v>
      </c>
      <c r="JO8" s="79" t="e">
        <f t="shared" si="11"/>
        <v>#REF!</v>
      </c>
      <c r="JP8" s="79" t="e">
        <f t="shared" si="11"/>
        <v>#REF!</v>
      </c>
      <c r="JQ8" s="79" t="e">
        <f t="shared" si="11"/>
        <v>#REF!</v>
      </c>
      <c r="JR8" s="79" t="e">
        <f t="shared" si="11"/>
        <v>#REF!</v>
      </c>
      <c r="JS8" s="79" t="e">
        <f t="shared" si="11"/>
        <v>#REF!</v>
      </c>
      <c r="JU8" s="77" t="str">
        <f>_xlfn.CONCAT(C7," ",D8)</f>
        <v>Kruger Hydro Allocation %</v>
      </c>
    </row>
    <row r="9" spans="2:281" s="76" customFormat="1" x14ac:dyDescent="0.25">
      <c r="B9" s="80"/>
      <c r="C9" s="80"/>
      <c r="D9" s="74" t="s">
        <v>91</v>
      </c>
      <c r="E9" s="81" t="e">
        <f>+E8*E7*1000</f>
        <v>#REF!</v>
      </c>
      <c r="F9" s="81" t="e">
        <f t="shared" ref="F9:BQ9" si="12">+F8*F7*1000</f>
        <v>#REF!</v>
      </c>
      <c r="G9" s="81" t="e">
        <f t="shared" si="12"/>
        <v>#REF!</v>
      </c>
      <c r="H9" s="81" t="e">
        <f t="shared" si="12"/>
        <v>#REF!</v>
      </c>
      <c r="I9" s="81" t="e">
        <f t="shared" si="12"/>
        <v>#REF!</v>
      </c>
      <c r="J9" s="81" t="e">
        <f t="shared" si="12"/>
        <v>#REF!</v>
      </c>
      <c r="K9" s="81" t="e">
        <f t="shared" si="12"/>
        <v>#REF!</v>
      </c>
      <c r="L9" s="81" t="e">
        <f t="shared" si="12"/>
        <v>#REF!</v>
      </c>
      <c r="M9" s="81" t="e">
        <f t="shared" si="12"/>
        <v>#REF!</v>
      </c>
      <c r="N9" s="81" t="e">
        <f t="shared" si="12"/>
        <v>#REF!</v>
      </c>
      <c r="O9" s="81" t="e">
        <f t="shared" si="12"/>
        <v>#REF!</v>
      </c>
      <c r="P9" s="81" t="e">
        <f t="shared" si="12"/>
        <v>#REF!</v>
      </c>
      <c r="Q9" s="81" t="e">
        <f t="shared" si="12"/>
        <v>#REF!</v>
      </c>
      <c r="R9" s="81" t="e">
        <f t="shared" si="12"/>
        <v>#REF!</v>
      </c>
      <c r="S9" s="81" t="e">
        <f t="shared" si="12"/>
        <v>#REF!</v>
      </c>
      <c r="T9" s="81" t="e">
        <f t="shared" si="12"/>
        <v>#REF!</v>
      </c>
      <c r="U9" s="81" t="e">
        <f t="shared" si="12"/>
        <v>#REF!</v>
      </c>
      <c r="V9" s="81" t="e">
        <f t="shared" si="12"/>
        <v>#REF!</v>
      </c>
      <c r="W9" s="81" t="e">
        <f t="shared" si="12"/>
        <v>#REF!</v>
      </c>
      <c r="X9" s="81" t="e">
        <f t="shared" si="12"/>
        <v>#REF!</v>
      </c>
      <c r="Y9" s="81" t="e">
        <f t="shared" si="12"/>
        <v>#REF!</v>
      </c>
      <c r="Z9" s="81" t="e">
        <f t="shared" si="12"/>
        <v>#REF!</v>
      </c>
      <c r="AA9" s="81" t="e">
        <f t="shared" si="12"/>
        <v>#REF!</v>
      </c>
      <c r="AB9" s="81" t="e">
        <f t="shared" si="12"/>
        <v>#REF!</v>
      </c>
      <c r="AC9" s="81" t="e">
        <f t="shared" si="12"/>
        <v>#REF!</v>
      </c>
      <c r="AD9" s="81" t="e">
        <f t="shared" si="12"/>
        <v>#REF!</v>
      </c>
      <c r="AE9" s="81" t="e">
        <f t="shared" si="12"/>
        <v>#REF!</v>
      </c>
      <c r="AF9" s="81" t="e">
        <f t="shared" si="12"/>
        <v>#REF!</v>
      </c>
      <c r="AG9" s="81" t="e">
        <f t="shared" si="12"/>
        <v>#REF!</v>
      </c>
      <c r="AH9" s="81" t="e">
        <f t="shared" si="12"/>
        <v>#REF!</v>
      </c>
      <c r="AI9" s="81" t="e">
        <f t="shared" si="12"/>
        <v>#REF!</v>
      </c>
      <c r="AJ9" s="81" t="e">
        <f t="shared" si="12"/>
        <v>#REF!</v>
      </c>
      <c r="AK9" s="81" t="e">
        <f t="shared" si="12"/>
        <v>#REF!</v>
      </c>
      <c r="AL9" s="81" t="e">
        <f t="shared" si="12"/>
        <v>#REF!</v>
      </c>
      <c r="AM9" s="81" t="e">
        <f t="shared" si="12"/>
        <v>#REF!</v>
      </c>
      <c r="AN9" s="81" t="e">
        <f t="shared" si="12"/>
        <v>#REF!</v>
      </c>
      <c r="AO9" s="81" t="e">
        <f t="shared" si="12"/>
        <v>#REF!</v>
      </c>
      <c r="AP9" s="81" t="e">
        <f t="shared" si="12"/>
        <v>#REF!</v>
      </c>
      <c r="AQ9" s="81" t="e">
        <f t="shared" si="12"/>
        <v>#REF!</v>
      </c>
      <c r="AR9" s="81" t="e">
        <f t="shared" si="12"/>
        <v>#REF!</v>
      </c>
      <c r="AS9" s="81" t="e">
        <f t="shared" si="12"/>
        <v>#REF!</v>
      </c>
      <c r="AT9" s="81" t="e">
        <f t="shared" si="12"/>
        <v>#REF!</v>
      </c>
      <c r="AU9" s="81" t="e">
        <f t="shared" si="12"/>
        <v>#REF!</v>
      </c>
      <c r="AV9" s="81" t="e">
        <f t="shared" si="12"/>
        <v>#REF!</v>
      </c>
      <c r="AW9" s="81" t="e">
        <f t="shared" si="12"/>
        <v>#REF!</v>
      </c>
      <c r="AX9" s="81" t="e">
        <f t="shared" si="12"/>
        <v>#REF!</v>
      </c>
      <c r="AY9" s="81" t="e">
        <f t="shared" si="12"/>
        <v>#REF!</v>
      </c>
      <c r="AZ9" s="81" t="e">
        <f t="shared" si="12"/>
        <v>#REF!</v>
      </c>
      <c r="BA9" s="81" t="e">
        <f t="shared" si="12"/>
        <v>#REF!</v>
      </c>
      <c r="BB9" s="81" t="e">
        <f t="shared" si="12"/>
        <v>#REF!</v>
      </c>
      <c r="BC9" s="81" t="e">
        <f t="shared" si="12"/>
        <v>#REF!</v>
      </c>
      <c r="BD9" s="81" t="e">
        <f t="shared" si="12"/>
        <v>#REF!</v>
      </c>
      <c r="BE9" s="81" t="e">
        <f t="shared" si="12"/>
        <v>#REF!</v>
      </c>
      <c r="BF9" s="81" t="e">
        <f t="shared" si="12"/>
        <v>#REF!</v>
      </c>
      <c r="BG9" s="81" t="e">
        <f t="shared" si="12"/>
        <v>#REF!</v>
      </c>
      <c r="BH9" s="81" t="e">
        <f t="shared" si="12"/>
        <v>#REF!</v>
      </c>
      <c r="BI9" s="81" t="e">
        <f t="shared" si="12"/>
        <v>#REF!</v>
      </c>
      <c r="BJ9" s="81" t="e">
        <f t="shared" si="12"/>
        <v>#REF!</v>
      </c>
      <c r="BK9" s="81" t="e">
        <f t="shared" si="12"/>
        <v>#REF!</v>
      </c>
      <c r="BL9" s="81" t="e">
        <f t="shared" si="12"/>
        <v>#REF!</v>
      </c>
      <c r="BM9" s="81" t="e">
        <f t="shared" si="12"/>
        <v>#REF!</v>
      </c>
      <c r="BN9" s="81" t="e">
        <f t="shared" si="12"/>
        <v>#REF!</v>
      </c>
      <c r="BO9" s="81" t="e">
        <f t="shared" si="12"/>
        <v>#REF!</v>
      </c>
      <c r="BP9" s="81" t="e">
        <f t="shared" si="12"/>
        <v>#REF!</v>
      </c>
      <c r="BQ9" s="81" t="e">
        <f t="shared" si="12"/>
        <v>#REF!</v>
      </c>
      <c r="BR9" s="81" t="e">
        <f t="shared" ref="BR9:EC9" si="13">+BR8*BR7*1000</f>
        <v>#REF!</v>
      </c>
      <c r="BS9" s="81" t="e">
        <f t="shared" si="13"/>
        <v>#REF!</v>
      </c>
      <c r="BT9" s="81" t="e">
        <f t="shared" si="13"/>
        <v>#REF!</v>
      </c>
      <c r="BU9" s="81" t="e">
        <f t="shared" si="13"/>
        <v>#REF!</v>
      </c>
      <c r="BV9" s="81" t="e">
        <f t="shared" si="13"/>
        <v>#REF!</v>
      </c>
      <c r="BW9" s="81" t="e">
        <f t="shared" si="13"/>
        <v>#REF!</v>
      </c>
      <c r="BX9" s="81" t="e">
        <f t="shared" si="13"/>
        <v>#REF!</v>
      </c>
      <c r="BY9" s="81" t="e">
        <f t="shared" si="13"/>
        <v>#REF!</v>
      </c>
      <c r="BZ9" s="81" t="e">
        <f t="shared" si="13"/>
        <v>#REF!</v>
      </c>
      <c r="CA9" s="81" t="e">
        <f t="shared" si="13"/>
        <v>#REF!</v>
      </c>
      <c r="CB9" s="81" t="e">
        <f t="shared" si="13"/>
        <v>#REF!</v>
      </c>
      <c r="CC9" s="81" t="e">
        <f t="shared" si="13"/>
        <v>#REF!</v>
      </c>
      <c r="CD9" s="81" t="e">
        <f t="shared" si="13"/>
        <v>#REF!</v>
      </c>
      <c r="CE9" s="81" t="e">
        <f t="shared" si="13"/>
        <v>#REF!</v>
      </c>
      <c r="CF9" s="81" t="e">
        <f t="shared" si="13"/>
        <v>#REF!</v>
      </c>
      <c r="CG9" s="81" t="e">
        <f t="shared" si="13"/>
        <v>#REF!</v>
      </c>
      <c r="CH9" s="81" t="e">
        <f t="shared" si="13"/>
        <v>#REF!</v>
      </c>
      <c r="CI9" s="81" t="e">
        <f t="shared" si="13"/>
        <v>#REF!</v>
      </c>
      <c r="CJ9" s="81" t="e">
        <f t="shared" si="13"/>
        <v>#REF!</v>
      </c>
      <c r="CK9" s="81" t="e">
        <f t="shared" si="13"/>
        <v>#REF!</v>
      </c>
      <c r="CL9" s="81" t="e">
        <f t="shared" si="13"/>
        <v>#REF!</v>
      </c>
      <c r="CM9" s="81" t="e">
        <f t="shared" si="13"/>
        <v>#REF!</v>
      </c>
      <c r="CN9" s="81" t="e">
        <f t="shared" si="13"/>
        <v>#REF!</v>
      </c>
      <c r="CO9" s="81" t="e">
        <f t="shared" si="13"/>
        <v>#REF!</v>
      </c>
      <c r="CP9" s="81" t="e">
        <f t="shared" si="13"/>
        <v>#REF!</v>
      </c>
      <c r="CQ9" s="81" t="e">
        <f t="shared" si="13"/>
        <v>#REF!</v>
      </c>
      <c r="CR9" s="81" t="e">
        <f t="shared" si="13"/>
        <v>#REF!</v>
      </c>
      <c r="CS9" s="81" t="e">
        <f t="shared" si="13"/>
        <v>#REF!</v>
      </c>
      <c r="CT9" s="81" t="e">
        <f t="shared" si="13"/>
        <v>#REF!</v>
      </c>
      <c r="CU9" s="81" t="e">
        <f t="shared" si="13"/>
        <v>#REF!</v>
      </c>
      <c r="CV9" s="81" t="e">
        <f t="shared" si="13"/>
        <v>#REF!</v>
      </c>
      <c r="CW9" s="81" t="e">
        <f t="shared" si="13"/>
        <v>#REF!</v>
      </c>
      <c r="CX9" s="81" t="e">
        <f t="shared" si="13"/>
        <v>#REF!</v>
      </c>
      <c r="CY9" s="81" t="e">
        <f t="shared" si="13"/>
        <v>#REF!</v>
      </c>
      <c r="CZ9" s="81" t="e">
        <f t="shared" si="13"/>
        <v>#REF!</v>
      </c>
      <c r="DA9" s="81" t="e">
        <f t="shared" si="13"/>
        <v>#REF!</v>
      </c>
      <c r="DB9" s="81" t="e">
        <f t="shared" si="13"/>
        <v>#REF!</v>
      </c>
      <c r="DC9" s="81" t="e">
        <f t="shared" si="13"/>
        <v>#REF!</v>
      </c>
      <c r="DD9" s="81" t="e">
        <f t="shared" si="13"/>
        <v>#REF!</v>
      </c>
      <c r="DE9" s="81" t="e">
        <f t="shared" si="13"/>
        <v>#REF!</v>
      </c>
      <c r="DF9" s="81" t="e">
        <f t="shared" si="13"/>
        <v>#REF!</v>
      </c>
      <c r="DG9" s="81" t="e">
        <f t="shared" si="13"/>
        <v>#REF!</v>
      </c>
      <c r="DH9" s="81" t="e">
        <f t="shared" si="13"/>
        <v>#REF!</v>
      </c>
      <c r="DI9" s="81" t="e">
        <f t="shared" si="13"/>
        <v>#REF!</v>
      </c>
      <c r="DJ9" s="81" t="e">
        <f t="shared" si="13"/>
        <v>#REF!</v>
      </c>
      <c r="DK9" s="81" t="e">
        <f t="shared" si="13"/>
        <v>#REF!</v>
      </c>
      <c r="DL9" s="81" t="e">
        <f t="shared" si="13"/>
        <v>#REF!</v>
      </c>
      <c r="DM9" s="81" t="e">
        <f t="shared" si="13"/>
        <v>#REF!</v>
      </c>
      <c r="DN9" s="81" t="e">
        <f t="shared" si="13"/>
        <v>#REF!</v>
      </c>
      <c r="DO9" s="81" t="e">
        <f t="shared" si="13"/>
        <v>#REF!</v>
      </c>
      <c r="DP9" s="81" t="e">
        <f t="shared" si="13"/>
        <v>#REF!</v>
      </c>
      <c r="DQ9" s="81" t="e">
        <f t="shared" si="13"/>
        <v>#REF!</v>
      </c>
      <c r="DR9" s="81" t="e">
        <f t="shared" si="13"/>
        <v>#REF!</v>
      </c>
      <c r="DS9" s="81" t="e">
        <f t="shared" si="13"/>
        <v>#REF!</v>
      </c>
      <c r="DT9" s="81" t="e">
        <f t="shared" si="13"/>
        <v>#REF!</v>
      </c>
      <c r="DU9" s="81" t="e">
        <f t="shared" si="13"/>
        <v>#REF!</v>
      </c>
      <c r="DV9" s="81" t="e">
        <f t="shared" si="13"/>
        <v>#REF!</v>
      </c>
      <c r="DW9" s="81" t="e">
        <f t="shared" si="13"/>
        <v>#REF!</v>
      </c>
      <c r="DX9" s="81" t="e">
        <f t="shared" si="13"/>
        <v>#REF!</v>
      </c>
      <c r="DY9" s="81" t="e">
        <f t="shared" si="13"/>
        <v>#REF!</v>
      </c>
      <c r="DZ9" s="81" t="e">
        <f t="shared" si="13"/>
        <v>#REF!</v>
      </c>
      <c r="EA9" s="81" t="e">
        <f t="shared" si="13"/>
        <v>#REF!</v>
      </c>
      <c r="EB9" s="81" t="e">
        <f t="shared" si="13"/>
        <v>#REF!</v>
      </c>
      <c r="EC9" s="81" t="e">
        <f t="shared" si="13"/>
        <v>#REF!</v>
      </c>
      <c r="ED9" s="81" t="e">
        <f t="shared" ref="ED9:GO9" si="14">+ED8*ED7*1000</f>
        <v>#REF!</v>
      </c>
      <c r="EE9" s="81" t="e">
        <f t="shared" si="14"/>
        <v>#REF!</v>
      </c>
      <c r="EF9" s="81" t="e">
        <f t="shared" si="14"/>
        <v>#REF!</v>
      </c>
      <c r="EG9" s="81" t="e">
        <f t="shared" si="14"/>
        <v>#REF!</v>
      </c>
      <c r="EH9" s="81" t="e">
        <f t="shared" si="14"/>
        <v>#REF!</v>
      </c>
      <c r="EI9" s="81" t="e">
        <f t="shared" si="14"/>
        <v>#REF!</v>
      </c>
      <c r="EJ9" s="81" t="e">
        <f t="shared" si="14"/>
        <v>#REF!</v>
      </c>
      <c r="EK9" s="81" t="e">
        <f t="shared" si="14"/>
        <v>#REF!</v>
      </c>
      <c r="EL9" s="81" t="e">
        <f t="shared" si="14"/>
        <v>#REF!</v>
      </c>
      <c r="EM9" s="81" t="e">
        <f t="shared" si="14"/>
        <v>#REF!</v>
      </c>
      <c r="EN9" s="81" t="e">
        <f t="shared" si="14"/>
        <v>#REF!</v>
      </c>
      <c r="EO9" s="81" t="e">
        <f t="shared" si="14"/>
        <v>#REF!</v>
      </c>
      <c r="EP9" s="81" t="e">
        <f t="shared" si="14"/>
        <v>#REF!</v>
      </c>
      <c r="EQ9" s="81" t="e">
        <f t="shared" si="14"/>
        <v>#REF!</v>
      </c>
      <c r="ER9" s="81" t="e">
        <f t="shared" si="14"/>
        <v>#REF!</v>
      </c>
      <c r="ES9" s="81" t="e">
        <f t="shared" si="14"/>
        <v>#REF!</v>
      </c>
      <c r="ET9" s="81" t="e">
        <f t="shared" si="14"/>
        <v>#REF!</v>
      </c>
      <c r="EU9" s="81" t="e">
        <f t="shared" si="14"/>
        <v>#REF!</v>
      </c>
      <c r="EV9" s="81" t="e">
        <f t="shared" si="14"/>
        <v>#REF!</v>
      </c>
      <c r="EW9" s="81" t="e">
        <f t="shared" si="14"/>
        <v>#REF!</v>
      </c>
      <c r="EX9" s="81" t="e">
        <f t="shared" si="14"/>
        <v>#REF!</v>
      </c>
      <c r="EY9" s="81" t="e">
        <f t="shared" si="14"/>
        <v>#REF!</v>
      </c>
      <c r="EZ9" s="81" t="e">
        <f t="shared" si="14"/>
        <v>#REF!</v>
      </c>
      <c r="FA9" s="81" t="e">
        <f t="shared" si="14"/>
        <v>#REF!</v>
      </c>
      <c r="FB9" s="81" t="e">
        <f t="shared" si="14"/>
        <v>#REF!</v>
      </c>
      <c r="FC9" s="81" t="e">
        <f t="shared" si="14"/>
        <v>#REF!</v>
      </c>
      <c r="FD9" s="81" t="e">
        <f t="shared" si="14"/>
        <v>#REF!</v>
      </c>
      <c r="FE9" s="81" t="e">
        <f t="shared" si="14"/>
        <v>#REF!</v>
      </c>
      <c r="FF9" s="81" t="e">
        <f t="shared" si="14"/>
        <v>#REF!</v>
      </c>
      <c r="FG9" s="81" t="e">
        <f t="shared" si="14"/>
        <v>#REF!</v>
      </c>
      <c r="FH9" s="81" t="e">
        <f t="shared" si="14"/>
        <v>#REF!</v>
      </c>
      <c r="FI9" s="81" t="e">
        <f t="shared" si="14"/>
        <v>#REF!</v>
      </c>
      <c r="FJ9" s="81" t="e">
        <f t="shared" si="14"/>
        <v>#REF!</v>
      </c>
      <c r="FK9" s="81" t="e">
        <f t="shared" si="14"/>
        <v>#REF!</v>
      </c>
      <c r="FL9" s="81" t="e">
        <f t="shared" si="14"/>
        <v>#REF!</v>
      </c>
      <c r="FM9" s="81" t="e">
        <f t="shared" si="14"/>
        <v>#REF!</v>
      </c>
      <c r="FN9" s="81" t="e">
        <f t="shared" si="14"/>
        <v>#REF!</v>
      </c>
      <c r="FO9" s="81" t="e">
        <f t="shared" si="14"/>
        <v>#REF!</v>
      </c>
      <c r="FP9" s="81" t="e">
        <f t="shared" si="14"/>
        <v>#REF!</v>
      </c>
      <c r="FQ9" s="81" t="e">
        <f t="shared" si="14"/>
        <v>#REF!</v>
      </c>
      <c r="FR9" s="81" t="e">
        <f t="shared" si="14"/>
        <v>#REF!</v>
      </c>
      <c r="FS9" s="81" t="e">
        <f t="shared" si="14"/>
        <v>#REF!</v>
      </c>
      <c r="FT9" s="81" t="e">
        <f t="shared" si="14"/>
        <v>#REF!</v>
      </c>
      <c r="FU9" s="81" t="e">
        <f t="shared" si="14"/>
        <v>#REF!</v>
      </c>
      <c r="FV9" s="81" t="e">
        <f t="shared" si="14"/>
        <v>#REF!</v>
      </c>
      <c r="FW9" s="81" t="e">
        <f t="shared" si="14"/>
        <v>#REF!</v>
      </c>
      <c r="FX9" s="81" t="e">
        <f t="shared" si="14"/>
        <v>#REF!</v>
      </c>
      <c r="FY9" s="81" t="e">
        <f t="shared" si="14"/>
        <v>#REF!</v>
      </c>
      <c r="FZ9" s="81" t="e">
        <f t="shared" si="14"/>
        <v>#REF!</v>
      </c>
      <c r="GA9" s="81" t="e">
        <f t="shared" si="14"/>
        <v>#REF!</v>
      </c>
      <c r="GB9" s="81" t="e">
        <f t="shared" si="14"/>
        <v>#REF!</v>
      </c>
      <c r="GC9" s="81" t="e">
        <f t="shared" si="14"/>
        <v>#REF!</v>
      </c>
      <c r="GD9" s="81" t="e">
        <f t="shared" si="14"/>
        <v>#REF!</v>
      </c>
      <c r="GE9" s="81" t="e">
        <f t="shared" si="14"/>
        <v>#REF!</v>
      </c>
      <c r="GF9" s="81" t="e">
        <f t="shared" si="14"/>
        <v>#REF!</v>
      </c>
      <c r="GG9" s="81" t="e">
        <f t="shared" si="14"/>
        <v>#REF!</v>
      </c>
      <c r="GH9" s="81" t="e">
        <f t="shared" si="14"/>
        <v>#REF!</v>
      </c>
      <c r="GI9" s="81" t="e">
        <f t="shared" si="14"/>
        <v>#REF!</v>
      </c>
      <c r="GJ9" s="81" t="e">
        <f t="shared" si="14"/>
        <v>#REF!</v>
      </c>
      <c r="GK9" s="81" t="e">
        <f t="shared" si="14"/>
        <v>#REF!</v>
      </c>
      <c r="GL9" s="81" t="e">
        <f t="shared" si="14"/>
        <v>#REF!</v>
      </c>
      <c r="GM9" s="81" t="e">
        <f t="shared" si="14"/>
        <v>#REF!</v>
      </c>
      <c r="GN9" s="81" t="e">
        <f t="shared" si="14"/>
        <v>#REF!</v>
      </c>
      <c r="GO9" s="81" t="e">
        <f t="shared" si="14"/>
        <v>#REF!</v>
      </c>
      <c r="GP9" s="81" t="e">
        <f t="shared" ref="GP9:IV9" si="15">+GP8*GP7*1000</f>
        <v>#REF!</v>
      </c>
      <c r="GQ9" s="81" t="e">
        <f t="shared" si="15"/>
        <v>#REF!</v>
      </c>
      <c r="GR9" s="81" t="e">
        <f t="shared" si="15"/>
        <v>#REF!</v>
      </c>
      <c r="GS9" s="81" t="e">
        <f t="shared" si="15"/>
        <v>#REF!</v>
      </c>
      <c r="GT9" s="81" t="e">
        <f t="shared" si="15"/>
        <v>#REF!</v>
      </c>
      <c r="GU9" s="81" t="e">
        <f t="shared" si="15"/>
        <v>#REF!</v>
      </c>
      <c r="GV9" s="81" t="e">
        <f t="shared" si="15"/>
        <v>#REF!</v>
      </c>
      <c r="GW9" s="81" t="e">
        <f t="shared" si="15"/>
        <v>#REF!</v>
      </c>
      <c r="GX9" s="81" t="e">
        <f t="shared" si="15"/>
        <v>#REF!</v>
      </c>
      <c r="GY9" s="81" t="e">
        <f t="shared" si="15"/>
        <v>#REF!</v>
      </c>
      <c r="GZ9" s="81" t="e">
        <f t="shared" si="15"/>
        <v>#REF!</v>
      </c>
      <c r="HA9" s="81" t="e">
        <f t="shared" si="15"/>
        <v>#REF!</v>
      </c>
      <c r="HB9" s="81" t="e">
        <f t="shared" si="15"/>
        <v>#REF!</v>
      </c>
      <c r="HC9" s="81" t="e">
        <f t="shared" si="15"/>
        <v>#REF!</v>
      </c>
      <c r="HD9" s="81" t="e">
        <f t="shared" si="15"/>
        <v>#REF!</v>
      </c>
      <c r="HE9" s="81" t="e">
        <f t="shared" si="15"/>
        <v>#REF!</v>
      </c>
      <c r="HF9" s="81" t="e">
        <f t="shared" si="15"/>
        <v>#REF!</v>
      </c>
      <c r="HG9" s="81" t="e">
        <f t="shared" si="15"/>
        <v>#REF!</v>
      </c>
      <c r="HH9" s="81" t="e">
        <f t="shared" si="15"/>
        <v>#REF!</v>
      </c>
      <c r="HI9" s="81" t="e">
        <f t="shared" si="15"/>
        <v>#REF!</v>
      </c>
      <c r="HJ9" s="81" t="e">
        <f t="shared" si="15"/>
        <v>#REF!</v>
      </c>
      <c r="HK9" s="81" t="e">
        <f t="shared" si="15"/>
        <v>#REF!</v>
      </c>
      <c r="HL9" s="81" t="e">
        <f t="shared" si="15"/>
        <v>#REF!</v>
      </c>
      <c r="HM9" s="81" t="e">
        <f t="shared" si="15"/>
        <v>#REF!</v>
      </c>
      <c r="HN9" s="81" t="e">
        <f t="shared" si="15"/>
        <v>#REF!</v>
      </c>
      <c r="HO9" s="81" t="e">
        <f t="shared" si="15"/>
        <v>#REF!</v>
      </c>
      <c r="HP9" s="81" t="e">
        <f t="shared" si="15"/>
        <v>#REF!</v>
      </c>
      <c r="HQ9" s="81" t="e">
        <f t="shared" si="15"/>
        <v>#REF!</v>
      </c>
      <c r="HR9" s="81" t="e">
        <f t="shared" si="15"/>
        <v>#REF!</v>
      </c>
      <c r="HS9" s="81" t="e">
        <f t="shared" si="15"/>
        <v>#REF!</v>
      </c>
      <c r="HT9" s="81" t="e">
        <f t="shared" si="15"/>
        <v>#REF!</v>
      </c>
      <c r="HU9" s="81" t="e">
        <f t="shared" si="15"/>
        <v>#REF!</v>
      </c>
      <c r="HV9" s="81" t="e">
        <f t="shared" si="15"/>
        <v>#REF!</v>
      </c>
      <c r="HW9" s="81" t="e">
        <f t="shared" si="15"/>
        <v>#REF!</v>
      </c>
      <c r="HX9" s="81" t="e">
        <f t="shared" si="15"/>
        <v>#REF!</v>
      </c>
      <c r="HY9" s="81" t="e">
        <f t="shared" si="15"/>
        <v>#REF!</v>
      </c>
      <c r="HZ9" s="81" t="e">
        <f t="shared" si="15"/>
        <v>#REF!</v>
      </c>
      <c r="IA9" s="81" t="e">
        <f t="shared" si="15"/>
        <v>#REF!</v>
      </c>
      <c r="IB9" s="81" t="e">
        <f t="shared" si="15"/>
        <v>#REF!</v>
      </c>
      <c r="IC9" s="81" t="e">
        <f t="shared" si="15"/>
        <v>#REF!</v>
      </c>
      <c r="ID9" s="81" t="e">
        <f t="shared" si="15"/>
        <v>#REF!</v>
      </c>
      <c r="IE9" s="81" t="e">
        <f t="shared" si="15"/>
        <v>#REF!</v>
      </c>
      <c r="IF9" s="81" t="e">
        <f t="shared" si="15"/>
        <v>#REF!</v>
      </c>
      <c r="IG9" s="81" t="e">
        <f t="shared" si="15"/>
        <v>#REF!</v>
      </c>
      <c r="IH9" s="81" t="e">
        <f t="shared" si="15"/>
        <v>#REF!</v>
      </c>
      <c r="II9" s="81" t="e">
        <f t="shared" si="15"/>
        <v>#REF!</v>
      </c>
      <c r="IJ9" s="81" t="e">
        <f t="shared" si="15"/>
        <v>#REF!</v>
      </c>
      <c r="IK9" s="81" t="e">
        <f t="shared" si="15"/>
        <v>#REF!</v>
      </c>
      <c r="IL9" s="81" t="e">
        <f t="shared" si="15"/>
        <v>#REF!</v>
      </c>
      <c r="IM9" s="81" t="e">
        <f t="shared" si="15"/>
        <v>#REF!</v>
      </c>
      <c r="IN9" s="81" t="e">
        <f t="shared" si="15"/>
        <v>#REF!</v>
      </c>
      <c r="IO9" s="81" t="e">
        <f t="shared" si="15"/>
        <v>#REF!</v>
      </c>
      <c r="IP9" s="81" t="e">
        <f t="shared" si="15"/>
        <v>#REF!</v>
      </c>
      <c r="IQ9" s="81" t="e">
        <f t="shared" si="15"/>
        <v>#REF!</v>
      </c>
      <c r="IR9" s="81" t="e">
        <f t="shared" si="15"/>
        <v>#REF!</v>
      </c>
      <c r="IS9" s="81" t="e">
        <f t="shared" si="15"/>
        <v>#REF!</v>
      </c>
      <c r="IT9" s="81" t="e">
        <f t="shared" si="15"/>
        <v>#REF!</v>
      </c>
      <c r="IU9" s="81" t="e">
        <f t="shared" si="15"/>
        <v>#REF!</v>
      </c>
      <c r="IV9" s="81" t="e">
        <f t="shared" si="15"/>
        <v>#REF!</v>
      </c>
      <c r="IX9" s="74" t="str">
        <f t="shared" si="9"/>
        <v>Capacity (kW)</v>
      </c>
      <c r="IY9" s="82" t="e">
        <f t="shared" si="10"/>
        <v>#REF!</v>
      </c>
      <c r="IZ9" s="82" t="e">
        <f t="shared" si="10"/>
        <v>#REF!</v>
      </c>
      <c r="JA9" s="82" t="e">
        <f t="shared" si="10"/>
        <v>#REF!</v>
      </c>
      <c r="JB9" s="82" t="e">
        <f t="shared" si="10"/>
        <v>#REF!</v>
      </c>
      <c r="JC9" s="82" t="e">
        <f t="shared" si="10"/>
        <v>#REF!</v>
      </c>
      <c r="JD9" s="82" t="e">
        <f t="shared" si="10"/>
        <v>#REF!</v>
      </c>
      <c r="JE9" s="82" t="e">
        <f t="shared" si="10"/>
        <v>#REF!</v>
      </c>
      <c r="JF9" s="82" t="e">
        <f t="shared" si="10"/>
        <v>#REF!</v>
      </c>
      <c r="JG9" s="82" t="e">
        <f t="shared" si="10"/>
        <v>#REF!</v>
      </c>
      <c r="JH9" s="82" t="e">
        <f t="shared" si="10"/>
        <v>#REF!</v>
      </c>
      <c r="JI9" s="82" t="e">
        <f t="shared" si="10"/>
        <v>#REF!</v>
      </c>
      <c r="JJ9" s="82" t="e">
        <f t="shared" si="10"/>
        <v>#REF!</v>
      </c>
      <c r="JK9" s="82" t="e">
        <f t="shared" si="10"/>
        <v>#REF!</v>
      </c>
      <c r="JL9" s="82" t="e">
        <f t="shared" si="10"/>
        <v>#REF!</v>
      </c>
      <c r="JM9" s="82" t="e">
        <f t="shared" si="10"/>
        <v>#REF!</v>
      </c>
      <c r="JN9" s="82" t="e">
        <f t="shared" si="10"/>
        <v>#REF!</v>
      </c>
      <c r="JO9" s="82" t="e">
        <f t="shared" si="11"/>
        <v>#REF!</v>
      </c>
      <c r="JP9" s="82" t="e">
        <f t="shared" si="11"/>
        <v>#REF!</v>
      </c>
      <c r="JQ9" s="82" t="e">
        <f t="shared" si="11"/>
        <v>#REF!</v>
      </c>
      <c r="JR9" s="82" t="e">
        <f t="shared" si="11"/>
        <v>#REF!</v>
      </c>
      <c r="JS9" s="82" t="e">
        <f t="shared" si="11"/>
        <v>#REF!</v>
      </c>
      <c r="JU9" s="77" t="str">
        <f>_xlfn.CONCAT(C7," ",D9)</f>
        <v>Kruger Hydro Capacity (kW)</v>
      </c>
    </row>
    <row r="10" spans="2:281" s="76" customFormat="1" x14ac:dyDescent="0.25">
      <c r="C10" s="78"/>
      <c r="D10" s="74" t="s">
        <v>1</v>
      </c>
      <c r="E10" s="83">
        <v>2.99</v>
      </c>
      <c r="F10" s="83">
        <v>2.99</v>
      </c>
      <c r="G10" s="83">
        <v>2.99</v>
      </c>
      <c r="H10" s="83">
        <v>2.99</v>
      </c>
      <c r="I10" s="83">
        <v>2.99</v>
      </c>
      <c r="J10" s="83" t="e">
        <f>+SUMIF(#REF!,ARA_Capacity_Credits!J$3,#REF!)</f>
        <v>#REF!</v>
      </c>
      <c r="K10" s="83" t="e">
        <f>+SUMIF(#REF!,ARA_Capacity_Credits!K$3,#REF!)</f>
        <v>#REF!</v>
      </c>
      <c r="L10" s="83" t="e">
        <f>+SUMIF(#REF!,ARA_Capacity_Credits!L$3,#REF!)</f>
        <v>#REF!</v>
      </c>
      <c r="M10" s="83" t="e">
        <f>+SUMIF(#REF!,ARA_Capacity_Credits!M$3,#REF!)</f>
        <v>#REF!</v>
      </c>
      <c r="N10" s="83" t="e">
        <f>+SUMIF(#REF!,ARA_Capacity_Credits!N$3,#REF!)</f>
        <v>#REF!</v>
      </c>
      <c r="O10" s="83" t="e">
        <f>+SUMIF(#REF!,ARA_Capacity_Credits!O$3,#REF!)</f>
        <v>#REF!</v>
      </c>
      <c r="P10" s="83" t="e">
        <f>+SUMIF(#REF!,ARA_Capacity_Credits!P$3,#REF!)</f>
        <v>#REF!</v>
      </c>
      <c r="Q10" s="83" t="e">
        <f>+SUMIF(#REF!,ARA_Capacity_Credits!Q$3,#REF!)</f>
        <v>#REF!</v>
      </c>
      <c r="R10" s="83" t="e">
        <f>+SUMIF(#REF!,ARA_Capacity_Credits!R$3,#REF!)</f>
        <v>#REF!</v>
      </c>
      <c r="S10" s="83" t="e">
        <f>+SUMIF(#REF!,ARA_Capacity_Credits!S$3,#REF!)</f>
        <v>#REF!</v>
      </c>
      <c r="T10" s="83" t="e">
        <f>+SUMIF(#REF!,ARA_Capacity_Credits!T$3,#REF!)</f>
        <v>#REF!</v>
      </c>
      <c r="U10" s="83" t="e">
        <f>+SUMIF(#REF!,ARA_Capacity_Credits!U$3,#REF!)</f>
        <v>#REF!</v>
      </c>
      <c r="V10" s="83" t="e">
        <f>+SUMIF(#REF!,ARA_Capacity_Credits!V$3,#REF!)</f>
        <v>#REF!</v>
      </c>
      <c r="W10" s="83" t="e">
        <f>+SUMIF(#REF!,ARA_Capacity_Credits!W$3,#REF!)</f>
        <v>#REF!</v>
      </c>
      <c r="X10" s="83" t="e">
        <f>+SUMIF(#REF!,ARA_Capacity_Credits!X$3,#REF!)</f>
        <v>#REF!</v>
      </c>
      <c r="Y10" s="83" t="e">
        <f>+SUMIF(#REF!,ARA_Capacity_Credits!Y$3,#REF!)</f>
        <v>#REF!</v>
      </c>
      <c r="Z10" s="83" t="e">
        <f>+SUMIF(#REF!,ARA_Capacity_Credits!Z$3,#REF!)</f>
        <v>#REF!</v>
      </c>
      <c r="AA10" s="83" t="e">
        <f>+SUMIF(#REF!,ARA_Capacity_Credits!AA$3,#REF!)</f>
        <v>#REF!</v>
      </c>
      <c r="AB10" s="83" t="e">
        <f>+SUMIF(#REF!,ARA_Capacity_Credits!AB$3,#REF!)</f>
        <v>#REF!</v>
      </c>
      <c r="AC10" s="83" t="e">
        <f>+SUMIF(#REF!,ARA_Capacity_Credits!AC$3,#REF!)</f>
        <v>#REF!</v>
      </c>
      <c r="AD10" s="83" t="e">
        <f>+SUMIF(#REF!,ARA_Capacity_Credits!AD$3,#REF!)</f>
        <v>#REF!</v>
      </c>
      <c r="AE10" s="83" t="e">
        <f>+SUMIF(#REF!,ARA_Capacity_Credits!AE$3,#REF!)</f>
        <v>#REF!</v>
      </c>
      <c r="AF10" s="83" t="e">
        <f>+SUMIF(#REF!,ARA_Capacity_Credits!AF$3,#REF!)</f>
        <v>#REF!</v>
      </c>
      <c r="AG10" s="83" t="e">
        <f>+SUMIF(#REF!,ARA_Capacity_Credits!AG$3,#REF!)</f>
        <v>#REF!</v>
      </c>
      <c r="AH10" s="83" t="e">
        <f>+SUMIF(#REF!,ARA_Capacity_Credits!AH$3,#REF!)</f>
        <v>#REF!</v>
      </c>
      <c r="AI10" s="83" t="e">
        <f>+SUMIF(#REF!,ARA_Capacity_Credits!AI$3,#REF!)</f>
        <v>#REF!</v>
      </c>
      <c r="AJ10" s="83" t="e">
        <f>+SUMIF(#REF!,ARA_Capacity_Credits!AJ$3,#REF!)</f>
        <v>#REF!</v>
      </c>
      <c r="AK10" s="83" t="e">
        <f>+SUMIF(#REF!,ARA_Capacity_Credits!AK$3,#REF!)</f>
        <v>#REF!</v>
      </c>
      <c r="AL10" s="83" t="e">
        <f>+SUMIF(#REF!,ARA_Capacity_Credits!AL$3,#REF!)</f>
        <v>#REF!</v>
      </c>
      <c r="AM10" s="83" t="e">
        <f>+SUMIF(#REF!,ARA_Capacity_Credits!AM$3,#REF!)</f>
        <v>#REF!</v>
      </c>
      <c r="AN10" s="83" t="e">
        <f>+SUMIF(#REF!,ARA_Capacity_Credits!AN$3,#REF!)</f>
        <v>#REF!</v>
      </c>
      <c r="AO10" s="83" t="e">
        <f>+SUMIF(#REF!,ARA_Capacity_Credits!AO$3,#REF!)</f>
        <v>#REF!</v>
      </c>
      <c r="AP10" s="83" t="e">
        <f>+SUMIF(#REF!,ARA_Capacity_Credits!AP$3,#REF!)</f>
        <v>#REF!</v>
      </c>
      <c r="AQ10" s="83" t="e">
        <f>+SUMIF(#REF!,ARA_Capacity_Credits!AQ$3,#REF!)</f>
        <v>#REF!</v>
      </c>
      <c r="AR10" s="83" t="e">
        <f>+SUMIF(#REF!,ARA_Capacity_Credits!AR$3,#REF!)</f>
        <v>#REF!</v>
      </c>
      <c r="AS10" s="83" t="e">
        <f>+SUMIF(#REF!,ARA_Capacity_Credits!AS$3,#REF!)</f>
        <v>#REF!</v>
      </c>
      <c r="AT10" s="83" t="e">
        <f>+SUMIF(#REF!,ARA_Capacity_Credits!AT$3,#REF!)</f>
        <v>#REF!</v>
      </c>
      <c r="AU10" s="83" t="e">
        <f>+SUMIF(#REF!,ARA_Capacity_Credits!AU$3,#REF!)</f>
        <v>#REF!</v>
      </c>
      <c r="AV10" s="83" t="e">
        <f>+SUMIF(#REF!,ARA_Capacity_Credits!AV$3,#REF!)</f>
        <v>#REF!</v>
      </c>
      <c r="AW10" s="83" t="e">
        <f>+SUMIF(#REF!,ARA_Capacity_Credits!AW$3,#REF!)</f>
        <v>#REF!</v>
      </c>
      <c r="AX10" s="83" t="e">
        <f>+SUMIF(#REF!,ARA_Capacity_Credits!AX$3,#REF!)</f>
        <v>#REF!</v>
      </c>
      <c r="AY10" s="83" t="e">
        <f>+SUMIF(#REF!,ARA_Capacity_Credits!AY$3,#REF!)</f>
        <v>#REF!</v>
      </c>
      <c r="AZ10" s="83" t="e">
        <f>+SUMIF(#REF!,ARA_Capacity_Credits!AZ$3,#REF!)</f>
        <v>#REF!</v>
      </c>
      <c r="BA10" s="83" t="e">
        <f>+SUMIF(#REF!,ARA_Capacity_Credits!BA$3,#REF!)</f>
        <v>#REF!</v>
      </c>
      <c r="BB10" s="83" t="e">
        <f>+SUMIF(#REF!,ARA_Capacity_Credits!BB$3,#REF!)</f>
        <v>#REF!</v>
      </c>
      <c r="BC10" s="83" t="e">
        <f>+SUMIF(#REF!,ARA_Capacity_Credits!BC$3,#REF!)</f>
        <v>#REF!</v>
      </c>
      <c r="BD10" s="83" t="e">
        <f>+SUMIF(#REF!,ARA_Capacity_Credits!BD$3,#REF!)</f>
        <v>#REF!</v>
      </c>
      <c r="BE10" s="83" t="e">
        <f>+SUMIF(#REF!,ARA_Capacity_Credits!BE$3,#REF!)</f>
        <v>#REF!</v>
      </c>
      <c r="BF10" s="83" t="e">
        <f>+SUMIF(#REF!,ARA_Capacity_Credits!BF$3,#REF!)</f>
        <v>#REF!</v>
      </c>
      <c r="BG10" s="83" t="e">
        <f>+SUMIF(#REF!,ARA_Capacity_Credits!BG$3,#REF!)</f>
        <v>#REF!</v>
      </c>
      <c r="BH10" s="83" t="e">
        <f>+SUMIF(#REF!,ARA_Capacity_Credits!BH$3,#REF!)</f>
        <v>#REF!</v>
      </c>
      <c r="BI10" s="83" t="e">
        <f>+SUMIF(#REF!,ARA_Capacity_Credits!BI$3,#REF!)</f>
        <v>#REF!</v>
      </c>
      <c r="BJ10" s="83" t="e">
        <f>+SUMIF(#REF!,ARA_Capacity_Credits!BJ$3,#REF!)</f>
        <v>#REF!</v>
      </c>
      <c r="BK10" s="83" t="e">
        <f>+SUMIF(#REF!,ARA_Capacity_Credits!BK$3,#REF!)</f>
        <v>#REF!</v>
      </c>
      <c r="BL10" s="83" t="e">
        <f>+SUMIF(#REF!,ARA_Capacity_Credits!BL$3,#REF!)</f>
        <v>#REF!</v>
      </c>
      <c r="BM10" s="83" t="e">
        <f>+SUMIF(#REF!,ARA_Capacity_Credits!BM$3,#REF!)</f>
        <v>#REF!</v>
      </c>
      <c r="BN10" s="83" t="e">
        <f>+SUMIF(#REF!,ARA_Capacity_Credits!BN$3,#REF!)</f>
        <v>#REF!</v>
      </c>
      <c r="BO10" s="83" t="e">
        <f>+SUMIF(#REF!,ARA_Capacity_Credits!BO$3,#REF!)</f>
        <v>#REF!</v>
      </c>
      <c r="BP10" s="83" t="e">
        <f>+SUMIF(#REF!,ARA_Capacity_Credits!BP$3,#REF!)</f>
        <v>#REF!</v>
      </c>
      <c r="BQ10" s="83" t="e">
        <f>+SUMIF(#REF!,ARA_Capacity_Credits!BQ$3,#REF!)</f>
        <v>#REF!</v>
      </c>
      <c r="BR10" s="83" t="e">
        <f>+SUMIF(#REF!,ARA_Capacity_Credits!BR$3,#REF!)</f>
        <v>#REF!</v>
      </c>
      <c r="BS10" s="83" t="e">
        <f>+SUMIF(#REF!,ARA_Capacity_Credits!BS$3,#REF!)</f>
        <v>#REF!</v>
      </c>
      <c r="BT10" s="83" t="e">
        <f>+SUMIF(#REF!,ARA_Capacity_Credits!BT$3,#REF!)</f>
        <v>#REF!</v>
      </c>
      <c r="BU10" s="83" t="e">
        <f>+SUMIF(#REF!,ARA_Capacity_Credits!BU$3,#REF!)</f>
        <v>#REF!</v>
      </c>
      <c r="BV10" s="83" t="e">
        <f>+SUMIF(#REF!,ARA_Capacity_Credits!BV$3,#REF!)</f>
        <v>#REF!</v>
      </c>
      <c r="BW10" s="83" t="e">
        <f>+SUMIF(#REF!,ARA_Capacity_Credits!BW$3,#REF!)</f>
        <v>#REF!</v>
      </c>
      <c r="BX10" s="83" t="e">
        <f>+SUMIF(#REF!,ARA_Capacity_Credits!BX$3,#REF!)</f>
        <v>#REF!</v>
      </c>
      <c r="BY10" s="83" t="e">
        <f>+SUMIF(#REF!,ARA_Capacity_Credits!BY$3,#REF!)</f>
        <v>#REF!</v>
      </c>
      <c r="BZ10" s="83" t="e">
        <f>+SUMIF(#REF!,ARA_Capacity_Credits!BZ$3,#REF!)</f>
        <v>#REF!</v>
      </c>
      <c r="CA10" s="83" t="e">
        <f>+SUMIF(#REF!,ARA_Capacity_Credits!CA$3,#REF!)</f>
        <v>#REF!</v>
      </c>
      <c r="CB10" s="83" t="e">
        <f>+SUMIF(#REF!,ARA_Capacity_Credits!CB$3,#REF!)</f>
        <v>#REF!</v>
      </c>
      <c r="CC10" s="83" t="e">
        <f>+SUMIF(#REF!,ARA_Capacity_Credits!CC$3,#REF!)</f>
        <v>#REF!</v>
      </c>
      <c r="CD10" s="83" t="e">
        <f>+SUMIF(#REF!,ARA_Capacity_Credits!CD$3,#REF!)</f>
        <v>#REF!</v>
      </c>
      <c r="CE10" s="83" t="e">
        <f>+SUMIF(#REF!,ARA_Capacity_Credits!CE$3,#REF!)</f>
        <v>#REF!</v>
      </c>
      <c r="CF10" s="83" t="e">
        <f>+SUMIF(#REF!,ARA_Capacity_Credits!CF$3,#REF!)</f>
        <v>#REF!</v>
      </c>
      <c r="CG10" s="83" t="e">
        <f>+SUMIF(#REF!,ARA_Capacity_Credits!CG$3,#REF!)</f>
        <v>#REF!</v>
      </c>
      <c r="CH10" s="83" t="e">
        <f>+SUMIF(#REF!,ARA_Capacity_Credits!CH$3,#REF!)</f>
        <v>#REF!</v>
      </c>
      <c r="CI10" s="83" t="e">
        <f>+SUMIF(#REF!,ARA_Capacity_Credits!CI$3,#REF!)</f>
        <v>#REF!</v>
      </c>
      <c r="CJ10" s="83" t="e">
        <f>+SUMIF(#REF!,ARA_Capacity_Credits!CJ$3,#REF!)</f>
        <v>#REF!</v>
      </c>
      <c r="CK10" s="83" t="e">
        <f>+SUMIF(#REF!,ARA_Capacity_Credits!CK$3,#REF!)</f>
        <v>#REF!</v>
      </c>
      <c r="CL10" s="83" t="e">
        <f>+SUMIF(#REF!,ARA_Capacity_Credits!CL$3,#REF!)</f>
        <v>#REF!</v>
      </c>
      <c r="CM10" s="83" t="e">
        <f>+SUMIF(#REF!,ARA_Capacity_Credits!CM$3,#REF!)</f>
        <v>#REF!</v>
      </c>
      <c r="CN10" s="83" t="e">
        <f>+SUMIF(#REF!,ARA_Capacity_Credits!CN$3,#REF!)</f>
        <v>#REF!</v>
      </c>
      <c r="CO10" s="83" t="e">
        <f>+SUMIF(#REF!,ARA_Capacity_Credits!CO$3,#REF!)</f>
        <v>#REF!</v>
      </c>
      <c r="CP10" s="83" t="e">
        <f>+SUMIF(#REF!,ARA_Capacity_Credits!CP$3,#REF!)</f>
        <v>#REF!</v>
      </c>
      <c r="CQ10" s="83" t="e">
        <f>+SUMIF(#REF!,ARA_Capacity_Credits!CQ$3,#REF!)</f>
        <v>#REF!</v>
      </c>
      <c r="CR10" s="83" t="e">
        <f>+SUMIF(#REF!,ARA_Capacity_Credits!CR$3,#REF!)</f>
        <v>#REF!</v>
      </c>
      <c r="CS10" s="83" t="e">
        <f>+SUMIF(#REF!,ARA_Capacity_Credits!CS$3,#REF!)</f>
        <v>#REF!</v>
      </c>
      <c r="CT10" s="83" t="e">
        <f>+SUMIF(#REF!,ARA_Capacity_Credits!CT$3,#REF!)</f>
        <v>#REF!</v>
      </c>
      <c r="CU10" s="83" t="e">
        <f>+SUMIF(#REF!,ARA_Capacity_Credits!CU$3,#REF!)</f>
        <v>#REF!</v>
      </c>
      <c r="CV10" s="83" t="e">
        <f>+SUMIF(#REF!,ARA_Capacity_Credits!CV$3,#REF!)</f>
        <v>#REF!</v>
      </c>
      <c r="CW10" s="83" t="e">
        <f>+SUMIF(#REF!,ARA_Capacity_Credits!CW$3,#REF!)</f>
        <v>#REF!</v>
      </c>
      <c r="CX10" s="83" t="e">
        <f>+SUMIF(#REF!,ARA_Capacity_Credits!CX$3,#REF!)</f>
        <v>#REF!</v>
      </c>
      <c r="CY10" s="83" t="e">
        <f>+SUMIF(#REF!,ARA_Capacity_Credits!CY$3,#REF!)</f>
        <v>#REF!</v>
      </c>
      <c r="CZ10" s="83" t="e">
        <f>+SUMIF(#REF!,ARA_Capacity_Credits!CZ$3,#REF!)</f>
        <v>#REF!</v>
      </c>
      <c r="DA10" s="83" t="e">
        <f>+SUMIF(#REF!,ARA_Capacity_Credits!DA$3,#REF!)</f>
        <v>#REF!</v>
      </c>
      <c r="DB10" s="83" t="e">
        <f>+SUMIF(#REF!,ARA_Capacity_Credits!DB$3,#REF!)</f>
        <v>#REF!</v>
      </c>
      <c r="DC10" s="83" t="e">
        <f>+SUMIF(#REF!,ARA_Capacity_Credits!DC$3,#REF!)</f>
        <v>#REF!</v>
      </c>
      <c r="DD10" s="83" t="e">
        <f>+SUMIF(#REF!,ARA_Capacity_Credits!DD$3,#REF!)</f>
        <v>#REF!</v>
      </c>
      <c r="DE10" s="83" t="e">
        <f>+SUMIF(#REF!,ARA_Capacity_Credits!DE$3,#REF!)</f>
        <v>#REF!</v>
      </c>
      <c r="DF10" s="83" t="e">
        <f>+SUMIF(#REF!,ARA_Capacity_Credits!DF$3,#REF!)</f>
        <v>#REF!</v>
      </c>
      <c r="DG10" s="83" t="e">
        <f>+SUMIF(#REF!,ARA_Capacity_Credits!DG$3,#REF!)</f>
        <v>#REF!</v>
      </c>
      <c r="DH10" s="83" t="e">
        <f>+SUMIF(#REF!,ARA_Capacity_Credits!DH$3,#REF!)</f>
        <v>#REF!</v>
      </c>
      <c r="DI10" s="83" t="e">
        <f>+SUMIF(#REF!,ARA_Capacity_Credits!DI$3,#REF!)</f>
        <v>#REF!</v>
      </c>
      <c r="DJ10" s="83" t="e">
        <f>+SUMIF(#REF!,ARA_Capacity_Credits!DJ$3,#REF!)</f>
        <v>#REF!</v>
      </c>
      <c r="DK10" s="83" t="e">
        <f>+SUMIF(#REF!,ARA_Capacity_Credits!DK$3,#REF!)</f>
        <v>#REF!</v>
      </c>
      <c r="DL10" s="83" t="e">
        <f>+SUMIF(#REF!,ARA_Capacity_Credits!DL$3,#REF!)</f>
        <v>#REF!</v>
      </c>
      <c r="DM10" s="83" t="e">
        <f>+SUMIF(#REF!,ARA_Capacity_Credits!DM$3,#REF!)</f>
        <v>#REF!</v>
      </c>
      <c r="DN10" s="83" t="e">
        <f>+SUMIF(#REF!,ARA_Capacity_Credits!DN$3,#REF!)</f>
        <v>#REF!</v>
      </c>
      <c r="DO10" s="83" t="e">
        <f>+SUMIF(#REF!,ARA_Capacity_Credits!DO$3,#REF!)</f>
        <v>#REF!</v>
      </c>
      <c r="DP10" s="83" t="e">
        <f>+SUMIF(#REF!,ARA_Capacity_Credits!DP$3,#REF!)</f>
        <v>#REF!</v>
      </c>
      <c r="DQ10" s="83" t="e">
        <f>+SUMIF(#REF!,ARA_Capacity_Credits!DQ$3,#REF!)</f>
        <v>#REF!</v>
      </c>
      <c r="DR10" s="83" t="e">
        <f>+SUMIF(#REF!,ARA_Capacity_Credits!DR$3,#REF!)</f>
        <v>#REF!</v>
      </c>
      <c r="DS10" s="83" t="e">
        <f>+SUMIF(#REF!,ARA_Capacity_Credits!DS$3,#REF!)</f>
        <v>#REF!</v>
      </c>
      <c r="DT10" s="83" t="e">
        <f>+SUMIF(#REF!,ARA_Capacity_Credits!DT$3,#REF!)</f>
        <v>#REF!</v>
      </c>
      <c r="DU10" s="83" t="e">
        <f>+SUMIF(#REF!,ARA_Capacity_Credits!DU$3,#REF!)</f>
        <v>#REF!</v>
      </c>
      <c r="DV10" s="83" t="e">
        <f>+SUMIF(#REF!,ARA_Capacity_Credits!DV$3,#REF!)</f>
        <v>#REF!</v>
      </c>
      <c r="DW10" s="83" t="e">
        <f>+SUMIF(#REF!,ARA_Capacity_Credits!DW$3,#REF!)</f>
        <v>#REF!</v>
      </c>
      <c r="DX10" s="83" t="e">
        <f>+SUMIF(#REF!,ARA_Capacity_Credits!DX$3,#REF!)</f>
        <v>#REF!</v>
      </c>
      <c r="DY10" s="83" t="e">
        <f>+SUMIF(#REF!,ARA_Capacity_Credits!DY$3,#REF!)</f>
        <v>#REF!</v>
      </c>
      <c r="DZ10" s="83" t="e">
        <f>+SUMIF(#REF!,ARA_Capacity_Credits!DZ$3,#REF!)</f>
        <v>#REF!</v>
      </c>
      <c r="EA10" s="83" t="e">
        <f>+SUMIF(#REF!,ARA_Capacity_Credits!EA$3,#REF!)</f>
        <v>#REF!</v>
      </c>
      <c r="EB10" s="83" t="e">
        <f>+SUMIF(#REF!,ARA_Capacity_Credits!EB$3,#REF!)</f>
        <v>#REF!</v>
      </c>
      <c r="EC10" s="83" t="e">
        <f>+SUMIF(#REF!,ARA_Capacity_Credits!EC$3,#REF!)</f>
        <v>#REF!</v>
      </c>
      <c r="ED10" s="83" t="e">
        <f>+SUMIF(#REF!,ARA_Capacity_Credits!ED$3,#REF!)</f>
        <v>#REF!</v>
      </c>
      <c r="EE10" s="83" t="e">
        <f>+SUMIF(#REF!,ARA_Capacity_Credits!EE$3,#REF!)</f>
        <v>#REF!</v>
      </c>
      <c r="EF10" s="83" t="e">
        <f>+SUMIF(#REF!,ARA_Capacity_Credits!EF$3,#REF!)</f>
        <v>#REF!</v>
      </c>
      <c r="EG10" s="83" t="e">
        <f>+SUMIF(#REF!,ARA_Capacity_Credits!EG$3,#REF!)</f>
        <v>#REF!</v>
      </c>
      <c r="EH10" s="83" t="e">
        <f>+SUMIF(#REF!,ARA_Capacity_Credits!EH$3,#REF!)</f>
        <v>#REF!</v>
      </c>
      <c r="EI10" s="83" t="e">
        <f>+SUMIF(#REF!,ARA_Capacity_Credits!EI$3,#REF!)</f>
        <v>#REF!</v>
      </c>
      <c r="EJ10" s="83" t="e">
        <f>+SUMIF(#REF!,ARA_Capacity_Credits!EJ$3,#REF!)</f>
        <v>#REF!</v>
      </c>
      <c r="EK10" s="83" t="e">
        <f>+SUMIF(#REF!,ARA_Capacity_Credits!EK$3,#REF!)</f>
        <v>#REF!</v>
      </c>
      <c r="EL10" s="83" t="e">
        <f>+SUMIF(#REF!,ARA_Capacity_Credits!EL$3,#REF!)</f>
        <v>#REF!</v>
      </c>
      <c r="EM10" s="83" t="e">
        <f>+SUMIF(#REF!,ARA_Capacity_Credits!EM$3,#REF!)</f>
        <v>#REF!</v>
      </c>
      <c r="EN10" s="83" t="e">
        <f>+SUMIF(#REF!,ARA_Capacity_Credits!EN$3,#REF!)</f>
        <v>#REF!</v>
      </c>
      <c r="EO10" s="83" t="e">
        <f>+SUMIF(#REF!,ARA_Capacity_Credits!EO$3,#REF!)</f>
        <v>#REF!</v>
      </c>
      <c r="EP10" s="83" t="e">
        <f>+SUMIF(#REF!,ARA_Capacity_Credits!EP$3,#REF!)</f>
        <v>#REF!</v>
      </c>
      <c r="EQ10" s="83" t="e">
        <f>+SUMIF(#REF!,ARA_Capacity_Credits!EQ$3,#REF!)</f>
        <v>#REF!</v>
      </c>
      <c r="ER10" s="83" t="e">
        <f>+SUMIF(#REF!,ARA_Capacity_Credits!ER$3,#REF!)</f>
        <v>#REF!</v>
      </c>
      <c r="ES10" s="83" t="e">
        <f>+SUMIF(#REF!,ARA_Capacity_Credits!ES$3,#REF!)</f>
        <v>#REF!</v>
      </c>
      <c r="ET10" s="83" t="e">
        <f>+SUMIF(#REF!,ARA_Capacity_Credits!ET$3,#REF!)</f>
        <v>#REF!</v>
      </c>
      <c r="EU10" s="83" t="e">
        <f>+SUMIF(#REF!,ARA_Capacity_Credits!EU$3,#REF!)</f>
        <v>#REF!</v>
      </c>
      <c r="EV10" s="83" t="e">
        <f>+SUMIF(#REF!,ARA_Capacity_Credits!EV$3,#REF!)</f>
        <v>#REF!</v>
      </c>
      <c r="EW10" s="83" t="e">
        <f>+SUMIF(#REF!,ARA_Capacity_Credits!EW$3,#REF!)</f>
        <v>#REF!</v>
      </c>
      <c r="EX10" s="83" t="e">
        <f>+SUMIF(#REF!,ARA_Capacity_Credits!EX$3,#REF!)</f>
        <v>#REF!</v>
      </c>
      <c r="EY10" s="83" t="e">
        <f>+SUMIF(#REF!,ARA_Capacity_Credits!EY$3,#REF!)</f>
        <v>#REF!</v>
      </c>
      <c r="EZ10" s="83" t="e">
        <f>+SUMIF(#REF!,ARA_Capacity_Credits!EZ$3,#REF!)</f>
        <v>#REF!</v>
      </c>
      <c r="FA10" s="83" t="e">
        <f>+SUMIF(#REF!,ARA_Capacity_Credits!FA$3,#REF!)</f>
        <v>#REF!</v>
      </c>
      <c r="FB10" s="83" t="e">
        <f>+SUMIF(#REF!,ARA_Capacity_Credits!FB$3,#REF!)</f>
        <v>#REF!</v>
      </c>
      <c r="FC10" s="83" t="e">
        <f>+SUMIF(#REF!,ARA_Capacity_Credits!FC$3,#REF!)</f>
        <v>#REF!</v>
      </c>
      <c r="FD10" s="83" t="e">
        <f>+SUMIF(#REF!,ARA_Capacity_Credits!FD$3,#REF!)</f>
        <v>#REF!</v>
      </c>
      <c r="FE10" s="83" t="e">
        <f>+SUMIF(#REF!,ARA_Capacity_Credits!FE$3,#REF!)</f>
        <v>#REF!</v>
      </c>
      <c r="FF10" s="83" t="e">
        <f>+SUMIF(#REF!,ARA_Capacity_Credits!FF$3,#REF!)</f>
        <v>#REF!</v>
      </c>
      <c r="FG10" s="83" t="e">
        <f>+SUMIF(#REF!,ARA_Capacity_Credits!FG$3,#REF!)</f>
        <v>#REF!</v>
      </c>
      <c r="FH10" s="83" t="e">
        <f>+SUMIF(#REF!,ARA_Capacity_Credits!FH$3,#REF!)</f>
        <v>#REF!</v>
      </c>
      <c r="FI10" s="83" t="e">
        <f>+SUMIF(#REF!,ARA_Capacity_Credits!FI$3,#REF!)</f>
        <v>#REF!</v>
      </c>
      <c r="FJ10" s="83" t="e">
        <f>+SUMIF(#REF!,ARA_Capacity_Credits!FJ$3,#REF!)</f>
        <v>#REF!</v>
      </c>
      <c r="FK10" s="83" t="e">
        <f>+SUMIF(#REF!,ARA_Capacity_Credits!FK$3,#REF!)</f>
        <v>#REF!</v>
      </c>
      <c r="FL10" s="83" t="e">
        <f>+SUMIF(#REF!,ARA_Capacity_Credits!FL$3,#REF!)</f>
        <v>#REF!</v>
      </c>
      <c r="FM10" s="83" t="e">
        <f>+SUMIF(#REF!,ARA_Capacity_Credits!FM$3,#REF!)</f>
        <v>#REF!</v>
      </c>
      <c r="FN10" s="83" t="e">
        <f>+SUMIF(#REF!,ARA_Capacity_Credits!FN$3,#REF!)</f>
        <v>#REF!</v>
      </c>
      <c r="FO10" s="83" t="e">
        <f>+SUMIF(#REF!,ARA_Capacity_Credits!FO$3,#REF!)</f>
        <v>#REF!</v>
      </c>
      <c r="FP10" s="83" t="e">
        <f>+SUMIF(#REF!,ARA_Capacity_Credits!FP$3,#REF!)</f>
        <v>#REF!</v>
      </c>
      <c r="FQ10" s="83" t="e">
        <f>+SUMIF(#REF!,ARA_Capacity_Credits!FQ$3,#REF!)</f>
        <v>#REF!</v>
      </c>
      <c r="FR10" s="83" t="e">
        <f>+SUMIF(#REF!,ARA_Capacity_Credits!FR$3,#REF!)</f>
        <v>#REF!</v>
      </c>
      <c r="FS10" s="83" t="e">
        <f>+SUMIF(#REF!,ARA_Capacity_Credits!FS$3,#REF!)</f>
        <v>#REF!</v>
      </c>
      <c r="FT10" s="83" t="e">
        <f>+SUMIF(#REF!,ARA_Capacity_Credits!FT$3,#REF!)</f>
        <v>#REF!</v>
      </c>
      <c r="FU10" s="83" t="e">
        <f>+SUMIF(#REF!,ARA_Capacity_Credits!FU$3,#REF!)</f>
        <v>#REF!</v>
      </c>
      <c r="FV10" s="83" t="e">
        <f>+SUMIF(#REF!,ARA_Capacity_Credits!FV$3,#REF!)</f>
        <v>#REF!</v>
      </c>
      <c r="FW10" s="83" t="e">
        <f>+SUMIF(#REF!,ARA_Capacity_Credits!FW$3,#REF!)</f>
        <v>#REF!</v>
      </c>
      <c r="FX10" s="83" t="e">
        <f>+SUMIF(#REF!,ARA_Capacity_Credits!FX$3,#REF!)</f>
        <v>#REF!</v>
      </c>
      <c r="FY10" s="83" t="e">
        <f>+SUMIF(#REF!,ARA_Capacity_Credits!FY$3,#REF!)</f>
        <v>#REF!</v>
      </c>
      <c r="FZ10" s="83" t="e">
        <f>+SUMIF(#REF!,ARA_Capacity_Credits!FZ$3,#REF!)</f>
        <v>#REF!</v>
      </c>
      <c r="GA10" s="83" t="e">
        <f>+SUMIF(#REF!,ARA_Capacity_Credits!GA$3,#REF!)</f>
        <v>#REF!</v>
      </c>
      <c r="GB10" s="83" t="e">
        <f>+SUMIF(#REF!,ARA_Capacity_Credits!GB$3,#REF!)</f>
        <v>#REF!</v>
      </c>
      <c r="GC10" s="83" t="e">
        <f>+SUMIF(#REF!,ARA_Capacity_Credits!GC$3,#REF!)</f>
        <v>#REF!</v>
      </c>
      <c r="GD10" s="83" t="e">
        <f>+SUMIF(#REF!,ARA_Capacity_Credits!GD$3,#REF!)</f>
        <v>#REF!</v>
      </c>
      <c r="GE10" s="83" t="e">
        <f>+SUMIF(#REF!,ARA_Capacity_Credits!GE$3,#REF!)</f>
        <v>#REF!</v>
      </c>
      <c r="GF10" s="83" t="e">
        <f>+SUMIF(#REF!,ARA_Capacity_Credits!GF$3,#REF!)</f>
        <v>#REF!</v>
      </c>
      <c r="GG10" s="83" t="e">
        <f>+SUMIF(#REF!,ARA_Capacity_Credits!GG$3,#REF!)</f>
        <v>#REF!</v>
      </c>
      <c r="GH10" s="83" t="e">
        <f>+SUMIF(#REF!,ARA_Capacity_Credits!GH$3,#REF!)</f>
        <v>#REF!</v>
      </c>
      <c r="GI10" s="83" t="e">
        <f>+SUMIF(#REF!,ARA_Capacity_Credits!GI$3,#REF!)</f>
        <v>#REF!</v>
      </c>
      <c r="GJ10" s="83" t="e">
        <f>+SUMIF(#REF!,ARA_Capacity_Credits!GJ$3,#REF!)</f>
        <v>#REF!</v>
      </c>
      <c r="GK10" s="83" t="e">
        <f>+SUMIF(#REF!,ARA_Capacity_Credits!GK$3,#REF!)</f>
        <v>#REF!</v>
      </c>
      <c r="GL10" s="83" t="e">
        <f>+SUMIF(#REF!,ARA_Capacity_Credits!GL$3,#REF!)</f>
        <v>#REF!</v>
      </c>
      <c r="GM10" s="83" t="e">
        <f>+SUMIF(#REF!,ARA_Capacity_Credits!GM$3,#REF!)</f>
        <v>#REF!</v>
      </c>
      <c r="GN10" s="83" t="e">
        <f>+SUMIF(#REF!,ARA_Capacity_Credits!GN$3,#REF!)</f>
        <v>#REF!</v>
      </c>
      <c r="GO10" s="83" t="e">
        <f>+SUMIF(#REF!,ARA_Capacity_Credits!GO$3,#REF!)</f>
        <v>#REF!</v>
      </c>
      <c r="GP10" s="83" t="e">
        <f>+SUMIF(#REF!,ARA_Capacity_Credits!GP$3,#REF!)</f>
        <v>#REF!</v>
      </c>
      <c r="GQ10" s="83" t="e">
        <f>+SUMIF(#REF!,ARA_Capacity_Credits!GQ$3,#REF!)</f>
        <v>#REF!</v>
      </c>
      <c r="GR10" s="83" t="e">
        <f>+SUMIF(#REF!,ARA_Capacity_Credits!GR$3,#REF!)</f>
        <v>#REF!</v>
      </c>
      <c r="GS10" s="83" t="e">
        <f>+SUMIF(#REF!,ARA_Capacity_Credits!GS$3,#REF!)</f>
        <v>#REF!</v>
      </c>
      <c r="GT10" s="83" t="e">
        <f>+SUMIF(#REF!,ARA_Capacity_Credits!GT$3,#REF!)</f>
        <v>#REF!</v>
      </c>
      <c r="GU10" s="83" t="e">
        <f>+SUMIF(#REF!,ARA_Capacity_Credits!GU$3,#REF!)</f>
        <v>#REF!</v>
      </c>
      <c r="GV10" s="83" t="e">
        <f>+SUMIF(#REF!,ARA_Capacity_Credits!GV$3,#REF!)</f>
        <v>#REF!</v>
      </c>
      <c r="GW10" s="83" t="e">
        <f>+SUMIF(#REF!,ARA_Capacity_Credits!GW$3,#REF!)</f>
        <v>#REF!</v>
      </c>
      <c r="GX10" s="83" t="e">
        <f>+SUMIF(#REF!,ARA_Capacity_Credits!GX$3,#REF!)</f>
        <v>#REF!</v>
      </c>
      <c r="GY10" s="83" t="e">
        <f>+SUMIF(#REF!,ARA_Capacity_Credits!GY$3,#REF!)</f>
        <v>#REF!</v>
      </c>
      <c r="GZ10" s="83" t="e">
        <f>+SUMIF(#REF!,ARA_Capacity_Credits!GZ$3,#REF!)</f>
        <v>#REF!</v>
      </c>
      <c r="HA10" s="83" t="e">
        <f>+SUMIF(#REF!,ARA_Capacity_Credits!HA$3,#REF!)</f>
        <v>#REF!</v>
      </c>
      <c r="HB10" s="83" t="e">
        <f>+SUMIF(#REF!,ARA_Capacity_Credits!HB$3,#REF!)</f>
        <v>#REF!</v>
      </c>
      <c r="HC10" s="83" t="e">
        <f>+SUMIF(#REF!,ARA_Capacity_Credits!HC$3,#REF!)</f>
        <v>#REF!</v>
      </c>
      <c r="HD10" s="83" t="e">
        <f>+SUMIF(#REF!,ARA_Capacity_Credits!HD$3,#REF!)</f>
        <v>#REF!</v>
      </c>
      <c r="HE10" s="83" t="e">
        <f>+SUMIF(#REF!,ARA_Capacity_Credits!HE$3,#REF!)</f>
        <v>#REF!</v>
      </c>
      <c r="HF10" s="83" t="e">
        <f>+SUMIF(#REF!,ARA_Capacity_Credits!HF$3,#REF!)</f>
        <v>#REF!</v>
      </c>
      <c r="HG10" s="83" t="e">
        <f>+SUMIF(#REF!,ARA_Capacity_Credits!HG$3,#REF!)</f>
        <v>#REF!</v>
      </c>
      <c r="HH10" s="83" t="e">
        <f>+SUMIF(#REF!,ARA_Capacity_Credits!HH$3,#REF!)</f>
        <v>#REF!</v>
      </c>
      <c r="HI10" s="83" t="e">
        <f>+SUMIF(#REF!,ARA_Capacity_Credits!HI$3,#REF!)</f>
        <v>#REF!</v>
      </c>
      <c r="HJ10" s="83" t="e">
        <f>+SUMIF(#REF!,ARA_Capacity_Credits!HJ$3,#REF!)</f>
        <v>#REF!</v>
      </c>
      <c r="HK10" s="83" t="e">
        <f>+SUMIF(#REF!,ARA_Capacity_Credits!HK$3,#REF!)</f>
        <v>#REF!</v>
      </c>
      <c r="HL10" s="83" t="e">
        <f>+SUMIF(#REF!,ARA_Capacity_Credits!HL$3,#REF!)</f>
        <v>#REF!</v>
      </c>
      <c r="HM10" s="83" t="e">
        <f>+SUMIF(#REF!,ARA_Capacity_Credits!HM$3,#REF!)</f>
        <v>#REF!</v>
      </c>
      <c r="HN10" s="83" t="e">
        <f>+SUMIF(#REF!,ARA_Capacity_Credits!HN$3,#REF!)</f>
        <v>#REF!</v>
      </c>
      <c r="HO10" s="83" t="e">
        <f>+SUMIF(#REF!,ARA_Capacity_Credits!HO$3,#REF!)</f>
        <v>#REF!</v>
      </c>
      <c r="HP10" s="83" t="e">
        <f>+SUMIF(#REF!,ARA_Capacity_Credits!HP$3,#REF!)</f>
        <v>#REF!</v>
      </c>
      <c r="HQ10" s="83" t="e">
        <f>+SUMIF(#REF!,ARA_Capacity_Credits!HQ$3,#REF!)</f>
        <v>#REF!</v>
      </c>
      <c r="HR10" s="83" t="e">
        <f>+SUMIF(#REF!,ARA_Capacity_Credits!HR$3,#REF!)</f>
        <v>#REF!</v>
      </c>
      <c r="HS10" s="83" t="e">
        <f>+SUMIF(#REF!,ARA_Capacity_Credits!HS$3,#REF!)</f>
        <v>#REF!</v>
      </c>
      <c r="HT10" s="83" t="e">
        <f>+SUMIF(#REF!,ARA_Capacity_Credits!HT$3,#REF!)</f>
        <v>#REF!</v>
      </c>
      <c r="HU10" s="83" t="e">
        <f>+SUMIF(#REF!,ARA_Capacity_Credits!HU$3,#REF!)</f>
        <v>#REF!</v>
      </c>
      <c r="HV10" s="83" t="e">
        <f>+SUMIF(#REF!,ARA_Capacity_Credits!HV$3,#REF!)</f>
        <v>#REF!</v>
      </c>
      <c r="HW10" s="83" t="e">
        <f>+SUMIF(#REF!,ARA_Capacity_Credits!HW$3,#REF!)</f>
        <v>#REF!</v>
      </c>
      <c r="HX10" s="83" t="e">
        <f>+SUMIF(#REF!,ARA_Capacity_Credits!HX$3,#REF!)</f>
        <v>#REF!</v>
      </c>
      <c r="HY10" s="83" t="e">
        <f>+SUMIF(#REF!,ARA_Capacity_Credits!HY$3,#REF!)</f>
        <v>#REF!</v>
      </c>
      <c r="HZ10" s="83" t="e">
        <f>+SUMIF(#REF!,ARA_Capacity_Credits!HZ$3,#REF!)</f>
        <v>#REF!</v>
      </c>
      <c r="IA10" s="83" t="e">
        <f>+SUMIF(#REF!,ARA_Capacity_Credits!IA$3,#REF!)</f>
        <v>#REF!</v>
      </c>
      <c r="IB10" s="83" t="e">
        <f>+SUMIF(#REF!,ARA_Capacity_Credits!IB$3,#REF!)</f>
        <v>#REF!</v>
      </c>
      <c r="IC10" s="83" t="e">
        <f>+SUMIF(#REF!,ARA_Capacity_Credits!IC$3,#REF!)</f>
        <v>#REF!</v>
      </c>
      <c r="ID10" s="83" t="e">
        <f>+SUMIF(#REF!,ARA_Capacity_Credits!ID$3,#REF!)</f>
        <v>#REF!</v>
      </c>
      <c r="IE10" s="83" t="e">
        <f>+SUMIF(#REF!,ARA_Capacity_Credits!IE$3,#REF!)</f>
        <v>#REF!</v>
      </c>
      <c r="IF10" s="83" t="e">
        <f>+SUMIF(#REF!,ARA_Capacity_Credits!IF$3,#REF!)</f>
        <v>#REF!</v>
      </c>
      <c r="IG10" s="83" t="e">
        <f>+SUMIF(#REF!,ARA_Capacity_Credits!IG$3,#REF!)</f>
        <v>#REF!</v>
      </c>
      <c r="IH10" s="83" t="e">
        <f>+SUMIF(#REF!,ARA_Capacity_Credits!IH$3,#REF!)</f>
        <v>#REF!</v>
      </c>
      <c r="II10" s="83" t="e">
        <f>+SUMIF(#REF!,ARA_Capacity_Credits!II$3,#REF!)</f>
        <v>#REF!</v>
      </c>
      <c r="IJ10" s="83" t="e">
        <f>+SUMIF(#REF!,ARA_Capacity_Credits!IJ$3,#REF!)</f>
        <v>#REF!</v>
      </c>
      <c r="IK10" s="83" t="e">
        <f>+SUMIF(#REF!,ARA_Capacity_Credits!IK$3,#REF!)</f>
        <v>#REF!</v>
      </c>
      <c r="IL10" s="83" t="e">
        <f>+SUMIF(#REF!,ARA_Capacity_Credits!IL$3,#REF!)</f>
        <v>#REF!</v>
      </c>
      <c r="IM10" s="83" t="e">
        <f>+SUMIF(#REF!,ARA_Capacity_Credits!IM$3,#REF!)</f>
        <v>#REF!</v>
      </c>
      <c r="IN10" s="83" t="e">
        <f>+SUMIF(#REF!,ARA_Capacity_Credits!IN$3,#REF!)</f>
        <v>#REF!</v>
      </c>
      <c r="IO10" s="83" t="e">
        <f>+SUMIF(#REF!,ARA_Capacity_Credits!IO$3,#REF!)</f>
        <v>#REF!</v>
      </c>
      <c r="IP10" s="83" t="e">
        <f>+SUMIF(#REF!,ARA_Capacity_Credits!IP$3,#REF!)</f>
        <v>#REF!</v>
      </c>
      <c r="IQ10" s="83" t="e">
        <f>+SUMIF(#REF!,ARA_Capacity_Credits!IQ$3,#REF!)</f>
        <v>#REF!</v>
      </c>
      <c r="IR10" s="83" t="e">
        <f>+SUMIF(#REF!,ARA_Capacity_Credits!IR$3,#REF!)</f>
        <v>#REF!</v>
      </c>
      <c r="IS10" s="83" t="e">
        <f>+SUMIF(#REF!,ARA_Capacity_Credits!IS$3,#REF!)</f>
        <v>#REF!</v>
      </c>
      <c r="IT10" s="83" t="e">
        <f>+SUMIF(#REF!,ARA_Capacity_Credits!IT$3,#REF!)</f>
        <v>#REF!</v>
      </c>
      <c r="IU10" s="83" t="e">
        <f>+SUMIF(#REF!,ARA_Capacity_Credits!IU$3,#REF!)</f>
        <v>#REF!</v>
      </c>
      <c r="IV10" s="83" t="e">
        <f>+SUMIF(#REF!,ARA_Capacity_Credits!IV$3,#REF!)</f>
        <v>#REF!</v>
      </c>
      <c r="IW10" s="75"/>
      <c r="IX10" s="74" t="str">
        <f t="shared" si="9"/>
        <v xml:space="preserve">FCM Clearing Price </v>
      </c>
      <c r="IY10" s="83" t="e">
        <f t="shared" si="10"/>
        <v>#REF!</v>
      </c>
      <c r="IZ10" s="83" t="e">
        <f t="shared" si="10"/>
        <v>#REF!</v>
      </c>
      <c r="JA10" s="83" t="e">
        <f t="shared" si="10"/>
        <v>#REF!</v>
      </c>
      <c r="JB10" s="83" t="e">
        <f t="shared" si="10"/>
        <v>#REF!</v>
      </c>
      <c r="JC10" s="83" t="e">
        <f t="shared" si="10"/>
        <v>#REF!</v>
      </c>
      <c r="JD10" s="83" t="e">
        <f t="shared" si="10"/>
        <v>#REF!</v>
      </c>
      <c r="JE10" s="83" t="e">
        <f t="shared" si="10"/>
        <v>#REF!</v>
      </c>
      <c r="JF10" s="83" t="e">
        <f t="shared" si="10"/>
        <v>#REF!</v>
      </c>
      <c r="JG10" s="83" t="e">
        <f t="shared" si="10"/>
        <v>#REF!</v>
      </c>
      <c r="JH10" s="83" t="e">
        <f t="shared" si="10"/>
        <v>#REF!</v>
      </c>
      <c r="JI10" s="83" t="e">
        <f t="shared" si="10"/>
        <v>#REF!</v>
      </c>
      <c r="JJ10" s="83" t="e">
        <f t="shared" si="10"/>
        <v>#REF!</v>
      </c>
      <c r="JK10" s="83" t="e">
        <f t="shared" si="10"/>
        <v>#REF!</v>
      </c>
      <c r="JL10" s="83" t="e">
        <f t="shared" si="10"/>
        <v>#REF!</v>
      </c>
      <c r="JM10" s="83" t="e">
        <f t="shared" si="10"/>
        <v>#REF!</v>
      </c>
      <c r="JN10" s="83" t="e">
        <f t="shared" si="10"/>
        <v>#REF!</v>
      </c>
      <c r="JO10" s="83" t="e">
        <f t="shared" si="11"/>
        <v>#REF!</v>
      </c>
      <c r="JP10" s="83" t="e">
        <f t="shared" si="11"/>
        <v>#REF!</v>
      </c>
      <c r="JQ10" s="83" t="e">
        <f t="shared" si="11"/>
        <v>#REF!</v>
      </c>
      <c r="JR10" s="83" t="e">
        <f t="shared" si="11"/>
        <v>#REF!</v>
      </c>
      <c r="JS10" s="83" t="e">
        <f t="shared" si="11"/>
        <v>#REF!</v>
      </c>
      <c r="JU10" s="77" t="str">
        <f>_xlfn.CONCAT(C7," ",D10)</f>
        <v xml:space="preserve">Kruger Hydro FCM Clearing Price </v>
      </c>
    </row>
    <row r="11" spans="2:281" s="76" customFormat="1" x14ac:dyDescent="0.25">
      <c r="C11" s="78"/>
      <c r="D11" s="74" t="s">
        <v>85</v>
      </c>
      <c r="E11" s="84" t="e">
        <f>-E7*E10*E8*1000</f>
        <v>#REF!</v>
      </c>
      <c r="F11" s="84" t="e">
        <f t="shared" ref="F11:BQ11" si="16">-F7*F10*F8*1000</f>
        <v>#REF!</v>
      </c>
      <c r="G11" s="84" t="e">
        <f t="shared" si="16"/>
        <v>#REF!</v>
      </c>
      <c r="H11" s="84" t="e">
        <f t="shared" si="16"/>
        <v>#REF!</v>
      </c>
      <c r="I11" s="84" t="e">
        <f t="shared" si="16"/>
        <v>#REF!</v>
      </c>
      <c r="J11" s="84" t="e">
        <f t="shared" si="16"/>
        <v>#REF!</v>
      </c>
      <c r="K11" s="84" t="e">
        <f t="shared" si="16"/>
        <v>#REF!</v>
      </c>
      <c r="L11" s="84" t="e">
        <f t="shared" si="16"/>
        <v>#REF!</v>
      </c>
      <c r="M11" s="84" t="e">
        <f t="shared" si="16"/>
        <v>#REF!</v>
      </c>
      <c r="N11" s="84" t="e">
        <f t="shared" si="16"/>
        <v>#REF!</v>
      </c>
      <c r="O11" s="84" t="e">
        <f t="shared" si="16"/>
        <v>#REF!</v>
      </c>
      <c r="P11" s="84" t="e">
        <f t="shared" si="16"/>
        <v>#REF!</v>
      </c>
      <c r="Q11" s="84" t="e">
        <f t="shared" si="16"/>
        <v>#REF!</v>
      </c>
      <c r="R11" s="84" t="e">
        <f t="shared" si="16"/>
        <v>#REF!</v>
      </c>
      <c r="S11" s="84" t="e">
        <f t="shared" si="16"/>
        <v>#REF!</v>
      </c>
      <c r="T11" s="84" t="e">
        <f t="shared" si="16"/>
        <v>#REF!</v>
      </c>
      <c r="U11" s="84" t="e">
        <f t="shared" si="16"/>
        <v>#REF!</v>
      </c>
      <c r="V11" s="84" t="e">
        <f t="shared" si="16"/>
        <v>#REF!</v>
      </c>
      <c r="W11" s="84" t="e">
        <f t="shared" si="16"/>
        <v>#REF!</v>
      </c>
      <c r="X11" s="84" t="e">
        <f t="shared" si="16"/>
        <v>#REF!</v>
      </c>
      <c r="Y11" s="84" t="e">
        <f t="shared" si="16"/>
        <v>#REF!</v>
      </c>
      <c r="Z11" s="84" t="e">
        <f t="shared" si="16"/>
        <v>#REF!</v>
      </c>
      <c r="AA11" s="84" t="e">
        <f t="shared" si="16"/>
        <v>#REF!</v>
      </c>
      <c r="AB11" s="84" t="e">
        <f t="shared" si="16"/>
        <v>#REF!</v>
      </c>
      <c r="AC11" s="84" t="e">
        <f t="shared" si="16"/>
        <v>#REF!</v>
      </c>
      <c r="AD11" s="84" t="e">
        <f t="shared" si="16"/>
        <v>#REF!</v>
      </c>
      <c r="AE11" s="84" t="e">
        <f t="shared" si="16"/>
        <v>#REF!</v>
      </c>
      <c r="AF11" s="84" t="e">
        <f t="shared" si="16"/>
        <v>#REF!</v>
      </c>
      <c r="AG11" s="84" t="e">
        <f t="shared" si="16"/>
        <v>#REF!</v>
      </c>
      <c r="AH11" s="84" t="e">
        <f t="shared" si="16"/>
        <v>#REF!</v>
      </c>
      <c r="AI11" s="84" t="e">
        <f t="shared" si="16"/>
        <v>#REF!</v>
      </c>
      <c r="AJ11" s="84" t="e">
        <f t="shared" si="16"/>
        <v>#REF!</v>
      </c>
      <c r="AK11" s="84" t="e">
        <f t="shared" si="16"/>
        <v>#REF!</v>
      </c>
      <c r="AL11" s="84" t="e">
        <f t="shared" si="16"/>
        <v>#REF!</v>
      </c>
      <c r="AM11" s="84" t="e">
        <f t="shared" si="16"/>
        <v>#REF!</v>
      </c>
      <c r="AN11" s="84" t="e">
        <f t="shared" si="16"/>
        <v>#REF!</v>
      </c>
      <c r="AO11" s="84" t="e">
        <f t="shared" si="16"/>
        <v>#REF!</v>
      </c>
      <c r="AP11" s="84" t="e">
        <f t="shared" si="16"/>
        <v>#REF!</v>
      </c>
      <c r="AQ11" s="84" t="e">
        <f t="shared" si="16"/>
        <v>#REF!</v>
      </c>
      <c r="AR11" s="84" t="e">
        <f t="shared" si="16"/>
        <v>#REF!</v>
      </c>
      <c r="AS11" s="84" t="e">
        <f t="shared" si="16"/>
        <v>#REF!</v>
      </c>
      <c r="AT11" s="84" t="e">
        <f t="shared" si="16"/>
        <v>#REF!</v>
      </c>
      <c r="AU11" s="84" t="e">
        <f t="shared" si="16"/>
        <v>#REF!</v>
      </c>
      <c r="AV11" s="84" t="e">
        <f t="shared" si="16"/>
        <v>#REF!</v>
      </c>
      <c r="AW11" s="84" t="e">
        <f t="shared" si="16"/>
        <v>#REF!</v>
      </c>
      <c r="AX11" s="84" t="e">
        <f t="shared" si="16"/>
        <v>#REF!</v>
      </c>
      <c r="AY11" s="84" t="e">
        <f t="shared" si="16"/>
        <v>#REF!</v>
      </c>
      <c r="AZ11" s="84" t="e">
        <f t="shared" si="16"/>
        <v>#REF!</v>
      </c>
      <c r="BA11" s="84" t="e">
        <f t="shared" si="16"/>
        <v>#REF!</v>
      </c>
      <c r="BB11" s="84" t="e">
        <f t="shared" si="16"/>
        <v>#REF!</v>
      </c>
      <c r="BC11" s="84" t="e">
        <f t="shared" si="16"/>
        <v>#REF!</v>
      </c>
      <c r="BD11" s="84" t="e">
        <f t="shared" si="16"/>
        <v>#REF!</v>
      </c>
      <c r="BE11" s="84" t="e">
        <f t="shared" si="16"/>
        <v>#REF!</v>
      </c>
      <c r="BF11" s="84" t="e">
        <f t="shared" si="16"/>
        <v>#REF!</v>
      </c>
      <c r="BG11" s="84" t="e">
        <f t="shared" si="16"/>
        <v>#REF!</v>
      </c>
      <c r="BH11" s="84" t="e">
        <f t="shared" si="16"/>
        <v>#REF!</v>
      </c>
      <c r="BI11" s="84" t="e">
        <f t="shared" si="16"/>
        <v>#REF!</v>
      </c>
      <c r="BJ11" s="84" t="e">
        <f t="shared" si="16"/>
        <v>#REF!</v>
      </c>
      <c r="BK11" s="84" t="e">
        <f t="shared" si="16"/>
        <v>#REF!</v>
      </c>
      <c r="BL11" s="84" t="e">
        <f t="shared" si="16"/>
        <v>#REF!</v>
      </c>
      <c r="BM11" s="84" t="e">
        <f t="shared" si="16"/>
        <v>#REF!</v>
      </c>
      <c r="BN11" s="84" t="e">
        <f t="shared" si="16"/>
        <v>#REF!</v>
      </c>
      <c r="BO11" s="84" t="e">
        <f t="shared" si="16"/>
        <v>#REF!</v>
      </c>
      <c r="BP11" s="84" t="e">
        <f t="shared" si="16"/>
        <v>#REF!</v>
      </c>
      <c r="BQ11" s="84" t="e">
        <f t="shared" si="16"/>
        <v>#REF!</v>
      </c>
      <c r="BR11" s="84" t="e">
        <f t="shared" ref="BR11:EC11" si="17">-BR7*BR10*BR8*1000</f>
        <v>#REF!</v>
      </c>
      <c r="BS11" s="84" t="e">
        <f t="shared" si="17"/>
        <v>#REF!</v>
      </c>
      <c r="BT11" s="84" t="e">
        <f t="shared" si="17"/>
        <v>#REF!</v>
      </c>
      <c r="BU11" s="84" t="e">
        <f t="shared" si="17"/>
        <v>#REF!</v>
      </c>
      <c r="BV11" s="84" t="e">
        <f t="shared" si="17"/>
        <v>#REF!</v>
      </c>
      <c r="BW11" s="84" t="e">
        <f t="shared" si="17"/>
        <v>#REF!</v>
      </c>
      <c r="BX11" s="84" t="e">
        <f t="shared" si="17"/>
        <v>#REF!</v>
      </c>
      <c r="BY11" s="84" t="e">
        <f t="shared" si="17"/>
        <v>#REF!</v>
      </c>
      <c r="BZ11" s="84" t="e">
        <f t="shared" si="17"/>
        <v>#REF!</v>
      </c>
      <c r="CA11" s="84" t="e">
        <f t="shared" si="17"/>
        <v>#REF!</v>
      </c>
      <c r="CB11" s="84" t="e">
        <f t="shared" si="17"/>
        <v>#REF!</v>
      </c>
      <c r="CC11" s="84" t="e">
        <f t="shared" si="17"/>
        <v>#REF!</v>
      </c>
      <c r="CD11" s="84" t="e">
        <f t="shared" si="17"/>
        <v>#REF!</v>
      </c>
      <c r="CE11" s="84" t="e">
        <f t="shared" si="17"/>
        <v>#REF!</v>
      </c>
      <c r="CF11" s="84" t="e">
        <f t="shared" si="17"/>
        <v>#REF!</v>
      </c>
      <c r="CG11" s="84" t="e">
        <f t="shared" si="17"/>
        <v>#REF!</v>
      </c>
      <c r="CH11" s="84" t="e">
        <f t="shared" si="17"/>
        <v>#REF!</v>
      </c>
      <c r="CI11" s="84" t="e">
        <f t="shared" si="17"/>
        <v>#REF!</v>
      </c>
      <c r="CJ11" s="84" t="e">
        <f t="shared" si="17"/>
        <v>#REF!</v>
      </c>
      <c r="CK11" s="84" t="e">
        <f t="shared" si="17"/>
        <v>#REF!</v>
      </c>
      <c r="CL11" s="84" t="e">
        <f t="shared" si="17"/>
        <v>#REF!</v>
      </c>
      <c r="CM11" s="84" t="e">
        <f t="shared" si="17"/>
        <v>#REF!</v>
      </c>
      <c r="CN11" s="84" t="e">
        <f t="shared" si="17"/>
        <v>#REF!</v>
      </c>
      <c r="CO11" s="84" t="e">
        <f t="shared" si="17"/>
        <v>#REF!</v>
      </c>
      <c r="CP11" s="84" t="e">
        <f t="shared" si="17"/>
        <v>#REF!</v>
      </c>
      <c r="CQ11" s="84" t="e">
        <f t="shared" si="17"/>
        <v>#REF!</v>
      </c>
      <c r="CR11" s="84" t="e">
        <f t="shared" si="17"/>
        <v>#REF!</v>
      </c>
      <c r="CS11" s="84" t="e">
        <f t="shared" si="17"/>
        <v>#REF!</v>
      </c>
      <c r="CT11" s="84" t="e">
        <f t="shared" si="17"/>
        <v>#REF!</v>
      </c>
      <c r="CU11" s="84" t="e">
        <f t="shared" si="17"/>
        <v>#REF!</v>
      </c>
      <c r="CV11" s="84" t="e">
        <f t="shared" si="17"/>
        <v>#REF!</v>
      </c>
      <c r="CW11" s="84" t="e">
        <f t="shared" si="17"/>
        <v>#REF!</v>
      </c>
      <c r="CX11" s="84" t="e">
        <f t="shared" si="17"/>
        <v>#REF!</v>
      </c>
      <c r="CY11" s="84" t="e">
        <f t="shared" si="17"/>
        <v>#REF!</v>
      </c>
      <c r="CZ11" s="84" t="e">
        <f t="shared" si="17"/>
        <v>#REF!</v>
      </c>
      <c r="DA11" s="84" t="e">
        <f t="shared" si="17"/>
        <v>#REF!</v>
      </c>
      <c r="DB11" s="84" t="e">
        <f t="shared" si="17"/>
        <v>#REF!</v>
      </c>
      <c r="DC11" s="84" t="e">
        <f t="shared" si="17"/>
        <v>#REF!</v>
      </c>
      <c r="DD11" s="84" t="e">
        <f t="shared" si="17"/>
        <v>#REF!</v>
      </c>
      <c r="DE11" s="84" t="e">
        <f t="shared" si="17"/>
        <v>#REF!</v>
      </c>
      <c r="DF11" s="84" t="e">
        <f t="shared" si="17"/>
        <v>#REF!</v>
      </c>
      <c r="DG11" s="84" t="e">
        <f t="shared" si="17"/>
        <v>#REF!</v>
      </c>
      <c r="DH11" s="84" t="e">
        <f t="shared" si="17"/>
        <v>#REF!</v>
      </c>
      <c r="DI11" s="84" t="e">
        <f t="shared" si="17"/>
        <v>#REF!</v>
      </c>
      <c r="DJ11" s="84" t="e">
        <f t="shared" si="17"/>
        <v>#REF!</v>
      </c>
      <c r="DK11" s="84" t="e">
        <f t="shared" si="17"/>
        <v>#REF!</v>
      </c>
      <c r="DL11" s="84" t="e">
        <f t="shared" si="17"/>
        <v>#REF!</v>
      </c>
      <c r="DM11" s="84" t="e">
        <f t="shared" si="17"/>
        <v>#REF!</v>
      </c>
      <c r="DN11" s="84" t="e">
        <f t="shared" si="17"/>
        <v>#REF!</v>
      </c>
      <c r="DO11" s="84" t="e">
        <f t="shared" si="17"/>
        <v>#REF!</v>
      </c>
      <c r="DP11" s="84" t="e">
        <f t="shared" si="17"/>
        <v>#REF!</v>
      </c>
      <c r="DQ11" s="84" t="e">
        <f t="shared" si="17"/>
        <v>#REF!</v>
      </c>
      <c r="DR11" s="84" t="e">
        <f t="shared" si="17"/>
        <v>#REF!</v>
      </c>
      <c r="DS11" s="84" t="e">
        <f t="shared" si="17"/>
        <v>#REF!</v>
      </c>
      <c r="DT11" s="84" t="e">
        <f t="shared" si="17"/>
        <v>#REF!</v>
      </c>
      <c r="DU11" s="84" t="e">
        <f t="shared" si="17"/>
        <v>#REF!</v>
      </c>
      <c r="DV11" s="84" t="e">
        <f t="shared" si="17"/>
        <v>#REF!</v>
      </c>
      <c r="DW11" s="84" t="e">
        <f t="shared" si="17"/>
        <v>#REF!</v>
      </c>
      <c r="DX11" s="84" t="e">
        <f t="shared" si="17"/>
        <v>#REF!</v>
      </c>
      <c r="DY11" s="84" t="e">
        <f t="shared" si="17"/>
        <v>#REF!</v>
      </c>
      <c r="DZ11" s="84" t="e">
        <f t="shared" si="17"/>
        <v>#REF!</v>
      </c>
      <c r="EA11" s="84" t="e">
        <f t="shared" si="17"/>
        <v>#REF!</v>
      </c>
      <c r="EB11" s="84" t="e">
        <f t="shared" si="17"/>
        <v>#REF!</v>
      </c>
      <c r="EC11" s="84" t="e">
        <f t="shared" si="17"/>
        <v>#REF!</v>
      </c>
      <c r="ED11" s="84" t="e">
        <f t="shared" ref="ED11:GO11" si="18">-ED7*ED10*ED8*1000</f>
        <v>#REF!</v>
      </c>
      <c r="EE11" s="84" t="e">
        <f t="shared" si="18"/>
        <v>#REF!</v>
      </c>
      <c r="EF11" s="84" t="e">
        <f t="shared" si="18"/>
        <v>#REF!</v>
      </c>
      <c r="EG11" s="84" t="e">
        <f t="shared" si="18"/>
        <v>#REF!</v>
      </c>
      <c r="EH11" s="84" t="e">
        <f t="shared" si="18"/>
        <v>#REF!</v>
      </c>
      <c r="EI11" s="84" t="e">
        <f t="shared" si="18"/>
        <v>#REF!</v>
      </c>
      <c r="EJ11" s="84" t="e">
        <f t="shared" si="18"/>
        <v>#REF!</v>
      </c>
      <c r="EK11" s="84" t="e">
        <f t="shared" si="18"/>
        <v>#REF!</v>
      </c>
      <c r="EL11" s="84" t="e">
        <f t="shared" si="18"/>
        <v>#REF!</v>
      </c>
      <c r="EM11" s="84" t="e">
        <f t="shared" si="18"/>
        <v>#REF!</v>
      </c>
      <c r="EN11" s="84" t="e">
        <f t="shared" si="18"/>
        <v>#REF!</v>
      </c>
      <c r="EO11" s="84" t="e">
        <f t="shared" si="18"/>
        <v>#REF!</v>
      </c>
      <c r="EP11" s="84" t="e">
        <f t="shared" si="18"/>
        <v>#REF!</v>
      </c>
      <c r="EQ11" s="84" t="e">
        <f t="shared" si="18"/>
        <v>#REF!</v>
      </c>
      <c r="ER11" s="84" t="e">
        <f t="shared" si="18"/>
        <v>#REF!</v>
      </c>
      <c r="ES11" s="84" t="e">
        <f t="shared" si="18"/>
        <v>#REF!</v>
      </c>
      <c r="ET11" s="84" t="e">
        <f t="shared" si="18"/>
        <v>#REF!</v>
      </c>
      <c r="EU11" s="84" t="e">
        <f t="shared" si="18"/>
        <v>#REF!</v>
      </c>
      <c r="EV11" s="84" t="e">
        <f t="shared" si="18"/>
        <v>#REF!</v>
      </c>
      <c r="EW11" s="84" t="e">
        <f t="shared" si="18"/>
        <v>#REF!</v>
      </c>
      <c r="EX11" s="84" t="e">
        <f t="shared" si="18"/>
        <v>#REF!</v>
      </c>
      <c r="EY11" s="84" t="e">
        <f t="shared" si="18"/>
        <v>#REF!</v>
      </c>
      <c r="EZ11" s="84" t="e">
        <f t="shared" si="18"/>
        <v>#REF!</v>
      </c>
      <c r="FA11" s="84" t="e">
        <f t="shared" si="18"/>
        <v>#REF!</v>
      </c>
      <c r="FB11" s="84" t="e">
        <f t="shared" si="18"/>
        <v>#REF!</v>
      </c>
      <c r="FC11" s="84" t="e">
        <f t="shared" si="18"/>
        <v>#REF!</v>
      </c>
      <c r="FD11" s="84" t="e">
        <f t="shared" si="18"/>
        <v>#REF!</v>
      </c>
      <c r="FE11" s="84" t="e">
        <f t="shared" si="18"/>
        <v>#REF!</v>
      </c>
      <c r="FF11" s="84" t="e">
        <f t="shared" si="18"/>
        <v>#REF!</v>
      </c>
      <c r="FG11" s="84" t="e">
        <f t="shared" si="18"/>
        <v>#REF!</v>
      </c>
      <c r="FH11" s="84" t="e">
        <f t="shared" si="18"/>
        <v>#REF!</v>
      </c>
      <c r="FI11" s="84" t="e">
        <f t="shared" si="18"/>
        <v>#REF!</v>
      </c>
      <c r="FJ11" s="84" t="e">
        <f t="shared" si="18"/>
        <v>#REF!</v>
      </c>
      <c r="FK11" s="84" t="e">
        <f t="shared" si="18"/>
        <v>#REF!</v>
      </c>
      <c r="FL11" s="84" t="e">
        <f t="shared" si="18"/>
        <v>#REF!</v>
      </c>
      <c r="FM11" s="84" t="e">
        <f t="shared" si="18"/>
        <v>#REF!</v>
      </c>
      <c r="FN11" s="84" t="e">
        <f t="shared" si="18"/>
        <v>#REF!</v>
      </c>
      <c r="FO11" s="84" t="e">
        <f t="shared" si="18"/>
        <v>#REF!</v>
      </c>
      <c r="FP11" s="84" t="e">
        <f t="shared" si="18"/>
        <v>#REF!</v>
      </c>
      <c r="FQ11" s="84" t="e">
        <f t="shared" si="18"/>
        <v>#REF!</v>
      </c>
      <c r="FR11" s="84" t="e">
        <f t="shared" si="18"/>
        <v>#REF!</v>
      </c>
      <c r="FS11" s="84" t="e">
        <f t="shared" si="18"/>
        <v>#REF!</v>
      </c>
      <c r="FT11" s="84" t="e">
        <f t="shared" si="18"/>
        <v>#REF!</v>
      </c>
      <c r="FU11" s="84" t="e">
        <f t="shared" si="18"/>
        <v>#REF!</v>
      </c>
      <c r="FV11" s="84" t="e">
        <f t="shared" si="18"/>
        <v>#REF!</v>
      </c>
      <c r="FW11" s="84" t="e">
        <f t="shared" si="18"/>
        <v>#REF!</v>
      </c>
      <c r="FX11" s="84" t="e">
        <f t="shared" si="18"/>
        <v>#REF!</v>
      </c>
      <c r="FY11" s="84" t="e">
        <f t="shared" si="18"/>
        <v>#REF!</v>
      </c>
      <c r="FZ11" s="84" t="e">
        <f t="shared" si="18"/>
        <v>#REF!</v>
      </c>
      <c r="GA11" s="84" t="e">
        <f t="shared" si="18"/>
        <v>#REF!</v>
      </c>
      <c r="GB11" s="84" t="e">
        <f t="shared" si="18"/>
        <v>#REF!</v>
      </c>
      <c r="GC11" s="84" t="e">
        <f t="shared" si="18"/>
        <v>#REF!</v>
      </c>
      <c r="GD11" s="84" t="e">
        <f t="shared" si="18"/>
        <v>#REF!</v>
      </c>
      <c r="GE11" s="84" t="e">
        <f t="shared" si="18"/>
        <v>#REF!</v>
      </c>
      <c r="GF11" s="84" t="e">
        <f t="shared" si="18"/>
        <v>#REF!</v>
      </c>
      <c r="GG11" s="84" t="e">
        <f t="shared" si="18"/>
        <v>#REF!</v>
      </c>
      <c r="GH11" s="84" t="e">
        <f t="shared" si="18"/>
        <v>#REF!</v>
      </c>
      <c r="GI11" s="84" t="e">
        <f t="shared" si="18"/>
        <v>#REF!</v>
      </c>
      <c r="GJ11" s="84" t="e">
        <f t="shared" si="18"/>
        <v>#REF!</v>
      </c>
      <c r="GK11" s="84" t="e">
        <f t="shared" si="18"/>
        <v>#REF!</v>
      </c>
      <c r="GL11" s="84" t="e">
        <f t="shared" si="18"/>
        <v>#REF!</v>
      </c>
      <c r="GM11" s="84" t="e">
        <f t="shared" si="18"/>
        <v>#REF!</v>
      </c>
      <c r="GN11" s="84" t="e">
        <f t="shared" si="18"/>
        <v>#REF!</v>
      </c>
      <c r="GO11" s="84" t="e">
        <f t="shared" si="18"/>
        <v>#REF!</v>
      </c>
      <c r="GP11" s="84" t="e">
        <f t="shared" ref="GP11:IV11" si="19">-GP7*GP10*GP8*1000</f>
        <v>#REF!</v>
      </c>
      <c r="GQ11" s="84" t="e">
        <f t="shared" si="19"/>
        <v>#REF!</v>
      </c>
      <c r="GR11" s="84" t="e">
        <f t="shared" si="19"/>
        <v>#REF!</v>
      </c>
      <c r="GS11" s="84" t="e">
        <f t="shared" si="19"/>
        <v>#REF!</v>
      </c>
      <c r="GT11" s="84" t="e">
        <f t="shared" si="19"/>
        <v>#REF!</v>
      </c>
      <c r="GU11" s="84" t="e">
        <f t="shared" si="19"/>
        <v>#REF!</v>
      </c>
      <c r="GV11" s="84" t="e">
        <f t="shared" si="19"/>
        <v>#REF!</v>
      </c>
      <c r="GW11" s="84" t="e">
        <f t="shared" si="19"/>
        <v>#REF!</v>
      </c>
      <c r="GX11" s="84" t="e">
        <f t="shared" si="19"/>
        <v>#REF!</v>
      </c>
      <c r="GY11" s="84" t="e">
        <f t="shared" si="19"/>
        <v>#REF!</v>
      </c>
      <c r="GZ11" s="84" t="e">
        <f t="shared" si="19"/>
        <v>#REF!</v>
      </c>
      <c r="HA11" s="84" t="e">
        <f t="shared" si="19"/>
        <v>#REF!</v>
      </c>
      <c r="HB11" s="84" t="e">
        <f t="shared" si="19"/>
        <v>#REF!</v>
      </c>
      <c r="HC11" s="84" t="e">
        <f t="shared" si="19"/>
        <v>#REF!</v>
      </c>
      <c r="HD11" s="84" t="e">
        <f t="shared" si="19"/>
        <v>#REF!</v>
      </c>
      <c r="HE11" s="84" t="e">
        <f t="shared" si="19"/>
        <v>#REF!</v>
      </c>
      <c r="HF11" s="84" t="e">
        <f t="shared" si="19"/>
        <v>#REF!</v>
      </c>
      <c r="HG11" s="84" t="e">
        <f t="shared" si="19"/>
        <v>#REF!</v>
      </c>
      <c r="HH11" s="84" t="e">
        <f t="shared" si="19"/>
        <v>#REF!</v>
      </c>
      <c r="HI11" s="84" t="e">
        <f t="shared" si="19"/>
        <v>#REF!</v>
      </c>
      <c r="HJ11" s="84" t="e">
        <f t="shared" si="19"/>
        <v>#REF!</v>
      </c>
      <c r="HK11" s="84" t="e">
        <f t="shared" si="19"/>
        <v>#REF!</v>
      </c>
      <c r="HL11" s="84" t="e">
        <f t="shared" si="19"/>
        <v>#REF!</v>
      </c>
      <c r="HM11" s="84" t="e">
        <f t="shared" si="19"/>
        <v>#REF!</v>
      </c>
      <c r="HN11" s="84" t="e">
        <f t="shared" si="19"/>
        <v>#REF!</v>
      </c>
      <c r="HO11" s="84" t="e">
        <f t="shared" si="19"/>
        <v>#REF!</v>
      </c>
      <c r="HP11" s="84" t="e">
        <f t="shared" si="19"/>
        <v>#REF!</v>
      </c>
      <c r="HQ11" s="84" t="e">
        <f t="shared" si="19"/>
        <v>#REF!</v>
      </c>
      <c r="HR11" s="84" t="e">
        <f t="shared" si="19"/>
        <v>#REF!</v>
      </c>
      <c r="HS11" s="84" t="e">
        <f t="shared" si="19"/>
        <v>#REF!</v>
      </c>
      <c r="HT11" s="84" t="e">
        <f t="shared" si="19"/>
        <v>#REF!</v>
      </c>
      <c r="HU11" s="84" t="e">
        <f t="shared" si="19"/>
        <v>#REF!</v>
      </c>
      <c r="HV11" s="84" t="e">
        <f t="shared" si="19"/>
        <v>#REF!</v>
      </c>
      <c r="HW11" s="84" t="e">
        <f t="shared" si="19"/>
        <v>#REF!</v>
      </c>
      <c r="HX11" s="84" t="e">
        <f t="shared" si="19"/>
        <v>#REF!</v>
      </c>
      <c r="HY11" s="84" t="e">
        <f t="shared" si="19"/>
        <v>#REF!</v>
      </c>
      <c r="HZ11" s="84" t="e">
        <f t="shared" si="19"/>
        <v>#REF!</v>
      </c>
      <c r="IA11" s="84" t="e">
        <f t="shared" si="19"/>
        <v>#REF!</v>
      </c>
      <c r="IB11" s="84" t="e">
        <f t="shared" si="19"/>
        <v>#REF!</v>
      </c>
      <c r="IC11" s="84" t="e">
        <f t="shared" si="19"/>
        <v>#REF!</v>
      </c>
      <c r="ID11" s="84" t="e">
        <f t="shared" si="19"/>
        <v>#REF!</v>
      </c>
      <c r="IE11" s="84" t="e">
        <f t="shared" si="19"/>
        <v>#REF!</v>
      </c>
      <c r="IF11" s="84" t="e">
        <f t="shared" si="19"/>
        <v>#REF!</v>
      </c>
      <c r="IG11" s="84" t="e">
        <f t="shared" si="19"/>
        <v>#REF!</v>
      </c>
      <c r="IH11" s="84" t="e">
        <f t="shared" si="19"/>
        <v>#REF!</v>
      </c>
      <c r="II11" s="84" t="e">
        <f t="shared" si="19"/>
        <v>#REF!</v>
      </c>
      <c r="IJ11" s="84" t="e">
        <f t="shared" si="19"/>
        <v>#REF!</v>
      </c>
      <c r="IK11" s="84" t="e">
        <f t="shared" si="19"/>
        <v>#REF!</v>
      </c>
      <c r="IL11" s="84" t="e">
        <f t="shared" si="19"/>
        <v>#REF!</v>
      </c>
      <c r="IM11" s="84" t="e">
        <f t="shared" si="19"/>
        <v>#REF!</v>
      </c>
      <c r="IN11" s="84" t="e">
        <f t="shared" si="19"/>
        <v>#REF!</v>
      </c>
      <c r="IO11" s="84" t="e">
        <f t="shared" si="19"/>
        <v>#REF!</v>
      </c>
      <c r="IP11" s="84" t="e">
        <f t="shared" si="19"/>
        <v>#REF!</v>
      </c>
      <c r="IQ11" s="84" t="e">
        <f t="shared" si="19"/>
        <v>#REF!</v>
      </c>
      <c r="IR11" s="84" t="e">
        <f t="shared" si="19"/>
        <v>#REF!</v>
      </c>
      <c r="IS11" s="84" t="e">
        <f t="shared" si="19"/>
        <v>#REF!</v>
      </c>
      <c r="IT11" s="84" t="e">
        <f t="shared" si="19"/>
        <v>#REF!</v>
      </c>
      <c r="IU11" s="84" t="e">
        <f t="shared" si="19"/>
        <v>#REF!</v>
      </c>
      <c r="IV11" s="84" t="e">
        <f t="shared" si="19"/>
        <v>#REF!</v>
      </c>
      <c r="IW11" s="75"/>
      <c r="IX11" s="74" t="str">
        <f t="shared" si="9"/>
        <v>Capacity Credits ($)</v>
      </c>
      <c r="IY11" s="84" t="e">
        <f>SUMIF($E$3:$IV$3,IY$3,$E11:$IV11)</f>
        <v>#REF!</v>
      </c>
      <c r="IZ11" s="84" t="e">
        <f t="shared" ref="IZ11:JS11" si="20">SUMIF($E$3:$IV$3,IZ$3,$E11:$IV11)</f>
        <v>#REF!</v>
      </c>
      <c r="JA11" s="84" t="e">
        <f t="shared" si="20"/>
        <v>#REF!</v>
      </c>
      <c r="JB11" s="84" t="e">
        <f t="shared" si="20"/>
        <v>#REF!</v>
      </c>
      <c r="JC11" s="84" t="e">
        <f t="shared" si="20"/>
        <v>#REF!</v>
      </c>
      <c r="JD11" s="84" t="e">
        <f t="shared" si="20"/>
        <v>#REF!</v>
      </c>
      <c r="JE11" s="84" t="e">
        <f t="shared" si="20"/>
        <v>#REF!</v>
      </c>
      <c r="JF11" s="84" t="e">
        <f t="shared" si="20"/>
        <v>#REF!</v>
      </c>
      <c r="JG11" s="84" t="e">
        <f t="shared" si="20"/>
        <v>#REF!</v>
      </c>
      <c r="JH11" s="84" t="e">
        <f t="shared" si="20"/>
        <v>#REF!</v>
      </c>
      <c r="JI11" s="84" t="e">
        <f t="shared" si="20"/>
        <v>#REF!</v>
      </c>
      <c r="JJ11" s="84" t="e">
        <f t="shared" si="20"/>
        <v>#REF!</v>
      </c>
      <c r="JK11" s="84" t="e">
        <f t="shared" si="20"/>
        <v>#REF!</v>
      </c>
      <c r="JL11" s="84" t="e">
        <f t="shared" si="20"/>
        <v>#REF!</v>
      </c>
      <c r="JM11" s="84" t="e">
        <f t="shared" si="20"/>
        <v>#REF!</v>
      </c>
      <c r="JN11" s="84" t="e">
        <f t="shared" si="20"/>
        <v>#REF!</v>
      </c>
      <c r="JO11" s="84" t="e">
        <f t="shared" si="20"/>
        <v>#REF!</v>
      </c>
      <c r="JP11" s="84" t="e">
        <f t="shared" si="20"/>
        <v>#REF!</v>
      </c>
      <c r="JQ11" s="84" t="e">
        <f t="shared" si="20"/>
        <v>#REF!</v>
      </c>
      <c r="JR11" s="84" t="e">
        <f t="shared" si="20"/>
        <v>#REF!</v>
      </c>
      <c r="JS11" s="84" t="e">
        <f t="shared" si="20"/>
        <v>#REF!</v>
      </c>
      <c r="JU11" s="77" t="str">
        <f>_xlfn.CONCAT(C7," ",D11)</f>
        <v>Kruger Hydro Capacity Credits ($)</v>
      </c>
    </row>
    <row r="13" spans="2:281" x14ac:dyDescent="0.25">
      <c r="D13" s="86"/>
      <c r="E13" s="85"/>
    </row>
    <row r="14" spans="2:281" x14ac:dyDescent="0.25">
      <c r="D14" s="86"/>
      <c r="E14" s="87"/>
    </row>
    <row r="15" spans="2:281" x14ac:dyDescent="0.25">
      <c r="D15" s="86"/>
      <c r="E15" s="85"/>
    </row>
  </sheetData>
  <dataValidations disablePrompts="1" count="1">
    <dataValidation type="list" allowBlank="1" showInputMessage="1" showErrorMessage="1" sqref="B3" xr:uid="{F0F2969E-8CD2-4CE6-B81B-3434F4D3E4DF}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DA0E8C9-0621-45DB-A15F-480F84B0FF1E}">
          <x14:formula1>
            <xm:f>Lookups!#REF!</xm:f>
          </x14:formula1>
          <xm:sqref>C7:C8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CCAED-0022-4B18-9BF6-2E09D83EBF08}">
  <sheetPr codeName="Sheet10"/>
  <dimension ref="B2:JU17"/>
  <sheetViews>
    <sheetView workbookViewId="0">
      <pane xSplit="4" ySplit="4" topLeftCell="E5" activePane="bottomRight" state="frozen"/>
      <selection activeCell="E5" sqref="E5"/>
      <selection pane="topRight" activeCell="E5" sqref="E5"/>
      <selection pane="bottomLeft" activeCell="E5" sqref="E5"/>
      <selection pane="bottomRight" activeCell="E5" sqref="E5"/>
    </sheetView>
  </sheetViews>
  <sheetFormatPr defaultRowHeight="15" x14ac:dyDescent="0.25"/>
  <cols>
    <col min="1" max="1" width="4.42578125" customWidth="1"/>
    <col min="2" max="2" width="14.28515625" bestFit="1" customWidth="1"/>
    <col min="3" max="3" width="18" style="26" customWidth="1"/>
    <col min="4" max="4" width="25" bestFit="1" customWidth="1"/>
    <col min="5" max="5" width="10.140625" bestFit="1" customWidth="1"/>
    <col min="258" max="258" width="21.7109375" bestFit="1" customWidth="1"/>
    <col min="281" max="281" width="30.85546875" bestFit="1" customWidth="1"/>
  </cols>
  <sheetData>
    <row r="2" spans="2:281" x14ac:dyDescent="0.25">
      <c r="B2" s="3" t="s">
        <v>113</v>
      </c>
      <c r="C2" s="3"/>
      <c r="D2" s="17"/>
      <c r="IX2" s="17"/>
    </row>
    <row r="3" spans="2:281" s="5" customFormat="1" x14ac:dyDescent="0.25">
      <c r="B3" s="13" t="str">
        <f>+Gap_Table!B3</f>
        <v>WEC</v>
      </c>
      <c r="C3" s="3"/>
      <c r="D3" s="17"/>
      <c r="E3" s="68">
        <f t="shared" ref="E3:BP3" si="0">YEAR(E4)</f>
        <v>2020</v>
      </c>
      <c r="F3" s="68">
        <f t="shared" si="0"/>
        <v>2020</v>
      </c>
      <c r="G3" s="68">
        <f t="shared" si="0"/>
        <v>2020</v>
      </c>
      <c r="H3" s="68">
        <f t="shared" si="0"/>
        <v>2020</v>
      </c>
      <c r="I3" s="68">
        <f t="shared" si="0"/>
        <v>2020</v>
      </c>
      <c r="J3" s="68">
        <f t="shared" si="0"/>
        <v>2020</v>
      </c>
      <c r="K3" s="68">
        <f t="shared" si="0"/>
        <v>2020</v>
      </c>
      <c r="L3" s="68">
        <f t="shared" si="0"/>
        <v>2020</v>
      </c>
      <c r="M3" s="68">
        <f t="shared" si="0"/>
        <v>2020</v>
      </c>
      <c r="N3" s="68">
        <f t="shared" si="0"/>
        <v>2020</v>
      </c>
      <c r="O3" s="68">
        <f t="shared" si="0"/>
        <v>2020</v>
      </c>
      <c r="P3" s="68">
        <f t="shared" si="0"/>
        <v>2020</v>
      </c>
      <c r="Q3" s="68">
        <f t="shared" si="0"/>
        <v>2021</v>
      </c>
      <c r="R3" s="68">
        <f t="shared" si="0"/>
        <v>2021</v>
      </c>
      <c r="S3" s="68">
        <f t="shared" si="0"/>
        <v>2021</v>
      </c>
      <c r="T3" s="68">
        <f t="shared" si="0"/>
        <v>2021</v>
      </c>
      <c r="U3" s="68">
        <f t="shared" si="0"/>
        <v>2021</v>
      </c>
      <c r="V3" s="68">
        <f t="shared" si="0"/>
        <v>2021</v>
      </c>
      <c r="W3" s="68">
        <f t="shared" si="0"/>
        <v>2021</v>
      </c>
      <c r="X3" s="68">
        <f t="shared" si="0"/>
        <v>2021</v>
      </c>
      <c r="Y3" s="68">
        <f t="shared" si="0"/>
        <v>2021</v>
      </c>
      <c r="Z3" s="68">
        <f t="shared" si="0"/>
        <v>2021</v>
      </c>
      <c r="AA3" s="68">
        <f t="shared" si="0"/>
        <v>2021</v>
      </c>
      <c r="AB3" s="68">
        <f t="shared" si="0"/>
        <v>2021</v>
      </c>
      <c r="AC3" s="68">
        <f t="shared" si="0"/>
        <v>2022</v>
      </c>
      <c r="AD3" s="68">
        <f t="shared" si="0"/>
        <v>2022</v>
      </c>
      <c r="AE3" s="68">
        <f t="shared" si="0"/>
        <v>2022</v>
      </c>
      <c r="AF3" s="68">
        <f t="shared" si="0"/>
        <v>2022</v>
      </c>
      <c r="AG3" s="68">
        <f t="shared" si="0"/>
        <v>2022</v>
      </c>
      <c r="AH3" s="68">
        <f t="shared" si="0"/>
        <v>2022</v>
      </c>
      <c r="AI3" s="68">
        <f t="shared" si="0"/>
        <v>2022</v>
      </c>
      <c r="AJ3" s="68">
        <f t="shared" si="0"/>
        <v>2022</v>
      </c>
      <c r="AK3" s="68">
        <f t="shared" si="0"/>
        <v>2022</v>
      </c>
      <c r="AL3" s="68">
        <f t="shared" si="0"/>
        <v>2022</v>
      </c>
      <c r="AM3" s="68">
        <f t="shared" si="0"/>
        <v>2022</v>
      </c>
      <c r="AN3" s="68">
        <f t="shared" si="0"/>
        <v>2022</v>
      </c>
      <c r="AO3" s="68">
        <f t="shared" si="0"/>
        <v>2023</v>
      </c>
      <c r="AP3" s="68">
        <f t="shared" si="0"/>
        <v>2023</v>
      </c>
      <c r="AQ3" s="68">
        <f t="shared" si="0"/>
        <v>2023</v>
      </c>
      <c r="AR3" s="68">
        <f t="shared" si="0"/>
        <v>2023</v>
      </c>
      <c r="AS3" s="68">
        <f t="shared" si="0"/>
        <v>2023</v>
      </c>
      <c r="AT3" s="68">
        <f t="shared" si="0"/>
        <v>2023</v>
      </c>
      <c r="AU3" s="68">
        <f t="shared" si="0"/>
        <v>2023</v>
      </c>
      <c r="AV3" s="68">
        <f t="shared" si="0"/>
        <v>2023</v>
      </c>
      <c r="AW3" s="68">
        <f t="shared" si="0"/>
        <v>2023</v>
      </c>
      <c r="AX3" s="68">
        <f t="shared" si="0"/>
        <v>2023</v>
      </c>
      <c r="AY3" s="68">
        <f t="shared" si="0"/>
        <v>2023</v>
      </c>
      <c r="AZ3" s="68">
        <f t="shared" si="0"/>
        <v>2023</v>
      </c>
      <c r="BA3" s="68">
        <f t="shared" si="0"/>
        <v>2024</v>
      </c>
      <c r="BB3" s="68">
        <f t="shared" si="0"/>
        <v>2024</v>
      </c>
      <c r="BC3" s="68">
        <f t="shared" si="0"/>
        <v>2024</v>
      </c>
      <c r="BD3" s="68">
        <f t="shared" si="0"/>
        <v>2024</v>
      </c>
      <c r="BE3" s="68">
        <f t="shared" si="0"/>
        <v>2024</v>
      </c>
      <c r="BF3" s="68">
        <f t="shared" si="0"/>
        <v>2024</v>
      </c>
      <c r="BG3" s="68">
        <f t="shared" si="0"/>
        <v>2024</v>
      </c>
      <c r="BH3" s="68">
        <f t="shared" si="0"/>
        <v>2024</v>
      </c>
      <c r="BI3" s="68">
        <f t="shared" si="0"/>
        <v>2024</v>
      </c>
      <c r="BJ3" s="68">
        <f t="shared" si="0"/>
        <v>2024</v>
      </c>
      <c r="BK3" s="68">
        <f t="shared" si="0"/>
        <v>2024</v>
      </c>
      <c r="BL3" s="68">
        <f t="shared" si="0"/>
        <v>2024</v>
      </c>
      <c r="BM3" s="68">
        <f t="shared" si="0"/>
        <v>2025</v>
      </c>
      <c r="BN3" s="68">
        <f t="shared" si="0"/>
        <v>2025</v>
      </c>
      <c r="BO3" s="68">
        <f t="shared" si="0"/>
        <v>2025</v>
      </c>
      <c r="BP3" s="68">
        <f t="shared" si="0"/>
        <v>2025</v>
      </c>
      <c r="BQ3" s="68">
        <f t="shared" ref="BQ3:EB3" si="1">YEAR(BQ4)</f>
        <v>2025</v>
      </c>
      <c r="BR3" s="68">
        <f t="shared" si="1"/>
        <v>2025</v>
      </c>
      <c r="BS3" s="68">
        <f t="shared" si="1"/>
        <v>2025</v>
      </c>
      <c r="BT3" s="68">
        <f t="shared" si="1"/>
        <v>2025</v>
      </c>
      <c r="BU3" s="68">
        <f t="shared" si="1"/>
        <v>2025</v>
      </c>
      <c r="BV3" s="68">
        <f t="shared" si="1"/>
        <v>2025</v>
      </c>
      <c r="BW3" s="68">
        <f t="shared" si="1"/>
        <v>2025</v>
      </c>
      <c r="BX3" s="68">
        <f t="shared" si="1"/>
        <v>2025</v>
      </c>
      <c r="BY3" s="68">
        <f t="shared" si="1"/>
        <v>2026</v>
      </c>
      <c r="BZ3" s="68">
        <f t="shared" si="1"/>
        <v>2026</v>
      </c>
      <c r="CA3" s="68">
        <f t="shared" si="1"/>
        <v>2026</v>
      </c>
      <c r="CB3" s="68">
        <f t="shared" si="1"/>
        <v>2026</v>
      </c>
      <c r="CC3" s="68">
        <f t="shared" si="1"/>
        <v>2026</v>
      </c>
      <c r="CD3" s="68">
        <f t="shared" si="1"/>
        <v>2026</v>
      </c>
      <c r="CE3" s="68">
        <f t="shared" si="1"/>
        <v>2026</v>
      </c>
      <c r="CF3" s="68">
        <f t="shared" si="1"/>
        <v>2026</v>
      </c>
      <c r="CG3" s="68">
        <f t="shared" si="1"/>
        <v>2026</v>
      </c>
      <c r="CH3" s="68">
        <f t="shared" si="1"/>
        <v>2026</v>
      </c>
      <c r="CI3" s="68">
        <f t="shared" si="1"/>
        <v>2026</v>
      </c>
      <c r="CJ3" s="68">
        <f t="shared" si="1"/>
        <v>2026</v>
      </c>
      <c r="CK3" s="68">
        <f t="shared" si="1"/>
        <v>2027</v>
      </c>
      <c r="CL3" s="68">
        <f t="shared" si="1"/>
        <v>2027</v>
      </c>
      <c r="CM3" s="68">
        <f t="shared" si="1"/>
        <v>2027</v>
      </c>
      <c r="CN3" s="68">
        <f t="shared" si="1"/>
        <v>2027</v>
      </c>
      <c r="CO3" s="68">
        <f t="shared" si="1"/>
        <v>2027</v>
      </c>
      <c r="CP3" s="68">
        <f t="shared" si="1"/>
        <v>2027</v>
      </c>
      <c r="CQ3" s="68">
        <f t="shared" si="1"/>
        <v>2027</v>
      </c>
      <c r="CR3" s="68">
        <f t="shared" si="1"/>
        <v>2027</v>
      </c>
      <c r="CS3" s="68">
        <f t="shared" si="1"/>
        <v>2027</v>
      </c>
      <c r="CT3" s="68">
        <f t="shared" si="1"/>
        <v>2027</v>
      </c>
      <c r="CU3" s="68">
        <f t="shared" si="1"/>
        <v>2027</v>
      </c>
      <c r="CV3" s="68">
        <f t="shared" si="1"/>
        <v>2027</v>
      </c>
      <c r="CW3" s="68">
        <f t="shared" si="1"/>
        <v>2028</v>
      </c>
      <c r="CX3" s="68">
        <f t="shared" si="1"/>
        <v>2028</v>
      </c>
      <c r="CY3" s="68">
        <f t="shared" si="1"/>
        <v>2028</v>
      </c>
      <c r="CZ3" s="68">
        <f t="shared" si="1"/>
        <v>2028</v>
      </c>
      <c r="DA3" s="68">
        <f t="shared" si="1"/>
        <v>2028</v>
      </c>
      <c r="DB3" s="68">
        <f t="shared" si="1"/>
        <v>2028</v>
      </c>
      <c r="DC3" s="68">
        <f t="shared" si="1"/>
        <v>2028</v>
      </c>
      <c r="DD3" s="68">
        <f t="shared" si="1"/>
        <v>2028</v>
      </c>
      <c r="DE3" s="68">
        <f t="shared" si="1"/>
        <v>2028</v>
      </c>
      <c r="DF3" s="68">
        <f t="shared" si="1"/>
        <v>2028</v>
      </c>
      <c r="DG3" s="68">
        <f t="shared" si="1"/>
        <v>2028</v>
      </c>
      <c r="DH3" s="68">
        <f t="shared" si="1"/>
        <v>2028</v>
      </c>
      <c r="DI3" s="68">
        <f t="shared" si="1"/>
        <v>2029</v>
      </c>
      <c r="DJ3" s="68">
        <f t="shared" si="1"/>
        <v>2029</v>
      </c>
      <c r="DK3" s="68">
        <f t="shared" si="1"/>
        <v>2029</v>
      </c>
      <c r="DL3" s="68">
        <f t="shared" si="1"/>
        <v>2029</v>
      </c>
      <c r="DM3" s="68">
        <f t="shared" si="1"/>
        <v>2029</v>
      </c>
      <c r="DN3" s="68">
        <f t="shared" si="1"/>
        <v>2029</v>
      </c>
      <c r="DO3" s="68">
        <f t="shared" si="1"/>
        <v>2029</v>
      </c>
      <c r="DP3" s="68">
        <f t="shared" si="1"/>
        <v>2029</v>
      </c>
      <c r="DQ3" s="68">
        <f t="shared" si="1"/>
        <v>2029</v>
      </c>
      <c r="DR3" s="68">
        <f t="shared" si="1"/>
        <v>2029</v>
      </c>
      <c r="DS3" s="68">
        <f t="shared" si="1"/>
        <v>2029</v>
      </c>
      <c r="DT3" s="68">
        <f t="shared" si="1"/>
        <v>2029</v>
      </c>
      <c r="DU3" s="68">
        <f t="shared" si="1"/>
        <v>2030</v>
      </c>
      <c r="DV3" s="68">
        <f t="shared" si="1"/>
        <v>2030</v>
      </c>
      <c r="DW3" s="68">
        <f t="shared" si="1"/>
        <v>2030</v>
      </c>
      <c r="DX3" s="68">
        <f t="shared" si="1"/>
        <v>2030</v>
      </c>
      <c r="DY3" s="68">
        <f t="shared" si="1"/>
        <v>2030</v>
      </c>
      <c r="DZ3" s="68">
        <f t="shared" si="1"/>
        <v>2030</v>
      </c>
      <c r="EA3" s="68">
        <f t="shared" si="1"/>
        <v>2030</v>
      </c>
      <c r="EB3" s="68">
        <f t="shared" si="1"/>
        <v>2030</v>
      </c>
      <c r="EC3" s="68">
        <f t="shared" ref="EC3:GN3" si="2">YEAR(EC4)</f>
        <v>2030</v>
      </c>
      <c r="ED3" s="68">
        <f t="shared" si="2"/>
        <v>2030</v>
      </c>
      <c r="EE3" s="68">
        <f t="shared" si="2"/>
        <v>2030</v>
      </c>
      <c r="EF3" s="68">
        <f t="shared" si="2"/>
        <v>2030</v>
      </c>
      <c r="EG3" s="68">
        <f t="shared" si="2"/>
        <v>2031</v>
      </c>
      <c r="EH3" s="68">
        <f t="shared" si="2"/>
        <v>2031</v>
      </c>
      <c r="EI3" s="68">
        <f t="shared" si="2"/>
        <v>2031</v>
      </c>
      <c r="EJ3" s="68">
        <f t="shared" si="2"/>
        <v>2031</v>
      </c>
      <c r="EK3" s="68">
        <f t="shared" si="2"/>
        <v>2031</v>
      </c>
      <c r="EL3" s="68">
        <f t="shared" si="2"/>
        <v>2031</v>
      </c>
      <c r="EM3" s="68">
        <f t="shared" si="2"/>
        <v>2031</v>
      </c>
      <c r="EN3" s="68">
        <f t="shared" si="2"/>
        <v>2031</v>
      </c>
      <c r="EO3" s="68">
        <f t="shared" si="2"/>
        <v>2031</v>
      </c>
      <c r="EP3" s="68">
        <f t="shared" si="2"/>
        <v>2031</v>
      </c>
      <c r="EQ3" s="68">
        <f t="shared" si="2"/>
        <v>2031</v>
      </c>
      <c r="ER3" s="68">
        <f t="shared" si="2"/>
        <v>2031</v>
      </c>
      <c r="ES3" s="68">
        <f t="shared" si="2"/>
        <v>2032</v>
      </c>
      <c r="ET3" s="68">
        <f t="shared" si="2"/>
        <v>2032</v>
      </c>
      <c r="EU3" s="68">
        <f t="shared" si="2"/>
        <v>2032</v>
      </c>
      <c r="EV3" s="68">
        <f t="shared" si="2"/>
        <v>2032</v>
      </c>
      <c r="EW3" s="68">
        <f t="shared" si="2"/>
        <v>2032</v>
      </c>
      <c r="EX3" s="68">
        <f t="shared" si="2"/>
        <v>2032</v>
      </c>
      <c r="EY3" s="68">
        <f t="shared" si="2"/>
        <v>2032</v>
      </c>
      <c r="EZ3" s="68">
        <f t="shared" si="2"/>
        <v>2032</v>
      </c>
      <c r="FA3" s="68">
        <f t="shared" si="2"/>
        <v>2032</v>
      </c>
      <c r="FB3" s="68">
        <f t="shared" si="2"/>
        <v>2032</v>
      </c>
      <c r="FC3" s="68">
        <f t="shared" si="2"/>
        <v>2032</v>
      </c>
      <c r="FD3" s="68">
        <f t="shared" si="2"/>
        <v>2032</v>
      </c>
      <c r="FE3" s="68">
        <f t="shared" si="2"/>
        <v>2033</v>
      </c>
      <c r="FF3" s="68">
        <f t="shared" si="2"/>
        <v>2033</v>
      </c>
      <c r="FG3" s="68">
        <f t="shared" si="2"/>
        <v>2033</v>
      </c>
      <c r="FH3" s="68">
        <f t="shared" si="2"/>
        <v>2033</v>
      </c>
      <c r="FI3" s="68">
        <f t="shared" si="2"/>
        <v>2033</v>
      </c>
      <c r="FJ3" s="68">
        <f t="shared" si="2"/>
        <v>2033</v>
      </c>
      <c r="FK3" s="68">
        <f t="shared" si="2"/>
        <v>2033</v>
      </c>
      <c r="FL3" s="68">
        <f t="shared" si="2"/>
        <v>2033</v>
      </c>
      <c r="FM3" s="68">
        <f t="shared" si="2"/>
        <v>2033</v>
      </c>
      <c r="FN3" s="68">
        <f t="shared" si="2"/>
        <v>2033</v>
      </c>
      <c r="FO3" s="68">
        <f t="shared" si="2"/>
        <v>2033</v>
      </c>
      <c r="FP3" s="68">
        <f t="shared" si="2"/>
        <v>2033</v>
      </c>
      <c r="FQ3" s="68">
        <f t="shared" si="2"/>
        <v>2034</v>
      </c>
      <c r="FR3" s="68">
        <f t="shared" si="2"/>
        <v>2034</v>
      </c>
      <c r="FS3" s="68">
        <f t="shared" si="2"/>
        <v>2034</v>
      </c>
      <c r="FT3" s="68">
        <f t="shared" si="2"/>
        <v>2034</v>
      </c>
      <c r="FU3" s="68">
        <f t="shared" si="2"/>
        <v>2034</v>
      </c>
      <c r="FV3" s="68">
        <f t="shared" si="2"/>
        <v>2034</v>
      </c>
      <c r="FW3" s="68">
        <f t="shared" si="2"/>
        <v>2034</v>
      </c>
      <c r="FX3" s="68">
        <f t="shared" si="2"/>
        <v>2034</v>
      </c>
      <c r="FY3" s="68">
        <f t="shared" si="2"/>
        <v>2034</v>
      </c>
      <c r="FZ3" s="68">
        <f t="shared" si="2"/>
        <v>2034</v>
      </c>
      <c r="GA3" s="68">
        <f t="shared" si="2"/>
        <v>2034</v>
      </c>
      <c r="GB3" s="68">
        <f t="shared" si="2"/>
        <v>2034</v>
      </c>
      <c r="GC3" s="68">
        <f t="shared" si="2"/>
        <v>2035</v>
      </c>
      <c r="GD3" s="68">
        <f t="shared" si="2"/>
        <v>2035</v>
      </c>
      <c r="GE3" s="68">
        <f t="shared" si="2"/>
        <v>2035</v>
      </c>
      <c r="GF3" s="68">
        <f t="shared" si="2"/>
        <v>2035</v>
      </c>
      <c r="GG3" s="68">
        <f t="shared" si="2"/>
        <v>2035</v>
      </c>
      <c r="GH3" s="68">
        <f t="shared" si="2"/>
        <v>2035</v>
      </c>
      <c r="GI3" s="68">
        <f t="shared" si="2"/>
        <v>2035</v>
      </c>
      <c r="GJ3" s="68">
        <f t="shared" si="2"/>
        <v>2035</v>
      </c>
      <c r="GK3" s="68">
        <f t="shared" si="2"/>
        <v>2035</v>
      </c>
      <c r="GL3" s="68">
        <f t="shared" si="2"/>
        <v>2035</v>
      </c>
      <c r="GM3" s="68">
        <f t="shared" si="2"/>
        <v>2035</v>
      </c>
      <c r="GN3" s="68">
        <f t="shared" si="2"/>
        <v>2035</v>
      </c>
      <c r="GO3" s="68">
        <f t="shared" ref="GO3:IV3" si="3">YEAR(GO4)</f>
        <v>2036</v>
      </c>
      <c r="GP3" s="68">
        <f t="shared" si="3"/>
        <v>2036</v>
      </c>
      <c r="GQ3" s="68">
        <f t="shared" si="3"/>
        <v>2036</v>
      </c>
      <c r="GR3" s="68">
        <f t="shared" si="3"/>
        <v>2036</v>
      </c>
      <c r="GS3" s="68">
        <f t="shared" si="3"/>
        <v>2036</v>
      </c>
      <c r="GT3" s="68">
        <f t="shared" si="3"/>
        <v>2036</v>
      </c>
      <c r="GU3" s="68">
        <f t="shared" si="3"/>
        <v>2036</v>
      </c>
      <c r="GV3" s="68">
        <f t="shared" si="3"/>
        <v>2036</v>
      </c>
      <c r="GW3" s="68">
        <f t="shared" si="3"/>
        <v>2036</v>
      </c>
      <c r="GX3" s="68">
        <f t="shared" si="3"/>
        <v>2036</v>
      </c>
      <c r="GY3" s="68">
        <f t="shared" si="3"/>
        <v>2036</v>
      </c>
      <c r="GZ3" s="68">
        <f t="shared" si="3"/>
        <v>2036</v>
      </c>
      <c r="HA3" s="68">
        <f t="shared" si="3"/>
        <v>2037</v>
      </c>
      <c r="HB3" s="68">
        <f t="shared" si="3"/>
        <v>2037</v>
      </c>
      <c r="HC3" s="68">
        <f t="shared" si="3"/>
        <v>2037</v>
      </c>
      <c r="HD3" s="68">
        <f t="shared" si="3"/>
        <v>2037</v>
      </c>
      <c r="HE3" s="68">
        <f t="shared" si="3"/>
        <v>2037</v>
      </c>
      <c r="HF3" s="68">
        <f t="shared" si="3"/>
        <v>2037</v>
      </c>
      <c r="HG3" s="68">
        <f t="shared" si="3"/>
        <v>2037</v>
      </c>
      <c r="HH3" s="68">
        <f t="shared" si="3"/>
        <v>2037</v>
      </c>
      <c r="HI3" s="68">
        <f t="shared" si="3"/>
        <v>2037</v>
      </c>
      <c r="HJ3" s="68">
        <f t="shared" si="3"/>
        <v>2037</v>
      </c>
      <c r="HK3" s="68">
        <f t="shared" si="3"/>
        <v>2037</v>
      </c>
      <c r="HL3" s="68">
        <f t="shared" si="3"/>
        <v>2037</v>
      </c>
      <c r="HM3" s="68">
        <f t="shared" si="3"/>
        <v>2038</v>
      </c>
      <c r="HN3" s="68">
        <f t="shared" si="3"/>
        <v>2038</v>
      </c>
      <c r="HO3" s="68">
        <f t="shared" si="3"/>
        <v>2038</v>
      </c>
      <c r="HP3" s="68">
        <f t="shared" si="3"/>
        <v>2038</v>
      </c>
      <c r="HQ3" s="68">
        <f t="shared" si="3"/>
        <v>2038</v>
      </c>
      <c r="HR3" s="68">
        <f t="shared" si="3"/>
        <v>2038</v>
      </c>
      <c r="HS3" s="68">
        <f t="shared" si="3"/>
        <v>2038</v>
      </c>
      <c r="HT3" s="68">
        <f t="shared" si="3"/>
        <v>2038</v>
      </c>
      <c r="HU3" s="68">
        <f t="shared" si="3"/>
        <v>2038</v>
      </c>
      <c r="HV3" s="68">
        <f t="shared" si="3"/>
        <v>2038</v>
      </c>
      <c r="HW3" s="68">
        <f t="shared" si="3"/>
        <v>2038</v>
      </c>
      <c r="HX3" s="68">
        <f t="shared" si="3"/>
        <v>2038</v>
      </c>
      <c r="HY3" s="68">
        <f t="shared" si="3"/>
        <v>2039</v>
      </c>
      <c r="HZ3" s="68">
        <f t="shared" si="3"/>
        <v>2039</v>
      </c>
      <c r="IA3" s="68">
        <f t="shared" si="3"/>
        <v>2039</v>
      </c>
      <c r="IB3" s="68">
        <f t="shared" si="3"/>
        <v>2039</v>
      </c>
      <c r="IC3" s="68">
        <f t="shared" si="3"/>
        <v>2039</v>
      </c>
      <c r="ID3" s="68">
        <f t="shared" si="3"/>
        <v>2039</v>
      </c>
      <c r="IE3" s="68">
        <f t="shared" si="3"/>
        <v>2039</v>
      </c>
      <c r="IF3" s="68">
        <f t="shared" si="3"/>
        <v>2039</v>
      </c>
      <c r="IG3" s="68">
        <f t="shared" si="3"/>
        <v>2039</v>
      </c>
      <c r="IH3" s="68">
        <f t="shared" si="3"/>
        <v>2039</v>
      </c>
      <c r="II3" s="68">
        <f t="shared" si="3"/>
        <v>2039</v>
      </c>
      <c r="IJ3" s="68">
        <f t="shared" si="3"/>
        <v>2039</v>
      </c>
      <c r="IK3" s="68">
        <f t="shared" si="3"/>
        <v>2040</v>
      </c>
      <c r="IL3" s="68">
        <f t="shared" si="3"/>
        <v>2040</v>
      </c>
      <c r="IM3" s="68">
        <f t="shared" si="3"/>
        <v>2040</v>
      </c>
      <c r="IN3" s="68">
        <f t="shared" si="3"/>
        <v>2040</v>
      </c>
      <c r="IO3" s="68">
        <f t="shared" si="3"/>
        <v>2040</v>
      </c>
      <c r="IP3" s="68">
        <f t="shared" si="3"/>
        <v>2040</v>
      </c>
      <c r="IQ3" s="68">
        <f t="shared" si="3"/>
        <v>2040</v>
      </c>
      <c r="IR3" s="68">
        <f t="shared" si="3"/>
        <v>2040</v>
      </c>
      <c r="IS3" s="68">
        <f t="shared" si="3"/>
        <v>2040</v>
      </c>
      <c r="IT3" s="68">
        <f t="shared" si="3"/>
        <v>2040</v>
      </c>
      <c r="IU3" s="68">
        <f t="shared" si="3"/>
        <v>2040</v>
      </c>
      <c r="IV3" s="68">
        <f t="shared" si="3"/>
        <v>2040</v>
      </c>
      <c r="IW3" s="9"/>
      <c r="IX3" s="19"/>
      <c r="IY3" s="68">
        <v>2020</v>
      </c>
      <c r="IZ3" s="68">
        <f>1+IY3</f>
        <v>2021</v>
      </c>
      <c r="JA3" s="68">
        <f t="shared" ref="JA3:JS3" si="4">1+IZ3</f>
        <v>2022</v>
      </c>
      <c r="JB3" s="68">
        <f t="shared" si="4"/>
        <v>2023</v>
      </c>
      <c r="JC3" s="68">
        <f t="shared" si="4"/>
        <v>2024</v>
      </c>
      <c r="JD3" s="68">
        <f t="shared" si="4"/>
        <v>2025</v>
      </c>
      <c r="JE3" s="68">
        <f t="shared" si="4"/>
        <v>2026</v>
      </c>
      <c r="JF3" s="68">
        <f t="shared" si="4"/>
        <v>2027</v>
      </c>
      <c r="JG3" s="68">
        <f t="shared" si="4"/>
        <v>2028</v>
      </c>
      <c r="JH3" s="68">
        <f t="shared" si="4"/>
        <v>2029</v>
      </c>
      <c r="JI3" s="68">
        <f t="shared" si="4"/>
        <v>2030</v>
      </c>
      <c r="JJ3" s="68">
        <f t="shared" si="4"/>
        <v>2031</v>
      </c>
      <c r="JK3" s="68">
        <f t="shared" si="4"/>
        <v>2032</v>
      </c>
      <c r="JL3" s="68">
        <f t="shared" si="4"/>
        <v>2033</v>
      </c>
      <c r="JM3" s="68">
        <f t="shared" si="4"/>
        <v>2034</v>
      </c>
      <c r="JN3" s="68">
        <f t="shared" si="4"/>
        <v>2035</v>
      </c>
      <c r="JO3" s="68">
        <f t="shared" si="4"/>
        <v>2036</v>
      </c>
      <c r="JP3" s="68">
        <f t="shared" si="4"/>
        <v>2037</v>
      </c>
      <c r="JQ3" s="68">
        <f t="shared" si="4"/>
        <v>2038</v>
      </c>
      <c r="JR3" s="68">
        <f t="shared" si="4"/>
        <v>2039</v>
      </c>
      <c r="JS3" s="68">
        <f t="shared" si="4"/>
        <v>2040</v>
      </c>
    </row>
    <row r="4" spans="2:281" s="5" customFormat="1" x14ac:dyDescent="0.25">
      <c r="B4" s="9"/>
      <c r="C4" s="3"/>
      <c r="D4" s="17"/>
      <c r="E4" s="36">
        <v>43831</v>
      </c>
      <c r="F4" s="36">
        <f>+EOMONTH(E4,0)+1</f>
        <v>43862</v>
      </c>
      <c r="G4" s="36">
        <f t="shared" ref="G4:BR4" si="5">+EOMONTH(F4,0)+1</f>
        <v>43891</v>
      </c>
      <c r="H4" s="36">
        <f t="shared" si="5"/>
        <v>43922</v>
      </c>
      <c r="I4" s="36">
        <f t="shared" si="5"/>
        <v>43952</v>
      </c>
      <c r="J4" s="36">
        <f t="shared" si="5"/>
        <v>43983</v>
      </c>
      <c r="K4" s="36">
        <f t="shared" si="5"/>
        <v>44013</v>
      </c>
      <c r="L4" s="36">
        <f t="shared" si="5"/>
        <v>44044</v>
      </c>
      <c r="M4" s="36">
        <f t="shared" si="5"/>
        <v>44075</v>
      </c>
      <c r="N4" s="36">
        <f t="shared" si="5"/>
        <v>44105</v>
      </c>
      <c r="O4" s="36">
        <f t="shared" si="5"/>
        <v>44136</v>
      </c>
      <c r="P4" s="36">
        <f t="shared" si="5"/>
        <v>44166</v>
      </c>
      <c r="Q4" s="36">
        <f t="shared" si="5"/>
        <v>44197</v>
      </c>
      <c r="R4" s="36">
        <f t="shared" si="5"/>
        <v>44228</v>
      </c>
      <c r="S4" s="36">
        <f t="shared" si="5"/>
        <v>44256</v>
      </c>
      <c r="T4" s="36">
        <f t="shared" si="5"/>
        <v>44287</v>
      </c>
      <c r="U4" s="36">
        <f t="shared" si="5"/>
        <v>44317</v>
      </c>
      <c r="V4" s="36">
        <f t="shared" si="5"/>
        <v>44348</v>
      </c>
      <c r="W4" s="36">
        <f t="shared" si="5"/>
        <v>44378</v>
      </c>
      <c r="X4" s="36">
        <f t="shared" si="5"/>
        <v>44409</v>
      </c>
      <c r="Y4" s="36">
        <f t="shared" si="5"/>
        <v>44440</v>
      </c>
      <c r="Z4" s="36">
        <f t="shared" si="5"/>
        <v>44470</v>
      </c>
      <c r="AA4" s="36">
        <f t="shared" si="5"/>
        <v>44501</v>
      </c>
      <c r="AB4" s="36">
        <f t="shared" si="5"/>
        <v>44531</v>
      </c>
      <c r="AC4" s="36">
        <f t="shared" si="5"/>
        <v>44562</v>
      </c>
      <c r="AD4" s="36">
        <f t="shared" si="5"/>
        <v>44593</v>
      </c>
      <c r="AE4" s="36">
        <f t="shared" si="5"/>
        <v>44621</v>
      </c>
      <c r="AF4" s="36">
        <f t="shared" si="5"/>
        <v>44652</v>
      </c>
      <c r="AG4" s="36">
        <f t="shared" si="5"/>
        <v>44682</v>
      </c>
      <c r="AH4" s="36">
        <f t="shared" si="5"/>
        <v>44713</v>
      </c>
      <c r="AI4" s="36">
        <f t="shared" si="5"/>
        <v>44743</v>
      </c>
      <c r="AJ4" s="36">
        <f t="shared" si="5"/>
        <v>44774</v>
      </c>
      <c r="AK4" s="36">
        <f t="shared" si="5"/>
        <v>44805</v>
      </c>
      <c r="AL4" s="36">
        <f t="shared" si="5"/>
        <v>44835</v>
      </c>
      <c r="AM4" s="36">
        <f t="shared" si="5"/>
        <v>44866</v>
      </c>
      <c r="AN4" s="36">
        <f t="shared" si="5"/>
        <v>44896</v>
      </c>
      <c r="AO4" s="36">
        <f t="shared" si="5"/>
        <v>44927</v>
      </c>
      <c r="AP4" s="36">
        <f t="shared" si="5"/>
        <v>44958</v>
      </c>
      <c r="AQ4" s="36">
        <f t="shared" si="5"/>
        <v>44986</v>
      </c>
      <c r="AR4" s="36">
        <f t="shared" si="5"/>
        <v>45017</v>
      </c>
      <c r="AS4" s="36">
        <f t="shared" si="5"/>
        <v>45047</v>
      </c>
      <c r="AT4" s="36">
        <f t="shared" si="5"/>
        <v>45078</v>
      </c>
      <c r="AU4" s="36">
        <f t="shared" si="5"/>
        <v>45108</v>
      </c>
      <c r="AV4" s="36">
        <f t="shared" si="5"/>
        <v>45139</v>
      </c>
      <c r="AW4" s="36">
        <f t="shared" si="5"/>
        <v>45170</v>
      </c>
      <c r="AX4" s="36">
        <f t="shared" si="5"/>
        <v>45200</v>
      </c>
      <c r="AY4" s="36">
        <f t="shared" si="5"/>
        <v>45231</v>
      </c>
      <c r="AZ4" s="36">
        <f t="shared" si="5"/>
        <v>45261</v>
      </c>
      <c r="BA4" s="36">
        <f t="shared" si="5"/>
        <v>45292</v>
      </c>
      <c r="BB4" s="36">
        <f t="shared" si="5"/>
        <v>45323</v>
      </c>
      <c r="BC4" s="36">
        <f t="shared" si="5"/>
        <v>45352</v>
      </c>
      <c r="BD4" s="36">
        <f t="shared" si="5"/>
        <v>45383</v>
      </c>
      <c r="BE4" s="36">
        <f t="shared" si="5"/>
        <v>45413</v>
      </c>
      <c r="BF4" s="36">
        <f t="shared" si="5"/>
        <v>45444</v>
      </c>
      <c r="BG4" s="36">
        <f t="shared" si="5"/>
        <v>45474</v>
      </c>
      <c r="BH4" s="36">
        <f t="shared" si="5"/>
        <v>45505</v>
      </c>
      <c r="BI4" s="36">
        <f t="shared" si="5"/>
        <v>45536</v>
      </c>
      <c r="BJ4" s="36">
        <f t="shared" si="5"/>
        <v>45566</v>
      </c>
      <c r="BK4" s="36">
        <f t="shared" si="5"/>
        <v>45597</v>
      </c>
      <c r="BL4" s="36">
        <f t="shared" si="5"/>
        <v>45627</v>
      </c>
      <c r="BM4" s="36">
        <f t="shared" si="5"/>
        <v>45658</v>
      </c>
      <c r="BN4" s="36">
        <f t="shared" si="5"/>
        <v>45689</v>
      </c>
      <c r="BO4" s="36">
        <f t="shared" si="5"/>
        <v>45717</v>
      </c>
      <c r="BP4" s="36">
        <f t="shared" si="5"/>
        <v>45748</v>
      </c>
      <c r="BQ4" s="36">
        <f t="shared" si="5"/>
        <v>45778</v>
      </c>
      <c r="BR4" s="36">
        <f t="shared" si="5"/>
        <v>45809</v>
      </c>
      <c r="BS4" s="36">
        <f t="shared" ref="BS4:ED4" si="6">+EOMONTH(BR4,0)+1</f>
        <v>45839</v>
      </c>
      <c r="BT4" s="36">
        <f t="shared" si="6"/>
        <v>45870</v>
      </c>
      <c r="BU4" s="36">
        <f t="shared" si="6"/>
        <v>45901</v>
      </c>
      <c r="BV4" s="36">
        <f t="shared" si="6"/>
        <v>45931</v>
      </c>
      <c r="BW4" s="36">
        <f t="shared" si="6"/>
        <v>45962</v>
      </c>
      <c r="BX4" s="36">
        <f t="shared" si="6"/>
        <v>45992</v>
      </c>
      <c r="BY4" s="36">
        <f t="shared" si="6"/>
        <v>46023</v>
      </c>
      <c r="BZ4" s="36">
        <f t="shared" si="6"/>
        <v>46054</v>
      </c>
      <c r="CA4" s="36">
        <f t="shared" si="6"/>
        <v>46082</v>
      </c>
      <c r="CB4" s="36">
        <f t="shared" si="6"/>
        <v>46113</v>
      </c>
      <c r="CC4" s="36">
        <f t="shared" si="6"/>
        <v>46143</v>
      </c>
      <c r="CD4" s="36">
        <f t="shared" si="6"/>
        <v>46174</v>
      </c>
      <c r="CE4" s="36">
        <f t="shared" si="6"/>
        <v>46204</v>
      </c>
      <c r="CF4" s="36">
        <f t="shared" si="6"/>
        <v>46235</v>
      </c>
      <c r="CG4" s="36">
        <f t="shared" si="6"/>
        <v>46266</v>
      </c>
      <c r="CH4" s="36">
        <f t="shared" si="6"/>
        <v>46296</v>
      </c>
      <c r="CI4" s="36">
        <f t="shared" si="6"/>
        <v>46327</v>
      </c>
      <c r="CJ4" s="36">
        <f t="shared" si="6"/>
        <v>46357</v>
      </c>
      <c r="CK4" s="36">
        <f t="shared" si="6"/>
        <v>46388</v>
      </c>
      <c r="CL4" s="36">
        <f t="shared" si="6"/>
        <v>46419</v>
      </c>
      <c r="CM4" s="36">
        <f t="shared" si="6"/>
        <v>46447</v>
      </c>
      <c r="CN4" s="36">
        <f t="shared" si="6"/>
        <v>46478</v>
      </c>
      <c r="CO4" s="36">
        <f t="shared" si="6"/>
        <v>46508</v>
      </c>
      <c r="CP4" s="36">
        <f t="shared" si="6"/>
        <v>46539</v>
      </c>
      <c r="CQ4" s="36">
        <f t="shared" si="6"/>
        <v>46569</v>
      </c>
      <c r="CR4" s="36">
        <f t="shared" si="6"/>
        <v>46600</v>
      </c>
      <c r="CS4" s="36">
        <f t="shared" si="6"/>
        <v>46631</v>
      </c>
      <c r="CT4" s="36">
        <f t="shared" si="6"/>
        <v>46661</v>
      </c>
      <c r="CU4" s="36">
        <f t="shared" si="6"/>
        <v>46692</v>
      </c>
      <c r="CV4" s="36">
        <f t="shared" si="6"/>
        <v>46722</v>
      </c>
      <c r="CW4" s="36">
        <f t="shared" si="6"/>
        <v>46753</v>
      </c>
      <c r="CX4" s="36">
        <f t="shared" si="6"/>
        <v>46784</v>
      </c>
      <c r="CY4" s="36">
        <f t="shared" si="6"/>
        <v>46813</v>
      </c>
      <c r="CZ4" s="36">
        <f t="shared" si="6"/>
        <v>46844</v>
      </c>
      <c r="DA4" s="36">
        <f t="shared" si="6"/>
        <v>46874</v>
      </c>
      <c r="DB4" s="36">
        <f t="shared" si="6"/>
        <v>46905</v>
      </c>
      <c r="DC4" s="36">
        <f t="shared" si="6"/>
        <v>46935</v>
      </c>
      <c r="DD4" s="36">
        <f t="shared" si="6"/>
        <v>46966</v>
      </c>
      <c r="DE4" s="36">
        <f t="shared" si="6"/>
        <v>46997</v>
      </c>
      <c r="DF4" s="36">
        <f t="shared" si="6"/>
        <v>47027</v>
      </c>
      <c r="DG4" s="36">
        <f t="shared" si="6"/>
        <v>47058</v>
      </c>
      <c r="DH4" s="36">
        <f t="shared" si="6"/>
        <v>47088</v>
      </c>
      <c r="DI4" s="36">
        <f t="shared" si="6"/>
        <v>47119</v>
      </c>
      <c r="DJ4" s="36">
        <f t="shared" si="6"/>
        <v>47150</v>
      </c>
      <c r="DK4" s="36">
        <f t="shared" si="6"/>
        <v>47178</v>
      </c>
      <c r="DL4" s="36">
        <f t="shared" si="6"/>
        <v>47209</v>
      </c>
      <c r="DM4" s="36">
        <f t="shared" si="6"/>
        <v>47239</v>
      </c>
      <c r="DN4" s="36">
        <f t="shared" si="6"/>
        <v>47270</v>
      </c>
      <c r="DO4" s="36">
        <f t="shared" si="6"/>
        <v>47300</v>
      </c>
      <c r="DP4" s="36">
        <f t="shared" si="6"/>
        <v>47331</v>
      </c>
      <c r="DQ4" s="36">
        <f t="shared" si="6"/>
        <v>47362</v>
      </c>
      <c r="DR4" s="36">
        <f t="shared" si="6"/>
        <v>47392</v>
      </c>
      <c r="DS4" s="36">
        <f t="shared" si="6"/>
        <v>47423</v>
      </c>
      <c r="DT4" s="36">
        <f t="shared" si="6"/>
        <v>47453</v>
      </c>
      <c r="DU4" s="36">
        <f t="shared" si="6"/>
        <v>47484</v>
      </c>
      <c r="DV4" s="36">
        <f t="shared" si="6"/>
        <v>47515</v>
      </c>
      <c r="DW4" s="36">
        <f t="shared" si="6"/>
        <v>47543</v>
      </c>
      <c r="DX4" s="36">
        <f t="shared" si="6"/>
        <v>47574</v>
      </c>
      <c r="DY4" s="36">
        <f t="shared" si="6"/>
        <v>47604</v>
      </c>
      <c r="DZ4" s="36">
        <f t="shared" si="6"/>
        <v>47635</v>
      </c>
      <c r="EA4" s="36">
        <f t="shared" si="6"/>
        <v>47665</v>
      </c>
      <c r="EB4" s="36">
        <f t="shared" si="6"/>
        <v>47696</v>
      </c>
      <c r="EC4" s="36">
        <f t="shared" si="6"/>
        <v>47727</v>
      </c>
      <c r="ED4" s="36">
        <f t="shared" si="6"/>
        <v>47757</v>
      </c>
      <c r="EE4" s="36">
        <f t="shared" ref="EE4:GP4" si="7">+EOMONTH(ED4,0)+1</f>
        <v>47788</v>
      </c>
      <c r="EF4" s="36">
        <f t="shared" si="7"/>
        <v>47818</v>
      </c>
      <c r="EG4" s="36">
        <f t="shared" si="7"/>
        <v>47849</v>
      </c>
      <c r="EH4" s="36">
        <f t="shared" si="7"/>
        <v>47880</v>
      </c>
      <c r="EI4" s="36">
        <f t="shared" si="7"/>
        <v>47908</v>
      </c>
      <c r="EJ4" s="36">
        <f t="shared" si="7"/>
        <v>47939</v>
      </c>
      <c r="EK4" s="36">
        <f t="shared" si="7"/>
        <v>47969</v>
      </c>
      <c r="EL4" s="36">
        <f t="shared" si="7"/>
        <v>48000</v>
      </c>
      <c r="EM4" s="36">
        <f t="shared" si="7"/>
        <v>48030</v>
      </c>
      <c r="EN4" s="36">
        <f t="shared" si="7"/>
        <v>48061</v>
      </c>
      <c r="EO4" s="36">
        <f t="shared" si="7"/>
        <v>48092</v>
      </c>
      <c r="EP4" s="36">
        <f t="shared" si="7"/>
        <v>48122</v>
      </c>
      <c r="EQ4" s="36">
        <f t="shared" si="7"/>
        <v>48153</v>
      </c>
      <c r="ER4" s="36">
        <f t="shared" si="7"/>
        <v>48183</v>
      </c>
      <c r="ES4" s="36">
        <f t="shared" si="7"/>
        <v>48214</v>
      </c>
      <c r="ET4" s="36">
        <f t="shared" si="7"/>
        <v>48245</v>
      </c>
      <c r="EU4" s="36">
        <f t="shared" si="7"/>
        <v>48274</v>
      </c>
      <c r="EV4" s="36">
        <f t="shared" si="7"/>
        <v>48305</v>
      </c>
      <c r="EW4" s="36">
        <f t="shared" si="7"/>
        <v>48335</v>
      </c>
      <c r="EX4" s="36">
        <f t="shared" si="7"/>
        <v>48366</v>
      </c>
      <c r="EY4" s="36">
        <f t="shared" si="7"/>
        <v>48396</v>
      </c>
      <c r="EZ4" s="36">
        <f t="shared" si="7"/>
        <v>48427</v>
      </c>
      <c r="FA4" s="36">
        <f t="shared" si="7"/>
        <v>48458</v>
      </c>
      <c r="FB4" s="36">
        <f t="shared" si="7"/>
        <v>48488</v>
      </c>
      <c r="FC4" s="36">
        <f t="shared" si="7"/>
        <v>48519</v>
      </c>
      <c r="FD4" s="36">
        <f t="shared" si="7"/>
        <v>48549</v>
      </c>
      <c r="FE4" s="36">
        <f t="shared" si="7"/>
        <v>48580</v>
      </c>
      <c r="FF4" s="36">
        <f t="shared" si="7"/>
        <v>48611</v>
      </c>
      <c r="FG4" s="36">
        <f t="shared" si="7"/>
        <v>48639</v>
      </c>
      <c r="FH4" s="36">
        <f t="shared" si="7"/>
        <v>48670</v>
      </c>
      <c r="FI4" s="36">
        <f t="shared" si="7"/>
        <v>48700</v>
      </c>
      <c r="FJ4" s="36">
        <f t="shared" si="7"/>
        <v>48731</v>
      </c>
      <c r="FK4" s="36">
        <f t="shared" si="7"/>
        <v>48761</v>
      </c>
      <c r="FL4" s="36">
        <f t="shared" si="7"/>
        <v>48792</v>
      </c>
      <c r="FM4" s="36">
        <f t="shared" si="7"/>
        <v>48823</v>
      </c>
      <c r="FN4" s="36">
        <f t="shared" si="7"/>
        <v>48853</v>
      </c>
      <c r="FO4" s="36">
        <f t="shared" si="7"/>
        <v>48884</v>
      </c>
      <c r="FP4" s="36">
        <f t="shared" si="7"/>
        <v>48914</v>
      </c>
      <c r="FQ4" s="36">
        <f t="shared" si="7"/>
        <v>48945</v>
      </c>
      <c r="FR4" s="36">
        <f t="shared" si="7"/>
        <v>48976</v>
      </c>
      <c r="FS4" s="36">
        <f t="shared" si="7"/>
        <v>49004</v>
      </c>
      <c r="FT4" s="36">
        <f t="shared" si="7"/>
        <v>49035</v>
      </c>
      <c r="FU4" s="36">
        <f t="shared" si="7"/>
        <v>49065</v>
      </c>
      <c r="FV4" s="36">
        <f t="shared" si="7"/>
        <v>49096</v>
      </c>
      <c r="FW4" s="36">
        <f t="shared" si="7"/>
        <v>49126</v>
      </c>
      <c r="FX4" s="36">
        <f t="shared" si="7"/>
        <v>49157</v>
      </c>
      <c r="FY4" s="36">
        <f t="shared" si="7"/>
        <v>49188</v>
      </c>
      <c r="FZ4" s="36">
        <f t="shared" si="7"/>
        <v>49218</v>
      </c>
      <c r="GA4" s="36">
        <f t="shared" si="7"/>
        <v>49249</v>
      </c>
      <c r="GB4" s="36">
        <f t="shared" si="7"/>
        <v>49279</v>
      </c>
      <c r="GC4" s="36">
        <f t="shared" si="7"/>
        <v>49310</v>
      </c>
      <c r="GD4" s="36">
        <f t="shared" si="7"/>
        <v>49341</v>
      </c>
      <c r="GE4" s="36">
        <f t="shared" si="7"/>
        <v>49369</v>
      </c>
      <c r="GF4" s="36">
        <f t="shared" si="7"/>
        <v>49400</v>
      </c>
      <c r="GG4" s="36">
        <f t="shared" si="7"/>
        <v>49430</v>
      </c>
      <c r="GH4" s="36">
        <f t="shared" si="7"/>
        <v>49461</v>
      </c>
      <c r="GI4" s="36">
        <f t="shared" si="7"/>
        <v>49491</v>
      </c>
      <c r="GJ4" s="36">
        <f t="shared" si="7"/>
        <v>49522</v>
      </c>
      <c r="GK4" s="36">
        <f t="shared" si="7"/>
        <v>49553</v>
      </c>
      <c r="GL4" s="36">
        <f t="shared" si="7"/>
        <v>49583</v>
      </c>
      <c r="GM4" s="36">
        <f t="shared" si="7"/>
        <v>49614</v>
      </c>
      <c r="GN4" s="36">
        <f t="shared" si="7"/>
        <v>49644</v>
      </c>
      <c r="GO4" s="36">
        <f t="shared" si="7"/>
        <v>49675</v>
      </c>
      <c r="GP4" s="36">
        <f t="shared" si="7"/>
        <v>49706</v>
      </c>
      <c r="GQ4" s="36">
        <f t="shared" ref="GQ4:IV4" si="8">+EOMONTH(GP4,0)+1</f>
        <v>49735</v>
      </c>
      <c r="GR4" s="36">
        <f t="shared" si="8"/>
        <v>49766</v>
      </c>
      <c r="GS4" s="36">
        <f t="shared" si="8"/>
        <v>49796</v>
      </c>
      <c r="GT4" s="36">
        <f t="shared" si="8"/>
        <v>49827</v>
      </c>
      <c r="GU4" s="36">
        <f t="shared" si="8"/>
        <v>49857</v>
      </c>
      <c r="GV4" s="36">
        <f t="shared" si="8"/>
        <v>49888</v>
      </c>
      <c r="GW4" s="36">
        <f t="shared" si="8"/>
        <v>49919</v>
      </c>
      <c r="GX4" s="36">
        <f t="shared" si="8"/>
        <v>49949</v>
      </c>
      <c r="GY4" s="36">
        <f t="shared" si="8"/>
        <v>49980</v>
      </c>
      <c r="GZ4" s="36">
        <f t="shared" si="8"/>
        <v>50010</v>
      </c>
      <c r="HA4" s="36">
        <f t="shared" si="8"/>
        <v>50041</v>
      </c>
      <c r="HB4" s="36">
        <f t="shared" si="8"/>
        <v>50072</v>
      </c>
      <c r="HC4" s="36">
        <f t="shared" si="8"/>
        <v>50100</v>
      </c>
      <c r="HD4" s="36">
        <f t="shared" si="8"/>
        <v>50131</v>
      </c>
      <c r="HE4" s="36">
        <f t="shared" si="8"/>
        <v>50161</v>
      </c>
      <c r="HF4" s="36">
        <f t="shared" si="8"/>
        <v>50192</v>
      </c>
      <c r="HG4" s="36">
        <f t="shared" si="8"/>
        <v>50222</v>
      </c>
      <c r="HH4" s="36">
        <f t="shared" si="8"/>
        <v>50253</v>
      </c>
      <c r="HI4" s="36">
        <f t="shared" si="8"/>
        <v>50284</v>
      </c>
      <c r="HJ4" s="36">
        <f t="shared" si="8"/>
        <v>50314</v>
      </c>
      <c r="HK4" s="36">
        <f t="shared" si="8"/>
        <v>50345</v>
      </c>
      <c r="HL4" s="36">
        <f t="shared" si="8"/>
        <v>50375</v>
      </c>
      <c r="HM4" s="36">
        <f t="shared" si="8"/>
        <v>50406</v>
      </c>
      <c r="HN4" s="36">
        <f t="shared" si="8"/>
        <v>50437</v>
      </c>
      <c r="HO4" s="36">
        <f t="shared" si="8"/>
        <v>50465</v>
      </c>
      <c r="HP4" s="36">
        <f t="shared" si="8"/>
        <v>50496</v>
      </c>
      <c r="HQ4" s="36">
        <f t="shared" si="8"/>
        <v>50526</v>
      </c>
      <c r="HR4" s="36">
        <f t="shared" si="8"/>
        <v>50557</v>
      </c>
      <c r="HS4" s="36">
        <f t="shared" si="8"/>
        <v>50587</v>
      </c>
      <c r="HT4" s="36">
        <f t="shared" si="8"/>
        <v>50618</v>
      </c>
      <c r="HU4" s="36">
        <f t="shared" si="8"/>
        <v>50649</v>
      </c>
      <c r="HV4" s="36">
        <f t="shared" si="8"/>
        <v>50679</v>
      </c>
      <c r="HW4" s="36">
        <f t="shared" si="8"/>
        <v>50710</v>
      </c>
      <c r="HX4" s="36">
        <f t="shared" si="8"/>
        <v>50740</v>
      </c>
      <c r="HY4" s="36">
        <f t="shared" si="8"/>
        <v>50771</v>
      </c>
      <c r="HZ4" s="36">
        <f t="shared" si="8"/>
        <v>50802</v>
      </c>
      <c r="IA4" s="36">
        <f t="shared" si="8"/>
        <v>50830</v>
      </c>
      <c r="IB4" s="36">
        <f t="shared" si="8"/>
        <v>50861</v>
      </c>
      <c r="IC4" s="36">
        <f t="shared" si="8"/>
        <v>50891</v>
      </c>
      <c r="ID4" s="36">
        <f t="shared" si="8"/>
        <v>50922</v>
      </c>
      <c r="IE4" s="36">
        <f t="shared" si="8"/>
        <v>50952</v>
      </c>
      <c r="IF4" s="36">
        <f t="shared" si="8"/>
        <v>50983</v>
      </c>
      <c r="IG4" s="36">
        <f t="shared" si="8"/>
        <v>51014</v>
      </c>
      <c r="IH4" s="36">
        <f t="shared" si="8"/>
        <v>51044</v>
      </c>
      <c r="II4" s="36">
        <f t="shared" si="8"/>
        <v>51075</v>
      </c>
      <c r="IJ4" s="36">
        <f t="shared" si="8"/>
        <v>51105</v>
      </c>
      <c r="IK4" s="36">
        <f t="shared" si="8"/>
        <v>51136</v>
      </c>
      <c r="IL4" s="36">
        <f t="shared" si="8"/>
        <v>51167</v>
      </c>
      <c r="IM4" s="36">
        <f t="shared" si="8"/>
        <v>51196</v>
      </c>
      <c r="IN4" s="36">
        <f t="shared" si="8"/>
        <v>51227</v>
      </c>
      <c r="IO4" s="36">
        <f t="shared" si="8"/>
        <v>51257</v>
      </c>
      <c r="IP4" s="36">
        <f t="shared" si="8"/>
        <v>51288</v>
      </c>
      <c r="IQ4" s="36">
        <f t="shared" si="8"/>
        <v>51318</v>
      </c>
      <c r="IR4" s="36">
        <f t="shared" si="8"/>
        <v>51349</v>
      </c>
      <c r="IS4" s="36">
        <f t="shared" si="8"/>
        <v>51380</v>
      </c>
      <c r="IT4" s="36">
        <f t="shared" si="8"/>
        <v>51410</v>
      </c>
      <c r="IU4" s="36">
        <f t="shared" si="8"/>
        <v>51441</v>
      </c>
      <c r="IV4" s="36">
        <f t="shared" si="8"/>
        <v>51471</v>
      </c>
      <c r="IW4" s="9"/>
      <c r="IX4" s="19"/>
      <c r="IY4" s="68"/>
      <c r="IZ4" s="68"/>
      <c r="JA4" s="68"/>
      <c r="JB4" s="68"/>
      <c r="JC4" s="68"/>
      <c r="JD4" s="68"/>
      <c r="JE4" s="68"/>
      <c r="JF4" s="68"/>
      <c r="JG4" s="68"/>
      <c r="JH4" s="68"/>
      <c r="JI4" s="68"/>
      <c r="JJ4" s="68"/>
      <c r="JK4" s="68"/>
      <c r="JL4" s="68"/>
      <c r="JM4" s="68"/>
      <c r="JN4" s="68"/>
      <c r="JO4" s="68"/>
      <c r="JP4" s="68"/>
      <c r="JQ4" s="68"/>
      <c r="JR4" s="68"/>
      <c r="JS4" s="68"/>
    </row>
    <row r="5" spans="2:281" s="5" customFormat="1" x14ac:dyDescent="0.25">
      <c r="C5" s="3"/>
    </row>
    <row r="7" spans="2:281" x14ac:dyDescent="0.25">
      <c r="B7" s="37" t="s">
        <v>31</v>
      </c>
      <c r="C7" s="23" t="s">
        <v>111</v>
      </c>
      <c r="D7" s="19" t="s">
        <v>73</v>
      </c>
      <c r="E7" s="71" t="e">
        <f>+Cap_MW_Lookups!#REF!</f>
        <v>#REF!</v>
      </c>
      <c r="F7" s="71" t="e">
        <f>+Cap_MW_Lookups!#REF!</f>
        <v>#REF!</v>
      </c>
      <c r="G7" s="71" t="e">
        <f>+Cap_MW_Lookups!#REF!</f>
        <v>#REF!</v>
      </c>
      <c r="H7" s="71" t="e">
        <f>+Cap_MW_Lookups!#REF!</f>
        <v>#REF!</v>
      </c>
      <c r="I7" s="71" t="e">
        <f>+Cap_MW_Lookups!#REF!</f>
        <v>#REF!</v>
      </c>
      <c r="J7" s="71" t="e">
        <f>+Cap_MW_Lookups!#REF!</f>
        <v>#REF!</v>
      </c>
      <c r="K7" s="71" t="e">
        <f>+Cap_MW_Lookups!#REF!</f>
        <v>#REF!</v>
      </c>
      <c r="L7" s="71" t="e">
        <f>+Cap_MW_Lookups!#REF!</f>
        <v>#REF!</v>
      </c>
      <c r="M7" s="71" t="e">
        <f>+Cap_MW_Lookups!#REF!</f>
        <v>#REF!</v>
      </c>
      <c r="N7" s="71" t="e">
        <f>+Cap_MW_Lookups!#REF!</f>
        <v>#REF!</v>
      </c>
      <c r="O7" s="71" t="e">
        <f>+Cap_MW_Lookups!#REF!</f>
        <v>#REF!</v>
      </c>
      <c r="P7" s="71" t="e">
        <f>+Cap_MW_Lookups!#REF!</f>
        <v>#REF!</v>
      </c>
      <c r="Q7" s="71" t="e">
        <f>+Cap_MW_Lookups!#REF!</f>
        <v>#REF!</v>
      </c>
      <c r="R7" s="71" t="e">
        <f>+Cap_MW_Lookups!#REF!</f>
        <v>#REF!</v>
      </c>
      <c r="S7" s="71" t="e">
        <f>+Cap_MW_Lookups!#REF!</f>
        <v>#REF!</v>
      </c>
      <c r="T7" s="71" t="e">
        <f>+Cap_MW_Lookups!#REF!</f>
        <v>#REF!</v>
      </c>
      <c r="U7" s="71" t="e">
        <f>+Cap_MW_Lookups!#REF!</f>
        <v>#REF!</v>
      </c>
      <c r="V7" s="71" t="e">
        <f>+Cap_MW_Lookups!#REF!</f>
        <v>#REF!</v>
      </c>
      <c r="W7" s="71" t="e">
        <f>+Cap_MW_Lookups!#REF!</f>
        <v>#REF!</v>
      </c>
      <c r="X7" s="71" t="e">
        <f>+Cap_MW_Lookups!#REF!</f>
        <v>#REF!</v>
      </c>
      <c r="Y7" s="71" t="e">
        <f>+Cap_MW_Lookups!#REF!</f>
        <v>#REF!</v>
      </c>
      <c r="Z7" s="71" t="e">
        <f>+Cap_MW_Lookups!#REF!</f>
        <v>#REF!</v>
      </c>
      <c r="AA7" s="71" t="e">
        <f>+Cap_MW_Lookups!#REF!</f>
        <v>#REF!</v>
      </c>
      <c r="AB7" s="71" t="e">
        <f>+Cap_MW_Lookups!#REF!</f>
        <v>#REF!</v>
      </c>
      <c r="AC7" s="71" t="e">
        <f>+Cap_MW_Lookups!#REF!</f>
        <v>#REF!</v>
      </c>
      <c r="AD7" s="71" t="e">
        <f>+Cap_MW_Lookups!#REF!</f>
        <v>#REF!</v>
      </c>
      <c r="AE7" s="71" t="e">
        <f>+Cap_MW_Lookups!#REF!</f>
        <v>#REF!</v>
      </c>
      <c r="AF7" s="71" t="e">
        <f>+Cap_MW_Lookups!#REF!</f>
        <v>#REF!</v>
      </c>
      <c r="AG7" s="71" t="e">
        <f>+Cap_MW_Lookups!#REF!</f>
        <v>#REF!</v>
      </c>
      <c r="AH7" s="71" t="e">
        <f>+Cap_MW_Lookups!#REF!</f>
        <v>#REF!</v>
      </c>
      <c r="AI7" s="71" t="e">
        <f>+Cap_MW_Lookups!#REF!</f>
        <v>#REF!</v>
      </c>
      <c r="AJ7" s="71" t="e">
        <f>+Cap_MW_Lookups!#REF!</f>
        <v>#REF!</v>
      </c>
      <c r="AK7" s="71" t="e">
        <f>+Cap_MW_Lookups!#REF!</f>
        <v>#REF!</v>
      </c>
      <c r="AL7" s="71" t="e">
        <f>+Cap_MW_Lookups!#REF!</f>
        <v>#REF!</v>
      </c>
      <c r="AM7" s="71" t="e">
        <f>+Cap_MW_Lookups!#REF!</f>
        <v>#REF!</v>
      </c>
      <c r="AN7" s="71" t="e">
        <f>+Cap_MW_Lookups!#REF!</f>
        <v>#REF!</v>
      </c>
      <c r="AO7" s="71" t="e">
        <f>+Cap_MW_Lookups!#REF!</f>
        <v>#REF!</v>
      </c>
      <c r="AP7" s="71" t="e">
        <f>+Cap_MW_Lookups!#REF!</f>
        <v>#REF!</v>
      </c>
      <c r="AQ7" s="71" t="e">
        <f>+Cap_MW_Lookups!#REF!</f>
        <v>#REF!</v>
      </c>
      <c r="AR7" s="71" t="e">
        <f>+Cap_MW_Lookups!#REF!</f>
        <v>#REF!</v>
      </c>
      <c r="AS7" s="71" t="e">
        <f>+Cap_MW_Lookups!#REF!</f>
        <v>#REF!</v>
      </c>
      <c r="AT7" s="71" t="e">
        <f>+Cap_MW_Lookups!#REF!</f>
        <v>#REF!</v>
      </c>
      <c r="AU7" s="71" t="e">
        <f>+Cap_MW_Lookups!#REF!</f>
        <v>#REF!</v>
      </c>
      <c r="AV7" s="71" t="e">
        <f>+Cap_MW_Lookups!#REF!</f>
        <v>#REF!</v>
      </c>
      <c r="AW7" s="71" t="e">
        <f>+Cap_MW_Lookups!#REF!</f>
        <v>#REF!</v>
      </c>
      <c r="AX7" s="71" t="e">
        <f>+Cap_MW_Lookups!#REF!</f>
        <v>#REF!</v>
      </c>
      <c r="AY7" s="71" t="e">
        <f>+Cap_MW_Lookups!#REF!</f>
        <v>#REF!</v>
      </c>
      <c r="AZ7" s="71" t="e">
        <f>+Cap_MW_Lookups!#REF!</f>
        <v>#REF!</v>
      </c>
      <c r="BA7" s="71" t="e">
        <f>+Cap_MW_Lookups!#REF!</f>
        <v>#REF!</v>
      </c>
      <c r="BB7" s="71" t="e">
        <f>+Cap_MW_Lookups!#REF!</f>
        <v>#REF!</v>
      </c>
      <c r="BC7" s="71" t="e">
        <f>+Cap_MW_Lookups!#REF!</f>
        <v>#REF!</v>
      </c>
      <c r="BD7" s="71" t="e">
        <f>+Cap_MW_Lookups!#REF!</f>
        <v>#REF!</v>
      </c>
      <c r="BE7" s="71" t="e">
        <f>+Cap_MW_Lookups!#REF!</f>
        <v>#REF!</v>
      </c>
      <c r="BF7" s="71" t="e">
        <f>+Cap_MW_Lookups!#REF!</f>
        <v>#REF!</v>
      </c>
      <c r="BG7" s="71" t="e">
        <f>+Cap_MW_Lookups!#REF!</f>
        <v>#REF!</v>
      </c>
      <c r="BH7" s="71" t="e">
        <f>+Cap_MW_Lookups!#REF!</f>
        <v>#REF!</v>
      </c>
      <c r="BI7" s="71" t="e">
        <f>+Cap_MW_Lookups!#REF!</f>
        <v>#REF!</v>
      </c>
      <c r="BJ7" s="71" t="e">
        <f>+Cap_MW_Lookups!#REF!</f>
        <v>#REF!</v>
      </c>
      <c r="BK7" s="71" t="e">
        <f>+Cap_MW_Lookups!#REF!</f>
        <v>#REF!</v>
      </c>
      <c r="BL7" s="71" t="e">
        <f>+Cap_MW_Lookups!#REF!</f>
        <v>#REF!</v>
      </c>
      <c r="BM7" s="71" t="e">
        <f>+Cap_MW_Lookups!#REF!</f>
        <v>#REF!</v>
      </c>
      <c r="BN7" s="71" t="e">
        <f>+Cap_MW_Lookups!#REF!</f>
        <v>#REF!</v>
      </c>
      <c r="BO7" s="71" t="e">
        <f>+Cap_MW_Lookups!#REF!</f>
        <v>#REF!</v>
      </c>
      <c r="BP7" s="71" t="e">
        <f>+Cap_MW_Lookups!#REF!</f>
        <v>#REF!</v>
      </c>
      <c r="BQ7" s="71" t="e">
        <f>+Cap_MW_Lookups!#REF!</f>
        <v>#REF!</v>
      </c>
      <c r="BR7" s="71" t="e">
        <f>+Cap_MW_Lookups!#REF!</f>
        <v>#REF!</v>
      </c>
      <c r="BS7" s="71" t="e">
        <f>+Cap_MW_Lookups!#REF!</f>
        <v>#REF!</v>
      </c>
      <c r="BT7" s="71" t="e">
        <f>+Cap_MW_Lookups!#REF!</f>
        <v>#REF!</v>
      </c>
      <c r="BU7" s="71" t="e">
        <f>+Cap_MW_Lookups!#REF!</f>
        <v>#REF!</v>
      </c>
      <c r="BV7" s="71" t="e">
        <f>+Cap_MW_Lookups!#REF!</f>
        <v>#REF!</v>
      </c>
      <c r="BW7" s="71" t="e">
        <f>+Cap_MW_Lookups!#REF!</f>
        <v>#REF!</v>
      </c>
      <c r="BX7" s="71" t="e">
        <f>+Cap_MW_Lookups!#REF!</f>
        <v>#REF!</v>
      </c>
      <c r="BY7" s="71" t="e">
        <f>+Cap_MW_Lookups!#REF!</f>
        <v>#REF!</v>
      </c>
      <c r="BZ7" s="71" t="e">
        <f>+Cap_MW_Lookups!#REF!</f>
        <v>#REF!</v>
      </c>
      <c r="CA7" s="71" t="e">
        <f>+Cap_MW_Lookups!#REF!</f>
        <v>#REF!</v>
      </c>
      <c r="CB7" s="71" t="e">
        <f>+Cap_MW_Lookups!#REF!</f>
        <v>#REF!</v>
      </c>
      <c r="CC7" s="71" t="e">
        <f>+Cap_MW_Lookups!#REF!</f>
        <v>#REF!</v>
      </c>
      <c r="CD7" s="71" t="e">
        <f>+Cap_MW_Lookups!#REF!</f>
        <v>#REF!</v>
      </c>
      <c r="CE7" s="71" t="e">
        <f>+Cap_MW_Lookups!#REF!</f>
        <v>#REF!</v>
      </c>
      <c r="CF7" s="71" t="e">
        <f>+Cap_MW_Lookups!#REF!</f>
        <v>#REF!</v>
      </c>
      <c r="CG7" s="71" t="e">
        <f>+Cap_MW_Lookups!#REF!</f>
        <v>#REF!</v>
      </c>
      <c r="CH7" s="71" t="e">
        <f>+Cap_MW_Lookups!#REF!</f>
        <v>#REF!</v>
      </c>
      <c r="CI7" s="71" t="e">
        <f>+Cap_MW_Lookups!#REF!</f>
        <v>#REF!</v>
      </c>
      <c r="CJ7" s="71" t="e">
        <f>+Cap_MW_Lookups!#REF!</f>
        <v>#REF!</v>
      </c>
      <c r="CK7" s="71" t="e">
        <f>+Cap_MW_Lookups!#REF!</f>
        <v>#REF!</v>
      </c>
      <c r="CL7" s="71" t="e">
        <f>+Cap_MW_Lookups!#REF!</f>
        <v>#REF!</v>
      </c>
      <c r="CM7" s="71" t="e">
        <f>+Cap_MW_Lookups!#REF!</f>
        <v>#REF!</v>
      </c>
      <c r="CN7" s="71" t="e">
        <f>+Cap_MW_Lookups!#REF!</f>
        <v>#REF!</v>
      </c>
      <c r="CO7" s="71" t="e">
        <f>+Cap_MW_Lookups!#REF!</f>
        <v>#REF!</v>
      </c>
      <c r="CP7" s="71" t="e">
        <f>+Cap_MW_Lookups!#REF!</f>
        <v>#REF!</v>
      </c>
      <c r="CQ7" s="71" t="e">
        <f>+Cap_MW_Lookups!#REF!</f>
        <v>#REF!</v>
      </c>
      <c r="CR7" s="71" t="e">
        <f>+Cap_MW_Lookups!#REF!</f>
        <v>#REF!</v>
      </c>
      <c r="CS7" s="71" t="e">
        <f>+Cap_MW_Lookups!#REF!</f>
        <v>#REF!</v>
      </c>
      <c r="CT7" s="71" t="e">
        <f>+Cap_MW_Lookups!#REF!</f>
        <v>#REF!</v>
      </c>
      <c r="CU7" s="71" t="e">
        <f>+Cap_MW_Lookups!#REF!</f>
        <v>#REF!</v>
      </c>
      <c r="CV7" s="71" t="e">
        <f>+Cap_MW_Lookups!#REF!</f>
        <v>#REF!</v>
      </c>
      <c r="CW7" s="71" t="e">
        <f>+Cap_MW_Lookups!#REF!</f>
        <v>#REF!</v>
      </c>
      <c r="CX7" s="71" t="e">
        <f>+Cap_MW_Lookups!#REF!</f>
        <v>#REF!</v>
      </c>
      <c r="CY7" s="71" t="e">
        <f>+Cap_MW_Lookups!#REF!</f>
        <v>#REF!</v>
      </c>
      <c r="CZ7" s="71" t="e">
        <f>+Cap_MW_Lookups!#REF!</f>
        <v>#REF!</v>
      </c>
      <c r="DA7" s="71" t="e">
        <f>+Cap_MW_Lookups!#REF!</f>
        <v>#REF!</v>
      </c>
      <c r="DB7" s="71" t="e">
        <f>+Cap_MW_Lookups!#REF!</f>
        <v>#REF!</v>
      </c>
      <c r="DC7" s="71" t="e">
        <f>+Cap_MW_Lookups!#REF!</f>
        <v>#REF!</v>
      </c>
      <c r="DD7" s="71" t="e">
        <f>+Cap_MW_Lookups!#REF!</f>
        <v>#REF!</v>
      </c>
      <c r="DE7" s="71" t="e">
        <f>+Cap_MW_Lookups!#REF!</f>
        <v>#REF!</v>
      </c>
      <c r="DF7" s="71" t="e">
        <f>+Cap_MW_Lookups!#REF!</f>
        <v>#REF!</v>
      </c>
      <c r="DG7" s="71" t="e">
        <f>+Cap_MW_Lookups!#REF!</f>
        <v>#REF!</v>
      </c>
      <c r="DH7" s="71" t="e">
        <f>+Cap_MW_Lookups!#REF!</f>
        <v>#REF!</v>
      </c>
      <c r="DI7" s="71" t="e">
        <f>+Cap_MW_Lookups!#REF!</f>
        <v>#REF!</v>
      </c>
      <c r="DJ7" s="71" t="e">
        <f>+Cap_MW_Lookups!#REF!</f>
        <v>#REF!</v>
      </c>
      <c r="DK7" s="71" t="e">
        <f>+Cap_MW_Lookups!#REF!</f>
        <v>#REF!</v>
      </c>
      <c r="DL7" s="71" t="e">
        <f>+Cap_MW_Lookups!#REF!</f>
        <v>#REF!</v>
      </c>
      <c r="DM7" s="71" t="e">
        <f>+Cap_MW_Lookups!#REF!</f>
        <v>#REF!</v>
      </c>
      <c r="DN7" s="71" t="e">
        <f>+Cap_MW_Lookups!#REF!</f>
        <v>#REF!</v>
      </c>
      <c r="DO7" s="71" t="e">
        <f>+Cap_MW_Lookups!#REF!</f>
        <v>#REF!</v>
      </c>
      <c r="DP7" s="71" t="e">
        <f>+Cap_MW_Lookups!#REF!</f>
        <v>#REF!</v>
      </c>
      <c r="DQ7" s="71" t="e">
        <f>+Cap_MW_Lookups!#REF!</f>
        <v>#REF!</v>
      </c>
      <c r="DR7" s="71" t="e">
        <f>+Cap_MW_Lookups!#REF!</f>
        <v>#REF!</v>
      </c>
      <c r="DS7" s="71" t="e">
        <f>+Cap_MW_Lookups!#REF!</f>
        <v>#REF!</v>
      </c>
      <c r="DT7" s="71" t="e">
        <f>+Cap_MW_Lookups!#REF!</f>
        <v>#REF!</v>
      </c>
      <c r="DU7" s="71" t="e">
        <f>+Cap_MW_Lookups!#REF!</f>
        <v>#REF!</v>
      </c>
      <c r="DV7" s="71" t="e">
        <f>+Cap_MW_Lookups!#REF!</f>
        <v>#REF!</v>
      </c>
      <c r="DW7" s="71" t="e">
        <f>+Cap_MW_Lookups!#REF!</f>
        <v>#REF!</v>
      </c>
      <c r="DX7" s="71" t="e">
        <f>+Cap_MW_Lookups!#REF!</f>
        <v>#REF!</v>
      </c>
      <c r="DY7" s="71" t="e">
        <f>+Cap_MW_Lookups!#REF!</f>
        <v>#REF!</v>
      </c>
      <c r="DZ7" s="71" t="e">
        <f>+Cap_MW_Lookups!#REF!</f>
        <v>#REF!</v>
      </c>
      <c r="EA7" s="71" t="e">
        <f>+Cap_MW_Lookups!#REF!</f>
        <v>#REF!</v>
      </c>
      <c r="EB7" s="71" t="e">
        <f>+Cap_MW_Lookups!#REF!</f>
        <v>#REF!</v>
      </c>
      <c r="EC7" s="71" t="e">
        <f>+Cap_MW_Lookups!#REF!</f>
        <v>#REF!</v>
      </c>
      <c r="ED7" s="71" t="e">
        <f>+Cap_MW_Lookups!#REF!</f>
        <v>#REF!</v>
      </c>
      <c r="EE7" s="71" t="e">
        <f>+Cap_MW_Lookups!#REF!</f>
        <v>#REF!</v>
      </c>
      <c r="EF7" s="71" t="e">
        <f>+Cap_MW_Lookups!#REF!</f>
        <v>#REF!</v>
      </c>
      <c r="EG7" s="71" t="e">
        <f>+Cap_MW_Lookups!#REF!</f>
        <v>#REF!</v>
      </c>
      <c r="EH7" s="71" t="e">
        <f>+Cap_MW_Lookups!#REF!</f>
        <v>#REF!</v>
      </c>
      <c r="EI7" s="71" t="e">
        <f>+Cap_MW_Lookups!#REF!</f>
        <v>#REF!</v>
      </c>
      <c r="EJ7" s="71" t="e">
        <f>+Cap_MW_Lookups!#REF!</f>
        <v>#REF!</v>
      </c>
      <c r="EK7" s="71" t="e">
        <f>+Cap_MW_Lookups!#REF!</f>
        <v>#REF!</v>
      </c>
      <c r="EL7" s="71" t="e">
        <f>+Cap_MW_Lookups!#REF!</f>
        <v>#REF!</v>
      </c>
      <c r="EM7" s="71" t="e">
        <f>+Cap_MW_Lookups!#REF!</f>
        <v>#REF!</v>
      </c>
      <c r="EN7" s="71" t="e">
        <f>+Cap_MW_Lookups!#REF!</f>
        <v>#REF!</v>
      </c>
      <c r="EO7" s="71" t="e">
        <f>+Cap_MW_Lookups!#REF!</f>
        <v>#REF!</v>
      </c>
      <c r="EP7" s="71" t="e">
        <f>+Cap_MW_Lookups!#REF!</f>
        <v>#REF!</v>
      </c>
      <c r="EQ7" s="71" t="e">
        <f>+Cap_MW_Lookups!#REF!</f>
        <v>#REF!</v>
      </c>
      <c r="ER7" s="71" t="e">
        <f>+Cap_MW_Lookups!#REF!</f>
        <v>#REF!</v>
      </c>
      <c r="ES7" s="71" t="e">
        <f>+Cap_MW_Lookups!#REF!</f>
        <v>#REF!</v>
      </c>
      <c r="ET7" s="71" t="e">
        <f>+Cap_MW_Lookups!#REF!</f>
        <v>#REF!</v>
      </c>
      <c r="EU7" s="71" t="e">
        <f>+Cap_MW_Lookups!#REF!</f>
        <v>#REF!</v>
      </c>
      <c r="EV7" s="71" t="e">
        <f>+Cap_MW_Lookups!#REF!</f>
        <v>#REF!</v>
      </c>
      <c r="EW7" s="71" t="e">
        <f>+Cap_MW_Lookups!#REF!</f>
        <v>#REF!</v>
      </c>
      <c r="EX7" s="71" t="e">
        <f>+Cap_MW_Lookups!#REF!</f>
        <v>#REF!</v>
      </c>
      <c r="EY7" s="71" t="e">
        <f>+Cap_MW_Lookups!#REF!</f>
        <v>#REF!</v>
      </c>
      <c r="EZ7" s="71" t="e">
        <f>+Cap_MW_Lookups!#REF!</f>
        <v>#REF!</v>
      </c>
      <c r="FA7" s="71" t="e">
        <f>+Cap_MW_Lookups!#REF!</f>
        <v>#REF!</v>
      </c>
      <c r="FB7" s="71" t="e">
        <f>+Cap_MW_Lookups!#REF!</f>
        <v>#REF!</v>
      </c>
      <c r="FC7" s="71" t="e">
        <f>+Cap_MW_Lookups!#REF!</f>
        <v>#REF!</v>
      </c>
      <c r="FD7" s="71" t="e">
        <f>+Cap_MW_Lookups!#REF!</f>
        <v>#REF!</v>
      </c>
      <c r="FE7" s="71" t="e">
        <f>+Cap_MW_Lookups!#REF!</f>
        <v>#REF!</v>
      </c>
      <c r="FF7" s="71" t="e">
        <f>+Cap_MW_Lookups!#REF!</f>
        <v>#REF!</v>
      </c>
      <c r="FG7" s="71" t="e">
        <f>+Cap_MW_Lookups!#REF!</f>
        <v>#REF!</v>
      </c>
      <c r="FH7" s="71" t="e">
        <f>+Cap_MW_Lookups!#REF!</f>
        <v>#REF!</v>
      </c>
      <c r="FI7" s="71" t="e">
        <f>+Cap_MW_Lookups!#REF!</f>
        <v>#REF!</v>
      </c>
      <c r="FJ7" s="71" t="e">
        <f>+Cap_MW_Lookups!#REF!</f>
        <v>#REF!</v>
      </c>
      <c r="FK7" s="71" t="e">
        <f>+Cap_MW_Lookups!#REF!</f>
        <v>#REF!</v>
      </c>
      <c r="FL7" s="71" t="e">
        <f>+Cap_MW_Lookups!#REF!</f>
        <v>#REF!</v>
      </c>
      <c r="FM7" s="71" t="e">
        <f>+Cap_MW_Lookups!#REF!</f>
        <v>#REF!</v>
      </c>
      <c r="FN7" s="71" t="e">
        <f>+Cap_MW_Lookups!#REF!</f>
        <v>#REF!</v>
      </c>
      <c r="FO7" s="71" t="e">
        <f>+Cap_MW_Lookups!#REF!</f>
        <v>#REF!</v>
      </c>
      <c r="FP7" s="71" t="e">
        <f>+Cap_MW_Lookups!#REF!</f>
        <v>#REF!</v>
      </c>
      <c r="FQ7" s="71" t="e">
        <f>+Cap_MW_Lookups!#REF!</f>
        <v>#REF!</v>
      </c>
      <c r="FR7" s="71" t="e">
        <f>+Cap_MW_Lookups!#REF!</f>
        <v>#REF!</v>
      </c>
      <c r="FS7" s="71" t="e">
        <f>+Cap_MW_Lookups!#REF!</f>
        <v>#REF!</v>
      </c>
      <c r="FT7" s="71" t="e">
        <f>+Cap_MW_Lookups!#REF!</f>
        <v>#REF!</v>
      </c>
      <c r="FU7" s="71" t="e">
        <f>+Cap_MW_Lookups!#REF!</f>
        <v>#REF!</v>
      </c>
      <c r="FV7" s="71" t="e">
        <f>+Cap_MW_Lookups!#REF!</f>
        <v>#REF!</v>
      </c>
      <c r="FW7" s="71" t="e">
        <f>+Cap_MW_Lookups!#REF!</f>
        <v>#REF!</v>
      </c>
      <c r="FX7" s="71" t="e">
        <f>+Cap_MW_Lookups!#REF!</f>
        <v>#REF!</v>
      </c>
      <c r="FY7" s="71" t="e">
        <f>+Cap_MW_Lookups!#REF!</f>
        <v>#REF!</v>
      </c>
      <c r="FZ7" s="71" t="e">
        <f>+Cap_MW_Lookups!#REF!</f>
        <v>#REF!</v>
      </c>
      <c r="GA7" s="71" t="e">
        <f>+Cap_MW_Lookups!#REF!</f>
        <v>#REF!</v>
      </c>
      <c r="GB7" s="71" t="e">
        <f>+Cap_MW_Lookups!#REF!</f>
        <v>#REF!</v>
      </c>
      <c r="GC7" s="71" t="e">
        <f>+Cap_MW_Lookups!#REF!</f>
        <v>#REF!</v>
      </c>
      <c r="GD7" s="71" t="e">
        <f>+Cap_MW_Lookups!#REF!</f>
        <v>#REF!</v>
      </c>
      <c r="GE7" s="71" t="e">
        <f>+Cap_MW_Lookups!#REF!</f>
        <v>#REF!</v>
      </c>
      <c r="GF7" s="71" t="e">
        <f>+Cap_MW_Lookups!#REF!</f>
        <v>#REF!</v>
      </c>
      <c r="GG7" s="71" t="e">
        <f>+Cap_MW_Lookups!#REF!</f>
        <v>#REF!</v>
      </c>
      <c r="GH7" s="71" t="e">
        <f>+Cap_MW_Lookups!#REF!</f>
        <v>#REF!</v>
      </c>
      <c r="GI7" s="71" t="e">
        <f>+Cap_MW_Lookups!#REF!</f>
        <v>#REF!</v>
      </c>
      <c r="GJ7" s="71" t="e">
        <f>+Cap_MW_Lookups!#REF!</f>
        <v>#REF!</v>
      </c>
      <c r="GK7" s="71" t="e">
        <f>+Cap_MW_Lookups!#REF!</f>
        <v>#REF!</v>
      </c>
      <c r="GL7" s="71" t="e">
        <f>+Cap_MW_Lookups!#REF!</f>
        <v>#REF!</v>
      </c>
      <c r="GM7" s="71" t="e">
        <f>+Cap_MW_Lookups!#REF!</f>
        <v>#REF!</v>
      </c>
      <c r="GN7" s="71" t="e">
        <f>+Cap_MW_Lookups!#REF!</f>
        <v>#REF!</v>
      </c>
      <c r="GO7" s="71" t="e">
        <f>+Cap_MW_Lookups!#REF!</f>
        <v>#REF!</v>
      </c>
      <c r="GP7" s="71" t="e">
        <f>+Cap_MW_Lookups!#REF!</f>
        <v>#REF!</v>
      </c>
      <c r="GQ7" s="71" t="e">
        <f>+Cap_MW_Lookups!#REF!</f>
        <v>#REF!</v>
      </c>
      <c r="GR7" s="71" t="e">
        <f>+Cap_MW_Lookups!#REF!</f>
        <v>#REF!</v>
      </c>
      <c r="GS7" s="71" t="e">
        <f>+Cap_MW_Lookups!#REF!</f>
        <v>#REF!</v>
      </c>
      <c r="GT7" s="71" t="e">
        <f>+Cap_MW_Lookups!#REF!</f>
        <v>#REF!</v>
      </c>
      <c r="GU7" s="71" t="e">
        <f>+Cap_MW_Lookups!#REF!</f>
        <v>#REF!</v>
      </c>
      <c r="GV7" s="71" t="e">
        <f>+Cap_MW_Lookups!#REF!</f>
        <v>#REF!</v>
      </c>
      <c r="GW7" s="71" t="e">
        <f>+Cap_MW_Lookups!#REF!</f>
        <v>#REF!</v>
      </c>
      <c r="GX7" s="71" t="e">
        <f>+Cap_MW_Lookups!#REF!</f>
        <v>#REF!</v>
      </c>
      <c r="GY7" s="71" t="e">
        <f>+Cap_MW_Lookups!#REF!</f>
        <v>#REF!</v>
      </c>
      <c r="GZ7" s="71" t="e">
        <f>+Cap_MW_Lookups!#REF!</f>
        <v>#REF!</v>
      </c>
      <c r="HA7" s="71" t="e">
        <f>+Cap_MW_Lookups!#REF!</f>
        <v>#REF!</v>
      </c>
      <c r="HB7" s="71" t="e">
        <f>+Cap_MW_Lookups!#REF!</f>
        <v>#REF!</v>
      </c>
      <c r="HC7" s="71" t="e">
        <f>+Cap_MW_Lookups!#REF!</f>
        <v>#REF!</v>
      </c>
      <c r="HD7" s="71" t="e">
        <f>+Cap_MW_Lookups!#REF!</f>
        <v>#REF!</v>
      </c>
      <c r="HE7" s="71" t="e">
        <f>+Cap_MW_Lookups!#REF!</f>
        <v>#REF!</v>
      </c>
      <c r="HF7" s="71" t="e">
        <f>+Cap_MW_Lookups!#REF!</f>
        <v>#REF!</v>
      </c>
      <c r="HG7" s="71" t="e">
        <f>+Cap_MW_Lookups!#REF!</f>
        <v>#REF!</v>
      </c>
      <c r="HH7" s="71" t="e">
        <f>+Cap_MW_Lookups!#REF!</f>
        <v>#REF!</v>
      </c>
      <c r="HI7" s="71" t="e">
        <f>+Cap_MW_Lookups!#REF!</f>
        <v>#REF!</v>
      </c>
      <c r="HJ7" s="71" t="e">
        <f>+Cap_MW_Lookups!#REF!</f>
        <v>#REF!</v>
      </c>
      <c r="HK7" s="71" t="e">
        <f>+Cap_MW_Lookups!#REF!</f>
        <v>#REF!</v>
      </c>
      <c r="HL7" s="71" t="e">
        <f>+Cap_MW_Lookups!#REF!</f>
        <v>#REF!</v>
      </c>
      <c r="HM7" s="71" t="e">
        <f>+Cap_MW_Lookups!#REF!</f>
        <v>#REF!</v>
      </c>
      <c r="HN7" s="71" t="e">
        <f>+Cap_MW_Lookups!#REF!</f>
        <v>#REF!</v>
      </c>
      <c r="HO7" s="71" t="e">
        <f>+Cap_MW_Lookups!#REF!</f>
        <v>#REF!</v>
      </c>
      <c r="HP7" s="71" t="e">
        <f>+Cap_MW_Lookups!#REF!</f>
        <v>#REF!</v>
      </c>
      <c r="HQ7" s="71" t="e">
        <f>+Cap_MW_Lookups!#REF!</f>
        <v>#REF!</v>
      </c>
      <c r="HR7" s="71" t="e">
        <f>+Cap_MW_Lookups!#REF!</f>
        <v>#REF!</v>
      </c>
      <c r="HS7" s="71" t="e">
        <f>+Cap_MW_Lookups!#REF!</f>
        <v>#REF!</v>
      </c>
      <c r="HT7" s="71" t="e">
        <f>+Cap_MW_Lookups!#REF!</f>
        <v>#REF!</v>
      </c>
      <c r="HU7" s="71" t="e">
        <f>+Cap_MW_Lookups!#REF!</f>
        <v>#REF!</v>
      </c>
      <c r="HV7" s="71" t="e">
        <f>+Cap_MW_Lookups!#REF!</f>
        <v>#REF!</v>
      </c>
      <c r="HW7" s="71" t="e">
        <f>+Cap_MW_Lookups!#REF!</f>
        <v>#REF!</v>
      </c>
      <c r="HX7" s="71" t="e">
        <f>+Cap_MW_Lookups!#REF!</f>
        <v>#REF!</v>
      </c>
      <c r="HY7" s="71" t="e">
        <f>+Cap_MW_Lookups!#REF!</f>
        <v>#REF!</v>
      </c>
      <c r="HZ7" s="71" t="e">
        <f>+Cap_MW_Lookups!#REF!</f>
        <v>#REF!</v>
      </c>
      <c r="IA7" s="71" t="e">
        <f>+Cap_MW_Lookups!#REF!</f>
        <v>#REF!</v>
      </c>
      <c r="IB7" s="71" t="e">
        <f>+Cap_MW_Lookups!#REF!</f>
        <v>#REF!</v>
      </c>
      <c r="IC7" s="71" t="e">
        <f>+Cap_MW_Lookups!#REF!</f>
        <v>#REF!</v>
      </c>
      <c r="ID7" s="71" t="e">
        <f>+Cap_MW_Lookups!#REF!</f>
        <v>#REF!</v>
      </c>
      <c r="IE7" s="71" t="e">
        <f>+Cap_MW_Lookups!#REF!</f>
        <v>#REF!</v>
      </c>
      <c r="IF7" s="71" t="e">
        <f>+Cap_MW_Lookups!#REF!</f>
        <v>#REF!</v>
      </c>
      <c r="IG7" s="71" t="e">
        <f>+Cap_MW_Lookups!#REF!</f>
        <v>#REF!</v>
      </c>
      <c r="IH7" s="71" t="e">
        <f>+Cap_MW_Lookups!#REF!</f>
        <v>#REF!</v>
      </c>
      <c r="II7" s="71" t="e">
        <f>+Cap_MW_Lookups!#REF!</f>
        <v>#REF!</v>
      </c>
      <c r="IJ7" s="71" t="e">
        <f>+Cap_MW_Lookups!#REF!</f>
        <v>#REF!</v>
      </c>
      <c r="IK7" s="71" t="e">
        <f>+Cap_MW_Lookups!#REF!</f>
        <v>#REF!</v>
      </c>
      <c r="IL7" s="71" t="e">
        <f>+Cap_MW_Lookups!#REF!</f>
        <v>#REF!</v>
      </c>
      <c r="IM7" s="71" t="e">
        <f>+Cap_MW_Lookups!#REF!</f>
        <v>#REF!</v>
      </c>
      <c r="IN7" s="71" t="e">
        <f>+Cap_MW_Lookups!#REF!</f>
        <v>#REF!</v>
      </c>
      <c r="IO7" s="71" t="e">
        <f>+Cap_MW_Lookups!#REF!</f>
        <v>#REF!</v>
      </c>
      <c r="IP7" s="71" t="e">
        <f>+Cap_MW_Lookups!#REF!</f>
        <v>#REF!</v>
      </c>
      <c r="IQ7" s="71" t="e">
        <f>+Cap_MW_Lookups!#REF!</f>
        <v>#REF!</v>
      </c>
      <c r="IR7" s="71" t="e">
        <f>+Cap_MW_Lookups!#REF!</f>
        <v>#REF!</v>
      </c>
      <c r="IS7" s="71" t="e">
        <f>+Cap_MW_Lookups!#REF!</f>
        <v>#REF!</v>
      </c>
      <c r="IT7" s="71" t="e">
        <f>+Cap_MW_Lookups!#REF!</f>
        <v>#REF!</v>
      </c>
      <c r="IU7" s="71" t="e">
        <f>+Cap_MW_Lookups!#REF!</f>
        <v>#REF!</v>
      </c>
      <c r="IV7" s="71" t="e">
        <f>+Cap_MW_Lookups!#REF!</f>
        <v>#REF!</v>
      </c>
      <c r="IW7" s="1"/>
      <c r="IX7" s="19" t="str">
        <f t="shared" ref="IX7:IX11" si="9">+D7</f>
        <v>Capacity MW</v>
      </c>
      <c r="IY7" s="14" t="e">
        <f t="shared" ref="IY7:JN10" si="10">AVERAGEIF($E$3:$IV$3,IY$3,$E7:$IV7)</f>
        <v>#REF!</v>
      </c>
      <c r="IZ7" s="14" t="e">
        <f t="shared" si="10"/>
        <v>#REF!</v>
      </c>
      <c r="JA7" s="14" t="e">
        <f t="shared" si="10"/>
        <v>#REF!</v>
      </c>
      <c r="JB7" s="14" t="e">
        <f t="shared" si="10"/>
        <v>#REF!</v>
      </c>
      <c r="JC7" s="14" t="e">
        <f t="shared" si="10"/>
        <v>#REF!</v>
      </c>
      <c r="JD7" s="14" t="e">
        <f t="shared" si="10"/>
        <v>#REF!</v>
      </c>
      <c r="JE7" s="14" t="e">
        <f t="shared" si="10"/>
        <v>#REF!</v>
      </c>
      <c r="JF7" s="14" t="e">
        <f t="shared" si="10"/>
        <v>#REF!</v>
      </c>
      <c r="JG7" s="14" t="e">
        <f t="shared" si="10"/>
        <v>#REF!</v>
      </c>
      <c r="JH7" s="14" t="e">
        <f t="shared" si="10"/>
        <v>#REF!</v>
      </c>
      <c r="JI7" s="14" t="e">
        <f t="shared" si="10"/>
        <v>#REF!</v>
      </c>
      <c r="JJ7" s="14" t="e">
        <f t="shared" si="10"/>
        <v>#REF!</v>
      </c>
      <c r="JK7" s="14" t="e">
        <f t="shared" si="10"/>
        <v>#REF!</v>
      </c>
      <c r="JL7" s="14" t="e">
        <f t="shared" si="10"/>
        <v>#REF!</v>
      </c>
      <c r="JM7" s="14" t="e">
        <f t="shared" si="10"/>
        <v>#REF!</v>
      </c>
      <c r="JN7" s="14" t="e">
        <f t="shared" si="10"/>
        <v>#REF!</v>
      </c>
      <c r="JO7" s="14" t="e">
        <f t="shared" ref="JO7:JS10" si="11">AVERAGEIF($E$3:$IV$3,JO$3,$E7:$IV7)</f>
        <v>#REF!</v>
      </c>
      <c r="JP7" s="14" t="e">
        <f t="shared" si="11"/>
        <v>#REF!</v>
      </c>
      <c r="JQ7" s="14" t="e">
        <f t="shared" si="11"/>
        <v>#REF!</v>
      </c>
      <c r="JR7" s="14" t="e">
        <f t="shared" si="11"/>
        <v>#REF!</v>
      </c>
      <c r="JS7" s="14" t="e">
        <f t="shared" si="11"/>
        <v>#REF!</v>
      </c>
      <c r="JU7" s="58" t="str">
        <f>_xlfn.CONCAT(C7," ",D7)</f>
        <v>FIEC Diesel Capacity MW</v>
      </c>
    </row>
    <row r="8" spans="2:281" x14ac:dyDescent="0.25">
      <c r="C8" s="3"/>
      <c r="D8" s="19" t="s">
        <v>30</v>
      </c>
      <c r="E8" s="46" t="e">
        <f>INDEX('Cap Rates &amp; Allocations'!$B$18:$O$35,MATCH(MRA_Capacity_Credits!$C7,'Cap Rates &amp; Allocations'!$B$18:$B$35,0),MATCH(MRA_Capacity_Credits!$B$3,'Cap Rates &amp; Allocations'!#REF!,0))</f>
        <v>#N/A</v>
      </c>
      <c r="F8" s="46" t="e">
        <f>INDEX('Cap Rates &amp; Allocations'!$B$18:$O$35,MATCH(MRA_Capacity_Credits!$C7,'Cap Rates &amp; Allocations'!$B$18:$B$35,0),MATCH(MRA_Capacity_Credits!$B$3,'Cap Rates &amp; Allocations'!#REF!,0))</f>
        <v>#N/A</v>
      </c>
      <c r="G8" s="46" t="e">
        <f>INDEX('Cap Rates &amp; Allocations'!$B$18:$O$35,MATCH(MRA_Capacity_Credits!$C7,'Cap Rates &amp; Allocations'!$B$18:$B$35,0),MATCH(MRA_Capacity_Credits!$B$3,'Cap Rates &amp; Allocations'!#REF!,0))</f>
        <v>#N/A</v>
      </c>
      <c r="H8" s="46" t="e">
        <f>INDEX('Cap Rates &amp; Allocations'!$B$18:$O$35,MATCH(MRA_Capacity_Credits!$C7,'Cap Rates &amp; Allocations'!$B$18:$B$35,0),MATCH(MRA_Capacity_Credits!$B$3,'Cap Rates &amp; Allocations'!#REF!,0))</f>
        <v>#N/A</v>
      </c>
      <c r="I8" s="46" t="e">
        <f>INDEX('Cap Rates &amp; Allocations'!$B$18:$O$35,MATCH(MRA_Capacity_Credits!$C7,'Cap Rates &amp; Allocations'!$B$18:$B$35,0),MATCH(MRA_Capacity_Credits!$B$3,'Cap Rates &amp; Allocations'!#REF!,0))</f>
        <v>#N/A</v>
      </c>
      <c r="J8" s="46" t="e">
        <f>INDEX('Cap Rates &amp; Allocations'!$B$18:$O$35,MATCH(MRA_Capacity_Credits!$C7,'Cap Rates &amp; Allocations'!$B$18:$B$35,0),MATCH(MRA_Capacity_Credits!$B$3,'Cap Rates &amp; Allocations'!#REF!,0))</f>
        <v>#N/A</v>
      </c>
      <c r="K8" s="46" t="e">
        <f>INDEX('Cap Rates &amp; Allocations'!$B$18:$O$35,MATCH(MRA_Capacity_Credits!$C7,'Cap Rates &amp; Allocations'!$B$18:$B$35,0),MATCH(MRA_Capacity_Credits!$B$3,'Cap Rates &amp; Allocations'!#REF!,0))</f>
        <v>#N/A</v>
      </c>
      <c r="L8" s="46" t="e">
        <f>INDEX('Cap Rates &amp; Allocations'!$B$18:$O$35,MATCH(MRA_Capacity_Credits!$C7,'Cap Rates &amp; Allocations'!$B$18:$B$35,0),MATCH(MRA_Capacity_Credits!$B$3,'Cap Rates &amp; Allocations'!#REF!,0))</f>
        <v>#N/A</v>
      </c>
      <c r="M8" s="46" t="e">
        <f>INDEX('Cap Rates &amp; Allocations'!$B$18:$O$35,MATCH(MRA_Capacity_Credits!$C7,'Cap Rates &amp; Allocations'!$B$18:$B$35,0),MATCH(MRA_Capacity_Credits!$B$3,'Cap Rates &amp; Allocations'!#REF!,0))</f>
        <v>#N/A</v>
      </c>
      <c r="N8" s="46" t="e">
        <f>INDEX('Cap Rates &amp; Allocations'!$B$18:$O$35,MATCH(MRA_Capacity_Credits!$C7,'Cap Rates &amp; Allocations'!$B$18:$B$35,0),MATCH(MRA_Capacity_Credits!$B$3,'Cap Rates &amp; Allocations'!#REF!,0))</f>
        <v>#N/A</v>
      </c>
      <c r="O8" s="46" t="e">
        <f>INDEX('Cap Rates &amp; Allocations'!$B$18:$O$35,MATCH(MRA_Capacity_Credits!$C7,'Cap Rates &amp; Allocations'!$B$18:$B$35,0),MATCH(MRA_Capacity_Credits!$B$3,'Cap Rates &amp; Allocations'!#REF!,0))</f>
        <v>#N/A</v>
      </c>
      <c r="P8" s="46" t="e">
        <f>INDEX('Cap Rates &amp; Allocations'!$B$18:$O$35,MATCH(MRA_Capacity_Credits!$C7,'Cap Rates &amp; Allocations'!$B$18:$B$35,0),MATCH(MRA_Capacity_Credits!$B$3,'Cap Rates &amp; Allocations'!#REF!,0))</f>
        <v>#N/A</v>
      </c>
      <c r="Q8" s="46" t="e">
        <f>INDEX('Cap Rates &amp; Allocations'!$B$18:$O$35,MATCH(MRA_Capacity_Credits!$C7,'Cap Rates &amp; Allocations'!$B$18:$B$35,0),MATCH(MRA_Capacity_Credits!$B$3,'Cap Rates &amp; Allocations'!#REF!,0))</f>
        <v>#N/A</v>
      </c>
      <c r="R8" s="46" t="e">
        <f>INDEX('Cap Rates &amp; Allocations'!$B$18:$O$35,MATCH(MRA_Capacity_Credits!$C7,'Cap Rates &amp; Allocations'!$B$18:$B$35,0),MATCH(MRA_Capacity_Credits!$B$3,'Cap Rates &amp; Allocations'!#REF!,0))</f>
        <v>#N/A</v>
      </c>
      <c r="S8" s="46" t="e">
        <f>INDEX('Cap Rates &amp; Allocations'!$B$18:$O$35,MATCH(MRA_Capacity_Credits!$C7,'Cap Rates &amp; Allocations'!$B$18:$B$35,0),MATCH(MRA_Capacity_Credits!$B$3,'Cap Rates &amp; Allocations'!#REF!,0))</f>
        <v>#N/A</v>
      </c>
      <c r="T8" s="46" t="e">
        <f>INDEX('Cap Rates &amp; Allocations'!$B$18:$O$35,MATCH(MRA_Capacity_Credits!$C7,'Cap Rates &amp; Allocations'!$B$18:$B$35,0),MATCH(MRA_Capacity_Credits!$B$3,'Cap Rates &amp; Allocations'!#REF!,0))</f>
        <v>#N/A</v>
      </c>
      <c r="U8" s="46" t="e">
        <f>INDEX('Cap Rates &amp; Allocations'!$B$18:$O$35,MATCH(MRA_Capacity_Credits!$C7,'Cap Rates &amp; Allocations'!$B$18:$B$35,0),MATCH(MRA_Capacity_Credits!$B$3,'Cap Rates &amp; Allocations'!#REF!,0))</f>
        <v>#N/A</v>
      </c>
      <c r="V8" s="46" t="e">
        <f>INDEX('Cap Rates &amp; Allocations'!$B$18:$O$35,MATCH(MRA_Capacity_Credits!$C7,'Cap Rates &amp; Allocations'!$B$18:$B$35,0),MATCH(MRA_Capacity_Credits!$B$3,'Cap Rates &amp; Allocations'!#REF!,0))</f>
        <v>#N/A</v>
      </c>
      <c r="W8" s="46" t="e">
        <f>INDEX('Cap Rates &amp; Allocations'!$B$18:$O$35,MATCH(MRA_Capacity_Credits!$C7,'Cap Rates &amp; Allocations'!$B$18:$B$35,0),MATCH(MRA_Capacity_Credits!$B$3,'Cap Rates &amp; Allocations'!#REF!,0))</f>
        <v>#N/A</v>
      </c>
      <c r="X8" s="46" t="e">
        <f>INDEX('Cap Rates &amp; Allocations'!$B$18:$O$35,MATCH(MRA_Capacity_Credits!$C7,'Cap Rates &amp; Allocations'!$B$18:$B$35,0),MATCH(MRA_Capacity_Credits!$B$3,'Cap Rates &amp; Allocations'!#REF!,0))</f>
        <v>#N/A</v>
      </c>
      <c r="Y8" s="46" t="e">
        <f>INDEX('Cap Rates &amp; Allocations'!$B$18:$O$35,MATCH(MRA_Capacity_Credits!$C7,'Cap Rates &amp; Allocations'!$B$18:$B$35,0),MATCH(MRA_Capacity_Credits!$B$3,'Cap Rates &amp; Allocations'!#REF!,0))</f>
        <v>#N/A</v>
      </c>
      <c r="Z8" s="46" t="e">
        <f>INDEX('Cap Rates &amp; Allocations'!$B$18:$O$35,MATCH(MRA_Capacity_Credits!$C7,'Cap Rates &amp; Allocations'!$B$18:$B$35,0),MATCH(MRA_Capacity_Credits!$B$3,'Cap Rates &amp; Allocations'!#REF!,0))</f>
        <v>#N/A</v>
      </c>
      <c r="AA8" s="46" t="e">
        <f>INDEX('Cap Rates &amp; Allocations'!$B$18:$O$35,MATCH(MRA_Capacity_Credits!$C7,'Cap Rates &amp; Allocations'!$B$18:$B$35,0),MATCH(MRA_Capacity_Credits!$B$3,'Cap Rates &amp; Allocations'!#REF!,0))</f>
        <v>#N/A</v>
      </c>
      <c r="AB8" s="46" t="e">
        <f>INDEX('Cap Rates &amp; Allocations'!$B$18:$O$35,MATCH(MRA_Capacity_Credits!$C7,'Cap Rates &amp; Allocations'!$B$18:$B$35,0),MATCH(MRA_Capacity_Credits!$B$3,'Cap Rates &amp; Allocations'!#REF!,0))</f>
        <v>#N/A</v>
      </c>
      <c r="AC8" s="46" t="e">
        <f>INDEX('Cap Rates &amp; Allocations'!$B$18:$O$35,MATCH(MRA_Capacity_Credits!$C7,'Cap Rates &amp; Allocations'!$B$18:$B$35,0),MATCH(MRA_Capacity_Credits!$B$3,'Cap Rates &amp; Allocations'!#REF!,0))</f>
        <v>#N/A</v>
      </c>
      <c r="AD8" s="46" t="e">
        <f>INDEX('Cap Rates &amp; Allocations'!$B$18:$O$35,MATCH(MRA_Capacity_Credits!$C7,'Cap Rates &amp; Allocations'!$B$18:$B$35,0),MATCH(MRA_Capacity_Credits!$B$3,'Cap Rates &amp; Allocations'!#REF!,0))</f>
        <v>#N/A</v>
      </c>
      <c r="AE8" s="46" t="e">
        <f>INDEX('Cap Rates &amp; Allocations'!$B$18:$O$35,MATCH(MRA_Capacity_Credits!$C7,'Cap Rates &amp; Allocations'!$B$18:$B$35,0),MATCH(MRA_Capacity_Credits!$B$3,'Cap Rates &amp; Allocations'!#REF!,0))</f>
        <v>#N/A</v>
      </c>
      <c r="AF8" s="46" t="e">
        <f>INDEX('Cap Rates &amp; Allocations'!$B$18:$O$35,MATCH(MRA_Capacity_Credits!$C7,'Cap Rates &amp; Allocations'!$B$18:$B$35,0),MATCH(MRA_Capacity_Credits!$B$3,'Cap Rates &amp; Allocations'!#REF!,0))</f>
        <v>#N/A</v>
      </c>
      <c r="AG8" s="46" t="e">
        <f>INDEX('Cap Rates &amp; Allocations'!$B$18:$O$35,MATCH(MRA_Capacity_Credits!$C7,'Cap Rates &amp; Allocations'!$B$18:$B$35,0),MATCH(MRA_Capacity_Credits!$B$3,'Cap Rates &amp; Allocations'!#REF!,0))</f>
        <v>#N/A</v>
      </c>
      <c r="AH8" s="46" t="e">
        <f>INDEX('Cap Rates &amp; Allocations'!$B$18:$O$35,MATCH(MRA_Capacity_Credits!$C7,'Cap Rates &amp; Allocations'!$B$18:$B$35,0),MATCH(MRA_Capacity_Credits!$B$3,'Cap Rates &amp; Allocations'!#REF!,0))</f>
        <v>#N/A</v>
      </c>
      <c r="AI8" s="46" t="e">
        <f>INDEX('Cap Rates &amp; Allocations'!$B$18:$O$35,MATCH(MRA_Capacity_Credits!$C7,'Cap Rates &amp; Allocations'!$B$18:$B$35,0),MATCH(MRA_Capacity_Credits!$B$3,'Cap Rates &amp; Allocations'!#REF!,0))</f>
        <v>#N/A</v>
      </c>
      <c r="AJ8" s="46" t="e">
        <f>INDEX('Cap Rates &amp; Allocations'!$B$18:$O$35,MATCH(MRA_Capacity_Credits!$C7,'Cap Rates &amp; Allocations'!$B$18:$B$35,0),MATCH(MRA_Capacity_Credits!$B$3,'Cap Rates &amp; Allocations'!#REF!,0))</f>
        <v>#N/A</v>
      </c>
      <c r="AK8" s="46" t="e">
        <f>INDEX('Cap Rates &amp; Allocations'!$B$18:$O$35,MATCH(MRA_Capacity_Credits!$C7,'Cap Rates &amp; Allocations'!$B$18:$B$35,0),MATCH(MRA_Capacity_Credits!$B$3,'Cap Rates &amp; Allocations'!#REF!,0))</f>
        <v>#N/A</v>
      </c>
      <c r="AL8" s="46" t="e">
        <f>INDEX('Cap Rates &amp; Allocations'!$B$18:$O$35,MATCH(MRA_Capacity_Credits!$C7,'Cap Rates &amp; Allocations'!$B$18:$B$35,0),MATCH(MRA_Capacity_Credits!$B$3,'Cap Rates &amp; Allocations'!#REF!,0))</f>
        <v>#N/A</v>
      </c>
      <c r="AM8" s="46" t="e">
        <f>INDEX('Cap Rates &amp; Allocations'!$B$18:$O$35,MATCH(MRA_Capacity_Credits!$C7,'Cap Rates &amp; Allocations'!$B$18:$B$35,0),MATCH(MRA_Capacity_Credits!$B$3,'Cap Rates &amp; Allocations'!#REF!,0))</f>
        <v>#N/A</v>
      </c>
      <c r="AN8" s="46" t="e">
        <f>INDEX('Cap Rates &amp; Allocations'!$B$18:$O$35,MATCH(MRA_Capacity_Credits!$C7,'Cap Rates &amp; Allocations'!$B$18:$B$35,0),MATCH(MRA_Capacity_Credits!$B$3,'Cap Rates &amp; Allocations'!#REF!,0))</f>
        <v>#N/A</v>
      </c>
      <c r="AO8" s="46" t="e">
        <f>INDEX('Cap Rates &amp; Allocations'!$B$18:$O$35,MATCH(MRA_Capacity_Credits!$C7,'Cap Rates &amp; Allocations'!$B$18:$B$35,0),MATCH(MRA_Capacity_Credits!$B$3,'Cap Rates &amp; Allocations'!#REF!,0))</f>
        <v>#N/A</v>
      </c>
      <c r="AP8" s="46" t="e">
        <f>INDEX('Cap Rates &amp; Allocations'!$B$18:$O$35,MATCH(MRA_Capacity_Credits!$C7,'Cap Rates &amp; Allocations'!$B$18:$B$35,0),MATCH(MRA_Capacity_Credits!$B$3,'Cap Rates &amp; Allocations'!#REF!,0))</f>
        <v>#N/A</v>
      </c>
      <c r="AQ8" s="46" t="e">
        <f>INDEX('Cap Rates &amp; Allocations'!$B$18:$O$35,MATCH(MRA_Capacity_Credits!$C7,'Cap Rates &amp; Allocations'!$B$18:$B$35,0),MATCH(MRA_Capacity_Credits!$B$3,'Cap Rates &amp; Allocations'!#REF!,0))</f>
        <v>#N/A</v>
      </c>
      <c r="AR8" s="46" t="e">
        <f>INDEX('Cap Rates &amp; Allocations'!$B$18:$O$35,MATCH(MRA_Capacity_Credits!$C7,'Cap Rates &amp; Allocations'!$B$18:$B$35,0),MATCH(MRA_Capacity_Credits!$B$3,'Cap Rates &amp; Allocations'!#REF!,0))</f>
        <v>#N/A</v>
      </c>
      <c r="AS8" s="46" t="e">
        <f>INDEX('Cap Rates &amp; Allocations'!$B$18:$O$35,MATCH(MRA_Capacity_Credits!$C7,'Cap Rates &amp; Allocations'!$B$18:$B$35,0),MATCH(MRA_Capacity_Credits!$B$3,'Cap Rates &amp; Allocations'!#REF!,0))</f>
        <v>#N/A</v>
      </c>
      <c r="AT8" s="46" t="e">
        <f>INDEX('Cap Rates &amp; Allocations'!$B$18:$O$35,MATCH(MRA_Capacity_Credits!$C7,'Cap Rates &amp; Allocations'!$B$18:$B$35,0),MATCH(MRA_Capacity_Credits!$B$3,'Cap Rates &amp; Allocations'!#REF!,0))</f>
        <v>#N/A</v>
      </c>
      <c r="AU8" s="46" t="e">
        <f>INDEX('Cap Rates &amp; Allocations'!$B$18:$O$35,MATCH(MRA_Capacity_Credits!$C7,'Cap Rates &amp; Allocations'!$B$18:$B$35,0),MATCH(MRA_Capacity_Credits!$B$3,'Cap Rates &amp; Allocations'!#REF!,0))</f>
        <v>#N/A</v>
      </c>
      <c r="AV8" s="46" t="e">
        <f>INDEX('Cap Rates &amp; Allocations'!$B$18:$O$35,MATCH(MRA_Capacity_Credits!$C7,'Cap Rates &amp; Allocations'!$B$18:$B$35,0),MATCH(MRA_Capacity_Credits!$B$3,'Cap Rates &amp; Allocations'!#REF!,0))</f>
        <v>#N/A</v>
      </c>
      <c r="AW8" s="46" t="e">
        <f>INDEX('Cap Rates &amp; Allocations'!$B$18:$O$35,MATCH(MRA_Capacity_Credits!$C7,'Cap Rates &amp; Allocations'!$B$18:$B$35,0),MATCH(MRA_Capacity_Credits!$B$3,'Cap Rates &amp; Allocations'!#REF!,0))</f>
        <v>#N/A</v>
      </c>
      <c r="AX8" s="46" t="e">
        <f>INDEX('Cap Rates &amp; Allocations'!$B$18:$O$35,MATCH(MRA_Capacity_Credits!$C7,'Cap Rates &amp; Allocations'!$B$18:$B$35,0),MATCH(MRA_Capacity_Credits!$B$3,'Cap Rates &amp; Allocations'!#REF!,0))</f>
        <v>#N/A</v>
      </c>
      <c r="AY8" s="46" t="e">
        <f>INDEX('Cap Rates &amp; Allocations'!$B$18:$O$35,MATCH(MRA_Capacity_Credits!$C7,'Cap Rates &amp; Allocations'!$B$18:$B$35,0),MATCH(MRA_Capacity_Credits!$B$3,'Cap Rates &amp; Allocations'!#REF!,0))</f>
        <v>#N/A</v>
      </c>
      <c r="AZ8" s="46" t="e">
        <f>INDEX('Cap Rates &amp; Allocations'!$B$18:$O$35,MATCH(MRA_Capacity_Credits!$C7,'Cap Rates &amp; Allocations'!$B$18:$B$35,0),MATCH(MRA_Capacity_Credits!$B$3,'Cap Rates &amp; Allocations'!#REF!,0))</f>
        <v>#N/A</v>
      </c>
      <c r="BA8" s="46" t="e">
        <f>INDEX('Cap Rates &amp; Allocations'!$B$18:$O$35,MATCH(MRA_Capacity_Credits!$C7,'Cap Rates &amp; Allocations'!$B$18:$B$35,0),MATCH(MRA_Capacity_Credits!$B$3,'Cap Rates &amp; Allocations'!#REF!,0))</f>
        <v>#N/A</v>
      </c>
      <c r="BB8" s="46" t="e">
        <f>INDEX('Cap Rates &amp; Allocations'!$B$18:$O$35,MATCH(MRA_Capacity_Credits!$C7,'Cap Rates &amp; Allocations'!$B$18:$B$35,0),MATCH(MRA_Capacity_Credits!$B$3,'Cap Rates &amp; Allocations'!#REF!,0))</f>
        <v>#N/A</v>
      </c>
      <c r="BC8" s="46" t="e">
        <f>INDEX('Cap Rates &amp; Allocations'!$B$18:$O$35,MATCH(MRA_Capacity_Credits!$C7,'Cap Rates &amp; Allocations'!$B$18:$B$35,0),MATCH(MRA_Capacity_Credits!$B$3,'Cap Rates &amp; Allocations'!#REF!,0))</f>
        <v>#N/A</v>
      </c>
      <c r="BD8" s="46" t="e">
        <f>INDEX('Cap Rates &amp; Allocations'!$B$18:$O$35,MATCH(MRA_Capacity_Credits!$C7,'Cap Rates &amp; Allocations'!$B$18:$B$35,0),MATCH(MRA_Capacity_Credits!$B$3,'Cap Rates &amp; Allocations'!#REF!,0))</f>
        <v>#N/A</v>
      </c>
      <c r="BE8" s="46" t="e">
        <f>INDEX('Cap Rates &amp; Allocations'!$B$18:$O$35,MATCH(MRA_Capacity_Credits!$C7,'Cap Rates &amp; Allocations'!$B$18:$B$35,0),MATCH(MRA_Capacity_Credits!$B$3,'Cap Rates &amp; Allocations'!#REF!,0))</f>
        <v>#N/A</v>
      </c>
      <c r="BF8" s="46" t="e">
        <f>INDEX('Cap Rates &amp; Allocations'!$B$18:$O$35,MATCH(MRA_Capacity_Credits!$C7,'Cap Rates &amp; Allocations'!$B$18:$B$35,0),MATCH(MRA_Capacity_Credits!$B$3,'Cap Rates &amp; Allocations'!#REF!,0))</f>
        <v>#N/A</v>
      </c>
      <c r="BG8" s="46" t="e">
        <f>INDEX('Cap Rates &amp; Allocations'!$B$18:$O$35,MATCH(MRA_Capacity_Credits!$C7,'Cap Rates &amp; Allocations'!$B$18:$B$35,0),MATCH(MRA_Capacity_Credits!$B$3,'Cap Rates &amp; Allocations'!#REF!,0))</f>
        <v>#N/A</v>
      </c>
      <c r="BH8" s="46" t="e">
        <f>INDEX('Cap Rates &amp; Allocations'!$B$18:$O$35,MATCH(MRA_Capacity_Credits!$C7,'Cap Rates &amp; Allocations'!$B$18:$B$35,0),MATCH(MRA_Capacity_Credits!$B$3,'Cap Rates &amp; Allocations'!#REF!,0))</f>
        <v>#N/A</v>
      </c>
      <c r="BI8" s="46" t="e">
        <f>INDEX('Cap Rates &amp; Allocations'!$B$18:$O$35,MATCH(MRA_Capacity_Credits!$C7,'Cap Rates &amp; Allocations'!$B$18:$B$35,0),MATCH(MRA_Capacity_Credits!$B$3,'Cap Rates &amp; Allocations'!#REF!,0))</f>
        <v>#N/A</v>
      </c>
      <c r="BJ8" s="46" t="e">
        <f>INDEX('Cap Rates &amp; Allocations'!$B$18:$O$35,MATCH(MRA_Capacity_Credits!$C7,'Cap Rates &amp; Allocations'!$B$18:$B$35,0),MATCH(MRA_Capacity_Credits!$B$3,'Cap Rates &amp; Allocations'!#REF!,0))</f>
        <v>#N/A</v>
      </c>
      <c r="BK8" s="46" t="e">
        <f>INDEX('Cap Rates &amp; Allocations'!$B$18:$O$35,MATCH(MRA_Capacity_Credits!$C7,'Cap Rates &amp; Allocations'!$B$18:$B$35,0),MATCH(MRA_Capacity_Credits!$B$3,'Cap Rates &amp; Allocations'!#REF!,0))</f>
        <v>#N/A</v>
      </c>
      <c r="BL8" s="46" t="e">
        <f>INDEX('Cap Rates &amp; Allocations'!$B$18:$O$35,MATCH(MRA_Capacity_Credits!$C7,'Cap Rates &amp; Allocations'!$B$18:$B$35,0),MATCH(MRA_Capacity_Credits!$B$3,'Cap Rates &amp; Allocations'!#REF!,0))</f>
        <v>#N/A</v>
      </c>
      <c r="BM8" s="46" t="e">
        <f>INDEX('Cap Rates &amp; Allocations'!$B$18:$O$35,MATCH(MRA_Capacity_Credits!$C7,'Cap Rates &amp; Allocations'!$B$18:$B$35,0),MATCH(MRA_Capacity_Credits!$B$3,'Cap Rates &amp; Allocations'!#REF!,0))</f>
        <v>#N/A</v>
      </c>
      <c r="BN8" s="46" t="e">
        <f>INDEX('Cap Rates &amp; Allocations'!$B$18:$O$35,MATCH(MRA_Capacity_Credits!$C7,'Cap Rates &amp; Allocations'!$B$18:$B$35,0),MATCH(MRA_Capacity_Credits!$B$3,'Cap Rates &amp; Allocations'!#REF!,0))</f>
        <v>#N/A</v>
      </c>
      <c r="BO8" s="46" t="e">
        <f>INDEX('Cap Rates &amp; Allocations'!$B$18:$O$35,MATCH(MRA_Capacity_Credits!$C7,'Cap Rates &amp; Allocations'!$B$18:$B$35,0),MATCH(MRA_Capacity_Credits!$B$3,'Cap Rates &amp; Allocations'!#REF!,0))</f>
        <v>#N/A</v>
      </c>
      <c r="BP8" s="46" t="e">
        <f>INDEX('Cap Rates &amp; Allocations'!$B$18:$O$35,MATCH(MRA_Capacity_Credits!$C7,'Cap Rates &amp; Allocations'!$B$18:$B$35,0),MATCH(MRA_Capacity_Credits!$B$3,'Cap Rates &amp; Allocations'!#REF!,0))</f>
        <v>#N/A</v>
      </c>
      <c r="BQ8" s="46" t="e">
        <f>INDEX('Cap Rates &amp; Allocations'!$B$18:$O$35,MATCH(MRA_Capacity_Credits!$C7,'Cap Rates &amp; Allocations'!$B$18:$B$35,0),MATCH(MRA_Capacity_Credits!$B$3,'Cap Rates &amp; Allocations'!#REF!,0))</f>
        <v>#N/A</v>
      </c>
      <c r="BR8" s="46" t="e">
        <f>INDEX('Cap Rates &amp; Allocations'!$B$18:$O$35,MATCH(MRA_Capacity_Credits!$C7,'Cap Rates &amp; Allocations'!$B$18:$B$35,0),MATCH(MRA_Capacity_Credits!$B$3,'Cap Rates &amp; Allocations'!#REF!,0))</f>
        <v>#N/A</v>
      </c>
      <c r="BS8" s="46" t="e">
        <f>INDEX('Cap Rates &amp; Allocations'!$B$18:$O$35,MATCH(MRA_Capacity_Credits!$C7,'Cap Rates &amp; Allocations'!$B$18:$B$35,0),MATCH(MRA_Capacity_Credits!$B$3,'Cap Rates &amp; Allocations'!#REF!,0))</f>
        <v>#N/A</v>
      </c>
      <c r="BT8" s="46" t="e">
        <f>INDEX('Cap Rates &amp; Allocations'!$B$18:$O$35,MATCH(MRA_Capacity_Credits!$C7,'Cap Rates &amp; Allocations'!$B$18:$B$35,0),MATCH(MRA_Capacity_Credits!$B$3,'Cap Rates &amp; Allocations'!#REF!,0))</f>
        <v>#N/A</v>
      </c>
      <c r="BU8" s="46" t="e">
        <f>INDEX('Cap Rates &amp; Allocations'!$B$18:$O$35,MATCH(MRA_Capacity_Credits!$C7,'Cap Rates &amp; Allocations'!$B$18:$B$35,0),MATCH(MRA_Capacity_Credits!$B$3,'Cap Rates &amp; Allocations'!#REF!,0))</f>
        <v>#N/A</v>
      </c>
      <c r="BV8" s="46" t="e">
        <f>INDEX('Cap Rates &amp; Allocations'!$B$18:$O$35,MATCH(MRA_Capacity_Credits!$C7,'Cap Rates &amp; Allocations'!$B$18:$B$35,0),MATCH(MRA_Capacity_Credits!$B$3,'Cap Rates &amp; Allocations'!#REF!,0))</f>
        <v>#N/A</v>
      </c>
      <c r="BW8" s="46" t="e">
        <f>INDEX('Cap Rates &amp; Allocations'!$B$18:$O$35,MATCH(MRA_Capacity_Credits!$C7,'Cap Rates &amp; Allocations'!$B$18:$B$35,0),MATCH(MRA_Capacity_Credits!$B$3,'Cap Rates &amp; Allocations'!#REF!,0))</f>
        <v>#N/A</v>
      </c>
      <c r="BX8" s="46" t="e">
        <f>INDEX('Cap Rates &amp; Allocations'!$B$18:$O$35,MATCH(MRA_Capacity_Credits!$C7,'Cap Rates &amp; Allocations'!$B$18:$B$35,0),MATCH(MRA_Capacity_Credits!$B$3,'Cap Rates &amp; Allocations'!#REF!,0))</f>
        <v>#N/A</v>
      </c>
      <c r="BY8" s="46" t="e">
        <f>INDEX('Cap Rates &amp; Allocations'!$B$18:$O$35,MATCH(MRA_Capacity_Credits!$C7,'Cap Rates &amp; Allocations'!$B$18:$B$35,0),MATCH(MRA_Capacity_Credits!$B$3,'Cap Rates &amp; Allocations'!#REF!,0))</f>
        <v>#N/A</v>
      </c>
      <c r="BZ8" s="46" t="e">
        <f>INDEX('Cap Rates &amp; Allocations'!$B$18:$O$35,MATCH(MRA_Capacity_Credits!$C7,'Cap Rates &amp; Allocations'!$B$18:$B$35,0),MATCH(MRA_Capacity_Credits!$B$3,'Cap Rates &amp; Allocations'!#REF!,0))</f>
        <v>#N/A</v>
      </c>
      <c r="CA8" s="46" t="e">
        <f>INDEX('Cap Rates &amp; Allocations'!$B$18:$O$35,MATCH(MRA_Capacity_Credits!$C7,'Cap Rates &amp; Allocations'!$B$18:$B$35,0),MATCH(MRA_Capacity_Credits!$B$3,'Cap Rates &amp; Allocations'!#REF!,0))</f>
        <v>#N/A</v>
      </c>
      <c r="CB8" s="46" t="e">
        <f>INDEX('Cap Rates &amp; Allocations'!$B$18:$O$35,MATCH(MRA_Capacity_Credits!$C7,'Cap Rates &amp; Allocations'!$B$18:$B$35,0),MATCH(MRA_Capacity_Credits!$B$3,'Cap Rates &amp; Allocations'!#REF!,0))</f>
        <v>#N/A</v>
      </c>
      <c r="CC8" s="46" t="e">
        <f>INDEX('Cap Rates &amp; Allocations'!$B$18:$O$35,MATCH(MRA_Capacity_Credits!$C7,'Cap Rates &amp; Allocations'!$B$18:$B$35,0),MATCH(MRA_Capacity_Credits!$B$3,'Cap Rates &amp; Allocations'!#REF!,0))</f>
        <v>#N/A</v>
      </c>
      <c r="CD8" s="46" t="e">
        <f>INDEX('Cap Rates &amp; Allocations'!$B$18:$O$35,MATCH(MRA_Capacity_Credits!$C7,'Cap Rates &amp; Allocations'!$B$18:$B$35,0),MATCH(MRA_Capacity_Credits!$B$3,'Cap Rates &amp; Allocations'!#REF!,0))</f>
        <v>#N/A</v>
      </c>
      <c r="CE8" s="46" t="e">
        <f>INDEX('Cap Rates &amp; Allocations'!$B$18:$O$35,MATCH(MRA_Capacity_Credits!$C7,'Cap Rates &amp; Allocations'!$B$18:$B$35,0),MATCH(MRA_Capacity_Credits!$B$3,'Cap Rates &amp; Allocations'!#REF!,0))</f>
        <v>#N/A</v>
      </c>
      <c r="CF8" s="46" t="e">
        <f>INDEX('Cap Rates &amp; Allocations'!$B$18:$O$35,MATCH(MRA_Capacity_Credits!$C7,'Cap Rates &amp; Allocations'!$B$18:$B$35,0),MATCH(MRA_Capacity_Credits!$B$3,'Cap Rates &amp; Allocations'!#REF!,0))</f>
        <v>#N/A</v>
      </c>
      <c r="CG8" s="46" t="e">
        <f>INDEX('Cap Rates &amp; Allocations'!$B$18:$O$35,MATCH(MRA_Capacity_Credits!$C7,'Cap Rates &amp; Allocations'!$B$18:$B$35,0),MATCH(MRA_Capacity_Credits!$B$3,'Cap Rates &amp; Allocations'!#REF!,0))</f>
        <v>#N/A</v>
      </c>
      <c r="CH8" s="46" t="e">
        <f>INDEX('Cap Rates &amp; Allocations'!$B$18:$O$35,MATCH(MRA_Capacity_Credits!$C7,'Cap Rates &amp; Allocations'!$B$18:$B$35,0),MATCH(MRA_Capacity_Credits!$B$3,'Cap Rates &amp; Allocations'!#REF!,0))</f>
        <v>#N/A</v>
      </c>
      <c r="CI8" s="46" t="e">
        <f>INDEX('Cap Rates &amp; Allocations'!$B$18:$O$35,MATCH(MRA_Capacity_Credits!$C7,'Cap Rates &amp; Allocations'!$B$18:$B$35,0),MATCH(MRA_Capacity_Credits!$B$3,'Cap Rates &amp; Allocations'!#REF!,0))</f>
        <v>#N/A</v>
      </c>
      <c r="CJ8" s="46" t="e">
        <f>INDEX('Cap Rates &amp; Allocations'!$B$18:$O$35,MATCH(MRA_Capacity_Credits!$C7,'Cap Rates &amp; Allocations'!$B$18:$B$35,0),MATCH(MRA_Capacity_Credits!$B$3,'Cap Rates &amp; Allocations'!#REF!,0))</f>
        <v>#N/A</v>
      </c>
      <c r="CK8" s="46" t="e">
        <f>INDEX('Cap Rates &amp; Allocations'!$B$18:$O$35,MATCH(MRA_Capacity_Credits!$C7,'Cap Rates &amp; Allocations'!$B$18:$B$35,0),MATCH(MRA_Capacity_Credits!$B$3,'Cap Rates &amp; Allocations'!#REF!,0))</f>
        <v>#N/A</v>
      </c>
      <c r="CL8" s="46" t="e">
        <f>INDEX('Cap Rates &amp; Allocations'!$B$18:$O$35,MATCH(MRA_Capacity_Credits!$C7,'Cap Rates &amp; Allocations'!$B$18:$B$35,0),MATCH(MRA_Capacity_Credits!$B$3,'Cap Rates &amp; Allocations'!#REF!,0))</f>
        <v>#N/A</v>
      </c>
      <c r="CM8" s="46" t="e">
        <f>INDEX('Cap Rates &amp; Allocations'!$B$18:$O$35,MATCH(MRA_Capacity_Credits!$C7,'Cap Rates &amp; Allocations'!$B$18:$B$35,0),MATCH(MRA_Capacity_Credits!$B$3,'Cap Rates &amp; Allocations'!#REF!,0))</f>
        <v>#N/A</v>
      </c>
      <c r="CN8" s="46" t="e">
        <f>INDEX('Cap Rates &amp; Allocations'!$B$18:$O$35,MATCH(MRA_Capacity_Credits!$C7,'Cap Rates &amp; Allocations'!$B$18:$B$35,0),MATCH(MRA_Capacity_Credits!$B$3,'Cap Rates &amp; Allocations'!#REF!,0))</f>
        <v>#N/A</v>
      </c>
      <c r="CO8" s="46" t="e">
        <f>INDEX('Cap Rates &amp; Allocations'!$B$18:$O$35,MATCH(MRA_Capacity_Credits!$C7,'Cap Rates &amp; Allocations'!$B$18:$B$35,0),MATCH(MRA_Capacity_Credits!$B$3,'Cap Rates &amp; Allocations'!#REF!,0))</f>
        <v>#N/A</v>
      </c>
      <c r="CP8" s="46" t="e">
        <f>INDEX('Cap Rates &amp; Allocations'!$B$18:$O$35,MATCH(MRA_Capacity_Credits!$C7,'Cap Rates &amp; Allocations'!$B$18:$B$35,0),MATCH(MRA_Capacity_Credits!$B$3,'Cap Rates &amp; Allocations'!#REF!,0))</f>
        <v>#N/A</v>
      </c>
      <c r="CQ8" s="46" t="e">
        <f>INDEX('Cap Rates &amp; Allocations'!$B$18:$O$35,MATCH(MRA_Capacity_Credits!$C7,'Cap Rates &amp; Allocations'!$B$18:$B$35,0),MATCH(MRA_Capacity_Credits!$B$3,'Cap Rates &amp; Allocations'!#REF!,0))</f>
        <v>#N/A</v>
      </c>
      <c r="CR8" s="46" t="e">
        <f>INDEX('Cap Rates &amp; Allocations'!$B$18:$O$35,MATCH(MRA_Capacity_Credits!$C7,'Cap Rates &amp; Allocations'!$B$18:$B$35,0),MATCH(MRA_Capacity_Credits!$B$3,'Cap Rates &amp; Allocations'!#REF!,0))</f>
        <v>#N/A</v>
      </c>
      <c r="CS8" s="46" t="e">
        <f>INDEX('Cap Rates &amp; Allocations'!$B$18:$O$35,MATCH(MRA_Capacity_Credits!$C7,'Cap Rates &amp; Allocations'!$B$18:$B$35,0),MATCH(MRA_Capacity_Credits!$B$3,'Cap Rates &amp; Allocations'!#REF!,0))</f>
        <v>#N/A</v>
      </c>
      <c r="CT8" s="46" t="e">
        <f>INDEX('Cap Rates &amp; Allocations'!$B$18:$O$35,MATCH(MRA_Capacity_Credits!$C7,'Cap Rates &amp; Allocations'!$B$18:$B$35,0),MATCH(MRA_Capacity_Credits!$B$3,'Cap Rates &amp; Allocations'!#REF!,0))</f>
        <v>#N/A</v>
      </c>
      <c r="CU8" s="46" t="e">
        <f>INDEX('Cap Rates &amp; Allocations'!$B$18:$O$35,MATCH(MRA_Capacity_Credits!$C7,'Cap Rates &amp; Allocations'!$B$18:$B$35,0),MATCH(MRA_Capacity_Credits!$B$3,'Cap Rates &amp; Allocations'!#REF!,0))</f>
        <v>#N/A</v>
      </c>
      <c r="CV8" s="46" t="e">
        <f>INDEX('Cap Rates &amp; Allocations'!$B$18:$O$35,MATCH(MRA_Capacity_Credits!$C7,'Cap Rates &amp; Allocations'!$B$18:$B$35,0),MATCH(MRA_Capacity_Credits!$B$3,'Cap Rates &amp; Allocations'!#REF!,0))</f>
        <v>#N/A</v>
      </c>
      <c r="CW8" s="46" t="e">
        <f>INDEX('Cap Rates &amp; Allocations'!$B$18:$O$35,MATCH(MRA_Capacity_Credits!$C7,'Cap Rates &amp; Allocations'!$B$18:$B$35,0),MATCH(MRA_Capacity_Credits!$B$3,'Cap Rates &amp; Allocations'!#REF!,0))</f>
        <v>#N/A</v>
      </c>
      <c r="CX8" s="46" t="e">
        <f>INDEX('Cap Rates &amp; Allocations'!$B$18:$O$35,MATCH(MRA_Capacity_Credits!$C7,'Cap Rates &amp; Allocations'!$B$18:$B$35,0),MATCH(MRA_Capacity_Credits!$B$3,'Cap Rates &amp; Allocations'!#REF!,0))</f>
        <v>#N/A</v>
      </c>
      <c r="CY8" s="46" t="e">
        <f>INDEX('Cap Rates &amp; Allocations'!$B$18:$O$35,MATCH(MRA_Capacity_Credits!$C7,'Cap Rates &amp; Allocations'!$B$18:$B$35,0),MATCH(MRA_Capacity_Credits!$B$3,'Cap Rates &amp; Allocations'!#REF!,0))</f>
        <v>#N/A</v>
      </c>
      <c r="CZ8" s="46" t="e">
        <f>INDEX('Cap Rates &amp; Allocations'!$B$18:$O$35,MATCH(MRA_Capacity_Credits!$C7,'Cap Rates &amp; Allocations'!$B$18:$B$35,0),MATCH(MRA_Capacity_Credits!$B$3,'Cap Rates &amp; Allocations'!#REF!,0))</f>
        <v>#N/A</v>
      </c>
      <c r="DA8" s="46" t="e">
        <f>INDEX('Cap Rates &amp; Allocations'!$B$18:$O$35,MATCH(MRA_Capacity_Credits!$C7,'Cap Rates &amp; Allocations'!$B$18:$B$35,0),MATCH(MRA_Capacity_Credits!$B$3,'Cap Rates &amp; Allocations'!#REF!,0))</f>
        <v>#N/A</v>
      </c>
      <c r="DB8" s="46" t="e">
        <f>INDEX('Cap Rates &amp; Allocations'!$B$18:$O$35,MATCH(MRA_Capacity_Credits!$C7,'Cap Rates &amp; Allocations'!$B$18:$B$35,0),MATCH(MRA_Capacity_Credits!$B$3,'Cap Rates &amp; Allocations'!#REF!,0))</f>
        <v>#N/A</v>
      </c>
      <c r="DC8" s="46" t="e">
        <f>INDEX('Cap Rates &amp; Allocations'!$B$18:$O$35,MATCH(MRA_Capacity_Credits!$C7,'Cap Rates &amp; Allocations'!$B$18:$B$35,0),MATCH(MRA_Capacity_Credits!$B$3,'Cap Rates &amp; Allocations'!#REF!,0))</f>
        <v>#N/A</v>
      </c>
      <c r="DD8" s="46" t="e">
        <f>INDEX('Cap Rates &amp; Allocations'!$B$18:$O$35,MATCH(MRA_Capacity_Credits!$C7,'Cap Rates &amp; Allocations'!$B$18:$B$35,0),MATCH(MRA_Capacity_Credits!$B$3,'Cap Rates &amp; Allocations'!#REF!,0))</f>
        <v>#N/A</v>
      </c>
      <c r="DE8" s="46" t="e">
        <f>INDEX('Cap Rates &amp; Allocations'!$B$18:$O$35,MATCH(MRA_Capacity_Credits!$C7,'Cap Rates &amp; Allocations'!$B$18:$B$35,0),MATCH(MRA_Capacity_Credits!$B$3,'Cap Rates &amp; Allocations'!#REF!,0))</f>
        <v>#N/A</v>
      </c>
      <c r="DF8" s="46" t="e">
        <f>INDEX('Cap Rates &amp; Allocations'!$B$18:$O$35,MATCH(MRA_Capacity_Credits!$C7,'Cap Rates &amp; Allocations'!$B$18:$B$35,0),MATCH(MRA_Capacity_Credits!$B$3,'Cap Rates &amp; Allocations'!#REF!,0))</f>
        <v>#N/A</v>
      </c>
      <c r="DG8" s="46" t="e">
        <f>INDEX('Cap Rates &amp; Allocations'!$B$18:$O$35,MATCH(MRA_Capacity_Credits!$C7,'Cap Rates &amp; Allocations'!$B$18:$B$35,0),MATCH(MRA_Capacity_Credits!$B$3,'Cap Rates &amp; Allocations'!#REF!,0))</f>
        <v>#N/A</v>
      </c>
      <c r="DH8" s="46" t="e">
        <f>INDEX('Cap Rates &amp; Allocations'!$B$18:$O$35,MATCH(MRA_Capacity_Credits!$C7,'Cap Rates &amp; Allocations'!$B$18:$B$35,0),MATCH(MRA_Capacity_Credits!$B$3,'Cap Rates &amp; Allocations'!#REF!,0))</f>
        <v>#N/A</v>
      </c>
      <c r="DI8" s="46" t="e">
        <f>INDEX('Cap Rates &amp; Allocations'!$B$18:$O$35,MATCH(MRA_Capacity_Credits!$C7,'Cap Rates &amp; Allocations'!$B$18:$B$35,0),MATCH(MRA_Capacity_Credits!$B$3,'Cap Rates &amp; Allocations'!#REF!,0))</f>
        <v>#N/A</v>
      </c>
      <c r="DJ8" s="46" t="e">
        <f>INDEX('Cap Rates &amp; Allocations'!$B$18:$O$35,MATCH(MRA_Capacity_Credits!$C7,'Cap Rates &amp; Allocations'!$B$18:$B$35,0),MATCH(MRA_Capacity_Credits!$B$3,'Cap Rates &amp; Allocations'!#REF!,0))</f>
        <v>#N/A</v>
      </c>
      <c r="DK8" s="46" t="e">
        <f>INDEX('Cap Rates &amp; Allocations'!$B$18:$O$35,MATCH(MRA_Capacity_Credits!$C7,'Cap Rates &amp; Allocations'!$B$18:$B$35,0),MATCH(MRA_Capacity_Credits!$B$3,'Cap Rates &amp; Allocations'!#REF!,0))</f>
        <v>#N/A</v>
      </c>
      <c r="DL8" s="46" t="e">
        <f>INDEX('Cap Rates &amp; Allocations'!$B$18:$O$35,MATCH(MRA_Capacity_Credits!$C7,'Cap Rates &amp; Allocations'!$B$18:$B$35,0),MATCH(MRA_Capacity_Credits!$B$3,'Cap Rates &amp; Allocations'!#REF!,0))</f>
        <v>#N/A</v>
      </c>
      <c r="DM8" s="46" t="e">
        <f>INDEX('Cap Rates &amp; Allocations'!$B$18:$O$35,MATCH(MRA_Capacity_Credits!$C7,'Cap Rates &amp; Allocations'!$B$18:$B$35,0),MATCH(MRA_Capacity_Credits!$B$3,'Cap Rates &amp; Allocations'!#REF!,0))</f>
        <v>#N/A</v>
      </c>
      <c r="DN8" s="46" t="e">
        <f>INDEX('Cap Rates &amp; Allocations'!$B$18:$O$35,MATCH(MRA_Capacity_Credits!$C7,'Cap Rates &amp; Allocations'!$B$18:$B$35,0),MATCH(MRA_Capacity_Credits!$B$3,'Cap Rates &amp; Allocations'!#REF!,0))</f>
        <v>#N/A</v>
      </c>
      <c r="DO8" s="46" t="e">
        <f>INDEX('Cap Rates &amp; Allocations'!$B$18:$O$35,MATCH(MRA_Capacity_Credits!$C7,'Cap Rates &amp; Allocations'!$B$18:$B$35,0),MATCH(MRA_Capacity_Credits!$B$3,'Cap Rates &amp; Allocations'!#REF!,0))</f>
        <v>#N/A</v>
      </c>
      <c r="DP8" s="46" t="e">
        <f>INDEX('Cap Rates &amp; Allocations'!$B$18:$O$35,MATCH(MRA_Capacity_Credits!$C7,'Cap Rates &amp; Allocations'!$B$18:$B$35,0),MATCH(MRA_Capacity_Credits!$B$3,'Cap Rates &amp; Allocations'!#REF!,0))</f>
        <v>#N/A</v>
      </c>
      <c r="DQ8" s="46" t="e">
        <f>INDEX('Cap Rates &amp; Allocations'!$B$18:$O$35,MATCH(MRA_Capacity_Credits!$C7,'Cap Rates &amp; Allocations'!$B$18:$B$35,0),MATCH(MRA_Capacity_Credits!$B$3,'Cap Rates &amp; Allocations'!#REF!,0))</f>
        <v>#N/A</v>
      </c>
      <c r="DR8" s="46" t="e">
        <f>INDEX('Cap Rates &amp; Allocations'!$B$18:$O$35,MATCH(MRA_Capacity_Credits!$C7,'Cap Rates &amp; Allocations'!$B$18:$B$35,0),MATCH(MRA_Capacity_Credits!$B$3,'Cap Rates &amp; Allocations'!#REF!,0))</f>
        <v>#N/A</v>
      </c>
      <c r="DS8" s="46" t="e">
        <f>INDEX('Cap Rates &amp; Allocations'!$B$18:$O$35,MATCH(MRA_Capacity_Credits!$C7,'Cap Rates &amp; Allocations'!$B$18:$B$35,0),MATCH(MRA_Capacity_Credits!$B$3,'Cap Rates &amp; Allocations'!#REF!,0))</f>
        <v>#N/A</v>
      </c>
      <c r="DT8" s="46" t="e">
        <f>INDEX('Cap Rates &amp; Allocations'!$B$18:$O$35,MATCH(MRA_Capacity_Credits!$C7,'Cap Rates &amp; Allocations'!$B$18:$B$35,0),MATCH(MRA_Capacity_Credits!$B$3,'Cap Rates &amp; Allocations'!#REF!,0))</f>
        <v>#N/A</v>
      </c>
      <c r="DU8" s="46" t="e">
        <f>INDEX('Cap Rates &amp; Allocations'!$B$18:$O$35,MATCH(MRA_Capacity_Credits!$C7,'Cap Rates &amp; Allocations'!$B$18:$B$35,0),MATCH(MRA_Capacity_Credits!$B$3,'Cap Rates &amp; Allocations'!#REF!,0))</f>
        <v>#N/A</v>
      </c>
      <c r="DV8" s="46" t="e">
        <f>INDEX('Cap Rates &amp; Allocations'!$B$18:$O$35,MATCH(MRA_Capacity_Credits!$C7,'Cap Rates &amp; Allocations'!$B$18:$B$35,0),MATCH(MRA_Capacity_Credits!$B$3,'Cap Rates &amp; Allocations'!#REF!,0))</f>
        <v>#N/A</v>
      </c>
      <c r="DW8" s="46" t="e">
        <f>INDEX('Cap Rates &amp; Allocations'!$B$18:$O$35,MATCH(MRA_Capacity_Credits!$C7,'Cap Rates &amp; Allocations'!$B$18:$B$35,0),MATCH(MRA_Capacity_Credits!$B$3,'Cap Rates &amp; Allocations'!#REF!,0))</f>
        <v>#N/A</v>
      </c>
      <c r="DX8" s="46" t="e">
        <f>INDEX('Cap Rates &amp; Allocations'!$B$18:$O$35,MATCH(MRA_Capacity_Credits!$C7,'Cap Rates &amp; Allocations'!$B$18:$B$35,0),MATCH(MRA_Capacity_Credits!$B$3,'Cap Rates &amp; Allocations'!#REF!,0))</f>
        <v>#N/A</v>
      </c>
      <c r="DY8" s="46" t="e">
        <f>INDEX('Cap Rates &amp; Allocations'!$B$18:$O$35,MATCH(MRA_Capacity_Credits!$C7,'Cap Rates &amp; Allocations'!$B$18:$B$35,0),MATCH(MRA_Capacity_Credits!$B$3,'Cap Rates &amp; Allocations'!#REF!,0))</f>
        <v>#N/A</v>
      </c>
      <c r="DZ8" s="46" t="e">
        <f>INDEX('Cap Rates &amp; Allocations'!$B$18:$O$35,MATCH(MRA_Capacity_Credits!$C7,'Cap Rates &amp; Allocations'!$B$18:$B$35,0),MATCH(MRA_Capacity_Credits!$B$3,'Cap Rates &amp; Allocations'!#REF!,0))</f>
        <v>#N/A</v>
      </c>
      <c r="EA8" s="46" t="e">
        <f>INDEX('Cap Rates &amp; Allocations'!$B$18:$O$35,MATCH(MRA_Capacity_Credits!$C7,'Cap Rates &amp; Allocations'!$B$18:$B$35,0),MATCH(MRA_Capacity_Credits!$B$3,'Cap Rates &amp; Allocations'!#REF!,0))</f>
        <v>#N/A</v>
      </c>
      <c r="EB8" s="46" t="e">
        <f>INDEX('Cap Rates &amp; Allocations'!$B$18:$O$35,MATCH(MRA_Capacity_Credits!$C7,'Cap Rates &amp; Allocations'!$B$18:$B$35,0),MATCH(MRA_Capacity_Credits!$B$3,'Cap Rates &amp; Allocations'!#REF!,0))</f>
        <v>#N/A</v>
      </c>
      <c r="EC8" s="46" t="e">
        <f>INDEX('Cap Rates &amp; Allocations'!$B$18:$O$35,MATCH(MRA_Capacity_Credits!$C7,'Cap Rates &amp; Allocations'!$B$18:$B$35,0),MATCH(MRA_Capacity_Credits!$B$3,'Cap Rates &amp; Allocations'!#REF!,0))</f>
        <v>#N/A</v>
      </c>
      <c r="ED8" s="46" t="e">
        <f>INDEX('Cap Rates &amp; Allocations'!$B$18:$O$35,MATCH(MRA_Capacity_Credits!$C7,'Cap Rates &amp; Allocations'!$B$18:$B$35,0),MATCH(MRA_Capacity_Credits!$B$3,'Cap Rates &amp; Allocations'!#REF!,0))</f>
        <v>#N/A</v>
      </c>
      <c r="EE8" s="46" t="e">
        <f>INDEX('Cap Rates &amp; Allocations'!$B$18:$O$35,MATCH(MRA_Capacity_Credits!$C7,'Cap Rates &amp; Allocations'!$B$18:$B$35,0),MATCH(MRA_Capacity_Credits!$B$3,'Cap Rates &amp; Allocations'!#REF!,0))</f>
        <v>#N/A</v>
      </c>
      <c r="EF8" s="46" t="e">
        <f>INDEX('Cap Rates &amp; Allocations'!$B$18:$O$35,MATCH(MRA_Capacity_Credits!$C7,'Cap Rates &amp; Allocations'!$B$18:$B$35,0),MATCH(MRA_Capacity_Credits!$B$3,'Cap Rates &amp; Allocations'!#REF!,0))</f>
        <v>#N/A</v>
      </c>
      <c r="EG8" s="46" t="e">
        <f>INDEX('Cap Rates &amp; Allocations'!$B$18:$O$35,MATCH(MRA_Capacity_Credits!$C7,'Cap Rates &amp; Allocations'!$B$18:$B$35,0),MATCH(MRA_Capacity_Credits!$B$3,'Cap Rates &amp; Allocations'!#REF!,0))</f>
        <v>#N/A</v>
      </c>
      <c r="EH8" s="46" t="e">
        <f>INDEX('Cap Rates &amp; Allocations'!$B$18:$O$35,MATCH(MRA_Capacity_Credits!$C7,'Cap Rates &amp; Allocations'!$B$18:$B$35,0),MATCH(MRA_Capacity_Credits!$B$3,'Cap Rates &amp; Allocations'!#REF!,0))</f>
        <v>#N/A</v>
      </c>
      <c r="EI8" s="46" t="e">
        <f>INDEX('Cap Rates &amp; Allocations'!$B$18:$O$35,MATCH(MRA_Capacity_Credits!$C7,'Cap Rates &amp; Allocations'!$B$18:$B$35,0),MATCH(MRA_Capacity_Credits!$B$3,'Cap Rates &amp; Allocations'!#REF!,0))</f>
        <v>#N/A</v>
      </c>
      <c r="EJ8" s="46" t="e">
        <f>INDEX('Cap Rates &amp; Allocations'!$B$18:$O$35,MATCH(MRA_Capacity_Credits!$C7,'Cap Rates &amp; Allocations'!$B$18:$B$35,0),MATCH(MRA_Capacity_Credits!$B$3,'Cap Rates &amp; Allocations'!#REF!,0))</f>
        <v>#N/A</v>
      </c>
      <c r="EK8" s="46" t="e">
        <f>INDEX('Cap Rates &amp; Allocations'!$B$18:$O$35,MATCH(MRA_Capacity_Credits!$C7,'Cap Rates &amp; Allocations'!$B$18:$B$35,0),MATCH(MRA_Capacity_Credits!$B$3,'Cap Rates &amp; Allocations'!#REF!,0))</f>
        <v>#N/A</v>
      </c>
      <c r="EL8" s="46" t="e">
        <f>INDEX('Cap Rates &amp; Allocations'!$B$18:$O$35,MATCH(MRA_Capacity_Credits!$C7,'Cap Rates &amp; Allocations'!$B$18:$B$35,0),MATCH(MRA_Capacity_Credits!$B$3,'Cap Rates &amp; Allocations'!#REF!,0))</f>
        <v>#N/A</v>
      </c>
      <c r="EM8" s="46" t="e">
        <f>INDEX('Cap Rates &amp; Allocations'!$B$18:$O$35,MATCH(MRA_Capacity_Credits!$C7,'Cap Rates &amp; Allocations'!$B$18:$B$35,0),MATCH(MRA_Capacity_Credits!$B$3,'Cap Rates &amp; Allocations'!#REF!,0))</f>
        <v>#N/A</v>
      </c>
      <c r="EN8" s="46" t="e">
        <f>INDEX('Cap Rates &amp; Allocations'!$B$18:$O$35,MATCH(MRA_Capacity_Credits!$C7,'Cap Rates &amp; Allocations'!$B$18:$B$35,0),MATCH(MRA_Capacity_Credits!$B$3,'Cap Rates &amp; Allocations'!#REF!,0))</f>
        <v>#N/A</v>
      </c>
      <c r="EO8" s="46" t="e">
        <f>INDEX('Cap Rates &amp; Allocations'!$B$18:$O$35,MATCH(MRA_Capacity_Credits!$C7,'Cap Rates &amp; Allocations'!$B$18:$B$35,0),MATCH(MRA_Capacity_Credits!$B$3,'Cap Rates &amp; Allocations'!#REF!,0))</f>
        <v>#N/A</v>
      </c>
      <c r="EP8" s="46" t="e">
        <f>INDEX('Cap Rates &amp; Allocations'!$B$18:$O$35,MATCH(MRA_Capacity_Credits!$C7,'Cap Rates &amp; Allocations'!$B$18:$B$35,0),MATCH(MRA_Capacity_Credits!$B$3,'Cap Rates &amp; Allocations'!#REF!,0))</f>
        <v>#N/A</v>
      </c>
      <c r="EQ8" s="46" t="e">
        <f>INDEX('Cap Rates &amp; Allocations'!$B$18:$O$35,MATCH(MRA_Capacity_Credits!$C7,'Cap Rates &amp; Allocations'!$B$18:$B$35,0),MATCH(MRA_Capacity_Credits!$B$3,'Cap Rates &amp; Allocations'!#REF!,0))</f>
        <v>#N/A</v>
      </c>
      <c r="ER8" s="46" t="e">
        <f>INDEX('Cap Rates &amp; Allocations'!$B$18:$O$35,MATCH(MRA_Capacity_Credits!$C7,'Cap Rates &amp; Allocations'!$B$18:$B$35,0),MATCH(MRA_Capacity_Credits!$B$3,'Cap Rates &amp; Allocations'!#REF!,0))</f>
        <v>#N/A</v>
      </c>
      <c r="ES8" s="46" t="e">
        <f>INDEX('Cap Rates &amp; Allocations'!$B$18:$O$35,MATCH(MRA_Capacity_Credits!$C7,'Cap Rates &amp; Allocations'!$B$18:$B$35,0),MATCH(MRA_Capacity_Credits!$B$3,'Cap Rates &amp; Allocations'!#REF!,0))</f>
        <v>#N/A</v>
      </c>
      <c r="ET8" s="46" t="e">
        <f>INDEX('Cap Rates &amp; Allocations'!$B$18:$O$35,MATCH(MRA_Capacity_Credits!$C7,'Cap Rates &amp; Allocations'!$B$18:$B$35,0),MATCH(MRA_Capacity_Credits!$B$3,'Cap Rates &amp; Allocations'!#REF!,0))</f>
        <v>#N/A</v>
      </c>
      <c r="EU8" s="46" t="e">
        <f>INDEX('Cap Rates &amp; Allocations'!$B$18:$O$35,MATCH(MRA_Capacity_Credits!$C7,'Cap Rates &amp; Allocations'!$B$18:$B$35,0),MATCH(MRA_Capacity_Credits!$B$3,'Cap Rates &amp; Allocations'!#REF!,0))</f>
        <v>#N/A</v>
      </c>
      <c r="EV8" s="46" t="e">
        <f>INDEX('Cap Rates &amp; Allocations'!$B$18:$O$35,MATCH(MRA_Capacity_Credits!$C7,'Cap Rates &amp; Allocations'!$B$18:$B$35,0),MATCH(MRA_Capacity_Credits!$B$3,'Cap Rates &amp; Allocations'!#REF!,0))</f>
        <v>#N/A</v>
      </c>
      <c r="EW8" s="46" t="e">
        <f>INDEX('Cap Rates &amp; Allocations'!$B$18:$O$35,MATCH(MRA_Capacity_Credits!$C7,'Cap Rates &amp; Allocations'!$B$18:$B$35,0),MATCH(MRA_Capacity_Credits!$B$3,'Cap Rates &amp; Allocations'!#REF!,0))</f>
        <v>#N/A</v>
      </c>
      <c r="EX8" s="46" t="e">
        <f>INDEX('Cap Rates &amp; Allocations'!$B$18:$O$35,MATCH(MRA_Capacity_Credits!$C7,'Cap Rates &amp; Allocations'!$B$18:$B$35,0),MATCH(MRA_Capacity_Credits!$B$3,'Cap Rates &amp; Allocations'!#REF!,0))</f>
        <v>#N/A</v>
      </c>
      <c r="EY8" s="46" t="e">
        <f>INDEX('Cap Rates &amp; Allocations'!$B$18:$O$35,MATCH(MRA_Capacity_Credits!$C7,'Cap Rates &amp; Allocations'!$B$18:$B$35,0),MATCH(MRA_Capacity_Credits!$B$3,'Cap Rates &amp; Allocations'!#REF!,0))</f>
        <v>#N/A</v>
      </c>
      <c r="EZ8" s="46" t="e">
        <f>INDEX('Cap Rates &amp; Allocations'!$B$18:$O$35,MATCH(MRA_Capacity_Credits!$C7,'Cap Rates &amp; Allocations'!$B$18:$B$35,0),MATCH(MRA_Capacity_Credits!$B$3,'Cap Rates &amp; Allocations'!#REF!,0))</f>
        <v>#N/A</v>
      </c>
      <c r="FA8" s="46" t="e">
        <f>INDEX('Cap Rates &amp; Allocations'!$B$18:$O$35,MATCH(MRA_Capacity_Credits!$C7,'Cap Rates &amp; Allocations'!$B$18:$B$35,0),MATCH(MRA_Capacity_Credits!$B$3,'Cap Rates &amp; Allocations'!#REF!,0))</f>
        <v>#N/A</v>
      </c>
      <c r="FB8" s="46" t="e">
        <f>INDEX('Cap Rates &amp; Allocations'!$B$18:$O$35,MATCH(MRA_Capacity_Credits!$C7,'Cap Rates &amp; Allocations'!$B$18:$B$35,0),MATCH(MRA_Capacity_Credits!$B$3,'Cap Rates &amp; Allocations'!#REF!,0))</f>
        <v>#N/A</v>
      </c>
      <c r="FC8" s="46" t="e">
        <f>INDEX('Cap Rates &amp; Allocations'!$B$18:$O$35,MATCH(MRA_Capacity_Credits!$C7,'Cap Rates &amp; Allocations'!$B$18:$B$35,0),MATCH(MRA_Capacity_Credits!$B$3,'Cap Rates &amp; Allocations'!#REF!,0))</f>
        <v>#N/A</v>
      </c>
      <c r="FD8" s="46" t="e">
        <f>INDEX('Cap Rates &amp; Allocations'!$B$18:$O$35,MATCH(MRA_Capacity_Credits!$C7,'Cap Rates &amp; Allocations'!$B$18:$B$35,0),MATCH(MRA_Capacity_Credits!$B$3,'Cap Rates &amp; Allocations'!#REF!,0))</f>
        <v>#N/A</v>
      </c>
      <c r="FE8" s="46" t="e">
        <f>INDEX('Cap Rates &amp; Allocations'!$B$18:$O$35,MATCH(MRA_Capacity_Credits!$C7,'Cap Rates &amp; Allocations'!$B$18:$B$35,0),MATCH(MRA_Capacity_Credits!$B$3,'Cap Rates &amp; Allocations'!#REF!,0))</f>
        <v>#N/A</v>
      </c>
      <c r="FF8" s="46" t="e">
        <f>INDEX('Cap Rates &amp; Allocations'!$B$18:$O$35,MATCH(MRA_Capacity_Credits!$C7,'Cap Rates &amp; Allocations'!$B$18:$B$35,0),MATCH(MRA_Capacity_Credits!$B$3,'Cap Rates &amp; Allocations'!#REF!,0))</f>
        <v>#N/A</v>
      </c>
      <c r="FG8" s="46" t="e">
        <f>INDEX('Cap Rates &amp; Allocations'!$B$18:$O$35,MATCH(MRA_Capacity_Credits!$C7,'Cap Rates &amp; Allocations'!$B$18:$B$35,0),MATCH(MRA_Capacity_Credits!$B$3,'Cap Rates &amp; Allocations'!#REF!,0))</f>
        <v>#N/A</v>
      </c>
      <c r="FH8" s="46" t="e">
        <f>INDEX('Cap Rates &amp; Allocations'!$B$18:$O$35,MATCH(MRA_Capacity_Credits!$C7,'Cap Rates &amp; Allocations'!$B$18:$B$35,0),MATCH(MRA_Capacity_Credits!$B$3,'Cap Rates &amp; Allocations'!#REF!,0))</f>
        <v>#N/A</v>
      </c>
      <c r="FI8" s="46" t="e">
        <f>INDEX('Cap Rates &amp; Allocations'!$B$18:$O$35,MATCH(MRA_Capacity_Credits!$C7,'Cap Rates &amp; Allocations'!$B$18:$B$35,0),MATCH(MRA_Capacity_Credits!$B$3,'Cap Rates &amp; Allocations'!#REF!,0))</f>
        <v>#N/A</v>
      </c>
      <c r="FJ8" s="46" t="e">
        <f>INDEX('Cap Rates &amp; Allocations'!$B$18:$O$35,MATCH(MRA_Capacity_Credits!$C7,'Cap Rates &amp; Allocations'!$B$18:$B$35,0),MATCH(MRA_Capacity_Credits!$B$3,'Cap Rates &amp; Allocations'!#REF!,0))</f>
        <v>#N/A</v>
      </c>
      <c r="FK8" s="46" t="e">
        <f>INDEX('Cap Rates &amp; Allocations'!$B$18:$O$35,MATCH(MRA_Capacity_Credits!$C7,'Cap Rates &amp; Allocations'!$B$18:$B$35,0),MATCH(MRA_Capacity_Credits!$B$3,'Cap Rates &amp; Allocations'!#REF!,0))</f>
        <v>#N/A</v>
      </c>
      <c r="FL8" s="46" t="e">
        <f>INDEX('Cap Rates &amp; Allocations'!$B$18:$O$35,MATCH(MRA_Capacity_Credits!$C7,'Cap Rates &amp; Allocations'!$B$18:$B$35,0),MATCH(MRA_Capacity_Credits!$B$3,'Cap Rates &amp; Allocations'!#REF!,0))</f>
        <v>#N/A</v>
      </c>
      <c r="FM8" s="46" t="e">
        <f>INDEX('Cap Rates &amp; Allocations'!$B$18:$O$35,MATCH(MRA_Capacity_Credits!$C7,'Cap Rates &amp; Allocations'!$B$18:$B$35,0),MATCH(MRA_Capacity_Credits!$B$3,'Cap Rates &amp; Allocations'!#REF!,0))</f>
        <v>#N/A</v>
      </c>
      <c r="FN8" s="46" t="e">
        <f>INDEX('Cap Rates &amp; Allocations'!$B$18:$O$35,MATCH(MRA_Capacity_Credits!$C7,'Cap Rates &amp; Allocations'!$B$18:$B$35,0),MATCH(MRA_Capacity_Credits!$B$3,'Cap Rates &amp; Allocations'!#REF!,0))</f>
        <v>#N/A</v>
      </c>
      <c r="FO8" s="46" t="e">
        <f>INDEX('Cap Rates &amp; Allocations'!$B$18:$O$35,MATCH(MRA_Capacity_Credits!$C7,'Cap Rates &amp; Allocations'!$B$18:$B$35,0),MATCH(MRA_Capacity_Credits!$B$3,'Cap Rates &amp; Allocations'!#REF!,0))</f>
        <v>#N/A</v>
      </c>
      <c r="FP8" s="46" t="e">
        <f>INDEX('Cap Rates &amp; Allocations'!$B$18:$O$35,MATCH(MRA_Capacity_Credits!$C7,'Cap Rates &amp; Allocations'!$B$18:$B$35,0),MATCH(MRA_Capacity_Credits!$B$3,'Cap Rates &amp; Allocations'!#REF!,0))</f>
        <v>#N/A</v>
      </c>
      <c r="FQ8" s="46" t="e">
        <f>INDEX('Cap Rates &amp; Allocations'!$B$18:$O$35,MATCH(MRA_Capacity_Credits!$C7,'Cap Rates &amp; Allocations'!$B$18:$B$35,0),MATCH(MRA_Capacity_Credits!$B$3,'Cap Rates &amp; Allocations'!#REF!,0))</f>
        <v>#N/A</v>
      </c>
      <c r="FR8" s="46" t="e">
        <f>INDEX('Cap Rates &amp; Allocations'!$B$18:$O$35,MATCH(MRA_Capacity_Credits!$C7,'Cap Rates &amp; Allocations'!$B$18:$B$35,0),MATCH(MRA_Capacity_Credits!$B$3,'Cap Rates &amp; Allocations'!#REF!,0))</f>
        <v>#N/A</v>
      </c>
      <c r="FS8" s="46" t="e">
        <f>INDEX('Cap Rates &amp; Allocations'!$B$18:$O$35,MATCH(MRA_Capacity_Credits!$C7,'Cap Rates &amp; Allocations'!$B$18:$B$35,0),MATCH(MRA_Capacity_Credits!$B$3,'Cap Rates &amp; Allocations'!#REF!,0))</f>
        <v>#N/A</v>
      </c>
      <c r="FT8" s="46" t="e">
        <f>INDEX('Cap Rates &amp; Allocations'!$B$18:$O$35,MATCH(MRA_Capacity_Credits!$C7,'Cap Rates &amp; Allocations'!$B$18:$B$35,0),MATCH(MRA_Capacity_Credits!$B$3,'Cap Rates &amp; Allocations'!#REF!,0))</f>
        <v>#N/A</v>
      </c>
      <c r="FU8" s="46" t="e">
        <f>INDEX('Cap Rates &amp; Allocations'!$B$18:$O$35,MATCH(MRA_Capacity_Credits!$C7,'Cap Rates &amp; Allocations'!$B$18:$B$35,0),MATCH(MRA_Capacity_Credits!$B$3,'Cap Rates &amp; Allocations'!#REF!,0))</f>
        <v>#N/A</v>
      </c>
      <c r="FV8" s="46" t="e">
        <f>INDEX('Cap Rates &amp; Allocations'!$B$18:$O$35,MATCH(MRA_Capacity_Credits!$C7,'Cap Rates &amp; Allocations'!$B$18:$B$35,0),MATCH(MRA_Capacity_Credits!$B$3,'Cap Rates &amp; Allocations'!#REF!,0))</f>
        <v>#N/A</v>
      </c>
      <c r="FW8" s="46" t="e">
        <f>INDEX('Cap Rates &amp; Allocations'!$B$18:$O$35,MATCH(MRA_Capacity_Credits!$C7,'Cap Rates &amp; Allocations'!$B$18:$B$35,0),MATCH(MRA_Capacity_Credits!$B$3,'Cap Rates &amp; Allocations'!#REF!,0))</f>
        <v>#N/A</v>
      </c>
      <c r="FX8" s="46" t="e">
        <f>INDEX('Cap Rates &amp; Allocations'!$B$18:$O$35,MATCH(MRA_Capacity_Credits!$C7,'Cap Rates &amp; Allocations'!$B$18:$B$35,0),MATCH(MRA_Capacity_Credits!$B$3,'Cap Rates &amp; Allocations'!#REF!,0))</f>
        <v>#N/A</v>
      </c>
      <c r="FY8" s="46" t="e">
        <f>INDEX('Cap Rates &amp; Allocations'!$B$18:$O$35,MATCH(MRA_Capacity_Credits!$C7,'Cap Rates &amp; Allocations'!$B$18:$B$35,0),MATCH(MRA_Capacity_Credits!$B$3,'Cap Rates &amp; Allocations'!#REF!,0))</f>
        <v>#N/A</v>
      </c>
      <c r="FZ8" s="46" t="e">
        <f>INDEX('Cap Rates &amp; Allocations'!$B$18:$O$35,MATCH(MRA_Capacity_Credits!$C7,'Cap Rates &amp; Allocations'!$B$18:$B$35,0),MATCH(MRA_Capacity_Credits!$B$3,'Cap Rates &amp; Allocations'!#REF!,0))</f>
        <v>#N/A</v>
      </c>
      <c r="GA8" s="46" t="e">
        <f>INDEX('Cap Rates &amp; Allocations'!$B$18:$O$35,MATCH(MRA_Capacity_Credits!$C7,'Cap Rates &amp; Allocations'!$B$18:$B$35,0),MATCH(MRA_Capacity_Credits!$B$3,'Cap Rates &amp; Allocations'!#REF!,0))</f>
        <v>#N/A</v>
      </c>
      <c r="GB8" s="46" t="e">
        <f>INDEX('Cap Rates &amp; Allocations'!$B$18:$O$35,MATCH(MRA_Capacity_Credits!$C7,'Cap Rates &amp; Allocations'!$B$18:$B$35,0),MATCH(MRA_Capacity_Credits!$B$3,'Cap Rates &amp; Allocations'!#REF!,0))</f>
        <v>#N/A</v>
      </c>
      <c r="GC8" s="46" t="e">
        <f>INDEX('Cap Rates &amp; Allocations'!$B$18:$O$35,MATCH(MRA_Capacity_Credits!$C7,'Cap Rates &amp; Allocations'!$B$18:$B$35,0),MATCH(MRA_Capacity_Credits!$B$3,'Cap Rates &amp; Allocations'!#REF!,0))</f>
        <v>#N/A</v>
      </c>
      <c r="GD8" s="46" t="e">
        <f>INDEX('Cap Rates &amp; Allocations'!$B$18:$O$35,MATCH(MRA_Capacity_Credits!$C7,'Cap Rates &amp; Allocations'!$B$18:$B$35,0),MATCH(MRA_Capacity_Credits!$B$3,'Cap Rates &amp; Allocations'!#REF!,0))</f>
        <v>#N/A</v>
      </c>
      <c r="GE8" s="46" t="e">
        <f>INDEX('Cap Rates &amp; Allocations'!$B$18:$O$35,MATCH(MRA_Capacity_Credits!$C7,'Cap Rates &amp; Allocations'!$B$18:$B$35,0),MATCH(MRA_Capacity_Credits!$B$3,'Cap Rates &amp; Allocations'!#REF!,0))</f>
        <v>#N/A</v>
      </c>
      <c r="GF8" s="46" t="e">
        <f>INDEX('Cap Rates &amp; Allocations'!$B$18:$O$35,MATCH(MRA_Capacity_Credits!$C7,'Cap Rates &amp; Allocations'!$B$18:$B$35,0),MATCH(MRA_Capacity_Credits!$B$3,'Cap Rates &amp; Allocations'!#REF!,0))</f>
        <v>#N/A</v>
      </c>
      <c r="GG8" s="46" t="e">
        <f>INDEX('Cap Rates &amp; Allocations'!$B$18:$O$35,MATCH(MRA_Capacity_Credits!$C7,'Cap Rates &amp; Allocations'!$B$18:$B$35,0),MATCH(MRA_Capacity_Credits!$B$3,'Cap Rates &amp; Allocations'!#REF!,0))</f>
        <v>#N/A</v>
      </c>
      <c r="GH8" s="46" t="e">
        <f>INDEX('Cap Rates &amp; Allocations'!$B$18:$O$35,MATCH(MRA_Capacity_Credits!$C7,'Cap Rates &amp; Allocations'!$B$18:$B$35,0),MATCH(MRA_Capacity_Credits!$B$3,'Cap Rates &amp; Allocations'!#REF!,0))</f>
        <v>#N/A</v>
      </c>
      <c r="GI8" s="46" t="e">
        <f>INDEX('Cap Rates &amp; Allocations'!$B$18:$O$35,MATCH(MRA_Capacity_Credits!$C7,'Cap Rates &amp; Allocations'!$B$18:$B$35,0),MATCH(MRA_Capacity_Credits!$B$3,'Cap Rates &amp; Allocations'!#REF!,0))</f>
        <v>#N/A</v>
      </c>
      <c r="GJ8" s="46" t="e">
        <f>INDEX('Cap Rates &amp; Allocations'!$B$18:$O$35,MATCH(MRA_Capacity_Credits!$C7,'Cap Rates &amp; Allocations'!$B$18:$B$35,0),MATCH(MRA_Capacity_Credits!$B$3,'Cap Rates &amp; Allocations'!#REF!,0))</f>
        <v>#N/A</v>
      </c>
      <c r="GK8" s="46" t="e">
        <f>INDEX('Cap Rates &amp; Allocations'!$B$18:$O$35,MATCH(MRA_Capacity_Credits!$C7,'Cap Rates &amp; Allocations'!$B$18:$B$35,0),MATCH(MRA_Capacity_Credits!$B$3,'Cap Rates &amp; Allocations'!#REF!,0))</f>
        <v>#N/A</v>
      </c>
      <c r="GL8" s="46" t="e">
        <f>INDEX('Cap Rates &amp; Allocations'!$B$18:$O$35,MATCH(MRA_Capacity_Credits!$C7,'Cap Rates &amp; Allocations'!$B$18:$B$35,0),MATCH(MRA_Capacity_Credits!$B$3,'Cap Rates &amp; Allocations'!#REF!,0))</f>
        <v>#N/A</v>
      </c>
      <c r="GM8" s="46" t="e">
        <f>INDEX('Cap Rates &amp; Allocations'!$B$18:$O$35,MATCH(MRA_Capacity_Credits!$C7,'Cap Rates &amp; Allocations'!$B$18:$B$35,0),MATCH(MRA_Capacity_Credits!$B$3,'Cap Rates &amp; Allocations'!#REF!,0))</f>
        <v>#N/A</v>
      </c>
      <c r="GN8" s="46" t="e">
        <f>INDEX('Cap Rates &amp; Allocations'!$B$18:$O$35,MATCH(MRA_Capacity_Credits!$C7,'Cap Rates &amp; Allocations'!$B$18:$B$35,0),MATCH(MRA_Capacity_Credits!$B$3,'Cap Rates &amp; Allocations'!#REF!,0))</f>
        <v>#N/A</v>
      </c>
      <c r="GO8" s="46" t="e">
        <f>INDEX('Cap Rates &amp; Allocations'!$B$18:$O$35,MATCH(MRA_Capacity_Credits!$C7,'Cap Rates &amp; Allocations'!$B$18:$B$35,0),MATCH(MRA_Capacity_Credits!$B$3,'Cap Rates &amp; Allocations'!#REF!,0))</f>
        <v>#N/A</v>
      </c>
      <c r="GP8" s="46" t="e">
        <f>INDEX('Cap Rates &amp; Allocations'!$B$18:$O$35,MATCH(MRA_Capacity_Credits!$C7,'Cap Rates &amp; Allocations'!$B$18:$B$35,0),MATCH(MRA_Capacity_Credits!$B$3,'Cap Rates &amp; Allocations'!#REF!,0))</f>
        <v>#N/A</v>
      </c>
      <c r="GQ8" s="46" t="e">
        <f>INDEX('Cap Rates &amp; Allocations'!$B$18:$O$35,MATCH(MRA_Capacity_Credits!$C7,'Cap Rates &amp; Allocations'!$B$18:$B$35,0),MATCH(MRA_Capacity_Credits!$B$3,'Cap Rates &amp; Allocations'!#REF!,0))</f>
        <v>#N/A</v>
      </c>
      <c r="GR8" s="46" t="e">
        <f>INDEX('Cap Rates &amp; Allocations'!$B$18:$O$35,MATCH(MRA_Capacity_Credits!$C7,'Cap Rates &amp; Allocations'!$B$18:$B$35,0),MATCH(MRA_Capacity_Credits!$B$3,'Cap Rates &amp; Allocations'!#REF!,0))</f>
        <v>#N/A</v>
      </c>
      <c r="GS8" s="46" t="e">
        <f>INDEX('Cap Rates &amp; Allocations'!$B$18:$O$35,MATCH(MRA_Capacity_Credits!$C7,'Cap Rates &amp; Allocations'!$B$18:$B$35,0),MATCH(MRA_Capacity_Credits!$B$3,'Cap Rates &amp; Allocations'!#REF!,0))</f>
        <v>#N/A</v>
      </c>
      <c r="GT8" s="46" t="e">
        <f>INDEX('Cap Rates &amp; Allocations'!$B$18:$O$35,MATCH(MRA_Capacity_Credits!$C7,'Cap Rates &amp; Allocations'!$B$18:$B$35,0),MATCH(MRA_Capacity_Credits!$B$3,'Cap Rates &amp; Allocations'!#REF!,0))</f>
        <v>#N/A</v>
      </c>
      <c r="GU8" s="46" t="e">
        <f>INDEX('Cap Rates &amp; Allocations'!$B$18:$O$35,MATCH(MRA_Capacity_Credits!$C7,'Cap Rates &amp; Allocations'!$B$18:$B$35,0),MATCH(MRA_Capacity_Credits!$B$3,'Cap Rates &amp; Allocations'!#REF!,0))</f>
        <v>#N/A</v>
      </c>
      <c r="GV8" s="46" t="e">
        <f>INDEX('Cap Rates &amp; Allocations'!$B$18:$O$35,MATCH(MRA_Capacity_Credits!$C7,'Cap Rates &amp; Allocations'!$B$18:$B$35,0),MATCH(MRA_Capacity_Credits!$B$3,'Cap Rates &amp; Allocations'!#REF!,0))</f>
        <v>#N/A</v>
      </c>
      <c r="GW8" s="46" t="e">
        <f>INDEX('Cap Rates &amp; Allocations'!$B$18:$O$35,MATCH(MRA_Capacity_Credits!$C7,'Cap Rates &amp; Allocations'!$B$18:$B$35,0),MATCH(MRA_Capacity_Credits!$B$3,'Cap Rates &amp; Allocations'!#REF!,0))</f>
        <v>#N/A</v>
      </c>
      <c r="GX8" s="46" t="e">
        <f>INDEX('Cap Rates &amp; Allocations'!$B$18:$O$35,MATCH(MRA_Capacity_Credits!$C7,'Cap Rates &amp; Allocations'!$B$18:$B$35,0),MATCH(MRA_Capacity_Credits!$B$3,'Cap Rates &amp; Allocations'!#REF!,0))</f>
        <v>#N/A</v>
      </c>
      <c r="GY8" s="46" t="e">
        <f>INDEX('Cap Rates &amp; Allocations'!$B$18:$O$35,MATCH(MRA_Capacity_Credits!$C7,'Cap Rates &amp; Allocations'!$B$18:$B$35,0),MATCH(MRA_Capacity_Credits!$B$3,'Cap Rates &amp; Allocations'!#REF!,0))</f>
        <v>#N/A</v>
      </c>
      <c r="GZ8" s="46" t="e">
        <f>INDEX('Cap Rates &amp; Allocations'!$B$18:$O$35,MATCH(MRA_Capacity_Credits!$C7,'Cap Rates &amp; Allocations'!$B$18:$B$35,0),MATCH(MRA_Capacity_Credits!$B$3,'Cap Rates &amp; Allocations'!#REF!,0))</f>
        <v>#N/A</v>
      </c>
      <c r="HA8" s="46" t="e">
        <f>INDEX('Cap Rates &amp; Allocations'!$B$18:$O$35,MATCH(MRA_Capacity_Credits!$C7,'Cap Rates &amp; Allocations'!$B$18:$B$35,0),MATCH(MRA_Capacity_Credits!$B$3,'Cap Rates &amp; Allocations'!#REF!,0))</f>
        <v>#N/A</v>
      </c>
      <c r="HB8" s="46" t="e">
        <f>INDEX('Cap Rates &amp; Allocations'!$B$18:$O$35,MATCH(MRA_Capacity_Credits!$C7,'Cap Rates &amp; Allocations'!$B$18:$B$35,0),MATCH(MRA_Capacity_Credits!$B$3,'Cap Rates &amp; Allocations'!#REF!,0))</f>
        <v>#N/A</v>
      </c>
      <c r="HC8" s="46" t="e">
        <f>INDEX('Cap Rates &amp; Allocations'!$B$18:$O$35,MATCH(MRA_Capacity_Credits!$C7,'Cap Rates &amp; Allocations'!$B$18:$B$35,0),MATCH(MRA_Capacity_Credits!$B$3,'Cap Rates &amp; Allocations'!#REF!,0))</f>
        <v>#N/A</v>
      </c>
      <c r="HD8" s="46" t="e">
        <f>INDEX('Cap Rates &amp; Allocations'!$B$18:$O$35,MATCH(MRA_Capacity_Credits!$C7,'Cap Rates &amp; Allocations'!$B$18:$B$35,0),MATCH(MRA_Capacity_Credits!$B$3,'Cap Rates &amp; Allocations'!#REF!,0))</f>
        <v>#N/A</v>
      </c>
      <c r="HE8" s="46" t="e">
        <f>INDEX('Cap Rates &amp; Allocations'!$B$18:$O$35,MATCH(MRA_Capacity_Credits!$C7,'Cap Rates &amp; Allocations'!$B$18:$B$35,0),MATCH(MRA_Capacity_Credits!$B$3,'Cap Rates &amp; Allocations'!#REF!,0))</f>
        <v>#N/A</v>
      </c>
      <c r="HF8" s="46" t="e">
        <f>INDEX('Cap Rates &amp; Allocations'!$B$18:$O$35,MATCH(MRA_Capacity_Credits!$C7,'Cap Rates &amp; Allocations'!$B$18:$B$35,0),MATCH(MRA_Capacity_Credits!$B$3,'Cap Rates &amp; Allocations'!#REF!,0))</f>
        <v>#N/A</v>
      </c>
      <c r="HG8" s="46" t="e">
        <f>INDEX('Cap Rates &amp; Allocations'!$B$18:$O$35,MATCH(MRA_Capacity_Credits!$C7,'Cap Rates &amp; Allocations'!$B$18:$B$35,0),MATCH(MRA_Capacity_Credits!$B$3,'Cap Rates &amp; Allocations'!#REF!,0))</f>
        <v>#N/A</v>
      </c>
      <c r="HH8" s="46" t="e">
        <f>INDEX('Cap Rates &amp; Allocations'!$B$18:$O$35,MATCH(MRA_Capacity_Credits!$C7,'Cap Rates &amp; Allocations'!$B$18:$B$35,0),MATCH(MRA_Capacity_Credits!$B$3,'Cap Rates &amp; Allocations'!#REF!,0))</f>
        <v>#N/A</v>
      </c>
      <c r="HI8" s="46" t="e">
        <f>INDEX('Cap Rates &amp; Allocations'!$B$18:$O$35,MATCH(MRA_Capacity_Credits!$C7,'Cap Rates &amp; Allocations'!$B$18:$B$35,0),MATCH(MRA_Capacity_Credits!$B$3,'Cap Rates &amp; Allocations'!#REF!,0))</f>
        <v>#N/A</v>
      </c>
      <c r="HJ8" s="46" t="e">
        <f>INDEX('Cap Rates &amp; Allocations'!$B$18:$O$35,MATCH(MRA_Capacity_Credits!$C7,'Cap Rates &amp; Allocations'!$B$18:$B$35,0),MATCH(MRA_Capacity_Credits!$B$3,'Cap Rates &amp; Allocations'!#REF!,0))</f>
        <v>#N/A</v>
      </c>
      <c r="HK8" s="46" t="e">
        <f>INDEX('Cap Rates &amp; Allocations'!$B$18:$O$35,MATCH(MRA_Capacity_Credits!$C7,'Cap Rates &amp; Allocations'!$B$18:$B$35,0),MATCH(MRA_Capacity_Credits!$B$3,'Cap Rates &amp; Allocations'!#REF!,0))</f>
        <v>#N/A</v>
      </c>
      <c r="HL8" s="46" t="e">
        <f>INDEX('Cap Rates &amp; Allocations'!$B$18:$O$35,MATCH(MRA_Capacity_Credits!$C7,'Cap Rates &amp; Allocations'!$B$18:$B$35,0),MATCH(MRA_Capacity_Credits!$B$3,'Cap Rates &amp; Allocations'!#REF!,0))</f>
        <v>#N/A</v>
      </c>
      <c r="HM8" s="46" t="e">
        <f>INDEX('Cap Rates &amp; Allocations'!$B$18:$O$35,MATCH(MRA_Capacity_Credits!$C7,'Cap Rates &amp; Allocations'!$B$18:$B$35,0),MATCH(MRA_Capacity_Credits!$B$3,'Cap Rates &amp; Allocations'!#REF!,0))</f>
        <v>#N/A</v>
      </c>
      <c r="HN8" s="46" t="e">
        <f>INDEX('Cap Rates &amp; Allocations'!$B$18:$O$35,MATCH(MRA_Capacity_Credits!$C7,'Cap Rates &amp; Allocations'!$B$18:$B$35,0),MATCH(MRA_Capacity_Credits!$B$3,'Cap Rates &amp; Allocations'!#REF!,0))</f>
        <v>#N/A</v>
      </c>
      <c r="HO8" s="46" t="e">
        <f>INDEX('Cap Rates &amp; Allocations'!$B$18:$O$35,MATCH(MRA_Capacity_Credits!$C7,'Cap Rates &amp; Allocations'!$B$18:$B$35,0),MATCH(MRA_Capacity_Credits!$B$3,'Cap Rates &amp; Allocations'!#REF!,0))</f>
        <v>#N/A</v>
      </c>
      <c r="HP8" s="46" t="e">
        <f>INDEX('Cap Rates &amp; Allocations'!$B$18:$O$35,MATCH(MRA_Capacity_Credits!$C7,'Cap Rates &amp; Allocations'!$B$18:$B$35,0),MATCH(MRA_Capacity_Credits!$B$3,'Cap Rates &amp; Allocations'!#REF!,0))</f>
        <v>#N/A</v>
      </c>
      <c r="HQ8" s="46" t="e">
        <f>INDEX('Cap Rates &amp; Allocations'!$B$18:$O$35,MATCH(MRA_Capacity_Credits!$C7,'Cap Rates &amp; Allocations'!$B$18:$B$35,0),MATCH(MRA_Capacity_Credits!$B$3,'Cap Rates &amp; Allocations'!#REF!,0))</f>
        <v>#N/A</v>
      </c>
      <c r="HR8" s="46" t="e">
        <f>INDEX('Cap Rates &amp; Allocations'!$B$18:$O$35,MATCH(MRA_Capacity_Credits!$C7,'Cap Rates &amp; Allocations'!$B$18:$B$35,0),MATCH(MRA_Capacity_Credits!$B$3,'Cap Rates &amp; Allocations'!#REF!,0))</f>
        <v>#N/A</v>
      </c>
      <c r="HS8" s="46" t="e">
        <f>INDEX('Cap Rates &amp; Allocations'!$B$18:$O$35,MATCH(MRA_Capacity_Credits!$C7,'Cap Rates &amp; Allocations'!$B$18:$B$35,0),MATCH(MRA_Capacity_Credits!$B$3,'Cap Rates &amp; Allocations'!#REF!,0))</f>
        <v>#N/A</v>
      </c>
      <c r="HT8" s="46" t="e">
        <f>INDEX('Cap Rates &amp; Allocations'!$B$18:$O$35,MATCH(MRA_Capacity_Credits!$C7,'Cap Rates &amp; Allocations'!$B$18:$B$35,0),MATCH(MRA_Capacity_Credits!$B$3,'Cap Rates &amp; Allocations'!#REF!,0))</f>
        <v>#N/A</v>
      </c>
      <c r="HU8" s="46" t="e">
        <f>INDEX('Cap Rates &amp; Allocations'!$B$18:$O$35,MATCH(MRA_Capacity_Credits!$C7,'Cap Rates &amp; Allocations'!$B$18:$B$35,0),MATCH(MRA_Capacity_Credits!$B$3,'Cap Rates &amp; Allocations'!#REF!,0))</f>
        <v>#N/A</v>
      </c>
      <c r="HV8" s="46" t="e">
        <f>INDEX('Cap Rates &amp; Allocations'!$B$18:$O$35,MATCH(MRA_Capacity_Credits!$C7,'Cap Rates &amp; Allocations'!$B$18:$B$35,0),MATCH(MRA_Capacity_Credits!$B$3,'Cap Rates &amp; Allocations'!#REF!,0))</f>
        <v>#N/A</v>
      </c>
      <c r="HW8" s="46" t="e">
        <f>INDEX('Cap Rates &amp; Allocations'!$B$18:$O$35,MATCH(MRA_Capacity_Credits!$C7,'Cap Rates &amp; Allocations'!$B$18:$B$35,0),MATCH(MRA_Capacity_Credits!$B$3,'Cap Rates &amp; Allocations'!#REF!,0))</f>
        <v>#N/A</v>
      </c>
      <c r="HX8" s="46" t="e">
        <f>INDEX('Cap Rates &amp; Allocations'!$B$18:$O$35,MATCH(MRA_Capacity_Credits!$C7,'Cap Rates &amp; Allocations'!$B$18:$B$35,0),MATCH(MRA_Capacity_Credits!$B$3,'Cap Rates &amp; Allocations'!#REF!,0))</f>
        <v>#N/A</v>
      </c>
      <c r="HY8" s="46" t="e">
        <f>INDEX('Cap Rates &amp; Allocations'!$B$18:$O$35,MATCH(MRA_Capacity_Credits!$C7,'Cap Rates &amp; Allocations'!$B$18:$B$35,0),MATCH(MRA_Capacity_Credits!$B$3,'Cap Rates &amp; Allocations'!#REF!,0))</f>
        <v>#N/A</v>
      </c>
      <c r="HZ8" s="46" t="e">
        <f>INDEX('Cap Rates &amp; Allocations'!$B$18:$O$35,MATCH(MRA_Capacity_Credits!$C7,'Cap Rates &amp; Allocations'!$B$18:$B$35,0),MATCH(MRA_Capacity_Credits!$B$3,'Cap Rates &amp; Allocations'!#REF!,0))</f>
        <v>#N/A</v>
      </c>
      <c r="IA8" s="46" t="e">
        <f>INDEX('Cap Rates &amp; Allocations'!$B$18:$O$35,MATCH(MRA_Capacity_Credits!$C7,'Cap Rates &amp; Allocations'!$B$18:$B$35,0),MATCH(MRA_Capacity_Credits!$B$3,'Cap Rates &amp; Allocations'!#REF!,0))</f>
        <v>#N/A</v>
      </c>
      <c r="IB8" s="46" t="e">
        <f>INDEX('Cap Rates &amp; Allocations'!$B$18:$O$35,MATCH(MRA_Capacity_Credits!$C7,'Cap Rates &amp; Allocations'!$B$18:$B$35,0),MATCH(MRA_Capacity_Credits!$B$3,'Cap Rates &amp; Allocations'!#REF!,0))</f>
        <v>#N/A</v>
      </c>
      <c r="IC8" s="46" t="e">
        <f>INDEX('Cap Rates &amp; Allocations'!$B$18:$O$35,MATCH(MRA_Capacity_Credits!$C7,'Cap Rates &amp; Allocations'!$B$18:$B$35,0),MATCH(MRA_Capacity_Credits!$B$3,'Cap Rates &amp; Allocations'!#REF!,0))</f>
        <v>#N/A</v>
      </c>
      <c r="ID8" s="46" t="e">
        <f>INDEX('Cap Rates &amp; Allocations'!$B$18:$O$35,MATCH(MRA_Capacity_Credits!$C7,'Cap Rates &amp; Allocations'!$B$18:$B$35,0),MATCH(MRA_Capacity_Credits!$B$3,'Cap Rates &amp; Allocations'!#REF!,0))</f>
        <v>#N/A</v>
      </c>
      <c r="IE8" s="46" t="e">
        <f>INDEX('Cap Rates &amp; Allocations'!$B$18:$O$35,MATCH(MRA_Capacity_Credits!$C7,'Cap Rates &amp; Allocations'!$B$18:$B$35,0),MATCH(MRA_Capacity_Credits!$B$3,'Cap Rates &amp; Allocations'!#REF!,0))</f>
        <v>#N/A</v>
      </c>
      <c r="IF8" s="46" t="e">
        <f>INDEX('Cap Rates &amp; Allocations'!$B$18:$O$35,MATCH(MRA_Capacity_Credits!$C7,'Cap Rates &amp; Allocations'!$B$18:$B$35,0),MATCH(MRA_Capacity_Credits!$B$3,'Cap Rates &amp; Allocations'!#REF!,0))</f>
        <v>#N/A</v>
      </c>
      <c r="IG8" s="46" t="e">
        <f>INDEX('Cap Rates &amp; Allocations'!$B$18:$O$35,MATCH(MRA_Capacity_Credits!$C7,'Cap Rates &amp; Allocations'!$B$18:$B$35,0),MATCH(MRA_Capacity_Credits!$B$3,'Cap Rates &amp; Allocations'!#REF!,0))</f>
        <v>#N/A</v>
      </c>
      <c r="IH8" s="46" t="e">
        <f>INDEX('Cap Rates &amp; Allocations'!$B$18:$O$35,MATCH(MRA_Capacity_Credits!$C7,'Cap Rates &amp; Allocations'!$B$18:$B$35,0),MATCH(MRA_Capacity_Credits!$B$3,'Cap Rates &amp; Allocations'!#REF!,0))</f>
        <v>#N/A</v>
      </c>
      <c r="II8" s="46" t="e">
        <f>INDEX('Cap Rates &amp; Allocations'!$B$18:$O$35,MATCH(MRA_Capacity_Credits!$C7,'Cap Rates &amp; Allocations'!$B$18:$B$35,0),MATCH(MRA_Capacity_Credits!$B$3,'Cap Rates &amp; Allocations'!#REF!,0))</f>
        <v>#N/A</v>
      </c>
      <c r="IJ8" s="46" t="e">
        <f>INDEX('Cap Rates &amp; Allocations'!$B$18:$O$35,MATCH(MRA_Capacity_Credits!$C7,'Cap Rates &amp; Allocations'!$B$18:$B$35,0),MATCH(MRA_Capacity_Credits!$B$3,'Cap Rates &amp; Allocations'!#REF!,0))</f>
        <v>#N/A</v>
      </c>
      <c r="IK8" s="46" t="e">
        <f>INDEX('Cap Rates &amp; Allocations'!$B$18:$O$35,MATCH(MRA_Capacity_Credits!$C7,'Cap Rates &amp; Allocations'!$B$18:$B$35,0),MATCH(MRA_Capacity_Credits!$B$3,'Cap Rates &amp; Allocations'!#REF!,0))</f>
        <v>#N/A</v>
      </c>
      <c r="IL8" s="46" t="e">
        <f>INDEX('Cap Rates &amp; Allocations'!$B$18:$O$35,MATCH(MRA_Capacity_Credits!$C7,'Cap Rates &amp; Allocations'!$B$18:$B$35,0),MATCH(MRA_Capacity_Credits!$B$3,'Cap Rates &amp; Allocations'!#REF!,0))</f>
        <v>#N/A</v>
      </c>
      <c r="IM8" s="46" t="e">
        <f>INDEX('Cap Rates &amp; Allocations'!$B$18:$O$35,MATCH(MRA_Capacity_Credits!$C7,'Cap Rates &amp; Allocations'!$B$18:$B$35,0),MATCH(MRA_Capacity_Credits!$B$3,'Cap Rates &amp; Allocations'!#REF!,0))</f>
        <v>#N/A</v>
      </c>
      <c r="IN8" s="46" t="e">
        <f>INDEX('Cap Rates &amp; Allocations'!$B$18:$O$35,MATCH(MRA_Capacity_Credits!$C7,'Cap Rates &amp; Allocations'!$B$18:$B$35,0),MATCH(MRA_Capacity_Credits!$B$3,'Cap Rates &amp; Allocations'!#REF!,0))</f>
        <v>#N/A</v>
      </c>
      <c r="IO8" s="46" t="e">
        <f>INDEX('Cap Rates &amp; Allocations'!$B$18:$O$35,MATCH(MRA_Capacity_Credits!$C7,'Cap Rates &amp; Allocations'!$B$18:$B$35,0),MATCH(MRA_Capacity_Credits!$B$3,'Cap Rates &amp; Allocations'!#REF!,0))</f>
        <v>#N/A</v>
      </c>
      <c r="IP8" s="46" t="e">
        <f>INDEX('Cap Rates &amp; Allocations'!$B$18:$O$35,MATCH(MRA_Capacity_Credits!$C7,'Cap Rates &amp; Allocations'!$B$18:$B$35,0),MATCH(MRA_Capacity_Credits!$B$3,'Cap Rates &amp; Allocations'!#REF!,0))</f>
        <v>#N/A</v>
      </c>
      <c r="IQ8" s="46" t="e">
        <f>INDEX('Cap Rates &amp; Allocations'!$B$18:$O$35,MATCH(MRA_Capacity_Credits!$C7,'Cap Rates &amp; Allocations'!$B$18:$B$35,0),MATCH(MRA_Capacity_Credits!$B$3,'Cap Rates &amp; Allocations'!#REF!,0))</f>
        <v>#N/A</v>
      </c>
      <c r="IR8" s="46" t="e">
        <f>INDEX('Cap Rates &amp; Allocations'!$B$18:$O$35,MATCH(MRA_Capacity_Credits!$C7,'Cap Rates &amp; Allocations'!$B$18:$B$35,0),MATCH(MRA_Capacity_Credits!$B$3,'Cap Rates &amp; Allocations'!#REF!,0))</f>
        <v>#N/A</v>
      </c>
      <c r="IS8" s="46" t="e">
        <f>INDEX('Cap Rates &amp; Allocations'!$B$18:$O$35,MATCH(MRA_Capacity_Credits!$C7,'Cap Rates &amp; Allocations'!$B$18:$B$35,0),MATCH(MRA_Capacity_Credits!$B$3,'Cap Rates &amp; Allocations'!#REF!,0))</f>
        <v>#N/A</v>
      </c>
      <c r="IT8" s="46" t="e">
        <f>INDEX('Cap Rates &amp; Allocations'!$B$18:$O$35,MATCH(MRA_Capacity_Credits!$C7,'Cap Rates &amp; Allocations'!$B$18:$B$35,0),MATCH(MRA_Capacity_Credits!$B$3,'Cap Rates &amp; Allocations'!#REF!,0))</f>
        <v>#N/A</v>
      </c>
      <c r="IU8" s="46" t="e">
        <f>INDEX('Cap Rates &amp; Allocations'!$B$18:$O$35,MATCH(MRA_Capacity_Credits!$C7,'Cap Rates &amp; Allocations'!$B$18:$B$35,0),MATCH(MRA_Capacity_Credits!$B$3,'Cap Rates &amp; Allocations'!#REF!,0))</f>
        <v>#N/A</v>
      </c>
      <c r="IV8" s="46" t="e">
        <f>INDEX('Cap Rates &amp; Allocations'!$B$18:$O$35,MATCH(MRA_Capacity_Credits!$C7,'Cap Rates &amp; Allocations'!$B$18:$B$35,0),MATCH(MRA_Capacity_Credits!$B$3,'Cap Rates &amp; Allocations'!#REF!,0))</f>
        <v>#N/A</v>
      </c>
      <c r="IW8" s="1"/>
      <c r="IX8" s="19" t="str">
        <f t="shared" si="9"/>
        <v>Allocation %</v>
      </c>
      <c r="IY8" s="46" t="e">
        <f t="shared" si="10"/>
        <v>#N/A</v>
      </c>
      <c r="IZ8" s="46" t="e">
        <f t="shared" si="10"/>
        <v>#N/A</v>
      </c>
      <c r="JA8" s="46" t="e">
        <f t="shared" si="10"/>
        <v>#N/A</v>
      </c>
      <c r="JB8" s="46" t="e">
        <f t="shared" si="10"/>
        <v>#N/A</v>
      </c>
      <c r="JC8" s="46" t="e">
        <f t="shared" si="10"/>
        <v>#N/A</v>
      </c>
      <c r="JD8" s="46" t="e">
        <f t="shared" si="10"/>
        <v>#N/A</v>
      </c>
      <c r="JE8" s="46" t="e">
        <f t="shared" si="10"/>
        <v>#N/A</v>
      </c>
      <c r="JF8" s="46" t="e">
        <f t="shared" si="10"/>
        <v>#N/A</v>
      </c>
      <c r="JG8" s="46" t="e">
        <f t="shared" si="10"/>
        <v>#N/A</v>
      </c>
      <c r="JH8" s="46" t="e">
        <f t="shared" si="10"/>
        <v>#N/A</v>
      </c>
      <c r="JI8" s="46" t="e">
        <f t="shared" si="10"/>
        <v>#N/A</v>
      </c>
      <c r="JJ8" s="46" t="e">
        <f t="shared" si="10"/>
        <v>#N/A</v>
      </c>
      <c r="JK8" s="46" t="e">
        <f t="shared" si="10"/>
        <v>#N/A</v>
      </c>
      <c r="JL8" s="46" t="e">
        <f t="shared" si="10"/>
        <v>#N/A</v>
      </c>
      <c r="JM8" s="46" t="e">
        <f t="shared" si="10"/>
        <v>#N/A</v>
      </c>
      <c r="JN8" s="46" t="e">
        <f t="shared" si="10"/>
        <v>#N/A</v>
      </c>
      <c r="JO8" s="46" t="e">
        <f t="shared" si="11"/>
        <v>#N/A</v>
      </c>
      <c r="JP8" s="46" t="e">
        <f t="shared" si="11"/>
        <v>#N/A</v>
      </c>
      <c r="JQ8" s="46" t="e">
        <f t="shared" si="11"/>
        <v>#N/A</v>
      </c>
      <c r="JR8" s="46" t="e">
        <f t="shared" si="11"/>
        <v>#N/A</v>
      </c>
      <c r="JS8" s="46" t="e">
        <f t="shared" si="11"/>
        <v>#N/A</v>
      </c>
      <c r="JU8" s="58" t="str">
        <f>_xlfn.CONCAT(C7," ",D8)</f>
        <v>FIEC Diesel Allocation %</v>
      </c>
    </row>
    <row r="9" spans="2:281" x14ac:dyDescent="0.25">
      <c r="B9" s="5"/>
      <c r="C9" s="5"/>
      <c r="D9" s="19" t="s">
        <v>91</v>
      </c>
      <c r="E9" s="44" t="e">
        <f>IF(E7="",0,E8*E7*1000)</f>
        <v>#REF!</v>
      </c>
      <c r="F9" s="44" t="e">
        <f t="shared" ref="F9:BQ9" si="12">IF(F7="",0,F8*F7*1000)</f>
        <v>#REF!</v>
      </c>
      <c r="G9" s="44" t="e">
        <f t="shared" si="12"/>
        <v>#REF!</v>
      </c>
      <c r="H9" s="44" t="e">
        <f t="shared" si="12"/>
        <v>#REF!</v>
      </c>
      <c r="I9" s="44" t="e">
        <f t="shared" si="12"/>
        <v>#REF!</v>
      </c>
      <c r="J9" s="44" t="e">
        <f t="shared" si="12"/>
        <v>#REF!</v>
      </c>
      <c r="K9" s="44" t="e">
        <f t="shared" si="12"/>
        <v>#REF!</v>
      </c>
      <c r="L9" s="44" t="e">
        <f t="shared" si="12"/>
        <v>#REF!</v>
      </c>
      <c r="M9" s="44" t="e">
        <f t="shared" si="12"/>
        <v>#REF!</v>
      </c>
      <c r="N9" s="44" t="e">
        <f t="shared" si="12"/>
        <v>#REF!</v>
      </c>
      <c r="O9" s="44" t="e">
        <f t="shared" si="12"/>
        <v>#REF!</v>
      </c>
      <c r="P9" s="44" t="e">
        <f t="shared" si="12"/>
        <v>#REF!</v>
      </c>
      <c r="Q9" s="44" t="e">
        <f t="shared" si="12"/>
        <v>#REF!</v>
      </c>
      <c r="R9" s="44" t="e">
        <f t="shared" si="12"/>
        <v>#REF!</v>
      </c>
      <c r="S9" s="44" t="e">
        <f t="shared" si="12"/>
        <v>#REF!</v>
      </c>
      <c r="T9" s="44" t="e">
        <f t="shared" si="12"/>
        <v>#REF!</v>
      </c>
      <c r="U9" s="44" t="e">
        <f t="shared" si="12"/>
        <v>#REF!</v>
      </c>
      <c r="V9" s="44" t="e">
        <f t="shared" si="12"/>
        <v>#REF!</v>
      </c>
      <c r="W9" s="44" t="e">
        <f t="shared" si="12"/>
        <v>#REF!</v>
      </c>
      <c r="X9" s="44" t="e">
        <f t="shared" si="12"/>
        <v>#REF!</v>
      </c>
      <c r="Y9" s="44" t="e">
        <f t="shared" si="12"/>
        <v>#REF!</v>
      </c>
      <c r="Z9" s="44" t="e">
        <f t="shared" si="12"/>
        <v>#REF!</v>
      </c>
      <c r="AA9" s="44" t="e">
        <f t="shared" si="12"/>
        <v>#REF!</v>
      </c>
      <c r="AB9" s="44" t="e">
        <f t="shared" si="12"/>
        <v>#REF!</v>
      </c>
      <c r="AC9" s="44" t="e">
        <f t="shared" si="12"/>
        <v>#REF!</v>
      </c>
      <c r="AD9" s="44" t="e">
        <f t="shared" si="12"/>
        <v>#REF!</v>
      </c>
      <c r="AE9" s="44" t="e">
        <f t="shared" si="12"/>
        <v>#REF!</v>
      </c>
      <c r="AF9" s="44" t="e">
        <f t="shared" si="12"/>
        <v>#REF!</v>
      </c>
      <c r="AG9" s="44" t="e">
        <f t="shared" si="12"/>
        <v>#REF!</v>
      </c>
      <c r="AH9" s="44" t="e">
        <f t="shared" si="12"/>
        <v>#REF!</v>
      </c>
      <c r="AI9" s="44" t="e">
        <f t="shared" si="12"/>
        <v>#REF!</v>
      </c>
      <c r="AJ9" s="44" t="e">
        <f t="shared" si="12"/>
        <v>#REF!</v>
      </c>
      <c r="AK9" s="44" t="e">
        <f t="shared" si="12"/>
        <v>#REF!</v>
      </c>
      <c r="AL9" s="44" t="e">
        <f t="shared" si="12"/>
        <v>#REF!</v>
      </c>
      <c r="AM9" s="44" t="e">
        <f t="shared" si="12"/>
        <v>#REF!</v>
      </c>
      <c r="AN9" s="44" t="e">
        <f t="shared" si="12"/>
        <v>#REF!</v>
      </c>
      <c r="AO9" s="44" t="e">
        <f t="shared" si="12"/>
        <v>#REF!</v>
      </c>
      <c r="AP9" s="44" t="e">
        <f t="shared" si="12"/>
        <v>#REF!</v>
      </c>
      <c r="AQ9" s="44" t="e">
        <f t="shared" si="12"/>
        <v>#REF!</v>
      </c>
      <c r="AR9" s="44" t="e">
        <f t="shared" si="12"/>
        <v>#REF!</v>
      </c>
      <c r="AS9" s="44" t="e">
        <f t="shared" si="12"/>
        <v>#REF!</v>
      </c>
      <c r="AT9" s="44" t="e">
        <f t="shared" si="12"/>
        <v>#REF!</v>
      </c>
      <c r="AU9" s="44" t="e">
        <f t="shared" si="12"/>
        <v>#REF!</v>
      </c>
      <c r="AV9" s="44" t="e">
        <f t="shared" si="12"/>
        <v>#REF!</v>
      </c>
      <c r="AW9" s="44" t="e">
        <f t="shared" si="12"/>
        <v>#REF!</v>
      </c>
      <c r="AX9" s="44" t="e">
        <f t="shared" si="12"/>
        <v>#REF!</v>
      </c>
      <c r="AY9" s="44" t="e">
        <f t="shared" si="12"/>
        <v>#REF!</v>
      </c>
      <c r="AZ9" s="44" t="e">
        <f t="shared" si="12"/>
        <v>#REF!</v>
      </c>
      <c r="BA9" s="44" t="e">
        <f t="shared" si="12"/>
        <v>#REF!</v>
      </c>
      <c r="BB9" s="44" t="e">
        <f t="shared" si="12"/>
        <v>#REF!</v>
      </c>
      <c r="BC9" s="44" t="e">
        <f t="shared" si="12"/>
        <v>#REF!</v>
      </c>
      <c r="BD9" s="44" t="e">
        <f t="shared" si="12"/>
        <v>#REF!</v>
      </c>
      <c r="BE9" s="44" t="e">
        <f t="shared" si="12"/>
        <v>#REF!</v>
      </c>
      <c r="BF9" s="44" t="e">
        <f t="shared" si="12"/>
        <v>#REF!</v>
      </c>
      <c r="BG9" s="44" t="e">
        <f t="shared" si="12"/>
        <v>#REF!</v>
      </c>
      <c r="BH9" s="44" t="e">
        <f t="shared" si="12"/>
        <v>#REF!</v>
      </c>
      <c r="BI9" s="44" t="e">
        <f t="shared" si="12"/>
        <v>#REF!</v>
      </c>
      <c r="BJ9" s="44" t="e">
        <f t="shared" si="12"/>
        <v>#REF!</v>
      </c>
      <c r="BK9" s="44" t="e">
        <f t="shared" si="12"/>
        <v>#REF!</v>
      </c>
      <c r="BL9" s="44" t="e">
        <f t="shared" si="12"/>
        <v>#REF!</v>
      </c>
      <c r="BM9" s="44" t="e">
        <f t="shared" si="12"/>
        <v>#REF!</v>
      </c>
      <c r="BN9" s="44" t="e">
        <f t="shared" si="12"/>
        <v>#REF!</v>
      </c>
      <c r="BO9" s="44" t="e">
        <f t="shared" si="12"/>
        <v>#REF!</v>
      </c>
      <c r="BP9" s="44" t="e">
        <f t="shared" si="12"/>
        <v>#REF!</v>
      </c>
      <c r="BQ9" s="44" t="e">
        <f t="shared" si="12"/>
        <v>#REF!</v>
      </c>
      <c r="BR9" s="44" t="e">
        <f t="shared" ref="BR9:EC9" si="13">IF(BR7="",0,BR8*BR7*1000)</f>
        <v>#REF!</v>
      </c>
      <c r="BS9" s="44" t="e">
        <f t="shared" si="13"/>
        <v>#REF!</v>
      </c>
      <c r="BT9" s="44" t="e">
        <f t="shared" si="13"/>
        <v>#REF!</v>
      </c>
      <c r="BU9" s="44" t="e">
        <f t="shared" si="13"/>
        <v>#REF!</v>
      </c>
      <c r="BV9" s="44" t="e">
        <f t="shared" si="13"/>
        <v>#REF!</v>
      </c>
      <c r="BW9" s="44" t="e">
        <f t="shared" si="13"/>
        <v>#REF!</v>
      </c>
      <c r="BX9" s="44" t="e">
        <f t="shared" si="13"/>
        <v>#REF!</v>
      </c>
      <c r="BY9" s="44" t="e">
        <f t="shared" si="13"/>
        <v>#REF!</v>
      </c>
      <c r="BZ9" s="44" t="e">
        <f t="shared" si="13"/>
        <v>#REF!</v>
      </c>
      <c r="CA9" s="44" t="e">
        <f t="shared" si="13"/>
        <v>#REF!</v>
      </c>
      <c r="CB9" s="44" t="e">
        <f t="shared" si="13"/>
        <v>#REF!</v>
      </c>
      <c r="CC9" s="44" t="e">
        <f t="shared" si="13"/>
        <v>#REF!</v>
      </c>
      <c r="CD9" s="44" t="e">
        <f t="shared" si="13"/>
        <v>#REF!</v>
      </c>
      <c r="CE9" s="44" t="e">
        <f t="shared" si="13"/>
        <v>#REF!</v>
      </c>
      <c r="CF9" s="44" t="e">
        <f t="shared" si="13"/>
        <v>#REF!</v>
      </c>
      <c r="CG9" s="44" t="e">
        <f t="shared" si="13"/>
        <v>#REF!</v>
      </c>
      <c r="CH9" s="44" t="e">
        <f t="shared" si="13"/>
        <v>#REF!</v>
      </c>
      <c r="CI9" s="44" t="e">
        <f t="shared" si="13"/>
        <v>#REF!</v>
      </c>
      <c r="CJ9" s="44" t="e">
        <f t="shared" si="13"/>
        <v>#REF!</v>
      </c>
      <c r="CK9" s="44" t="e">
        <f t="shared" si="13"/>
        <v>#REF!</v>
      </c>
      <c r="CL9" s="44" t="e">
        <f t="shared" si="13"/>
        <v>#REF!</v>
      </c>
      <c r="CM9" s="44" t="e">
        <f t="shared" si="13"/>
        <v>#REF!</v>
      </c>
      <c r="CN9" s="44" t="e">
        <f t="shared" si="13"/>
        <v>#REF!</v>
      </c>
      <c r="CO9" s="44" t="e">
        <f t="shared" si="13"/>
        <v>#REF!</v>
      </c>
      <c r="CP9" s="44" t="e">
        <f t="shared" si="13"/>
        <v>#REF!</v>
      </c>
      <c r="CQ9" s="44" t="e">
        <f t="shared" si="13"/>
        <v>#REF!</v>
      </c>
      <c r="CR9" s="44" t="e">
        <f t="shared" si="13"/>
        <v>#REF!</v>
      </c>
      <c r="CS9" s="44" t="e">
        <f t="shared" si="13"/>
        <v>#REF!</v>
      </c>
      <c r="CT9" s="44" t="e">
        <f t="shared" si="13"/>
        <v>#REF!</v>
      </c>
      <c r="CU9" s="44" t="e">
        <f t="shared" si="13"/>
        <v>#REF!</v>
      </c>
      <c r="CV9" s="44" t="e">
        <f t="shared" si="13"/>
        <v>#REF!</v>
      </c>
      <c r="CW9" s="44" t="e">
        <f t="shared" si="13"/>
        <v>#REF!</v>
      </c>
      <c r="CX9" s="44" t="e">
        <f t="shared" si="13"/>
        <v>#REF!</v>
      </c>
      <c r="CY9" s="44" t="e">
        <f t="shared" si="13"/>
        <v>#REF!</v>
      </c>
      <c r="CZ9" s="44" t="e">
        <f t="shared" si="13"/>
        <v>#REF!</v>
      </c>
      <c r="DA9" s="44" t="e">
        <f t="shared" si="13"/>
        <v>#REF!</v>
      </c>
      <c r="DB9" s="44" t="e">
        <f t="shared" si="13"/>
        <v>#REF!</v>
      </c>
      <c r="DC9" s="44" t="e">
        <f t="shared" si="13"/>
        <v>#REF!</v>
      </c>
      <c r="DD9" s="44" t="e">
        <f t="shared" si="13"/>
        <v>#REF!</v>
      </c>
      <c r="DE9" s="44" t="e">
        <f t="shared" si="13"/>
        <v>#REF!</v>
      </c>
      <c r="DF9" s="44" t="e">
        <f t="shared" si="13"/>
        <v>#REF!</v>
      </c>
      <c r="DG9" s="44" t="e">
        <f t="shared" si="13"/>
        <v>#REF!</v>
      </c>
      <c r="DH9" s="44" t="e">
        <f t="shared" si="13"/>
        <v>#REF!</v>
      </c>
      <c r="DI9" s="44" t="e">
        <f t="shared" si="13"/>
        <v>#REF!</v>
      </c>
      <c r="DJ9" s="44" t="e">
        <f t="shared" si="13"/>
        <v>#REF!</v>
      </c>
      <c r="DK9" s="44" t="e">
        <f t="shared" si="13"/>
        <v>#REF!</v>
      </c>
      <c r="DL9" s="44" t="e">
        <f t="shared" si="13"/>
        <v>#REF!</v>
      </c>
      <c r="DM9" s="44" t="e">
        <f t="shared" si="13"/>
        <v>#REF!</v>
      </c>
      <c r="DN9" s="44" t="e">
        <f t="shared" si="13"/>
        <v>#REF!</v>
      </c>
      <c r="DO9" s="44" t="e">
        <f t="shared" si="13"/>
        <v>#REF!</v>
      </c>
      <c r="DP9" s="44" t="e">
        <f t="shared" si="13"/>
        <v>#REF!</v>
      </c>
      <c r="DQ9" s="44" t="e">
        <f t="shared" si="13"/>
        <v>#REF!</v>
      </c>
      <c r="DR9" s="44" t="e">
        <f t="shared" si="13"/>
        <v>#REF!</v>
      </c>
      <c r="DS9" s="44" t="e">
        <f t="shared" si="13"/>
        <v>#REF!</v>
      </c>
      <c r="DT9" s="44" t="e">
        <f t="shared" si="13"/>
        <v>#REF!</v>
      </c>
      <c r="DU9" s="44" t="e">
        <f t="shared" si="13"/>
        <v>#REF!</v>
      </c>
      <c r="DV9" s="44" t="e">
        <f t="shared" si="13"/>
        <v>#REF!</v>
      </c>
      <c r="DW9" s="44" t="e">
        <f t="shared" si="13"/>
        <v>#REF!</v>
      </c>
      <c r="DX9" s="44" t="e">
        <f t="shared" si="13"/>
        <v>#REF!</v>
      </c>
      <c r="DY9" s="44" t="e">
        <f t="shared" si="13"/>
        <v>#REF!</v>
      </c>
      <c r="DZ9" s="44" t="e">
        <f t="shared" si="13"/>
        <v>#REF!</v>
      </c>
      <c r="EA9" s="44" t="e">
        <f t="shared" si="13"/>
        <v>#REF!</v>
      </c>
      <c r="EB9" s="44" t="e">
        <f t="shared" si="13"/>
        <v>#REF!</v>
      </c>
      <c r="EC9" s="44" t="e">
        <f t="shared" si="13"/>
        <v>#REF!</v>
      </c>
      <c r="ED9" s="44" t="e">
        <f t="shared" ref="ED9:GO9" si="14">IF(ED7="",0,ED8*ED7*1000)</f>
        <v>#REF!</v>
      </c>
      <c r="EE9" s="44" t="e">
        <f t="shared" si="14"/>
        <v>#REF!</v>
      </c>
      <c r="EF9" s="44" t="e">
        <f t="shared" si="14"/>
        <v>#REF!</v>
      </c>
      <c r="EG9" s="44" t="e">
        <f t="shared" si="14"/>
        <v>#REF!</v>
      </c>
      <c r="EH9" s="44" t="e">
        <f t="shared" si="14"/>
        <v>#REF!</v>
      </c>
      <c r="EI9" s="44" t="e">
        <f t="shared" si="14"/>
        <v>#REF!</v>
      </c>
      <c r="EJ9" s="44" t="e">
        <f t="shared" si="14"/>
        <v>#REF!</v>
      </c>
      <c r="EK9" s="44" t="e">
        <f t="shared" si="14"/>
        <v>#REF!</v>
      </c>
      <c r="EL9" s="44" t="e">
        <f t="shared" si="14"/>
        <v>#REF!</v>
      </c>
      <c r="EM9" s="44" t="e">
        <f t="shared" si="14"/>
        <v>#REF!</v>
      </c>
      <c r="EN9" s="44" t="e">
        <f t="shared" si="14"/>
        <v>#REF!</v>
      </c>
      <c r="EO9" s="44" t="e">
        <f t="shared" si="14"/>
        <v>#REF!</v>
      </c>
      <c r="EP9" s="44" t="e">
        <f t="shared" si="14"/>
        <v>#REF!</v>
      </c>
      <c r="EQ9" s="44" t="e">
        <f t="shared" si="14"/>
        <v>#REF!</v>
      </c>
      <c r="ER9" s="44" t="e">
        <f t="shared" si="14"/>
        <v>#REF!</v>
      </c>
      <c r="ES9" s="44" t="e">
        <f t="shared" si="14"/>
        <v>#REF!</v>
      </c>
      <c r="ET9" s="44" t="e">
        <f t="shared" si="14"/>
        <v>#REF!</v>
      </c>
      <c r="EU9" s="44" t="e">
        <f t="shared" si="14"/>
        <v>#REF!</v>
      </c>
      <c r="EV9" s="44" t="e">
        <f t="shared" si="14"/>
        <v>#REF!</v>
      </c>
      <c r="EW9" s="44" t="e">
        <f t="shared" si="14"/>
        <v>#REF!</v>
      </c>
      <c r="EX9" s="44" t="e">
        <f t="shared" si="14"/>
        <v>#REF!</v>
      </c>
      <c r="EY9" s="44" t="e">
        <f t="shared" si="14"/>
        <v>#REF!</v>
      </c>
      <c r="EZ9" s="44" t="e">
        <f t="shared" si="14"/>
        <v>#REF!</v>
      </c>
      <c r="FA9" s="44" t="e">
        <f t="shared" si="14"/>
        <v>#REF!</v>
      </c>
      <c r="FB9" s="44" t="e">
        <f t="shared" si="14"/>
        <v>#REF!</v>
      </c>
      <c r="FC9" s="44" t="e">
        <f t="shared" si="14"/>
        <v>#REF!</v>
      </c>
      <c r="FD9" s="44" t="e">
        <f t="shared" si="14"/>
        <v>#REF!</v>
      </c>
      <c r="FE9" s="44" t="e">
        <f t="shared" si="14"/>
        <v>#REF!</v>
      </c>
      <c r="FF9" s="44" t="e">
        <f t="shared" si="14"/>
        <v>#REF!</v>
      </c>
      <c r="FG9" s="44" t="e">
        <f t="shared" si="14"/>
        <v>#REF!</v>
      </c>
      <c r="FH9" s="44" t="e">
        <f t="shared" si="14"/>
        <v>#REF!</v>
      </c>
      <c r="FI9" s="44" t="e">
        <f t="shared" si="14"/>
        <v>#REF!</v>
      </c>
      <c r="FJ9" s="44" t="e">
        <f t="shared" si="14"/>
        <v>#REF!</v>
      </c>
      <c r="FK9" s="44" t="e">
        <f t="shared" si="14"/>
        <v>#REF!</v>
      </c>
      <c r="FL9" s="44" t="e">
        <f t="shared" si="14"/>
        <v>#REF!</v>
      </c>
      <c r="FM9" s="44" t="e">
        <f t="shared" si="14"/>
        <v>#REF!</v>
      </c>
      <c r="FN9" s="44" t="e">
        <f t="shared" si="14"/>
        <v>#REF!</v>
      </c>
      <c r="FO9" s="44" t="e">
        <f t="shared" si="14"/>
        <v>#REF!</v>
      </c>
      <c r="FP9" s="44" t="e">
        <f t="shared" si="14"/>
        <v>#REF!</v>
      </c>
      <c r="FQ9" s="44" t="e">
        <f t="shared" si="14"/>
        <v>#REF!</v>
      </c>
      <c r="FR9" s="44" t="e">
        <f t="shared" si="14"/>
        <v>#REF!</v>
      </c>
      <c r="FS9" s="44" t="e">
        <f t="shared" si="14"/>
        <v>#REF!</v>
      </c>
      <c r="FT9" s="44" t="e">
        <f t="shared" si="14"/>
        <v>#REF!</v>
      </c>
      <c r="FU9" s="44" t="e">
        <f t="shared" si="14"/>
        <v>#REF!</v>
      </c>
      <c r="FV9" s="44" t="e">
        <f t="shared" si="14"/>
        <v>#REF!</v>
      </c>
      <c r="FW9" s="44" t="e">
        <f t="shared" si="14"/>
        <v>#REF!</v>
      </c>
      <c r="FX9" s="44" t="e">
        <f t="shared" si="14"/>
        <v>#REF!</v>
      </c>
      <c r="FY9" s="44" t="e">
        <f t="shared" si="14"/>
        <v>#REF!</v>
      </c>
      <c r="FZ9" s="44" t="e">
        <f t="shared" si="14"/>
        <v>#REF!</v>
      </c>
      <c r="GA9" s="44" t="e">
        <f t="shared" si="14"/>
        <v>#REF!</v>
      </c>
      <c r="GB9" s="44" t="e">
        <f t="shared" si="14"/>
        <v>#REF!</v>
      </c>
      <c r="GC9" s="44" t="e">
        <f t="shared" si="14"/>
        <v>#REF!</v>
      </c>
      <c r="GD9" s="44" t="e">
        <f t="shared" si="14"/>
        <v>#REF!</v>
      </c>
      <c r="GE9" s="44" t="e">
        <f t="shared" si="14"/>
        <v>#REF!</v>
      </c>
      <c r="GF9" s="44" t="e">
        <f t="shared" si="14"/>
        <v>#REF!</v>
      </c>
      <c r="GG9" s="44" t="e">
        <f t="shared" si="14"/>
        <v>#REF!</v>
      </c>
      <c r="GH9" s="44" t="e">
        <f t="shared" si="14"/>
        <v>#REF!</v>
      </c>
      <c r="GI9" s="44" t="e">
        <f t="shared" si="14"/>
        <v>#REF!</v>
      </c>
      <c r="GJ9" s="44" t="e">
        <f t="shared" si="14"/>
        <v>#REF!</v>
      </c>
      <c r="GK9" s="44" t="e">
        <f t="shared" si="14"/>
        <v>#REF!</v>
      </c>
      <c r="GL9" s="44" t="e">
        <f t="shared" si="14"/>
        <v>#REF!</v>
      </c>
      <c r="GM9" s="44" t="e">
        <f t="shared" si="14"/>
        <v>#REF!</v>
      </c>
      <c r="GN9" s="44" t="e">
        <f t="shared" si="14"/>
        <v>#REF!</v>
      </c>
      <c r="GO9" s="44" t="e">
        <f t="shared" si="14"/>
        <v>#REF!</v>
      </c>
      <c r="GP9" s="44" t="e">
        <f t="shared" ref="GP9:IV9" si="15">IF(GP7="",0,GP8*GP7*1000)</f>
        <v>#REF!</v>
      </c>
      <c r="GQ9" s="44" t="e">
        <f t="shared" si="15"/>
        <v>#REF!</v>
      </c>
      <c r="GR9" s="44" t="e">
        <f t="shared" si="15"/>
        <v>#REF!</v>
      </c>
      <c r="GS9" s="44" t="e">
        <f t="shared" si="15"/>
        <v>#REF!</v>
      </c>
      <c r="GT9" s="44" t="e">
        <f t="shared" si="15"/>
        <v>#REF!</v>
      </c>
      <c r="GU9" s="44" t="e">
        <f t="shared" si="15"/>
        <v>#REF!</v>
      </c>
      <c r="GV9" s="44" t="e">
        <f t="shared" si="15"/>
        <v>#REF!</v>
      </c>
      <c r="GW9" s="44" t="e">
        <f t="shared" si="15"/>
        <v>#REF!</v>
      </c>
      <c r="GX9" s="44" t="e">
        <f t="shared" si="15"/>
        <v>#REF!</v>
      </c>
      <c r="GY9" s="44" t="e">
        <f t="shared" si="15"/>
        <v>#REF!</v>
      </c>
      <c r="GZ9" s="44" t="e">
        <f t="shared" si="15"/>
        <v>#REF!</v>
      </c>
      <c r="HA9" s="44" t="e">
        <f t="shared" si="15"/>
        <v>#REF!</v>
      </c>
      <c r="HB9" s="44" t="e">
        <f t="shared" si="15"/>
        <v>#REF!</v>
      </c>
      <c r="HC9" s="44" t="e">
        <f t="shared" si="15"/>
        <v>#REF!</v>
      </c>
      <c r="HD9" s="44" t="e">
        <f t="shared" si="15"/>
        <v>#REF!</v>
      </c>
      <c r="HE9" s="44" t="e">
        <f t="shared" si="15"/>
        <v>#REF!</v>
      </c>
      <c r="HF9" s="44" t="e">
        <f t="shared" si="15"/>
        <v>#REF!</v>
      </c>
      <c r="HG9" s="44" t="e">
        <f t="shared" si="15"/>
        <v>#REF!</v>
      </c>
      <c r="HH9" s="44" t="e">
        <f t="shared" si="15"/>
        <v>#REF!</v>
      </c>
      <c r="HI9" s="44" t="e">
        <f t="shared" si="15"/>
        <v>#REF!</v>
      </c>
      <c r="HJ9" s="44" t="e">
        <f t="shared" si="15"/>
        <v>#REF!</v>
      </c>
      <c r="HK9" s="44" t="e">
        <f t="shared" si="15"/>
        <v>#REF!</v>
      </c>
      <c r="HL9" s="44" t="e">
        <f t="shared" si="15"/>
        <v>#REF!</v>
      </c>
      <c r="HM9" s="44" t="e">
        <f t="shared" si="15"/>
        <v>#REF!</v>
      </c>
      <c r="HN9" s="44" t="e">
        <f t="shared" si="15"/>
        <v>#REF!</v>
      </c>
      <c r="HO9" s="44" t="e">
        <f t="shared" si="15"/>
        <v>#REF!</v>
      </c>
      <c r="HP9" s="44" t="e">
        <f t="shared" si="15"/>
        <v>#REF!</v>
      </c>
      <c r="HQ9" s="44" t="e">
        <f t="shared" si="15"/>
        <v>#REF!</v>
      </c>
      <c r="HR9" s="44" t="e">
        <f t="shared" si="15"/>
        <v>#REF!</v>
      </c>
      <c r="HS9" s="44" t="e">
        <f t="shared" si="15"/>
        <v>#REF!</v>
      </c>
      <c r="HT9" s="44" t="e">
        <f t="shared" si="15"/>
        <v>#REF!</v>
      </c>
      <c r="HU9" s="44" t="e">
        <f t="shared" si="15"/>
        <v>#REF!</v>
      </c>
      <c r="HV9" s="44" t="e">
        <f t="shared" si="15"/>
        <v>#REF!</v>
      </c>
      <c r="HW9" s="44" t="e">
        <f t="shared" si="15"/>
        <v>#REF!</v>
      </c>
      <c r="HX9" s="44" t="e">
        <f t="shared" si="15"/>
        <v>#REF!</v>
      </c>
      <c r="HY9" s="44" t="e">
        <f t="shared" si="15"/>
        <v>#REF!</v>
      </c>
      <c r="HZ9" s="44" t="e">
        <f t="shared" si="15"/>
        <v>#REF!</v>
      </c>
      <c r="IA9" s="44" t="e">
        <f t="shared" si="15"/>
        <v>#REF!</v>
      </c>
      <c r="IB9" s="44" t="e">
        <f t="shared" si="15"/>
        <v>#REF!</v>
      </c>
      <c r="IC9" s="44" t="e">
        <f t="shared" si="15"/>
        <v>#REF!</v>
      </c>
      <c r="ID9" s="44" t="e">
        <f t="shared" si="15"/>
        <v>#REF!</v>
      </c>
      <c r="IE9" s="44" t="e">
        <f t="shared" si="15"/>
        <v>#REF!</v>
      </c>
      <c r="IF9" s="44" t="e">
        <f t="shared" si="15"/>
        <v>#REF!</v>
      </c>
      <c r="IG9" s="44" t="e">
        <f t="shared" si="15"/>
        <v>#REF!</v>
      </c>
      <c r="IH9" s="44" t="e">
        <f t="shared" si="15"/>
        <v>#REF!</v>
      </c>
      <c r="II9" s="44" t="e">
        <f t="shared" si="15"/>
        <v>#REF!</v>
      </c>
      <c r="IJ9" s="44" t="e">
        <f t="shared" si="15"/>
        <v>#REF!</v>
      </c>
      <c r="IK9" s="44" t="e">
        <f t="shared" si="15"/>
        <v>#REF!</v>
      </c>
      <c r="IL9" s="44" t="e">
        <f t="shared" si="15"/>
        <v>#REF!</v>
      </c>
      <c r="IM9" s="44" t="e">
        <f t="shared" si="15"/>
        <v>#REF!</v>
      </c>
      <c r="IN9" s="44" t="e">
        <f t="shared" si="15"/>
        <v>#REF!</v>
      </c>
      <c r="IO9" s="44" t="e">
        <f t="shared" si="15"/>
        <v>#REF!</v>
      </c>
      <c r="IP9" s="44" t="e">
        <f t="shared" si="15"/>
        <v>#REF!</v>
      </c>
      <c r="IQ9" s="44" t="e">
        <f t="shared" si="15"/>
        <v>#REF!</v>
      </c>
      <c r="IR9" s="44" t="e">
        <f t="shared" si="15"/>
        <v>#REF!</v>
      </c>
      <c r="IS9" s="44" t="e">
        <f t="shared" si="15"/>
        <v>#REF!</v>
      </c>
      <c r="IT9" s="44" t="e">
        <f t="shared" si="15"/>
        <v>#REF!</v>
      </c>
      <c r="IU9" s="44" t="e">
        <f t="shared" si="15"/>
        <v>#REF!</v>
      </c>
      <c r="IV9" s="44" t="e">
        <f t="shared" si="15"/>
        <v>#REF!</v>
      </c>
      <c r="IX9" s="19" t="str">
        <f t="shared" si="9"/>
        <v>Capacity (kW)</v>
      </c>
      <c r="IY9" s="52" t="e">
        <f t="shared" si="10"/>
        <v>#REF!</v>
      </c>
      <c r="IZ9" s="52" t="e">
        <f t="shared" si="10"/>
        <v>#REF!</v>
      </c>
      <c r="JA9" s="52" t="e">
        <f t="shared" si="10"/>
        <v>#REF!</v>
      </c>
      <c r="JB9" s="52" t="e">
        <f t="shared" si="10"/>
        <v>#REF!</v>
      </c>
      <c r="JC9" s="52" t="e">
        <f t="shared" si="10"/>
        <v>#REF!</v>
      </c>
      <c r="JD9" s="52" t="e">
        <f t="shared" si="10"/>
        <v>#REF!</v>
      </c>
      <c r="JE9" s="52" t="e">
        <f t="shared" si="10"/>
        <v>#REF!</v>
      </c>
      <c r="JF9" s="52" t="e">
        <f t="shared" si="10"/>
        <v>#REF!</v>
      </c>
      <c r="JG9" s="52" t="e">
        <f t="shared" si="10"/>
        <v>#REF!</v>
      </c>
      <c r="JH9" s="52" t="e">
        <f t="shared" si="10"/>
        <v>#REF!</v>
      </c>
      <c r="JI9" s="52" t="e">
        <f t="shared" si="10"/>
        <v>#REF!</v>
      </c>
      <c r="JJ9" s="52" t="e">
        <f t="shared" si="10"/>
        <v>#REF!</v>
      </c>
      <c r="JK9" s="52" t="e">
        <f t="shared" si="10"/>
        <v>#REF!</v>
      </c>
      <c r="JL9" s="52" t="e">
        <f t="shared" si="10"/>
        <v>#REF!</v>
      </c>
      <c r="JM9" s="52" t="e">
        <f t="shared" si="10"/>
        <v>#REF!</v>
      </c>
      <c r="JN9" s="52" t="e">
        <f t="shared" si="10"/>
        <v>#REF!</v>
      </c>
      <c r="JO9" s="52" t="e">
        <f t="shared" si="11"/>
        <v>#REF!</v>
      </c>
      <c r="JP9" s="52" t="e">
        <f t="shared" si="11"/>
        <v>#REF!</v>
      </c>
      <c r="JQ9" s="52" t="e">
        <f t="shared" si="11"/>
        <v>#REF!</v>
      </c>
      <c r="JR9" s="52" t="e">
        <f t="shared" si="11"/>
        <v>#REF!</v>
      </c>
      <c r="JS9" s="52" t="e">
        <f t="shared" si="11"/>
        <v>#REF!</v>
      </c>
      <c r="JU9" s="58" t="str">
        <f>_xlfn.CONCAT(C7," ",D9)</f>
        <v>FIEC Diesel Capacity (kW)</v>
      </c>
    </row>
    <row r="10" spans="2:281" x14ac:dyDescent="0.25">
      <c r="C10" s="3"/>
      <c r="D10" s="19" t="s">
        <v>115</v>
      </c>
      <c r="E10" s="15" t="e">
        <f>SUMIFS(#REF!,#REF!,MRA_Capacity_Credits!E$4)</f>
        <v>#REF!</v>
      </c>
      <c r="F10" s="15" t="e">
        <f>SUMIFS(#REF!,#REF!,MRA_Capacity_Credits!F$4)</f>
        <v>#REF!</v>
      </c>
      <c r="G10" s="15" t="e">
        <f>SUMIFS(#REF!,#REF!,MRA_Capacity_Credits!G$4)</f>
        <v>#REF!</v>
      </c>
      <c r="H10" s="15" t="e">
        <f>SUMIFS(#REF!,#REF!,MRA_Capacity_Credits!H$4)</f>
        <v>#REF!</v>
      </c>
      <c r="I10" s="15" t="e">
        <f>SUMIFS(#REF!,#REF!,MRA_Capacity_Credits!I$4)</f>
        <v>#REF!</v>
      </c>
      <c r="J10" s="15" t="e">
        <f>SUMIFS(#REF!,#REF!,MRA_Capacity_Credits!J$4)</f>
        <v>#REF!</v>
      </c>
      <c r="K10" s="15" t="e">
        <f>SUMIFS(#REF!,#REF!,MRA_Capacity_Credits!K$4)</f>
        <v>#REF!</v>
      </c>
      <c r="L10" s="15" t="e">
        <f>SUMIFS(#REF!,#REF!,MRA_Capacity_Credits!L$4)</f>
        <v>#REF!</v>
      </c>
      <c r="M10" s="15" t="e">
        <f>SUMIFS(#REF!,#REF!,MRA_Capacity_Credits!M$4)</f>
        <v>#REF!</v>
      </c>
      <c r="N10" s="15" t="e">
        <f>SUMIFS(#REF!,#REF!,MRA_Capacity_Credits!N$4)</f>
        <v>#REF!</v>
      </c>
      <c r="O10" s="15" t="e">
        <f>SUMIFS(#REF!,#REF!,MRA_Capacity_Credits!O$4)</f>
        <v>#REF!</v>
      </c>
      <c r="P10" s="15" t="e">
        <f>SUMIFS(#REF!,#REF!,MRA_Capacity_Credits!P$4)</f>
        <v>#REF!</v>
      </c>
      <c r="Q10" s="15" t="e">
        <f>SUMIFS(#REF!,#REF!,MRA_Capacity_Credits!Q$4)</f>
        <v>#REF!</v>
      </c>
      <c r="R10" s="15" t="e">
        <f>SUMIFS(#REF!,#REF!,MRA_Capacity_Credits!R$4)</f>
        <v>#REF!</v>
      </c>
      <c r="S10" s="15" t="e">
        <f>SUMIFS(#REF!,#REF!,MRA_Capacity_Credits!S$4)</f>
        <v>#REF!</v>
      </c>
      <c r="T10" s="15" t="e">
        <f>SUMIFS(#REF!,#REF!,MRA_Capacity_Credits!T$4)</f>
        <v>#REF!</v>
      </c>
      <c r="U10" s="15" t="e">
        <f>SUMIFS(#REF!,#REF!,MRA_Capacity_Credits!U$4)</f>
        <v>#REF!</v>
      </c>
      <c r="V10" s="15" t="e">
        <f>SUMIFS(#REF!,#REF!,MRA_Capacity_Credits!V$4)</f>
        <v>#REF!</v>
      </c>
      <c r="W10" s="15" t="e">
        <f>SUMIFS(#REF!,#REF!,MRA_Capacity_Credits!W$4)</f>
        <v>#REF!</v>
      </c>
      <c r="X10" s="15" t="e">
        <f>SUMIFS(#REF!,#REF!,MRA_Capacity_Credits!X$4)</f>
        <v>#REF!</v>
      </c>
      <c r="Y10" s="15" t="e">
        <f>SUMIFS(#REF!,#REF!,MRA_Capacity_Credits!Y$4)</f>
        <v>#REF!</v>
      </c>
      <c r="Z10" s="15" t="e">
        <f>SUMIFS(#REF!,#REF!,MRA_Capacity_Credits!Z$4)</f>
        <v>#REF!</v>
      </c>
      <c r="AA10" s="15" t="e">
        <f>SUMIFS(#REF!,#REF!,MRA_Capacity_Credits!AA$4)</f>
        <v>#REF!</v>
      </c>
      <c r="AB10" s="15" t="e">
        <f>SUMIFS(#REF!,#REF!,MRA_Capacity_Credits!AB$4)</f>
        <v>#REF!</v>
      </c>
      <c r="AC10" s="15" t="e">
        <f>SUMIFS(#REF!,#REF!,MRA_Capacity_Credits!AC$4)</f>
        <v>#REF!</v>
      </c>
      <c r="AD10" s="15" t="e">
        <f>SUMIFS(#REF!,#REF!,MRA_Capacity_Credits!AD$4)</f>
        <v>#REF!</v>
      </c>
      <c r="AE10" s="15" t="e">
        <f>SUMIFS(#REF!,#REF!,MRA_Capacity_Credits!AE$4)</f>
        <v>#REF!</v>
      </c>
      <c r="AF10" s="15" t="e">
        <f>SUMIFS(#REF!,#REF!,MRA_Capacity_Credits!AF$4)</f>
        <v>#REF!</v>
      </c>
      <c r="AG10" s="15" t="e">
        <f>SUMIFS(#REF!,#REF!,MRA_Capacity_Credits!AG$4)</f>
        <v>#REF!</v>
      </c>
      <c r="AH10" s="15" t="e">
        <f>SUMIFS(#REF!,#REF!,MRA_Capacity_Credits!AH$4)</f>
        <v>#REF!</v>
      </c>
      <c r="AI10" s="15" t="e">
        <f>SUMIFS(#REF!,#REF!,MRA_Capacity_Credits!AI$4)</f>
        <v>#REF!</v>
      </c>
      <c r="AJ10" s="15" t="e">
        <f>SUMIFS(#REF!,#REF!,MRA_Capacity_Credits!AJ$4)</f>
        <v>#REF!</v>
      </c>
      <c r="AK10" s="15" t="e">
        <f>SUMIFS(#REF!,#REF!,MRA_Capacity_Credits!AK$4)</f>
        <v>#REF!</v>
      </c>
      <c r="AL10" s="15" t="e">
        <f>SUMIFS(#REF!,#REF!,MRA_Capacity_Credits!AL$4)</f>
        <v>#REF!</v>
      </c>
      <c r="AM10" s="15" t="e">
        <f>SUMIFS(#REF!,#REF!,MRA_Capacity_Credits!AM$4)</f>
        <v>#REF!</v>
      </c>
      <c r="AN10" s="15" t="e">
        <f>SUMIFS(#REF!,#REF!,MRA_Capacity_Credits!AN$4)</f>
        <v>#REF!</v>
      </c>
      <c r="AO10" s="15" t="e">
        <f>SUMIFS(#REF!,#REF!,MRA_Capacity_Credits!AO$4)</f>
        <v>#REF!</v>
      </c>
      <c r="AP10" s="15" t="e">
        <f>SUMIFS(#REF!,#REF!,MRA_Capacity_Credits!AP$4)</f>
        <v>#REF!</v>
      </c>
      <c r="AQ10" s="15" t="e">
        <f>SUMIFS(#REF!,#REF!,MRA_Capacity_Credits!AQ$4)</f>
        <v>#REF!</v>
      </c>
      <c r="AR10" s="15" t="e">
        <f>SUMIFS(#REF!,#REF!,MRA_Capacity_Credits!AR$4)</f>
        <v>#REF!</v>
      </c>
      <c r="AS10" s="15" t="e">
        <f>SUMIFS(#REF!,#REF!,MRA_Capacity_Credits!AS$4)</f>
        <v>#REF!</v>
      </c>
      <c r="AT10" s="15" t="e">
        <f>SUMIFS(#REF!,#REF!,MRA_Capacity_Credits!AT$4)</f>
        <v>#REF!</v>
      </c>
      <c r="AU10" s="15" t="e">
        <f>SUMIFS(#REF!,#REF!,MRA_Capacity_Credits!AU$4)</f>
        <v>#REF!</v>
      </c>
      <c r="AV10" s="15" t="e">
        <f>SUMIFS(#REF!,#REF!,MRA_Capacity_Credits!AV$4)</f>
        <v>#REF!</v>
      </c>
      <c r="AW10" s="15" t="e">
        <f>SUMIFS(#REF!,#REF!,MRA_Capacity_Credits!AW$4)</f>
        <v>#REF!</v>
      </c>
      <c r="AX10" s="15" t="e">
        <f>SUMIFS(#REF!,#REF!,MRA_Capacity_Credits!AX$4)</f>
        <v>#REF!</v>
      </c>
      <c r="AY10" s="15" t="e">
        <f>SUMIFS(#REF!,#REF!,MRA_Capacity_Credits!AY$4)</f>
        <v>#REF!</v>
      </c>
      <c r="AZ10" s="15" t="e">
        <f>SUMIFS(#REF!,#REF!,MRA_Capacity_Credits!AZ$4)</f>
        <v>#REF!</v>
      </c>
      <c r="BA10" s="15" t="e">
        <f>SUMIFS(#REF!,#REF!,MRA_Capacity_Credits!BA$4)</f>
        <v>#REF!</v>
      </c>
      <c r="BB10" s="15" t="e">
        <f>SUMIFS(#REF!,#REF!,MRA_Capacity_Credits!BB$4)</f>
        <v>#REF!</v>
      </c>
      <c r="BC10" s="15" t="e">
        <f>SUMIFS(#REF!,#REF!,MRA_Capacity_Credits!BC$4)</f>
        <v>#REF!</v>
      </c>
      <c r="BD10" s="15" t="e">
        <f>SUMIFS(#REF!,#REF!,MRA_Capacity_Credits!BD$4)</f>
        <v>#REF!</v>
      </c>
      <c r="BE10" s="15" t="e">
        <f>SUMIFS(#REF!,#REF!,MRA_Capacity_Credits!BE$4)</f>
        <v>#REF!</v>
      </c>
      <c r="BF10" s="15" t="e">
        <f>SUMIFS(#REF!,#REF!,MRA_Capacity_Credits!BF$4)</f>
        <v>#REF!</v>
      </c>
      <c r="BG10" s="15" t="e">
        <f>SUMIFS(#REF!,#REF!,MRA_Capacity_Credits!BG$4)</f>
        <v>#REF!</v>
      </c>
      <c r="BH10" s="15" t="e">
        <f>SUMIFS(#REF!,#REF!,MRA_Capacity_Credits!BH$4)</f>
        <v>#REF!</v>
      </c>
      <c r="BI10" s="15" t="e">
        <f>SUMIFS(#REF!,#REF!,MRA_Capacity_Credits!BI$4)</f>
        <v>#REF!</v>
      </c>
      <c r="BJ10" s="15" t="e">
        <f>SUMIFS(#REF!,#REF!,MRA_Capacity_Credits!BJ$4)</f>
        <v>#REF!</v>
      </c>
      <c r="BK10" s="15" t="e">
        <f>SUMIFS(#REF!,#REF!,MRA_Capacity_Credits!BK$4)</f>
        <v>#REF!</v>
      </c>
      <c r="BL10" s="15" t="e">
        <f>SUMIFS(#REF!,#REF!,MRA_Capacity_Credits!BL$4)</f>
        <v>#REF!</v>
      </c>
      <c r="BM10" s="15" t="e">
        <f>SUMIFS(#REF!,#REF!,MRA_Capacity_Credits!BM$4)</f>
        <v>#REF!</v>
      </c>
      <c r="BN10" s="15" t="e">
        <f>SUMIFS(#REF!,#REF!,MRA_Capacity_Credits!BN$4)</f>
        <v>#REF!</v>
      </c>
      <c r="BO10" s="15" t="e">
        <f>SUMIFS(#REF!,#REF!,MRA_Capacity_Credits!BO$4)</f>
        <v>#REF!</v>
      </c>
      <c r="BP10" s="15" t="e">
        <f>SUMIFS(#REF!,#REF!,MRA_Capacity_Credits!BP$4)</f>
        <v>#REF!</v>
      </c>
      <c r="BQ10" s="15" t="e">
        <f>SUMIFS(#REF!,#REF!,MRA_Capacity_Credits!BQ$4)</f>
        <v>#REF!</v>
      </c>
      <c r="BR10" s="15" t="e">
        <f>SUMIFS(#REF!,#REF!,MRA_Capacity_Credits!BR$4)</f>
        <v>#REF!</v>
      </c>
      <c r="BS10" s="15" t="e">
        <f>SUMIFS(#REF!,#REF!,MRA_Capacity_Credits!BS$4)</f>
        <v>#REF!</v>
      </c>
      <c r="BT10" s="15" t="e">
        <f>SUMIFS(#REF!,#REF!,MRA_Capacity_Credits!BT$4)</f>
        <v>#REF!</v>
      </c>
      <c r="BU10" s="15" t="e">
        <f>SUMIFS(#REF!,#REF!,MRA_Capacity_Credits!BU$4)</f>
        <v>#REF!</v>
      </c>
      <c r="BV10" s="15" t="e">
        <f>SUMIFS(#REF!,#REF!,MRA_Capacity_Credits!BV$4)</f>
        <v>#REF!</v>
      </c>
      <c r="BW10" s="15" t="e">
        <f>SUMIFS(#REF!,#REF!,MRA_Capacity_Credits!BW$4)</f>
        <v>#REF!</v>
      </c>
      <c r="BX10" s="15" t="e">
        <f>SUMIFS(#REF!,#REF!,MRA_Capacity_Credits!BX$4)</f>
        <v>#REF!</v>
      </c>
      <c r="BY10" s="15" t="e">
        <f>SUMIFS(#REF!,#REF!,MRA_Capacity_Credits!BY$4)</f>
        <v>#REF!</v>
      </c>
      <c r="BZ10" s="15" t="e">
        <f>SUMIFS(#REF!,#REF!,MRA_Capacity_Credits!BZ$4)</f>
        <v>#REF!</v>
      </c>
      <c r="CA10" s="15" t="e">
        <f>SUMIFS(#REF!,#REF!,MRA_Capacity_Credits!CA$4)</f>
        <v>#REF!</v>
      </c>
      <c r="CB10" s="15" t="e">
        <f>SUMIFS(#REF!,#REF!,MRA_Capacity_Credits!CB$4)</f>
        <v>#REF!</v>
      </c>
      <c r="CC10" s="15" t="e">
        <f>SUMIFS(#REF!,#REF!,MRA_Capacity_Credits!CC$4)</f>
        <v>#REF!</v>
      </c>
      <c r="CD10" s="15" t="e">
        <f>SUMIFS(#REF!,#REF!,MRA_Capacity_Credits!CD$4)</f>
        <v>#REF!</v>
      </c>
      <c r="CE10" s="15" t="e">
        <f>SUMIFS(#REF!,#REF!,MRA_Capacity_Credits!CE$4)</f>
        <v>#REF!</v>
      </c>
      <c r="CF10" s="15" t="e">
        <f>SUMIFS(#REF!,#REF!,MRA_Capacity_Credits!CF$4)</f>
        <v>#REF!</v>
      </c>
      <c r="CG10" s="15" t="e">
        <f>SUMIFS(#REF!,#REF!,MRA_Capacity_Credits!CG$4)</f>
        <v>#REF!</v>
      </c>
      <c r="CH10" s="15" t="e">
        <f>SUMIFS(#REF!,#REF!,MRA_Capacity_Credits!CH$4)</f>
        <v>#REF!</v>
      </c>
      <c r="CI10" s="15" t="e">
        <f>SUMIFS(#REF!,#REF!,MRA_Capacity_Credits!CI$4)</f>
        <v>#REF!</v>
      </c>
      <c r="CJ10" s="15" t="e">
        <f>SUMIFS(#REF!,#REF!,MRA_Capacity_Credits!CJ$4)</f>
        <v>#REF!</v>
      </c>
      <c r="CK10" s="15" t="e">
        <f>SUMIFS(#REF!,#REF!,MRA_Capacity_Credits!CK$4)</f>
        <v>#REF!</v>
      </c>
      <c r="CL10" s="15" t="e">
        <f>SUMIFS(#REF!,#REF!,MRA_Capacity_Credits!CL$4)</f>
        <v>#REF!</v>
      </c>
      <c r="CM10" s="15" t="e">
        <f>SUMIFS(#REF!,#REF!,MRA_Capacity_Credits!CM$4)</f>
        <v>#REF!</v>
      </c>
      <c r="CN10" s="15" t="e">
        <f>SUMIFS(#REF!,#REF!,MRA_Capacity_Credits!CN$4)</f>
        <v>#REF!</v>
      </c>
      <c r="CO10" s="15" t="e">
        <f>SUMIFS(#REF!,#REF!,MRA_Capacity_Credits!CO$4)</f>
        <v>#REF!</v>
      </c>
      <c r="CP10" s="15" t="e">
        <f>SUMIFS(#REF!,#REF!,MRA_Capacity_Credits!CP$4)</f>
        <v>#REF!</v>
      </c>
      <c r="CQ10" s="15" t="e">
        <f>SUMIFS(#REF!,#REF!,MRA_Capacity_Credits!CQ$4)</f>
        <v>#REF!</v>
      </c>
      <c r="CR10" s="15" t="e">
        <f>SUMIFS(#REF!,#REF!,MRA_Capacity_Credits!CR$4)</f>
        <v>#REF!</v>
      </c>
      <c r="CS10" s="15" t="e">
        <f>SUMIFS(#REF!,#REF!,MRA_Capacity_Credits!CS$4)</f>
        <v>#REF!</v>
      </c>
      <c r="CT10" s="15" t="e">
        <f>SUMIFS(#REF!,#REF!,MRA_Capacity_Credits!CT$4)</f>
        <v>#REF!</v>
      </c>
      <c r="CU10" s="15" t="e">
        <f>SUMIFS(#REF!,#REF!,MRA_Capacity_Credits!CU$4)</f>
        <v>#REF!</v>
      </c>
      <c r="CV10" s="15" t="e">
        <f>SUMIFS(#REF!,#REF!,MRA_Capacity_Credits!CV$4)</f>
        <v>#REF!</v>
      </c>
      <c r="CW10" s="15" t="e">
        <f>SUMIFS(#REF!,#REF!,MRA_Capacity_Credits!CW$4)</f>
        <v>#REF!</v>
      </c>
      <c r="CX10" s="15" t="e">
        <f>SUMIFS(#REF!,#REF!,MRA_Capacity_Credits!CX$4)</f>
        <v>#REF!</v>
      </c>
      <c r="CY10" s="15" t="e">
        <f>SUMIFS(#REF!,#REF!,MRA_Capacity_Credits!CY$4)</f>
        <v>#REF!</v>
      </c>
      <c r="CZ10" s="15" t="e">
        <f>SUMIFS(#REF!,#REF!,MRA_Capacity_Credits!CZ$4)</f>
        <v>#REF!</v>
      </c>
      <c r="DA10" s="15" t="e">
        <f>SUMIFS(#REF!,#REF!,MRA_Capacity_Credits!DA$4)</f>
        <v>#REF!</v>
      </c>
      <c r="DB10" s="15" t="e">
        <f>SUMIFS(#REF!,#REF!,MRA_Capacity_Credits!DB$4)</f>
        <v>#REF!</v>
      </c>
      <c r="DC10" s="15" t="e">
        <f>SUMIFS(#REF!,#REF!,MRA_Capacity_Credits!DC$4)</f>
        <v>#REF!</v>
      </c>
      <c r="DD10" s="15" t="e">
        <f>SUMIFS(#REF!,#REF!,MRA_Capacity_Credits!DD$4)</f>
        <v>#REF!</v>
      </c>
      <c r="DE10" s="15" t="e">
        <f>SUMIFS(#REF!,#REF!,MRA_Capacity_Credits!DE$4)</f>
        <v>#REF!</v>
      </c>
      <c r="DF10" s="15" t="e">
        <f>SUMIFS(#REF!,#REF!,MRA_Capacity_Credits!DF$4)</f>
        <v>#REF!</v>
      </c>
      <c r="DG10" s="15" t="e">
        <f>SUMIFS(#REF!,#REF!,MRA_Capacity_Credits!DG$4)</f>
        <v>#REF!</v>
      </c>
      <c r="DH10" s="15" t="e">
        <f>SUMIFS(#REF!,#REF!,MRA_Capacity_Credits!DH$4)</f>
        <v>#REF!</v>
      </c>
      <c r="DI10" s="15" t="e">
        <f>SUMIFS(#REF!,#REF!,MRA_Capacity_Credits!DI$4)</f>
        <v>#REF!</v>
      </c>
      <c r="DJ10" s="15" t="e">
        <f>SUMIFS(#REF!,#REF!,MRA_Capacity_Credits!DJ$4)</f>
        <v>#REF!</v>
      </c>
      <c r="DK10" s="15" t="e">
        <f>SUMIFS(#REF!,#REF!,MRA_Capacity_Credits!DK$4)</f>
        <v>#REF!</v>
      </c>
      <c r="DL10" s="15" t="e">
        <f>SUMIFS(#REF!,#REF!,MRA_Capacity_Credits!DL$4)</f>
        <v>#REF!</v>
      </c>
      <c r="DM10" s="15" t="e">
        <f>SUMIFS(#REF!,#REF!,MRA_Capacity_Credits!DM$4)</f>
        <v>#REF!</v>
      </c>
      <c r="DN10" s="15" t="e">
        <f>SUMIFS(#REF!,#REF!,MRA_Capacity_Credits!DN$4)</f>
        <v>#REF!</v>
      </c>
      <c r="DO10" s="15" t="e">
        <f>SUMIFS(#REF!,#REF!,MRA_Capacity_Credits!DO$4)</f>
        <v>#REF!</v>
      </c>
      <c r="DP10" s="15" t="e">
        <f>SUMIFS(#REF!,#REF!,MRA_Capacity_Credits!DP$4)</f>
        <v>#REF!</v>
      </c>
      <c r="DQ10" s="15" t="e">
        <f>SUMIFS(#REF!,#REF!,MRA_Capacity_Credits!DQ$4)</f>
        <v>#REF!</v>
      </c>
      <c r="DR10" s="15" t="e">
        <f>SUMIFS(#REF!,#REF!,MRA_Capacity_Credits!DR$4)</f>
        <v>#REF!</v>
      </c>
      <c r="DS10" s="15" t="e">
        <f>SUMIFS(#REF!,#REF!,MRA_Capacity_Credits!DS$4)</f>
        <v>#REF!</v>
      </c>
      <c r="DT10" s="15" t="e">
        <f>SUMIFS(#REF!,#REF!,MRA_Capacity_Credits!DT$4)</f>
        <v>#REF!</v>
      </c>
      <c r="DU10" s="15" t="e">
        <f>SUMIFS(#REF!,#REF!,MRA_Capacity_Credits!DU$4)</f>
        <v>#REF!</v>
      </c>
      <c r="DV10" s="15" t="e">
        <f>SUMIFS(#REF!,#REF!,MRA_Capacity_Credits!DV$4)</f>
        <v>#REF!</v>
      </c>
      <c r="DW10" s="15" t="e">
        <f>SUMIFS(#REF!,#REF!,MRA_Capacity_Credits!DW$4)</f>
        <v>#REF!</v>
      </c>
      <c r="DX10" s="15" t="e">
        <f>SUMIFS(#REF!,#REF!,MRA_Capacity_Credits!DX$4)</f>
        <v>#REF!</v>
      </c>
      <c r="DY10" s="15" t="e">
        <f>SUMIFS(#REF!,#REF!,MRA_Capacity_Credits!DY$4)</f>
        <v>#REF!</v>
      </c>
      <c r="DZ10" s="15" t="e">
        <f>SUMIFS(#REF!,#REF!,MRA_Capacity_Credits!DZ$4)</f>
        <v>#REF!</v>
      </c>
      <c r="EA10" s="15" t="e">
        <f>SUMIFS(#REF!,#REF!,MRA_Capacity_Credits!EA$4)</f>
        <v>#REF!</v>
      </c>
      <c r="EB10" s="15" t="e">
        <f>SUMIFS(#REF!,#REF!,MRA_Capacity_Credits!EB$4)</f>
        <v>#REF!</v>
      </c>
      <c r="EC10" s="15" t="e">
        <f>SUMIFS(#REF!,#REF!,MRA_Capacity_Credits!EC$4)</f>
        <v>#REF!</v>
      </c>
      <c r="ED10" s="15" t="e">
        <f>SUMIFS(#REF!,#REF!,MRA_Capacity_Credits!ED$4)</f>
        <v>#REF!</v>
      </c>
      <c r="EE10" s="15" t="e">
        <f>SUMIFS(#REF!,#REF!,MRA_Capacity_Credits!EE$4)</f>
        <v>#REF!</v>
      </c>
      <c r="EF10" s="15" t="e">
        <f>SUMIFS(#REF!,#REF!,MRA_Capacity_Credits!EF$4)</f>
        <v>#REF!</v>
      </c>
      <c r="EG10" s="15" t="e">
        <f>SUMIFS(#REF!,#REF!,MRA_Capacity_Credits!EG$4)</f>
        <v>#REF!</v>
      </c>
      <c r="EH10" s="15" t="e">
        <f>SUMIFS(#REF!,#REF!,MRA_Capacity_Credits!EH$4)</f>
        <v>#REF!</v>
      </c>
      <c r="EI10" s="15" t="e">
        <f>SUMIFS(#REF!,#REF!,MRA_Capacity_Credits!EI$4)</f>
        <v>#REF!</v>
      </c>
      <c r="EJ10" s="15" t="e">
        <f>SUMIFS(#REF!,#REF!,MRA_Capacity_Credits!EJ$4)</f>
        <v>#REF!</v>
      </c>
      <c r="EK10" s="15" t="e">
        <f>SUMIFS(#REF!,#REF!,MRA_Capacity_Credits!EK$4)</f>
        <v>#REF!</v>
      </c>
      <c r="EL10" s="15" t="e">
        <f>SUMIFS(#REF!,#REF!,MRA_Capacity_Credits!EL$4)</f>
        <v>#REF!</v>
      </c>
      <c r="EM10" s="15" t="e">
        <f>SUMIFS(#REF!,#REF!,MRA_Capacity_Credits!EM$4)</f>
        <v>#REF!</v>
      </c>
      <c r="EN10" s="15" t="e">
        <f>SUMIFS(#REF!,#REF!,MRA_Capacity_Credits!EN$4)</f>
        <v>#REF!</v>
      </c>
      <c r="EO10" s="15" t="e">
        <f>SUMIFS(#REF!,#REF!,MRA_Capacity_Credits!EO$4)</f>
        <v>#REF!</v>
      </c>
      <c r="EP10" s="15" t="e">
        <f>SUMIFS(#REF!,#REF!,MRA_Capacity_Credits!EP$4)</f>
        <v>#REF!</v>
      </c>
      <c r="EQ10" s="15" t="e">
        <f>SUMIFS(#REF!,#REF!,MRA_Capacity_Credits!EQ$4)</f>
        <v>#REF!</v>
      </c>
      <c r="ER10" s="15" t="e">
        <f>SUMIFS(#REF!,#REF!,MRA_Capacity_Credits!ER$4)</f>
        <v>#REF!</v>
      </c>
      <c r="ES10" s="15" t="e">
        <f>SUMIFS(#REF!,#REF!,MRA_Capacity_Credits!ES$4)</f>
        <v>#REF!</v>
      </c>
      <c r="ET10" s="15" t="e">
        <f>SUMIFS(#REF!,#REF!,MRA_Capacity_Credits!ET$4)</f>
        <v>#REF!</v>
      </c>
      <c r="EU10" s="15" t="e">
        <f>SUMIFS(#REF!,#REF!,MRA_Capacity_Credits!EU$4)</f>
        <v>#REF!</v>
      </c>
      <c r="EV10" s="15" t="e">
        <f>SUMIFS(#REF!,#REF!,MRA_Capacity_Credits!EV$4)</f>
        <v>#REF!</v>
      </c>
      <c r="EW10" s="15" t="e">
        <f>SUMIFS(#REF!,#REF!,MRA_Capacity_Credits!EW$4)</f>
        <v>#REF!</v>
      </c>
      <c r="EX10" s="15" t="e">
        <f>SUMIFS(#REF!,#REF!,MRA_Capacity_Credits!EX$4)</f>
        <v>#REF!</v>
      </c>
      <c r="EY10" s="15" t="e">
        <f>SUMIFS(#REF!,#REF!,MRA_Capacity_Credits!EY$4)</f>
        <v>#REF!</v>
      </c>
      <c r="EZ10" s="15" t="e">
        <f>SUMIFS(#REF!,#REF!,MRA_Capacity_Credits!EZ$4)</f>
        <v>#REF!</v>
      </c>
      <c r="FA10" s="15" t="e">
        <f>SUMIFS(#REF!,#REF!,MRA_Capacity_Credits!FA$4)</f>
        <v>#REF!</v>
      </c>
      <c r="FB10" s="15" t="e">
        <f>SUMIFS(#REF!,#REF!,MRA_Capacity_Credits!FB$4)</f>
        <v>#REF!</v>
      </c>
      <c r="FC10" s="15" t="e">
        <f>SUMIFS(#REF!,#REF!,MRA_Capacity_Credits!FC$4)</f>
        <v>#REF!</v>
      </c>
      <c r="FD10" s="15" t="e">
        <f>SUMIFS(#REF!,#REF!,MRA_Capacity_Credits!FD$4)</f>
        <v>#REF!</v>
      </c>
      <c r="FE10" s="15" t="e">
        <f>SUMIFS(#REF!,#REF!,MRA_Capacity_Credits!FE$4)</f>
        <v>#REF!</v>
      </c>
      <c r="FF10" s="15" t="e">
        <f>SUMIFS(#REF!,#REF!,MRA_Capacity_Credits!FF$4)</f>
        <v>#REF!</v>
      </c>
      <c r="FG10" s="15" t="e">
        <f>SUMIFS(#REF!,#REF!,MRA_Capacity_Credits!FG$4)</f>
        <v>#REF!</v>
      </c>
      <c r="FH10" s="15" t="e">
        <f>SUMIFS(#REF!,#REF!,MRA_Capacity_Credits!FH$4)</f>
        <v>#REF!</v>
      </c>
      <c r="FI10" s="15" t="e">
        <f>SUMIFS(#REF!,#REF!,MRA_Capacity_Credits!FI$4)</f>
        <v>#REF!</v>
      </c>
      <c r="FJ10" s="15" t="e">
        <f>SUMIFS(#REF!,#REF!,MRA_Capacity_Credits!FJ$4)</f>
        <v>#REF!</v>
      </c>
      <c r="FK10" s="15" t="e">
        <f>SUMIFS(#REF!,#REF!,MRA_Capacity_Credits!FK$4)</f>
        <v>#REF!</v>
      </c>
      <c r="FL10" s="15" t="e">
        <f>SUMIFS(#REF!,#REF!,MRA_Capacity_Credits!FL$4)</f>
        <v>#REF!</v>
      </c>
      <c r="FM10" s="15" t="e">
        <f>SUMIFS(#REF!,#REF!,MRA_Capacity_Credits!FM$4)</f>
        <v>#REF!</v>
      </c>
      <c r="FN10" s="15" t="e">
        <f>SUMIFS(#REF!,#REF!,MRA_Capacity_Credits!FN$4)</f>
        <v>#REF!</v>
      </c>
      <c r="FO10" s="15" t="e">
        <f>SUMIFS(#REF!,#REF!,MRA_Capacity_Credits!FO$4)</f>
        <v>#REF!</v>
      </c>
      <c r="FP10" s="15" t="e">
        <f>SUMIFS(#REF!,#REF!,MRA_Capacity_Credits!FP$4)</f>
        <v>#REF!</v>
      </c>
      <c r="FQ10" s="15" t="e">
        <f>SUMIFS(#REF!,#REF!,MRA_Capacity_Credits!FQ$4)</f>
        <v>#REF!</v>
      </c>
      <c r="FR10" s="15" t="e">
        <f>SUMIFS(#REF!,#REF!,MRA_Capacity_Credits!FR$4)</f>
        <v>#REF!</v>
      </c>
      <c r="FS10" s="15" t="e">
        <f>SUMIFS(#REF!,#REF!,MRA_Capacity_Credits!FS$4)</f>
        <v>#REF!</v>
      </c>
      <c r="FT10" s="15" t="e">
        <f>SUMIFS(#REF!,#REF!,MRA_Capacity_Credits!FT$4)</f>
        <v>#REF!</v>
      </c>
      <c r="FU10" s="15" t="e">
        <f>SUMIFS(#REF!,#REF!,MRA_Capacity_Credits!FU$4)</f>
        <v>#REF!</v>
      </c>
      <c r="FV10" s="15" t="e">
        <f>SUMIFS(#REF!,#REF!,MRA_Capacity_Credits!FV$4)</f>
        <v>#REF!</v>
      </c>
      <c r="FW10" s="15" t="e">
        <f>SUMIFS(#REF!,#REF!,MRA_Capacity_Credits!FW$4)</f>
        <v>#REF!</v>
      </c>
      <c r="FX10" s="15" t="e">
        <f>SUMIFS(#REF!,#REF!,MRA_Capacity_Credits!FX$4)</f>
        <v>#REF!</v>
      </c>
      <c r="FY10" s="15" t="e">
        <f>SUMIFS(#REF!,#REF!,MRA_Capacity_Credits!FY$4)</f>
        <v>#REF!</v>
      </c>
      <c r="FZ10" s="15" t="e">
        <f>SUMIFS(#REF!,#REF!,MRA_Capacity_Credits!FZ$4)</f>
        <v>#REF!</v>
      </c>
      <c r="GA10" s="15" t="e">
        <f>SUMIFS(#REF!,#REF!,MRA_Capacity_Credits!GA$4)</f>
        <v>#REF!</v>
      </c>
      <c r="GB10" s="15" t="e">
        <f>SUMIFS(#REF!,#REF!,MRA_Capacity_Credits!GB$4)</f>
        <v>#REF!</v>
      </c>
      <c r="GC10" s="15" t="e">
        <f>SUMIFS(#REF!,#REF!,MRA_Capacity_Credits!GC$4)</f>
        <v>#REF!</v>
      </c>
      <c r="GD10" s="15" t="e">
        <f>SUMIFS(#REF!,#REF!,MRA_Capacity_Credits!GD$4)</f>
        <v>#REF!</v>
      </c>
      <c r="GE10" s="15" t="e">
        <f>SUMIFS(#REF!,#REF!,MRA_Capacity_Credits!GE$4)</f>
        <v>#REF!</v>
      </c>
      <c r="GF10" s="15" t="e">
        <f>SUMIFS(#REF!,#REF!,MRA_Capacity_Credits!GF$4)</f>
        <v>#REF!</v>
      </c>
      <c r="GG10" s="15" t="e">
        <f>SUMIFS(#REF!,#REF!,MRA_Capacity_Credits!GG$4)</f>
        <v>#REF!</v>
      </c>
      <c r="GH10" s="15" t="e">
        <f>SUMIFS(#REF!,#REF!,MRA_Capacity_Credits!GH$4)</f>
        <v>#REF!</v>
      </c>
      <c r="GI10" s="15" t="e">
        <f>SUMIFS(#REF!,#REF!,MRA_Capacity_Credits!GI$4)</f>
        <v>#REF!</v>
      </c>
      <c r="GJ10" s="15" t="e">
        <f>SUMIFS(#REF!,#REF!,MRA_Capacity_Credits!GJ$4)</f>
        <v>#REF!</v>
      </c>
      <c r="GK10" s="15" t="e">
        <f>SUMIFS(#REF!,#REF!,MRA_Capacity_Credits!GK$4)</f>
        <v>#REF!</v>
      </c>
      <c r="GL10" s="15" t="e">
        <f>SUMIFS(#REF!,#REF!,MRA_Capacity_Credits!GL$4)</f>
        <v>#REF!</v>
      </c>
      <c r="GM10" s="15" t="e">
        <f>SUMIFS(#REF!,#REF!,MRA_Capacity_Credits!GM$4)</f>
        <v>#REF!</v>
      </c>
      <c r="GN10" s="15" t="e">
        <f>SUMIFS(#REF!,#REF!,MRA_Capacity_Credits!GN$4)</f>
        <v>#REF!</v>
      </c>
      <c r="GO10" s="15" t="e">
        <f>SUMIFS(#REF!,#REF!,MRA_Capacity_Credits!GO$4)</f>
        <v>#REF!</v>
      </c>
      <c r="GP10" s="15" t="e">
        <f>SUMIFS(#REF!,#REF!,MRA_Capacity_Credits!GP$4)</f>
        <v>#REF!</v>
      </c>
      <c r="GQ10" s="15" t="e">
        <f>SUMIFS(#REF!,#REF!,MRA_Capacity_Credits!GQ$4)</f>
        <v>#REF!</v>
      </c>
      <c r="GR10" s="15" t="e">
        <f>SUMIFS(#REF!,#REF!,MRA_Capacity_Credits!GR$4)</f>
        <v>#REF!</v>
      </c>
      <c r="GS10" s="15" t="e">
        <f>SUMIFS(#REF!,#REF!,MRA_Capacity_Credits!GS$4)</f>
        <v>#REF!</v>
      </c>
      <c r="GT10" s="15" t="e">
        <f>SUMIFS(#REF!,#REF!,MRA_Capacity_Credits!GT$4)</f>
        <v>#REF!</v>
      </c>
      <c r="GU10" s="15" t="e">
        <f>SUMIFS(#REF!,#REF!,MRA_Capacity_Credits!GU$4)</f>
        <v>#REF!</v>
      </c>
      <c r="GV10" s="15" t="e">
        <f>SUMIFS(#REF!,#REF!,MRA_Capacity_Credits!GV$4)</f>
        <v>#REF!</v>
      </c>
      <c r="GW10" s="15" t="e">
        <f>SUMIFS(#REF!,#REF!,MRA_Capacity_Credits!GW$4)</f>
        <v>#REF!</v>
      </c>
      <c r="GX10" s="15" t="e">
        <f>SUMIFS(#REF!,#REF!,MRA_Capacity_Credits!GX$4)</f>
        <v>#REF!</v>
      </c>
      <c r="GY10" s="15" t="e">
        <f>SUMIFS(#REF!,#REF!,MRA_Capacity_Credits!GY$4)</f>
        <v>#REF!</v>
      </c>
      <c r="GZ10" s="15" t="e">
        <f>SUMIFS(#REF!,#REF!,MRA_Capacity_Credits!GZ$4)</f>
        <v>#REF!</v>
      </c>
      <c r="HA10" s="15" t="e">
        <f>SUMIFS(#REF!,#REF!,MRA_Capacity_Credits!HA$4)</f>
        <v>#REF!</v>
      </c>
      <c r="HB10" s="15" t="e">
        <f>SUMIFS(#REF!,#REF!,MRA_Capacity_Credits!HB$4)</f>
        <v>#REF!</v>
      </c>
      <c r="HC10" s="15" t="e">
        <f>SUMIFS(#REF!,#REF!,MRA_Capacity_Credits!HC$4)</f>
        <v>#REF!</v>
      </c>
      <c r="HD10" s="15" t="e">
        <f>SUMIFS(#REF!,#REF!,MRA_Capacity_Credits!HD$4)</f>
        <v>#REF!</v>
      </c>
      <c r="HE10" s="15" t="e">
        <f>SUMIFS(#REF!,#REF!,MRA_Capacity_Credits!HE$4)</f>
        <v>#REF!</v>
      </c>
      <c r="HF10" s="15" t="e">
        <f>SUMIFS(#REF!,#REF!,MRA_Capacity_Credits!HF$4)</f>
        <v>#REF!</v>
      </c>
      <c r="HG10" s="15" t="e">
        <f>SUMIFS(#REF!,#REF!,MRA_Capacity_Credits!HG$4)</f>
        <v>#REF!</v>
      </c>
      <c r="HH10" s="15" t="e">
        <f>SUMIFS(#REF!,#REF!,MRA_Capacity_Credits!HH$4)</f>
        <v>#REF!</v>
      </c>
      <c r="HI10" s="15" t="e">
        <f>SUMIFS(#REF!,#REF!,MRA_Capacity_Credits!HI$4)</f>
        <v>#REF!</v>
      </c>
      <c r="HJ10" s="15" t="e">
        <f>SUMIFS(#REF!,#REF!,MRA_Capacity_Credits!HJ$4)</f>
        <v>#REF!</v>
      </c>
      <c r="HK10" s="15" t="e">
        <f>SUMIFS(#REF!,#REF!,MRA_Capacity_Credits!HK$4)</f>
        <v>#REF!</v>
      </c>
      <c r="HL10" s="15" t="e">
        <f>SUMIFS(#REF!,#REF!,MRA_Capacity_Credits!HL$4)</f>
        <v>#REF!</v>
      </c>
      <c r="HM10" s="15" t="e">
        <f>SUMIFS(#REF!,#REF!,MRA_Capacity_Credits!HM$4)</f>
        <v>#REF!</v>
      </c>
      <c r="HN10" s="15" t="e">
        <f>SUMIFS(#REF!,#REF!,MRA_Capacity_Credits!HN$4)</f>
        <v>#REF!</v>
      </c>
      <c r="HO10" s="15" t="e">
        <f>SUMIFS(#REF!,#REF!,MRA_Capacity_Credits!HO$4)</f>
        <v>#REF!</v>
      </c>
      <c r="HP10" s="15" t="e">
        <f>SUMIFS(#REF!,#REF!,MRA_Capacity_Credits!HP$4)</f>
        <v>#REF!</v>
      </c>
      <c r="HQ10" s="15" t="e">
        <f>SUMIFS(#REF!,#REF!,MRA_Capacity_Credits!HQ$4)</f>
        <v>#REF!</v>
      </c>
      <c r="HR10" s="15" t="e">
        <f>SUMIFS(#REF!,#REF!,MRA_Capacity_Credits!HR$4)</f>
        <v>#REF!</v>
      </c>
      <c r="HS10" s="15" t="e">
        <f>SUMIFS(#REF!,#REF!,MRA_Capacity_Credits!HS$4)</f>
        <v>#REF!</v>
      </c>
      <c r="HT10" s="15" t="e">
        <f>SUMIFS(#REF!,#REF!,MRA_Capacity_Credits!HT$4)</f>
        <v>#REF!</v>
      </c>
      <c r="HU10" s="15" t="e">
        <f>SUMIFS(#REF!,#REF!,MRA_Capacity_Credits!HU$4)</f>
        <v>#REF!</v>
      </c>
      <c r="HV10" s="15" t="e">
        <f>SUMIFS(#REF!,#REF!,MRA_Capacity_Credits!HV$4)</f>
        <v>#REF!</v>
      </c>
      <c r="HW10" s="15" t="e">
        <f>SUMIFS(#REF!,#REF!,MRA_Capacity_Credits!HW$4)</f>
        <v>#REF!</v>
      </c>
      <c r="HX10" s="15" t="e">
        <f>SUMIFS(#REF!,#REF!,MRA_Capacity_Credits!HX$4)</f>
        <v>#REF!</v>
      </c>
      <c r="HY10" s="15" t="e">
        <f>SUMIFS(#REF!,#REF!,MRA_Capacity_Credits!HY$4)</f>
        <v>#REF!</v>
      </c>
      <c r="HZ10" s="15" t="e">
        <f>SUMIFS(#REF!,#REF!,MRA_Capacity_Credits!HZ$4)</f>
        <v>#REF!</v>
      </c>
      <c r="IA10" s="15" t="e">
        <f>SUMIFS(#REF!,#REF!,MRA_Capacity_Credits!IA$4)</f>
        <v>#REF!</v>
      </c>
      <c r="IB10" s="15" t="e">
        <f>SUMIFS(#REF!,#REF!,MRA_Capacity_Credits!IB$4)</f>
        <v>#REF!</v>
      </c>
      <c r="IC10" s="15" t="e">
        <f>SUMIFS(#REF!,#REF!,MRA_Capacity_Credits!IC$4)</f>
        <v>#REF!</v>
      </c>
      <c r="ID10" s="15" t="e">
        <f>SUMIFS(#REF!,#REF!,MRA_Capacity_Credits!ID$4)</f>
        <v>#REF!</v>
      </c>
      <c r="IE10" s="15" t="e">
        <f>SUMIFS(#REF!,#REF!,MRA_Capacity_Credits!IE$4)</f>
        <v>#REF!</v>
      </c>
      <c r="IF10" s="15" t="e">
        <f>SUMIFS(#REF!,#REF!,MRA_Capacity_Credits!IF$4)</f>
        <v>#REF!</v>
      </c>
      <c r="IG10" s="15" t="e">
        <f>SUMIFS(#REF!,#REF!,MRA_Capacity_Credits!IG$4)</f>
        <v>#REF!</v>
      </c>
      <c r="IH10" s="15" t="e">
        <f>SUMIFS(#REF!,#REF!,MRA_Capacity_Credits!IH$4)</f>
        <v>#REF!</v>
      </c>
      <c r="II10" s="15" t="e">
        <f>SUMIFS(#REF!,#REF!,MRA_Capacity_Credits!II$4)</f>
        <v>#REF!</v>
      </c>
      <c r="IJ10" s="15" t="e">
        <f>SUMIFS(#REF!,#REF!,MRA_Capacity_Credits!IJ$4)</f>
        <v>#REF!</v>
      </c>
      <c r="IK10" s="15" t="e">
        <f>SUMIFS(#REF!,#REF!,MRA_Capacity_Credits!IK$4)</f>
        <v>#REF!</v>
      </c>
      <c r="IL10" s="15" t="e">
        <f>SUMIFS(#REF!,#REF!,MRA_Capacity_Credits!IL$4)</f>
        <v>#REF!</v>
      </c>
      <c r="IM10" s="15" t="e">
        <f>SUMIFS(#REF!,#REF!,MRA_Capacity_Credits!IM$4)</f>
        <v>#REF!</v>
      </c>
      <c r="IN10" s="15" t="e">
        <f>SUMIFS(#REF!,#REF!,MRA_Capacity_Credits!IN$4)</f>
        <v>#REF!</v>
      </c>
      <c r="IO10" s="15" t="e">
        <f>SUMIFS(#REF!,#REF!,MRA_Capacity_Credits!IO$4)</f>
        <v>#REF!</v>
      </c>
      <c r="IP10" s="15" t="e">
        <f>SUMIFS(#REF!,#REF!,MRA_Capacity_Credits!IP$4)</f>
        <v>#REF!</v>
      </c>
      <c r="IQ10" s="15" t="e">
        <f>SUMIFS(#REF!,#REF!,MRA_Capacity_Credits!IQ$4)</f>
        <v>#REF!</v>
      </c>
      <c r="IR10" s="15" t="e">
        <f>SUMIFS(#REF!,#REF!,MRA_Capacity_Credits!IR$4)</f>
        <v>#REF!</v>
      </c>
      <c r="IS10" s="15" t="e">
        <f>SUMIFS(#REF!,#REF!,MRA_Capacity_Credits!IS$4)</f>
        <v>#REF!</v>
      </c>
      <c r="IT10" s="15" t="e">
        <f>SUMIFS(#REF!,#REF!,MRA_Capacity_Credits!IT$4)</f>
        <v>#REF!</v>
      </c>
      <c r="IU10" s="15" t="e">
        <f>SUMIFS(#REF!,#REF!,MRA_Capacity_Credits!IU$4)</f>
        <v>#REF!</v>
      </c>
      <c r="IV10" s="15" t="e">
        <f>SUMIFS(#REF!,#REF!,MRA_Capacity_Credits!IV$4)</f>
        <v>#REF!</v>
      </c>
      <c r="IW10" s="1"/>
      <c r="IX10" s="19" t="str">
        <f t="shared" si="9"/>
        <v>MRA Clearing Price</v>
      </c>
      <c r="IY10" s="15" t="e">
        <f t="shared" si="10"/>
        <v>#REF!</v>
      </c>
      <c r="IZ10" s="15" t="e">
        <f t="shared" si="10"/>
        <v>#REF!</v>
      </c>
      <c r="JA10" s="15" t="e">
        <f t="shared" si="10"/>
        <v>#REF!</v>
      </c>
      <c r="JB10" s="15" t="e">
        <f t="shared" si="10"/>
        <v>#REF!</v>
      </c>
      <c r="JC10" s="15" t="e">
        <f t="shared" si="10"/>
        <v>#REF!</v>
      </c>
      <c r="JD10" s="15" t="e">
        <f t="shared" si="10"/>
        <v>#REF!</v>
      </c>
      <c r="JE10" s="15" t="e">
        <f t="shared" si="10"/>
        <v>#REF!</v>
      </c>
      <c r="JF10" s="15" t="e">
        <f t="shared" si="10"/>
        <v>#REF!</v>
      </c>
      <c r="JG10" s="15" t="e">
        <f t="shared" si="10"/>
        <v>#REF!</v>
      </c>
      <c r="JH10" s="15" t="e">
        <f t="shared" si="10"/>
        <v>#REF!</v>
      </c>
      <c r="JI10" s="15" t="e">
        <f t="shared" si="10"/>
        <v>#REF!</v>
      </c>
      <c r="JJ10" s="15" t="e">
        <f t="shared" si="10"/>
        <v>#REF!</v>
      </c>
      <c r="JK10" s="15" t="e">
        <f t="shared" si="10"/>
        <v>#REF!</v>
      </c>
      <c r="JL10" s="15" t="e">
        <f t="shared" si="10"/>
        <v>#REF!</v>
      </c>
      <c r="JM10" s="15" t="e">
        <f t="shared" si="10"/>
        <v>#REF!</v>
      </c>
      <c r="JN10" s="15" t="e">
        <f t="shared" si="10"/>
        <v>#REF!</v>
      </c>
      <c r="JO10" s="15" t="e">
        <f t="shared" si="11"/>
        <v>#REF!</v>
      </c>
      <c r="JP10" s="15" t="e">
        <f t="shared" si="11"/>
        <v>#REF!</v>
      </c>
      <c r="JQ10" s="15" t="e">
        <f t="shared" si="11"/>
        <v>#REF!</v>
      </c>
      <c r="JR10" s="15" t="e">
        <f t="shared" si="11"/>
        <v>#REF!</v>
      </c>
      <c r="JS10" s="15" t="e">
        <f t="shared" si="11"/>
        <v>#REF!</v>
      </c>
      <c r="JU10" s="58" t="str">
        <f>_xlfn.CONCAT(C7," ",D10)</f>
        <v>FIEC Diesel MRA Clearing Price</v>
      </c>
    </row>
    <row r="11" spans="2:281" x14ac:dyDescent="0.25">
      <c r="C11" s="3"/>
      <c r="D11" s="19" t="s">
        <v>85</v>
      </c>
      <c r="E11" s="16" t="e">
        <f t="shared" ref="E11:BP11" si="16">-E9*E10</f>
        <v>#REF!</v>
      </c>
      <c r="F11" s="16" t="e">
        <f t="shared" si="16"/>
        <v>#REF!</v>
      </c>
      <c r="G11" s="16" t="e">
        <f t="shared" si="16"/>
        <v>#REF!</v>
      </c>
      <c r="H11" s="16" t="e">
        <f t="shared" si="16"/>
        <v>#REF!</v>
      </c>
      <c r="I11" s="16" t="e">
        <f t="shared" si="16"/>
        <v>#REF!</v>
      </c>
      <c r="J11" s="16" t="e">
        <f t="shared" si="16"/>
        <v>#REF!</v>
      </c>
      <c r="K11" s="16" t="e">
        <f t="shared" si="16"/>
        <v>#REF!</v>
      </c>
      <c r="L11" s="16" t="e">
        <f t="shared" si="16"/>
        <v>#REF!</v>
      </c>
      <c r="M11" s="16" t="e">
        <f t="shared" si="16"/>
        <v>#REF!</v>
      </c>
      <c r="N11" s="16" t="e">
        <f t="shared" si="16"/>
        <v>#REF!</v>
      </c>
      <c r="O11" s="16" t="e">
        <f t="shared" si="16"/>
        <v>#REF!</v>
      </c>
      <c r="P11" s="16" t="e">
        <f t="shared" si="16"/>
        <v>#REF!</v>
      </c>
      <c r="Q11" s="16" t="e">
        <f t="shared" si="16"/>
        <v>#REF!</v>
      </c>
      <c r="R11" s="16" t="e">
        <f t="shared" si="16"/>
        <v>#REF!</v>
      </c>
      <c r="S11" s="16" t="e">
        <f t="shared" si="16"/>
        <v>#REF!</v>
      </c>
      <c r="T11" s="16" t="e">
        <f t="shared" si="16"/>
        <v>#REF!</v>
      </c>
      <c r="U11" s="16" t="e">
        <f t="shared" si="16"/>
        <v>#REF!</v>
      </c>
      <c r="V11" s="16" t="e">
        <f t="shared" si="16"/>
        <v>#REF!</v>
      </c>
      <c r="W11" s="16" t="e">
        <f t="shared" si="16"/>
        <v>#REF!</v>
      </c>
      <c r="X11" s="16" t="e">
        <f t="shared" si="16"/>
        <v>#REF!</v>
      </c>
      <c r="Y11" s="16" t="e">
        <f t="shared" si="16"/>
        <v>#REF!</v>
      </c>
      <c r="Z11" s="16" t="e">
        <f t="shared" si="16"/>
        <v>#REF!</v>
      </c>
      <c r="AA11" s="16" t="e">
        <f t="shared" si="16"/>
        <v>#REF!</v>
      </c>
      <c r="AB11" s="16" t="e">
        <f t="shared" si="16"/>
        <v>#REF!</v>
      </c>
      <c r="AC11" s="16" t="e">
        <f t="shared" si="16"/>
        <v>#REF!</v>
      </c>
      <c r="AD11" s="16" t="e">
        <f t="shared" si="16"/>
        <v>#REF!</v>
      </c>
      <c r="AE11" s="16" t="e">
        <f t="shared" si="16"/>
        <v>#REF!</v>
      </c>
      <c r="AF11" s="16" t="e">
        <f t="shared" si="16"/>
        <v>#REF!</v>
      </c>
      <c r="AG11" s="16" t="e">
        <f t="shared" si="16"/>
        <v>#REF!</v>
      </c>
      <c r="AH11" s="16" t="e">
        <f t="shared" si="16"/>
        <v>#REF!</v>
      </c>
      <c r="AI11" s="16" t="e">
        <f t="shared" si="16"/>
        <v>#REF!</v>
      </c>
      <c r="AJ11" s="16" t="e">
        <f t="shared" si="16"/>
        <v>#REF!</v>
      </c>
      <c r="AK11" s="16" t="e">
        <f t="shared" si="16"/>
        <v>#REF!</v>
      </c>
      <c r="AL11" s="16" t="e">
        <f t="shared" si="16"/>
        <v>#REF!</v>
      </c>
      <c r="AM11" s="16" t="e">
        <f t="shared" si="16"/>
        <v>#REF!</v>
      </c>
      <c r="AN11" s="16" t="e">
        <f t="shared" si="16"/>
        <v>#REF!</v>
      </c>
      <c r="AO11" s="16" t="e">
        <f t="shared" si="16"/>
        <v>#REF!</v>
      </c>
      <c r="AP11" s="16" t="e">
        <f t="shared" si="16"/>
        <v>#REF!</v>
      </c>
      <c r="AQ11" s="16" t="e">
        <f t="shared" si="16"/>
        <v>#REF!</v>
      </c>
      <c r="AR11" s="16" t="e">
        <f t="shared" si="16"/>
        <v>#REF!</v>
      </c>
      <c r="AS11" s="16" t="e">
        <f t="shared" si="16"/>
        <v>#REF!</v>
      </c>
      <c r="AT11" s="16" t="e">
        <f t="shared" si="16"/>
        <v>#REF!</v>
      </c>
      <c r="AU11" s="16" t="e">
        <f t="shared" si="16"/>
        <v>#REF!</v>
      </c>
      <c r="AV11" s="16" t="e">
        <f t="shared" si="16"/>
        <v>#REF!</v>
      </c>
      <c r="AW11" s="16" t="e">
        <f t="shared" si="16"/>
        <v>#REF!</v>
      </c>
      <c r="AX11" s="16" t="e">
        <f t="shared" si="16"/>
        <v>#REF!</v>
      </c>
      <c r="AY11" s="16" t="e">
        <f t="shared" si="16"/>
        <v>#REF!</v>
      </c>
      <c r="AZ11" s="16" t="e">
        <f t="shared" si="16"/>
        <v>#REF!</v>
      </c>
      <c r="BA11" s="16" t="e">
        <f t="shared" si="16"/>
        <v>#REF!</v>
      </c>
      <c r="BB11" s="16" t="e">
        <f t="shared" si="16"/>
        <v>#REF!</v>
      </c>
      <c r="BC11" s="16" t="e">
        <f t="shared" si="16"/>
        <v>#REF!</v>
      </c>
      <c r="BD11" s="16" t="e">
        <f t="shared" si="16"/>
        <v>#REF!</v>
      </c>
      <c r="BE11" s="16" t="e">
        <f t="shared" si="16"/>
        <v>#REF!</v>
      </c>
      <c r="BF11" s="16" t="e">
        <f t="shared" si="16"/>
        <v>#REF!</v>
      </c>
      <c r="BG11" s="16" t="e">
        <f t="shared" si="16"/>
        <v>#REF!</v>
      </c>
      <c r="BH11" s="16" t="e">
        <f t="shared" si="16"/>
        <v>#REF!</v>
      </c>
      <c r="BI11" s="16" t="e">
        <f t="shared" si="16"/>
        <v>#REF!</v>
      </c>
      <c r="BJ11" s="16" t="e">
        <f t="shared" si="16"/>
        <v>#REF!</v>
      </c>
      <c r="BK11" s="16" t="e">
        <f t="shared" si="16"/>
        <v>#REF!</v>
      </c>
      <c r="BL11" s="16" t="e">
        <f t="shared" si="16"/>
        <v>#REF!</v>
      </c>
      <c r="BM11" s="16" t="e">
        <f t="shared" si="16"/>
        <v>#REF!</v>
      </c>
      <c r="BN11" s="16" t="e">
        <f t="shared" si="16"/>
        <v>#REF!</v>
      </c>
      <c r="BO11" s="16" t="e">
        <f t="shared" si="16"/>
        <v>#REF!</v>
      </c>
      <c r="BP11" s="16" t="e">
        <f t="shared" si="16"/>
        <v>#REF!</v>
      </c>
      <c r="BQ11" s="16" t="e">
        <f t="shared" ref="BQ11:EB11" si="17">-BQ9*BQ10</f>
        <v>#REF!</v>
      </c>
      <c r="BR11" s="16" t="e">
        <f t="shared" si="17"/>
        <v>#REF!</v>
      </c>
      <c r="BS11" s="16" t="e">
        <f t="shared" si="17"/>
        <v>#REF!</v>
      </c>
      <c r="BT11" s="16" t="e">
        <f t="shared" si="17"/>
        <v>#REF!</v>
      </c>
      <c r="BU11" s="16" t="e">
        <f t="shared" si="17"/>
        <v>#REF!</v>
      </c>
      <c r="BV11" s="16" t="e">
        <f t="shared" si="17"/>
        <v>#REF!</v>
      </c>
      <c r="BW11" s="16" t="e">
        <f t="shared" si="17"/>
        <v>#REF!</v>
      </c>
      <c r="BX11" s="16" t="e">
        <f t="shared" si="17"/>
        <v>#REF!</v>
      </c>
      <c r="BY11" s="16" t="e">
        <f t="shared" si="17"/>
        <v>#REF!</v>
      </c>
      <c r="BZ11" s="16" t="e">
        <f t="shared" si="17"/>
        <v>#REF!</v>
      </c>
      <c r="CA11" s="16" t="e">
        <f t="shared" si="17"/>
        <v>#REF!</v>
      </c>
      <c r="CB11" s="16" t="e">
        <f t="shared" si="17"/>
        <v>#REF!</v>
      </c>
      <c r="CC11" s="16" t="e">
        <f t="shared" si="17"/>
        <v>#REF!</v>
      </c>
      <c r="CD11" s="16" t="e">
        <f t="shared" si="17"/>
        <v>#REF!</v>
      </c>
      <c r="CE11" s="16" t="e">
        <f t="shared" si="17"/>
        <v>#REF!</v>
      </c>
      <c r="CF11" s="16" t="e">
        <f t="shared" si="17"/>
        <v>#REF!</v>
      </c>
      <c r="CG11" s="16" t="e">
        <f t="shared" si="17"/>
        <v>#REF!</v>
      </c>
      <c r="CH11" s="16" t="e">
        <f t="shared" si="17"/>
        <v>#REF!</v>
      </c>
      <c r="CI11" s="16" t="e">
        <f t="shared" si="17"/>
        <v>#REF!</v>
      </c>
      <c r="CJ11" s="16" t="e">
        <f t="shared" si="17"/>
        <v>#REF!</v>
      </c>
      <c r="CK11" s="16" t="e">
        <f t="shared" si="17"/>
        <v>#REF!</v>
      </c>
      <c r="CL11" s="16" t="e">
        <f t="shared" si="17"/>
        <v>#REF!</v>
      </c>
      <c r="CM11" s="16" t="e">
        <f t="shared" si="17"/>
        <v>#REF!</v>
      </c>
      <c r="CN11" s="16" t="e">
        <f t="shared" si="17"/>
        <v>#REF!</v>
      </c>
      <c r="CO11" s="16" t="e">
        <f t="shared" si="17"/>
        <v>#REF!</v>
      </c>
      <c r="CP11" s="16" t="e">
        <f t="shared" si="17"/>
        <v>#REF!</v>
      </c>
      <c r="CQ11" s="16" t="e">
        <f t="shared" si="17"/>
        <v>#REF!</v>
      </c>
      <c r="CR11" s="16" t="e">
        <f t="shared" si="17"/>
        <v>#REF!</v>
      </c>
      <c r="CS11" s="16" t="e">
        <f t="shared" si="17"/>
        <v>#REF!</v>
      </c>
      <c r="CT11" s="16" t="e">
        <f t="shared" si="17"/>
        <v>#REF!</v>
      </c>
      <c r="CU11" s="16" t="e">
        <f t="shared" si="17"/>
        <v>#REF!</v>
      </c>
      <c r="CV11" s="16" t="e">
        <f t="shared" si="17"/>
        <v>#REF!</v>
      </c>
      <c r="CW11" s="16" t="e">
        <f t="shared" si="17"/>
        <v>#REF!</v>
      </c>
      <c r="CX11" s="16" t="e">
        <f t="shared" si="17"/>
        <v>#REF!</v>
      </c>
      <c r="CY11" s="16" t="e">
        <f t="shared" si="17"/>
        <v>#REF!</v>
      </c>
      <c r="CZ11" s="16" t="e">
        <f t="shared" si="17"/>
        <v>#REF!</v>
      </c>
      <c r="DA11" s="16" t="e">
        <f t="shared" si="17"/>
        <v>#REF!</v>
      </c>
      <c r="DB11" s="16" t="e">
        <f t="shared" si="17"/>
        <v>#REF!</v>
      </c>
      <c r="DC11" s="16" t="e">
        <f t="shared" si="17"/>
        <v>#REF!</v>
      </c>
      <c r="DD11" s="16" t="e">
        <f t="shared" si="17"/>
        <v>#REF!</v>
      </c>
      <c r="DE11" s="16" t="e">
        <f t="shared" si="17"/>
        <v>#REF!</v>
      </c>
      <c r="DF11" s="16" t="e">
        <f t="shared" si="17"/>
        <v>#REF!</v>
      </c>
      <c r="DG11" s="16" t="e">
        <f t="shared" si="17"/>
        <v>#REF!</v>
      </c>
      <c r="DH11" s="16" t="e">
        <f t="shared" si="17"/>
        <v>#REF!</v>
      </c>
      <c r="DI11" s="16" t="e">
        <f t="shared" si="17"/>
        <v>#REF!</v>
      </c>
      <c r="DJ11" s="16" t="e">
        <f t="shared" si="17"/>
        <v>#REF!</v>
      </c>
      <c r="DK11" s="16" t="e">
        <f t="shared" si="17"/>
        <v>#REF!</v>
      </c>
      <c r="DL11" s="16" t="e">
        <f t="shared" si="17"/>
        <v>#REF!</v>
      </c>
      <c r="DM11" s="16" t="e">
        <f t="shared" si="17"/>
        <v>#REF!</v>
      </c>
      <c r="DN11" s="16" t="e">
        <f t="shared" si="17"/>
        <v>#REF!</v>
      </c>
      <c r="DO11" s="16" t="e">
        <f t="shared" si="17"/>
        <v>#REF!</v>
      </c>
      <c r="DP11" s="16" t="e">
        <f t="shared" si="17"/>
        <v>#REF!</v>
      </c>
      <c r="DQ11" s="16" t="e">
        <f t="shared" si="17"/>
        <v>#REF!</v>
      </c>
      <c r="DR11" s="16" t="e">
        <f t="shared" si="17"/>
        <v>#REF!</v>
      </c>
      <c r="DS11" s="16" t="e">
        <f t="shared" si="17"/>
        <v>#REF!</v>
      </c>
      <c r="DT11" s="16" t="e">
        <f t="shared" si="17"/>
        <v>#REF!</v>
      </c>
      <c r="DU11" s="16" t="e">
        <f t="shared" si="17"/>
        <v>#REF!</v>
      </c>
      <c r="DV11" s="16" t="e">
        <f t="shared" si="17"/>
        <v>#REF!</v>
      </c>
      <c r="DW11" s="16" t="e">
        <f t="shared" si="17"/>
        <v>#REF!</v>
      </c>
      <c r="DX11" s="16" t="e">
        <f t="shared" si="17"/>
        <v>#REF!</v>
      </c>
      <c r="DY11" s="16" t="e">
        <f t="shared" si="17"/>
        <v>#REF!</v>
      </c>
      <c r="DZ11" s="16" t="e">
        <f t="shared" si="17"/>
        <v>#REF!</v>
      </c>
      <c r="EA11" s="16" t="e">
        <f t="shared" si="17"/>
        <v>#REF!</v>
      </c>
      <c r="EB11" s="16" t="e">
        <f t="shared" si="17"/>
        <v>#REF!</v>
      </c>
      <c r="EC11" s="16" t="e">
        <f t="shared" ref="EC11:GN11" si="18">-EC9*EC10</f>
        <v>#REF!</v>
      </c>
      <c r="ED11" s="16" t="e">
        <f t="shared" si="18"/>
        <v>#REF!</v>
      </c>
      <c r="EE11" s="16" t="e">
        <f t="shared" si="18"/>
        <v>#REF!</v>
      </c>
      <c r="EF11" s="16" t="e">
        <f t="shared" si="18"/>
        <v>#REF!</v>
      </c>
      <c r="EG11" s="16" t="e">
        <f t="shared" si="18"/>
        <v>#REF!</v>
      </c>
      <c r="EH11" s="16" t="e">
        <f t="shared" si="18"/>
        <v>#REF!</v>
      </c>
      <c r="EI11" s="16" t="e">
        <f t="shared" si="18"/>
        <v>#REF!</v>
      </c>
      <c r="EJ11" s="16" t="e">
        <f t="shared" si="18"/>
        <v>#REF!</v>
      </c>
      <c r="EK11" s="16" t="e">
        <f t="shared" si="18"/>
        <v>#REF!</v>
      </c>
      <c r="EL11" s="16" t="e">
        <f t="shared" si="18"/>
        <v>#REF!</v>
      </c>
      <c r="EM11" s="16" t="e">
        <f t="shared" si="18"/>
        <v>#REF!</v>
      </c>
      <c r="EN11" s="16" t="e">
        <f t="shared" si="18"/>
        <v>#REF!</v>
      </c>
      <c r="EO11" s="16" t="e">
        <f t="shared" si="18"/>
        <v>#REF!</v>
      </c>
      <c r="EP11" s="16" t="e">
        <f t="shared" si="18"/>
        <v>#REF!</v>
      </c>
      <c r="EQ11" s="16" t="e">
        <f t="shared" si="18"/>
        <v>#REF!</v>
      </c>
      <c r="ER11" s="16" t="e">
        <f t="shared" si="18"/>
        <v>#REF!</v>
      </c>
      <c r="ES11" s="16" t="e">
        <f t="shared" si="18"/>
        <v>#REF!</v>
      </c>
      <c r="ET11" s="16" t="e">
        <f t="shared" si="18"/>
        <v>#REF!</v>
      </c>
      <c r="EU11" s="16" t="e">
        <f t="shared" si="18"/>
        <v>#REF!</v>
      </c>
      <c r="EV11" s="16" t="e">
        <f t="shared" si="18"/>
        <v>#REF!</v>
      </c>
      <c r="EW11" s="16" t="e">
        <f t="shared" si="18"/>
        <v>#REF!</v>
      </c>
      <c r="EX11" s="16" t="e">
        <f t="shared" si="18"/>
        <v>#REF!</v>
      </c>
      <c r="EY11" s="16" t="e">
        <f t="shared" si="18"/>
        <v>#REF!</v>
      </c>
      <c r="EZ11" s="16" t="e">
        <f t="shared" si="18"/>
        <v>#REF!</v>
      </c>
      <c r="FA11" s="16" t="e">
        <f t="shared" si="18"/>
        <v>#REF!</v>
      </c>
      <c r="FB11" s="16" t="e">
        <f t="shared" si="18"/>
        <v>#REF!</v>
      </c>
      <c r="FC11" s="16" t="e">
        <f t="shared" si="18"/>
        <v>#REF!</v>
      </c>
      <c r="FD11" s="16" t="e">
        <f t="shared" si="18"/>
        <v>#REF!</v>
      </c>
      <c r="FE11" s="16" t="e">
        <f t="shared" si="18"/>
        <v>#REF!</v>
      </c>
      <c r="FF11" s="16" t="e">
        <f t="shared" si="18"/>
        <v>#REF!</v>
      </c>
      <c r="FG11" s="16" t="e">
        <f t="shared" si="18"/>
        <v>#REF!</v>
      </c>
      <c r="FH11" s="16" t="e">
        <f t="shared" si="18"/>
        <v>#REF!</v>
      </c>
      <c r="FI11" s="16" t="e">
        <f t="shared" si="18"/>
        <v>#REF!</v>
      </c>
      <c r="FJ11" s="16" t="e">
        <f t="shared" si="18"/>
        <v>#REF!</v>
      </c>
      <c r="FK11" s="16" t="e">
        <f t="shared" si="18"/>
        <v>#REF!</v>
      </c>
      <c r="FL11" s="16" t="e">
        <f t="shared" si="18"/>
        <v>#REF!</v>
      </c>
      <c r="FM11" s="16" t="e">
        <f t="shared" si="18"/>
        <v>#REF!</v>
      </c>
      <c r="FN11" s="16" t="e">
        <f t="shared" si="18"/>
        <v>#REF!</v>
      </c>
      <c r="FO11" s="16" t="e">
        <f t="shared" si="18"/>
        <v>#REF!</v>
      </c>
      <c r="FP11" s="16" t="e">
        <f t="shared" si="18"/>
        <v>#REF!</v>
      </c>
      <c r="FQ11" s="16" t="e">
        <f t="shared" si="18"/>
        <v>#REF!</v>
      </c>
      <c r="FR11" s="16" t="e">
        <f t="shared" si="18"/>
        <v>#REF!</v>
      </c>
      <c r="FS11" s="16" t="e">
        <f t="shared" si="18"/>
        <v>#REF!</v>
      </c>
      <c r="FT11" s="16" t="e">
        <f t="shared" si="18"/>
        <v>#REF!</v>
      </c>
      <c r="FU11" s="16" t="e">
        <f t="shared" si="18"/>
        <v>#REF!</v>
      </c>
      <c r="FV11" s="16" t="e">
        <f t="shared" si="18"/>
        <v>#REF!</v>
      </c>
      <c r="FW11" s="16" t="e">
        <f t="shared" si="18"/>
        <v>#REF!</v>
      </c>
      <c r="FX11" s="16" t="e">
        <f t="shared" si="18"/>
        <v>#REF!</v>
      </c>
      <c r="FY11" s="16" t="e">
        <f t="shared" si="18"/>
        <v>#REF!</v>
      </c>
      <c r="FZ11" s="16" t="e">
        <f t="shared" si="18"/>
        <v>#REF!</v>
      </c>
      <c r="GA11" s="16" t="e">
        <f t="shared" si="18"/>
        <v>#REF!</v>
      </c>
      <c r="GB11" s="16" t="e">
        <f t="shared" si="18"/>
        <v>#REF!</v>
      </c>
      <c r="GC11" s="16" t="e">
        <f t="shared" si="18"/>
        <v>#REF!</v>
      </c>
      <c r="GD11" s="16" t="e">
        <f t="shared" si="18"/>
        <v>#REF!</v>
      </c>
      <c r="GE11" s="16" t="e">
        <f t="shared" si="18"/>
        <v>#REF!</v>
      </c>
      <c r="GF11" s="16" t="e">
        <f t="shared" si="18"/>
        <v>#REF!</v>
      </c>
      <c r="GG11" s="16" t="e">
        <f t="shared" si="18"/>
        <v>#REF!</v>
      </c>
      <c r="GH11" s="16" t="e">
        <f t="shared" si="18"/>
        <v>#REF!</v>
      </c>
      <c r="GI11" s="16" t="e">
        <f t="shared" si="18"/>
        <v>#REF!</v>
      </c>
      <c r="GJ11" s="16" t="e">
        <f t="shared" si="18"/>
        <v>#REF!</v>
      </c>
      <c r="GK11" s="16" t="e">
        <f t="shared" si="18"/>
        <v>#REF!</v>
      </c>
      <c r="GL11" s="16" t="e">
        <f t="shared" si="18"/>
        <v>#REF!</v>
      </c>
      <c r="GM11" s="16" t="e">
        <f t="shared" si="18"/>
        <v>#REF!</v>
      </c>
      <c r="GN11" s="16" t="e">
        <f t="shared" si="18"/>
        <v>#REF!</v>
      </c>
      <c r="GO11" s="16" t="e">
        <f t="shared" ref="GO11:IV11" si="19">-GO9*GO10</f>
        <v>#REF!</v>
      </c>
      <c r="GP11" s="16" t="e">
        <f t="shared" si="19"/>
        <v>#REF!</v>
      </c>
      <c r="GQ11" s="16" t="e">
        <f t="shared" si="19"/>
        <v>#REF!</v>
      </c>
      <c r="GR11" s="16" t="e">
        <f t="shared" si="19"/>
        <v>#REF!</v>
      </c>
      <c r="GS11" s="16" t="e">
        <f t="shared" si="19"/>
        <v>#REF!</v>
      </c>
      <c r="GT11" s="16" t="e">
        <f t="shared" si="19"/>
        <v>#REF!</v>
      </c>
      <c r="GU11" s="16" t="e">
        <f t="shared" si="19"/>
        <v>#REF!</v>
      </c>
      <c r="GV11" s="16" t="e">
        <f t="shared" si="19"/>
        <v>#REF!</v>
      </c>
      <c r="GW11" s="16" t="e">
        <f t="shared" si="19"/>
        <v>#REF!</v>
      </c>
      <c r="GX11" s="16" t="e">
        <f t="shared" si="19"/>
        <v>#REF!</v>
      </c>
      <c r="GY11" s="16" t="e">
        <f t="shared" si="19"/>
        <v>#REF!</v>
      </c>
      <c r="GZ11" s="16" t="e">
        <f t="shared" si="19"/>
        <v>#REF!</v>
      </c>
      <c r="HA11" s="16" t="e">
        <f t="shared" si="19"/>
        <v>#REF!</v>
      </c>
      <c r="HB11" s="16" t="e">
        <f t="shared" si="19"/>
        <v>#REF!</v>
      </c>
      <c r="HC11" s="16" t="e">
        <f t="shared" si="19"/>
        <v>#REF!</v>
      </c>
      <c r="HD11" s="16" t="e">
        <f t="shared" si="19"/>
        <v>#REF!</v>
      </c>
      <c r="HE11" s="16" t="e">
        <f t="shared" si="19"/>
        <v>#REF!</v>
      </c>
      <c r="HF11" s="16" t="e">
        <f t="shared" si="19"/>
        <v>#REF!</v>
      </c>
      <c r="HG11" s="16" t="e">
        <f t="shared" si="19"/>
        <v>#REF!</v>
      </c>
      <c r="HH11" s="16" t="e">
        <f t="shared" si="19"/>
        <v>#REF!</v>
      </c>
      <c r="HI11" s="16" t="e">
        <f t="shared" si="19"/>
        <v>#REF!</v>
      </c>
      <c r="HJ11" s="16" t="e">
        <f t="shared" si="19"/>
        <v>#REF!</v>
      </c>
      <c r="HK11" s="16" t="e">
        <f t="shared" si="19"/>
        <v>#REF!</v>
      </c>
      <c r="HL11" s="16" t="e">
        <f t="shared" si="19"/>
        <v>#REF!</v>
      </c>
      <c r="HM11" s="16" t="e">
        <f t="shared" si="19"/>
        <v>#REF!</v>
      </c>
      <c r="HN11" s="16" t="e">
        <f t="shared" si="19"/>
        <v>#REF!</v>
      </c>
      <c r="HO11" s="16" t="e">
        <f t="shared" si="19"/>
        <v>#REF!</v>
      </c>
      <c r="HP11" s="16" t="e">
        <f t="shared" si="19"/>
        <v>#REF!</v>
      </c>
      <c r="HQ11" s="16" t="e">
        <f t="shared" si="19"/>
        <v>#REF!</v>
      </c>
      <c r="HR11" s="16" t="e">
        <f t="shared" si="19"/>
        <v>#REF!</v>
      </c>
      <c r="HS11" s="16" t="e">
        <f t="shared" si="19"/>
        <v>#REF!</v>
      </c>
      <c r="HT11" s="16" t="e">
        <f t="shared" si="19"/>
        <v>#REF!</v>
      </c>
      <c r="HU11" s="16" t="e">
        <f t="shared" si="19"/>
        <v>#REF!</v>
      </c>
      <c r="HV11" s="16" t="e">
        <f t="shared" si="19"/>
        <v>#REF!</v>
      </c>
      <c r="HW11" s="16" t="e">
        <f t="shared" si="19"/>
        <v>#REF!</v>
      </c>
      <c r="HX11" s="16" t="e">
        <f t="shared" si="19"/>
        <v>#REF!</v>
      </c>
      <c r="HY11" s="16" t="e">
        <f t="shared" si="19"/>
        <v>#REF!</v>
      </c>
      <c r="HZ11" s="16" t="e">
        <f t="shared" si="19"/>
        <v>#REF!</v>
      </c>
      <c r="IA11" s="16" t="e">
        <f t="shared" si="19"/>
        <v>#REF!</v>
      </c>
      <c r="IB11" s="16" t="e">
        <f t="shared" si="19"/>
        <v>#REF!</v>
      </c>
      <c r="IC11" s="16" t="e">
        <f t="shared" si="19"/>
        <v>#REF!</v>
      </c>
      <c r="ID11" s="16" t="e">
        <f t="shared" si="19"/>
        <v>#REF!</v>
      </c>
      <c r="IE11" s="16" t="e">
        <f t="shared" si="19"/>
        <v>#REF!</v>
      </c>
      <c r="IF11" s="16" t="e">
        <f t="shared" si="19"/>
        <v>#REF!</v>
      </c>
      <c r="IG11" s="16" t="e">
        <f t="shared" si="19"/>
        <v>#REF!</v>
      </c>
      <c r="IH11" s="16" t="e">
        <f t="shared" si="19"/>
        <v>#REF!</v>
      </c>
      <c r="II11" s="16" t="e">
        <f t="shared" si="19"/>
        <v>#REF!</v>
      </c>
      <c r="IJ11" s="16" t="e">
        <f t="shared" si="19"/>
        <v>#REF!</v>
      </c>
      <c r="IK11" s="16" t="e">
        <f t="shared" si="19"/>
        <v>#REF!</v>
      </c>
      <c r="IL11" s="16" t="e">
        <f t="shared" si="19"/>
        <v>#REF!</v>
      </c>
      <c r="IM11" s="16" t="e">
        <f t="shared" si="19"/>
        <v>#REF!</v>
      </c>
      <c r="IN11" s="16" t="e">
        <f t="shared" si="19"/>
        <v>#REF!</v>
      </c>
      <c r="IO11" s="16" t="e">
        <f t="shared" si="19"/>
        <v>#REF!</v>
      </c>
      <c r="IP11" s="16" t="e">
        <f t="shared" si="19"/>
        <v>#REF!</v>
      </c>
      <c r="IQ11" s="16" t="e">
        <f t="shared" si="19"/>
        <v>#REF!</v>
      </c>
      <c r="IR11" s="16" t="e">
        <f t="shared" si="19"/>
        <v>#REF!</v>
      </c>
      <c r="IS11" s="16" t="e">
        <f t="shared" si="19"/>
        <v>#REF!</v>
      </c>
      <c r="IT11" s="16" t="e">
        <f t="shared" si="19"/>
        <v>#REF!</v>
      </c>
      <c r="IU11" s="16" t="e">
        <f t="shared" si="19"/>
        <v>#REF!</v>
      </c>
      <c r="IV11" s="16" t="e">
        <f t="shared" si="19"/>
        <v>#REF!</v>
      </c>
      <c r="IW11" s="1"/>
      <c r="IX11" s="19" t="str">
        <f t="shared" si="9"/>
        <v>Capacity Credits ($)</v>
      </c>
      <c r="IY11" s="16" t="e">
        <f>SUMIF($E$3:$IV$3,IY$3,$E11:$IV11)</f>
        <v>#REF!</v>
      </c>
      <c r="IZ11" s="16" t="e">
        <f t="shared" ref="IZ11:JS11" si="20">SUMIF($E$3:$IV$3,IZ$3,$E11:$IV11)</f>
        <v>#REF!</v>
      </c>
      <c r="JA11" s="16" t="e">
        <f t="shared" si="20"/>
        <v>#REF!</v>
      </c>
      <c r="JB11" s="16" t="e">
        <f t="shared" si="20"/>
        <v>#REF!</v>
      </c>
      <c r="JC11" s="16" t="e">
        <f t="shared" si="20"/>
        <v>#REF!</v>
      </c>
      <c r="JD11" s="16" t="e">
        <f t="shared" si="20"/>
        <v>#REF!</v>
      </c>
      <c r="JE11" s="16" t="e">
        <f t="shared" si="20"/>
        <v>#REF!</v>
      </c>
      <c r="JF11" s="16" t="e">
        <f t="shared" si="20"/>
        <v>#REF!</v>
      </c>
      <c r="JG11" s="16" t="e">
        <f t="shared" si="20"/>
        <v>#REF!</v>
      </c>
      <c r="JH11" s="16" t="e">
        <f t="shared" si="20"/>
        <v>#REF!</v>
      </c>
      <c r="JI11" s="16" t="e">
        <f t="shared" si="20"/>
        <v>#REF!</v>
      </c>
      <c r="JJ11" s="16" t="e">
        <f t="shared" si="20"/>
        <v>#REF!</v>
      </c>
      <c r="JK11" s="16" t="e">
        <f t="shared" si="20"/>
        <v>#REF!</v>
      </c>
      <c r="JL11" s="16" t="e">
        <f t="shared" si="20"/>
        <v>#REF!</v>
      </c>
      <c r="JM11" s="16" t="e">
        <f t="shared" si="20"/>
        <v>#REF!</v>
      </c>
      <c r="JN11" s="16" t="e">
        <f t="shared" si="20"/>
        <v>#REF!</v>
      </c>
      <c r="JO11" s="16" t="e">
        <f t="shared" si="20"/>
        <v>#REF!</v>
      </c>
      <c r="JP11" s="16" t="e">
        <f t="shared" si="20"/>
        <v>#REF!</v>
      </c>
      <c r="JQ11" s="16" t="e">
        <f t="shared" si="20"/>
        <v>#REF!</v>
      </c>
      <c r="JR11" s="16" t="e">
        <f t="shared" si="20"/>
        <v>#REF!</v>
      </c>
      <c r="JS11" s="16" t="e">
        <f t="shared" si="20"/>
        <v>#REF!</v>
      </c>
      <c r="JU11" s="58" t="str">
        <f>_xlfn.CONCAT(C7," ",D11)</f>
        <v>FIEC Diesel Capacity Credits ($)</v>
      </c>
    </row>
    <row r="13" spans="2:281" x14ac:dyDescent="0.25">
      <c r="B13" s="37" t="s">
        <v>31</v>
      </c>
      <c r="C13" s="23" t="s">
        <v>110</v>
      </c>
      <c r="D13" s="19" t="s">
        <v>73</v>
      </c>
      <c r="E13" s="14" t="e">
        <f>+Cap_MW_Lookups!#REF!</f>
        <v>#REF!</v>
      </c>
      <c r="F13" s="14" t="e">
        <f>+Cap_MW_Lookups!#REF!</f>
        <v>#REF!</v>
      </c>
      <c r="G13" s="14" t="e">
        <f>+Cap_MW_Lookups!#REF!</f>
        <v>#REF!</v>
      </c>
      <c r="H13" s="14" t="e">
        <f>+Cap_MW_Lookups!#REF!</f>
        <v>#REF!</v>
      </c>
      <c r="I13" s="14" t="e">
        <f>+Cap_MW_Lookups!#REF!</f>
        <v>#REF!</v>
      </c>
      <c r="J13" s="14" t="e">
        <f>+Cap_MW_Lookups!#REF!</f>
        <v>#REF!</v>
      </c>
      <c r="K13" s="14" t="e">
        <f>+Cap_MW_Lookups!#REF!</f>
        <v>#REF!</v>
      </c>
      <c r="L13" s="14" t="e">
        <f>+Cap_MW_Lookups!#REF!</f>
        <v>#REF!</v>
      </c>
      <c r="M13" s="14" t="e">
        <f>+Cap_MW_Lookups!#REF!</f>
        <v>#REF!</v>
      </c>
      <c r="N13" s="14" t="e">
        <f>+Cap_MW_Lookups!#REF!</f>
        <v>#REF!</v>
      </c>
      <c r="O13" s="14" t="e">
        <f>+Cap_MW_Lookups!#REF!</f>
        <v>#REF!</v>
      </c>
      <c r="P13" s="14" t="e">
        <f>+Cap_MW_Lookups!#REF!</f>
        <v>#REF!</v>
      </c>
      <c r="Q13" s="14" t="e">
        <f>+Cap_MW_Lookups!#REF!</f>
        <v>#REF!</v>
      </c>
      <c r="R13" s="14" t="e">
        <f>+Cap_MW_Lookups!#REF!</f>
        <v>#REF!</v>
      </c>
      <c r="S13" s="14" t="e">
        <f>+Cap_MW_Lookups!#REF!</f>
        <v>#REF!</v>
      </c>
      <c r="T13" s="14" t="e">
        <f>+Cap_MW_Lookups!#REF!</f>
        <v>#REF!</v>
      </c>
      <c r="U13" s="14" t="e">
        <f>+Cap_MW_Lookups!#REF!</f>
        <v>#REF!</v>
      </c>
      <c r="V13" s="14" t="e">
        <f>+Cap_MW_Lookups!#REF!</f>
        <v>#REF!</v>
      </c>
      <c r="W13" s="14" t="e">
        <f>+Cap_MW_Lookups!#REF!</f>
        <v>#REF!</v>
      </c>
      <c r="X13" s="14" t="e">
        <f>+Cap_MW_Lookups!#REF!</f>
        <v>#REF!</v>
      </c>
      <c r="Y13" s="14" t="e">
        <f>+Cap_MW_Lookups!#REF!</f>
        <v>#REF!</v>
      </c>
      <c r="Z13" s="14" t="e">
        <f>+Cap_MW_Lookups!#REF!</f>
        <v>#REF!</v>
      </c>
      <c r="AA13" s="14" t="e">
        <f>+Cap_MW_Lookups!#REF!</f>
        <v>#REF!</v>
      </c>
      <c r="AB13" s="14" t="e">
        <f>+Cap_MW_Lookups!#REF!</f>
        <v>#REF!</v>
      </c>
      <c r="AC13" s="14" t="e">
        <f>+Cap_MW_Lookups!#REF!</f>
        <v>#REF!</v>
      </c>
      <c r="AD13" s="14" t="e">
        <f>+Cap_MW_Lookups!#REF!</f>
        <v>#REF!</v>
      </c>
      <c r="AE13" s="14" t="e">
        <f>+Cap_MW_Lookups!#REF!</f>
        <v>#REF!</v>
      </c>
      <c r="AF13" s="14" t="e">
        <f>+Cap_MW_Lookups!#REF!</f>
        <v>#REF!</v>
      </c>
      <c r="AG13" s="14" t="e">
        <f>+Cap_MW_Lookups!#REF!</f>
        <v>#REF!</v>
      </c>
      <c r="AH13" s="14" t="e">
        <f>+Cap_MW_Lookups!#REF!</f>
        <v>#REF!</v>
      </c>
      <c r="AI13" s="14" t="e">
        <f>+Cap_MW_Lookups!#REF!</f>
        <v>#REF!</v>
      </c>
      <c r="AJ13" s="14" t="e">
        <f>+Cap_MW_Lookups!#REF!</f>
        <v>#REF!</v>
      </c>
      <c r="AK13" s="14" t="e">
        <f>+Cap_MW_Lookups!#REF!</f>
        <v>#REF!</v>
      </c>
      <c r="AL13" s="14" t="e">
        <f>+Cap_MW_Lookups!#REF!</f>
        <v>#REF!</v>
      </c>
      <c r="AM13" s="14" t="e">
        <f>+Cap_MW_Lookups!#REF!</f>
        <v>#REF!</v>
      </c>
      <c r="AN13" s="14" t="e">
        <f>+Cap_MW_Lookups!#REF!</f>
        <v>#REF!</v>
      </c>
      <c r="AO13" s="14" t="e">
        <f>+Cap_MW_Lookups!#REF!</f>
        <v>#REF!</v>
      </c>
      <c r="AP13" s="14" t="e">
        <f>+Cap_MW_Lookups!#REF!</f>
        <v>#REF!</v>
      </c>
      <c r="AQ13" s="14" t="e">
        <f>+Cap_MW_Lookups!#REF!</f>
        <v>#REF!</v>
      </c>
      <c r="AR13" s="14" t="e">
        <f>+Cap_MW_Lookups!#REF!</f>
        <v>#REF!</v>
      </c>
      <c r="AS13" s="14" t="e">
        <f>+Cap_MW_Lookups!#REF!</f>
        <v>#REF!</v>
      </c>
      <c r="AT13" s="14" t="e">
        <f>+Cap_MW_Lookups!#REF!</f>
        <v>#REF!</v>
      </c>
      <c r="AU13" s="14" t="e">
        <f>+Cap_MW_Lookups!#REF!</f>
        <v>#REF!</v>
      </c>
      <c r="AV13" s="14" t="e">
        <f>+Cap_MW_Lookups!#REF!</f>
        <v>#REF!</v>
      </c>
      <c r="AW13" s="14" t="e">
        <f>+Cap_MW_Lookups!#REF!</f>
        <v>#REF!</v>
      </c>
      <c r="AX13" s="14" t="e">
        <f>+Cap_MW_Lookups!#REF!</f>
        <v>#REF!</v>
      </c>
      <c r="AY13" s="14" t="e">
        <f>+Cap_MW_Lookups!#REF!</f>
        <v>#REF!</v>
      </c>
      <c r="AZ13" s="14" t="e">
        <f>+Cap_MW_Lookups!#REF!</f>
        <v>#REF!</v>
      </c>
      <c r="BA13" s="14" t="e">
        <f>+Cap_MW_Lookups!#REF!</f>
        <v>#REF!</v>
      </c>
      <c r="BB13" s="14" t="e">
        <f>+Cap_MW_Lookups!#REF!</f>
        <v>#REF!</v>
      </c>
      <c r="BC13" s="14" t="e">
        <f>+Cap_MW_Lookups!#REF!</f>
        <v>#REF!</v>
      </c>
      <c r="BD13" s="14" t="e">
        <f>+Cap_MW_Lookups!#REF!</f>
        <v>#REF!</v>
      </c>
      <c r="BE13" s="14" t="e">
        <f>+Cap_MW_Lookups!#REF!</f>
        <v>#REF!</v>
      </c>
      <c r="BF13" s="14" t="e">
        <f>+Cap_MW_Lookups!#REF!</f>
        <v>#REF!</v>
      </c>
      <c r="BG13" s="14" t="e">
        <f>+Cap_MW_Lookups!#REF!</f>
        <v>#REF!</v>
      </c>
      <c r="BH13" s="14" t="e">
        <f>+Cap_MW_Lookups!#REF!</f>
        <v>#REF!</v>
      </c>
      <c r="BI13" s="14" t="e">
        <f>+Cap_MW_Lookups!#REF!</f>
        <v>#REF!</v>
      </c>
      <c r="BJ13" s="14" t="e">
        <f>+Cap_MW_Lookups!#REF!</f>
        <v>#REF!</v>
      </c>
      <c r="BK13" s="14" t="e">
        <f>+Cap_MW_Lookups!#REF!</f>
        <v>#REF!</v>
      </c>
      <c r="BL13" s="14" t="e">
        <f>+Cap_MW_Lookups!#REF!</f>
        <v>#REF!</v>
      </c>
      <c r="BM13" s="14" t="e">
        <f>+Cap_MW_Lookups!#REF!</f>
        <v>#REF!</v>
      </c>
      <c r="BN13" s="14" t="e">
        <f>+Cap_MW_Lookups!#REF!</f>
        <v>#REF!</v>
      </c>
      <c r="BO13" s="14" t="e">
        <f>+Cap_MW_Lookups!#REF!</f>
        <v>#REF!</v>
      </c>
      <c r="BP13" s="14" t="e">
        <f>+Cap_MW_Lookups!#REF!</f>
        <v>#REF!</v>
      </c>
      <c r="BQ13" s="14" t="e">
        <f>+Cap_MW_Lookups!#REF!</f>
        <v>#REF!</v>
      </c>
      <c r="BR13" s="14" t="e">
        <f>+Cap_MW_Lookups!#REF!</f>
        <v>#REF!</v>
      </c>
      <c r="BS13" s="14" t="e">
        <f>+Cap_MW_Lookups!#REF!</f>
        <v>#REF!</v>
      </c>
      <c r="BT13" s="14" t="e">
        <f>+Cap_MW_Lookups!#REF!</f>
        <v>#REF!</v>
      </c>
      <c r="BU13" s="14" t="e">
        <f>+Cap_MW_Lookups!#REF!</f>
        <v>#REF!</v>
      </c>
      <c r="BV13" s="14" t="e">
        <f>+Cap_MW_Lookups!#REF!</f>
        <v>#REF!</v>
      </c>
      <c r="BW13" s="14" t="e">
        <f>+Cap_MW_Lookups!#REF!</f>
        <v>#REF!</v>
      </c>
      <c r="BX13" s="14" t="e">
        <f>+Cap_MW_Lookups!#REF!</f>
        <v>#REF!</v>
      </c>
      <c r="BY13" s="14" t="e">
        <f>+Cap_MW_Lookups!#REF!</f>
        <v>#REF!</v>
      </c>
      <c r="BZ13" s="14" t="e">
        <f>+Cap_MW_Lookups!#REF!</f>
        <v>#REF!</v>
      </c>
      <c r="CA13" s="14" t="e">
        <f>+Cap_MW_Lookups!#REF!</f>
        <v>#REF!</v>
      </c>
      <c r="CB13" s="14" t="e">
        <f>+Cap_MW_Lookups!#REF!</f>
        <v>#REF!</v>
      </c>
      <c r="CC13" s="14" t="e">
        <f>+Cap_MW_Lookups!#REF!</f>
        <v>#REF!</v>
      </c>
      <c r="CD13" s="14" t="e">
        <f>+Cap_MW_Lookups!#REF!</f>
        <v>#REF!</v>
      </c>
      <c r="CE13" s="14" t="e">
        <f>+Cap_MW_Lookups!#REF!</f>
        <v>#REF!</v>
      </c>
      <c r="CF13" s="14" t="e">
        <f>+Cap_MW_Lookups!#REF!</f>
        <v>#REF!</v>
      </c>
      <c r="CG13" s="14" t="e">
        <f>+Cap_MW_Lookups!#REF!</f>
        <v>#REF!</v>
      </c>
      <c r="CH13" s="14" t="e">
        <f>+Cap_MW_Lookups!#REF!</f>
        <v>#REF!</v>
      </c>
      <c r="CI13" s="14" t="e">
        <f>+Cap_MW_Lookups!#REF!</f>
        <v>#REF!</v>
      </c>
      <c r="CJ13" s="14" t="e">
        <f>+Cap_MW_Lookups!#REF!</f>
        <v>#REF!</v>
      </c>
      <c r="CK13" s="14" t="e">
        <f>+Cap_MW_Lookups!#REF!</f>
        <v>#REF!</v>
      </c>
      <c r="CL13" s="14" t="e">
        <f>+Cap_MW_Lookups!#REF!</f>
        <v>#REF!</v>
      </c>
      <c r="CM13" s="14" t="e">
        <f>+Cap_MW_Lookups!#REF!</f>
        <v>#REF!</v>
      </c>
      <c r="CN13" s="14" t="e">
        <f>+Cap_MW_Lookups!#REF!</f>
        <v>#REF!</v>
      </c>
      <c r="CO13" s="14" t="e">
        <f>+Cap_MW_Lookups!#REF!</f>
        <v>#REF!</v>
      </c>
      <c r="CP13" s="14" t="e">
        <f>+Cap_MW_Lookups!#REF!</f>
        <v>#REF!</v>
      </c>
      <c r="CQ13" s="14" t="e">
        <f>+Cap_MW_Lookups!#REF!</f>
        <v>#REF!</v>
      </c>
      <c r="CR13" s="14" t="e">
        <f>+Cap_MW_Lookups!#REF!</f>
        <v>#REF!</v>
      </c>
      <c r="CS13" s="14" t="e">
        <f>+Cap_MW_Lookups!#REF!</f>
        <v>#REF!</v>
      </c>
      <c r="CT13" s="14" t="e">
        <f>+Cap_MW_Lookups!#REF!</f>
        <v>#REF!</v>
      </c>
      <c r="CU13" s="14" t="e">
        <f>+Cap_MW_Lookups!#REF!</f>
        <v>#REF!</v>
      </c>
      <c r="CV13" s="14" t="e">
        <f>+Cap_MW_Lookups!#REF!</f>
        <v>#REF!</v>
      </c>
      <c r="CW13" s="14" t="e">
        <f>+Cap_MW_Lookups!#REF!</f>
        <v>#REF!</v>
      </c>
      <c r="CX13" s="14" t="e">
        <f>+Cap_MW_Lookups!#REF!</f>
        <v>#REF!</v>
      </c>
      <c r="CY13" s="14" t="e">
        <f>+Cap_MW_Lookups!#REF!</f>
        <v>#REF!</v>
      </c>
      <c r="CZ13" s="14" t="e">
        <f>+Cap_MW_Lookups!#REF!</f>
        <v>#REF!</v>
      </c>
      <c r="DA13" s="14" t="e">
        <f>+Cap_MW_Lookups!#REF!</f>
        <v>#REF!</v>
      </c>
      <c r="DB13" s="14" t="e">
        <f>+Cap_MW_Lookups!#REF!</f>
        <v>#REF!</v>
      </c>
      <c r="DC13" s="14" t="e">
        <f>+Cap_MW_Lookups!#REF!</f>
        <v>#REF!</v>
      </c>
      <c r="DD13" s="14" t="e">
        <f>+Cap_MW_Lookups!#REF!</f>
        <v>#REF!</v>
      </c>
      <c r="DE13" s="14" t="e">
        <f>+Cap_MW_Lookups!#REF!</f>
        <v>#REF!</v>
      </c>
      <c r="DF13" s="14" t="e">
        <f>+Cap_MW_Lookups!#REF!</f>
        <v>#REF!</v>
      </c>
      <c r="DG13" s="14" t="e">
        <f>+Cap_MW_Lookups!#REF!</f>
        <v>#REF!</v>
      </c>
      <c r="DH13" s="14" t="e">
        <f>+Cap_MW_Lookups!#REF!</f>
        <v>#REF!</v>
      </c>
      <c r="DI13" s="14" t="e">
        <f>+Cap_MW_Lookups!#REF!</f>
        <v>#REF!</v>
      </c>
      <c r="DJ13" s="14" t="e">
        <f>+Cap_MW_Lookups!#REF!</f>
        <v>#REF!</v>
      </c>
      <c r="DK13" s="14" t="e">
        <f>+Cap_MW_Lookups!#REF!</f>
        <v>#REF!</v>
      </c>
      <c r="DL13" s="14" t="e">
        <f>+Cap_MW_Lookups!#REF!</f>
        <v>#REF!</v>
      </c>
      <c r="DM13" s="14" t="e">
        <f>+Cap_MW_Lookups!#REF!</f>
        <v>#REF!</v>
      </c>
      <c r="DN13" s="14" t="e">
        <f>+Cap_MW_Lookups!#REF!</f>
        <v>#REF!</v>
      </c>
      <c r="DO13" s="14" t="e">
        <f>+Cap_MW_Lookups!#REF!</f>
        <v>#REF!</v>
      </c>
      <c r="DP13" s="14" t="e">
        <f>+Cap_MW_Lookups!#REF!</f>
        <v>#REF!</v>
      </c>
      <c r="DQ13" s="14" t="e">
        <f>+Cap_MW_Lookups!#REF!</f>
        <v>#REF!</v>
      </c>
      <c r="DR13" s="14" t="e">
        <f>+Cap_MW_Lookups!#REF!</f>
        <v>#REF!</v>
      </c>
      <c r="DS13" s="14" t="e">
        <f>+Cap_MW_Lookups!#REF!</f>
        <v>#REF!</v>
      </c>
      <c r="DT13" s="14" t="e">
        <f>+Cap_MW_Lookups!#REF!</f>
        <v>#REF!</v>
      </c>
      <c r="DU13" s="14" t="e">
        <f>+Cap_MW_Lookups!#REF!</f>
        <v>#REF!</v>
      </c>
      <c r="DV13" s="14" t="e">
        <f>+Cap_MW_Lookups!#REF!</f>
        <v>#REF!</v>
      </c>
      <c r="DW13" s="14" t="e">
        <f>+Cap_MW_Lookups!#REF!</f>
        <v>#REF!</v>
      </c>
      <c r="DX13" s="14" t="e">
        <f>+Cap_MW_Lookups!#REF!</f>
        <v>#REF!</v>
      </c>
      <c r="DY13" s="14" t="e">
        <f>+Cap_MW_Lookups!#REF!</f>
        <v>#REF!</v>
      </c>
      <c r="DZ13" s="14" t="e">
        <f>+Cap_MW_Lookups!#REF!</f>
        <v>#REF!</v>
      </c>
      <c r="EA13" s="14" t="e">
        <f>+Cap_MW_Lookups!#REF!</f>
        <v>#REF!</v>
      </c>
      <c r="EB13" s="14" t="e">
        <f>+Cap_MW_Lookups!#REF!</f>
        <v>#REF!</v>
      </c>
      <c r="EC13" s="14" t="e">
        <f>+Cap_MW_Lookups!#REF!</f>
        <v>#REF!</v>
      </c>
      <c r="ED13" s="14" t="e">
        <f>+Cap_MW_Lookups!#REF!</f>
        <v>#REF!</v>
      </c>
      <c r="EE13" s="14" t="e">
        <f>+Cap_MW_Lookups!#REF!</f>
        <v>#REF!</v>
      </c>
      <c r="EF13" s="14" t="e">
        <f>+Cap_MW_Lookups!#REF!</f>
        <v>#REF!</v>
      </c>
      <c r="EG13" s="14" t="e">
        <f>+Cap_MW_Lookups!#REF!</f>
        <v>#REF!</v>
      </c>
      <c r="EH13" s="14" t="e">
        <f>+Cap_MW_Lookups!#REF!</f>
        <v>#REF!</v>
      </c>
      <c r="EI13" s="14" t="e">
        <f>+Cap_MW_Lookups!#REF!</f>
        <v>#REF!</v>
      </c>
      <c r="EJ13" s="14" t="e">
        <f>+Cap_MW_Lookups!#REF!</f>
        <v>#REF!</v>
      </c>
      <c r="EK13" s="14" t="e">
        <f>+Cap_MW_Lookups!#REF!</f>
        <v>#REF!</v>
      </c>
      <c r="EL13" s="14" t="e">
        <f>+Cap_MW_Lookups!#REF!</f>
        <v>#REF!</v>
      </c>
      <c r="EM13" s="14" t="e">
        <f>+Cap_MW_Lookups!#REF!</f>
        <v>#REF!</v>
      </c>
      <c r="EN13" s="14" t="e">
        <f>+Cap_MW_Lookups!#REF!</f>
        <v>#REF!</v>
      </c>
      <c r="EO13" s="14" t="e">
        <f>+Cap_MW_Lookups!#REF!</f>
        <v>#REF!</v>
      </c>
      <c r="EP13" s="14" t="e">
        <f>+Cap_MW_Lookups!#REF!</f>
        <v>#REF!</v>
      </c>
      <c r="EQ13" s="14" t="e">
        <f>+Cap_MW_Lookups!#REF!</f>
        <v>#REF!</v>
      </c>
      <c r="ER13" s="14" t="e">
        <f>+Cap_MW_Lookups!#REF!</f>
        <v>#REF!</v>
      </c>
      <c r="ES13" s="14" t="e">
        <f>+Cap_MW_Lookups!#REF!</f>
        <v>#REF!</v>
      </c>
      <c r="ET13" s="14" t="e">
        <f>+Cap_MW_Lookups!#REF!</f>
        <v>#REF!</v>
      </c>
      <c r="EU13" s="14" t="e">
        <f>+Cap_MW_Lookups!#REF!</f>
        <v>#REF!</v>
      </c>
      <c r="EV13" s="14" t="e">
        <f>+Cap_MW_Lookups!#REF!</f>
        <v>#REF!</v>
      </c>
      <c r="EW13" s="14" t="e">
        <f>+Cap_MW_Lookups!#REF!</f>
        <v>#REF!</v>
      </c>
      <c r="EX13" s="14" t="e">
        <f>+Cap_MW_Lookups!#REF!</f>
        <v>#REF!</v>
      </c>
      <c r="EY13" s="14" t="e">
        <f>+Cap_MW_Lookups!#REF!</f>
        <v>#REF!</v>
      </c>
      <c r="EZ13" s="14" t="e">
        <f>+Cap_MW_Lookups!#REF!</f>
        <v>#REF!</v>
      </c>
      <c r="FA13" s="14" t="e">
        <f>+Cap_MW_Lookups!#REF!</f>
        <v>#REF!</v>
      </c>
      <c r="FB13" s="14" t="e">
        <f>+Cap_MW_Lookups!#REF!</f>
        <v>#REF!</v>
      </c>
      <c r="FC13" s="14" t="e">
        <f>+Cap_MW_Lookups!#REF!</f>
        <v>#REF!</v>
      </c>
      <c r="FD13" s="14" t="e">
        <f>+Cap_MW_Lookups!#REF!</f>
        <v>#REF!</v>
      </c>
      <c r="FE13" s="14" t="e">
        <f>+Cap_MW_Lookups!#REF!</f>
        <v>#REF!</v>
      </c>
      <c r="FF13" s="14" t="e">
        <f>+Cap_MW_Lookups!#REF!</f>
        <v>#REF!</v>
      </c>
      <c r="FG13" s="14" t="e">
        <f>+Cap_MW_Lookups!#REF!</f>
        <v>#REF!</v>
      </c>
      <c r="FH13" s="14" t="e">
        <f>+Cap_MW_Lookups!#REF!</f>
        <v>#REF!</v>
      </c>
      <c r="FI13" s="14" t="e">
        <f>+Cap_MW_Lookups!#REF!</f>
        <v>#REF!</v>
      </c>
      <c r="FJ13" s="14" t="e">
        <f>+Cap_MW_Lookups!#REF!</f>
        <v>#REF!</v>
      </c>
      <c r="FK13" s="14" t="e">
        <f>+Cap_MW_Lookups!#REF!</f>
        <v>#REF!</v>
      </c>
      <c r="FL13" s="14" t="e">
        <f>+Cap_MW_Lookups!#REF!</f>
        <v>#REF!</v>
      </c>
      <c r="FM13" s="14" t="e">
        <f>+Cap_MW_Lookups!#REF!</f>
        <v>#REF!</v>
      </c>
      <c r="FN13" s="14" t="e">
        <f>+Cap_MW_Lookups!#REF!</f>
        <v>#REF!</v>
      </c>
      <c r="FO13" s="14" t="e">
        <f>+Cap_MW_Lookups!#REF!</f>
        <v>#REF!</v>
      </c>
      <c r="FP13" s="14" t="e">
        <f>+Cap_MW_Lookups!#REF!</f>
        <v>#REF!</v>
      </c>
      <c r="FQ13" s="14" t="e">
        <f>+Cap_MW_Lookups!#REF!</f>
        <v>#REF!</v>
      </c>
      <c r="FR13" s="14" t="e">
        <f>+Cap_MW_Lookups!#REF!</f>
        <v>#REF!</v>
      </c>
      <c r="FS13" s="14" t="e">
        <f>+Cap_MW_Lookups!#REF!</f>
        <v>#REF!</v>
      </c>
      <c r="FT13" s="14" t="e">
        <f>+Cap_MW_Lookups!#REF!</f>
        <v>#REF!</v>
      </c>
      <c r="FU13" s="14" t="e">
        <f>+Cap_MW_Lookups!#REF!</f>
        <v>#REF!</v>
      </c>
      <c r="FV13" s="14" t="e">
        <f>+Cap_MW_Lookups!#REF!</f>
        <v>#REF!</v>
      </c>
      <c r="FW13" s="14" t="e">
        <f>+Cap_MW_Lookups!#REF!</f>
        <v>#REF!</v>
      </c>
      <c r="FX13" s="14" t="e">
        <f>+Cap_MW_Lookups!#REF!</f>
        <v>#REF!</v>
      </c>
      <c r="FY13" s="14" t="e">
        <f>+Cap_MW_Lookups!#REF!</f>
        <v>#REF!</v>
      </c>
      <c r="FZ13" s="14" t="e">
        <f>+Cap_MW_Lookups!#REF!</f>
        <v>#REF!</v>
      </c>
      <c r="GA13" s="14" t="e">
        <f>+Cap_MW_Lookups!#REF!</f>
        <v>#REF!</v>
      </c>
      <c r="GB13" s="14" t="e">
        <f>+Cap_MW_Lookups!#REF!</f>
        <v>#REF!</v>
      </c>
      <c r="GC13" s="14" t="e">
        <f>+Cap_MW_Lookups!#REF!</f>
        <v>#REF!</v>
      </c>
      <c r="GD13" s="14" t="e">
        <f>+Cap_MW_Lookups!#REF!</f>
        <v>#REF!</v>
      </c>
      <c r="GE13" s="14" t="e">
        <f>+Cap_MW_Lookups!#REF!</f>
        <v>#REF!</v>
      </c>
      <c r="GF13" s="14" t="e">
        <f>+Cap_MW_Lookups!#REF!</f>
        <v>#REF!</v>
      </c>
      <c r="GG13" s="14" t="e">
        <f>+Cap_MW_Lookups!#REF!</f>
        <v>#REF!</v>
      </c>
      <c r="GH13" s="14" t="e">
        <f>+Cap_MW_Lookups!#REF!</f>
        <v>#REF!</v>
      </c>
      <c r="GI13" s="14" t="e">
        <f>+Cap_MW_Lookups!#REF!</f>
        <v>#REF!</v>
      </c>
      <c r="GJ13" s="14" t="e">
        <f>+Cap_MW_Lookups!#REF!</f>
        <v>#REF!</v>
      </c>
      <c r="GK13" s="14" t="e">
        <f>+Cap_MW_Lookups!#REF!</f>
        <v>#REF!</v>
      </c>
      <c r="GL13" s="14" t="e">
        <f>+Cap_MW_Lookups!#REF!</f>
        <v>#REF!</v>
      </c>
      <c r="GM13" s="14" t="e">
        <f>+Cap_MW_Lookups!#REF!</f>
        <v>#REF!</v>
      </c>
      <c r="GN13" s="14" t="e">
        <f>+Cap_MW_Lookups!#REF!</f>
        <v>#REF!</v>
      </c>
      <c r="GO13" s="14" t="e">
        <f>+Cap_MW_Lookups!#REF!</f>
        <v>#REF!</v>
      </c>
      <c r="GP13" s="14" t="e">
        <f>+Cap_MW_Lookups!#REF!</f>
        <v>#REF!</v>
      </c>
      <c r="GQ13" s="14" t="e">
        <f>+Cap_MW_Lookups!#REF!</f>
        <v>#REF!</v>
      </c>
      <c r="GR13" s="14" t="e">
        <f>+Cap_MW_Lookups!#REF!</f>
        <v>#REF!</v>
      </c>
      <c r="GS13" s="14" t="e">
        <f>+Cap_MW_Lookups!#REF!</f>
        <v>#REF!</v>
      </c>
      <c r="GT13" s="14" t="e">
        <f>+Cap_MW_Lookups!#REF!</f>
        <v>#REF!</v>
      </c>
      <c r="GU13" s="14" t="e">
        <f>+Cap_MW_Lookups!#REF!</f>
        <v>#REF!</v>
      </c>
      <c r="GV13" s="14" t="e">
        <f>+Cap_MW_Lookups!#REF!</f>
        <v>#REF!</v>
      </c>
      <c r="GW13" s="14" t="e">
        <f>+Cap_MW_Lookups!#REF!</f>
        <v>#REF!</v>
      </c>
      <c r="GX13" s="14" t="e">
        <f>+Cap_MW_Lookups!#REF!</f>
        <v>#REF!</v>
      </c>
      <c r="GY13" s="14" t="e">
        <f>+Cap_MW_Lookups!#REF!</f>
        <v>#REF!</v>
      </c>
      <c r="GZ13" s="14" t="e">
        <f>+Cap_MW_Lookups!#REF!</f>
        <v>#REF!</v>
      </c>
      <c r="HA13" s="14" t="e">
        <f>+Cap_MW_Lookups!#REF!</f>
        <v>#REF!</v>
      </c>
      <c r="HB13" s="14" t="e">
        <f>+Cap_MW_Lookups!#REF!</f>
        <v>#REF!</v>
      </c>
      <c r="HC13" s="14" t="e">
        <f>+Cap_MW_Lookups!#REF!</f>
        <v>#REF!</v>
      </c>
      <c r="HD13" s="14" t="e">
        <f>+Cap_MW_Lookups!#REF!</f>
        <v>#REF!</v>
      </c>
      <c r="HE13" s="14" t="e">
        <f>+Cap_MW_Lookups!#REF!</f>
        <v>#REF!</v>
      </c>
      <c r="HF13" s="14" t="e">
        <f>+Cap_MW_Lookups!#REF!</f>
        <v>#REF!</v>
      </c>
      <c r="HG13" s="14" t="e">
        <f>+Cap_MW_Lookups!#REF!</f>
        <v>#REF!</v>
      </c>
      <c r="HH13" s="14" t="e">
        <f>+Cap_MW_Lookups!#REF!</f>
        <v>#REF!</v>
      </c>
      <c r="HI13" s="14" t="e">
        <f>+Cap_MW_Lookups!#REF!</f>
        <v>#REF!</v>
      </c>
      <c r="HJ13" s="14" t="e">
        <f>+Cap_MW_Lookups!#REF!</f>
        <v>#REF!</v>
      </c>
      <c r="HK13" s="14" t="e">
        <f>+Cap_MW_Lookups!#REF!</f>
        <v>#REF!</v>
      </c>
      <c r="HL13" s="14" t="e">
        <f>+Cap_MW_Lookups!#REF!</f>
        <v>#REF!</v>
      </c>
      <c r="HM13" s="14" t="e">
        <f>+Cap_MW_Lookups!#REF!</f>
        <v>#REF!</v>
      </c>
      <c r="HN13" s="14" t="e">
        <f>+Cap_MW_Lookups!#REF!</f>
        <v>#REF!</v>
      </c>
      <c r="HO13" s="14" t="e">
        <f>+Cap_MW_Lookups!#REF!</f>
        <v>#REF!</v>
      </c>
      <c r="HP13" s="14" t="e">
        <f>+Cap_MW_Lookups!#REF!</f>
        <v>#REF!</v>
      </c>
      <c r="HQ13" s="14" t="e">
        <f>+Cap_MW_Lookups!#REF!</f>
        <v>#REF!</v>
      </c>
      <c r="HR13" s="14" t="e">
        <f>+Cap_MW_Lookups!#REF!</f>
        <v>#REF!</v>
      </c>
      <c r="HS13" s="14" t="e">
        <f>+Cap_MW_Lookups!#REF!</f>
        <v>#REF!</v>
      </c>
      <c r="HT13" s="14" t="e">
        <f>+Cap_MW_Lookups!#REF!</f>
        <v>#REF!</v>
      </c>
      <c r="HU13" s="14" t="e">
        <f>+Cap_MW_Lookups!#REF!</f>
        <v>#REF!</v>
      </c>
      <c r="HV13" s="14" t="e">
        <f>+Cap_MW_Lookups!#REF!</f>
        <v>#REF!</v>
      </c>
      <c r="HW13" s="14" t="e">
        <f>+Cap_MW_Lookups!#REF!</f>
        <v>#REF!</v>
      </c>
      <c r="HX13" s="14" t="e">
        <f>+Cap_MW_Lookups!#REF!</f>
        <v>#REF!</v>
      </c>
      <c r="HY13" s="14" t="e">
        <f>+Cap_MW_Lookups!#REF!</f>
        <v>#REF!</v>
      </c>
      <c r="HZ13" s="14" t="e">
        <f>+Cap_MW_Lookups!#REF!</f>
        <v>#REF!</v>
      </c>
      <c r="IA13" s="14" t="e">
        <f>+Cap_MW_Lookups!#REF!</f>
        <v>#REF!</v>
      </c>
      <c r="IB13" s="14" t="e">
        <f>+Cap_MW_Lookups!#REF!</f>
        <v>#REF!</v>
      </c>
      <c r="IC13" s="14" t="e">
        <f>+Cap_MW_Lookups!#REF!</f>
        <v>#REF!</v>
      </c>
      <c r="ID13" s="14" t="e">
        <f>+Cap_MW_Lookups!#REF!</f>
        <v>#REF!</v>
      </c>
      <c r="IE13" s="14" t="e">
        <f>+Cap_MW_Lookups!#REF!</f>
        <v>#REF!</v>
      </c>
      <c r="IF13" s="14" t="e">
        <f>+Cap_MW_Lookups!#REF!</f>
        <v>#REF!</v>
      </c>
      <c r="IG13" s="14" t="e">
        <f>+Cap_MW_Lookups!#REF!</f>
        <v>#REF!</v>
      </c>
      <c r="IH13" s="14" t="e">
        <f>+Cap_MW_Lookups!#REF!</f>
        <v>#REF!</v>
      </c>
      <c r="II13" s="14" t="e">
        <f>+Cap_MW_Lookups!#REF!</f>
        <v>#REF!</v>
      </c>
      <c r="IJ13" s="14" t="e">
        <f>+Cap_MW_Lookups!#REF!</f>
        <v>#REF!</v>
      </c>
      <c r="IK13" s="14" t="e">
        <f>+Cap_MW_Lookups!#REF!</f>
        <v>#REF!</v>
      </c>
      <c r="IL13" s="14" t="e">
        <f>+Cap_MW_Lookups!#REF!</f>
        <v>#REF!</v>
      </c>
      <c r="IM13" s="14" t="e">
        <f>+Cap_MW_Lookups!#REF!</f>
        <v>#REF!</v>
      </c>
      <c r="IN13" s="14" t="e">
        <f>+Cap_MW_Lookups!#REF!</f>
        <v>#REF!</v>
      </c>
      <c r="IO13" s="14" t="e">
        <f>+Cap_MW_Lookups!#REF!</f>
        <v>#REF!</v>
      </c>
      <c r="IP13" s="14" t="e">
        <f>+Cap_MW_Lookups!#REF!</f>
        <v>#REF!</v>
      </c>
      <c r="IQ13" s="14" t="e">
        <f>+Cap_MW_Lookups!#REF!</f>
        <v>#REF!</v>
      </c>
      <c r="IR13" s="14" t="e">
        <f>+Cap_MW_Lookups!#REF!</f>
        <v>#REF!</v>
      </c>
      <c r="IS13" s="14" t="e">
        <f>+Cap_MW_Lookups!#REF!</f>
        <v>#REF!</v>
      </c>
      <c r="IT13" s="14" t="e">
        <f>+Cap_MW_Lookups!#REF!</f>
        <v>#REF!</v>
      </c>
      <c r="IU13" s="14" t="e">
        <f>+Cap_MW_Lookups!#REF!</f>
        <v>#REF!</v>
      </c>
      <c r="IV13" s="14" t="e">
        <f>+Cap_MW_Lookups!#REF!</f>
        <v>#REF!</v>
      </c>
      <c r="IW13" s="1"/>
      <c r="IX13" s="19" t="str">
        <f t="shared" ref="IX13:IX17" si="21">+D13</f>
        <v>Capacity MW</v>
      </c>
      <c r="IY13" s="14" t="e">
        <f t="shared" ref="IY13:JN16" si="22">AVERAGEIF($E$3:$IV$3,IY$3,$E13:$IV13)</f>
        <v>#REF!</v>
      </c>
      <c r="IZ13" s="14" t="e">
        <f t="shared" si="22"/>
        <v>#REF!</v>
      </c>
      <c r="JA13" s="14" t="e">
        <f t="shared" si="22"/>
        <v>#REF!</v>
      </c>
      <c r="JB13" s="14" t="e">
        <f t="shared" si="22"/>
        <v>#REF!</v>
      </c>
      <c r="JC13" s="14" t="e">
        <f t="shared" si="22"/>
        <v>#REF!</v>
      </c>
      <c r="JD13" s="14" t="e">
        <f t="shared" si="22"/>
        <v>#REF!</v>
      </c>
      <c r="JE13" s="14" t="e">
        <f t="shared" si="22"/>
        <v>#REF!</v>
      </c>
      <c r="JF13" s="14" t="e">
        <f t="shared" si="22"/>
        <v>#REF!</v>
      </c>
      <c r="JG13" s="14" t="e">
        <f t="shared" si="22"/>
        <v>#REF!</v>
      </c>
      <c r="JH13" s="14" t="e">
        <f t="shared" si="22"/>
        <v>#REF!</v>
      </c>
      <c r="JI13" s="14" t="e">
        <f t="shared" si="22"/>
        <v>#REF!</v>
      </c>
      <c r="JJ13" s="14" t="e">
        <f t="shared" si="22"/>
        <v>#REF!</v>
      </c>
      <c r="JK13" s="14" t="e">
        <f t="shared" si="22"/>
        <v>#REF!</v>
      </c>
      <c r="JL13" s="14" t="e">
        <f t="shared" si="22"/>
        <v>#REF!</v>
      </c>
      <c r="JM13" s="14" t="e">
        <f t="shared" si="22"/>
        <v>#REF!</v>
      </c>
      <c r="JN13" s="14" t="e">
        <f t="shared" si="22"/>
        <v>#REF!</v>
      </c>
      <c r="JO13" s="14" t="e">
        <f t="shared" ref="JO13:JS16" si="23">AVERAGEIF($E$3:$IV$3,JO$3,$E13:$IV13)</f>
        <v>#REF!</v>
      </c>
      <c r="JP13" s="14" t="e">
        <f t="shared" si="23"/>
        <v>#REF!</v>
      </c>
      <c r="JQ13" s="14" t="e">
        <f t="shared" si="23"/>
        <v>#REF!</v>
      </c>
      <c r="JR13" s="14" t="e">
        <f t="shared" si="23"/>
        <v>#REF!</v>
      </c>
      <c r="JS13" s="14" t="e">
        <f t="shared" si="23"/>
        <v>#REF!</v>
      </c>
      <c r="JU13" s="58" t="str">
        <f>_xlfn.CONCAT(C13," ",D13)</f>
        <v>Fox Island Wind Capacity MW</v>
      </c>
    </row>
    <row r="14" spans="2:281" x14ac:dyDescent="0.25">
      <c r="C14" s="3"/>
      <c r="D14" s="19" t="s">
        <v>30</v>
      </c>
      <c r="E14" s="46" t="e">
        <f>INDEX('Cap Rates &amp; Allocations'!$B$18:$O$35,MATCH(MRA_Capacity_Credits!$C13,'Cap Rates &amp; Allocations'!$B$18:$B$35,0),MATCH(MRA_Capacity_Credits!$B$3,'Cap Rates &amp; Allocations'!#REF!,0))</f>
        <v>#N/A</v>
      </c>
      <c r="F14" s="46" t="e">
        <f>INDEX('Cap Rates &amp; Allocations'!$B$18:$O$35,MATCH(MRA_Capacity_Credits!$C13,'Cap Rates &amp; Allocations'!$B$18:$B$35,0),MATCH(MRA_Capacity_Credits!$B$3,'Cap Rates &amp; Allocations'!#REF!,0))</f>
        <v>#N/A</v>
      </c>
      <c r="G14" s="46" t="e">
        <f>INDEX('Cap Rates &amp; Allocations'!$B$18:$O$35,MATCH(MRA_Capacity_Credits!$C13,'Cap Rates &amp; Allocations'!$B$18:$B$35,0),MATCH(MRA_Capacity_Credits!$B$3,'Cap Rates &amp; Allocations'!#REF!,0))</f>
        <v>#N/A</v>
      </c>
      <c r="H14" s="46" t="e">
        <f>INDEX('Cap Rates &amp; Allocations'!$B$18:$O$35,MATCH(MRA_Capacity_Credits!$C13,'Cap Rates &amp; Allocations'!$B$18:$B$35,0),MATCH(MRA_Capacity_Credits!$B$3,'Cap Rates &amp; Allocations'!#REF!,0))</f>
        <v>#N/A</v>
      </c>
      <c r="I14" s="46" t="e">
        <f>INDEX('Cap Rates &amp; Allocations'!$B$18:$O$35,MATCH(MRA_Capacity_Credits!$C13,'Cap Rates &amp; Allocations'!$B$18:$B$35,0),MATCH(MRA_Capacity_Credits!$B$3,'Cap Rates &amp; Allocations'!#REF!,0))</f>
        <v>#N/A</v>
      </c>
      <c r="J14" s="46" t="e">
        <f>INDEX('Cap Rates &amp; Allocations'!$B$18:$O$35,MATCH(MRA_Capacity_Credits!$C13,'Cap Rates &amp; Allocations'!$B$18:$B$35,0),MATCH(MRA_Capacity_Credits!$B$3,'Cap Rates &amp; Allocations'!#REF!,0))</f>
        <v>#N/A</v>
      </c>
      <c r="K14" s="46" t="e">
        <f>INDEX('Cap Rates &amp; Allocations'!$B$18:$O$35,MATCH(MRA_Capacity_Credits!$C13,'Cap Rates &amp; Allocations'!$B$18:$B$35,0),MATCH(MRA_Capacity_Credits!$B$3,'Cap Rates &amp; Allocations'!#REF!,0))</f>
        <v>#N/A</v>
      </c>
      <c r="L14" s="46" t="e">
        <f>INDEX('Cap Rates &amp; Allocations'!$B$18:$O$35,MATCH(MRA_Capacity_Credits!$C13,'Cap Rates &amp; Allocations'!$B$18:$B$35,0),MATCH(MRA_Capacity_Credits!$B$3,'Cap Rates &amp; Allocations'!#REF!,0))</f>
        <v>#N/A</v>
      </c>
      <c r="M14" s="46" t="e">
        <f>INDEX('Cap Rates &amp; Allocations'!$B$18:$O$35,MATCH(MRA_Capacity_Credits!$C13,'Cap Rates &amp; Allocations'!$B$18:$B$35,0),MATCH(MRA_Capacity_Credits!$B$3,'Cap Rates &amp; Allocations'!#REF!,0))</f>
        <v>#N/A</v>
      </c>
      <c r="N14" s="46" t="e">
        <f>INDEX('Cap Rates &amp; Allocations'!$B$18:$O$35,MATCH(MRA_Capacity_Credits!$C13,'Cap Rates &amp; Allocations'!$B$18:$B$35,0),MATCH(MRA_Capacity_Credits!$B$3,'Cap Rates &amp; Allocations'!#REF!,0))</f>
        <v>#N/A</v>
      </c>
      <c r="O14" s="46" t="e">
        <f>INDEX('Cap Rates &amp; Allocations'!$B$18:$O$35,MATCH(MRA_Capacity_Credits!$C13,'Cap Rates &amp; Allocations'!$B$18:$B$35,0),MATCH(MRA_Capacity_Credits!$B$3,'Cap Rates &amp; Allocations'!#REF!,0))</f>
        <v>#N/A</v>
      </c>
      <c r="P14" s="46" t="e">
        <f>INDEX('Cap Rates &amp; Allocations'!$B$18:$O$35,MATCH(MRA_Capacity_Credits!$C13,'Cap Rates &amp; Allocations'!$B$18:$B$35,0),MATCH(MRA_Capacity_Credits!$B$3,'Cap Rates &amp; Allocations'!#REF!,0))</f>
        <v>#N/A</v>
      </c>
      <c r="Q14" s="46" t="e">
        <f>INDEX('Cap Rates &amp; Allocations'!$B$18:$O$35,MATCH(MRA_Capacity_Credits!$C13,'Cap Rates &amp; Allocations'!$B$18:$B$35,0),MATCH(MRA_Capacity_Credits!$B$3,'Cap Rates &amp; Allocations'!#REF!,0))</f>
        <v>#N/A</v>
      </c>
      <c r="R14" s="46" t="e">
        <f>INDEX('Cap Rates &amp; Allocations'!$B$18:$O$35,MATCH(MRA_Capacity_Credits!$C13,'Cap Rates &amp; Allocations'!$B$18:$B$35,0),MATCH(MRA_Capacity_Credits!$B$3,'Cap Rates &amp; Allocations'!#REF!,0))</f>
        <v>#N/A</v>
      </c>
      <c r="S14" s="46" t="e">
        <f>INDEX('Cap Rates &amp; Allocations'!$B$18:$O$35,MATCH(MRA_Capacity_Credits!$C13,'Cap Rates &amp; Allocations'!$B$18:$B$35,0),MATCH(MRA_Capacity_Credits!$B$3,'Cap Rates &amp; Allocations'!#REF!,0))</f>
        <v>#N/A</v>
      </c>
      <c r="T14" s="46" t="e">
        <f>INDEX('Cap Rates &amp; Allocations'!$B$18:$O$35,MATCH(MRA_Capacity_Credits!$C13,'Cap Rates &amp; Allocations'!$B$18:$B$35,0),MATCH(MRA_Capacity_Credits!$B$3,'Cap Rates &amp; Allocations'!#REF!,0))</f>
        <v>#N/A</v>
      </c>
      <c r="U14" s="46" t="e">
        <f>INDEX('Cap Rates &amp; Allocations'!$B$18:$O$35,MATCH(MRA_Capacity_Credits!$C13,'Cap Rates &amp; Allocations'!$B$18:$B$35,0),MATCH(MRA_Capacity_Credits!$B$3,'Cap Rates &amp; Allocations'!#REF!,0))</f>
        <v>#N/A</v>
      </c>
      <c r="V14" s="46" t="e">
        <f>INDEX('Cap Rates &amp; Allocations'!$B$18:$O$35,MATCH(MRA_Capacity_Credits!$C13,'Cap Rates &amp; Allocations'!$B$18:$B$35,0),MATCH(MRA_Capacity_Credits!$B$3,'Cap Rates &amp; Allocations'!#REF!,0))</f>
        <v>#N/A</v>
      </c>
      <c r="W14" s="46" t="e">
        <f>INDEX('Cap Rates &amp; Allocations'!$B$18:$O$35,MATCH(MRA_Capacity_Credits!$C13,'Cap Rates &amp; Allocations'!$B$18:$B$35,0),MATCH(MRA_Capacity_Credits!$B$3,'Cap Rates &amp; Allocations'!#REF!,0))</f>
        <v>#N/A</v>
      </c>
      <c r="X14" s="46" t="e">
        <f>INDEX('Cap Rates &amp; Allocations'!$B$18:$O$35,MATCH(MRA_Capacity_Credits!$C13,'Cap Rates &amp; Allocations'!$B$18:$B$35,0),MATCH(MRA_Capacity_Credits!$B$3,'Cap Rates &amp; Allocations'!#REF!,0))</f>
        <v>#N/A</v>
      </c>
      <c r="Y14" s="46" t="e">
        <f>INDEX('Cap Rates &amp; Allocations'!$B$18:$O$35,MATCH(MRA_Capacity_Credits!$C13,'Cap Rates &amp; Allocations'!$B$18:$B$35,0),MATCH(MRA_Capacity_Credits!$B$3,'Cap Rates &amp; Allocations'!#REF!,0))</f>
        <v>#N/A</v>
      </c>
      <c r="Z14" s="46" t="e">
        <f>INDEX('Cap Rates &amp; Allocations'!$B$18:$O$35,MATCH(MRA_Capacity_Credits!$C13,'Cap Rates &amp; Allocations'!$B$18:$B$35,0),MATCH(MRA_Capacity_Credits!$B$3,'Cap Rates &amp; Allocations'!#REF!,0))</f>
        <v>#N/A</v>
      </c>
      <c r="AA14" s="46" t="e">
        <f>INDEX('Cap Rates &amp; Allocations'!$B$18:$O$35,MATCH(MRA_Capacity_Credits!$C13,'Cap Rates &amp; Allocations'!$B$18:$B$35,0),MATCH(MRA_Capacity_Credits!$B$3,'Cap Rates &amp; Allocations'!#REF!,0))</f>
        <v>#N/A</v>
      </c>
      <c r="AB14" s="46" t="e">
        <f>INDEX('Cap Rates &amp; Allocations'!$B$18:$O$35,MATCH(MRA_Capacity_Credits!$C13,'Cap Rates &amp; Allocations'!$B$18:$B$35,0),MATCH(MRA_Capacity_Credits!$B$3,'Cap Rates &amp; Allocations'!#REF!,0))</f>
        <v>#N/A</v>
      </c>
      <c r="AC14" s="46" t="e">
        <f>INDEX('Cap Rates &amp; Allocations'!$B$18:$O$35,MATCH(MRA_Capacity_Credits!$C13,'Cap Rates &amp; Allocations'!$B$18:$B$35,0),MATCH(MRA_Capacity_Credits!$B$3,'Cap Rates &amp; Allocations'!#REF!,0))</f>
        <v>#N/A</v>
      </c>
      <c r="AD14" s="46" t="e">
        <f>INDEX('Cap Rates &amp; Allocations'!$B$18:$O$35,MATCH(MRA_Capacity_Credits!$C13,'Cap Rates &amp; Allocations'!$B$18:$B$35,0),MATCH(MRA_Capacity_Credits!$B$3,'Cap Rates &amp; Allocations'!#REF!,0))</f>
        <v>#N/A</v>
      </c>
      <c r="AE14" s="46" t="e">
        <f>INDEX('Cap Rates &amp; Allocations'!$B$18:$O$35,MATCH(MRA_Capacity_Credits!$C13,'Cap Rates &amp; Allocations'!$B$18:$B$35,0),MATCH(MRA_Capacity_Credits!$B$3,'Cap Rates &amp; Allocations'!#REF!,0))</f>
        <v>#N/A</v>
      </c>
      <c r="AF14" s="46" t="e">
        <f>INDEX('Cap Rates &amp; Allocations'!$B$18:$O$35,MATCH(MRA_Capacity_Credits!$C13,'Cap Rates &amp; Allocations'!$B$18:$B$35,0),MATCH(MRA_Capacity_Credits!$B$3,'Cap Rates &amp; Allocations'!#REF!,0))</f>
        <v>#N/A</v>
      </c>
      <c r="AG14" s="46" t="e">
        <f>INDEX('Cap Rates &amp; Allocations'!$B$18:$O$35,MATCH(MRA_Capacity_Credits!$C13,'Cap Rates &amp; Allocations'!$B$18:$B$35,0),MATCH(MRA_Capacity_Credits!$B$3,'Cap Rates &amp; Allocations'!#REF!,0))</f>
        <v>#N/A</v>
      </c>
      <c r="AH14" s="46" t="e">
        <f>INDEX('Cap Rates &amp; Allocations'!$B$18:$O$35,MATCH(MRA_Capacity_Credits!$C13,'Cap Rates &amp; Allocations'!$B$18:$B$35,0),MATCH(MRA_Capacity_Credits!$B$3,'Cap Rates &amp; Allocations'!#REF!,0))</f>
        <v>#N/A</v>
      </c>
      <c r="AI14" s="46" t="e">
        <f>INDEX('Cap Rates &amp; Allocations'!$B$18:$O$35,MATCH(MRA_Capacity_Credits!$C13,'Cap Rates &amp; Allocations'!$B$18:$B$35,0),MATCH(MRA_Capacity_Credits!$B$3,'Cap Rates &amp; Allocations'!#REF!,0))</f>
        <v>#N/A</v>
      </c>
      <c r="AJ14" s="46" t="e">
        <f>INDEX('Cap Rates &amp; Allocations'!$B$18:$O$35,MATCH(MRA_Capacity_Credits!$C13,'Cap Rates &amp; Allocations'!$B$18:$B$35,0),MATCH(MRA_Capacity_Credits!$B$3,'Cap Rates &amp; Allocations'!#REF!,0))</f>
        <v>#N/A</v>
      </c>
      <c r="AK14" s="46" t="e">
        <f>INDEX('Cap Rates &amp; Allocations'!$B$18:$O$35,MATCH(MRA_Capacity_Credits!$C13,'Cap Rates &amp; Allocations'!$B$18:$B$35,0),MATCH(MRA_Capacity_Credits!$B$3,'Cap Rates &amp; Allocations'!#REF!,0))</f>
        <v>#N/A</v>
      </c>
      <c r="AL14" s="46" t="e">
        <f>INDEX('Cap Rates &amp; Allocations'!$B$18:$O$35,MATCH(MRA_Capacity_Credits!$C13,'Cap Rates &amp; Allocations'!$B$18:$B$35,0),MATCH(MRA_Capacity_Credits!$B$3,'Cap Rates &amp; Allocations'!#REF!,0))</f>
        <v>#N/A</v>
      </c>
      <c r="AM14" s="46" t="e">
        <f>INDEX('Cap Rates &amp; Allocations'!$B$18:$O$35,MATCH(MRA_Capacity_Credits!$C13,'Cap Rates &amp; Allocations'!$B$18:$B$35,0),MATCH(MRA_Capacity_Credits!$B$3,'Cap Rates &amp; Allocations'!#REF!,0))</f>
        <v>#N/A</v>
      </c>
      <c r="AN14" s="46" t="e">
        <f>INDEX('Cap Rates &amp; Allocations'!$B$18:$O$35,MATCH(MRA_Capacity_Credits!$C13,'Cap Rates &amp; Allocations'!$B$18:$B$35,0),MATCH(MRA_Capacity_Credits!$B$3,'Cap Rates &amp; Allocations'!#REF!,0))</f>
        <v>#N/A</v>
      </c>
      <c r="AO14" s="46" t="e">
        <f>INDEX('Cap Rates &amp; Allocations'!$B$18:$O$35,MATCH(MRA_Capacity_Credits!$C13,'Cap Rates &amp; Allocations'!$B$18:$B$35,0),MATCH(MRA_Capacity_Credits!$B$3,'Cap Rates &amp; Allocations'!#REF!,0))</f>
        <v>#N/A</v>
      </c>
      <c r="AP14" s="46" t="e">
        <f>INDEX('Cap Rates &amp; Allocations'!$B$18:$O$35,MATCH(MRA_Capacity_Credits!$C13,'Cap Rates &amp; Allocations'!$B$18:$B$35,0),MATCH(MRA_Capacity_Credits!$B$3,'Cap Rates &amp; Allocations'!#REF!,0))</f>
        <v>#N/A</v>
      </c>
      <c r="AQ14" s="46" t="e">
        <f>INDEX('Cap Rates &amp; Allocations'!$B$18:$O$35,MATCH(MRA_Capacity_Credits!$C13,'Cap Rates &amp; Allocations'!$B$18:$B$35,0),MATCH(MRA_Capacity_Credits!$B$3,'Cap Rates &amp; Allocations'!#REF!,0))</f>
        <v>#N/A</v>
      </c>
      <c r="AR14" s="46" t="e">
        <f>INDEX('Cap Rates &amp; Allocations'!$B$18:$O$35,MATCH(MRA_Capacity_Credits!$C13,'Cap Rates &amp; Allocations'!$B$18:$B$35,0),MATCH(MRA_Capacity_Credits!$B$3,'Cap Rates &amp; Allocations'!#REF!,0))</f>
        <v>#N/A</v>
      </c>
      <c r="AS14" s="46" t="e">
        <f>INDEX('Cap Rates &amp; Allocations'!$B$18:$O$35,MATCH(MRA_Capacity_Credits!$C13,'Cap Rates &amp; Allocations'!$B$18:$B$35,0),MATCH(MRA_Capacity_Credits!$B$3,'Cap Rates &amp; Allocations'!#REF!,0))</f>
        <v>#N/A</v>
      </c>
      <c r="AT14" s="46" t="e">
        <f>INDEX('Cap Rates &amp; Allocations'!$B$18:$O$35,MATCH(MRA_Capacity_Credits!$C13,'Cap Rates &amp; Allocations'!$B$18:$B$35,0),MATCH(MRA_Capacity_Credits!$B$3,'Cap Rates &amp; Allocations'!#REF!,0))</f>
        <v>#N/A</v>
      </c>
      <c r="AU14" s="46" t="e">
        <f>INDEX('Cap Rates &amp; Allocations'!$B$18:$O$35,MATCH(MRA_Capacity_Credits!$C13,'Cap Rates &amp; Allocations'!$B$18:$B$35,0),MATCH(MRA_Capacity_Credits!$B$3,'Cap Rates &amp; Allocations'!#REF!,0))</f>
        <v>#N/A</v>
      </c>
      <c r="AV14" s="46" t="e">
        <f>INDEX('Cap Rates &amp; Allocations'!$B$18:$O$35,MATCH(MRA_Capacity_Credits!$C13,'Cap Rates &amp; Allocations'!$B$18:$B$35,0),MATCH(MRA_Capacity_Credits!$B$3,'Cap Rates &amp; Allocations'!#REF!,0))</f>
        <v>#N/A</v>
      </c>
      <c r="AW14" s="46" t="e">
        <f>INDEX('Cap Rates &amp; Allocations'!$B$18:$O$35,MATCH(MRA_Capacity_Credits!$C13,'Cap Rates &amp; Allocations'!$B$18:$B$35,0),MATCH(MRA_Capacity_Credits!$B$3,'Cap Rates &amp; Allocations'!#REF!,0))</f>
        <v>#N/A</v>
      </c>
      <c r="AX14" s="46" t="e">
        <f>INDEX('Cap Rates &amp; Allocations'!$B$18:$O$35,MATCH(MRA_Capacity_Credits!$C13,'Cap Rates &amp; Allocations'!$B$18:$B$35,0),MATCH(MRA_Capacity_Credits!$B$3,'Cap Rates &amp; Allocations'!#REF!,0))</f>
        <v>#N/A</v>
      </c>
      <c r="AY14" s="46" t="e">
        <f>INDEX('Cap Rates &amp; Allocations'!$B$18:$O$35,MATCH(MRA_Capacity_Credits!$C13,'Cap Rates &amp; Allocations'!$B$18:$B$35,0),MATCH(MRA_Capacity_Credits!$B$3,'Cap Rates &amp; Allocations'!#REF!,0))</f>
        <v>#N/A</v>
      </c>
      <c r="AZ14" s="46" t="e">
        <f>INDEX('Cap Rates &amp; Allocations'!$B$18:$O$35,MATCH(MRA_Capacity_Credits!$C13,'Cap Rates &amp; Allocations'!$B$18:$B$35,0),MATCH(MRA_Capacity_Credits!$B$3,'Cap Rates &amp; Allocations'!#REF!,0))</f>
        <v>#N/A</v>
      </c>
      <c r="BA14" s="46" t="e">
        <f>INDEX('Cap Rates &amp; Allocations'!$B$18:$O$35,MATCH(MRA_Capacity_Credits!$C13,'Cap Rates &amp; Allocations'!$B$18:$B$35,0),MATCH(MRA_Capacity_Credits!$B$3,'Cap Rates &amp; Allocations'!#REF!,0))</f>
        <v>#N/A</v>
      </c>
      <c r="BB14" s="46" t="e">
        <f>INDEX('Cap Rates &amp; Allocations'!$B$18:$O$35,MATCH(MRA_Capacity_Credits!$C13,'Cap Rates &amp; Allocations'!$B$18:$B$35,0),MATCH(MRA_Capacity_Credits!$B$3,'Cap Rates &amp; Allocations'!#REF!,0))</f>
        <v>#N/A</v>
      </c>
      <c r="BC14" s="46" t="e">
        <f>INDEX('Cap Rates &amp; Allocations'!$B$18:$O$35,MATCH(MRA_Capacity_Credits!$C13,'Cap Rates &amp; Allocations'!$B$18:$B$35,0),MATCH(MRA_Capacity_Credits!$B$3,'Cap Rates &amp; Allocations'!#REF!,0))</f>
        <v>#N/A</v>
      </c>
      <c r="BD14" s="46" t="e">
        <f>INDEX('Cap Rates &amp; Allocations'!$B$18:$O$35,MATCH(MRA_Capacity_Credits!$C13,'Cap Rates &amp; Allocations'!$B$18:$B$35,0),MATCH(MRA_Capacity_Credits!$B$3,'Cap Rates &amp; Allocations'!#REF!,0))</f>
        <v>#N/A</v>
      </c>
      <c r="BE14" s="46" t="e">
        <f>INDEX('Cap Rates &amp; Allocations'!$B$18:$O$35,MATCH(MRA_Capacity_Credits!$C13,'Cap Rates &amp; Allocations'!$B$18:$B$35,0),MATCH(MRA_Capacity_Credits!$B$3,'Cap Rates &amp; Allocations'!#REF!,0))</f>
        <v>#N/A</v>
      </c>
      <c r="BF14" s="46" t="e">
        <f>INDEX('Cap Rates &amp; Allocations'!$B$18:$O$35,MATCH(MRA_Capacity_Credits!$C13,'Cap Rates &amp; Allocations'!$B$18:$B$35,0),MATCH(MRA_Capacity_Credits!$B$3,'Cap Rates &amp; Allocations'!#REF!,0))</f>
        <v>#N/A</v>
      </c>
      <c r="BG14" s="46" t="e">
        <f>INDEX('Cap Rates &amp; Allocations'!$B$18:$O$35,MATCH(MRA_Capacity_Credits!$C13,'Cap Rates &amp; Allocations'!$B$18:$B$35,0),MATCH(MRA_Capacity_Credits!$B$3,'Cap Rates &amp; Allocations'!#REF!,0))</f>
        <v>#N/A</v>
      </c>
      <c r="BH14" s="46" t="e">
        <f>INDEX('Cap Rates &amp; Allocations'!$B$18:$O$35,MATCH(MRA_Capacity_Credits!$C13,'Cap Rates &amp; Allocations'!$B$18:$B$35,0),MATCH(MRA_Capacity_Credits!$B$3,'Cap Rates &amp; Allocations'!#REF!,0))</f>
        <v>#N/A</v>
      </c>
      <c r="BI14" s="46" t="e">
        <f>INDEX('Cap Rates &amp; Allocations'!$B$18:$O$35,MATCH(MRA_Capacity_Credits!$C13,'Cap Rates &amp; Allocations'!$B$18:$B$35,0),MATCH(MRA_Capacity_Credits!$B$3,'Cap Rates &amp; Allocations'!#REF!,0))</f>
        <v>#N/A</v>
      </c>
      <c r="BJ14" s="46" t="e">
        <f>INDEX('Cap Rates &amp; Allocations'!$B$18:$O$35,MATCH(MRA_Capacity_Credits!$C13,'Cap Rates &amp; Allocations'!$B$18:$B$35,0),MATCH(MRA_Capacity_Credits!$B$3,'Cap Rates &amp; Allocations'!#REF!,0))</f>
        <v>#N/A</v>
      </c>
      <c r="BK14" s="46" t="e">
        <f>INDEX('Cap Rates &amp; Allocations'!$B$18:$O$35,MATCH(MRA_Capacity_Credits!$C13,'Cap Rates &amp; Allocations'!$B$18:$B$35,0),MATCH(MRA_Capacity_Credits!$B$3,'Cap Rates &amp; Allocations'!#REF!,0))</f>
        <v>#N/A</v>
      </c>
      <c r="BL14" s="46" t="e">
        <f>INDEX('Cap Rates &amp; Allocations'!$B$18:$O$35,MATCH(MRA_Capacity_Credits!$C13,'Cap Rates &amp; Allocations'!$B$18:$B$35,0),MATCH(MRA_Capacity_Credits!$B$3,'Cap Rates &amp; Allocations'!#REF!,0))</f>
        <v>#N/A</v>
      </c>
      <c r="BM14" s="46" t="e">
        <f>INDEX('Cap Rates &amp; Allocations'!$B$18:$O$35,MATCH(MRA_Capacity_Credits!$C13,'Cap Rates &amp; Allocations'!$B$18:$B$35,0),MATCH(MRA_Capacity_Credits!$B$3,'Cap Rates &amp; Allocations'!#REF!,0))</f>
        <v>#N/A</v>
      </c>
      <c r="BN14" s="46" t="e">
        <f>INDEX('Cap Rates &amp; Allocations'!$B$18:$O$35,MATCH(MRA_Capacity_Credits!$C13,'Cap Rates &amp; Allocations'!$B$18:$B$35,0),MATCH(MRA_Capacity_Credits!$B$3,'Cap Rates &amp; Allocations'!#REF!,0))</f>
        <v>#N/A</v>
      </c>
      <c r="BO14" s="46" t="e">
        <f>INDEX('Cap Rates &amp; Allocations'!$B$18:$O$35,MATCH(MRA_Capacity_Credits!$C13,'Cap Rates &amp; Allocations'!$B$18:$B$35,0),MATCH(MRA_Capacity_Credits!$B$3,'Cap Rates &amp; Allocations'!#REF!,0))</f>
        <v>#N/A</v>
      </c>
      <c r="BP14" s="46" t="e">
        <f>INDEX('Cap Rates &amp; Allocations'!$B$18:$O$35,MATCH(MRA_Capacity_Credits!$C13,'Cap Rates &amp; Allocations'!$B$18:$B$35,0),MATCH(MRA_Capacity_Credits!$B$3,'Cap Rates &amp; Allocations'!#REF!,0))</f>
        <v>#N/A</v>
      </c>
      <c r="BQ14" s="46" t="e">
        <f>INDEX('Cap Rates &amp; Allocations'!$B$18:$O$35,MATCH(MRA_Capacity_Credits!$C13,'Cap Rates &amp; Allocations'!$B$18:$B$35,0),MATCH(MRA_Capacity_Credits!$B$3,'Cap Rates &amp; Allocations'!#REF!,0))</f>
        <v>#N/A</v>
      </c>
      <c r="BR14" s="46" t="e">
        <f>INDEX('Cap Rates &amp; Allocations'!$B$18:$O$35,MATCH(MRA_Capacity_Credits!$C13,'Cap Rates &amp; Allocations'!$B$18:$B$35,0),MATCH(MRA_Capacity_Credits!$B$3,'Cap Rates &amp; Allocations'!#REF!,0))</f>
        <v>#N/A</v>
      </c>
      <c r="BS14" s="46" t="e">
        <f>INDEX('Cap Rates &amp; Allocations'!$B$18:$O$35,MATCH(MRA_Capacity_Credits!$C13,'Cap Rates &amp; Allocations'!$B$18:$B$35,0),MATCH(MRA_Capacity_Credits!$B$3,'Cap Rates &amp; Allocations'!#REF!,0))</f>
        <v>#N/A</v>
      </c>
      <c r="BT14" s="46" t="e">
        <f>INDEX('Cap Rates &amp; Allocations'!$B$18:$O$35,MATCH(MRA_Capacity_Credits!$C13,'Cap Rates &amp; Allocations'!$B$18:$B$35,0),MATCH(MRA_Capacity_Credits!$B$3,'Cap Rates &amp; Allocations'!#REF!,0))</f>
        <v>#N/A</v>
      </c>
      <c r="BU14" s="46" t="e">
        <f>INDEX('Cap Rates &amp; Allocations'!$B$18:$O$35,MATCH(MRA_Capacity_Credits!$C13,'Cap Rates &amp; Allocations'!$B$18:$B$35,0),MATCH(MRA_Capacity_Credits!$B$3,'Cap Rates &amp; Allocations'!#REF!,0))</f>
        <v>#N/A</v>
      </c>
      <c r="BV14" s="46" t="e">
        <f>INDEX('Cap Rates &amp; Allocations'!$B$18:$O$35,MATCH(MRA_Capacity_Credits!$C13,'Cap Rates &amp; Allocations'!$B$18:$B$35,0),MATCH(MRA_Capacity_Credits!$B$3,'Cap Rates &amp; Allocations'!#REF!,0))</f>
        <v>#N/A</v>
      </c>
      <c r="BW14" s="46" t="e">
        <f>INDEX('Cap Rates &amp; Allocations'!$B$18:$O$35,MATCH(MRA_Capacity_Credits!$C13,'Cap Rates &amp; Allocations'!$B$18:$B$35,0),MATCH(MRA_Capacity_Credits!$B$3,'Cap Rates &amp; Allocations'!#REF!,0))</f>
        <v>#N/A</v>
      </c>
      <c r="BX14" s="46" t="e">
        <f>INDEX('Cap Rates &amp; Allocations'!$B$18:$O$35,MATCH(MRA_Capacity_Credits!$C13,'Cap Rates &amp; Allocations'!$B$18:$B$35,0),MATCH(MRA_Capacity_Credits!$B$3,'Cap Rates &amp; Allocations'!#REF!,0))</f>
        <v>#N/A</v>
      </c>
      <c r="BY14" s="46" t="e">
        <f>INDEX('Cap Rates &amp; Allocations'!$B$18:$O$35,MATCH(MRA_Capacity_Credits!$C13,'Cap Rates &amp; Allocations'!$B$18:$B$35,0),MATCH(MRA_Capacity_Credits!$B$3,'Cap Rates &amp; Allocations'!#REF!,0))</f>
        <v>#N/A</v>
      </c>
      <c r="BZ14" s="46" t="e">
        <f>INDEX('Cap Rates &amp; Allocations'!$B$18:$O$35,MATCH(MRA_Capacity_Credits!$C13,'Cap Rates &amp; Allocations'!$B$18:$B$35,0),MATCH(MRA_Capacity_Credits!$B$3,'Cap Rates &amp; Allocations'!#REF!,0))</f>
        <v>#N/A</v>
      </c>
      <c r="CA14" s="46" t="e">
        <f>INDEX('Cap Rates &amp; Allocations'!$B$18:$O$35,MATCH(MRA_Capacity_Credits!$C13,'Cap Rates &amp; Allocations'!$B$18:$B$35,0),MATCH(MRA_Capacity_Credits!$B$3,'Cap Rates &amp; Allocations'!#REF!,0))</f>
        <v>#N/A</v>
      </c>
      <c r="CB14" s="46" t="e">
        <f>INDEX('Cap Rates &amp; Allocations'!$B$18:$O$35,MATCH(MRA_Capacity_Credits!$C13,'Cap Rates &amp; Allocations'!$B$18:$B$35,0),MATCH(MRA_Capacity_Credits!$B$3,'Cap Rates &amp; Allocations'!#REF!,0))</f>
        <v>#N/A</v>
      </c>
      <c r="CC14" s="46" t="e">
        <f>INDEX('Cap Rates &amp; Allocations'!$B$18:$O$35,MATCH(MRA_Capacity_Credits!$C13,'Cap Rates &amp; Allocations'!$B$18:$B$35,0),MATCH(MRA_Capacity_Credits!$B$3,'Cap Rates &amp; Allocations'!#REF!,0))</f>
        <v>#N/A</v>
      </c>
      <c r="CD14" s="46" t="e">
        <f>INDEX('Cap Rates &amp; Allocations'!$B$18:$O$35,MATCH(MRA_Capacity_Credits!$C13,'Cap Rates &amp; Allocations'!$B$18:$B$35,0),MATCH(MRA_Capacity_Credits!$B$3,'Cap Rates &amp; Allocations'!#REF!,0))</f>
        <v>#N/A</v>
      </c>
      <c r="CE14" s="46" t="e">
        <f>INDEX('Cap Rates &amp; Allocations'!$B$18:$O$35,MATCH(MRA_Capacity_Credits!$C13,'Cap Rates &amp; Allocations'!$B$18:$B$35,0),MATCH(MRA_Capacity_Credits!$B$3,'Cap Rates &amp; Allocations'!#REF!,0))</f>
        <v>#N/A</v>
      </c>
      <c r="CF14" s="46" t="e">
        <f>INDEX('Cap Rates &amp; Allocations'!$B$18:$O$35,MATCH(MRA_Capacity_Credits!$C13,'Cap Rates &amp; Allocations'!$B$18:$B$35,0),MATCH(MRA_Capacity_Credits!$B$3,'Cap Rates &amp; Allocations'!#REF!,0))</f>
        <v>#N/A</v>
      </c>
      <c r="CG14" s="46" t="e">
        <f>INDEX('Cap Rates &amp; Allocations'!$B$18:$O$35,MATCH(MRA_Capacity_Credits!$C13,'Cap Rates &amp; Allocations'!$B$18:$B$35,0),MATCH(MRA_Capacity_Credits!$B$3,'Cap Rates &amp; Allocations'!#REF!,0))</f>
        <v>#N/A</v>
      </c>
      <c r="CH14" s="46" t="e">
        <f>INDEX('Cap Rates &amp; Allocations'!$B$18:$O$35,MATCH(MRA_Capacity_Credits!$C13,'Cap Rates &amp; Allocations'!$B$18:$B$35,0),MATCH(MRA_Capacity_Credits!$B$3,'Cap Rates &amp; Allocations'!#REF!,0))</f>
        <v>#N/A</v>
      </c>
      <c r="CI14" s="46" t="e">
        <f>INDEX('Cap Rates &amp; Allocations'!$B$18:$O$35,MATCH(MRA_Capacity_Credits!$C13,'Cap Rates &amp; Allocations'!$B$18:$B$35,0),MATCH(MRA_Capacity_Credits!$B$3,'Cap Rates &amp; Allocations'!#REF!,0))</f>
        <v>#N/A</v>
      </c>
      <c r="CJ14" s="46" t="e">
        <f>INDEX('Cap Rates &amp; Allocations'!$B$18:$O$35,MATCH(MRA_Capacity_Credits!$C13,'Cap Rates &amp; Allocations'!$B$18:$B$35,0),MATCH(MRA_Capacity_Credits!$B$3,'Cap Rates &amp; Allocations'!#REF!,0))</f>
        <v>#N/A</v>
      </c>
      <c r="CK14" s="46" t="e">
        <f>INDEX('Cap Rates &amp; Allocations'!$B$18:$O$35,MATCH(MRA_Capacity_Credits!$C13,'Cap Rates &amp; Allocations'!$B$18:$B$35,0),MATCH(MRA_Capacity_Credits!$B$3,'Cap Rates &amp; Allocations'!#REF!,0))</f>
        <v>#N/A</v>
      </c>
      <c r="CL14" s="46" t="e">
        <f>INDEX('Cap Rates &amp; Allocations'!$B$18:$O$35,MATCH(MRA_Capacity_Credits!$C13,'Cap Rates &amp; Allocations'!$B$18:$B$35,0),MATCH(MRA_Capacity_Credits!$B$3,'Cap Rates &amp; Allocations'!#REF!,0))</f>
        <v>#N/A</v>
      </c>
      <c r="CM14" s="46" t="e">
        <f>INDEX('Cap Rates &amp; Allocations'!$B$18:$O$35,MATCH(MRA_Capacity_Credits!$C13,'Cap Rates &amp; Allocations'!$B$18:$B$35,0),MATCH(MRA_Capacity_Credits!$B$3,'Cap Rates &amp; Allocations'!#REF!,0))</f>
        <v>#N/A</v>
      </c>
      <c r="CN14" s="46" t="e">
        <f>INDEX('Cap Rates &amp; Allocations'!$B$18:$O$35,MATCH(MRA_Capacity_Credits!$C13,'Cap Rates &amp; Allocations'!$B$18:$B$35,0),MATCH(MRA_Capacity_Credits!$B$3,'Cap Rates &amp; Allocations'!#REF!,0))</f>
        <v>#N/A</v>
      </c>
      <c r="CO14" s="46" t="e">
        <f>INDEX('Cap Rates &amp; Allocations'!$B$18:$O$35,MATCH(MRA_Capacity_Credits!$C13,'Cap Rates &amp; Allocations'!$B$18:$B$35,0),MATCH(MRA_Capacity_Credits!$B$3,'Cap Rates &amp; Allocations'!#REF!,0))</f>
        <v>#N/A</v>
      </c>
      <c r="CP14" s="46" t="e">
        <f>INDEX('Cap Rates &amp; Allocations'!$B$18:$O$35,MATCH(MRA_Capacity_Credits!$C13,'Cap Rates &amp; Allocations'!$B$18:$B$35,0),MATCH(MRA_Capacity_Credits!$B$3,'Cap Rates &amp; Allocations'!#REF!,0))</f>
        <v>#N/A</v>
      </c>
      <c r="CQ14" s="46" t="e">
        <f>INDEX('Cap Rates &amp; Allocations'!$B$18:$O$35,MATCH(MRA_Capacity_Credits!$C13,'Cap Rates &amp; Allocations'!$B$18:$B$35,0),MATCH(MRA_Capacity_Credits!$B$3,'Cap Rates &amp; Allocations'!#REF!,0))</f>
        <v>#N/A</v>
      </c>
      <c r="CR14" s="46" t="e">
        <f>INDEX('Cap Rates &amp; Allocations'!$B$18:$O$35,MATCH(MRA_Capacity_Credits!$C13,'Cap Rates &amp; Allocations'!$B$18:$B$35,0),MATCH(MRA_Capacity_Credits!$B$3,'Cap Rates &amp; Allocations'!#REF!,0))</f>
        <v>#N/A</v>
      </c>
      <c r="CS14" s="46" t="e">
        <f>INDEX('Cap Rates &amp; Allocations'!$B$18:$O$35,MATCH(MRA_Capacity_Credits!$C13,'Cap Rates &amp; Allocations'!$B$18:$B$35,0),MATCH(MRA_Capacity_Credits!$B$3,'Cap Rates &amp; Allocations'!#REF!,0))</f>
        <v>#N/A</v>
      </c>
      <c r="CT14" s="46" t="e">
        <f>INDEX('Cap Rates &amp; Allocations'!$B$18:$O$35,MATCH(MRA_Capacity_Credits!$C13,'Cap Rates &amp; Allocations'!$B$18:$B$35,0),MATCH(MRA_Capacity_Credits!$B$3,'Cap Rates &amp; Allocations'!#REF!,0))</f>
        <v>#N/A</v>
      </c>
      <c r="CU14" s="46" t="e">
        <f>INDEX('Cap Rates &amp; Allocations'!$B$18:$O$35,MATCH(MRA_Capacity_Credits!$C13,'Cap Rates &amp; Allocations'!$B$18:$B$35,0),MATCH(MRA_Capacity_Credits!$B$3,'Cap Rates &amp; Allocations'!#REF!,0))</f>
        <v>#N/A</v>
      </c>
      <c r="CV14" s="46" t="e">
        <f>INDEX('Cap Rates &amp; Allocations'!$B$18:$O$35,MATCH(MRA_Capacity_Credits!$C13,'Cap Rates &amp; Allocations'!$B$18:$B$35,0),MATCH(MRA_Capacity_Credits!$B$3,'Cap Rates &amp; Allocations'!#REF!,0))</f>
        <v>#N/A</v>
      </c>
      <c r="CW14" s="46" t="e">
        <f>INDEX('Cap Rates &amp; Allocations'!$B$18:$O$35,MATCH(MRA_Capacity_Credits!$C13,'Cap Rates &amp; Allocations'!$B$18:$B$35,0),MATCH(MRA_Capacity_Credits!$B$3,'Cap Rates &amp; Allocations'!#REF!,0))</f>
        <v>#N/A</v>
      </c>
      <c r="CX14" s="46" t="e">
        <f>INDEX('Cap Rates &amp; Allocations'!$B$18:$O$35,MATCH(MRA_Capacity_Credits!$C13,'Cap Rates &amp; Allocations'!$B$18:$B$35,0),MATCH(MRA_Capacity_Credits!$B$3,'Cap Rates &amp; Allocations'!#REF!,0))</f>
        <v>#N/A</v>
      </c>
      <c r="CY14" s="46" t="e">
        <f>INDEX('Cap Rates &amp; Allocations'!$B$18:$O$35,MATCH(MRA_Capacity_Credits!$C13,'Cap Rates &amp; Allocations'!$B$18:$B$35,0),MATCH(MRA_Capacity_Credits!$B$3,'Cap Rates &amp; Allocations'!#REF!,0))</f>
        <v>#N/A</v>
      </c>
      <c r="CZ14" s="46" t="e">
        <f>INDEX('Cap Rates &amp; Allocations'!$B$18:$O$35,MATCH(MRA_Capacity_Credits!$C13,'Cap Rates &amp; Allocations'!$B$18:$B$35,0),MATCH(MRA_Capacity_Credits!$B$3,'Cap Rates &amp; Allocations'!#REF!,0))</f>
        <v>#N/A</v>
      </c>
      <c r="DA14" s="46" t="e">
        <f>INDEX('Cap Rates &amp; Allocations'!$B$18:$O$35,MATCH(MRA_Capacity_Credits!$C13,'Cap Rates &amp; Allocations'!$B$18:$B$35,0),MATCH(MRA_Capacity_Credits!$B$3,'Cap Rates &amp; Allocations'!#REF!,0))</f>
        <v>#N/A</v>
      </c>
      <c r="DB14" s="46" t="e">
        <f>INDEX('Cap Rates &amp; Allocations'!$B$18:$O$35,MATCH(MRA_Capacity_Credits!$C13,'Cap Rates &amp; Allocations'!$B$18:$B$35,0),MATCH(MRA_Capacity_Credits!$B$3,'Cap Rates &amp; Allocations'!#REF!,0))</f>
        <v>#N/A</v>
      </c>
      <c r="DC14" s="46" t="e">
        <f>INDEX('Cap Rates &amp; Allocations'!$B$18:$O$35,MATCH(MRA_Capacity_Credits!$C13,'Cap Rates &amp; Allocations'!$B$18:$B$35,0),MATCH(MRA_Capacity_Credits!$B$3,'Cap Rates &amp; Allocations'!#REF!,0))</f>
        <v>#N/A</v>
      </c>
      <c r="DD14" s="46" t="e">
        <f>INDEX('Cap Rates &amp; Allocations'!$B$18:$O$35,MATCH(MRA_Capacity_Credits!$C13,'Cap Rates &amp; Allocations'!$B$18:$B$35,0),MATCH(MRA_Capacity_Credits!$B$3,'Cap Rates &amp; Allocations'!#REF!,0))</f>
        <v>#N/A</v>
      </c>
      <c r="DE14" s="46" t="e">
        <f>INDEX('Cap Rates &amp; Allocations'!$B$18:$O$35,MATCH(MRA_Capacity_Credits!$C13,'Cap Rates &amp; Allocations'!$B$18:$B$35,0),MATCH(MRA_Capacity_Credits!$B$3,'Cap Rates &amp; Allocations'!#REF!,0))</f>
        <v>#N/A</v>
      </c>
      <c r="DF14" s="46" t="e">
        <f>INDEX('Cap Rates &amp; Allocations'!$B$18:$O$35,MATCH(MRA_Capacity_Credits!$C13,'Cap Rates &amp; Allocations'!$B$18:$B$35,0),MATCH(MRA_Capacity_Credits!$B$3,'Cap Rates &amp; Allocations'!#REF!,0))</f>
        <v>#N/A</v>
      </c>
      <c r="DG14" s="46" t="e">
        <f>INDEX('Cap Rates &amp; Allocations'!$B$18:$O$35,MATCH(MRA_Capacity_Credits!$C13,'Cap Rates &amp; Allocations'!$B$18:$B$35,0),MATCH(MRA_Capacity_Credits!$B$3,'Cap Rates &amp; Allocations'!#REF!,0))</f>
        <v>#N/A</v>
      </c>
      <c r="DH14" s="46" t="e">
        <f>INDEX('Cap Rates &amp; Allocations'!$B$18:$O$35,MATCH(MRA_Capacity_Credits!$C13,'Cap Rates &amp; Allocations'!$B$18:$B$35,0),MATCH(MRA_Capacity_Credits!$B$3,'Cap Rates &amp; Allocations'!#REF!,0))</f>
        <v>#N/A</v>
      </c>
      <c r="DI14" s="46" t="e">
        <f>INDEX('Cap Rates &amp; Allocations'!$B$18:$O$35,MATCH(MRA_Capacity_Credits!$C13,'Cap Rates &amp; Allocations'!$B$18:$B$35,0),MATCH(MRA_Capacity_Credits!$B$3,'Cap Rates &amp; Allocations'!#REF!,0))</f>
        <v>#N/A</v>
      </c>
      <c r="DJ14" s="46" t="e">
        <f>INDEX('Cap Rates &amp; Allocations'!$B$18:$O$35,MATCH(MRA_Capacity_Credits!$C13,'Cap Rates &amp; Allocations'!$B$18:$B$35,0),MATCH(MRA_Capacity_Credits!$B$3,'Cap Rates &amp; Allocations'!#REF!,0))</f>
        <v>#N/A</v>
      </c>
      <c r="DK14" s="46" t="e">
        <f>INDEX('Cap Rates &amp; Allocations'!$B$18:$O$35,MATCH(MRA_Capacity_Credits!$C13,'Cap Rates &amp; Allocations'!$B$18:$B$35,0),MATCH(MRA_Capacity_Credits!$B$3,'Cap Rates &amp; Allocations'!#REF!,0))</f>
        <v>#N/A</v>
      </c>
      <c r="DL14" s="46" t="e">
        <f>INDEX('Cap Rates &amp; Allocations'!$B$18:$O$35,MATCH(MRA_Capacity_Credits!$C13,'Cap Rates &amp; Allocations'!$B$18:$B$35,0),MATCH(MRA_Capacity_Credits!$B$3,'Cap Rates &amp; Allocations'!#REF!,0))</f>
        <v>#N/A</v>
      </c>
      <c r="DM14" s="46" t="e">
        <f>INDEX('Cap Rates &amp; Allocations'!$B$18:$O$35,MATCH(MRA_Capacity_Credits!$C13,'Cap Rates &amp; Allocations'!$B$18:$B$35,0),MATCH(MRA_Capacity_Credits!$B$3,'Cap Rates &amp; Allocations'!#REF!,0))</f>
        <v>#N/A</v>
      </c>
      <c r="DN14" s="46" t="e">
        <f>INDEX('Cap Rates &amp; Allocations'!$B$18:$O$35,MATCH(MRA_Capacity_Credits!$C13,'Cap Rates &amp; Allocations'!$B$18:$B$35,0),MATCH(MRA_Capacity_Credits!$B$3,'Cap Rates &amp; Allocations'!#REF!,0))</f>
        <v>#N/A</v>
      </c>
      <c r="DO14" s="46" t="e">
        <f>INDEX('Cap Rates &amp; Allocations'!$B$18:$O$35,MATCH(MRA_Capacity_Credits!$C13,'Cap Rates &amp; Allocations'!$B$18:$B$35,0),MATCH(MRA_Capacity_Credits!$B$3,'Cap Rates &amp; Allocations'!#REF!,0))</f>
        <v>#N/A</v>
      </c>
      <c r="DP14" s="46" t="e">
        <f>INDEX('Cap Rates &amp; Allocations'!$B$18:$O$35,MATCH(MRA_Capacity_Credits!$C13,'Cap Rates &amp; Allocations'!$B$18:$B$35,0),MATCH(MRA_Capacity_Credits!$B$3,'Cap Rates &amp; Allocations'!#REF!,0))</f>
        <v>#N/A</v>
      </c>
      <c r="DQ14" s="46" t="e">
        <f>INDEX('Cap Rates &amp; Allocations'!$B$18:$O$35,MATCH(MRA_Capacity_Credits!$C13,'Cap Rates &amp; Allocations'!$B$18:$B$35,0),MATCH(MRA_Capacity_Credits!$B$3,'Cap Rates &amp; Allocations'!#REF!,0))</f>
        <v>#N/A</v>
      </c>
      <c r="DR14" s="46" t="e">
        <f>INDEX('Cap Rates &amp; Allocations'!$B$18:$O$35,MATCH(MRA_Capacity_Credits!$C13,'Cap Rates &amp; Allocations'!$B$18:$B$35,0),MATCH(MRA_Capacity_Credits!$B$3,'Cap Rates &amp; Allocations'!#REF!,0))</f>
        <v>#N/A</v>
      </c>
      <c r="DS14" s="46" t="e">
        <f>INDEX('Cap Rates &amp; Allocations'!$B$18:$O$35,MATCH(MRA_Capacity_Credits!$C13,'Cap Rates &amp; Allocations'!$B$18:$B$35,0),MATCH(MRA_Capacity_Credits!$B$3,'Cap Rates &amp; Allocations'!#REF!,0))</f>
        <v>#N/A</v>
      </c>
      <c r="DT14" s="46" t="e">
        <f>INDEX('Cap Rates &amp; Allocations'!$B$18:$O$35,MATCH(MRA_Capacity_Credits!$C13,'Cap Rates &amp; Allocations'!$B$18:$B$35,0),MATCH(MRA_Capacity_Credits!$B$3,'Cap Rates &amp; Allocations'!#REF!,0))</f>
        <v>#N/A</v>
      </c>
      <c r="DU14" s="46" t="e">
        <f>INDEX('Cap Rates &amp; Allocations'!$B$18:$O$35,MATCH(MRA_Capacity_Credits!$C13,'Cap Rates &amp; Allocations'!$B$18:$B$35,0),MATCH(MRA_Capacity_Credits!$B$3,'Cap Rates &amp; Allocations'!#REF!,0))</f>
        <v>#N/A</v>
      </c>
      <c r="DV14" s="46" t="e">
        <f>INDEX('Cap Rates &amp; Allocations'!$B$18:$O$35,MATCH(MRA_Capacity_Credits!$C13,'Cap Rates &amp; Allocations'!$B$18:$B$35,0),MATCH(MRA_Capacity_Credits!$B$3,'Cap Rates &amp; Allocations'!#REF!,0))</f>
        <v>#N/A</v>
      </c>
      <c r="DW14" s="46" t="e">
        <f>INDEX('Cap Rates &amp; Allocations'!$B$18:$O$35,MATCH(MRA_Capacity_Credits!$C13,'Cap Rates &amp; Allocations'!$B$18:$B$35,0),MATCH(MRA_Capacity_Credits!$B$3,'Cap Rates &amp; Allocations'!#REF!,0))</f>
        <v>#N/A</v>
      </c>
      <c r="DX14" s="46" t="e">
        <f>INDEX('Cap Rates &amp; Allocations'!$B$18:$O$35,MATCH(MRA_Capacity_Credits!$C13,'Cap Rates &amp; Allocations'!$B$18:$B$35,0),MATCH(MRA_Capacity_Credits!$B$3,'Cap Rates &amp; Allocations'!#REF!,0))</f>
        <v>#N/A</v>
      </c>
      <c r="DY14" s="46" t="e">
        <f>INDEX('Cap Rates &amp; Allocations'!$B$18:$O$35,MATCH(MRA_Capacity_Credits!$C13,'Cap Rates &amp; Allocations'!$B$18:$B$35,0),MATCH(MRA_Capacity_Credits!$B$3,'Cap Rates &amp; Allocations'!#REF!,0))</f>
        <v>#N/A</v>
      </c>
      <c r="DZ14" s="46" t="e">
        <f>INDEX('Cap Rates &amp; Allocations'!$B$18:$O$35,MATCH(MRA_Capacity_Credits!$C13,'Cap Rates &amp; Allocations'!$B$18:$B$35,0),MATCH(MRA_Capacity_Credits!$B$3,'Cap Rates &amp; Allocations'!#REF!,0))</f>
        <v>#N/A</v>
      </c>
      <c r="EA14" s="46" t="e">
        <f>INDEX('Cap Rates &amp; Allocations'!$B$18:$O$35,MATCH(MRA_Capacity_Credits!$C13,'Cap Rates &amp; Allocations'!$B$18:$B$35,0),MATCH(MRA_Capacity_Credits!$B$3,'Cap Rates &amp; Allocations'!#REF!,0))</f>
        <v>#N/A</v>
      </c>
      <c r="EB14" s="46" t="e">
        <f>INDEX('Cap Rates &amp; Allocations'!$B$18:$O$35,MATCH(MRA_Capacity_Credits!$C13,'Cap Rates &amp; Allocations'!$B$18:$B$35,0),MATCH(MRA_Capacity_Credits!$B$3,'Cap Rates &amp; Allocations'!#REF!,0))</f>
        <v>#N/A</v>
      </c>
      <c r="EC14" s="46" t="e">
        <f>INDEX('Cap Rates &amp; Allocations'!$B$18:$O$35,MATCH(MRA_Capacity_Credits!$C13,'Cap Rates &amp; Allocations'!$B$18:$B$35,0),MATCH(MRA_Capacity_Credits!$B$3,'Cap Rates &amp; Allocations'!#REF!,0))</f>
        <v>#N/A</v>
      </c>
      <c r="ED14" s="46" t="e">
        <f>INDEX('Cap Rates &amp; Allocations'!$B$18:$O$35,MATCH(MRA_Capacity_Credits!$C13,'Cap Rates &amp; Allocations'!$B$18:$B$35,0),MATCH(MRA_Capacity_Credits!$B$3,'Cap Rates &amp; Allocations'!#REF!,0))</f>
        <v>#N/A</v>
      </c>
      <c r="EE14" s="46" t="e">
        <f>INDEX('Cap Rates &amp; Allocations'!$B$18:$O$35,MATCH(MRA_Capacity_Credits!$C13,'Cap Rates &amp; Allocations'!$B$18:$B$35,0),MATCH(MRA_Capacity_Credits!$B$3,'Cap Rates &amp; Allocations'!#REF!,0))</f>
        <v>#N/A</v>
      </c>
      <c r="EF14" s="46" t="e">
        <f>INDEX('Cap Rates &amp; Allocations'!$B$18:$O$35,MATCH(MRA_Capacity_Credits!$C13,'Cap Rates &amp; Allocations'!$B$18:$B$35,0),MATCH(MRA_Capacity_Credits!$B$3,'Cap Rates &amp; Allocations'!#REF!,0))</f>
        <v>#N/A</v>
      </c>
      <c r="EG14" s="46" t="e">
        <f>INDEX('Cap Rates &amp; Allocations'!$B$18:$O$35,MATCH(MRA_Capacity_Credits!$C13,'Cap Rates &amp; Allocations'!$B$18:$B$35,0),MATCH(MRA_Capacity_Credits!$B$3,'Cap Rates &amp; Allocations'!#REF!,0))</f>
        <v>#N/A</v>
      </c>
      <c r="EH14" s="46" t="e">
        <f>INDEX('Cap Rates &amp; Allocations'!$B$18:$O$35,MATCH(MRA_Capacity_Credits!$C13,'Cap Rates &amp; Allocations'!$B$18:$B$35,0),MATCH(MRA_Capacity_Credits!$B$3,'Cap Rates &amp; Allocations'!#REF!,0))</f>
        <v>#N/A</v>
      </c>
      <c r="EI14" s="46" t="e">
        <f>INDEX('Cap Rates &amp; Allocations'!$B$18:$O$35,MATCH(MRA_Capacity_Credits!$C13,'Cap Rates &amp; Allocations'!$B$18:$B$35,0),MATCH(MRA_Capacity_Credits!$B$3,'Cap Rates &amp; Allocations'!#REF!,0))</f>
        <v>#N/A</v>
      </c>
      <c r="EJ14" s="46" t="e">
        <f>INDEX('Cap Rates &amp; Allocations'!$B$18:$O$35,MATCH(MRA_Capacity_Credits!$C13,'Cap Rates &amp; Allocations'!$B$18:$B$35,0),MATCH(MRA_Capacity_Credits!$B$3,'Cap Rates &amp; Allocations'!#REF!,0))</f>
        <v>#N/A</v>
      </c>
      <c r="EK14" s="46" t="e">
        <f>INDEX('Cap Rates &amp; Allocations'!$B$18:$O$35,MATCH(MRA_Capacity_Credits!$C13,'Cap Rates &amp; Allocations'!$B$18:$B$35,0),MATCH(MRA_Capacity_Credits!$B$3,'Cap Rates &amp; Allocations'!#REF!,0))</f>
        <v>#N/A</v>
      </c>
      <c r="EL14" s="46" t="e">
        <f>INDEX('Cap Rates &amp; Allocations'!$B$18:$O$35,MATCH(MRA_Capacity_Credits!$C13,'Cap Rates &amp; Allocations'!$B$18:$B$35,0),MATCH(MRA_Capacity_Credits!$B$3,'Cap Rates &amp; Allocations'!#REF!,0))</f>
        <v>#N/A</v>
      </c>
      <c r="EM14" s="46" t="e">
        <f>INDEX('Cap Rates &amp; Allocations'!$B$18:$O$35,MATCH(MRA_Capacity_Credits!$C13,'Cap Rates &amp; Allocations'!$B$18:$B$35,0),MATCH(MRA_Capacity_Credits!$B$3,'Cap Rates &amp; Allocations'!#REF!,0))</f>
        <v>#N/A</v>
      </c>
      <c r="EN14" s="46" t="e">
        <f>INDEX('Cap Rates &amp; Allocations'!$B$18:$O$35,MATCH(MRA_Capacity_Credits!$C13,'Cap Rates &amp; Allocations'!$B$18:$B$35,0),MATCH(MRA_Capacity_Credits!$B$3,'Cap Rates &amp; Allocations'!#REF!,0))</f>
        <v>#N/A</v>
      </c>
      <c r="EO14" s="46" t="e">
        <f>INDEX('Cap Rates &amp; Allocations'!$B$18:$O$35,MATCH(MRA_Capacity_Credits!$C13,'Cap Rates &amp; Allocations'!$B$18:$B$35,0),MATCH(MRA_Capacity_Credits!$B$3,'Cap Rates &amp; Allocations'!#REF!,0))</f>
        <v>#N/A</v>
      </c>
      <c r="EP14" s="46" t="e">
        <f>INDEX('Cap Rates &amp; Allocations'!$B$18:$O$35,MATCH(MRA_Capacity_Credits!$C13,'Cap Rates &amp; Allocations'!$B$18:$B$35,0),MATCH(MRA_Capacity_Credits!$B$3,'Cap Rates &amp; Allocations'!#REF!,0))</f>
        <v>#N/A</v>
      </c>
      <c r="EQ14" s="46" t="e">
        <f>INDEX('Cap Rates &amp; Allocations'!$B$18:$O$35,MATCH(MRA_Capacity_Credits!$C13,'Cap Rates &amp; Allocations'!$B$18:$B$35,0),MATCH(MRA_Capacity_Credits!$B$3,'Cap Rates &amp; Allocations'!#REF!,0))</f>
        <v>#N/A</v>
      </c>
      <c r="ER14" s="46" t="e">
        <f>INDEX('Cap Rates &amp; Allocations'!$B$18:$O$35,MATCH(MRA_Capacity_Credits!$C13,'Cap Rates &amp; Allocations'!$B$18:$B$35,0),MATCH(MRA_Capacity_Credits!$B$3,'Cap Rates &amp; Allocations'!#REF!,0))</f>
        <v>#N/A</v>
      </c>
      <c r="ES14" s="46" t="e">
        <f>INDEX('Cap Rates &amp; Allocations'!$B$18:$O$35,MATCH(MRA_Capacity_Credits!$C13,'Cap Rates &amp; Allocations'!$B$18:$B$35,0),MATCH(MRA_Capacity_Credits!$B$3,'Cap Rates &amp; Allocations'!#REF!,0))</f>
        <v>#N/A</v>
      </c>
      <c r="ET14" s="46" t="e">
        <f>INDEX('Cap Rates &amp; Allocations'!$B$18:$O$35,MATCH(MRA_Capacity_Credits!$C13,'Cap Rates &amp; Allocations'!$B$18:$B$35,0),MATCH(MRA_Capacity_Credits!$B$3,'Cap Rates &amp; Allocations'!#REF!,0))</f>
        <v>#N/A</v>
      </c>
      <c r="EU14" s="46" t="e">
        <f>INDEX('Cap Rates &amp; Allocations'!$B$18:$O$35,MATCH(MRA_Capacity_Credits!$C13,'Cap Rates &amp; Allocations'!$B$18:$B$35,0),MATCH(MRA_Capacity_Credits!$B$3,'Cap Rates &amp; Allocations'!#REF!,0))</f>
        <v>#N/A</v>
      </c>
      <c r="EV14" s="46" t="e">
        <f>INDEX('Cap Rates &amp; Allocations'!$B$18:$O$35,MATCH(MRA_Capacity_Credits!$C13,'Cap Rates &amp; Allocations'!$B$18:$B$35,0),MATCH(MRA_Capacity_Credits!$B$3,'Cap Rates &amp; Allocations'!#REF!,0))</f>
        <v>#N/A</v>
      </c>
      <c r="EW14" s="46" t="e">
        <f>INDEX('Cap Rates &amp; Allocations'!$B$18:$O$35,MATCH(MRA_Capacity_Credits!$C13,'Cap Rates &amp; Allocations'!$B$18:$B$35,0),MATCH(MRA_Capacity_Credits!$B$3,'Cap Rates &amp; Allocations'!#REF!,0))</f>
        <v>#N/A</v>
      </c>
      <c r="EX14" s="46" t="e">
        <f>INDEX('Cap Rates &amp; Allocations'!$B$18:$O$35,MATCH(MRA_Capacity_Credits!$C13,'Cap Rates &amp; Allocations'!$B$18:$B$35,0),MATCH(MRA_Capacity_Credits!$B$3,'Cap Rates &amp; Allocations'!#REF!,0))</f>
        <v>#N/A</v>
      </c>
      <c r="EY14" s="46" t="e">
        <f>INDEX('Cap Rates &amp; Allocations'!$B$18:$O$35,MATCH(MRA_Capacity_Credits!$C13,'Cap Rates &amp; Allocations'!$B$18:$B$35,0),MATCH(MRA_Capacity_Credits!$B$3,'Cap Rates &amp; Allocations'!#REF!,0))</f>
        <v>#N/A</v>
      </c>
      <c r="EZ14" s="46" t="e">
        <f>INDEX('Cap Rates &amp; Allocations'!$B$18:$O$35,MATCH(MRA_Capacity_Credits!$C13,'Cap Rates &amp; Allocations'!$B$18:$B$35,0),MATCH(MRA_Capacity_Credits!$B$3,'Cap Rates &amp; Allocations'!#REF!,0))</f>
        <v>#N/A</v>
      </c>
      <c r="FA14" s="46" t="e">
        <f>INDEX('Cap Rates &amp; Allocations'!$B$18:$O$35,MATCH(MRA_Capacity_Credits!$C13,'Cap Rates &amp; Allocations'!$B$18:$B$35,0),MATCH(MRA_Capacity_Credits!$B$3,'Cap Rates &amp; Allocations'!#REF!,0))</f>
        <v>#N/A</v>
      </c>
      <c r="FB14" s="46" t="e">
        <f>INDEX('Cap Rates &amp; Allocations'!$B$18:$O$35,MATCH(MRA_Capacity_Credits!$C13,'Cap Rates &amp; Allocations'!$B$18:$B$35,0),MATCH(MRA_Capacity_Credits!$B$3,'Cap Rates &amp; Allocations'!#REF!,0))</f>
        <v>#N/A</v>
      </c>
      <c r="FC14" s="46" t="e">
        <f>INDEX('Cap Rates &amp; Allocations'!$B$18:$O$35,MATCH(MRA_Capacity_Credits!$C13,'Cap Rates &amp; Allocations'!$B$18:$B$35,0),MATCH(MRA_Capacity_Credits!$B$3,'Cap Rates &amp; Allocations'!#REF!,0))</f>
        <v>#N/A</v>
      </c>
      <c r="FD14" s="46" t="e">
        <f>INDEX('Cap Rates &amp; Allocations'!$B$18:$O$35,MATCH(MRA_Capacity_Credits!$C13,'Cap Rates &amp; Allocations'!$B$18:$B$35,0),MATCH(MRA_Capacity_Credits!$B$3,'Cap Rates &amp; Allocations'!#REF!,0))</f>
        <v>#N/A</v>
      </c>
      <c r="FE14" s="46" t="e">
        <f>INDEX('Cap Rates &amp; Allocations'!$B$18:$O$35,MATCH(MRA_Capacity_Credits!$C13,'Cap Rates &amp; Allocations'!$B$18:$B$35,0),MATCH(MRA_Capacity_Credits!$B$3,'Cap Rates &amp; Allocations'!#REF!,0))</f>
        <v>#N/A</v>
      </c>
      <c r="FF14" s="46" t="e">
        <f>INDEX('Cap Rates &amp; Allocations'!$B$18:$O$35,MATCH(MRA_Capacity_Credits!$C13,'Cap Rates &amp; Allocations'!$B$18:$B$35,0),MATCH(MRA_Capacity_Credits!$B$3,'Cap Rates &amp; Allocations'!#REF!,0))</f>
        <v>#N/A</v>
      </c>
      <c r="FG14" s="46" t="e">
        <f>INDEX('Cap Rates &amp; Allocations'!$B$18:$O$35,MATCH(MRA_Capacity_Credits!$C13,'Cap Rates &amp; Allocations'!$B$18:$B$35,0),MATCH(MRA_Capacity_Credits!$B$3,'Cap Rates &amp; Allocations'!#REF!,0))</f>
        <v>#N/A</v>
      </c>
      <c r="FH14" s="46" t="e">
        <f>INDEX('Cap Rates &amp; Allocations'!$B$18:$O$35,MATCH(MRA_Capacity_Credits!$C13,'Cap Rates &amp; Allocations'!$B$18:$B$35,0),MATCH(MRA_Capacity_Credits!$B$3,'Cap Rates &amp; Allocations'!#REF!,0))</f>
        <v>#N/A</v>
      </c>
      <c r="FI14" s="46" t="e">
        <f>INDEX('Cap Rates &amp; Allocations'!$B$18:$O$35,MATCH(MRA_Capacity_Credits!$C13,'Cap Rates &amp; Allocations'!$B$18:$B$35,0),MATCH(MRA_Capacity_Credits!$B$3,'Cap Rates &amp; Allocations'!#REF!,0))</f>
        <v>#N/A</v>
      </c>
      <c r="FJ14" s="46" t="e">
        <f>INDEX('Cap Rates &amp; Allocations'!$B$18:$O$35,MATCH(MRA_Capacity_Credits!$C13,'Cap Rates &amp; Allocations'!$B$18:$B$35,0),MATCH(MRA_Capacity_Credits!$B$3,'Cap Rates &amp; Allocations'!#REF!,0))</f>
        <v>#N/A</v>
      </c>
      <c r="FK14" s="46" t="e">
        <f>INDEX('Cap Rates &amp; Allocations'!$B$18:$O$35,MATCH(MRA_Capacity_Credits!$C13,'Cap Rates &amp; Allocations'!$B$18:$B$35,0),MATCH(MRA_Capacity_Credits!$B$3,'Cap Rates &amp; Allocations'!#REF!,0))</f>
        <v>#N/A</v>
      </c>
      <c r="FL14" s="46" t="e">
        <f>INDEX('Cap Rates &amp; Allocations'!$B$18:$O$35,MATCH(MRA_Capacity_Credits!$C13,'Cap Rates &amp; Allocations'!$B$18:$B$35,0),MATCH(MRA_Capacity_Credits!$B$3,'Cap Rates &amp; Allocations'!#REF!,0))</f>
        <v>#N/A</v>
      </c>
      <c r="FM14" s="46" t="e">
        <f>INDEX('Cap Rates &amp; Allocations'!$B$18:$O$35,MATCH(MRA_Capacity_Credits!$C13,'Cap Rates &amp; Allocations'!$B$18:$B$35,0),MATCH(MRA_Capacity_Credits!$B$3,'Cap Rates &amp; Allocations'!#REF!,0))</f>
        <v>#N/A</v>
      </c>
      <c r="FN14" s="46" t="e">
        <f>INDEX('Cap Rates &amp; Allocations'!$B$18:$O$35,MATCH(MRA_Capacity_Credits!$C13,'Cap Rates &amp; Allocations'!$B$18:$B$35,0),MATCH(MRA_Capacity_Credits!$B$3,'Cap Rates &amp; Allocations'!#REF!,0))</f>
        <v>#N/A</v>
      </c>
      <c r="FO14" s="46" t="e">
        <f>INDEX('Cap Rates &amp; Allocations'!$B$18:$O$35,MATCH(MRA_Capacity_Credits!$C13,'Cap Rates &amp; Allocations'!$B$18:$B$35,0),MATCH(MRA_Capacity_Credits!$B$3,'Cap Rates &amp; Allocations'!#REF!,0))</f>
        <v>#N/A</v>
      </c>
      <c r="FP14" s="46" t="e">
        <f>INDEX('Cap Rates &amp; Allocations'!$B$18:$O$35,MATCH(MRA_Capacity_Credits!$C13,'Cap Rates &amp; Allocations'!$B$18:$B$35,0),MATCH(MRA_Capacity_Credits!$B$3,'Cap Rates &amp; Allocations'!#REF!,0))</f>
        <v>#N/A</v>
      </c>
      <c r="FQ14" s="46" t="e">
        <f>INDEX('Cap Rates &amp; Allocations'!$B$18:$O$35,MATCH(MRA_Capacity_Credits!$C13,'Cap Rates &amp; Allocations'!$B$18:$B$35,0),MATCH(MRA_Capacity_Credits!$B$3,'Cap Rates &amp; Allocations'!#REF!,0))</f>
        <v>#N/A</v>
      </c>
      <c r="FR14" s="46" t="e">
        <f>INDEX('Cap Rates &amp; Allocations'!$B$18:$O$35,MATCH(MRA_Capacity_Credits!$C13,'Cap Rates &amp; Allocations'!$B$18:$B$35,0),MATCH(MRA_Capacity_Credits!$B$3,'Cap Rates &amp; Allocations'!#REF!,0))</f>
        <v>#N/A</v>
      </c>
      <c r="FS14" s="46" t="e">
        <f>INDEX('Cap Rates &amp; Allocations'!$B$18:$O$35,MATCH(MRA_Capacity_Credits!$C13,'Cap Rates &amp; Allocations'!$B$18:$B$35,0),MATCH(MRA_Capacity_Credits!$B$3,'Cap Rates &amp; Allocations'!#REF!,0))</f>
        <v>#N/A</v>
      </c>
      <c r="FT14" s="46" t="e">
        <f>INDEX('Cap Rates &amp; Allocations'!$B$18:$O$35,MATCH(MRA_Capacity_Credits!$C13,'Cap Rates &amp; Allocations'!$B$18:$B$35,0),MATCH(MRA_Capacity_Credits!$B$3,'Cap Rates &amp; Allocations'!#REF!,0))</f>
        <v>#N/A</v>
      </c>
      <c r="FU14" s="46" t="e">
        <f>INDEX('Cap Rates &amp; Allocations'!$B$18:$O$35,MATCH(MRA_Capacity_Credits!$C13,'Cap Rates &amp; Allocations'!$B$18:$B$35,0),MATCH(MRA_Capacity_Credits!$B$3,'Cap Rates &amp; Allocations'!#REF!,0))</f>
        <v>#N/A</v>
      </c>
      <c r="FV14" s="46" t="e">
        <f>INDEX('Cap Rates &amp; Allocations'!$B$18:$O$35,MATCH(MRA_Capacity_Credits!$C13,'Cap Rates &amp; Allocations'!$B$18:$B$35,0),MATCH(MRA_Capacity_Credits!$B$3,'Cap Rates &amp; Allocations'!#REF!,0))</f>
        <v>#N/A</v>
      </c>
      <c r="FW14" s="46" t="e">
        <f>INDEX('Cap Rates &amp; Allocations'!$B$18:$O$35,MATCH(MRA_Capacity_Credits!$C13,'Cap Rates &amp; Allocations'!$B$18:$B$35,0),MATCH(MRA_Capacity_Credits!$B$3,'Cap Rates &amp; Allocations'!#REF!,0))</f>
        <v>#N/A</v>
      </c>
      <c r="FX14" s="46" t="e">
        <f>INDEX('Cap Rates &amp; Allocations'!$B$18:$O$35,MATCH(MRA_Capacity_Credits!$C13,'Cap Rates &amp; Allocations'!$B$18:$B$35,0),MATCH(MRA_Capacity_Credits!$B$3,'Cap Rates &amp; Allocations'!#REF!,0))</f>
        <v>#N/A</v>
      </c>
      <c r="FY14" s="46" t="e">
        <f>INDEX('Cap Rates &amp; Allocations'!$B$18:$O$35,MATCH(MRA_Capacity_Credits!$C13,'Cap Rates &amp; Allocations'!$B$18:$B$35,0),MATCH(MRA_Capacity_Credits!$B$3,'Cap Rates &amp; Allocations'!#REF!,0))</f>
        <v>#N/A</v>
      </c>
      <c r="FZ14" s="46" t="e">
        <f>INDEX('Cap Rates &amp; Allocations'!$B$18:$O$35,MATCH(MRA_Capacity_Credits!$C13,'Cap Rates &amp; Allocations'!$B$18:$B$35,0),MATCH(MRA_Capacity_Credits!$B$3,'Cap Rates &amp; Allocations'!#REF!,0))</f>
        <v>#N/A</v>
      </c>
      <c r="GA14" s="46" t="e">
        <f>INDEX('Cap Rates &amp; Allocations'!$B$18:$O$35,MATCH(MRA_Capacity_Credits!$C13,'Cap Rates &amp; Allocations'!$B$18:$B$35,0),MATCH(MRA_Capacity_Credits!$B$3,'Cap Rates &amp; Allocations'!#REF!,0))</f>
        <v>#N/A</v>
      </c>
      <c r="GB14" s="46" t="e">
        <f>INDEX('Cap Rates &amp; Allocations'!$B$18:$O$35,MATCH(MRA_Capacity_Credits!$C13,'Cap Rates &amp; Allocations'!$B$18:$B$35,0),MATCH(MRA_Capacity_Credits!$B$3,'Cap Rates &amp; Allocations'!#REF!,0))</f>
        <v>#N/A</v>
      </c>
      <c r="GC14" s="46" t="e">
        <f>INDEX('Cap Rates &amp; Allocations'!$B$18:$O$35,MATCH(MRA_Capacity_Credits!$C13,'Cap Rates &amp; Allocations'!$B$18:$B$35,0),MATCH(MRA_Capacity_Credits!$B$3,'Cap Rates &amp; Allocations'!#REF!,0))</f>
        <v>#N/A</v>
      </c>
      <c r="GD14" s="46" t="e">
        <f>INDEX('Cap Rates &amp; Allocations'!$B$18:$O$35,MATCH(MRA_Capacity_Credits!$C13,'Cap Rates &amp; Allocations'!$B$18:$B$35,0),MATCH(MRA_Capacity_Credits!$B$3,'Cap Rates &amp; Allocations'!#REF!,0))</f>
        <v>#N/A</v>
      </c>
      <c r="GE14" s="46" t="e">
        <f>INDEX('Cap Rates &amp; Allocations'!$B$18:$O$35,MATCH(MRA_Capacity_Credits!$C13,'Cap Rates &amp; Allocations'!$B$18:$B$35,0),MATCH(MRA_Capacity_Credits!$B$3,'Cap Rates &amp; Allocations'!#REF!,0))</f>
        <v>#N/A</v>
      </c>
      <c r="GF14" s="46" t="e">
        <f>INDEX('Cap Rates &amp; Allocations'!$B$18:$O$35,MATCH(MRA_Capacity_Credits!$C13,'Cap Rates &amp; Allocations'!$B$18:$B$35,0),MATCH(MRA_Capacity_Credits!$B$3,'Cap Rates &amp; Allocations'!#REF!,0))</f>
        <v>#N/A</v>
      </c>
      <c r="GG14" s="46" t="e">
        <f>INDEX('Cap Rates &amp; Allocations'!$B$18:$O$35,MATCH(MRA_Capacity_Credits!$C13,'Cap Rates &amp; Allocations'!$B$18:$B$35,0),MATCH(MRA_Capacity_Credits!$B$3,'Cap Rates &amp; Allocations'!#REF!,0))</f>
        <v>#N/A</v>
      </c>
      <c r="GH14" s="46" t="e">
        <f>INDEX('Cap Rates &amp; Allocations'!$B$18:$O$35,MATCH(MRA_Capacity_Credits!$C13,'Cap Rates &amp; Allocations'!$B$18:$B$35,0),MATCH(MRA_Capacity_Credits!$B$3,'Cap Rates &amp; Allocations'!#REF!,0))</f>
        <v>#N/A</v>
      </c>
      <c r="GI14" s="46" t="e">
        <f>INDEX('Cap Rates &amp; Allocations'!$B$18:$O$35,MATCH(MRA_Capacity_Credits!$C13,'Cap Rates &amp; Allocations'!$B$18:$B$35,0),MATCH(MRA_Capacity_Credits!$B$3,'Cap Rates &amp; Allocations'!#REF!,0))</f>
        <v>#N/A</v>
      </c>
      <c r="GJ14" s="46" t="e">
        <f>INDEX('Cap Rates &amp; Allocations'!$B$18:$O$35,MATCH(MRA_Capacity_Credits!$C13,'Cap Rates &amp; Allocations'!$B$18:$B$35,0),MATCH(MRA_Capacity_Credits!$B$3,'Cap Rates &amp; Allocations'!#REF!,0))</f>
        <v>#N/A</v>
      </c>
      <c r="GK14" s="46" t="e">
        <f>INDEX('Cap Rates &amp; Allocations'!$B$18:$O$35,MATCH(MRA_Capacity_Credits!$C13,'Cap Rates &amp; Allocations'!$B$18:$B$35,0),MATCH(MRA_Capacity_Credits!$B$3,'Cap Rates &amp; Allocations'!#REF!,0))</f>
        <v>#N/A</v>
      </c>
      <c r="GL14" s="46" t="e">
        <f>INDEX('Cap Rates &amp; Allocations'!$B$18:$O$35,MATCH(MRA_Capacity_Credits!$C13,'Cap Rates &amp; Allocations'!$B$18:$B$35,0),MATCH(MRA_Capacity_Credits!$B$3,'Cap Rates &amp; Allocations'!#REF!,0))</f>
        <v>#N/A</v>
      </c>
      <c r="GM14" s="46" t="e">
        <f>INDEX('Cap Rates &amp; Allocations'!$B$18:$O$35,MATCH(MRA_Capacity_Credits!$C13,'Cap Rates &amp; Allocations'!$B$18:$B$35,0),MATCH(MRA_Capacity_Credits!$B$3,'Cap Rates &amp; Allocations'!#REF!,0))</f>
        <v>#N/A</v>
      </c>
      <c r="GN14" s="46" t="e">
        <f>INDEX('Cap Rates &amp; Allocations'!$B$18:$O$35,MATCH(MRA_Capacity_Credits!$C13,'Cap Rates &amp; Allocations'!$B$18:$B$35,0),MATCH(MRA_Capacity_Credits!$B$3,'Cap Rates &amp; Allocations'!#REF!,0))</f>
        <v>#N/A</v>
      </c>
      <c r="GO14" s="46" t="e">
        <f>INDEX('Cap Rates &amp; Allocations'!$B$18:$O$35,MATCH(MRA_Capacity_Credits!$C13,'Cap Rates &amp; Allocations'!$B$18:$B$35,0),MATCH(MRA_Capacity_Credits!$B$3,'Cap Rates &amp; Allocations'!#REF!,0))</f>
        <v>#N/A</v>
      </c>
      <c r="GP14" s="46" t="e">
        <f>INDEX('Cap Rates &amp; Allocations'!$B$18:$O$35,MATCH(MRA_Capacity_Credits!$C13,'Cap Rates &amp; Allocations'!$B$18:$B$35,0),MATCH(MRA_Capacity_Credits!$B$3,'Cap Rates &amp; Allocations'!#REF!,0))</f>
        <v>#N/A</v>
      </c>
      <c r="GQ14" s="46" t="e">
        <f>INDEX('Cap Rates &amp; Allocations'!$B$18:$O$35,MATCH(MRA_Capacity_Credits!$C13,'Cap Rates &amp; Allocations'!$B$18:$B$35,0),MATCH(MRA_Capacity_Credits!$B$3,'Cap Rates &amp; Allocations'!#REF!,0))</f>
        <v>#N/A</v>
      </c>
      <c r="GR14" s="46" t="e">
        <f>INDEX('Cap Rates &amp; Allocations'!$B$18:$O$35,MATCH(MRA_Capacity_Credits!$C13,'Cap Rates &amp; Allocations'!$B$18:$B$35,0),MATCH(MRA_Capacity_Credits!$B$3,'Cap Rates &amp; Allocations'!#REF!,0))</f>
        <v>#N/A</v>
      </c>
      <c r="GS14" s="46" t="e">
        <f>INDEX('Cap Rates &amp; Allocations'!$B$18:$O$35,MATCH(MRA_Capacity_Credits!$C13,'Cap Rates &amp; Allocations'!$B$18:$B$35,0),MATCH(MRA_Capacity_Credits!$B$3,'Cap Rates &amp; Allocations'!#REF!,0))</f>
        <v>#N/A</v>
      </c>
      <c r="GT14" s="46" t="e">
        <f>INDEX('Cap Rates &amp; Allocations'!$B$18:$O$35,MATCH(MRA_Capacity_Credits!$C13,'Cap Rates &amp; Allocations'!$B$18:$B$35,0),MATCH(MRA_Capacity_Credits!$B$3,'Cap Rates &amp; Allocations'!#REF!,0))</f>
        <v>#N/A</v>
      </c>
      <c r="GU14" s="46" t="e">
        <f>INDEX('Cap Rates &amp; Allocations'!$B$18:$O$35,MATCH(MRA_Capacity_Credits!$C13,'Cap Rates &amp; Allocations'!$B$18:$B$35,0),MATCH(MRA_Capacity_Credits!$B$3,'Cap Rates &amp; Allocations'!#REF!,0))</f>
        <v>#N/A</v>
      </c>
      <c r="GV14" s="46" t="e">
        <f>INDEX('Cap Rates &amp; Allocations'!$B$18:$O$35,MATCH(MRA_Capacity_Credits!$C13,'Cap Rates &amp; Allocations'!$B$18:$B$35,0),MATCH(MRA_Capacity_Credits!$B$3,'Cap Rates &amp; Allocations'!#REF!,0))</f>
        <v>#N/A</v>
      </c>
      <c r="GW14" s="46" t="e">
        <f>INDEX('Cap Rates &amp; Allocations'!$B$18:$O$35,MATCH(MRA_Capacity_Credits!$C13,'Cap Rates &amp; Allocations'!$B$18:$B$35,0),MATCH(MRA_Capacity_Credits!$B$3,'Cap Rates &amp; Allocations'!#REF!,0))</f>
        <v>#N/A</v>
      </c>
      <c r="GX14" s="46" t="e">
        <f>INDEX('Cap Rates &amp; Allocations'!$B$18:$O$35,MATCH(MRA_Capacity_Credits!$C13,'Cap Rates &amp; Allocations'!$B$18:$B$35,0),MATCH(MRA_Capacity_Credits!$B$3,'Cap Rates &amp; Allocations'!#REF!,0))</f>
        <v>#N/A</v>
      </c>
      <c r="GY14" s="46" t="e">
        <f>INDEX('Cap Rates &amp; Allocations'!$B$18:$O$35,MATCH(MRA_Capacity_Credits!$C13,'Cap Rates &amp; Allocations'!$B$18:$B$35,0),MATCH(MRA_Capacity_Credits!$B$3,'Cap Rates &amp; Allocations'!#REF!,0))</f>
        <v>#N/A</v>
      </c>
      <c r="GZ14" s="46" t="e">
        <f>INDEX('Cap Rates &amp; Allocations'!$B$18:$O$35,MATCH(MRA_Capacity_Credits!$C13,'Cap Rates &amp; Allocations'!$B$18:$B$35,0),MATCH(MRA_Capacity_Credits!$B$3,'Cap Rates &amp; Allocations'!#REF!,0))</f>
        <v>#N/A</v>
      </c>
      <c r="HA14" s="46" t="e">
        <f>INDEX('Cap Rates &amp; Allocations'!$B$18:$O$35,MATCH(MRA_Capacity_Credits!$C13,'Cap Rates &amp; Allocations'!$B$18:$B$35,0),MATCH(MRA_Capacity_Credits!$B$3,'Cap Rates &amp; Allocations'!#REF!,0))</f>
        <v>#N/A</v>
      </c>
      <c r="HB14" s="46" t="e">
        <f>INDEX('Cap Rates &amp; Allocations'!$B$18:$O$35,MATCH(MRA_Capacity_Credits!$C13,'Cap Rates &amp; Allocations'!$B$18:$B$35,0),MATCH(MRA_Capacity_Credits!$B$3,'Cap Rates &amp; Allocations'!#REF!,0))</f>
        <v>#N/A</v>
      </c>
      <c r="HC14" s="46" t="e">
        <f>INDEX('Cap Rates &amp; Allocations'!$B$18:$O$35,MATCH(MRA_Capacity_Credits!$C13,'Cap Rates &amp; Allocations'!$B$18:$B$35,0),MATCH(MRA_Capacity_Credits!$B$3,'Cap Rates &amp; Allocations'!#REF!,0))</f>
        <v>#N/A</v>
      </c>
      <c r="HD14" s="46" t="e">
        <f>INDEX('Cap Rates &amp; Allocations'!$B$18:$O$35,MATCH(MRA_Capacity_Credits!$C13,'Cap Rates &amp; Allocations'!$B$18:$B$35,0),MATCH(MRA_Capacity_Credits!$B$3,'Cap Rates &amp; Allocations'!#REF!,0))</f>
        <v>#N/A</v>
      </c>
      <c r="HE14" s="46" t="e">
        <f>INDEX('Cap Rates &amp; Allocations'!$B$18:$O$35,MATCH(MRA_Capacity_Credits!$C13,'Cap Rates &amp; Allocations'!$B$18:$B$35,0),MATCH(MRA_Capacity_Credits!$B$3,'Cap Rates &amp; Allocations'!#REF!,0))</f>
        <v>#N/A</v>
      </c>
      <c r="HF14" s="46" t="e">
        <f>INDEX('Cap Rates &amp; Allocations'!$B$18:$O$35,MATCH(MRA_Capacity_Credits!$C13,'Cap Rates &amp; Allocations'!$B$18:$B$35,0),MATCH(MRA_Capacity_Credits!$B$3,'Cap Rates &amp; Allocations'!#REF!,0))</f>
        <v>#N/A</v>
      </c>
      <c r="HG14" s="46" t="e">
        <f>INDEX('Cap Rates &amp; Allocations'!$B$18:$O$35,MATCH(MRA_Capacity_Credits!$C13,'Cap Rates &amp; Allocations'!$B$18:$B$35,0),MATCH(MRA_Capacity_Credits!$B$3,'Cap Rates &amp; Allocations'!#REF!,0))</f>
        <v>#N/A</v>
      </c>
      <c r="HH14" s="46" t="e">
        <f>INDEX('Cap Rates &amp; Allocations'!$B$18:$O$35,MATCH(MRA_Capacity_Credits!$C13,'Cap Rates &amp; Allocations'!$B$18:$B$35,0),MATCH(MRA_Capacity_Credits!$B$3,'Cap Rates &amp; Allocations'!#REF!,0))</f>
        <v>#N/A</v>
      </c>
      <c r="HI14" s="46" t="e">
        <f>INDEX('Cap Rates &amp; Allocations'!$B$18:$O$35,MATCH(MRA_Capacity_Credits!$C13,'Cap Rates &amp; Allocations'!$B$18:$B$35,0),MATCH(MRA_Capacity_Credits!$B$3,'Cap Rates &amp; Allocations'!#REF!,0))</f>
        <v>#N/A</v>
      </c>
      <c r="HJ14" s="46" t="e">
        <f>INDEX('Cap Rates &amp; Allocations'!$B$18:$O$35,MATCH(MRA_Capacity_Credits!$C13,'Cap Rates &amp; Allocations'!$B$18:$B$35,0),MATCH(MRA_Capacity_Credits!$B$3,'Cap Rates &amp; Allocations'!#REF!,0))</f>
        <v>#N/A</v>
      </c>
      <c r="HK14" s="46" t="e">
        <f>INDEX('Cap Rates &amp; Allocations'!$B$18:$O$35,MATCH(MRA_Capacity_Credits!$C13,'Cap Rates &amp; Allocations'!$B$18:$B$35,0),MATCH(MRA_Capacity_Credits!$B$3,'Cap Rates &amp; Allocations'!#REF!,0))</f>
        <v>#N/A</v>
      </c>
      <c r="HL14" s="46" t="e">
        <f>INDEX('Cap Rates &amp; Allocations'!$B$18:$O$35,MATCH(MRA_Capacity_Credits!$C13,'Cap Rates &amp; Allocations'!$B$18:$B$35,0),MATCH(MRA_Capacity_Credits!$B$3,'Cap Rates &amp; Allocations'!#REF!,0))</f>
        <v>#N/A</v>
      </c>
      <c r="HM14" s="46" t="e">
        <f>INDEX('Cap Rates &amp; Allocations'!$B$18:$O$35,MATCH(MRA_Capacity_Credits!$C13,'Cap Rates &amp; Allocations'!$B$18:$B$35,0),MATCH(MRA_Capacity_Credits!$B$3,'Cap Rates &amp; Allocations'!#REF!,0))</f>
        <v>#N/A</v>
      </c>
      <c r="HN14" s="46" t="e">
        <f>INDEX('Cap Rates &amp; Allocations'!$B$18:$O$35,MATCH(MRA_Capacity_Credits!$C13,'Cap Rates &amp; Allocations'!$B$18:$B$35,0),MATCH(MRA_Capacity_Credits!$B$3,'Cap Rates &amp; Allocations'!#REF!,0))</f>
        <v>#N/A</v>
      </c>
      <c r="HO14" s="46" t="e">
        <f>INDEX('Cap Rates &amp; Allocations'!$B$18:$O$35,MATCH(MRA_Capacity_Credits!$C13,'Cap Rates &amp; Allocations'!$B$18:$B$35,0),MATCH(MRA_Capacity_Credits!$B$3,'Cap Rates &amp; Allocations'!#REF!,0))</f>
        <v>#N/A</v>
      </c>
      <c r="HP14" s="46" t="e">
        <f>INDEX('Cap Rates &amp; Allocations'!$B$18:$O$35,MATCH(MRA_Capacity_Credits!$C13,'Cap Rates &amp; Allocations'!$B$18:$B$35,0),MATCH(MRA_Capacity_Credits!$B$3,'Cap Rates &amp; Allocations'!#REF!,0))</f>
        <v>#N/A</v>
      </c>
      <c r="HQ14" s="46" t="e">
        <f>INDEX('Cap Rates &amp; Allocations'!$B$18:$O$35,MATCH(MRA_Capacity_Credits!$C13,'Cap Rates &amp; Allocations'!$B$18:$B$35,0),MATCH(MRA_Capacity_Credits!$B$3,'Cap Rates &amp; Allocations'!#REF!,0))</f>
        <v>#N/A</v>
      </c>
      <c r="HR14" s="46" t="e">
        <f>INDEX('Cap Rates &amp; Allocations'!$B$18:$O$35,MATCH(MRA_Capacity_Credits!$C13,'Cap Rates &amp; Allocations'!$B$18:$B$35,0),MATCH(MRA_Capacity_Credits!$B$3,'Cap Rates &amp; Allocations'!#REF!,0))</f>
        <v>#N/A</v>
      </c>
      <c r="HS14" s="46" t="e">
        <f>INDEX('Cap Rates &amp; Allocations'!$B$18:$O$35,MATCH(MRA_Capacity_Credits!$C13,'Cap Rates &amp; Allocations'!$B$18:$B$35,0),MATCH(MRA_Capacity_Credits!$B$3,'Cap Rates &amp; Allocations'!#REF!,0))</f>
        <v>#N/A</v>
      </c>
      <c r="HT14" s="46" t="e">
        <f>INDEX('Cap Rates &amp; Allocations'!$B$18:$O$35,MATCH(MRA_Capacity_Credits!$C13,'Cap Rates &amp; Allocations'!$B$18:$B$35,0),MATCH(MRA_Capacity_Credits!$B$3,'Cap Rates &amp; Allocations'!#REF!,0))</f>
        <v>#N/A</v>
      </c>
      <c r="HU14" s="46" t="e">
        <f>INDEX('Cap Rates &amp; Allocations'!$B$18:$O$35,MATCH(MRA_Capacity_Credits!$C13,'Cap Rates &amp; Allocations'!$B$18:$B$35,0),MATCH(MRA_Capacity_Credits!$B$3,'Cap Rates &amp; Allocations'!#REF!,0))</f>
        <v>#N/A</v>
      </c>
      <c r="HV14" s="46" t="e">
        <f>INDEX('Cap Rates &amp; Allocations'!$B$18:$O$35,MATCH(MRA_Capacity_Credits!$C13,'Cap Rates &amp; Allocations'!$B$18:$B$35,0),MATCH(MRA_Capacity_Credits!$B$3,'Cap Rates &amp; Allocations'!#REF!,0))</f>
        <v>#N/A</v>
      </c>
      <c r="HW14" s="46" t="e">
        <f>INDEX('Cap Rates &amp; Allocations'!$B$18:$O$35,MATCH(MRA_Capacity_Credits!$C13,'Cap Rates &amp; Allocations'!$B$18:$B$35,0),MATCH(MRA_Capacity_Credits!$B$3,'Cap Rates &amp; Allocations'!#REF!,0))</f>
        <v>#N/A</v>
      </c>
      <c r="HX14" s="46" t="e">
        <f>INDEX('Cap Rates &amp; Allocations'!$B$18:$O$35,MATCH(MRA_Capacity_Credits!$C13,'Cap Rates &amp; Allocations'!$B$18:$B$35,0),MATCH(MRA_Capacity_Credits!$B$3,'Cap Rates &amp; Allocations'!#REF!,0))</f>
        <v>#N/A</v>
      </c>
      <c r="HY14" s="46" t="e">
        <f>INDEX('Cap Rates &amp; Allocations'!$B$18:$O$35,MATCH(MRA_Capacity_Credits!$C13,'Cap Rates &amp; Allocations'!$B$18:$B$35,0),MATCH(MRA_Capacity_Credits!$B$3,'Cap Rates &amp; Allocations'!#REF!,0))</f>
        <v>#N/A</v>
      </c>
      <c r="HZ14" s="46" t="e">
        <f>INDEX('Cap Rates &amp; Allocations'!$B$18:$O$35,MATCH(MRA_Capacity_Credits!$C13,'Cap Rates &amp; Allocations'!$B$18:$B$35,0),MATCH(MRA_Capacity_Credits!$B$3,'Cap Rates &amp; Allocations'!#REF!,0))</f>
        <v>#N/A</v>
      </c>
      <c r="IA14" s="46" t="e">
        <f>INDEX('Cap Rates &amp; Allocations'!$B$18:$O$35,MATCH(MRA_Capacity_Credits!$C13,'Cap Rates &amp; Allocations'!$B$18:$B$35,0),MATCH(MRA_Capacity_Credits!$B$3,'Cap Rates &amp; Allocations'!#REF!,0))</f>
        <v>#N/A</v>
      </c>
      <c r="IB14" s="46" t="e">
        <f>INDEX('Cap Rates &amp; Allocations'!$B$18:$O$35,MATCH(MRA_Capacity_Credits!$C13,'Cap Rates &amp; Allocations'!$B$18:$B$35,0),MATCH(MRA_Capacity_Credits!$B$3,'Cap Rates &amp; Allocations'!#REF!,0))</f>
        <v>#N/A</v>
      </c>
      <c r="IC14" s="46" t="e">
        <f>INDEX('Cap Rates &amp; Allocations'!$B$18:$O$35,MATCH(MRA_Capacity_Credits!$C13,'Cap Rates &amp; Allocations'!$B$18:$B$35,0),MATCH(MRA_Capacity_Credits!$B$3,'Cap Rates &amp; Allocations'!#REF!,0))</f>
        <v>#N/A</v>
      </c>
      <c r="ID14" s="46" t="e">
        <f>INDEX('Cap Rates &amp; Allocations'!$B$18:$O$35,MATCH(MRA_Capacity_Credits!$C13,'Cap Rates &amp; Allocations'!$B$18:$B$35,0),MATCH(MRA_Capacity_Credits!$B$3,'Cap Rates &amp; Allocations'!#REF!,0))</f>
        <v>#N/A</v>
      </c>
      <c r="IE14" s="46" t="e">
        <f>INDEX('Cap Rates &amp; Allocations'!$B$18:$O$35,MATCH(MRA_Capacity_Credits!$C13,'Cap Rates &amp; Allocations'!$B$18:$B$35,0),MATCH(MRA_Capacity_Credits!$B$3,'Cap Rates &amp; Allocations'!#REF!,0))</f>
        <v>#N/A</v>
      </c>
      <c r="IF14" s="46" t="e">
        <f>INDEX('Cap Rates &amp; Allocations'!$B$18:$O$35,MATCH(MRA_Capacity_Credits!$C13,'Cap Rates &amp; Allocations'!$B$18:$B$35,0),MATCH(MRA_Capacity_Credits!$B$3,'Cap Rates &amp; Allocations'!#REF!,0))</f>
        <v>#N/A</v>
      </c>
      <c r="IG14" s="46" t="e">
        <f>INDEX('Cap Rates &amp; Allocations'!$B$18:$O$35,MATCH(MRA_Capacity_Credits!$C13,'Cap Rates &amp; Allocations'!$B$18:$B$35,0),MATCH(MRA_Capacity_Credits!$B$3,'Cap Rates &amp; Allocations'!#REF!,0))</f>
        <v>#N/A</v>
      </c>
      <c r="IH14" s="46" t="e">
        <f>INDEX('Cap Rates &amp; Allocations'!$B$18:$O$35,MATCH(MRA_Capacity_Credits!$C13,'Cap Rates &amp; Allocations'!$B$18:$B$35,0),MATCH(MRA_Capacity_Credits!$B$3,'Cap Rates &amp; Allocations'!#REF!,0))</f>
        <v>#N/A</v>
      </c>
      <c r="II14" s="46" t="e">
        <f>INDEX('Cap Rates &amp; Allocations'!$B$18:$O$35,MATCH(MRA_Capacity_Credits!$C13,'Cap Rates &amp; Allocations'!$B$18:$B$35,0),MATCH(MRA_Capacity_Credits!$B$3,'Cap Rates &amp; Allocations'!#REF!,0))</f>
        <v>#N/A</v>
      </c>
      <c r="IJ14" s="46" t="e">
        <f>INDEX('Cap Rates &amp; Allocations'!$B$18:$O$35,MATCH(MRA_Capacity_Credits!$C13,'Cap Rates &amp; Allocations'!$B$18:$B$35,0),MATCH(MRA_Capacity_Credits!$B$3,'Cap Rates &amp; Allocations'!#REF!,0))</f>
        <v>#N/A</v>
      </c>
      <c r="IK14" s="46" t="e">
        <f>INDEX('Cap Rates &amp; Allocations'!$B$18:$O$35,MATCH(MRA_Capacity_Credits!$C13,'Cap Rates &amp; Allocations'!$B$18:$B$35,0),MATCH(MRA_Capacity_Credits!$B$3,'Cap Rates &amp; Allocations'!#REF!,0))</f>
        <v>#N/A</v>
      </c>
      <c r="IL14" s="46" t="e">
        <f>INDEX('Cap Rates &amp; Allocations'!$B$18:$O$35,MATCH(MRA_Capacity_Credits!$C13,'Cap Rates &amp; Allocations'!$B$18:$B$35,0),MATCH(MRA_Capacity_Credits!$B$3,'Cap Rates &amp; Allocations'!#REF!,0))</f>
        <v>#N/A</v>
      </c>
      <c r="IM14" s="46" t="e">
        <f>INDEX('Cap Rates &amp; Allocations'!$B$18:$O$35,MATCH(MRA_Capacity_Credits!$C13,'Cap Rates &amp; Allocations'!$B$18:$B$35,0),MATCH(MRA_Capacity_Credits!$B$3,'Cap Rates &amp; Allocations'!#REF!,0))</f>
        <v>#N/A</v>
      </c>
      <c r="IN14" s="46" t="e">
        <f>INDEX('Cap Rates &amp; Allocations'!$B$18:$O$35,MATCH(MRA_Capacity_Credits!$C13,'Cap Rates &amp; Allocations'!$B$18:$B$35,0),MATCH(MRA_Capacity_Credits!$B$3,'Cap Rates &amp; Allocations'!#REF!,0))</f>
        <v>#N/A</v>
      </c>
      <c r="IO14" s="46" t="e">
        <f>INDEX('Cap Rates &amp; Allocations'!$B$18:$O$35,MATCH(MRA_Capacity_Credits!$C13,'Cap Rates &amp; Allocations'!$B$18:$B$35,0),MATCH(MRA_Capacity_Credits!$B$3,'Cap Rates &amp; Allocations'!#REF!,0))</f>
        <v>#N/A</v>
      </c>
      <c r="IP14" s="46" t="e">
        <f>INDEX('Cap Rates &amp; Allocations'!$B$18:$O$35,MATCH(MRA_Capacity_Credits!$C13,'Cap Rates &amp; Allocations'!$B$18:$B$35,0),MATCH(MRA_Capacity_Credits!$B$3,'Cap Rates &amp; Allocations'!#REF!,0))</f>
        <v>#N/A</v>
      </c>
      <c r="IQ14" s="46" t="e">
        <f>INDEX('Cap Rates &amp; Allocations'!$B$18:$O$35,MATCH(MRA_Capacity_Credits!$C13,'Cap Rates &amp; Allocations'!$B$18:$B$35,0),MATCH(MRA_Capacity_Credits!$B$3,'Cap Rates &amp; Allocations'!#REF!,0))</f>
        <v>#N/A</v>
      </c>
      <c r="IR14" s="46" t="e">
        <f>INDEX('Cap Rates &amp; Allocations'!$B$18:$O$35,MATCH(MRA_Capacity_Credits!$C13,'Cap Rates &amp; Allocations'!$B$18:$B$35,0),MATCH(MRA_Capacity_Credits!$B$3,'Cap Rates &amp; Allocations'!#REF!,0))</f>
        <v>#N/A</v>
      </c>
      <c r="IS14" s="46" t="e">
        <f>INDEX('Cap Rates &amp; Allocations'!$B$18:$O$35,MATCH(MRA_Capacity_Credits!$C13,'Cap Rates &amp; Allocations'!$B$18:$B$35,0),MATCH(MRA_Capacity_Credits!$B$3,'Cap Rates &amp; Allocations'!#REF!,0))</f>
        <v>#N/A</v>
      </c>
      <c r="IT14" s="46" t="e">
        <f>INDEX('Cap Rates &amp; Allocations'!$B$18:$O$35,MATCH(MRA_Capacity_Credits!$C13,'Cap Rates &amp; Allocations'!$B$18:$B$35,0),MATCH(MRA_Capacity_Credits!$B$3,'Cap Rates &amp; Allocations'!#REF!,0))</f>
        <v>#N/A</v>
      </c>
      <c r="IU14" s="46" t="e">
        <f>INDEX('Cap Rates &amp; Allocations'!$B$18:$O$35,MATCH(MRA_Capacity_Credits!$C13,'Cap Rates &amp; Allocations'!$B$18:$B$35,0),MATCH(MRA_Capacity_Credits!$B$3,'Cap Rates &amp; Allocations'!#REF!,0))</f>
        <v>#N/A</v>
      </c>
      <c r="IV14" s="46" t="e">
        <f>INDEX('Cap Rates &amp; Allocations'!$B$18:$O$35,MATCH(MRA_Capacity_Credits!$C13,'Cap Rates &amp; Allocations'!$B$18:$B$35,0),MATCH(MRA_Capacity_Credits!$B$3,'Cap Rates &amp; Allocations'!#REF!,0))</f>
        <v>#N/A</v>
      </c>
      <c r="IW14" s="1"/>
      <c r="IX14" s="19" t="str">
        <f t="shared" si="21"/>
        <v>Allocation %</v>
      </c>
      <c r="IY14" s="46" t="e">
        <f t="shared" si="22"/>
        <v>#N/A</v>
      </c>
      <c r="IZ14" s="46" t="e">
        <f t="shared" si="22"/>
        <v>#N/A</v>
      </c>
      <c r="JA14" s="46" t="e">
        <f t="shared" si="22"/>
        <v>#N/A</v>
      </c>
      <c r="JB14" s="46" t="e">
        <f t="shared" si="22"/>
        <v>#N/A</v>
      </c>
      <c r="JC14" s="46" t="e">
        <f t="shared" si="22"/>
        <v>#N/A</v>
      </c>
      <c r="JD14" s="46" t="e">
        <f t="shared" si="22"/>
        <v>#N/A</v>
      </c>
      <c r="JE14" s="46" t="e">
        <f t="shared" si="22"/>
        <v>#N/A</v>
      </c>
      <c r="JF14" s="46" t="e">
        <f t="shared" si="22"/>
        <v>#N/A</v>
      </c>
      <c r="JG14" s="46" t="e">
        <f t="shared" si="22"/>
        <v>#N/A</v>
      </c>
      <c r="JH14" s="46" t="e">
        <f t="shared" si="22"/>
        <v>#N/A</v>
      </c>
      <c r="JI14" s="46" t="e">
        <f t="shared" si="22"/>
        <v>#N/A</v>
      </c>
      <c r="JJ14" s="46" t="e">
        <f t="shared" si="22"/>
        <v>#N/A</v>
      </c>
      <c r="JK14" s="46" t="e">
        <f t="shared" si="22"/>
        <v>#N/A</v>
      </c>
      <c r="JL14" s="46" t="e">
        <f t="shared" si="22"/>
        <v>#N/A</v>
      </c>
      <c r="JM14" s="46" t="e">
        <f t="shared" si="22"/>
        <v>#N/A</v>
      </c>
      <c r="JN14" s="46" t="e">
        <f t="shared" si="22"/>
        <v>#N/A</v>
      </c>
      <c r="JO14" s="46" t="e">
        <f t="shared" si="23"/>
        <v>#N/A</v>
      </c>
      <c r="JP14" s="46" t="e">
        <f t="shared" si="23"/>
        <v>#N/A</v>
      </c>
      <c r="JQ14" s="46" t="e">
        <f t="shared" si="23"/>
        <v>#N/A</v>
      </c>
      <c r="JR14" s="46" t="e">
        <f t="shared" si="23"/>
        <v>#N/A</v>
      </c>
      <c r="JS14" s="46" t="e">
        <f t="shared" si="23"/>
        <v>#N/A</v>
      </c>
      <c r="JU14" s="58" t="str">
        <f>_xlfn.CONCAT(C13," ",D14)</f>
        <v>Fox Island Wind Allocation %</v>
      </c>
    </row>
    <row r="15" spans="2:281" x14ac:dyDescent="0.25">
      <c r="B15" s="5"/>
      <c r="C15" s="5"/>
      <c r="D15" s="19" t="s">
        <v>91</v>
      </c>
      <c r="E15" s="44" t="e">
        <f>IF(E13="",0,E14*E13*1000)</f>
        <v>#REF!</v>
      </c>
      <c r="F15" s="44" t="e">
        <f t="shared" ref="F15:BQ15" si="24">IF(F13="",0,F14*F13*1000)</f>
        <v>#REF!</v>
      </c>
      <c r="G15" s="44" t="e">
        <f t="shared" si="24"/>
        <v>#REF!</v>
      </c>
      <c r="H15" s="44" t="e">
        <f t="shared" si="24"/>
        <v>#REF!</v>
      </c>
      <c r="I15" s="44" t="e">
        <f t="shared" si="24"/>
        <v>#REF!</v>
      </c>
      <c r="J15" s="44" t="e">
        <f t="shared" si="24"/>
        <v>#REF!</v>
      </c>
      <c r="K15" s="44" t="e">
        <f t="shared" si="24"/>
        <v>#REF!</v>
      </c>
      <c r="L15" s="44" t="e">
        <f t="shared" si="24"/>
        <v>#REF!</v>
      </c>
      <c r="M15" s="44" t="e">
        <f t="shared" si="24"/>
        <v>#REF!</v>
      </c>
      <c r="N15" s="44" t="e">
        <f t="shared" si="24"/>
        <v>#REF!</v>
      </c>
      <c r="O15" s="44" t="e">
        <f t="shared" si="24"/>
        <v>#REF!</v>
      </c>
      <c r="P15" s="44" t="e">
        <f t="shared" si="24"/>
        <v>#REF!</v>
      </c>
      <c r="Q15" s="44" t="e">
        <f t="shared" si="24"/>
        <v>#REF!</v>
      </c>
      <c r="R15" s="44" t="e">
        <f t="shared" si="24"/>
        <v>#REF!</v>
      </c>
      <c r="S15" s="44" t="e">
        <f t="shared" si="24"/>
        <v>#REF!</v>
      </c>
      <c r="T15" s="44" t="e">
        <f t="shared" si="24"/>
        <v>#REF!</v>
      </c>
      <c r="U15" s="44" t="e">
        <f t="shared" si="24"/>
        <v>#REF!</v>
      </c>
      <c r="V15" s="44" t="e">
        <f t="shared" si="24"/>
        <v>#REF!</v>
      </c>
      <c r="W15" s="44" t="e">
        <f t="shared" si="24"/>
        <v>#REF!</v>
      </c>
      <c r="X15" s="44" t="e">
        <f t="shared" si="24"/>
        <v>#REF!</v>
      </c>
      <c r="Y15" s="44" t="e">
        <f t="shared" si="24"/>
        <v>#REF!</v>
      </c>
      <c r="Z15" s="44" t="e">
        <f t="shared" si="24"/>
        <v>#REF!</v>
      </c>
      <c r="AA15" s="44" t="e">
        <f t="shared" si="24"/>
        <v>#REF!</v>
      </c>
      <c r="AB15" s="44" t="e">
        <f t="shared" si="24"/>
        <v>#REF!</v>
      </c>
      <c r="AC15" s="44" t="e">
        <f t="shared" si="24"/>
        <v>#REF!</v>
      </c>
      <c r="AD15" s="44" t="e">
        <f t="shared" si="24"/>
        <v>#REF!</v>
      </c>
      <c r="AE15" s="44" t="e">
        <f t="shared" si="24"/>
        <v>#REF!</v>
      </c>
      <c r="AF15" s="44" t="e">
        <f t="shared" si="24"/>
        <v>#REF!</v>
      </c>
      <c r="AG15" s="44" t="e">
        <f t="shared" si="24"/>
        <v>#REF!</v>
      </c>
      <c r="AH15" s="44" t="e">
        <f t="shared" si="24"/>
        <v>#REF!</v>
      </c>
      <c r="AI15" s="44" t="e">
        <f t="shared" si="24"/>
        <v>#REF!</v>
      </c>
      <c r="AJ15" s="44" t="e">
        <f t="shared" si="24"/>
        <v>#REF!</v>
      </c>
      <c r="AK15" s="44" t="e">
        <f t="shared" si="24"/>
        <v>#REF!</v>
      </c>
      <c r="AL15" s="44" t="e">
        <f t="shared" si="24"/>
        <v>#REF!</v>
      </c>
      <c r="AM15" s="44" t="e">
        <f t="shared" si="24"/>
        <v>#REF!</v>
      </c>
      <c r="AN15" s="44" t="e">
        <f t="shared" si="24"/>
        <v>#REF!</v>
      </c>
      <c r="AO15" s="44" t="e">
        <f t="shared" si="24"/>
        <v>#REF!</v>
      </c>
      <c r="AP15" s="44" t="e">
        <f t="shared" si="24"/>
        <v>#REF!</v>
      </c>
      <c r="AQ15" s="44" t="e">
        <f t="shared" si="24"/>
        <v>#REF!</v>
      </c>
      <c r="AR15" s="44" t="e">
        <f t="shared" si="24"/>
        <v>#REF!</v>
      </c>
      <c r="AS15" s="44" t="e">
        <f t="shared" si="24"/>
        <v>#REF!</v>
      </c>
      <c r="AT15" s="44" t="e">
        <f t="shared" si="24"/>
        <v>#REF!</v>
      </c>
      <c r="AU15" s="44" t="e">
        <f t="shared" si="24"/>
        <v>#REF!</v>
      </c>
      <c r="AV15" s="44" t="e">
        <f t="shared" si="24"/>
        <v>#REF!</v>
      </c>
      <c r="AW15" s="44" t="e">
        <f t="shared" si="24"/>
        <v>#REF!</v>
      </c>
      <c r="AX15" s="44" t="e">
        <f t="shared" si="24"/>
        <v>#REF!</v>
      </c>
      <c r="AY15" s="44" t="e">
        <f t="shared" si="24"/>
        <v>#REF!</v>
      </c>
      <c r="AZ15" s="44" t="e">
        <f t="shared" si="24"/>
        <v>#REF!</v>
      </c>
      <c r="BA15" s="44" t="e">
        <f t="shared" si="24"/>
        <v>#REF!</v>
      </c>
      <c r="BB15" s="44" t="e">
        <f t="shared" si="24"/>
        <v>#REF!</v>
      </c>
      <c r="BC15" s="44" t="e">
        <f t="shared" si="24"/>
        <v>#REF!</v>
      </c>
      <c r="BD15" s="44" t="e">
        <f t="shared" si="24"/>
        <v>#REF!</v>
      </c>
      <c r="BE15" s="44" t="e">
        <f t="shared" si="24"/>
        <v>#REF!</v>
      </c>
      <c r="BF15" s="44" t="e">
        <f t="shared" si="24"/>
        <v>#REF!</v>
      </c>
      <c r="BG15" s="44" t="e">
        <f t="shared" si="24"/>
        <v>#REF!</v>
      </c>
      <c r="BH15" s="44" t="e">
        <f t="shared" si="24"/>
        <v>#REF!</v>
      </c>
      <c r="BI15" s="44" t="e">
        <f t="shared" si="24"/>
        <v>#REF!</v>
      </c>
      <c r="BJ15" s="44" t="e">
        <f t="shared" si="24"/>
        <v>#REF!</v>
      </c>
      <c r="BK15" s="44" t="e">
        <f t="shared" si="24"/>
        <v>#REF!</v>
      </c>
      <c r="BL15" s="44" t="e">
        <f t="shared" si="24"/>
        <v>#REF!</v>
      </c>
      <c r="BM15" s="44" t="e">
        <f t="shared" si="24"/>
        <v>#REF!</v>
      </c>
      <c r="BN15" s="44" t="e">
        <f t="shared" si="24"/>
        <v>#REF!</v>
      </c>
      <c r="BO15" s="44" t="e">
        <f t="shared" si="24"/>
        <v>#REF!</v>
      </c>
      <c r="BP15" s="44" t="e">
        <f t="shared" si="24"/>
        <v>#REF!</v>
      </c>
      <c r="BQ15" s="44" t="e">
        <f t="shared" si="24"/>
        <v>#REF!</v>
      </c>
      <c r="BR15" s="44" t="e">
        <f t="shared" ref="BR15:EC15" si="25">IF(BR13="",0,BR14*BR13*1000)</f>
        <v>#REF!</v>
      </c>
      <c r="BS15" s="44" t="e">
        <f t="shared" si="25"/>
        <v>#REF!</v>
      </c>
      <c r="BT15" s="44" t="e">
        <f t="shared" si="25"/>
        <v>#REF!</v>
      </c>
      <c r="BU15" s="44" t="e">
        <f t="shared" si="25"/>
        <v>#REF!</v>
      </c>
      <c r="BV15" s="44" t="e">
        <f t="shared" si="25"/>
        <v>#REF!</v>
      </c>
      <c r="BW15" s="44" t="e">
        <f t="shared" si="25"/>
        <v>#REF!</v>
      </c>
      <c r="BX15" s="44" t="e">
        <f t="shared" si="25"/>
        <v>#REF!</v>
      </c>
      <c r="BY15" s="44" t="e">
        <f t="shared" si="25"/>
        <v>#REF!</v>
      </c>
      <c r="BZ15" s="44" t="e">
        <f t="shared" si="25"/>
        <v>#REF!</v>
      </c>
      <c r="CA15" s="44" t="e">
        <f t="shared" si="25"/>
        <v>#REF!</v>
      </c>
      <c r="CB15" s="44" t="e">
        <f t="shared" si="25"/>
        <v>#REF!</v>
      </c>
      <c r="CC15" s="44" t="e">
        <f t="shared" si="25"/>
        <v>#REF!</v>
      </c>
      <c r="CD15" s="44" t="e">
        <f t="shared" si="25"/>
        <v>#REF!</v>
      </c>
      <c r="CE15" s="44" t="e">
        <f t="shared" si="25"/>
        <v>#REF!</v>
      </c>
      <c r="CF15" s="44" t="e">
        <f t="shared" si="25"/>
        <v>#REF!</v>
      </c>
      <c r="CG15" s="44" t="e">
        <f t="shared" si="25"/>
        <v>#REF!</v>
      </c>
      <c r="CH15" s="44" t="e">
        <f t="shared" si="25"/>
        <v>#REF!</v>
      </c>
      <c r="CI15" s="44" t="e">
        <f t="shared" si="25"/>
        <v>#REF!</v>
      </c>
      <c r="CJ15" s="44" t="e">
        <f t="shared" si="25"/>
        <v>#REF!</v>
      </c>
      <c r="CK15" s="44" t="e">
        <f t="shared" si="25"/>
        <v>#REF!</v>
      </c>
      <c r="CL15" s="44" t="e">
        <f t="shared" si="25"/>
        <v>#REF!</v>
      </c>
      <c r="CM15" s="44" t="e">
        <f t="shared" si="25"/>
        <v>#REF!</v>
      </c>
      <c r="CN15" s="44" t="e">
        <f t="shared" si="25"/>
        <v>#REF!</v>
      </c>
      <c r="CO15" s="44" t="e">
        <f t="shared" si="25"/>
        <v>#REF!</v>
      </c>
      <c r="CP15" s="44" t="e">
        <f t="shared" si="25"/>
        <v>#REF!</v>
      </c>
      <c r="CQ15" s="44" t="e">
        <f t="shared" si="25"/>
        <v>#REF!</v>
      </c>
      <c r="CR15" s="44" t="e">
        <f t="shared" si="25"/>
        <v>#REF!</v>
      </c>
      <c r="CS15" s="44" t="e">
        <f t="shared" si="25"/>
        <v>#REF!</v>
      </c>
      <c r="CT15" s="44" t="e">
        <f t="shared" si="25"/>
        <v>#REF!</v>
      </c>
      <c r="CU15" s="44" t="e">
        <f t="shared" si="25"/>
        <v>#REF!</v>
      </c>
      <c r="CV15" s="44" t="e">
        <f t="shared" si="25"/>
        <v>#REF!</v>
      </c>
      <c r="CW15" s="44" t="e">
        <f t="shared" si="25"/>
        <v>#REF!</v>
      </c>
      <c r="CX15" s="44" t="e">
        <f t="shared" si="25"/>
        <v>#REF!</v>
      </c>
      <c r="CY15" s="44" t="e">
        <f t="shared" si="25"/>
        <v>#REF!</v>
      </c>
      <c r="CZ15" s="44" t="e">
        <f t="shared" si="25"/>
        <v>#REF!</v>
      </c>
      <c r="DA15" s="44" t="e">
        <f t="shared" si="25"/>
        <v>#REF!</v>
      </c>
      <c r="DB15" s="44" t="e">
        <f t="shared" si="25"/>
        <v>#REF!</v>
      </c>
      <c r="DC15" s="44" t="e">
        <f t="shared" si="25"/>
        <v>#REF!</v>
      </c>
      <c r="DD15" s="44" t="e">
        <f t="shared" si="25"/>
        <v>#REF!</v>
      </c>
      <c r="DE15" s="44" t="e">
        <f t="shared" si="25"/>
        <v>#REF!</v>
      </c>
      <c r="DF15" s="44" t="e">
        <f t="shared" si="25"/>
        <v>#REF!</v>
      </c>
      <c r="DG15" s="44" t="e">
        <f t="shared" si="25"/>
        <v>#REF!</v>
      </c>
      <c r="DH15" s="44" t="e">
        <f t="shared" si="25"/>
        <v>#REF!</v>
      </c>
      <c r="DI15" s="44" t="e">
        <f t="shared" si="25"/>
        <v>#REF!</v>
      </c>
      <c r="DJ15" s="44" t="e">
        <f t="shared" si="25"/>
        <v>#REF!</v>
      </c>
      <c r="DK15" s="44" t="e">
        <f t="shared" si="25"/>
        <v>#REF!</v>
      </c>
      <c r="DL15" s="44" t="e">
        <f t="shared" si="25"/>
        <v>#REF!</v>
      </c>
      <c r="DM15" s="44" t="e">
        <f t="shared" si="25"/>
        <v>#REF!</v>
      </c>
      <c r="DN15" s="44" t="e">
        <f t="shared" si="25"/>
        <v>#REF!</v>
      </c>
      <c r="DO15" s="44" t="e">
        <f t="shared" si="25"/>
        <v>#REF!</v>
      </c>
      <c r="DP15" s="44" t="e">
        <f t="shared" si="25"/>
        <v>#REF!</v>
      </c>
      <c r="DQ15" s="44" t="e">
        <f t="shared" si="25"/>
        <v>#REF!</v>
      </c>
      <c r="DR15" s="44" t="e">
        <f t="shared" si="25"/>
        <v>#REF!</v>
      </c>
      <c r="DS15" s="44" t="e">
        <f t="shared" si="25"/>
        <v>#REF!</v>
      </c>
      <c r="DT15" s="44" t="e">
        <f t="shared" si="25"/>
        <v>#REF!</v>
      </c>
      <c r="DU15" s="44" t="e">
        <f t="shared" si="25"/>
        <v>#REF!</v>
      </c>
      <c r="DV15" s="44" t="e">
        <f t="shared" si="25"/>
        <v>#REF!</v>
      </c>
      <c r="DW15" s="44" t="e">
        <f t="shared" si="25"/>
        <v>#REF!</v>
      </c>
      <c r="DX15" s="44" t="e">
        <f t="shared" si="25"/>
        <v>#REF!</v>
      </c>
      <c r="DY15" s="44" t="e">
        <f t="shared" si="25"/>
        <v>#REF!</v>
      </c>
      <c r="DZ15" s="44" t="e">
        <f t="shared" si="25"/>
        <v>#REF!</v>
      </c>
      <c r="EA15" s="44" t="e">
        <f t="shared" si="25"/>
        <v>#REF!</v>
      </c>
      <c r="EB15" s="44" t="e">
        <f t="shared" si="25"/>
        <v>#REF!</v>
      </c>
      <c r="EC15" s="44" t="e">
        <f t="shared" si="25"/>
        <v>#REF!</v>
      </c>
      <c r="ED15" s="44" t="e">
        <f t="shared" ref="ED15:GO15" si="26">IF(ED13="",0,ED14*ED13*1000)</f>
        <v>#REF!</v>
      </c>
      <c r="EE15" s="44" t="e">
        <f t="shared" si="26"/>
        <v>#REF!</v>
      </c>
      <c r="EF15" s="44" t="e">
        <f t="shared" si="26"/>
        <v>#REF!</v>
      </c>
      <c r="EG15" s="44" t="e">
        <f t="shared" si="26"/>
        <v>#REF!</v>
      </c>
      <c r="EH15" s="44" t="e">
        <f t="shared" si="26"/>
        <v>#REF!</v>
      </c>
      <c r="EI15" s="44" t="e">
        <f t="shared" si="26"/>
        <v>#REF!</v>
      </c>
      <c r="EJ15" s="44" t="e">
        <f t="shared" si="26"/>
        <v>#REF!</v>
      </c>
      <c r="EK15" s="44" t="e">
        <f t="shared" si="26"/>
        <v>#REF!</v>
      </c>
      <c r="EL15" s="44" t="e">
        <f t="shared" si="26"/>
        <v>#REF!</v>
      </c>
      <c r="EM15" s="44" t="e">
        <f t="shared" si="26"/>
        <v>#REF!</v>
      </c>
      <c r="EN15" s="44" t="e">
        <f t="shared" si="26"/>
        <v>#REF!</v>
      </c>
      <c r="EO15" s="44" t="e">
        <f t="shared" si="26"/>
        <v>#REF!</v>
      </c>
      <c r="EP15" s="44" t="e">
        <f t="shared" si="26"/>
        <v>#REF!</v>
      </c>
      <c r="EQ15" s="44" t="e">
        <f t="shared" si="26"/>
        <v>#REF!</v>
      </c>
      <c r="ER15" s="44" t="e">
        <f t="shared" si="26"/>
        <v>#REF!</v>
      </c>
      <c r="ES15" s="44" t="e">
        <f t="shared" si="26"/>
        <v>#REF!</v>
      </c>
      <c r="ET15" s="44" t="e">
        <f t="shared" si="26"/>
        <v>#REF!</v>
      </c>
      <c r="EU15" s="44" t="e">
        <f t="shared" si="26"/>
        <v>#REF!</v>
      </c>
      <c r="EV15" s="44" t="e">
        <f t="shared" si="26"/>
        <v>#REF!</v>
      </c>
      <c r="EW15" s="44" t="e">
        <f t="shared" si="26"/>
        <v>#REF!</v>
      </c>
      <c r="EX15" s="44" t="e">
        <f t="shared" si="26"/>
        <v>#REF!</v>
      </c>
      <c r="EY15" s="44" t="e">
        <f t="shared" si="26"/>
        <v>#REF!</v>
      </c>
      <c r="EZ15" s="44" t="e">
        <f t="shared" si="26"/>
        <v>#REF!</v>
      </c>
      <c r="FA15" s="44" t="e">
        <f t="shared" si="26"/>
        <v>#REF!</v>
      </c>
      <c r="FB15" s="44" t="e">
        <f t="shared" si="26"/>
        <v>#REF!</v>
      </c>
      <c r="FC15" s="44" t="e">
        <f t="shared" si="26"/>
        <v>#REF!</v>
      </c>
      <c r="FD15" s="44" t="e">
        <f t="shared" si="26"/>
        <v>#REF!</v>
      </c>
      <c r="FE15" s="44" t="e">
        <f t="shared" si="26"/>
        <v>#REF!</v>
      </c>
      <c r="FF15" s="44" t="e">
        <f t="shared" si="26"/>
        <v>#REF!</v>
      </c>
      <c r="FG15" s="44" t="e">
        <f t="shared" si="26"/>
        <v>#REF!</v>
      </c>
      <c r="FH15" s="44" t="e">
        <f t="shared" si="26"/>
        <v>#REF!</v>
      </c>
      <c r="FI15" s="44" t="e">
        <f t="shared" si="26"/>
        <v>#REF!</v>
      </c>
      <c r="FJ15" s="44" t="e">
        <f t="shared" si="26"/>
        <v>#REF!</v>
      </c>
      <c r="FK15" s="44" t="e">
        <f t="shared" si="26"/>
        <v>#REF!</v>
      </c>
      <c r="FL15" s="44" t="e">
        <f t="shared" si="26"/>
        <v>#REF!</v>
      </c>
      <c r="FM15" s="44" t="e">
        <f t="shared" si="26"/>
        <v>#REF!</v>
      </c>
      <c r="FN15" s="44" t="e">
        <f t="shared" si="26"/>
        <v>#REF!</v>
      </c>
      <c r="FO15" s="44" t="e">
        <f t="shared" si="26"/>
        <v>#REF!</v>
      </c>
      <c r="FP15" s="44" t="e">
        <f t="shared" si="26"/>
        <v>#REF!</v>
      </c>
      <c r="FQ15" s="44" t="e">
        <f t="shared" si="26"/>
        <v>#REF!</v>
      </c>
      <c r="FR15" s="44" t="e">
        <f t="shared" si="26"/>
        <v>#REF!</v>
      </c>
      <c r="FS15" s="44" t="e">
        <f t="shared" si="26"/>
        <v>#REF!</v>
      </c>
      <c r="FT15" s="44" t="e">
        <f t="shared" si="26"/>
        <v>#REF!</v>
      </c>
      <c r="FU15" s="44" t="e">
        <f t="shared" si="26"/>
        <v>#REF!</v>
      </c>
      <c r="FV15" s="44" t="e">
        <f t="shared" si="26"/>
        <v>#REF!</v>
      </c>
      <c r="FW15" s="44" t="e">
        <f t="shared" si="26"/>
        <v>#REF!</v>
      </c>
      <c r="FX15" s="44" t="e">
        <f t="shared" si="26"/>
        <v>#REF!</v>
      </c>
      <c r="FY15" s="44" t="e">
        <f t="shared" si="26"/>
        <v>#REF!</v>
      </c>
      <c r="FZ15" s="44" t="e">
        <f t="shared" si="26"/>
        <v>#REF!</v>
      </c>
      <c r="GA15" s="44" t="e">
        <f t="shared" si="26"/>
        <v>#REF!</v>
      </c>
      <c r="GB15" s="44" t="e">
        <f t="shared" si="26"/>
        <v>#REF!</v>
      </c>
      <c r="GC15" s="44" t="e">
        <f t="shared" si="26"/>
        <v>#REF!</v>
      </c>
      <c r="GD15" s="44" t="e">
        <f t="shared" si="26"/>
        <v>#REF!</v>
      </c>
      <c r="GE15" s="44" t="e">
        <f t="shared" si="26"/>
        <v>#REF!</v>
      </c>
      <c r="GF15" s="44" t="e">
        <f t="shared" si="26"/>
        <v>#REF!</v>
      </c>
      <c r="GG15" s="44" t="e">
        <f t="shared" si="26"/>
        <v>#REF!</v>
      </c>
      <c r="GH15" s="44" t="e">
        <f t="shared" si="26"/>
        <v>#REF!</v>
      </c>
      <c r="GI15" s="44" t="e">
        <f t="shared" si="26"/>
        <v>#REF!</v>
      </c>
      <c r="GJ15" s="44" t="e">
        <f t="shared" si="26"/>
        <v>#REF!</v>
      </c>
      <c r="GK15" s="44" t="e">
        <f t="shared" si="26"/>
        <v>#REF!</v>
      </c>
      <c r="GL15" s="44" t="e">
        <f t="shared" si="26"/>
        <v>#REF!</v>
      </c>
      <c r="GM15" s="44" t="e">
        <f t="shared" si="26"/>
        <v>#REF!</v>
      </c>
      <c r="GN15" s="44" t="e">
        <f t="shared" si="26"/>
        <v>#REF!</v>
      </c>
      <c r="GO15" s="44" t="e">
        <f t="shared" si="26"/>
        <v>#REF!</v>
      </c>
      <c r="GP15" s="44" t="e">
        <f t="shared" ref="GP15:IV15" si="27">IF(GP13="",0,GP14*GP13*1000)</f>
        <v>#REF!</v>
      </c>
      <c r="GQ15" s="44" t="e">
        <f t="shared" si="27"/>
        <v>#REF!</v>
      </c>
      <c r="GR15" s="44" t="e">
        <f t="shared" si="27"/>
        <v>#REF!</v>
      </c>
      <c r="GS15" s="44" t="e">
        <f t="shared" si="27"/>
        <v>#REF!</v>
      </c>
      <c r="GT15" s="44" t="e">
        <f t="shared" si="27"/>
        <v>#REF!</v>
      </c>
      <c r="GU15" s="44" t="e">
        <f t="shared" si="27"/>
        <v>#REF!</v>
      </c>
      <c r="GV15" s="44" t="e">
        <f t="shared" si="27"/>
        <v>#REF!</v>
      </c>
      <c r="GW15" s="44" t="e">
        <f t="shared" si="27"/>
        <v>#REF!</v>
      </c>
      <c r="GX15" s="44" t="e">
        <f t="shared" si="27"/>
        <v>#REF!</v>
      </c>
      <c r="GY15" s="44" t="e">
        <f t="shared" si="27"/>
        <v>#REF!</v>
      </c>
      <c r="GZ15" s="44" t="e">
        <f t="shared" si="27"/>
        <v>#REF!</v>
      </c>
      <c r="HA15" s="44" t="e">
        <f t="shared" si="27"/>
        <v>#REF!</v>
      </c>
      <c r="HB15" s="44" t="e">
        <f t="shared" si="27"/>
        <v>#REF!</v>
      </c>
      <c r="HC15" s="44" t="e">
        <f t="shared" si="27"/>
        <v>#REF!</v>
      </c>
      <c r="HD15" s="44" t="e">
        <f t="shared" si="27"/>
        <v>#REF!</v>
      </c>
      <c r="HE15" s="44" t="e">
        <f t="shared" si="27"/>
        <v>#REF!</v>
      </c>
      <c r="HF15" s="44" t="e">
        <f t="shared" si="27"/>
        <v>#REF!</v>
      </c>
      <c r="HG15" s="44" t="e">
        <f t="shared" si="27"/>
        <v>#REF!</v>
      </c>
      <c r="HH15" s="44" t="e">
        <f t="shared" si="27"/>
        <v>#REF!</v>
      </c>
      <c r="HI15" s="44" t="e">
        <f t="shared" si="27"/>
        <v>#REF!</v>
      </c>
      <c r="HJ15" s="44" t="e">
        <f t="shared" si="27"/>
        <v>#REF!</v>
      </c>
      <c r="HK15" s="44" t="e">
        <f t="shared" si="27"/>
        <v>#REF!</v>
      </c>
      <c r="HL15" s="44" t="e">
        <f t="shared" si="27"/>
        <v>#REF!</v>
      </c>
      <c r="HM15" s="44" t="e">
        <f t="shared" si="27"/>
        <v>#REF!</v>
      </c>
      <c r="HN15" s="44" t="e">
        <f t="shared" si="27"/>
        <v>#REF!</v>
      </c>
      <c r="HO15" s="44" t="e">
        <f t="shared" si="27"/>
        <v>#REF!</v>
      </c>
      <c r="HP15" s="44" t="e">
        <f t="shared" si="27"/>
        <v>#REF!</v>
      </c>
      <c r="HQ15" s="44" t="e">
        <f t="shared" si="27"/>
        <v>#REF!</v>
      </c>
      <c r="HR15" s="44" t="e">
        <f t="shared" si="27"/>
        <v>#REF!</v>
      </c>
      <c r="HS15" s="44" t="e">
        <f t="shared" si="27"/>
        <v>#REF!</v>
      </c>
      <c r="HT15" s="44" t="e">
        <f t="shared" si="27"/>
        <v>#REF!</v>
      </c>
      <c r="HU15" s="44" t="e">
        <f t="shared" si="27"/>
        <v>#REF!</v>
      </c>
      <c r="HV15" s="44" t="e">
        <f t="shared" si="27"/>
        <v>#REF!</v>
      </c>
      <c r="HW15" s="44" t="e">
        <f t="shared" si="27"/>
        <v>#REF!</v>
      </c>
      <c r="HX15" s="44" t="e">
        <f t="shared" si="27"/>
        <v>#REF!</v>
      </c>
      <c r="HY15" s="44" t="e">
        <f t="shared" si="27"/>
        <v>#REF!</v>
      </c>
      <c r="HZ15" s="44" t="e">
        <f t="shared" si="27"/>
        <v>#REF!</v>
      </c>
      <c r="IA15" s="44" t="e">
        <f t="shared" si="27"/>
        <v>#REF!</v>
      </c>
      <c r="IB15" s="44" t="e">
        <f t="shared" si="27"/>
        <v>#REF!</v>
      </c>
      <c r="IC15" s="44" t="e">
        <f t="shared" si="27"/>
        <v>#REF!</v>
      </c>
      <c r="ID15" s="44" t="e">
        <f t="shared" si="27"/>
        <v>#REF!</v>
      </c>
      <c r="IE15" s="44" t="e">
        <f t="shared" si="27"/>
        <v>#REF!</v>
      </c>
      <c r="IF15" s="44" t="e">
        <f t="shared" si="27"/>
        <v>#REF!</v>
      </c>
      <c r="IG15" s="44" t="e">
        <f t="shared" si="27"/>
        <v>#REF!</v>
      </c>
      <c r="IH15" s="44" t="e">
        <f t="shared" si="27"/>
        <v>#REF!</v>
      </c>
      <c r="II15" s="44" t="e">
        <f t="shared" si="27"/>
        <v>#REF!</v>
      </c>
      <c r="IJ15" s="44" t="e">
        <f t="shared" si="27"/>
        <v>#REF!</v>
      </c>
      <c r="IK15" s="44" t="e">
        <f t="shared" si="27"/>
        <v>#REF!</v>
      </c>
      <c r="IL15" s="44" t="e">
        <f t="shared" si="27"/>
        <v>#REF!</v>
      </c>
      <c r="IM15" s="44" t="e">
        <f t="shared" si="27"/>
        <v>#REF!</v>
      </c>
      <c r="IN15" s="44" t="e">
        <f t="shared" si="27"/>
        <v>#REF!</v>
      </c>
      <c r="IO15" s="44" t="e">
        <f t="shared" si="27"/>
        <v>#REF!</v>
      </c>
      <c r="IP15" s="44" t="e">
        <f t="shared" si="27"/>
        <v>#REF!</v>
      </c>
      <c r="IQ15" s="44" t="e">
        <f t="shared" si="27"/>
        <v>#REF!</v>
      </c>
      <c r="IR15" s="44" t="e">
        <f t="shared" si="27"/>
        <v>#REF!</v>
      </c>
      <c r="IS15" s="44" t="e">
        <f t="shared" si="27"/>
        <v>#REF!</v>
      </c>
      <c r="IT15" s="44" t="e">
        <f t="shared" si="27"/>
        <v>#REF!</v>
      </c>
      <c r="IU15" s="44" t="e">
        <f t="shared" si="27"/>
        <v>#REF!</v>
      </c>
      <c r="IV15" s="44" t="e">
        <f t="shared" si="27"/>
        <v>#REF!</v>
      </c>
      <c r="IX15" s="19" t="str">
        <f t="shared" si="21"/>
        <v>Capacity (kW)</v>
      </c>
      <c r="IY15" s="52" t="e">
        <f t="shared" si="22"/>
        <v>#REF!</v>
      </c>
      <c r="IZ15" s="52" t="e">
        <f t="shared" si="22"/>
        <v>#REF!</v>
      </c>
      <c r="JA15" s="52" t="e">
        <f t="shared" si="22"/>
        <v>#REF!</v>
      </c>
      <c r="JB15" s="52" t="e">
        <f t="shared" si="22"/>
        <v>#REF!</v>
      </c>
      <c r="JC15" s="52" t="e">
        <f t="shared" si="22"/>
        <v>#REF!</v>
      </c>
      <c r="JD15" s="52" t="e">
        <f t="shared" si="22"/>
        <v>#REF!</v>
      </c>
      <c r="JE15" s="52" t="e">
        <f t="shared" si="22"/>
        <v>#REF!</v>
      </c>
      <c r="JF15" s="52" t="e">
        <f t="shared" si="22"/>
        <v>#REF!</v>
      </c>
      <c r="JG15" s="52" t="e">
        <f t="shared" si="22"/>
        <v>#REF!</v>
      </c>
      <c r="JH15" s="52" t="e">
        <f t="shared" si="22"/>
        <v>#REF!</v>
      </c>
      <c r="JI15" s="52" t="e">
        <f t="shared" si="22"/>
        <v>#REF!</v>
      </c>
      <c r="JJ15" s="52" t="e">
        <f t="shared" si="22"/>
        <v>#REF!</v>
      </c>
      <c r="JK15" s="52" t="e">
        <f t="shared" si="22"/>
        <v>#REF!</v>
      </c>
      <c r="JL15" s="52" t="e">
        <f t="shared" si="22"/>
        <v>#REF!</v>
      </c>
      <c r="JM15" s="52" t="e">
        <f t="shared" si="22"/>
        <v>#REF!</v>
      </c>
      <c r="JN15" s="52" t="e">
        <f t="shared" si="22"/>
        <v>#REF!</v>
      </c>
      <c r="JO15" s="52" t="e">
        <f t="shared" si="23"/>
        <v>#REF!</v>
      </c>
      <c r="JP15" s="52" t="e">
        <f t="shared" si="23"/>
        <v>#REF!</v>
      </c>
      <c r="JQ15" s="52" t="e">
        <f t="shared" si="23"/>
        <v>#REF!</v>
      </c>
      <c r="JR15" s="52" t="e">
        <f t="shared" si="23"/>
        <v>#REF!</v>
      </c>
      <c r="JS15" s="52" t="e">
        <f t="shared" si="23"/>
        <v>#REF!</v>
      </c>
      <c r="JU15" s="58" t="str">
        <f>_xlfn.CONCAT(C13," ",D15)</f>
        <v>Fox Island Wind Capacity (kW)</v>
      </c>
    </row>
    <row r="16" spans="2:281" x14ac:dyDescent="0.25">
      <c r="C16" s="3"/>
      <c r="D16" s="19" t="s">
        <v>115</v>
      </c>
      <c r="E16" s="15" t="e">
        <f>SUMIFS(#REF!,#REF!,MRA_Capacity_Credits!E$4)</f>
        <v>#REF!</v>
      </c>
      <c r="F16" s="15" t="e">
        <f>SUMIFS(#REF!,#REF!,MRA_Capacity_Credits!F$4)</f>
        <v>#REF!</v>
      </c>
      <c r="G16" s="15" t="e">
        <f>SUMIFS(#REF!,#REF!,MRA_Capacity_Credits!G$4)</f>
        <v>#REF!</v>
      </c>
      <c r="H16" s="15" t="e">
        <f>SUMIFS(#REF!,#REF!,MRA_Capacity_Credits!H$4)</f>
        <v>#REF!</v>
      </c>
      <c r="I16" s="15" t="e">
        <f>SUMIFS(#REF!,#REF!,MRA_Capacity_Credits!I$4)</f>
        <v>#REF!</v>
      </c>
      <c r="J16" s="15" t="e">
        <f>SUMIFS(#REF!,#REF!,MRA_Capacity_Credits!J$4)</f>
        <v>#REF!</v>
      </c>
      <c r="K16" s="15" t="e">
        <f>SUMIFS(#REF!,#REF!,MRA_Capacity_Credits!K$4)</f>
        <v>#REF!</v>
      </c>
      <c r="L16" s="15" t="e">
        <f>SUMIFS(#REF!,#REF!,MRA_Capacity_Credits!L$4)</f>
        <v>#REF!</v>
      </c>
      <c r="M16" s="15" t="e">
        <f>SUMIFS(#REF!,#REF!,MRA_Capacity_Credits!M$4)</f>
        <v>#REF!</v>
      </c>
      <c r="N16" s="15" t="e">
        <f>SUMIFS(#REF!,#REF!,MRA_Capacity_Credits!N$4)</f>
        <v>#REF!</v>
      </c>
      <c r="O16" s="15" t="e">
        <f>SUMIFS(#REF!,#REF!,MRA_Capacity_Credits!O$4)</f>
        <v>#REF!</v>
      </c>
      <c r="P16" s="15" t="e">
        <f>SUMIFS(#REF!,#REF!,MRA_Capacity_Credits!P$4)</f>
        <v>#REF!</v>
      </c>
      <c r="Q16" s="15" t="e">
        <f>SUMIFS(#REF!,#REF!,MRA_Capacity_Credits!Q$4)</f>
        <v>#REF!</v>
      </c>
      <c r="R16" s="15" t="e">
        <f>SUMIFS(#REF!,#REF!,MRA_Capacity_Credits!R$4)</f>
        <v>#REF!</v>
      </c>
      <c r="S16" s="15" t="e">
        <f>SUMIFS(#REF!,#REF!,MRA_Capacity_Credits!S$4)</f>
        <v>#REF!</v>
      </c>
      <c r="T16" s="15" t="e">
        <f>SUMIFS(#REF!,#REF!,MRA_Capacity_Credits!T$4)</f>
        <v>#REF!</v>
      </c>
      <c r="U16" s="15" t="e">
        <f>SUMIFS(#REF!,#REF!,MRA_Capacity_Credits!U$4)</f>
        <v>#REF!</v>
      </c>
      <c r="V16" s="15" t="e">
        <f>SUMIFS(#REF!,#REF!,MRA_Capacity_Credits!V$4)</f>
        <v>#REF!</v>
      </c>
      <c r="W16" s="15" t="e">
        <f>SUMIFS(#REF!,#REF!,MRA_Capacity_Credits!W$4)</f>
        <v>#REF!</v>
      </c>
      <c r="X16" s="15" t="e">
        <f>SUMIFS(#REF!,#REF!,MRA_Capacity_Credits!X$4)</f>
        <v>#REF!</v>
      </c>
      <c r="Y16" s="15" t="e">
        <f>SUMIFS(#REF!,#REF!,MRA_Capacity_Credits!Y$4)</f>
        <v>#REF!</v>
      </c>
      <c r="Z16" s="15" t="e">
        <f>SUMIFS(#REF!,#REF!,MRA_Capacity_Credits!Z$4)</f>
        <v>#REF!</v>
      </c>
      <c r="AA16" s="15" t="e">
        <f>SUMIFS(#REF!,#REF!,MRA_Capacity_Credits!AA$4)</f>
        <v>#REF!</v>
      </c>
      <c r="AB16" s="15" t="e">
        <f>SUMIFS(#REF!,#REF!,MRA_Capacity_Credits!AB$4)</f>
        <v>#REF!</v>
      </c>
      <c r="AC16" s="15" t="e">
        <f>SUMIFS(#REF!,#REF!,MRA_Capacity_Credits!AC$4)</f>
        <v>#REF!</v>
      </c>
      <c r="AD16" s="15" t="e">
        <f>SUMIFS(#REF!,#REF!,MRA_Capacity_Credits!AD$4)</f>
        <v>#REF!</v>
      </c>
      <c r="AE16" s="15" t="e">
        <f>SUMIFS(#REF!,#REF!,MRA_Capacity_Credits!AE$4)</f>
        <v>#REF!</v>
      </c>
      <c r="AF16" s="15" t="e">
        <f>SUMIFS(#REF!,#REF!,MRA_Capacity_Credits!AF$4)</f>
        <v>#REF!</v>
      </c>
      <c r="AG16" s="15" t="e">
        <f>SUMIFS(#REF!,#REF!,MRA_Capacity_Credits!AG$4)</f>
        <v>#REF!</v>
      </c>
      <c r="AH16" s="15" t="e">
        <f>SUMIFS(#REF!,#REF!,MRA_Capacity_Credits!AH$4)</f>
        <v>#REF!</v>
      </c>
      <c r="AI16" s="15" t="e">
        <f>SUMIFS(#REF!,#REF!,MRA_Capacity_Credits!AI$4)</f>
        <v>#REF!</v>
      </c>
      <c r="AJ16" s="15" t="e">
        <f>SUMIFS(#REF!,#REF!,MRA_Capacity_Credits!AJ$4)</f>
        <v>#REF!</v>
      </c>
      <c r="AK16" s="15" t="e">
        <f>SUMIFS(#REF!,#REF!,MRA_Capacity_Credits!AK$4)</f>
        <v>#REF!</v>
      </c>
      <c r="AL16" s="15" t="e">
        <f>SUMIFS(#REF!,#REF!,MRA_Capacity_Credits!AL$4)</f>
        <v>#REF!</v>
      </c>
      <c r="AM16" s="15" t="e">
        <f>SUMIFS(#REF!,#REF!,MRA_Capacity_Credits!AM$4)</f>
        <v>#REF!</v>
      </c>
      <c r="AN16" s="15" t="e">
        <f>SUMIFS(#REF!,#REF!,MRA_Capacity_Credits!AN$4)</f>
        <v>#REF!</v>
      </c>
      <c r="AO16" s="15" t="e">
        <f>SUMIFS(#REF!,#REF!,MRA_Capacity_Credits!AO$4)</f>
        <v>#REF!</v>
      </c>
      <c r="AP16" s="15" t="e">
        <f>SUMIFS(#REF!,#REF!,MRA_Capacity_Credits!AP$4)</f>
        <v>#REF!</v>
      </c>
      <c r="AQ16" s="15" t="e">
        <f>SUMIFS(#REF!,#REF!,MRA_Capacity_Credits!AQ$4)</f>
        <v>#REF!</v>
      </c>
      <c r="AR16" s="15" t="e">
        <f>SUMIFS(#REF!,#REF!,MRA_Capacity_Credits!AR$4)</f>
        <v>#REF!</v>
      </c>
      <c r="AS16" s="15" t="e">
        <f>SUMIFS(#REF!,#REF!,MRA_Capacity_Credits!AS$4)</f>
        <v>#REF!</v>
      </c>
      <c r="AT16" s="15" t="e">
        <f>SUMIFS(#REF!,#REF!,MRA_Capacity_Credits!AT$4)</f>
        <v>#REF!</v>
      </c>
      <c r="AU16" s="15" t="e">
        <f>SUMIFS(#REF!,#REF!,MRA_Capacity_Credits!AU$4)</f>
        <v>#REF!</v>
      </c>
      <c r="AV16" s="15" t="e">
        <f>SUMIFS(#REF!,#REF!,MRA_Capacity_Credits!AV$4)</f>
        <v>#REF!</v>
      </c>
      <c r="AW16" s="15" t="e">
        <f>SUMIFS(#REF!,#REF!,MRA_Capacity_Credits!AW$4)</f>
        <v>#REF!</v>
      </c>
      <c r="AX16" s="15" t="e">
        <f>SUMIFS(#REF!,#REF!,MRA_Capacity_Credits!AX$4)</f>
        <v>#REF!</v>
      </c>
      <c r="AY16" s="15" t="e">
        <f>SUMIFS(#REF!,#REF!,MRA_Capacity_Credits!AY$4)</f>
        <v>#REF!</v>
      </c>
      <c r="AZ16" s="15" t="e">
        <f>SUMIFS(#REF!,#REF!,MRA_Capacity_Credits!AZ$4)</f>
        <v>#REF!</v>
      </c>
      <c r="BA16" s="15" t="e">
        <f>SUMIFS(#REF!,#REF!,MRA_Capacity_Credits!BA$4)</f>
        <v>#REF!</v>
      </c>
      <c r="BB16" s="15" t="e">
        <f>SUMIFS(#REF!,#REF!,MRA_Capacity_Credits!BB$4)</f>
        <v>#REF!</v>
      </c>
      <c r="BC16" s="15" t="e">
        <f>SUMIFS(#REF!,#REF!,MRA_Capacity_Credits!BC$4)</f>
        <v>#REF!</v>
      </c>
      <c r="BD16" s="15" t="e">
        <f>SUMIFS(#REF!,#REF!,MRA_Capacity_Credits!BD$4)</f>
        <v>#REF!</v>
      </c>
      <c r="BE16" s="15" t="e">
        <f>SUMIFS(#REF!,#REF!,MRA_Capacity_Credits!BE$4)</f>
        <v>#REF!</v>
      </c>
      <c r="BF16" s="15" t="e">
        <f>SUMIFS(#REF!,#REF!,MRA_Capacity_Credits!BF$4)</f>
        <v>#REF!</v>
      </c>
      <c r="BG16" s="15" t="e">
        <f>SUMIFS(#REF!,#REF!,MRA_Capacity_Credits!BG$4)</f>
        <v>#REF!</v>
      </c>
      <c r="BH16" s="15" t="e">
        <f>SUMIFS(#REF!,#REF!,MRA_Capacity_Credits!BH$4)</f>
        <v>#REF!</v>
      </c>
      <c r="BI16" s="15" t="e">
        <f>SUMIFS(#REF!,#REF!,MRA_Capacity_Credits!BI$4)</f>
        <v>#REF!</v>
      </c>
      <c r="BJ16" s="15" t="e">
        <f>SUMIFS(#REF!,#REF!,MRA_Capacity_Credits!BJ$4)</f>
        <v>#REF!</v>
      </c>
      <c r="BK16" s="15" t="e">
        <f>SUMIFS(#REF!,#REF!,MRA_Capacity_Credits!BK$4)</f>
        <v>#REF!</v>
      </c>
      <c r="BL16" s="15" t="e">
        <f>SUMIFS(#REF!,#REF!,MRA_Capacity_Credits!BL$4)</f>
        <v>#REF!</v>
      </c>
      <c r="BM16" s="15" t="e">
        <f>SUMIFS(#REF!,#REF!,MRA_Capacity_Credits!BM$4)</f>
        <v>#REF!</v>
      </c>
      <c r="BN16" s="15" t="e">
        <f>SUMIFS(#REF!,#REF!,MRA_Capacity_Credits!BN$4)</f>
        <v>#REF!</v>
      </c>
      <c r="BO16" s="15" t="e">
        <f>SUMIFS(#REF!,#REF!,MRA_Capacity_Credits!BO$4)</f>
        <v>#REF!</v>
      </c>
      <c r="BP16" s="15" t="e">
        <f>SUMIFS(#REF!,#REF!,MRA_Capacity_Credits!BP$4)</f>
        <v>#REF!</v>
      </c>
      <c r="BQ16" s="15" t="e">
        <f>SUMIFS(#REF!,#REF!,MRA_Capacity_Credits!BQ$4)</f>
        <v>#REF!</v>
      </c>
      <c r="BR16" s="15" t="e">
        <f>SUMIFS(#REF!,#REF!,MRA_Capacity_Credits!BR$4)</f>
        <v>#REF!</v>
      </c>
      <c r="BS16" s="15" t="e">
        <f>SUMIFS(#REF!,#REF!,MRA_Capacity_Credits!BS$4)</f>
        <v>#REF!</v>
      </c>
      <c r="BT16" s="15" t="e">
        <f>SUMIFS(#REF!,#REF!,MRA_Capacity_Credits!BT$4)</f>
        <v>#REF!</v>
      </c>
      <c r="BU16" s="15" t="e">
        <f>SUMIFS(#REF!,#REF!,MRA_Capacity_Credits!BU$4)</f>
        <v>#REF!</v>
      </c>
      <c r="BV16" s="15" t="e">
        <f>SUMIFS(#REF!,#REF!,MRA_Capacity_Credits!BV$4)</f>
        <v>#REF!</v>
      </c>
      <c r="BW16" s="15" t="e">
        <f>SUMIFS(#REF!,#REF!,MRA_Capacity_Credits!BW$4)</f>
        <v>#REF!</v>
      </c>
      <c r="BX16" s="15" t="e">
        <f>SUMIFS(#REF!,#REF!,MRA_Capacity_Credits!BX$4)</f>
        <v>#REF!</v>
      </c>
      <c r="BY16" s="15" t="e">
        <f>SUMIFS(#REF!,#REF!,MRA_Capacity_Credits!BY$4)</f>
        <v>#REF!</v>
      </c>
      <c r="BZ16" s="15" t="e">
        <f>SUMIFS(#REF!,#REF!,MRA_Capacity_Credits!BZ$4)</f>
        <v>#REF!</v>
      </c>
      <c r="CA16" s="15" t="e">
        <f>SUMIFS(#REF!,#REF!,MRA_Capacity_Credits!CA$4)</f>
        <v>#REF!</v>
      </c>
      <c r="CB16" s="15" t="e">
        <f>SUMIFS(#REF!,#REF!,MRA_Capacity_Credits!CB$4)</f>
        <v>#REF!</v>
      </c>
      <c r="CC16" s="15" t="e">
        <f>SUMIFS(#REF!,#REF!,MRA_Capacity_Credits!CC$4)</f>
        <v>#REF!</v>
      </c>
      <c r="CD16" s="15" t="e">
        <f>SUMIFS(#REF!,#REF!,MRA_Capacity_Credits!CD$4)</f>
        <v>#REF!</v>
      </c>
      <c r="CE16" s="15" t="e">
        <f>SUMIFS(#REF!,#REF!,MRA_Capacity_Credits!CE$4)</f>
        <v>#REF!</v>
      </c>
      <c r="CF16" s="15" t="e">
        <f>SUMIFS(#REF!,#REF!,MRA_Capacity_Credits!CF$4)</f>
        <v>#REF!</v>
      </c>
      <c r="CG16" s="15" t="e">
        <f>SUMIFS(#REF!,#REF!,MRA_Capacity_Credits!CG$4)</f>
        <v>#REF!</v>
      </c>
      <c r="CH16" s="15" t="e">
        <f>SUMIFS(#REF!,#REF!,MRA_Capacity_Credits!CH$4)</f>
        <v>#REF!</v>
      </c>
      <c r="CI16" s="15" t="e">
        <f>SUMIFS(#REF!,#REF!,MRA_Capacity_Credits!CI$4)</f>
        <v>#REF!</v>
      </c>
      <c r="CJ16" s="15" t="e">
        <f>SUMIFS(#REF!,#REF!,MRA_Capacity_Credits!CJ$4)</f>
        <v>#REF!</v>
      </c>
      <c r="CK16" s="15" t="e">
        <f>SUMIFS(#REF!,#REF!,MRA_Capacity_Credits!CK$4)</f>
        <v>#REF!</v>
      </c>
      <c r="CL16" s="15" t="e">
        <f>SUMIFS(#REF!,#REF!,MRA_Capacity_Credits!CL$4)</f>
        <v>#REF!</v>
      </c>
      <c r="CM16" s="15" t="e">
        <f>SUMIFS(#REF!,#REF!,MRA_Capacity_Credits!CM$4)</f>
        <v>#REF!</v>
      </c>
      <c r="CN16" s="15" t="e">
        <f>SUMIFS(#REF!,#REF!,MRA_Capacity_Credits!CN$4)</f>
        <v>#REF!</v>
      </c>
      <c r="CO16" s="15" t="e">
        <f>SUMIFS(#REF!,#REF!,MRA_Capacity_Credits!CO$4)</f>
        <v>#REF!</v>
      </c>
      <c r="CP16" s="15" t="e">
        <f>SUMIFS(#REF!,#REF!,MRA_Capacity_Credits!CP$4)</f>
        <v>#REF!</v>
      </c>
      <c r="CQ16" s="15" t="e">
        <f>SUMIFS(#REF!,#REF!,MRA_Capacity_Credits!CQ$4)</f>
        <v>#REF!</v>
      </c>
      <c r="CR16" s="15" t="e">
        <f>SUMIFS(#REF!,#REF!,MRA_Capacity_Credits!CR$4)</f>
        <v>#REF!</v>
      </c>
      <c r="CS16" s="15" t="e">
        <f>SUMIFS(#REF!,#REF!,MRA_Capacity_Credits!CS$4)</f>
        <v>#REF!</v>
      </c>
      <c r="CT16" s="15" t="e">
        <f>SUMIFS(#REF!,#REF!,MRA_Capacity_Credits!CT$4)</f>
        <v>#REF!</v>
      </c>
      <c r="CU16" s="15" t="e">
        <f>SUMIFS(#REF!,#REF!,MRA_Capacity_Credits!CU$4)</f>
        <v>#REF!</v>
      </c>
      <c r="CV16" s="15" t="e">
        <f>SUMIFS(#REF!,#REF!,MRA_Capacity_Credits!CV$4)</f>
        <v>#REF!</v>
      </c>
      <c r="CW16" s="15" t="e">
        <f>SUMIFS(#REF!,#REF!,MRA_Capacity_Credits!CW$4)</f>
        <v>#REF!</v>
      </c>
      <c r="CX16" s="15" t="e">
        <f>SUMIFS(#REF!,#REF!,MRA_Capacity_Credits!CX$4)</f>
        <v>#REF!</v>
      </c>
      <c r="CY16" s="15" t="e">
        <f>SUMIFS(#REF!,#REF!,MRA_Capacity_Credits!CY$4)</f>
        <v>#REF!</v>
      </c>
      <c r="CZ16" s="15" t="e">
        <f>SUMIFS(#REF!,#REF!,MRA_Capacity_Credits!CZ$4)</f>
        <v>#REF!</v>
      </c>
      <c r="DA16" s="15" t="e">
        <f>SUMIFS(#REF!,#REF!,MRA_Capacity_Credits!DA$4)</f>
        <v>#REF!</v>
      </c>
      <c r="DB16" s="15" t="e">
        <f>SUMIFS(#REF!,#REF!,MRA_Capacity_Credits!DB$4)</f>
        <v>#REF!</v>
      </c>
      <c r="DC16" s="15" t="e">
        <f>SUMIFS(#REF!,#REF!,MRA_Capacity_Credits!DC$4)</f>
        <v>#REF!</v>
      </c>
      <c r="DD16" s="15" t="e">
        <f>SUMIFS(#REF!,#REF!,MRA_Capacity_Credits!DD$4)</f>
        <v>#REF!</v>
      </c>
      <c r="DE16" s="15" t="e">
        <f>SUMIFS(#REF!,#REF!,MRA_Capacity_Credits!DE$4)</f>
        <v>#REF!</v>
      </c>
      <c r="DF16" s="15" t="e">
        <f>SUMIFS(#REF!,#REF!,MRA_Capacity_Credits!DF$4)</f>
        <v>#REF!</v>
      </c>
      <c r="DG16" s="15" t="e">
        <f>SUMIFS(#REF!,#REF!,MRA_Capacity_Credits!DG$4)</f>
        <v>#REF!</v>
      </c>
      <c r="DH16" s="15" t="e">
        <f>SUMIFS(#REF!,#REF!,MRA_Capacity_Credits!DH$4)</f>
        <v>#REF!</v>
      </c>
      <c r="DI16" s="15" t="e">
        <f>SUMIFS(#REF!,#REF!,MRA_Capacity_Credits!DI$4)</f>
        <v>#REF!</v>
      </c>
      <c r="DJ16" s="15" t="e">
        <f>SUMIFS(#REF!,#REF!,MRA_Capacity_Credits!DJ$4)</f>
        <v>#REF!</v>
      </c>
      <c r="DK16" s="15" t="e">
        <f>SUMIFS(#REF!,#REF!,MRA_Capacity_Credits!DK$4)</f>
        <v>#REF!</v>
      </c>
      <c r="DL16" s="15" t="e">
        <f>SUMIFS(#REF!,#REF!,MRA_Capacity_Credits!DL$4)</f>
        <v>#REF!</v>
      </c>
      <c r="DM16" s="15" t="e">
        <f>SUMIFS(#REF!,#REF!,MRA_Capacity_Credits!DM$4)</f>
        <v>#REF!</v>
      </c>
      <c r="DN16" s="15" t="e">
        <f>SUMIFS(#REF!,#REF!,MRA_Capacity_Credits!DN$4)</f>
        <v>#REF!</v>
      </c>
      <c r="DO16" s="15" t="e">
        <f>SUMIFS(#REF!,#REF!,MRA_Capacity_Credits!DO$4)</f>
        <v>#REF!</v>
      </c>
      <c r="DP16" s="15" t="e">
        <f>SUMIFS(#REF!,#REF!,MRA_Capacity_Credits!DP$4)</f>
        <v>#REF!</v>
      </c>
      <c r="DQ16" s="15" t="e">
        <f>SUMIFS(#REF!,#REF!,MRA_Capacity_Credits!DQ$4)</f>
        <v>#REF!</v>
      </c>
      <c r="DR16" s="15" t="e">
        <f>SUMIFS(#REF!,#REF!,MRA_Capacity_Credits!DR$4)</f>
        <v>#REF!</v>
      </c>
      <c r="DS16" s="15" t="e">
        <f>SUMIFS(#REF!,#REF!,MRA_Capacity_Credits!DS$4)</f>
        <v>#REF!</v>
      </c>
      <c r="DT16" s="15" t="e">
        <f>SUMIFS(#REF!,#REF!,MRA_Capacity_Credits!DT$4)</f>
        <v>#REF!</v>
      </c>
      <c r="DU16" s="15" t="e">
        <f>SUMIFS(#REF!,#REF!,MRA_Capacity_Credits!DU$4)</f>
        <v>#REF!</v>
      </c>
      <c r="DV16" s="15" t="e">
        <f>SUMIFS(#REF!,#REF!,MRA_Capacity_Credits!DV$4)</f>
        <v>#REF!</v>
      </c>
      <c r="DW16" s="15" t="e">
        <f>SUMIFS(#REF!,#REF!,MRA_Capacity_Credits!DW$4)</f>
        <v>#REF!</v>
      </c>
      <c r="DX16" s="15" t="e">
        <f>SUMIFS(#REF!,#REF!,MRA_Capacity_Credits!DX$4)</f>
        <v>#REF!</v>
      </c>
      <c r="DY16" s="15" t="e">
        <f>SUMIFS(#REF!,#REF!,MRA_Capacity_Credits!DY$4)</f>
        <v>#REF!</v>
      </c>
      <c r="DZ16" s="15" t="e">
        <f>SUMIFS(#REF!,#REF!,MRA_Capacity_Credits!DZ$4)</f>
        <v>#REF!</v>
      </c>
      <c r="EA16" s="15" t="e">
        <f>SUMIFS(#REF!,#REF!,MRA_Capacity_Credits!EA$4)</f>
        <v>#REF!</v>
      </c>
      <c r="EB16" s="15" t="e">
        <f>SUMIFS(#REF!,#REF!,MRA_Capacity_Credits!EB$4)</f>
        <v>#REF!</v>
      </c>
      <c r="EC16" s="15" t="e">
        <f>SUMIFS(#REF!,#REF!,MRA_Capacity_Credits!EC$4)</f>
        <v>#REF!</v>
      </c>
      <c r="ED16" s="15" t="e">
        <f>SUMIFS(#REF!,#REF!,MRA_Capacity_Credits!ED$4)</f>
        <v>#REF!</v>
      </c>
      <c r="EE16" s="15" t="e">
        <f>SUMIFS(#REF!,#REF!,MRA_Capacity_Credits!EE$4)</f>
        <v>#REF!</v>
      </c>
      <c r="EF16" s="15" t="e">
        <f>SUMIFS(#REF!,#REF!,MRA_Capacity_Credits!EF$4)</f>
        <v>#REF!</v>
      </c>
      <c r="EG16" s="15" t="e">
        <f>SUMIFS(#REF!,#REF!,MRA_Capacity_Credits!EG$4)</f>
        <v>#REF!</v>
      </c>
      <c r="EH16" s="15" t="e">
        <f>SUMIFS(#REF!,#REF!,MRA_Capacity_Credits!EH$4)</f>
        <v>#REF!</v>
      </c>
      <c r="EI16" s="15" t="e">
        <f>SUMIFS(#REF!,#REF!,MRA_Capacity_Credits!EI$4)</f>
        <v>#REF!</v>
      </c>
      <c r="EJ16" s="15" t="e">
        <f>SUMIFS(#REF!,#REF!,MRA_Capacity_Credits!EJ$4)</f>
        <v>#REF!</v>
      </c>
      <c r="EK16" s="15" t="e">
        <f>SUMIFS(#REF!,#REF!,MRA_Capacity_Credits!EK$4)</f>
        <v>#REF!</v>
      </c>
      <c r="EL16" s="15" t="e">
        <f>SUMIFS(#REF!,#REF!,MRA_Capacity_Credits!EL$4)</f>
        <v>#REF!</v>
      </c>
      <c r="EM16" s="15" t="e">
        <f>SUMIFS(#REF!,#REF!,MRA_Capacity_Credits!EM$4)</f>
        <v>#REF!</v>
      </c>
      <c r="EN16" s="15" t="e">
        <f>SUMIFS(#REF!,#REF!,MRA_Capacity_Credits!EN$4)</f>
        <v>#REF!</v>
      </c>
      <c r="EO16" s="15" t="e">
        <f>SUMIFS(#REF!,#REF!,MRA_Capacity_Credits!EO$4)</f>
        <v>#REF!</v>
      </c>
      <c r="EP16" s="15" t="e">
        <f>SUMIFS(#REF!,#REF!,MRA_Capacity_Credits!EP$4)</f>
        <v>#REF!</v>
      </c>
      <c r="EQ16" s="15" t="e">
        <f>SUMIFS(#REF!,#REF!,MRA_Capacity_Credits!EQ$4)</f>
        <v>#REF!</v>
      </c>
      <c r="ER16" s="15" t="e">
        <f>SUMIFS(#REF!,#REF!,MRA_Capacity_Credits!ER$4)</f>
        <v>#REF!</v>
      </c>
      <c r="ES16" s="15" t="e">
        <f>SUMIFS(#REF!,#REF!,MRA_Capacity_Credits!ES$4)</f>
        <v>#REF!</v>
      </c>
      <c r="ET16" s="15" t="e">
        <f>SUMIFS(#REF!,#REF!,MRA_Capacity_Credits!ET$4)</f>
        <v>#REF!</v>
      </c>
      <c r="EU16" s="15" t="e">
        <f>SUMIFS(#REF!,#REF!,MRA_Capacity_Credits!EU$4)</f>
        <v>#REF!</v>
      </c>
      <c r="EV16" s="15" t="e">
        <f>SUMIFS(#REF!,#REF!,MRA_Capacity_Credits!EV$4)</f>
        <v>#REF!</v>
      </c>
      <c r="EW16" s="15" t="e">
        <f>SUMIFS(#REF!,#REF!,MRA_Capacity_Credits!EW$4)</f>
        <v>#REF!</v>
      </c>
      <c r="EX16" s="15" t="e">
        <f>SUMIFS(#REF!,#REF!,MRA_Capacity_Credits!EX$4)</f>
        <v>#REF!</v>
      </c>
      <c r="EY16" s="15" t="e">
        <f>SUMIFS(#REF!,#REF!,MRA_Capacity_Credits!EY$4)</f>
        <v>#REF!</v>
      </c>
      <c r="EZ16" s="15" t="e">
        <f>SUMIFS(#REF!,#REF!,MRA_Capacity_Credits!EZ$4)</f>
        <v>#REF!</v>
      </c>
      <c r="FA16" s="15" t="e">
        <f>SUMIFS(#REF!,#REF!,MRA_Capacity_Credits!FA$4)</f>
        <v>#REF!</v>
      </c>
      <c r="FB16" s="15" t="e">
        <f>SUMIFS(#REF!,#REF!,MRA_Capacity_Credits!FB$4)</f>
        <v>#REF!</v>
      </c>
      <c r="FC16" s="15" t="e">
        <f>SUMIFS(#REF!,#REF!,MRA_Capacity_Credits!FC$4)</f>
        <v>#REF!</v>
      </c>
      <c r="FD16" s="15" t="e">
        <f>SUMIFS(#REF!,#REF!,MRA_Capacity_Credits!FD$4)</f>
        <v>#REF!</v>
      </c>
      <c r="FE16" s="15" t="e">
        <f>SUMIFS(#REF!,#REF!,MRA_Capacity_Credits!FE$4)</f>
        <v>#REF!</v>
      </c>
      <c r="FF16" s="15" t="e">
        <f>SUMIFS(#REF!,#REF!,MRA_Capacity_Credits!FF$4)</f>
        <v>#REF!</v>
      </c>
      <c r="FG16" s="15" t="e">
        <f>SUMIFS(#REF!,#REF!,MRA_Capacity_Credits!FG$4)</f>
        <v>#REF!</v>
      </c>
      <c r="FH16" s="15" t="e">
        <f>SUMIFS(#REF!,#REF!,MRA_Capacity_Credits!FH$4)</f>
        <v>#REF!</v>
      </c>
      <c r="FI16" s="15" t="e">
        <f>SUMIFS(#REF!,#REF!,MRA_Capacity_Credits!FI$4)</f>
        <v>#REF!</v>
      </c>
      <c r="FJ16" s="15" t="e">
        <f>SUMIFS(#REF!,#REF!,MRA_Capacity_Credits!FJ$4)</f>
        <v>#REF!</v>
      </c>
      <c r="FK16" s="15" t="e">
        <f>SUMIFS(#REF!,#REF!,MRA_Capacity_Credits!FK$4)</f>
        <v>#REF!</v>
      </c>
      <c r="FL16" s="15" t="e">
        <f>SUMIFS(#REF!,#REF!,MRA_Capacity_Credits!FL$4)</f>
        <v>#REF!</v>
      </c>
      <c r="FM16" s="15" t="e">
        <f>SUMIFS(#REF!,#REF!,MRA_Capacity_Credits!FM$4)</f>
        <v>#REF!</v>
      </c>
      <c r="FN16" s="15" t="e">
        <f>SUMIFS(#REF!,#REF!,MRA_Capacity_Credits!FN$4)</f>
        <v>#REF!</v>
      </c>
      <c r="FO16" s="15" t="e">
        <f>SUMIFS(#REF!,#REF!,MRA_Capacity_Credits!FO$4)</f>
        <v>#REF!</v>
      </c>
      <c r="FP16" s="15" t="e">
        <f>SUMIFS(#REF!,#REF!,MRA_Capacity_Credits!FP$4)</f>
        <v>#REF!</v>
      </c>
      <c r="FQ16" s="15" t="e">
        <f>SUMIFS(#REF!,#REF!,MRA_Capacity_Credits!FQ$4)</f>
        <v>#REF!</v>
      </c>
      <c r="FR16" s="15" t="e">
        <f>SUMIFS(#REF!,#REF!,MRA_Capacity_Credits!FR$4)</f>
        <v>#REF!</v>
      </c>
      <c r="FS16" s="15" t="e">
        <f>SUMIFS(#REF!,#REF!,MRA_Capacity_Credits!FS$4)</f>
        <v>#REF!</v>
      </c>
      <c r="FT16" s="15" t="e">
        <f>SUMIFS(#REF!,#REF!,MRA_Capacity_Credits!FT$4)</f>
        <v>#REF!</v>
      </c>
      <c r="FU16" s="15" t="e">
        <f>SUMIFS(#REF!,#REF!,MRA_Capacity_Credits!FU$4)</f>
        <v>#REF!</v>
      </c>
      <c r="FV16" s="15" t="e">
        <f>SUMIFS(#REF!,#REF!,MRA_Capacity_Credits!FV$4)</f>
        <v>#REF!</v>
      </c>
      <c r="FW16" s="15" t="e">
        <f>SUMIFS(#REF!,#REF!,MRA_Capacity_Credits!FW$4)</f>
        <v>#REF!</v>
      </c>
      <c r="FX16" s="15" t="e">
        <f>SUMIFS(#REF!,#REF!,MRA_Capacity_Credits!FX$4)</f>
        <v>#REF!</v>
      </c>
      <c r="FY16" s="15" t="e">
        <f>SUMIFS(#REF!,#REF!,MRA_Capacity_Credits!FY$4)</f>
        <v>#REF!</v>
      </c>
      <c r="FZ16" s="15" t="e">
        <f>SUMIFS(#REF!,#REF!,MRA_Capacity_Credits!FZ$4)</f>
        <v>#REF!</v>
      </c>
      <c r="GA16" s="15" t="e">
        <f>SUMIFS(#REF!,#REF!,MRA_Capacity_Credits!GA$4)</f>
        <v>#REF!</v>
      </c>
      <c r="GB16" s="15" t="e">
        <f>SUMIFS(#REF!,#REF!,MRA_Capacity_Credits!GB$4)</f>
        <v>#REF!</v>
      </c>
      <c r="GC16" s="15" t="e">
        <f>SUMIFS(#REF!,#REF!,MRA_Capacity_Credits!GC$4)</f>
        <v>#REF!</v>
      </c>
      <c r="GD16" s="15" t="e">
        <f>SUMIFS(#REF!,#REF!,MRA_Capacity_Credits!GD$4)</f>
        <v>#REF!</v>
      </c>
      <c r="GE16" s="15" t="e">
        <f>SUMIFS(#REF!,#REF!,MRA_Capacity_Credits!GE$4)</f>
        <v>#REF!</v>
      </c>
      <c r="GF16" s="15" t="e">
        <f>SUMIFS(#REF!,#REF!,MRA_Capacity_Credits!GF$4)</f>
        <v>#REF!</v>
      </c>
      <c r="GG16" s="15" t="e">
        <f>SUMIFS(#REF!,#REF!,MRA_Capacity_Credits!GG$4)</f>
        <v>#REF!</v>
      </c>
      <c r="GH16" s="15" t="e">
        <f>SUMIFS(#REF!,#REF!,MRA_Capacity_Credits!GH$4)</f>
        <v>#REF!</v>
      </c>
      <c r="GI16" s="15" t="e">
        <f>SUMIFS(#REF!,#REF!,MRA_Capacity_Credits!GI$4)</f>
        <v>#REF!</v>
      </c>
      <c r="GJ16" s="15" t="e">
        <f>SUMIFS(#REF!,#REF!,MRA_Capacity_Credits!GJ$4)</f>
        <v>#REF!</v>
      </c>
      <c r="GK16" s="15" t="e">
        <f>SUMIFS(#REF!,#REF!,MRA_Capacity_Credits!GK$4)</f>
        <v>#REF!</v>
      </c>
      <c r="GL16" s="15" t="e">
        <f>SUMIFS(#REF!,#REF!,MRA_Capacity_Credits!GL$4)</f>
        <v>#REF!</v>
      </c>
      <c r="GM16" s="15" t="e">
        <f>SUMIFS(#REF!,#REF!,MRA_Capacity_Credits!GM$4)</f>
        <v>#REF!</v>
      </c>
      <c r="GN16" s="15" t="e">
        <f>SUMIFS(#REF!,#REF!,MRA_Capacity_Credits!GN$4)</f>
        <v>#REF!</v>
      </c>
      <c r="GO16" s="15" t="e">
        <f>SUMIFS(#REF!,#REF!,MRA_Capacity_Credits!GO$4)</f>
        <v>#REF!</v>
      </c>
      <c r="GP16" s="15" t="e">
        <f>SUMIFS(#REF!,#REF!,MRA_Capacity_Credits!GP$4)</f>
        <v>#REF!</v>
      </c>
      <c r="GQ16" s="15" t="e">
        <f>SUMIFS(#REF!,#REF!,MRA_Capacity_Credits!GQ$4)</f>
        <v>#REF!</v>
      </c>
      <c r="GR16" s="15" t="e">
        <f>SUMIFS(#REF!,#REF!,MRA_Capacity_Credits!GR$4)</f>
        <v>#REF!</v>
      </c>
      <c r="GS16" s="15" t="e">
        <f>SUMIFS(#REF!,#REF!,MRA_Capacity_Credits!GS$4)</f>
        <v>#REF!</v>
      </c>
      <c r="GT16" s="15" t="e">
        <f>SUMIFS(#REF!,#REF!,MRA_Capacity_Credits!GT$4)</f>
        <v>#REF!</v>
      </c>
      <c r="GU16" s="15" t="e">
        <f>SUMIFS(#REF!,#REF!,MRA_Capacity_Credits!GU$4)</f>
        <v>#REF!</v>
      </c>
      <c r="GV16" s="15" t="e">
        <f>SUMIFS(#REF!,#REF!,MRA_Capacity_Credits!GV$4)</f>
        <v>#REF!</v>
      </c>
      <c r="GW16" s="15" t="e">
        <f>SUMIFS(#REF!,#REF!,MRA_Capacity_Credits!GW$4)</f>
        <v>#REF!</v>
      </c>
      <c r="GX16" s="15" t="e">
        <f>SUMIFS(#REF!,#REF!,MRA_Capacity_Credits!GX$4)</f>
        <v>#REF!</v>
      </c>
      <c r="GY16" s="15" t="e">
        <f>SUMIFS(#REF!,#REF!,MRA_Capacity_Credits!GY$4)</f>
        <v>#REF!</v>
      </c>
      <c r="GZ16" s="15" t="e">
        <f>SUMIFS(#REF!,#REF!,MRA_Capacity_Credits!GZ$4)</f>
        <v>#REF!</v>
      </c>
      <c r="HA16" s="15" t="e">
        <f>SUMIFS(#REF!,#REF!,MRA_Capacity_Credits!HA$4)</f>
        <v>#REF!</v>
      </c>
      <c r="HB16" s="15" t="e">
        <f>SUMIFS(#REF!,#REF!,MRA_Capacity_Credits!HB$4)</f>
        <v>#REF!</v>
      </c>
      <c r="HC16" s="15" t="e">
        <f>SUMIFS(#REF!,#REF!,MRA_Capacity_Credits!HC$4)</f>
        <v>#REF!</v>
      </c>
      <c r="HD16" s="15" t="e">
        <f>SUMIFS(#REF!,#REF!,MRA_Capacity_Credits!HD$4)</f>
        <v>#REF!</v>
      </c>
      <c r="HE16" s="15" t="e">
        <f>SUMIFS(#REF!,#REF!,MRA_Capacity_Credits!HE$4)</f>
        <v>#REF!</v>
      </c>
      <c r="HF16" s="15" t="e">
        <f>SUMIFS(#REF!,#REF!,MRA_Capacity_Credits!HF$4)</f>
        <v>#REF!</v>
      </c>
      <c r="HG16" s="15" t="e">
        <f>SUMIFS(#REF!,#REF!,MRA_Capacity_Credits!HG$4)</f>
        <v>#REF!</v>
      </c>
      <c r="HH16" s="15" t="e">
        <f>SUMIFS(#REF!,#REF!,MRA_Capacity_Credits!HH$4)</f>
        <v>#REF!</v>
      </c>
      <c r="HI16" s="15" t="e">
        <f>SUMIFS(#REF!,#REF!,MRA_Capacity_Credits!HI$4)</f>
        <v>#REF!</v>
      </c>
      <c r="HJ16" s="15" t="e">
        <f>SUMIFS(#REF!,#REF!,MRA_Capacity_Credits!HJ$4)</f>
        <v>#REF!</v>
      </c>
      <c r="HK16" s="15" t="e">
        <f>SUMIFS(#REF!,#REF!,MRA_Capacity_Credits!HK$4)</f>
        <v>#REF!</v>
      </c>
      <c r="HL16" s="15" t="e">
        <f>SUMIFS(#REF!,#REF!,MRA_Capacity_Credits!HL$4)</f>
        <v>#REF!</v>
      </c>
      <c r="HM16" s="15" t="e">
        <f>SUMIFS(#REF!,#REF!,MRA_Capacity_Credits!HM$4)</f>
        <v>#REF!</v>
      </c>
      <c r="HN16" s="15" t="e">
        <f>SUMIFS(#REF!,#REF!,MRA_Capacity_Credits!HN$4)</f>
        <v>#REF!</v>
      </c>
      <c r="HO16" s="15" t="e">
        <f>SUMIFS(#REF!,#REF!,MRA_Capacity_Credits!HO$4)</f>
        <v>#REF!</v>
      </c>
      <c r="HP16" s="15" t="e">
        <f>SUMIFS(#REF!,#REF!,MRA_Capacity_Credits!HP$4)</f>
        <v>#REF!</v>
      </c>
      <c r="HQ16" s="15" t="e">
        <f>SUMIFS(#REF!,#REF!,MRA_Capacity_Credits!HQ$4)</f>
        <v>#REF!</v>
      </c>
      <c r="HR16" s="15" t="e">
        <f>SUMIFS(#REF!,#REF!,MRA_Capacity_Credits!HR$4)</f>
        <v>#REF!</v>
      </c>
      <c r="HS16" s="15" t="e">
        <f>SUMIFS(#REF!,#REF!,MRA_Capacity_Credits!HS$4)</f>
        <v>#REF!</v>
      </c>
      <c r="HT16" s="15" t="e">
        <f>SUMIFS(#REF!,#REF!,MRA_Capacity_Credits!HT$4)</f>
        <v>#REF!</v>
      </c>
      <c r="HU16" s="15" t="e">
        <f>SUMIFS(#REF!,#REF!,MRA_Capacity_Credits!HU$4)</f>
        <v>#REF!</v>
      </c>
      <c r="HV16" s="15" t="e">
        <f>SUMIFS(#REF!,#REF!,MRA_Capacity_Credits!HV$4)</f>
        <v>#REF!</v>
      </c>
      <c r="HW16" s="15" t="e">
        <f>SUMIFS(#REF!,#REF!,MRA_Capacity_Credits!HW$4)</f>
        <v>#REF!</v>
      </c>
      <c r="HX16" s="15" t="e">
        <f>SUMIFS(#REF!,#REF!,MRA_Capacity_Credits!HX$4)</f>
        <v>#REF!</v>
      </c>
      <c r="HY16" s="15" t="e">
        <f>SUMIFS(#REF!,#REF!,MRA_Capacity_Credits!HY$4)</f>
        <v>#REF!</v>
      </c>
      <c r="HZ16" s="15" t="e">
        <f>SUMIFS(#REF!,#REF!,MRA_Capacity_Credits!HZ$4)</f>
        <v>#REF!</v>
      </c>
      <c r="IA16" s="15" t="e">
        <f>SUMIFS(#REF!,#REF!,MRA_Capacity_Credits!IA$4)</f>
        <v>#REF!</v>
      </c>
      <c r="IB16" s="15" t="e">
        <f>SUMIFS(#REF!,#REF!,MRA_Capacity_Credits!IB$4)</f>
        <v>#REF!</v>
      </c>
      <c r="IC16" s="15" t="e">
        <f>SUMIFS(#REF!,#REF!,MRA_Capacity_Credits!IC$4)</f>
        <v>#REF!</v>
      </c>
      <c r="ID16" s="15" t="e">
        <f>SUMIFS(#REF!,#REF!,MRA_Capacity_Credits!ID$4)</f>
        <v>#REF!</v>
      </c>
      <c r="IE16" s="15" t="e">
        <f>SUMIFS(#REF!,#REF!,MRA_Capacity_Credits!IE$4)</f>
        <v>#REF!</v>
      </c>
      <c r="IF16" s="15" t="e">
        <f>SUMIFS(#REF!,#REF!,MRA_Capacity_Credits!IF$4)</f>
        <v>#REF!</v>
      </c>
      <c r="IG16" s="15" t="e">
        <f>SUMIFS(#REF!,#REF!,MRA_Capacity_Credits!IG$4)</f>
        <v>#REF!</v>
      </c>
      <c r="IH16" s="15" t="e">
        <f>SUMIFS(#REF!,#REF!,MRA_Capacity_Credits!IH$4)</f>
        <v>#REF!</v>
      </c>
      <c r="II16" s="15" t="e">
        <f>SUMIFS(#REF!,#REF!,MRA_Capacity_Credits!II$4)</f>
        <v>#REF!</v>
      </c>
      <c r="IJ16" s="15" t="e">
        <f>SUMIFS(#REF!,#REF!,MRA_Capacity_Credits!IJ$4)</f>
        <v>#REF!</v>
      </c>
      <c r="IK16" s="15" t="e">
        <f>SUMIFS(#REF!,#REF!,MRA_Capacity_Credits!IK$4)</f>
        <v>#REF!</v>
      </c>
      <c r="IL16" s="15" t="e">
        <f>SUMIFS(#REF!,#REF!,MRA_Capacity_Credits!IL$4)</f>
        <v>#REF!</v>
      </c>
      <c r="IM16" s="15" t="e">
        <f>SUMIFS(#REF!,#REF!,MRA_Capacity_Credits!IM$4)</f>
        <v>#REF!</v>
      </c>
      <c r="IN16" s="15" t="e">
        <f>SUMIFS(#REF!,#REF!,MRA_Capacity_Credits!IN$4)</f>
        <v>#REF!</v>
      </c>
      <c r="IO16" s="15" t="e">
        <f>SUMIFS(#REF!,#REF!,MRA_Capacity_Credits!IO$4)</f>
        <v>#REF!</v>
      </c>
      <c r="IP16" s="15" t="e">
        <f>SUMIFS(#REF!,#REF!,MRA_Capacity_Credits!IP$4)</f>
        <v>#REF!</v>
      </c>
      <c r="IQ16" s="15" t="e">
        <f>SUMIFS(#REF!,#REF!,MRA_Capacity_Credits!IQ$4)</f>
        <v>#REF!</v>
      </c>
      <c r="IR16" s="15" t="e">
        <f>SUMIFS(#REF!,#REF!,MRA_Capacity_Credits!IR$4)</f>
        <v>#REF!</v>
      </c>
      <c r="IS16" s="15" t="e">
        <f>SUMIFS(#REF!,#REF!,MRA_Capacity_Credits!IS$4)</f>
        <v>#REF!</v>
      </c>
      <c r="IT16" s="15" t="e">
        <f>SUMIFS(#REF!,#REF!,MRA_Capacity_Credits!IT$4)</f>
        <v>#REF!</v>
      </c>
      <c r="IU16" s="15" t="e">
        <f>SUMIFS(#REF!,#REF!,MRA_Capacity_Credits!IU$4)</f>
        <v>#REF!</v>
      </c>
      <c r="IV16" s="15" t="e">
        <f>SUMIFS(#REF!,#REF!,MRA_Capacity_Credits!IV$4)</f>
        <v>#REF!</v>
      </c>
      <c r="IW16" s="1"/>
      <c r="IX16" s="19" t="str">
        <f t="shared" si="21"/>
        <v>MRA Clearing Price</v>
      </c>
      <c r="IY16" s="15" t="e">
        <f t="shared" si="22"/>
        <v>#REF!</v>
      </c>
      <c r="IZ16" s="15" t="e">
        <f t="shared" si="22"/>
        <v>#REF!</v>
      </c>
      <c r="JA16" s="15" t="e">
        <f t="shared" si="22"/>
        <v>#REF!</v>
      </c>
      <c r="JB16" s="15" t="e">
        <f t="shared" si="22"/>
        <v>#REF!</v>
      </c>
      <c r="JC16" s="15" t="e">
        <f t="shared" si="22"/>
        <v>#REF!</v>
      </c>
      <c r="JD16" s="15" t="e">
        <f t="shared" si="22"/>
        <v>#REF!</v>
      </c>
      <c r="JE16" s="15" t="e">
        <f t="shared" si="22"/>
        <v>#REF!</v>
      </c>
      <c r="JF16" s="15" t="e">
        <f t="shared" si="22"/>
        <v>#REF!</v>
      </c>
      <c r="JG16" s="15" t="e">
        <f t="shared" si="22"/>
        <v>#REF!</v>
      </c>
      <c r="JH16" s="15" t="e">
        <f t="shared" si="22"/>
        <v>#REF!</v>
      </c>
      <c r="JI16" s="15" t="e">
        <f t="shared" si="22"/>
        <v>#REF!</v>
      </c>
      <c r="JJ16" s="15" t="e">
        <f t="shared" si="22"/>
        <v>#REF!</v>
      </c>
      <c r="JK16" s="15" t="e">
        <f t="shared" si="22"/>
        <v>#REF!</v>
      </c>
      <c r="JL16" s="15" t="e">
        <f t="shared" si="22"/>
        <v>#REF!</v>
      </c>
      <c r="JM16" s="15" t="e">
        <f t="shared" si="22"/>
        <v>#REF!</v>
      </c>
      <c r="JN16" s="15" t="e">
        <f t="shared" si="22"/>
        <v>#REF!</v>
      </c>
      <c r="JO16" s="15" t="e">
        <f t="shared" si="23"/>
        <v>#REF!</v>
      </c>
      <c r="JP16" s="15" t="e">
        <f t="shared" si="23"/>
        <v>#REF!</v>
      </c>
      <c r="JQ16" s="15" t="e">
        <f t="shared" si="23"/>
        <v>#REF!</v>
      </c>
      <c r="JR16" s="15" t="e">
        <f t="shared" si="23"/>
        <v>#REF!</v>
      </c>
      <c r="JS16" s="15" t="e">
        <f t="shared" si="23"/>
        <v>#REF!</v>
      </c>
      <c r="JU16" s="58" t="str">
        <f>_xlfn.CONCAT(C13," ",D16)</f>
        <v>Fox Island Wind MRA Clearing Price</v>
      </c>
    </row>
    <row r="17" spans="3:281" x14ac:dyDescent="0.25">
      <c r="C17" s="3"/>
      <c r="D17" s="19" t="s">
        <v>85</v>
      </c>
      <c r="E17" s="16" t="e">
        <f>-E15*E16</f>
        <v>#REF!</v>
      </c>
      <c r="F17" s="16" t="e">
        <f t="shared" ref="F17:BQ17" si="28">-F15*F16</f>
        <v>#REF!</v>
      </c>
      <c r="G17" s="16" t="e">
        <f t="shared" si="28"/>
        <v>#REF!</v>
      </c>
      <c r="H17" s="16" t="e">
        <f t="shared" si="28"/>
        <v>#REF!</v>
      </c>
      <c r="I17" s="16" t="e">
        <f t="shared" si="28"/>
        <v>#REF!</v>
      </c>
      <c r="J17" s="16" t="e">
        <f t="shared" si="28"/>
        <v>#REF!</v>
      </c>
      <c r="K17" s="16" t="e">
        <f t="shared" si="28"/>
        <v>#REF!</v>
      </c>
      <c r="L17" s="16" t="e">
        <f t="shared" si="28"/>
        <v>#REF!</v>
      </c>
      <c r="M17" s="16" t="e">
        <f t="shared" si="28"/>
        <v>#REF!</v>
      </c>
      <c r="N17" s="16" t="e">
        <f t="shared" si="28"/>
        <v>#REF!</v>
      </c>
      <c r="O17" s="16" t="e">
        <f t="shared" si="28"/>
        <v>#REF!</v>
      </c>
      <c r="P17" s="16" t="e">
        <f t="shared" si="28"/>
        <v>#REF!</v>
      </c>
      <c r="Q17" s="16" t="e">
        <f t="shared" si="28"/>
        <v>#REF!</v>
      </c>
      <c r="R17" s="16" t="e">
        <f t="shared" si="28"/>
        <v>#REF!</v>
      </c>
      <c r="S17" s="16" t="e">
        <f t="shared" si="28"/>
        <v>#REF!</v>
      </c>
      <c r="T17" s="16" t="e">
        <f t="shared" si="28"/>
        <v>#REF!</v>
      </c>
      <c r="U17" s="16" t="e">
        <f t="shared" si="28"/>
        <v>#REF!</v>
      </c>
      <c r="V17" s="16" t="e">
        <f t="shared" si="28"/>
        <v>#REF!</v>
      </c>
      <c r="W17" s="16" t="e">
        <f t="shared" si="28"/>
        <v>#REF!</v>
      </c>
      <c r="X17" s="16" t="e">
        <f t="shared" si="28"/>
        <v>#REF!</v>
      </c>
      <c r="Y17" s="16" t="e">
        <f t="shared" si="28"/>
        <v>#REF!</v>
      </c>
      <c r="Z17" s="16" t="e">
        <f t="shared" si="28"/>
        <v>#REF!</v>
      </c>
      <c r="AA17" s="16" t="e">
        <f t="shared" si="28"/>
        <v>#REF!</v>
      </c>
      <c r="AB17" s="16" t="e">
        <f t="shared" si="28"/>
        <v>#REF!</v>
      </c>
      <c r="AC17" s="16" t="e">
        <f t="shared" si="28"/>
        <v>#REF!</v>
      </c>
      <c r="AD17" s="16" t="e">
        <f t="shared" si="28"/>
        <v>#REF!</v>
      </c>
      <c r="AE17" s="16" t="e">
        <f t="shared" si="28"/>
        <v>#REF!</v>
      </c>
      <c r="AF17" s="16" t="e">
        <f t="shared" si="28"/>
        <v>#REF!</v>
      </c>
      <c r="AG17" s="16" t="e">
        <f t="shared" si="28"/>
        <v>#REF!</v>
      </c>
      <c r="AH17" s="16" t="e">
        <f t="shared" si="28"/>
        <v>#REF!</v>
      </c>
      <c r="AI17" s="16" t="e">
        <f t="shared" si="28"/>
        <v>#REF!</v>
      </c>
      <c r="AJ17" s="16" t="e">
        <f t="shared" si="28"/>
        <v>#REF!</v>
      </c>
      <c r="AK17" s="16" t="e">
        <f t="shared" si="28"/>
        <v>#REF!</v>
      </c>
      <c r="AL17" s="16" t="e">
        <f t="shared" si="28"/>
        <v>#REF!</v>
      </c>
      <c r="AM17" s="16" t="e">
        <f t="shared" si="28"/>
        <v>#REF!</v>
      </c>
      <c r="AN17" s="16" t="e">
        <f t="shared" si="28"/>
        <v>#REF!</v>
      </c>
      <c r="AO17" s="16" t="e">
        <f t="shared" si="28"/>
        <v>#REF!</v>
      </c>
      <c r="AP17" s="16" t="e">
        <f t="shared" si="28"/>
        <v>#REF!</v>
      </c>
      <c r="AQ17" s="16" t="e">
        <f t="shared" si="28"/>
        <v>#REF!</v>
      </c>
      <c r="AR17" s="16" t="e">
        <f t="shared" si="28"/>
        <v>#REF!</v>
      </c>
      <c r="AS17" s="16" t="e">
        <f t="shared" si="28"/>
        <v>#REF!</v>
      </c>
      <c r="AT17" s="16" t="e">
        <f t="shared" si="28"/>
        <v>#REF!</v>
      </c>
      <c r="AU17" s="16" t="e">
        <f t="shared" si="28"/>
        <v>#REF!</v>
      </c>
      <c r="AV17" s="16" t="e">
        <f t="shared" si="28"/>
        <v>#REF!</v>
      </c>
      <c r="AW17" s="16" t="e">
        <f t="shared" si="28"/>
        <v>#REF!</v>
      </c>
      <c r="AX17" s="16" t="e">
        <f t="shared" si="28"/>
        <v>#REF!</v>
      </c>
      <c r="AY17" s="16" t="e">
        <f t="shared" si="28"/>
        <v>#REF!</v>
      </c>
      <c r="AZ17" s="16" t="e">
        <f t="shared" si="28"/>
        <v>#REF!</v>
      </c>
      <c r="BA17" s="16" t="e">
        <f t="shared" si="28"/>
        <v>#REF!</v>
      </c>
      <c r="BB17" s="16" t="e">
        <f t="shared" si="28"/>
        <v>#REF!</v>
      </c>
      <c r="BC17" s="16" t="e">
        <f t="shared" si="28"/>
        <v>#REF!</v>
      </c>
      <c r="BD17" s="16" t="e">
        <f t="shared" si="28"/>
        <v>#REF!</v>
      </c>
      <c r="BE17" s="16" t="e">
        <f t="shared" si="28"/>
        <v>#REF!</v>
      </c>
      <c r="BF17" s="16" t="e">
        <f t="shared" si="28"/>
        <v>#REF!</v>
      </c>
      <c r="BG17" s="16" t="e">
        <f t="shared" si="28"/>
        <v>#REF!</v>
      </c>
      <c r="BH17" s="16" t="e">
        <f t="shared" si="28"/>
        <v>#REF!</v>
      </c>
      <c r="BI17" s="16" t="e">
        <f t="shared" si="28"/>
        <v>#REF!</v>
      </c>
      <c r="BJ17" s="16" t="e">
        <f t="shared" si="28"/>
        <v>#REF!</v>
      </c>
      <c r="BK17" s="16" t="e">
        <f t="shared" si="28"/>
        <v>#REF!</v>
      </c>
      <c r="BL17" s="16" t="e">
        <f t="shared" si="28"/>
        <v>#REF!</v>
      </c>
      <c r="BM17" s="16" t="e">
        <f t="shared" si="28"/>
        <v>#REF!</v>
      </c>
      <c r="BN17" s="16" t="e">
        <f t="shared" si="28"/>
        <v>#REF!</v>
      </c>
      <c r="BO17" s="16" t="e">
        <f t="shared" si="28"/>
        <v>#REF!</v>
      </c>
      <c r="BP17" s="16" t="e">
        <f t="shared" si="28"/>
        <v>#REF!</v>
      </c>
      <c r="BQ17" s="16" t="e">
        <f t="shared" si="28"/>
        <v>#REF!</v>
      </c>
      <c r="BR17" s="16" t="e">
        <f t="shared" ref="BR17:EC17" si="29">-BR15*BR16</f>
        <v>#REF!</v>
      </c>
      <c r="BS17" s="16" t="e">
        <f t="shared" si="29"/>
        <v>#REF!</v>
      </c>
      <c r="BT17" s="16" t="e">
        <f t="shared" si="29"/>
        <v>#REF!</v>
      </c>
      <c r="BU17" s="16" t="e">
        <f t="shared" si="29"/>
        <v>#REF!</v>
      </c>
      <c r="BV17" s="16" t="e">
        <f t="shared" si="29"/>
        <v>#REF!</v>
      </c>
      <c r="BW17" s="16" t="e">
        <f t="shared" si="29"/>
        <v>#REF!</v>
      </c>
      <c r="BX17" s="16" t="e">
        <f t="shared" si="29"/>
        <v>#REF!</v>
      </c>
      <c r="BY17" s="16" t="e">
        <f t="shared" si="29"/>
        <v>#REF!</v>
      </c>
      <c r="BZ17" s="16" t="e">
        <f t="shared" si="29"/>
        <v>#REF!</v>
      </c>
      <c r="CA17" s="16" t="e">
        <f t="shared" si="29"/>
        <v>#REF!</v>
      </c>
      <c r="CB17" s="16" t="e">
        <f t="shared" si="29"/>
        <v>#REF!</v>
      </c>
      <c r="CC17" s="16" t="e">
        <f t="shared" si="29"/>
        <v>#REF!</v>
      </c>
      <c r="CD17" s="16" t="e">
        <f t="shared" si="29"/>
        <v>#REF!</v>
      </c>
      <c r="CE17" s="16" t="e">
        <f t="shared" si="29"/>
        <v>#REF!</v>
      </c>
      <c r="CF17" s="16" t="e">
        <f t="shared" si="29"/>
        <v>#REF!</v>
      </c>
      <c r="CG17" s="16" t="e">
        <f t="shared" si="29"/>
        <v>#REF!</v>
      </c>
      <c r="CH17" s="16" t="e">
        <f t="shared" si="29"/>
        <v>#REF!</v>
      </c>
      <c r="CI17" s="16" t="e">
        <f t="shared" si="29"/>
        <v>#REF!</v>
      </c>
      <c r="CJ17" s="16" t="e">
        <f t="shared" si="29"/>
        <v>#REF!</v>
      </c>
      <c r="CK17" s="16" t="e">
        <f t="shared" si="29"/>
        <v>#REF!</v>
      </c>
      <c r="CL17" s="16" t="e">
        <f t="shared" si="29"/>
        <v>#REF!</v>
      </c>
      <c r="CM17" s="16" t="e">
        <f t="shared" si="29"/>
        <v>#REF!</v>
      </c>
      <c r="CN17" s="16" t="e">
        <f t="shared" si="29"/>
        <v>#REF!</v>
      </c>
      <c r="CO17" s="16" t="e">
        <f t="shared" si="29"/>
        <v>#REF!</v>
      </c>
      <c r="CP17" s="16" t="e">
        <f t="shared" si="29"/>
        <v>#REF!</v>
      </c>
      <c r="CQ17" s="16" t="e">
        <f t="shared" si="29"/>
        <v>#REF!</v>
      </c>
      <c r="CR17" s="16" t="e">
        <f t="shared" si="29"/>
        <v>#REF!</v>
      </c>
      <c r="CS17" s="16" t="e">
        <f t="shared" si="29"/>
        <v>#REF!</v>
      </c>
      <c r="CT17" s="16" t="e">
        <f t="shared" si="29"/>
        <v>#REF!</v>
      </c>
      <c r="CU17" s="16" t="e">
        <f t="shared" si="29"/>
        <v>#REF!</v>
      </c>
      <c r="CV17" s="16" t="e">
        <f t="shared" si="29"/>
        <v>#REF!</v>
      </c>
      <c r="CW17" s="16" t="e">
        <f t="shared" si="29"/>
        <v>#REF!</v>
      </c>
      <c r="CX17" s="16" t="e">
        <f t="shared" si="29"/>
        <v>#REF!</v>
      </c>
      <c r="CY17" s="16" t="e">
        <f t="shared" si="29"/>
        <v>#REF!</v>
      </c>
      <c r="CZ17" s="16" t="e">
        <f t="shared" si="29"/>
        <v>#REF!</v>
      </c>
      <c r="DA17" s="16" t="e">
        <f t="shared" si="29"/>
        <v>#REF!</v>
      </c>
      <c r="DB17" s="16" t="e">
        <f t="shared" si="29"/>
        <v>#REF!</v>
      </c>
      <c r="DC17" s="16" t="e">
        <f t="shared" si="29"/>
        <v>#REF!</v>
      </c>
      <c r="DD17" s="16" t="e">
        <f t="shared" si="29"/>
        <v>#REF!</v>
      </c>
      <c r="DE17" s="16" t="e">
        <f t="shared" si="29"/>
        <v>#REF!</v>
      </c>
      <c r="DF17" s="16" t="e">
        <f t="shared" si="29"/>
        <v>#REF!</v>
      </c>
      <c r="DG17" s="16" t="e">
        <f t="shared" si="29"/>
        <v>#REF!</v>
      </c>
      <c r="DH17" s="16" t="e">
        <f t="shared" si="29"/>
        <v>#REF!</v>
      </c>
      <c r="DI17" s="16" t="e">
        <f t="shared" si="29"/>
        <v>#REF!</v>
      </c>
      <c r="DJ17" s="16" t="e">
        <f t="shared" si="29"/>
        <v>#REF!</v>
      </c>
      <c r="DK17" s="16" t="e">
        <f t="shared" si="29"/>
        <v>#REF!</v>
      </c>
      <c r="DL17" s="16" t="e">
        <f t="shared" si="29"/>
        <v>#REF!</v>
      </c>
      <c r="DM17" s="16" t="e">
        <f t="shared" si="29"/>
        <v>#REF!</v>
      </c>
      <c r="DN17" s="16" t="e">
        <f t="shared" si="29"/>
        <v>#REF!</v>
      </c>
      <c r="DO17" s="16" t="e">
        <f t="shared" si="29"/>
        <v>#REF!</v>
      </c>
      <c r="DP17" s="16" t="e">
        <f t="shared" si="29"/>
        <v>#REF!</v>
      </c>
      <c r="DQ17" s="16" t="e">
        <f t="shared" si="29"/>
        <v>#REF!</v>
      </c>
      <c r="DR17" s="16" t="e">
        <f t="shared" si="29"/>
        <v>#REF!</v>
      </c>
      <c r="DS17" s="16" t="e">
        <f t="shared" si="29"/>
        <v>#REF!</v>
      </c>
      <c r="DT17" s="16" t="e">
        <f t="shared" si="29"/>
        <v>#REF!</v>
      </c>
      <c r="DU17" s="16" t="e">
        <f t="shared" si="29"/>
        <v>#REF!</v>
      </c>
      <c r="DV17" s="16" t="e">
        <f t="shared" si="29"/>
        <v>#REF!</v>
      </c>
      <c r="DW17" s="16" t="e">
        <f t="shared" si="29"/>
        <v>#REF!</v>
      </c>
      <c r="DX17" s="16" t="e">
        <f t="shared" si="29"/>
        <v>#REF!</v>
      </c>
      <c r="DY17" s="16" t="e">
        <f t="shared" si="29"/>
        <v>#REF!</v>
      </c>
      <c r="DZ17" s="16" t="e">
        <f t="shared" si="29"/>
        <v>#REF!</v>
      </c>
      <c r="EA17" s="16" t="e">
        <f t="shared" si="29"/>
        <v>#REF!</v>
      </c>
      <c r="EB17" s="16" t="e">
        <f t="shared" si="29"/>
        <v>#REF!</v>
      </c>
      <c r="EC17" s="16" t="e">
        <f t="shared" si="29"/>
        <v>#REF!</v>
      </c>
      <c r="ED17" s="16" t="e">
        <f t="shared" ref="ED17:GO17" si="30">-ED15*ED16</f>
        <v>#REF!</v>
      </c>
      <c r="EE17" s="16" t="e">
        <f t="shared" si="30"/>
        <v>#REF!</v>
      </c>
      <c r="EF17" s="16" t="e">
        <f t="shared" si="30"/>
        <v>#REF!</v>
      </c>
      <c r="EG17" s="16" t="e">
        <f t="shared" si="30"/>
        <v>#REF!</v>
      </c>
      <c r="EH17" s="16" t="e">
        <f t="shared" si="30"/>
        <v>#REF!</v>
      </c>
      <c r="EI17" s="16" t="e">
        <f t="shared" si="30"/>
        <v>#REF!</v>
      </c>
      <c r="EJ17" s="16" t="e">
        <f t="shared" si="30"/>
        <v>#REF!</v>
      </c>
      <c r="EK17" s="16" t="e">
        <f t="shared" si="30"/>
        <v>#REF!</v>
      </c>
      <c r="EL17" s="16" t="e">
        <f t="shared" si="30"/>
        <v>#REF!</v>
      </c>
      <c r="EM17" s="16" t="e">
        <f t="shared" si="30"/>
        <v>#REF!</v>
      </c>
      <c r="EN17" s="16" t="e">
        <f t="shared" si="30"/>
        <v>#REF!</v>
      </c>
      <c r="EO17" s="16" t="e">
        <f t="shared" si="30"/>
        <v>#REF!</v>
      </c>
      <c r="EP17" s="16" t="e">
        <f t="shared" si="30"/>
        <v>#REF!</v>
      </c>
      <c r="EQ17" s="16" t="e">
        <f t="shared" si="30"/>
        <v>#REF!</v>
      </c>
      <c r="ER17" s="16" t="e">
        <f t="shared" si="30"/>
        <v>#REF!</v>
      </c>
      <c r="ES17" s="16" t="e">
        <f t="shared" si="30"/>
        <v>#REF!</v>
      </c>
      <c r="ET17" s="16" t="e">
        <f t="shared" si="30"/>
        <v>#REF!</v>
      </c>
      <c r="EU17" s="16" t="e">
        <f t="shared" si="30"/>
        <v>#REF!</v>
      </c>
      <c r="EV17" s="16" t="e">
        <f t="shared" si="30"/>
        <v>#REF!</v>
      </c>
      <c r="EW17" s="16" t="e">
        <f t="shared" si="30"/>
        <v>#REF!</v>
      </c>
      <c r="EX17" s="16" t="e">
        <f t="shared" si="30"/>
        <v>#REF!</v>
      </c>
      <c r="EY17" s="16" t="e">
        <f t="shared" si="30"/>
        <v>#REF!</v>
      </c>
      <c r="EZ17" s="16" t="e">
        <f t="shared" si="30"/>
        <v>#REF!</v>
      </c>
      <c r="FA17" s="16" t="e">
        <f t="shared" si="30"/>
        <v>#REF!</v>
      </c>
      <c r="FB17" s="16" t="e">
        <f t="shared" si="30"/>
        <v>#REF!</v>
      </c>
      <c r="FC17" s="16" t="e">
        <f t="shared" si="30"/>
        <v>#REF!</v>
      </c>
      <c r="FD17" s="16" t="e">
        <f t="shared" si="30"/>
        <v>#REF!</v>
      </c>
      <c r="FE17" s="16" t="e">
        <f t="shared" si="30"/>
        <v>#REF!</v>
      </c>
      <c r="FF17" s="16" t="e">
        <f t="shared" si="30"/>
        <v>#REF!</v>
      </c>
      <c r="FG17" s="16" t="e">
        <f t="shared" si="30"/>
        <v>#REF!</v>
      </c>
      <c r="FH17" s="16" t="e">
        <f t="shared" si="30"/>
        <v>#REF!</v>
      </c>
      <c r="FI17" s="16" t="e">
        <f t="shared" si="30"/>
        <v>#REF!</v>
      </c>
      <c r="FJ17" s="16" t="e">
        <f t="shared" si="30"/>
        <v>#REF!</v>
      </c>
      <c r="FK17" s="16" t="e">
        <f t="shared" si="30"/>
        <v>#REF!</v>
      </c>
      <c r="FL17" s="16" t="e">
        <f t="shared" si="30"/>
        <v>#REF!</v>
      </c>
      <c r="FM17" s="16" t="e">
        <f t="shared" si="30"/>
        <v>#REF!</v>
      </c>
      <c r="FN17" s="16" t="e">
        <f t="shared" si="30"/>
        <v>#REF!</v>
      </c>
      <c r="FO17" s="16" t="e">
        <f t="shared" si="30"/>
        <v>#REF!</v>
      </c>
      <c r="FP17" s="16" t="e">
        <f t="shared" si="30"/>
        <v>#REF!</v>
      </c>
      <c r="FQ17" s="16" t="e">
        <f t="shared" si="30"/>
        <v>#REF!</v>
      </c>
      <c r="FR17" s="16" t="e">
        <f t="shared" si="30"/>
        <v>#REF!</v>
      </c>
      <c r="FS17" s="16" t="e">
        <f t="shared" si="30"/>
        <v>#REF!</v>
      </c>
      <c r="FT17" s="16" t="e">
        <f t="shared" si="30"/>
        <v>#REF!</v>
      </c>
      <c r="FU17" s="16" t="e">
        <f t="shared" si="30"/>
        <v>#REF!</v>
      </c>
      <c r="FV17" s="16" t="e">
        <f t="shared" si="30"/>
        <v>#REF!</v>
      </c>
      <c r="FW17" s="16" t="e">
        <f t="shared" si="30"/>
        <v>#REF!</v>
      </c>
      <c r="FX17" s="16" t="e">
        <f t="shared" si="30"/>
        <v>#REF!</v>
      </c>
      <c r="FY17" s="16" t="e">
        <f t="shared" si="30"/>
        <v>#REF!</v>
      </c>
      <c r="FZ17" s="16" t="e">
        <f t="shared" si="30"/>
        <v>#REF!</v>
      </c>
      <c r="GA17" s="16" t="e">
        <f t="shared" si="30"/>
        <v>#REF!</v>
      </c>
      <c r="GB17" s="16" t="e">
        <f t="shared" si="30"/>
        <v>#REF!</v>
      </c>
      <c r="GC17" s="16" t="e">
        <f t="shared" si="30"/>
        <v>#REF!</v>
      </c>
      <c r="GD17" s="16" t="e">
        <f t="shared" si="30"/>
        <v>#REF!</v>
      </c>
      <c r="GE17" s="16" t="e">
        <f t="shared" si="30"/>
        <v>#REF!</v>
      </c>
      <c r="GF17" s="16" t="e">
        <f t="shared" si="30"/>
        <v>#REF!</v>
      </c>
      <c r="GG17" s="16" t="e">
        <f t="shared" si="30"/>
        <v>#REF!</v>
      </c>
      <c r="GH17" s="16" t="e">
        <f t="shared" si="30"/>
        <v>#REF!</v>
      </c>
      <c r="GI17" s="16" t="e">
        <f t="shared" si="30"/>
        <v>#REF!</v>
      </c>
      <c r="GJ17" s="16" t="e">
        <f t="shared" si="30"/>
        <v>#REF!</v>
      </c>
      <c r="GK17" s="16" t="e">
        <f t="shared" si="30"/>
        <v>#REF!</v>
      </c>
      <c r="GL17" s="16" t="e">
        <f t="shared" si="30"/>
        <v>#REF!</v>
      </c>
      <c r="GM17" s="16" t="e">
        <f t="shared" si="30"/>
        <v>#REF!</v>
      </c>
      <c r="GN17" s="16" t="e">
        <f t="shared" si="30"/>
        <v>#REF!</v>
      </c>
      <c r="GO17" s="16" t="e">
        <f t="shared" si="30"/>
        <v>#REF!</v>
      </c>
      <c r="GP17" s="16" t="e">
        <f t="shared" ref="GP17:IV17" si="31">-GP15*GP16</f>
        <v>#REF!</v>
      </c>
      <c r="GQ17" s="16" t="e">
        <f t="shared" si="31"/>
        <v>#REF!</v>
      </c>
      <c r="GR17" s="16" t="e">
        <f t="shared" si="31"/>
        <v>#REF!</v>
      </c>
      <c r="GS17" s="16" t="e">
        <f t="shared" si="31"/>
        <v>#REF!</v>
      </c>
      <c r="GT17" s="16" t="e">
        <f t="shared" si="31"/>
        <v>#REF!</v>
      </c>
      <c r="GU17" s="16" t="e">
        <f t="shared" si="31"/>
        <v>#REF!</v>
      </c>
      <c r="GV17" s="16" t="e">
        <f t="shared" si="31"/>
        <v>#REF!</v>
      </c>
      <c r="GW17" s="16" t="e">
        <f t="shared" si="31"/>
        <v>#REF!</v>
      </c>
      <c r="GX17" s="16" t="e">
        <f t="shared" si="31"/>
        <v>#REF!</v>
      </c>
      <c r="GY17" s="16" t="e">
        <f t="shared" si="31"/>
        <v>#REF!</v>
      </c>
      <c r="GZ17" s="16" t="e">
        <f t="shared" si="31"/>
        <v>#REF!</v>
      </c>
      <c r="HA17" s="16" t="e">
        <f t="shared" si="31"/>
        <v>#REF!</v>
      </c>
      <c r="HB17" s="16" t="e">
        <f t="shared" si="31"/>
        <v>#REF!</v>
      </c>
      <c r="HC17" s="16" t="e">
        <f t="shared" si="31"/>
        <v>#REF!</v>
      </c>
      <c r="HD17" s="16" t="e">
        <f t="shared" si="31"/>
        <v>#REF!</v>
      </c>
      <c r="HE17" s="16" t="e">
        <f t="shared" si="31"/>
        <v>#REF!</v>
      </c>
      <c r="HF17" s="16" t="e">
        <f t="shared" si="31"/>
        <v>#REF!</v>
      </c>
      <c r="HG17" s="16" t="e">
        <f t="shared" si="31"/>
        <v>#REF!</v>
      </c>
      <c r="HH17" s="16" t="e">
        <f t="shared" si="31"/>
        <v>#REF!</v>
      </c>
      <c r="HI17" s="16" t="e">
        <f t="shared" si="31"/>
        <v>#REF!</v>
      </c>
      <c r="HJ17" s="16" t="e">
        <f t="shared" si="31"/>
        <v>#REF!</v>
      </c>
      <c r="HK17" s="16" t="e">
        <f t="shared" si="31"/>
        <v>#REF!</v>
      </c>
      <c r="HL17" s="16" t="e">
        <f t="shared" si="31"/>
        <v>#REF!</v>
      </c>
      <c r="HM17" s="16" t="e">
        <f t="shared" si="31"/>
        <v>#REF!</v>
      </c>
      <c r="HN17" s="16" t="e">
        <f t="shared" si="31"/>
        <v>#REF!</v>
      </c>
      <c r="HO17" s="16" t="e">
        <f t="shared" si="31"/>
        <v>#REF!</v>
      </c>
      <c r="HP17" s="16" t="e">
        <f t="shared" si="31"/>
        <v>#REF!</v>
      </c>
      <c r="HQ17" s="16" t="e">
        <f t="shared" si="31"/>
        <v>#REF!</v>
      </c>
      <c r="HR17" s="16" t="e">
        <f t="shared" si="31"/>
        <v>#REF!</v>
      </c>
      <c r="HS17" s="16" t="e">
        <f t="shared" si="31"/>
        <v>#REF!</v>
      </c>
      <c r="HT17" s="16" t="e">
        <f t="shared" si="31"/>
        <v>#REF!</v>
      </c>
      <c r="HU17" s="16" t="e">
        <f t="shared" si="31"/>
        <v>#REF!</v>
      </c>
      <c r="HV17" s="16" t="e">
        <f t="shared" si="31"/>
        <v>#REF!</v>
      </c>
      <c r="HW17" s="16" t="e">
        <f t="shared" si="31"/>
        <v>#REF!</v>
      </c>
      <c r="HX17" s="16" t="e">
        <f t="shared" si="31"/>
        <v>#REF!</v>
      </c>
      <c r="HY17" s="16" t="e">
        <f t="shared" si="31"/>
        <v>#REF!</v>
      </c>
      <c r="HZ17" s="16" t="e">
        <f t="shared" si="31"/>
        <v>#REF!</v>
      </c>
      <c r="IA17" s="16" t="e">
        <f t="shared" si="31"/>
        <v>#REF!</v>
      </c>
      <c r="IB17" s="16" t="e">
        <f t="shared" si="31"/>
        <v>#REF!</v>
      </c>
      <c r="IC17" s="16" t="e">
        <f t="shared" si="31"/>
        <v>#REF!</v>
      </c>
      <c r="ID17" s="16" t="e">
        <f t="shared" si="31"/>
        <v>#REF!</v>
      </c>
      <c r="IE17" s="16" t="e">
        <f t="shared" si="31"/>
        <v>#REF!</v>
      </c>
      <c r="IF17" s="16" t="e">
        <f t="shared" si="31"/>
        <v>#REF!</v>
      </c>
      <c r="IG17" s="16" t="e">
        <f t="shared" si="31"/>
        <v>#REF!</v>
      </c>
      <c r="IH17" s="16" t="e">
        <f t="shared" si="31"/>
        <v>#REF!</v>
      </c>
      <c r="II17" s="16" t="e">
        <f t="shared" si="31"/>
        <v>#REF!</v>
      </c>
      <c r="IJ17" s="16" t="e">
        <f t="shared" si="31"/>
        <v>#REF!</v>
      </c>
      <c r="IK17" s="16" t="e">
        <f t="shared" si="31"/>
        <v>#REF!</v>
      </c>
      <c r="IL17" s="16" t="e">
        <f t="shared" si="31"/>
        <v>#REF!</v>
      </c>
      <c r="IM17" s="16" t="e">
        <f t="shared" si="31"/>
        <v>#REF!</v>
      </c>
      <c r="IN17" s="16" t="e">
        <f t="shared" si="31"/>
        <v>#REF!</v>
      </c>
      <c r="IO17" s="16" t="e">
        <f t="shared" si="31"/>
        <v>#REF!</v>
      </c>
      <c r="IP17" s="16" t="e">
        <f t="shared" si="31"/>
        <v>#REF!</v>
      </c>
      <c r="IQ17" s="16" t="e">
        <f t="shared" si="31"/>
        <v>#REF!</v>
      </c>
      <c r="IR17" s="16" t="e">
        <f t="shared" si="31"/>
        <v>#REF!</v>
      </c>
      <c r="IS17" s="16" t="e">
        <f t="shared" si="31"/>
        <v>#REF!</v>
      </c>
      <c r="IT17" s="16" t="e">
        <f t="shared" si="31"/>
        <v>#REF!</v>
      </c>
      <c r="IU17" s="16" t="e">
        <f t="shared" si="31"/>
        <v>#REF!</v>
      </c>
      <c r="IV17" s="16" t="e">
        <f t="shared" si="31"/>
        <v>#REF!</v>
      </c>
      <c r="IW17" s="1"/>
      <c r="IX17" s="19" t="str">
        <f t="shared" si="21"/>
        <v>Capacity Credits ($)</v>
      </c>
      <c r="IY17" s="16" t="e">
        <f>SUMIF($E$3:$IV$3,IY$3,$E17:$IV17)</f>
        <v>#REF!</v>
      </c>
      <c r="IZ17" s="16" t="e">
        <f t="shared" ref="IZ17:JS17" si="32">SUMIF($E$3:$IV$3,IZ$3,$E17:$IV17)</f>
        <v>#REF!</v>
      </c>
      <c r="JA17" s="16" t="e">
        <f t="shared" si="32"/>
        <v>#REF!</v>
      </c>
      <c r="JB17" s="16" t="e">
        <f t="shared" si="32"/>
        <v>#REF!</v>
      </c>
      <c r="JC17" s="16" t="e">
        <f t="shared" si="32"/>
        <v>#REF!</v>
      </c>
      <c r="JD17" s="16" t="e">
        <f t="shared" si="32"/>
        <v>#REF!</v>
      </c>
      <c r="JE17" s="16" t="e">
        <f t="shared" si="32"/>
        <v>#REF!</v>
      </c>
      <c r="JF17" s="16" t="e">
        <f t="shared" si="32"/>
        <v>#REF!</v>
      </c>
      <c r="JG17" s="16" t="e">
        <f t="shared" si="32"/>
        <v>#REF!</v>
      </c>
      <c r="JH17" s="16" t="e">
        <f t="shared" si="32"/>
        <v>#REF!</v>
      </c>
      <c r="JI17" s="16" t="e">
        <f t="shared" si="32"/>
        <v>#REF!</v>
      </c>
      <c r="JJ17" s="16" t="e">
        <f t="shared" si="32"/>
        <v>#REF!</v>
      </c>
      <c r="JK17" s="16" t="e">
        <f t="shared" si="32"/>
        <v>#REF!</v>
      </c>
      <c r="JL17" s="16" t="e">
        <f t="shared" si="32"/>
        <v>#REF!</v>
      </c>
      <c r="JM17" s="16" t="e">
        <f t="shared" si="32"/>
        <v>#REF!</v>
      </c>
      <c r="JN17" s="16" t="e">
        <f t="shared" si="32"/>
        <v>#REF!</v>
      </c>
      <c r="JO17" s="16" t="e">
        <f t="shared" si="32"/>
        <v>#REF!</v>
      </c>
      <c r="JP17" s="16" t="e">
        <f t="shared" si="32"/>
        <v>#REF!</v>
      </c>
      <c r="JQ17" s="16" t="e">
        <f t="shared" si="32"/>
        <v>#REF!</v>
      </c>
      <c r="JR17" s="16" t="e">
        <f t="shared" si="32"/>
        <v>#REF!</v>
      </c>
      <c r="JS17" s="16" t="e">
        <f t="shared" si="32"/>
        <v>#REF!</v>
      </c>
      <c r="JU17" s="58" t="str">
        <f>_xlfn.CONCAT(C13," ",D17)</f>
        <v>Fox Island Wind Capacity Credits ($)</v>
      </c>
    </row>
  </sheetData>
  <dataValidations count="1">
    <dataValidation type="list" allowBlank="1" showInputMessage="1" showErrorMessage="1" sqref="B3" xr:uid="{3196EBC9-5377-45BA-85C8-75692B16ABF3}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19D3843-C443-419B-AB74-38D988F93DF6}">
          <x14:formula1>
            <xm:f>Lookups!#REF!</xm:f>
          </x14:formula1>
          <xm:sqref>C14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9EF4B-BFF0-40BA-A55D-1B4F18DDD0CC}">
  <sheetPr codeName="Sheet11"/>
  <dimension ref="B1:XCC15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A5" sqref="AA5"/>
    </sheetView>
  </sheetViews>
  <sheetFormatPr defaultRowHeight="15" x14ac:dyDescent="0.25"/>
  <cols>
    <col min="1" max="1" width="3.85546875" customWidth="1"/>
    <col min="2" max="2" width="15.28515625" bestFit="1" customWidth="1"/>
    <col min="4" max="4" width="28.7109375" bestFit="1" customWidth="1"/>
    <col min="5" max="26" width="0" hidden="1" customWidth="1"/>
    <col min="366" max="366" width="28.7109375" bestFit="1" customWidth="1"/>
    <col min="367" max="386" width="10.140625" bestFit="1" customWidth="1"/>
  </cols>
  <sheetData>
    <row r="1" spans="2:16305" x14ac:dyDescent="0.25">
      <c r="C1" s="26"/>
    </row>
    <row r="2" spans="2:16305" x14ac:dyDescent="0.25">
      <c r="B2" s="3" t="s">
        <v>75</v>
      </c>
      <c r="C2" s="3"/>
      <c r="D2" s="17"/>
      <c r="NB2" s="17"/>
    </row>
    <row r="3" spans="2:16305" s="5" customFormat="1" x14ac:dyDescent="0.25">
      <c r="B3" s="13" t="str">
        <f>+'[1]Exec Summary'!$B$2</f>
        <v>WEC</v>
      </c>
      <c r="C3" s="3"/>
      <c r="D3" s="17"/>
      <c r="E3" s="7">
        <f t="shared" ref="E3:BD3" si="0">YEAR(E4)</f>
        <v>2021</v>
      </c>
      <c r="F3" s="7">
        <f t="shared" si="0"/>
        <v>2021</v>
      </c>
      <c r="G3" s="7">
        <f t="shared" si="0"/>
        <v>2021</v>
      </c>
      <c r="H3" s="7">
        <f t="shared" si="0"/>
        <v>2021</v>
      </c>
      <c r="I3" s="7">
        <f t="shared" si="0"/>
        <v>2021</v>
      </c>
      <c r="J3" s="7">
        <f t="shared" si="0"/>
        <v>2021</v>
      </c>
      <c r="K3" s="7">
        <f t="shared" si="0"/>
        <v>2021</v>
      </c>
      <c r="L3" s="7">
        <f t="shared" si="0"/>
        <v>2021</v>
      </c>
      <c r="M3" s="7">
        <f t="shared" si="0"/>
        <v>2021</v>
      </c>
      <c r="N3" s="7">
        <f t="shared" si="0"/>
        <v>2021</v>
      </c>
      <c r="O3" s="7">
        <f t="shared" si="0"/>
        <v>2021</v>
      </c>
      <c r="P3" s="7">
        <f t="shared" si="0"/>
        <v>2021</v>
      </c>
      <c r="Q3" s="7">
        <f t="shared" si="0"/>
        <v>2022</v>
      </c>
      <c r="R3" s="7">
        <f t="shared" si="0"/>
        <v>2022</v>
      </c>
      <c r="S3" s="7">
        <f t="shared" si="0"/>
        <v>2022</v>
      </c>
      <c r="T3" s="7">
        <f t="shared" si="0"/>
        <v>2022</v>
      </c>
      <c r="U3" s="7">
        <f t="shared" si="0"/>
        <v>2022</v>
      </c>
      <c r="V3" s="7">
        <f t="shared" si="0"/>
        <v>2022</v>
      </c>
      <c r="W3" s="7">
        <f t="shared" si="0"/>
        <v>2022</v>
      </c>
      <c r="X3" s="7">
        <f t="shared" si="0"/>
        <v>2022</v>
      </c>
      <c r="Y3" s="7">
        <f t="shared" si="0"/>
        <v>2022</v>
      </c>
      <c r="Z3" s="7">
        <f t="shared" si="0"/>
        <v>2022</v>
      </c>
      <c r="AA3" s="7">
        <f t="shared" si="0"/>
        <v>2022</v>
      </c>
      <c r="AB3" s="7">
        <f t="shared" si="0"/>
        <v>2022</v>
      </c>
      <c r="AC3" s="7">
        <f t="shared" si="0"/>
        <v>2023</v>
      </c>
      <c r="AD3" s="7">
        <f t="shared" si="0"/>
        <v>2023</v>
      </c>
      <c r="AE3" s="7">
        <f t="shared" si="0"/>
        <v>2023</v>
      </c>
      <c r="AF3" s="7">
        <f t="shared" si="0"/>
        <v>2023</v>
      </c>
      <c r="AG3" s="7">
        <f t="shared" si="0"/>
        <v>2023</v>
      </c>
      <c r="AH3" s="7">
        <f t="shared" si="0"/>
        <v>2023</v>
      </c>
      <c r="AI3" s="7">
        <f t="shared" si="0"/>
        <v>2023</v>
      </c>
      <c r="AJ3" s="7">
        <f t="shared" si="0"/>
        <v>2023</v>
      </c>
      <c r="AK3" s="7">
        <f t="shared" si="0"/>
        <v>2023</v>
      </c>
      <c r="AL3" s="7">
        <f t="shared" si="0"/>
        <v>2023</v>
      </c>
      <c r="AM3" s="7">
        <f t="shared" si="0"/>
        <v>2023</v>
      </c>
      <c r="AN3" s="7">
        <f t="shared" si="0"/>
        <v>2023</v>
      </c>
      <c r="AO3" s="7">
        <f t="shared" si="0"/>
        <v>2024</v>
      </c>
      <c r="AP3" s="7">
        <f t="shared" si="0"/>
        <v>2024</v>
      </c>
      <c r="AQ3" s="7">
        <f t="shared" si="0"/>
        <v>2024</v>
      </c>
      <c r="AR3" s="7">
        <f t="shared" si="0"/>
        <v>2024</v>
      </c>
      <c r="AS3" s="7">
        <f t="shared" si="0"/>
        <v>2024</v>
      </c>
      <c r="AT3" s="7">
        <f t="shared" si="0"/>
        <v>2024</v>
      </c>
      <c r="AU3" s="7">
        <f t="shared" si="0"/>
        <v>2024</v>
      </c>
      <c r="AV3" s="7">
        <f t="shared" si="0"/>
        <v>2024</v>
      </c>
      <c r="AW3" s="7">
        <f t="shared" si="0"/>
        <v>2024</v>
      </c>
      <c r="AX3" s="7">
        <f t="shared" si="0"/>
        <v>2024</v>
      </c>
      <c r="AY3" s="7">
        <f t="shared" si="0"/>
        <v>2024</v>
      </c>
      <c r="AZ3" s="7">
        <f t="shared" si="0"/>
        <v>2024</v>
      </c>
      <c r="BA3" s="7">
        <f t="shared" si="0"/>
        <v>2025</v>
      </c>
      <c r="BB3" s="7">
        <f t="shared" si="0"/>
        <v>2025</v>
      </c>
      <c r="BC3" s="7">
        <f t="shared" si="0"/>
        <v>2025</v>
      </c>
      <c r="BD3" s="7">
        <f t="shared" si="0"/>
        <v>2025</v>
      </c>
      <c r="BE3" s="7">
        <f t="shared" ref="BE3:DP3" si="1">YEAR(BE4)</f>
        <v>2025</v>
      </c>
      <c r="BF3" s="7">
        <f t="shared" si="1"/>
        <v>2025</v>
      </c>
      <c r="BG3" s="7">
        <f t="shared" si="1"/>
        <v>2025</v>
      </c>
      <c r="BH3" s="7">
        <f t="shared" si="1"/>
        <v>2025</v>
      </c>
      <c r="BI3" s="7">
        <f t="shared" si="1"/>
        <v>2025</v>
      </c>
      <c r="BJ3" s="7">
        <f t="shared" si="1"/>
        <v>2025</v>
      </c>
      <c r="BK3" s="7">
        <f t="shared" si="1"/>
        <v>2025</v>
      </c>
      <c r="BL3" s="7">
        <f t="shared" si="1"/>
        <v>2025</v>
      </c>
      <c r="BM3" s="7">
        <f t="shared" si="1"/>
        <v>2026</v>
      </c>
      <c r="BN3" s="7">
        <f t="shared" si="1"/>
        <v>2026</v>
      </c>
      <c r="BO3" s="7">
        <f t="shared" si="1"/>
        <v>2026</v>
      </c>
      <c r="BP3" s="7">
        <f t="shared" si="1"/>
        <v>2026</v>
      </c>
      <c r="BQ3" s="7">
        <f t="shared" si="1"/>
        <v>2026</v>
      </c>
      <c r="BR3" s="7">
        <f t="shared" si="1"/>
        <v>2026</v>
      </c>
      <c r="BS3" s="7">
        <f t="shared" si="1"/>
        <v>2026</v>
      </c>
      <c r="BT3" s="7">
        <f t="shared" si="1"/>
        <v>2026</v>
      </c>
      <c r="BU3" s="7">
        <f t="shared" si="1"/>
        <v>2026</v>
      </c>
      <c r="BV3" s="7">
        <f t="shared" si="1"/>
        <v>2026</v>
      </c>
      <c r="BW3" s="7">
        <f t="shared" si="1"/>
        <v>2026</v>
      </c>
      <c r="BX3" s="7">
        <f t="shared" si="1"/>
        <v>2026</v>
      </c>
      <c r="BY3" s="7">
        <f t="shared" si="1"/>
        <v>2027</v>
      </c>
      <c r="BZ3" s="7">
        <f t="shared" si="1"/>
        <v>2027</v>
      </c>
      <c r="CA3" s="7">
        <f t="shared" si="1"/>
        <v>2027</v>
      </c>
      <c r="CB3" s="7">
        <f t="shared" si="1"/>
        <v>2027</v>
      </c>
      <c r="CC3" s="7">
        <f t="shared" si="1"/>
        <v>2027</v>
      </c>
      <c r="CD3" s="7">
        <f t="shared" si="1"/>
        <v>2027</v>
      </c>
      <c r="CE3" s="7">
        <f t="shared" si="1"/>
        <v>2027</v>
      </c>
      <c r="CF3" s="7">
        <f t="shared" si="1"/>
        <v>2027</v>
      </c>
      <c r="CG3" s="7">
        <f t="shared" si="1"/>
        <v>2027</v>
      </c>
      <c r="CH3" s="7">
        <f t="shared" si="1"/>
        <v>2027</v>
      </c>
      <c r="CI3" s="7">
        <f t="shared" si="1"/>
        <v>2027</v>
      </c>
      <c r="CJ3" s="7">
        <f t="shared" si="1"/>
        <v>2027</v>
      </c>
      <c r="CK3" s="7">
        <f t="shared" si="1"/>
        <v>2028</v>
      </c>
      <c r="CL3" s="7">
        <f t="shared" si="1"/>
        <v>2028</v>
      </c>
      <c r="CM3" s="7">
        <f t="shared" si="1"/>
        <v>2028</v>
      </c>
      <c r="CN3" s="7">
        <f t="shared" si="1"/>
        <v>2028</v>
      </c>
      <c r="CO3" s="7">
        <f t="shared" si="1"/>
        <v>2028</v>
      </c>
      <c r="CP3" s="7">
        <f t="shared" si="1"/>
        <v>2028</v>
      </c>
      <c r="CQ3" s="7">
        <f t="shared" si="1"/>
        <v>2028</v>
      </c>
      <c r="CR3" s="7">
        <f t="shared" si="1"/>
        <v>2028</v>
      </c>
      <c r="CS3" s="7">
        <f t="shared" si="1"/>
        <v>2028</v>
      </c>
      <c r="CT3" s="7">
        <f t="shared" si="1"/>
        <v>2028</v>
      </c>
      <c r="CU3" s="7">
        <f t="shared" si="1"/>
        <v>2028</v>
      </c>
      <c r="CV3" s="7">
        <f t="shared" si="1"/>
        <v>2028</v>
      </c>
      <c r="CW3" s="7">
        <f t="shared" si="1"/>
        <v>2029</v>
      </c>
      <c r="CX3" s="7">
        <f t="shared" si="1"/>
        <v>2029</v>
      </c>
      <c r="CY3" s="7">
        <f t="shared" si="1"/>
        <v>2029</v>
      </c>
      <c r="CZ3" s="7">
        <f t="shared" si="1"/>
        <v>2029</v>
      </c>
      <c r="DA3" s="7">
        <f t="shared" si="1"/>
        <v>2029</v>
      </c>
      <c r="DB3" s="7">
        <f t="shared" si="1"/>
        <v>2029</v>
      </c>
      <c r="DC3" s="7">
        <f t="shared" si="1"/>
        <v>2029</v>
      </c>
      <c r="DD3" s="7">
        <f t="shared" si="1"/>
        <v>2029</v>
      </c>
      <c r="DE3" s="7">
        <f t="shared" si="1"/>
        <v>2029</v>
      </c>
      <c r="DF3" s="7">
        <f t="shared" si="1"/>
        <v>2029</v>
      </c>
      <c r="DG3" s="7">
        <f t="shared" si="1"/>
        <v>2029</v>
      </c>
      <c r="DH3" s="7">
        <f t="shared" si="1"/>
        <v>2029</v>
      </c>
      <c r="DI3" s="7">
        <f t="shared" si="1"/>
        <v>2030</v>
      </c>
      <c r="DJ3" s="7">
        <f t="shared" si="1"/>
        <v>2030</v>
      </c>
      <c r="DK3" s="7">
        <f t="shared" si="1"/>
        <v>2030</v>
      </c>
      <c r="DL3" s="7">
        <f t="shared" si="1"/>
        <v>2030</v>
      </c>
      <c r="DM3" s="7">
        <f t="shared" si="1"/>
        <v>2030</v>
      </c>
      <c r="DN3" s="7">
        <f t="shared" si="1"/>
        <v>2030</v>
      </c>
      <c r="DO3" s="7">
        <f t="shared" si="1"/>
        <v>2030</v>
      </c>
      <c r="DP3" s="7">
        <f t="shared" si="1"/>
        <v>2030</v>
      </c>
      <c r="DQ3" s="7">
        <f t="shared" ref="DQ3:GB3" si="2">YEAR(DQ4)</f>
        <v>2030</v>
      </c>
      <c r="DR3" s="7">
        <f t="shared" si="2"/>
        <v>2030</v>
      </c>
      <c r="DS3" s="7">
        <f t="shared" si="2"/>
        <v>2030</v>
      </c>
      <c r="DT3" s="7">
        <f t="shared" si="2"/>
        <v>2030</v>
      </c>
      <c r="DU3" s="7">
        <f t="shared" si="2"/>
        <v>2031</v>
      </c>
      <c r="DV3" s="7">
        <f t="shared" si="2"/>
        <v>2031</v>
      </c>
      <c r="DW3" s="7">
        <f t="shared" si="2"/>
        <v>2031</v>
      </c>
      <c r="DX3" s="7">
        <f t="shared" si="2"/>
        <v>2031</v>
      </c>
      <c r="DY3" s="7">
        <f t="shared" si="2"/>
        <v>2031</v>
      </c>
      <c r="DZ3" s="7">
        <f t="shared" si="2"/>
        <v>2031</v>
      </c>
      <c r="EA3" s="7">
        <f t="shared" si="2"/>
        <v>2031</v>
      </c>
      <c r="EB3" s="7">
        <f t="shared" si="2"/>
        <v>2031</v>
      </c>
      <c r="EC3" s="7">
        <f t="shared" si="2"/>
        <v>2031</v>
      </c>
      <c r="ED3" s="7">
        <f t="shared" si="2"/>
        <v>2031</v>
      </c>
      <c r="EE3" s="7">
        <f t="shared" si="2"/>
        <v>2031</v>
      </c>
      <c r="EF3" s="7">
        <f t="shared" si="2"/>
        <v>2031</v>
      </c>
      <c r="EG3" s="7">
        <f t="shared" si="2"/>
        <v>2032</v>
      </c>
      <c r="EH3" s="7">
        <f t="shared" si="2"/>
        <v>2032</v>
      </c>
      <c r="EI3" s="7">
        <f t="shared" si="2"/>
        <v>2032</v>
      </c>
      <c r="EJ3" s="7">
        <f t="shared" si="2"/>
        <v>2032</v>
      </c>
      <c r="EK3" s="7">
        <f t="shared" si="2"/>
        <v>2032</v>
      </c>
      <c r="EL3" s="7">
        <f t="shared" si="2"/>
        <v>2032</v>
      </c>
      <c r="EM3" s="7">
        <f t="shared" si="2"/>
        <v>2032</v>
      </c>
      <c r="EN3" s="7">
        <f t="shared" si="2"/>
        <v>2032</v>
      </c>
      <c r="EO3" s="7">
        <f t="shared" si="2"/>
        <v>2032</v>
      </c>
      <c r="EP3" s="7">
        <f t="shared" si="2"/>
        <v>2032</v>
      </c>
      <c r="EQ3" s="7">
        <f t="shared" si="2"/>
        <v>2032</v>
      </c>
      <c r="ER3" s="7">
        <f t="shared" si="2"/>
        <v>2032</v>
      </c>
      <c r="ES3" s="7">
        <f t="shared" si="2"/>
        <v>2033</v>
      </c>
      <c r="ET3" s="7">
        <f t="shared" si="2"/>
        <v>2033</v>
      </c>
      <c r="EU3" s="7">
        <f t="shared" si="2"/>
        <v>2033</v>
      </c>
      <c r="EV3" s="7">
        <f t="shared" si="2"/>
        <v>2033</v>
      </c>
      <c r="EW3" s="7">
        <f t="shared" si="2"/>
        <v>2033</v>
      </c>
      <c r="EX3" s="7">
        <f t="shared" si="2"/>
        <v>2033</v>
      </c>
      <c r="EY3" s="7">
        <f t="shared" si="2"/>
        <v>2033</v>
      </c>
      <c r="EZ3" s="7">
        <f t="shared" si="2"/>
        <v>2033</v>
      </c>
      <c r="FA3" s="7">
        <f t="shared" si="2"/>
        <v>2033</v>
      </c>
      <c r="FB3" s="7">
        <f t="shared" si="2"/>
        <v>2033</v>
      </c>
      <c r="FC3" s="7">
        <f t="shared" si="2"/>
        <v>2033</v>
      </c>
      <c r="FD3" s="7">
        <f t="shared" si="2"/>
        <v>2033</v>
      </c>
      <c r="FE3" s="7">
        <f t="shared" si="2"/>
        <v>2034</v>
      </c>
      <c r="FF3" s="7">
        <f t="shared" si="2"/>
        <v>2034</v>
      </c>
      <c r="FG3" s="7">
        <f t="shared" si="2"/>
        <v>2034</v>
      </c>
      <c r="FH3" s="7">
        <f t="shared" si="2"/>
        <v>2034</v>
      </c>
      <c r="FI3" s="7">
        <f t="shared" si="2"/>
        <v>2034</v>
      </c>
      <c r="FJ3" s="7">
        <f t="shared" si="2"/>
        <v>2034</v>
      </c>
      <c r="FK3" s="7">
        <f t="shared" si="2"/>
        <v>2034</v>
      </c>
      <c r="FL3" s="7">
        <f t="shared" si="2"/>
        <v>2034</v>
      </c>
      <c r="FM3" s="7">
        <f t="shared" si="2"/>
        <v>2034</v>
      </c>
      <c r="FN3" s="7">
        <f t="shared" si="2"/>
        <v>2034</v>
      </c>
      <c r="FO3" s="7">
        <f t="shared" si="2"/>
        <v>2034</v>
      </c>
      <c r="FP3" s="7">
        <f t="shared" si="2"/>
        <v>2034</v>
      </c>
      <c r="FQ3" s="7">
        <f t="shared" si="2"/>
        <v>2035</v>
      </c>
      <c r="FR3" s="7">
        <f t="shared" si="2"/>
        <v>2035</v>
      </c>
      <c r="FS3" s="7">
        <f t="shared" si="2"/>
        <v>2035</v>
      </c>
      <c r="FT3" s="7">
        <f t="shared" si="2"/>
        <v>2035</v>
      </c>
      <c r="FU3" s="7">
        <f t="shared" si="2"/>
        <v>2035</v>
      </c>
      <c r="FV3" s="7">
        <f t="shared" si="2"/>
        <v>2035</v>
      </c>
      <c r="FW3" s="7">
        <f t="shared" si="2"/>
        <v>2035</v>
      </c>
      <c r="FX3" s="7">
        <f t="shared" si="2"/>
        <v>2035</v>
      </c>
      <c r="FY3" s="7">
        <f t="shared" si="2"/>
        <v>2035</v>
      </c>
      <c r="FZ3" s="7">
        <f t="shared" si="2"/>
        <v>2035</v>
      </c>
      <c r="GA3" s="7">
        <f t="shared" si="2"/>
        <v>2035</v>
      </c>
      <c r="GB3" s="7">
        <f t="shared" si="2"/>
        <v>2035</v>
      </c>
      <c r="GC3" s="7">
        <f t="shared" ref="GC3:IN3" si="3">YEAR(GC4)</f>
        <v>2036</v>
      </c>
      <c r="GD3" s="7">
        <f t="shared" si="3"/>
        <v>2036</v>
      </c>
      <c r="GE3" s="7">
        <f t="shared" si="3"/>
        <v>2036</v>
      </c>
      <c r="GF3" s="7">
        <f t="shared" si="3"/>
        <v>2036</v>
      </c>
      <c r="GG3" s="7">
        <f t="shared" si="3"/>
        <v>2036</v>
      </c>
      <c r="GH3" s="7">
        <f t="shared" si="3"/>
        <v>2036</v>
      </c>
      <c r="GI3" s="7">
        <f t="shared" si="3"/>
        <v>2036</v>
      </c>
      <c r="GJ3" s="7">
        <f t="shared" si="3"/>
        <v>2036</v>
      </c>
      <c r="GK3" s="7">
        <f t="shared" si="3"/>
        <v>2036</v>
      </c>
      <c r="GL3" s="7">
        <f t="shared" si="3"/>
        <v>2036</v>
      </c>
      <c r="GM3" s="7">
        <f t="shared" si="3"/>
        <v>2036</v>
      </c>
      <c r="GN3" s="7">
        <f t="shared" si="3"/>
        <v>2036</v>
      </c>
      <c r="GO3" s="7">
        <f t="shared" si="3"/>
        <v>2037</v>
      </c>
      <c r="GP3" s="7">
        <f t="shared" si="3"/>
        <v>2037</v>
      </c>
      <c r="GQ3" s="7">
        <f t="shared" si="3"/>
        <v>2037</v>
      </c>
      <c r="GR3" s="7">
        <f t="shared" si="3"/>
        <v>2037</v>
      </c>
      <c r="GS3" s="7">
        <f t="shared" si="3"/>
        <v>2037</v>
      </c>
      <c r="GT3" s="7">
        <f t="shared" si="3"/>
        <v>2037</v>
      </c>
      <c r="GU3" s="7">
        <f t="shared" si="3"/>
        <v>2037</v>
      </c>
      <c r="GV3" s="7">
        <f t="shared" si="3"/>
        <v>2037</v>
      </c>
      <c r="GW3" s="7">
        <f t="shared" si="3"/>
        <v>2037</v>
      </c>
      <c r="GX3" s="7">
        <f t="shared" si="3"/>
        <v>2037</v>
      </c>
      <c r="GY3" s="7">
        <f t="shared" si="3"/>
        <v>2037</v>
      </c>
      <c r="GZ3" s="7">
        <f t="shared" si="3"/>
        <v>2037</v>
      </c>
      <c r="HA3" s="7">
        <f t="shared" si="3"/>
        <v>2038</v>
      </c>
      <c r="HB3" s="7">
        <f t="shared" si="3"/>
        <v>2038</v>
      </c>
      <c r="HC3" s="7">
        <f t="shared" si="3"/>
        <v>2038</v>
      </c>
      <c r="HD3" s="7">
        <f t="shared" si="3"/>
        <v>2038</v>
      </c>
      <c r="HE3" s="7">
        <f t="shared" si="3"/>
        <v>2038</v>
      </c>
      <c r="HF3" s="7">
        <f t="shared" si="3"/>
        <v>2038</v>
      </c>
      <c r="HG3" s="7">
        <f t="shared" si="3"/>
        <v>2038</v>
      </c>
      <c r="HH3" s="7">
        <f t="shared" si="3"/>
        <v>2038</v>
      </c>
      <c r="HI3" s="7">
        <f t="shared" si="3"/>
        <v>2038</v>
      </c>
      <c r="HJ3" s="7">
        <f t="shared" si="3"/>
        <v>2038</v>
      </c>
      <c r="HK3" s="7">
        <f t="shared" si="3"/>
        <v>2038</v>
      </c>
      <c r="HL3" s="7">
        <f t="shared" si="3"/>
        <v>2038</v>
      </c>
      <c r="HM3" s="7">
        <f t="shared" si="3"/>
        <v>2039</v>
      </c>
      <c r="HN3" s="7">
        <f t="shared" si="3"/>
        <v>2039</v>
      </c>
      <c r="HO3" s="7">
        <f t="shared" si="3"/>
        <v>2039</v>
      </c>
      <c r="HP3" s="7">
        <f t="shared" si="3"/>
        <v>2039</v>
      </c>
      <c r="HQ3" s="7">
        <f t="shared" si="3"/>
        <v>2039</v>
      </c>
      <c r="HR3" s="7">
        <f t="shared" si="3"/>
        <v>2039</v>
      </c>
      <c r="HS3" s="7">
        <f t="shared" si="3"/>
        <v>2039</v>
      </c>
      <c r="HT3" s="7">
        <f t="shared" si="3"/>
        <v>2039</v>
      </c>
      <c r="HU3" s="7">
        <f t="shared" si="3"/>
        <v>2039</v>
      </c>
      <c r="HV3" s="7">
        <f t="shared" si="3"/>
        <v>2039</v>
      </c>
      <c r="HW3" s="7">
        <f t="shared" si="3"/>
        <v>2039</v>
      </c>
      <c r="HX3" s="7">
        <f t="shared" si="3"/>
        <v>2039</v>
      </c>
      <c r="HY3" s="7">
        <f t="shared" si="3"/>
        <v>2040</v>
      </c>
      <c r="HZ3" s="7">
        <f t="shared" si="3"/>
        <v>2040</v>
      </c>
      <c r="IA3" s="7">
        <f t="shared" si="3"/>
        <v>2040</v>
      </c>
      <c r="IB3" s="7">
        <f t="shared" si="3"/>
        <v>2040</v>
      </c>
      <c r="IC3" s="7">
        <f t="shared" si="3"/>
        <v>2040</v>
      </c>
      <c r="ID3" s="7">
        <f t="shared" si="3"/>
        <v>2040</v>
      </c>
      <c r="IE3" s="7">
        <f t="shared" si="3"/>
        <v>2040</v>
      </c>
      <c r="IF3" s="7">
        <f t="shared" si="3"/>
        <v>2040</v>
      </c>
      <c r="IG3" s="7">
        <f t="shared" si="3"/>
        <v>2040</v>
      </c>
      <c r="IH3" s="7">
        <f t="shared" si="3"/>
        <v>2040</v>
      </c>
      <c r="II3" s="7">
        <f t="shared" si="3"/>
        <v>2040</v>
      </c>
      <c r="IJ3" s="7">
        <f t="shared" si="3"/>
        <v>2040</v>
      </c>
      <c r="IK3" s="90">
        <f t="shared" si="3"/>
        <v>2041</v>
      </c>
      <c r="IL3" s="90">
        <f t="shared" si="3"/>
        <v>2041</v>
      </c>
      <c r="IM3" s="90">
        <f t="shared" si="3"/>
        <v>2041</v>
      </c>
      <c r="IN3" s="90">
        <f t="shared" si="3"/>
        <v>2041</v>
      </c>
      <c r="IO3" s="90">
        <f t="shared" ref="IO3:KZ3" si="4">YEAR(IO4)</f>
        <v>2041</v>
      </c>
      <c r="IP3" s="90">
        <f t="shared" si="4"/>
        <v>2041</v>
      </c>
      <c r="IQ3" s="90">
        <f t="shared" si="4"/>
        <v>2041</v>
      </c>
      <c r="IR3" s="90">
        <f t="shared" si="4"/>
        <v>2041</v>
      </c>
      <c r="IS3" s="90">
        <f t="shared" si="4"/>
        <v>2041</v>
      </c>
      <c r="IT3" s="90">
        <f t="shared" si="4"/>
        <v>2041</v>
      </c>
      <c r="IU3" s="90">
        <f t="shared" si="4"/>
        <v>2041</v>
      </c>
      <c r="IV3" s="90">
        <f t="shared" si="4"/>
        <v>2041</v>
      </c>
      <c r="IW3" s="90">
        <f t="shared" si="4"/>
        <v>2042</v>
      </c>
      <c r="IX3" s="90">
        <f t="shared" si="4"/>
        <v>2042</v>
      </c>
      <c r="IY3" s="90">
        <f t="shared" si="4"/>
        <v>2042</v>
      </c>
      <c r="IZ3" s="90">
        <f t="shared" si="4"/>
        <v>2042</v>
      </c>
      <c r="JA3" s="90">
        <f t="shared" si="4"/>
        <v>2042</v>
      </c>
      <c r="JB3" s="90">
        <f t="shared" si="4"/>
        <v>2042</v>
      </c>
      <c r="JC3" s="90">
        <f t="shared" si="4"/>
        <v>2042</v>
      </c>
      <c r="JD3" s="90">
        <f t="shared" si="4"/>
        <v>2042</v>
      </c>
      <c r="JE3" s="90">
        <f t="shared" si="4"/>
        <v>2042</v>
      </c>
      <c r="JF3" s="90">
        <f t="shared" si="4"/>
        <v>2042</v>
      </c>
      <c r="JG3" s="90">
        <f t="shared" si="4"/>
        <v>2042</v>
      </c>
      <c r="JH3" s="90">
        <f t="shared" si="4"/>
        <v>2042</v>
      </c>
      <c r="JI3" s="90">
        <f t="shared" si="4"/>
        <v>2043</v>
      </c>
      <c r="JJ3" s="90">
        <f t="shared" si="4"/>
        <v>2043</v>
      </c>
      <c r="JK3" s="90">
        <f t="shared" si="4"/>
        <v>2043</v>
      </c>
      <c r="JL3" s="90">
        <f t="shared" si="4"/>
        <v>2043</v>
      </c>
      <c r="JM3" s="90">
        <f t="shared" si="4"/>
        <v>2043</v>
      </c>
      <c r="JN3" s="90">
        <f t="shared" si="4"/>
        <v>2043</v>
      </c>
      <c r="JO3" s="90">
        <f t="shared" si="4"/>
        <v>2043</v>
      </c>
      <c r="JP3" s="90">
        <f t="shared" si="4"/>
        <v>2043</v>
      </c>
      <c r="JQ3" s="90">
        <f t="shared" si="4"/>
        <v>2043</v>
      </c>
      <c r="JR3" s="90">
        <f t="shared" si="4"/>
        <v>2043</v>
      </c>
      <c r="JS3" s="90">
        <f t="shared" si="4"/>
        <v>2043</v>
      </c>
      <c r="JT3" s="90">
        <f t="shared" si="4"/>
        <v>2043</v>
      </c>
      <c r="JU3" s="90">
        <f t="shared" si="4"/>
        <v>2044</v>
      </c>
      <c r="JV3" s="90">
        <f t="shared" si="4"/>
        <v>2044</v>
      </c>
      <c r="JW3" s="90">
        <f t="shared" si="4"/>
        <v>2044</v>
      </c>
      <c r="JX3" s="90">
        <f t="shared" si="4"/>
        <v>2044</v>
      </c>
      <c r="JY3" s="90">
        <f t="shared" si="4"/>
        <v>2044</v>
      </c>
      <c r="JZ3" s="90">
        <f t="shared" si="4"/>
        <v>2044</v>
      </c>
      <c r="KA3" s="90">
        <f t="shared" si="4"/>
        <v>2044</v>
      </c>
      <c r="KB3" s="90">
        <f t="shared" si="4"/>
        <v>2044</v>
      </c>
      <c r="KC3" s="90">
        <f t="shared" si="4"/>
        <v>2044</v>
      </c>
      <c r="KD3" s="90">
        <f t="shared" si="4"/>
        <v>2044</v>
      </c>
      <c r="KE3" s="90">
        <f t="shared" si="4"/>
        <v>2044</v>
      </c>
      <c r="KF3" s="90">
        <f t="shared" si="4"/>
        <v>2044</v>
      </c>
      <c r="KG3" s="90">
        <f t="shared" si="4"/>
        <v>2045</v>
      </c>
      <c r="KH3" s="90">
        <f t="shared" si="4"/>
        <v>2045</v>
      </c>
      <c r="KI3" s="90">
        <f t="shared" si="4"/>
        <v>2045</v>
      </c>
      <c r="KJ3" s="90">
        <f t="shared" si="4"/>
        <v>2045</v>
      </c>
      <c r="KK3" s="90">
        <f t="shared" si="4"/>
        <v>2045</v>
      </c>
      <c r="KL3" s="90">
        <f t="shared" si="4"/>
        <v>2045</v>
      </c>
      <c r="KM3" s="90">
        <f t="shared" si="4"/>
        <v>2045</v>
      </c>
      <c r="KN3" s="90">
        <f t="shared" si="4"/>
        <v>2045</v>
      </c>
      <c r="KO3" s="90">
        <f t="shared" si="4"/>
        <v>2045</v>
      </c>
      <c r="KP3" s="90">
        <f t="shared" si="4"/>
        <v>2045</v>
      </c>
      <c r="KQ3" s="90">
        <f t="shared" si="4"/>
        <v>2045</v>
      </c>
      <c r="KR3" s="90">
        <f t="shared" si="4"/>
        <v>2045</v>
      </c>
      <c r="KS3" s="90">
        <f t="shared" si="4"/>
        <v>2046</v>
      </c>
      <c r="KT3" s="90">
        <f t="shared" si="4"/>
        <v>2046</v>
      </c>
      <c r="KU3" s="90">
        <f t="shared" si="4"/>
        <v>2046</v>
      </c>
      <c r="KV3" s="90">
        <f t="shared" si="4"/>
        <v>2046</v>
      </c>
      <c r="KW3" s="90">
        <f t="shared" si="4"/>
        <v>2046</v>
      </c>
      <c r="KX3" s="90">
        <f t="shared" si="4"/>
        <v>2046</v>
      </c>
      <c r="KY3" s="90">
        <f t="shared" si="4"/>
        <v>2046</v>
      </c>
      <c r="KZ3" s="90">
        <f t="shared" si="4"/>
        <v>2046</v>
      </c>
      <c r="LA3" s="90">
        <f t="shared" ref="LA3:MZ3" si="5">YEAR(LA4)</f>
        <v>2046</v>
      </c>
      <c r="LB3" s="90">
        <f t="shared" si="5"/>
        <v>2046</v>
      </c>
      <c r="LC3" s="90">
        <f t="shared" si="5"/>
        <v>2046</v>
      </c>
      <c r="LD3" s="90">
        <f t="shared" si="5"/>
        <v>2046</v>
      </c>
      <c r="LE3" s="90">
        <f t="shared" si="5"/>
        <v>2047</v>
      </c>
      <c r="LF3" s="90">
        <f t="shared" si="5"/>
        <v>2047</v>
      </c>
      <c r="LG3" s="90">
        <f t="shared" si="5"/>
        <v>2047</v>
      </c>
      <c r="LH3" s="90">
        <f t="shared" si="5"/>
        <v>2047</v>
      </c>
      <c r="LI3" s="90">
        <f t="shared" si="5"/>
        <v>2047</v>
      </c>
      <c r="LJ3" s="90">
        <f t="shared" si="5"/>
        <v>2047</v>
      </c>
      <c r="LK3" s="90">
        <f t="shared" si="5"/>
        <v>2047</v>
      </c>
      <c r="LL3" s="90">
        <f t="shared" si="5"/>
        <v>2047</v>
      </c>
      <c r="LM3" s="90">
        <f t="shared" si="5"/>
        <v>2047</v>
      </c>
      <c r="LN3" s="90">
        <f t="shared" si="5"/>
        <v>2047</v>
      </c>
      <c r="LO3" s="90">
        <f t="shared" si="5"/>
        <v>2047</v>
      </c>
      <c r="LP3" s="90">
        <f t="shared" si="5"/>
        <v>2047</v>
      </c>
      <c r="LQ3" s="90">
        <f t="shared" si="5"/>
        <v>2048</v>
      </c>
      <c r="LR3" s="90">
        <f t="shared" si="5"/>
        <v>2048</v>
      </c>
      <c r="LS3" s="90">
        <f t="shared" si="5"/>
        <v>2048</v>
      </c>
      <c r="LT3" s="90">
        <f t="shared" si="5"/>
        <v>2048</v>
      </c>
      <c r="LU3" s="90">
        <f t="shared" si="5"/>
        <v>2048</v>
      </c>
      <c r="LV3" s="90">
        <f t="shared" si="5"/>
        <v>2048</v>
      </c>
      <c r="LW3" s="90">
        <f t="shared" si="5"/>
        <v>2048</v>
      </c>
      <c r="LX3" s="90">
        <f t="shared" si="5"/>
        <v>2048</v>
      </c>
      <c r="LY3" s="90">
        <f t="shared" si="5"/>
        <v>2048</v>
      </c>
      <c r="LZ3" s="90">
        <f t="shared" si="5"/>
        <v>2048</v>
      </c>
      <c r="MA3" s="90">
        <f t="shared" si="5"/>
        <v>2048</v>
      </c>
      <c r="MB3" s="90">
        <f t="shared" si="5"/>
        <v>2048</v>
      </c>
      <c r="MC3" s="90">
        <f t="shared" si="5"/>
        <v>2049</v>
      </c>
      <c r="MD3" s="90">
        <f t="shared" si="5"/>
        <v>2049</v>
      </c>
      <c r="ME3" s="90">
        <f t="shared" si="5"/>
        <v>2049</v>
      </c>
      <c r="MF3" s="90">
        <f t="shared" si="5"/>
        <v>2049</v>
      </c>
      <c r="MG3" s="90">
        <f t="shared" si="5"/>
        <v>2049</v>
      </c>
      <c r="MH3" s="90">
        <f t="shared" si="5"/>
        <v>2049</v>
      </c>
      <c r="MI3" s="90">
        <f t="shared" si="5"/>
        <v>2049</v>
      </c>
      <c r="MJ3" s="90">
        <f t="shared" si="5"/>
        <v>2049</v>
      </c>
      <c r="MK3" s="90">
        <f t="shared" si="5"/>
        <v>2049</v>
      </c>
      <c r="ML3" s="90">
        <f t="shared" si="5"/>
        <v>2049</v>
      </c>
      <c r="MM3" s="90">
        <f t="shared" si="5"/>
        <v>2049</v>
      </c>
      <c r="MN3" s="90">
        <f t="shared" si="5"/>
        <v>2049</v>
      </c>
      <c r="MO3" s="90">
        <f t="shared" si="5"/>
        <v>2050</v>
      </c>
      <c r="MP3" s="90">
        <f t="shared" si="5"/>
        <v>2050</v>
      </c>
      <c r="MQ3" s="90">
        <f t="shared" si="5"/>
        <v>2050</v>
      </c>
      <c r="MR3" s="90">
        <f t="shared" si="5"/>
        <v>2050</v>
      </c>
      <c r="MS3" s="90">
        <f t="shared" si="5"/>
        <v>2050</v>
      </c>
      <c r="MT3" s="90">
        <f t="shared" si="5"/>
        <v>2050</v>
      </c>
      <c r="MU3" s="90">
        <f t="shared" si="5"/>
        <v>2050</v>
      </c>
      <c r="MV3" s="90">
        <f t="shared" si="5"/>
        <v>2050</v>
      </c>
      <c r="MW3" s="90">
        <f t="shared" si="5"/>
        <v>2050</v>
      </c>
      <c r="MX3" s="90">
        <f t="shared" si="5"/>
        <v>2050</v>
      </c>
      <c r="MY3" s="90">
        <f t="shared" si="5"/>
        <v>2050</v>
      </c>
      <c r="MZ3" s="90">
        <f t="shared" si="5"/>
        <v>2050</v>
      </c>
      <c r="NA3" s="9"/>
      <c r="NB3" s="19"/>
      <c r="NC3" s="7">
        <v>2021</v>
      </c>
      <c r="ND3" s="7">
        <f t="shared" ref="ND3:NV3" si="6">1+NC3</f>
        <v>2022</v>
      </c>
      <c r="NE3" s="7">
        <f t="shared" si="6"/>
        <v>2023</v>
      </c>
      <c r="NF3" s="7">
        <f t="shared" si="6"/>
        <v>2024</v>
      </c>
      <c r="NG3" s="7">
        <f t="shared" si="6"/>
        <v>2025</v>
      </c>
      <c r="NH3" s="7">
        <f t="shared" si="6"/>
        <v>2026</v>
      </c>
      <c r="NI3" s="7">
        <f t="shared" si="6"/>
        <v>2027</v>
      </c>
      <c r="NJ3" s="7">
        <f t="shared" si="6"/>
        <v>2028</v>
      </c>
      <c r="NK3" s="7">
        <f t="shared" si="6"/>
        <v>2029</v>
      </c>
      <c r="NL3" s="7">
        <f t="shared" si="6"/>
        <v>2030</v>
      </c>
      <c r="NM3" s="7">
        <f t="shared" si="6"/>
        <v>2031</v>
      </c>
      <c r="NN3" s="7">
        <f t="shared" si="6"/>
        <v>2032</v>
      </c>
      <c r="NO3" s="7">
        <f t="shared" si="6"/>
        <v>2033</v>
      </c>
      <c r="NP3" s="7">
        <f t="shared" si="6"/>
        <v>2034</v>
      </c>
      <c r="NQ3" s="7">
        <f t="shared" si="6"/>
        <v>2035</v>
      </c>
      <c r="NR3" s="7">
        <f t="shared" si="6"/>
        <v>2036</v>
      </c>
      <c r="NS3" s="7">
        <f t="shared" si="6"/>
        <v>2037</v>
      </c>
      <c r="NT3" s="7">
        <f t="shared" si="6"/>
        <v>2038</v>
      </c>
      <c r="NU3" s="7">
        <f t="shared" si="6"/>
        <v>2039</v>
      </c>
      <c r="NV3" s="7">
        <f t="shared" si="6"/>
        <v>2040</v>
      </c>
      <c r="NW3" s="90">
        <f t="shared" ref="NW3" si="7">1+NV3</f>
        <v>2041</v>
      </c>
      <c r="NX3" s="90">
        <f t="shared" ref="NX3" si="8">1+NW3</f>
        <v>2042</v>
      </c>
      <c r="NY3" s="90">
        <f t="shared" ref="NY3" si="9">1+NX3</f>
        <v>2043</v>
      </c>
      <c r="NZ3" s="90">
        <f t="shared" ref="NZ3" si="10">1+NY3</f>
        <v>2044</v>
      </c>
      <c r="OA3" s="90">
        <f t="shared" ref="OA3" si="11">1+NZ3</f>
        <v>2045</v>
      </c>
      <c r="OB3" s="90">
        <f t="shared" ref="OB3" si="12">1+OA3</f>
        <v>2046</v>
      </c>
      <c r="OC3" s="90">
        <f t="shared" ref="OC3" si="13">1+OB3</f>
        <v>2047</v>
      </c>
      <c r="OD3" s="90">
        <f t="shared" ref="OD3" si="14">1+OC3</f>
        <v>2048</v>
      </c>
      <c r="OE3" s="90">
        <f t="shared" ref="OE3" si="15">1+OD3</f>
        <v>2049</v>
      </c>
      <c r="OF3" s="90">
        <f t="shared" ref="OF3" si="16">1+OE3</f>
        <v>2050</v>
      </c>
    </row>
    <row r="4" spans="2:16305" s="5" customFormat="1" x14ac:dyDescent="0.25">
      <c r="B4" s="9"/>
      <c r="C4" s="3"/>
      <c r="D4" s="17"/>
      <c r="E4" s="55">
        <v>44197</v>
      </c>
      <c r="F4" s="55">
        <f t="shared" ref="F4:BF4" si="17">+EOMONTH(E4,0)+1</f>
        <v>44228</v>
      </c>
      <c r="G4" s="55">
        <f t="shared" si="17"/>
        <v>44256</v>
      </c>
      <c r="H4" s="55">
        <f t="shared" si="17"/>
        <v>44287</v>
      </c>
      <c r="I4" s="55">
        <f t="shared" si="17"/>
        <v>44317</v>
      </c>
      <c r="J4" s="55">
        <f t="shared" si="17"/>
        <v>44348</v>
      </c>
      <c r="K4" s="55">
        <f t="shared" si="17"/>
        <v>44378</v>
      </c>
      <c r="L4" s="55">
        <f t="shared" si="17"/>
        <v>44409</v>
      </c>
      <c r="M4" s="55">
        <f t="shared" si="17"/>
        <v>44440</v>
      </c>
      <c r="N4" s="55">
        <f t="shared" si="17"/>
        <v>44470</v>
      </c>
      <c r="O4" s="55">
        <f t="shared" si="17"/>
        <v>44501</v>
      </c>
      <c r="P4" s="55">
        <f t="shared" si="17"/>
        <v>44531</v>
      </c>
      <c r="Q4" s="55">
        <f t="shared" si="17"/>
        <v>44562</v>
      </c>
      <c r="R4" s="55">
        <f t="shared" si="17"/>
        <v>44593</v>
      </c>
      <c r="S4" s="55">
        <f t="shared" si="17"/>
        <v>44621</v>
      </c>
      <c r="T4" s="55">
        <f t="shared" si="17"/>
        <v>44652</v>
      </c>
      <c r="U4" s="55">
        <f t="shared" si="17"/>
        <v>44682</v>
      </c>
      <c r="V4" s="55">
        <f t="shared" si="17"/>
        <v>44713</v>
      </c>
      <c r="W4" s="55">
        <f t="shared" si="17"/>
        <v>44743</v>
      </c>
      <c r="X4" s="55">
        <f t="shared" si="17"/>
        <v>44774</v>
      </c>
      <c r="Y4" s="55">
        <f t="shared" si="17"/>
        <v>44805</v>
      </c>
      <c r="Z4" s="55">
        <f t="shared" si="17"/>
        <v>44835</v>
      </c>
      <c r="AA4" s="55">
        <f t="shared" si="17"/>
        <v>44866</v>
      </c>
      <c r="AB4" s="55">
        <f t="shared" si="17"/>
        <v>44896</v>
      </c>
      <c r="AC4" s="55">
        <f t="shared" si="17"/>
        <v>44927</v>
      </c>
      <c r="AD4" s="55">
        <f t="shared" si="17"/>
        <v>44958</v>
      </c>
      <c r="AE4" s="55">
        <f t="shared" si="17"/>
        <v>44986</v>
      </c>
      <c r="AF4" s="55">
        <f t="shared" si="17"/>
        <v>45017</v>
      </c>
      <c r="AG4" s="55">
        <f t="shared" si="17"/>
        <v>45047</v>
      </c>
      <c r="AH4" s="55">
        <f t="shared" si="17"/>
        <v>45078</v>
      </c>
      <c r="AI4" s="55">
        <f t="shared" si="17"/>
        <v>45108</v>
      </c>
      <c r="AJ4" s="55">
        <f t="shared" si="17"/>
        <v>45139</v>
      </c>
      <c r="AK4" s="55">
        <f t="shared" si="17"/>
        <v>45170</v>
      </c>
      <c r="AL4" s="55">
        <f t="shared" si="17"/>
        <v>45200</v>
      </c>
      <c r="AM4" s="55">
        <f t="shared" si="17"/>
        <v>45231</v>
      </c>
      <c r="AN4" s="55">
        <f t="shared" si="17"/>
        <v>45261</v>
      </c>
      <c r="AO4" s="55">
        <f t="shared" si="17"/>
        <v>45292</v>
      </c>
      <c r="AP4" s="55">
        <f t="shared" si="17"/>
        <v>45323</v>
      </c>
      <c r="AQ4" s="55">
        <f t="shared" si="17"/>
        <v>45352</v>
      </c>
      <c r="AR4" s="55">
        <f t="shared" si="17"/>
        <v>45383</v>
      </c>
      <c r="AS4" s="55">
        <f t="shared" si="17"/>
        <v>45413</v>
      </c>
      <c r="AT4" s="55">
        <f t="shared" si="17"/>
        <v>45444</v>
      </c>
      <c r="AU4" s="55">
        <f t="shared" si="17"/>
        <v>45474</v>
      </c>
      <c r="AV4" s="55">
        <f t="shared" si="17"/>
        <v>45505</v>
      </c>
      <c r="AW4" s="55">
        <f t="shared" si="17"/>
        <v>45536</v>
      </c>
      <c r="AX4" s="55">
        <f t="shared" si="17"/>
        <v>45566</v>
      </c>
      <c r="AY4" s="55">
        <f t="shared" si="17"/>
        <v>45597</v>
      </c>
      <c r="AZ4" s="55">
        <f t="shared" si="17"/>
        <v>45627</v>
      </c>
      <c r="BA4" s="55">
        <f t="shared" si="17"/>
        <v>45658</v>
      </c>
      <c r="BB4" s="55">
        <f t="shared" si="17"/>
        <v>45689</v>
      </c>
      <c r="BC4" s="55">
        <f t="shared" si="17"/>
        <v>45717</v>
      </c>
      <c r="BD4" s="55">
        <f t="shared" si="17"/>
        <v>45748</v>
      </c>
      <c r="BE4" s="55">
        <f t="shared" si="17"/>
        <v>45778</v>
      </c>
      <c r="BF4" s="55">
        <f t="shared" si="17"/>
        <v>45809</v>
      </c>
      <c r="BG4" s="55">
        <f t="shared" ref="BG4:DR4" si="18">+EOMONTH(BF4,0)+1</f>
        <v>45839</v>
      </c>
      <c r="BH4" s="55">
        <f t="shared" si="18"/>
        <v>45870</v>
      </c>
      <c r="BI4" s="55">
        <f t="shared" si="18"/>
        <v>45901</v>
      </c>
      <c r="BJ4" s="55">
        <f t="shared" si="18"/>
        <v>45931</v>
      </c>
      <c r="BK4" s="55">
        <f t="shared" si="18"/>
        <v>45962</v>
      </c>
      <c r="BL4" s="55">
        <f t="shared" si="18"/>
        <v>45992</v>
      </c>
      <c r="BM4" s="55">
        <f t="shared" si="18"/>
        <v>46023</v>
      </c>
      <c r="BN4" s="55">
        <f t="shared" si="18"/>
        <v>46054</v>
      </c>
      <c r="BO4" s="55">
        <f t="shared" si="18"/>
        <v>46082</v>
      </c>
      <c r="BP4" s="55">
        <f t="shared" si="18"/>
        <v>46113</v>
      </c>
      <c r="BQ4" s="55">
        <f t="shared" si="18"/>
        <v>46143</v>
      </c>
      <c r="BR4" s="55">
        <f t="shared" si="18"/>
        <v>46174</v>
      </c>
      <c r="BS4" s="55">
        <f t="shared" si="18"/>
        <v>46204</v>
      </c>
      <c r="BT4" s="55">
        <f t="shared" si="18"/>
        <v>46235</v>
      </c>
      <c r="BU4" s="55">
        <f t="shared" si="18"/>
        <v>46266</v>
      </c>
      <c r="BV4" s="55">
        <f t="shared" si="18"/>
        <v>46296</v>
      </c>
      <c r="BW4" s="55">
        <f t="shared" si="18"/>
        <v>46327</v>
      </c>
      <c r="BX4" s="55">
        <f t="shared" si="18"/>
        <v>46357</v>
      </c>
      <c r="BY4" s="55">
        <f t="shared" si="18"/>
        <v>46388</v>
      </c>
      <c r="BZ4" s="55">
        <f t="shared" si="18"/>
        <v>46419</v>
      </c>
      <c r="CA4" s="55">
        <f t="shared" si="18"/>
        <v>46447</v>
      </c>
      <c r="CB4" s="55">
        <f t="shared" si="18"/>
        <v>46478</v>
      </c>
      <c r="CC4" s="55">
        <f t="shared" si="18"/>
        <v>46508</v>
      </c>
      <c r="CD4" s="55">
        <f t="shared" si="18"/>
        <v>46539</v>
      </c>
      <c r="CE4" s="55">
        <f t="shared" si="18"/>
        <v>46569</v>
      </c>
      <c r="CF4" s="55">
        <f t="shared" si="18"/>
        <v>46600</v>
      </c>
      <c r="CG4" s="55">
        <f t="shared" si="18"/>
        <v>46631</v>
      </c>
      <c r="CH4" s="55">
        <f t="shared" si="18"/>
        <v>46661</v>
      </c>
      <c r="CI4" s="55">
        <f t="shared" si="18"/>
        <v>46692</v>
      </c>
      <c r="CJ4" s="55">
        <f t="shared" si="18"/>
        <v>46722</v>
      </c>
      <c r="CK4" s="55">
        <f t="shared" si="18"/>
        <v>46753</v>
      </c>
      <c r="CL4" s="55">
        <f t="shared" si="18"/>
        <v>46784</v>
      </c>
      <c r="CM4" s="55">
        <f t="shared" si="18"/>
        <v>46813</v>
      </c>
      <c r="CN4" s="55">
        <f t="shared" si="18"/>
        <v>46844</v>
      </c>
      <c r="CO4" s="55">
        <f t="shared" si="18"/>
        <v>46874</v>
      </c>
      <c r="CP4" s="55">
        <f t="shared" si="18"/>
        <v>46905</v>
      </c>
      <c r="CQ4" s="55">
        <f t="shared" si="18"/>
        <v>46935</v>
      </c>
      <c r="CR4" s="55">
        <f t="shared" si="18"/>
        <v>46966</v>
      </c>
      <c r="CS4" s="55">
        <f t="shared" si="18"/>
        <v>46997</v>
      </c>
      <c r="CT4" s="55">
        <f t="shared" si="18"/>
        <v>47027</v>
      </c>
      <c r="CU4" s="55">
        <f t="shared" si="18"/>
        <v>47058</v>
      </c>
      <c r="CV4" s="55">
        <f t="shared" si="18"/>
        <v>47088</v>
      </c>
      <c r="CW4" s="55">
        <f t="shared" si="18"/>
        <v>47119</v>
      </c>
      <c r="CX4" s="55">
        <f t="shared" si="18"/>
        <v>47150</v>
      </c>
      <c r="CY4" s="55">
        <f t="shared" si="18"/>
        <v>47178</v>
      </c>
      <c r="CZ4" s="55">
        <f t="shared" si="18"/>
        <v>47209</v>
      </c>
      <c r="DA4" s="55">
        <f t="shared" si="18"/>
        <v>47239</v>
      </c>
      <c r="DB4" s="55">
        <f t="shared" si="18"/>
        <v>47270</v>
      </c>
      <c r="DC4" s="55">
        <f t="shared" si="18"/>
        <v>47300</v>
      </c>
      <c r="DD4" s="55">
        <f t="shared" si="18"/>
        <v>47331</v>
      </c>
      <c r="DE4" s="55">
        <f t="shared" si="18"/>
        <v>47362</v>
      </c>
      <c r="DF4" s="55">
        <f t="shared" si="18"/>
        <v>47392</v>
      </c>
      <c r="DG4" s="55">
        <f t="shared" si="18"/>
        <v>47423</v>
      </c>
      <c r="DH4" s="55">
        <f t="shared" si="18"/>
        <v>47453</v>
      </c>
      <c r="DI4" s="55">
        <f t="shared" si="18"/>
        <v>47484</v>
      </c>
      <c r="DJ4" s="55">
        <f t="shared" si="18"/>
        <v>47515</v>
      </c>
      <c r="DK4" s="55">
        <f t="shared" si="18"/>
        <v>47543</v>
      </c>
      <c r="DL4" s="55">
        <f t="shared" si="18"/>
        <v>47574</v>
      </c>
      <c r="DM4" s="55">
        <f t="shared" si="18"/>
        <v>47604</v>
      </c>
      <c r="DN4" s="55">
        <f t="shared" si="18"/>
        <v>47635</v>
      </c>
      <c r="DO4" s="55">
        <f t="shared" si="18"/>
        <v>47665</v>
      </c>
      <c r="DP4" s="55">
        <f t="shared" si="18"/>
        <v>47696</v>
      </c>
      <c r="DQ4" s="55">
        <f t="shared" si="18"/>
        <v>47727</v>
      </c>
      <c r="DR4" s="55">
        <f t="shared" si="18"/>
        <v>47757</v>
      </c>
      <c r="DS4" s="55">
        <f t="shared" ref="DS4:GD4" si="19">+EOMONTH(DR4,0)+1</f>
        <v>47788</v>
      </c>
      <c r="DT4" s="55">
        <f t="shared" si="19"/>
        <v>47818</v>
      </c>
      <c r="DU4" s="55">
        <f t="shared" si="19"/>
        <v>47849</v>
      </c>
      <c r="DV4" s="55">
        <f t="shared" si="19"/>
        <v>47880</v>
      </c>
      <c r="DW4" s="55">
        <f t="shared" si="19"/>
        <v>47908</v>
      </c>
      <c r="DX4" s="55">
        <f t="shared" si="19"/>
        <v>47939</v>
      </c>
      <c r="DY4" s="55">
        <f t="shared" si="19"/>
        <v>47969</v>
      </c>
      <c r="DZ4" s="55">
        <f t="shared" si="19"/>
        <v>48000</v>
      </c>
      <c r="EA4" s="55">
        <f t="shared" si="19"/>
        <v>48030</v>
      </c>
      <c r="EB4" s="55">
        <f t="shared" si="19"/>
        <v>48061</v>
      </c>
      <c r="EC4" s="55">
        <f t="shared" si="19"/>
        <v>48092</v>
      </c>
      <c r="ED4" s="55">
        <f t="shared" si="19"/>
        <v>48122</v>
      </c>
      <c r="EE4" s="55">
        <f t="shared" si="19"/>
        <v>48153</v>
      </c>
      <c r="EF4" s="55">
        <f t="shared" si="19"/>
        <v>48183</v>
      </c>
      <c r="EG4" s="55">
        <f t="shared" si="19"/>
        <v>48214</v>
      </c>
      <c r="EH4" s="55">
        <f t="shared" si="19"/>
        <v>48245</v>
      </c>
      <c r="EI4" s="55">
        <f t="shared" si="19"/>
        <v>48274</v>
      </c>
      <c r="EJ4" s="55">
        <f t="shared" si="19"/>
        <v>48305</v>
      </c>
      <c r="EK4" s="55">
        <f t="shared" si="19"/>
        <v>48335</v>
      </c>
      <c r="EL4" s="55">
        <f t="shared" si="19"/>
        <v>48366</v>
      </c>
      <c r="EM4" s="55">
        <f t="shared" si="19"/>
        <v>48396</v>
      </c>
      <c r="EN4" s="55">
        <f t="shared" si="19"/>
        <v>48427</v>
      </c>
      <c r="EO4" s="55">
        <f t="shared" si="19"/>
        <v>48458</v>
      </c>
      <c r="EP4" s="55">
        <f t="shared" si="19"/>
        <v>48488</v>
      </c>
      <c r="EQ4" s="55">
        <f t="shared" si="19"/>
        <v>48519</v>
      </c>
      <c r="ER4" s="55">
        <f t="shared" si="19"/>
        <v>48549</v>
      </c>
      <c r="ES4" s="55">
        <f t="shared" si="19"/>
        <v>48580</v>
      </c>
      <c r="ET4" s="55">
        <f t="shared" si="19"/>
        <v>48611</v>
      </c>
      <c r="EU4" s="55">
        <f t="shared" si="19"/>
        <v>48639</v>
      </c>
      <c r="EV4" s="55">
        <f t="shared" si="19"/>
        <v>48670</v>
      </c>
      <c r="EW4" s="55">
        <f t="shared" si="19"/>
        <v>48700</v>
      </c>
      <c r="EX4" s="55">
        <f t="shared" si="19"/>
        <v>48731</v>
      </c>
      <c r="EY4" s="55">
        <f t="shared" si="19"/>
        <v>48761</v>
      </c>
      <c r="EZ4" s="55">
        <f t="shared" si="19"/>
        <v>48792</v>
      </c>
      <c r="FA4" s="55">
        <f t="shared" si="19"/>
        <v>48823</v>
      </c>
      <c r="FB4" s="55">
        <f t="shared" si="19"/>
        <v>48853</v>
      </c>
      <c r="FC4" s="55">
        <f t="shared" si="19"/>
        <v>48884</v>
      </c>
      <c r="FD4" s="55">
        <f t="shared" si="19"/>
        <v>48914</v>
      </c>
      <c r="FE4" s="55">
        <f t="shared" si="19"/>
        <v>48945</v>
      </c>
      <c r="FF4" s="55">
        <f t="shared" si="19"/>
        <v>48976</v>
      </c>
      <c r="FG4" s="55">
        <f t="shared" si="19"/>
        <v>49004</v>
      </c>
      <c r="FH4" s="55">
        <f t="shared" si="19"/>
        <v>49035</v>
      </c>
      <c r="FI4" s="55">
        <f t="shared" si="19"/>
        <v>49065</v>
      </c>
      <c r="FJ4" s="55">
        <f t="shared" si="19"/>
        <v>49096</v>
      </c>
      <c r="FK4" s="55">
        <f t="shared" si="19"/>
        <v>49126</v>
      </c>
      <c r="FL4" s="55">
        <f t="shared" si="19"/>
        <v>49157</v>
      </c>
      <c r="FM4" s="55">
        <f t="shared" si="19"/>
        <v>49188</v>
      </c>
      <c r="FN4" s="55">
        <f t="shared" si="19"/>
        <v>49218</v>
      </c>
      <c r="FO4" s="55">
        <f t="shared" si="19"/>
        <v>49249</v>
      </c>
      <c r="FP4" s="55">
        <f t="shared" si="19"/>
        <v>49279</v>
      </c>
      <c r="FQ4" s="55">
        <f t="shared" si="19"/>
        <v>49310</v>
      </c>
      <c r="FR4" s="55">
        <f t="shared" si="19"/>
        <v>49341</v>
      </c>
      <c r="FS4" s="55">
        <f t="shared" si="19"/>
        <v>49369</v>
      </c>
      <c r="FT4" s="55">
        <f t="shared" si="19"/>
        <v>49400</v>
      </c>
      <c r="FU4" s="55">
        <f t="shared" si="19"/>
        <v>49430</v>
      </c>
      <c r="FV4" s="55">
        <f t="shared" si="19"/>
        <v>49461</v>
      </c>
      <c r="FW4" s="55">
        <f t="shared" si="19"/>
        <v>49491</v>
      </c>
      <c r="FX4" s="55">
        <f t="shared" si="19"/>
        <v>49522</v>
      </c>
      <c r="FY4" s="55">
        <f t="shared" si="19"/>
        <v>49553</v>
      </c>
      <c r="FZ4" s="55">
        <f t="shared" si="19"/>
        <v>49583</v>
      </c>
      <c r="GA4" s="55">
        <f t="shared" si="19"/>
        <v>49614</v>
      </c>
      <c r="GB4" s="55">
        <f t="shared" si="19"/>
        <v>49644</v>
      </c>
      <c r="GC4" s="55">
        <f t="shared" si="19"/>
        <v>49675</v>
      </c>
      <c r="GD4" s="55">
        <f t="shared" si="19"/>
        <v>49706</v>
      </c>
      <c r="GE4" s="55">
        <f t="shared" ref="GE4:IJ4" si="20">+EOMONTH(GD4,0)+1</f>
        <v>49735</v>
      </c>
      <c r="GF4" s="55">
        <f t="shared" si="20"/>
        <v>49766</v>
      </c>
      <c r="GG4" s="55">
        <f t="shared" si="20"/>
        <v>49796</v>
      </c>
      <c r="GH4" s="55">
        <f t="shared" si="20"/>
        <v>49827</v>
      </c>
      <c r="GI4" s="55">
        <f t="shared" si="20"/>
        <v>49857</v>
      </c>
      <c r="GJ4" s="55">
        <f t="shared" si="20"/>
        <v>49888</v>
      </c>
      <c r="GK4" s="55">
        <f t="shared" si="20"/>
        <v>49919</v>
      </c>
      <c r="GL4" s="55">
        <f t="shared" si="20"/>
        <v>49949</v>
      </c>
      <c r="GM4" s="55">
        <f t="shared" si="20"/>
        <v>49980</v>
      </c>
      <c r="GN4" s="55">
        <f t="shared" si="20"/>
        <v>50010</v>
      </c>
      <c r="GO4" s="55">
        <f t="shared" si="20"/>
        <v>50041</v>
      </c>
      <c r="GP4" s="55">
        <f t="shared" si="20"/>
        <v>50072</v>
      </c>
      <c r="GQ4" s="55">
        <f t="shared" si="20"/>
        <v>50100</v>
      </c>
      <c r="GR4" s="55">
        <f t="shared" si="20"/>
        <v>50131</v>
      </c>
      <c r="GS4" s="55">
        <f t="shared" si="20"/>
        <v>50161</v>
      </c>
      <c r="GT4" s="55">
        <f t="shared" si="20"/>
        <v>50192</v>
      </c>
      <c r="GU4" s="55">
        <f t="shared" si="20"/>
        <v>50222</v>
      </c>
      <c r="GV4" s="55">
        <f t="shared" si="20"/>
        <v>50253</v>
      </c>
      <c r="GW4" s="55">
        <f t="shared" si="20"/>
        <v>50284</v>
      </c>
      <c r="GX4" s="55">
        <f t="shared" si="20"/>
        <v>50314</v>
      </c>
      <c r="GY4" s="55">
        <f t="shared" si="20"/>
        <v>50345</v>
      </c>
      <c r="GZ4" s="55">
        <f t="shared" si="20"/>
        <v>50375</v>
      </c>
      <c r="HA4" s="55">
        <f t="shared" si="20"/>
        <v>50406</v>
      </c>
      <c r="HB4" s="55">
        <f t="shared" si="20"/>
        <v>50437</v>
      </c>
      <c r="HC4" s="55">
        <f t="shared" si="20"/>
        <v>50465</v>
      </c>
      <c r="HD4" s="55">
        <f t="shared" si="20"/>
        <v>50496</v>
      </c>
      <c r="HE4" s="55">
        <f t="shared" si="20"/>
        <v>50526</v>
      </c>
      <c r="HF4" s="55">
        <f t="shared" si="20"/>
        <v>50557</v>
      </c>
      <c r="HG4" s="55">
        <f t="shared" si="20"/>
        <v>50587</v>
      </c>
      <c r="HH4" s="55">
        <f t="shared" si="20"/>
        <v>50618</v>
      </c>
      <c r="HI4" s="55">
        <f t="shared" si="20"/>
        <v>50649</v>
      </c>
      <c r="HJ4" s="55">
        <f t="shared" si="20"/>
        <v>50679</v>
      </c>
      <c r="HK4" s="55">
        <f t="shared" si="20"/>
        <v>50710</v>
      </c>
      <c r="HL4" s="55">
        <f t="shared" si="20"/>
        <v>50740</v>
      </c>
      <c r="HM4" s="55">
        <f t="shared" si="20"/>
        <v>50771</v>
      </c>
      <c r="HN4" s="55">
        <f t="shared" si="20"/>
        <v>50802</v>
      </c>
      <c r="HO4" s="55">
        <f t="shared" si="20"/>
        <v>50830</v>
      </c>
      <c r="HP4" s="55">
        <f t="shared" si="20"/>
        <v>50861</v>
      </c>
      <c r="HQ4" s="55">
        <f t="shared" si="20"/>
        <v>50891</v>
      </c>
      <c r="HR4" s="55">
        <f t="shared" si="20"/>
        <v>50922</v>
      </c>
      <c r="HS4" s="55">
        <f t="shared" si="20"/>
        <v>50952</v>
      </c>
      <c r="HT4" s="55">
        <f t="shared" si="20"/>
        <v>50983</v>
      </c>
      <c r="HU4" s="55">
        <f t="shared" si="20"/>
        <v>51014</v>
      </c>
      <c r="HV4" s="55">
        <f t="shared" si="20"/>
        <v>51044</v>
      </c>
      <c r="HW4" s="55">
        <f t="shared" si="20"/>
        <v>51075</v>
      </c>
      <c r="HX4" s="55">
        <f t="shared" si="20"/>
        <v>51105</v>
      </c>
      <c r="HY4" s="55">
        <f t="shared" si="20"/>
        <v>51136</v>
      </c>
      <c r="HZ4" s="55">
        <f t="shared" si="20"/>
        <v>51167</v>
      </c>
      <c r="IA4" s="55">
        <f t="shared" si="20"/>
        <v>51196</v>
      </c>
      <c r="IB4" s="55">
        <f t="shared" si="20"/>
        <v>51227</v>
      </c>
      <c r="IC4" s="55">
        <f t="shared" si="20"/>
        <v>51257</v>
      </c>
      <c r="ID4" s="55">
        <f t="shared" si="20"/>
        <v>51288</v>
      </c>
      <c r="IE4" s="55">
        <f t="shared" si="20"/>
        <v>51318</v>
      </c>
      <c r="IF4" s="55">
        <f t="shared" si="20"/>
        <v>51349</v>
      </c>
      <c r="IG4" s="55">
        <f t="shared" si="20"/>
        <v>51380</v>
      </c>
      <c r="IH4" s="55">
        <f t="shared" si="20"/>
        <v>51410</v>
      </c>
      <c r="II4" s="55">
        <f t="shared" si="20"/>
        <v>51441</v>
      </c>
      <c r="IJ4" s="55">
        <f t="shared" si="20"/>
        <v>51471</v>
      </c>
      <c r="IK4" s="55">
        <f t="shared" ref="IK4" si="21">+EOMONTH(IJ4,0)+1</f>
        <v>51502</v>
      </c>
      <c r="IL4" s="55">
        <f t="shared" ref="IL4" si="22">+EOMONTH(IK4,0)+1</f>
        <v>51533</v>
      </c>
      <c r="IM4" s="55">
        <f t="shared" ref="IM4" si="23">+EOMONTH(IL4,0)+1</f>
        <v>51561</v>
      </c>
      <c r="IN4" s="55">
        <f t="shared" ref="IN4" si="24">+EOMONTH(IM4,0)+1</f>
        <v>51592</v>
      </c>
      <c r="IO4" s="55">
        <f t="shared" ref="IO4" si="25">+EOMONTH(IN4,0)+1</f>
        <v>51622</v>
      </c>
      <c r="IP4" s="55">
        <f t="shared" ref="IP4" si="26">+EOMONTH(IO4,0)+1</f>
        <v>51653</v>
      </c>
      <c r="IQ4" s="55">
        <f t="shared" ref="IQ4" si="27">+EOMONTH(IP4,0)+1</f>
        <v>51683</v>
      </c>
      <c r="IR4" s="55">
        <f t="shared" ref="IR4" si="28">+EOMONTH(IQ4,0)+1</f>
        <v>51714</v>
      </c>
      <c r="IS4" s="55">
        <f t="shared" ref="IS4" si="29">+EOMONTH(IR4,0)+1</f>
        <v>51745</v>
      </c>
      <c r="IT4" s="55">
        <f t="shared" ref="IT4" si="30">+EOMONTH(IS4,0)+1</f>
        <v>51775</v>
      </c>
      <c r="IU4" s="55">
        <f t="shared" ref="IU4" si="31">+EOMONTH(IT4,0)+1</f>
        <v>51806</v>
      </c>
      <c r="IV4" s="55">
        <f t="shared" ref="IV4" si="32">+EOMONTH(IU4,0)+1</f>
        <v>51836</v>
      </c>
      <c r="IW4" s="55">
        <f t="shared" ref="IW4" si="33">+EOMONTH(IV4,0)+1</f>
        <v>51867</v>
      </c>
      <c r="IX4" s="55">
        <f t="shared" ref="IX4" si="34">+EOMONTH(IW4,0)+1</f>
        <v>51898</v>
      </c>
      <c r="IY4" s="55">
        <f t="shared" ref="IY4" si="35">+EOMONTH(IX4,0)+1</f>
        <v>51926</v>
      </c>
      <c r="IZ4" s="55">
        <f t="shared" ref="IZ4" si="36">+EOMONTH(IY4,0)+1</f>
        <v>51957</v>
      </c>
      <c r="JA4" s="55">
        <f t="shared" ref="JA4" si="37">+EOMONTH(IZ4,0)+1</f>
        <v>51987</v>
      </c>
      <c r="JB4" s="55">
        <f t="shared" ref="JB4" si="38">+EOMONTH(JA4,0)+1</f>
        <v>52018</v>
      </c>
      <c r="JC4" s="55">
        <f t="shared" ref="JC4" si="39">+EOMONTH(JB4,0)+1</f>
        <v>52048</v>
      </c>
      <c r="JD4" s="55">
        <f t="shared" ref="JD4" si="40">+EOMONTH(JC4,0)+1</f>
        <v>52079</v>
      </c>
      <c r="JE4" s="55">
        <f t="shared" ref="JE4" si="41">+EOMONTH(JD4,0)+1</f>
        <v>52110</v>
      </c>
      <c r="JF4" s="55">
        <f t="shared" ref="JF4" si="42">+EOMONTH(JE4,0)+1</f>
        <v>52140</v>
      </c>
      <c r="JG4" s="55">
        <f t="shared" ref="JG4" si="43">+EOMONTH(JF4,0)+1</f>
        <v>52171</v>
      </c>
      <c r="JH4" s="55">
        <f t="shared" ref="JH4" si="44">+EOMONTH(JG4,0)+1</f>
        <v>52201</v>
      </c>
      <c r="JI4" s="55">
        <f t="shared" ref="JI4" si="45">+EOMONTH(JH4,0)+1</f>
        <v>52232</v>
      </c>
      <c r="JJ4" s="55">
        <f t="shared" ref="JJ4" si="46">+EOMONTH(JI4,0)+1</f>
        <v>52263</v>
      </c>
      <c r="JK4" s="55">
        <f t="shared" ref="JK4" si="47">+EOMONTH(JJ4,0)+1</f>
        <v>52291</v>
      </c>
      <c r="JL4" s="55">
        <f t="shared" ref="JL4" si="48">+EOMONTH(JK4,0)+1</f>
        <v>52322</v>
      </c>
      <c r="JM4" s="55">
        <f t="shared" ref="JM4" si="49">+EOMONTH(JL4,0)+1</f>
        <v>52352</v>
      </c>
      <c r="JN4" s="55">
        <f t="shared" ref="JN4" si="50">+EOMONTH(JM4,0)+1</f>
        <v>52383</v>
      </c>
      <c r="JO4" s="55">
        <f t="shared" ref="JO4" si="51">+EOMONTH(JN4,0)+1</f>
        <v>52413</v>
      </c>
      <c r="JP4" s="55">
        <f t="shared" ref="JP4" si="52">+EOMONTH(JO4,0)+1</f>
        <v>52444</v>
      </c>
      <c r="JQ4" s="55">
        <f t="shared" ref="JQ4" si="53">+EOMONTH(JP4,0)+1</f>
        <v>52475</v>
      </c>
      <c r="JR4" s="55">
        <f t="shared" ref="JR4" si="54">+EOMONTH(JQ4,0)+1</f>
        <v>52505</v>
      </c>
      <c r="JS4" s="55">
        <f t="shared" ref="JS4" si="55">+EOMONTH(JR4,0)+1</f>
        <v>52536</v>
      </c>
      <c r="JT4" s="55">
        <f t="shared" ref="JT4" si="56">+EOMONTH(JS4,0)+1</f>
        <v>52566</v>
      </c>
      <c r="JU4" s="55">
        <f t="shared" ref="JU4" si="57">+EOMONTH(JT4,0)+1</f>
        <v>52597</v>
      </c>
      <c r="JV4" s="55">
        <f t="shared" ref="JV4" si="58">+EOMONTH(JU4,0)+1</f>
        <v>52628</v>
      </c>
      <c r="JW4" s="55">
        <f t="shared" ref="JW4" si="59">+EOMONTH(JV4,0)+1</f>
        <v>52657</v>
      </c>
      <c r="JX4" s="55">
        <f t="shared" ref="JX4" si="60">+EOMONTH(JW4,0)+1</f>
        <v>52688</v>
      </c>
      <c r="JY4" s="55">
        <f t="shared" ref="JY4" si="61">+EOMONTH(JX4,0)+1</f>
        <v>52718</v>
      </c>
      <c r="JZ4" s="55">
        <f t="shared" ref="JZ4" si="62">+EOMONTH(JY4,0)+1</f>
        <v>52749</v>
      </c>
      <c r="KA4" s="55">
        <f t="shared" ref="KA4" si="63">+EOMONTH(JZ4,0)+1</f>
        <v>52779</v>
      </c>
      <c r="KB4" s="55">
        <f t="shared" ref="KB4" si="64">+EOMONTH(KA4,0)+1</f>
        <v>52810</v>
      </c>
      <c r="KC4" s="55">
        <f t="shared" ref="KC4" si="65">+EOMONTH(KB4,0)+1</f>
        <v>52841</v>
      </c>
      <c r="KD4" s="55">
        <f t="shared" ref="KD4" si="66">+EOMONTH(KC4,0)+1</f>
        <v>52871</v>
      </c>
      <c r="KE4" s="55">
        <f t="shared" ref="KE4" si="67">+EOMONTH(KD4,0)+1</f>
        <v>52902</v>
      </c>
      <c r="KF4" s="55">
        <f t="shared" ref="KF4" si="68">+EOMONTH(KE4,0)+1</f>
        <v>52932</v>
      </c>
      <c r="KG4" s="55">
        <f t="shared" ref="KG4" si="69">+EOMONTH(KF4,0)+1</f>
        <v>52963</v>
      </c>
      <c r="KH4" s="55">
        <f t="shared" ref="KH4" si="70">+EOMONTH(KG4,0)+1</f>
        <v>52994</v>
      </c>
      <c r="KI4" s="55">
        <f t="shared" ref="KI4" si="71">+EOMONTH(KH4,0)+1</f>
        <v>53022</v>
      </c>
      <c r="KJ4" s="55">
        <f t="shared" ref="KJ4" si="72">+EOMONTH(KI4,0)+1</f>
        <v>53053</v>
      </c>
      <c r="KK4" s="55">
        <f t="shared" ref="KK4" si="73">+EOMONTH(KJ4,0)+1</f>
        <v>53083</v>
      </c>
      <c r="KL4" s="55">
        <f t="shared" ref="KL4" si="74">+EOMONTH(KK4,0)+1</f>
        <v>53114</v>
      </c>
      <c r="KM4" s="55">
        <f t="shared" ref="KM4" si="75">+EOMONTH(KL4,0)+1</f>
        <v>53144</v>
      </c>
      <c r="KN4" s="55">
        <f t="shared" ref="KN4" si="76">+EOMONTH(KM4,0)+1</f>
        <v>53175</v>
      </c>
      <c r="KO4" s="55">
        <f t="shared" ref="KO4" si="77">+EOMONTH(KN4,0)+1</f>
        <v>53206</v>
      </c>
      <c r="KP4" s="55">
        <f t="shared" ref="KP4" si="78">+EOMONTH(KO4,0)+1</f>
        <v>53236</v>
      </c>
      <c r="KQ4" s="55">
        <f t="shared" ref="KQ4" si="79">+EOMONTH(KP4,0)+1</f>
        <v>53267</v>
      </c>
      <c r="KR4" s="55">
        <f t="shared" ref="KR4" si="80">+EOMONTH(KQ4,0)+1</f>
        <v>53297</v>
      </c>
      <c r="KS4" s="55">
        <f t="shared" ref="KS4" si="81">+EOMONTH(KR4,0)+1</f>
        <v>53328</v>
      </c>
      <c r="KT4" s="55">
        <f t="shared" ref="KT4" si="82">+EOMONTH(KS4,0)+1</f>
        <v>53359</v>
      </c>
      <c r="KU4" s="55">
        <f t="shared" ref="KU4" si="83">+EOMONTH(KT4,0)+1</f>
        <v>53387</v>
      </c>
      <c r="KV4" s="55">
        <f t="shared" ref="KV4" si="84">+EOMONTH(KU4,0)+1</f>
        <v>53418</v>
      </c>
      <c r="KW4" s="55">
        <f t="shared" ref="KW4" si="85">+EOMONTH(KV4,0)+1</f>
        <v>53448</v>
      </c>
      <c r="KX4" s="55">
        <f t="shared" ref="KX4" si="86">+EOMONTH(KW4,0)+1</f>
        <v>53479</v>
      </c>
      <c r="KY4" s="55">
        <f t="shared" ref="KY4" si="87">+EOMONTH(KX4,0)+1</f>
        <v>53509</v>
      </c>
      <c r="KZ4" s="55">
        <f t="shared" ref="KZ4" si="88">+EOMONTH(KY4,0)+1</f>
        <v>53540</v>
      </c>
      <c r="LA4" s="55">
        <f t="shared" ref="LA4" si="89">+EOMONTH(KZ4,0)+1</f>
        <v>53571</v>
      </c>
      <c r="LB4" s="55">
        <f t="shared" ref="LB4" si="90">+EOMONTH(LA4,0)+1</f>
        <v>53601</v>
      </c>
      <c r="LC4" s="55">
        <f t="shared" ref="LC4" si="91">+EOMONTH(LB4,0)+1</f>
        <v>53632</v>
      </c>
      <c r="LD4" s="55">
        <f t="shared" ref="LD4" si="92">+EOMONTH(LC4,0)+1</f>
        <v>53662</v>
      </c>
      <c r="LE4" s="55">
        <f t="shared" ref="LE4" si="93">+EOMONTH(LD4,0)+1</f>
        <v>53693</v>
      </c>
      <c r="LF4" s="55">
        <f t="shared" ref="LF4" si="94">+EOMONTH(LE4,0)+1</f>
        <v>53724</v>
      </c>
      <c r="LG4" s="55">
        <f t="shared" ref="LG4" si="95">+EOMONTH(LF4,0)+1</f>
        <v>53752</v>
      </c>
      <c r="LH4" s="55">
        <f t="shared" ref="LH4" si="96">+EOMONTH(LG4,0)+1</f>
        <v>53783</v>
      </c>
      <c r="LI4" s="55">
        <f t="shared" ref="LI4" si="97">+EOMONTH(LH4,0)+1</f>
        <v>53813</v>
      </c>
      <c r="LJ4" s="55">
        <f t="shared" ref="LJ4" si="98">+EOMONTH(LI4,0)+1</f>
        <v>53844</v>
      </c>
      <c r="LK4" s="55">
        <f t="shared" ref="LK4" si="99">+EOMONTH(LJ4,0)+1</f>
        <v>53874</v>
      </c>
      <c r="LL4" s="55">
        <f t="shared" ref="LL4" si="100">+EOMONTH(LK4,0)+1</f>
        <v>53905</v>
      </c>
      <c r="LM4" s="55">
        <f t="shared" ref="LM4" si="101">+EOMONTH(LL4,0)+1</f>
        <v>53936</v>
      </c>
      <c r="LN4" s="55">
        <f t="shared" ref="LN4" si="102">+EOMONTH(LM4,0)+1</f>
        <v>53966</v>
      </c>
      <c r="LO4" s="55">
        <f t="shared" ref="LO4" si="103">+EOMONTH(LN4,0)+1</f>
        <v>53997</v>
      </c>
      <c r="LP4" s="55">
        <f t="shared" ref="LP4" si="104">+EOMONTH(LO4,0)+1</f>
        <v>54027</v>
      </c>
      <c r="LQ4" s="55">
        <f t="shared" ref="LQ4" si="105">+EOMONTH(LP4,0)+1</f>
        <v>54058</v>
      </c>
      <c r="LR4" s="55">
        <f t="shared" ref="LR4" si="106">+EOMONTH(LQ4,0)+1</f>
        <v>54089</v>
      </c>
      <c r="LS4" s="55">
        <f t="shared" ref="LS4" si="107">+EOMONTH(LR4,0)+1</f>
        <v>54118</v>
      </c>
      <c r="LT4" s="55">
        <f t="shared" ref="LT4" si="108">+EOMONTH(LS4,0)+1</f>
        <v>54149</v>
      </c>
      <c r="LU4" s="55">
        <f t="shared" ref="LU4" si="109">+EOMONTH(LT4,0)+1</f>
        <v>54179</v>
      </c>
      <c r="LV4" s="55">
        <f t="shared" ref="LV4" si="110">+EOMONTH(LU4,0)+1</f>
        <v>54210</v>
      </c>
      <c r="LW4" s="55">
        <f t="shared" ref="LW4" si="111">+EOMONTH(LV4,0)+1</f>
        <v>54240</v>
      </c>
      <c r="LX4" s="55">
        <f t="shared" ref="LX4" si="112">+EOMONTH(LW4,0)+1</f>
        <v>54271</v>
      </c>
      <c r="LY4" s="55">
        <f t="shared" ref="LY4" si="113">+EOMONTH(LX4,0)+1</f>
        <v>54302</v>
      </c>
      <c r="LZ4" s="55">
        <f t="shared" ref="LZ4" si="114">+EOMONTH(LY4,0)+1</f>
        <v>54332</v>
      </c>
      <c r="MA4" s="55">
        <f t="shared" ref="MA4" si="115">+EOMONTH(LZ4,0)+1</f>
        <v>54363</v>
      </c>
      <c r="MB4" s="55">
        <f t="shared" ref="MB4" si="116">+EOMONTH(MA4,0)+1</f>
        <v>54393</v>
      </c>
      <c r="MC4" s="55">
        <f t="shared" ref="MC4" si="117">+EOMONTH(MB4,0)+1</f>
        <v>54424</v>
      </c>
      <c r="MD4" s="55">
        <f t="shared" ref="MD4" si="118">+EOMONTH(MC4,0)+1</f>
        <v>54455</v>
      </c>
      <c r="ME4" s="55">
        <f t="shared" ref="ME4" si="119">+EOMONTH(MD4,0)+1</f>
        <v>54483</v>
      </c>
      <c r="MF4" s="55">
        <f t="shared" ref="MF4" si="120">+EOMONTH(ME4,0)+1</f>
        <v>54514</v>
      </c>
      <c r="MG4" s="55">
        <f t="shared" ref="MG4" si="121">+EOMONTH(MF4,0)+1</f>
        <v>54544</v>
      </c>
      <c r="MH4" s="55">
        <f t="shared" ref="MH4" si="122">+EOMONTH(MG4,0)+1</f>
        <v>54575</v>
      </c>
      <c r="MI4" s="55">
        <f t="shared" ref="MI4" si="123">+EOMONTH(MH4,0)+1</f>
        <v>54605</v>
      </c>
      <c r="MJ4" s="55">
        <f t="shared" ref="MJ4" si="124">+EOMONTH(MI4,0)+1</f>
        <v>54636</v>
      </c>
      <c r="MK4" s="55">
        <f t="shared" ref="MK4" si="125">+EOMONTH(MJ4,0)+1</f>
        <v>54667</v>
      </c>
      <c r="ML4" s="55">
        <f t="shared" ref="ML4" si="126">+EOMONTH(MK4,0)+1</f>
        <v>54697</v>
      </c>
      <c r="MM4" s="55">
        <f t="shared" ref="MM4" si="127">+EOMONTH(ML4,0)+1</f>
        <v>54728</v>
      </c>
      <c r="MN4" s="55">
        <f t="shared" ref="MN4" si="128">+EOMONTH(MM4,0)+1</f>
        <v>54758</v>
      </c>
      <c r="MO4" s="55">
        <f t="shared" ref="MO4" si="129">+EOMONTH(MN4,0)+1</f>
        <v>54789</v>
      </c>
      <c r="MP4" s="55">
        <f t="shared" ref="MP4" si="130">+EOMONTH(MO4,0)+1</f>
        <v>54820</v>
      </c>
      <c r="MQ4" s="55">
        <f t="shared" ref="MQ4" si="131">+EOMONTH(MP4,0)+1</f>
        <v>54848</v>
      </c>
      <c r="MR4" s="55">
        <f t="shared" ref="MR4" si="132">+EOMONTH(MQ4,0)+1</f>
        <v>54879</v>
      </c>
      <c r="MS4" s="55">
        <f t="shared" ref="MS4" si="133">+EOMONTH(MR4,0)+1</f>
        <v>54909</v>
      </c>
      <c r="MT4" s="55">
        <f t="shared" ref="MT4" si="134">+EOMONTH(MS4,0)+1</f>
        <v>54940</v>
      </c>
      <c r="MU4" s="55">
        <f t="shared" ref="MU4" si="135">+EOMONTH(MT4,0)+1</f>
        <v>54970</v>
      </c>
      <c r="MV4" s="55">
        <f t="shared" ref="MV4" si="136">+EOMONTH(MU4,0)+1</f>
        <v>55001</v>
      </c>
      <c r="MW4" s="55">
        <f t="shared" ref="MW4" si="137">+EOMONTH(MV4,0)+1</f>
        <v>55032</v>
      </c>
      <c r="MX4" s="55">
        <f t="shared" ref="MX4" si="138">+EOMONTH(MW4,0)+1</f>
        <v>55062</v>
      </c>
      <c r="MY4" s="55">
        <f t="shared" ref="MY4" si="139">+EOMONTH(MX4,0)+1</f>
        <v>55093</v>
      </c>
      <c r="MZ4" s="55">
        <f t="shared" ref="MZ4" si="140">+EOMONTH(MY4,0)+1</f>
        <v>55123</v>
      </c>
      <c r="NA4" s="9"/>
      <c r="NB4" s="19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90"/>
      <c r="NX4" s="90"/>
      <c r="NY4" s="90"/>
      <c r="NZ4" s="90"/>
      <c r="OA4" s="90"/>
      <c r="OB4" s="90"/>
      <c r="OC4" s="90"/>
      <c r="OD4" s="90"/>
      <c r="OE4" s="90"/>
      <c r="OF4" s="90"/>
    </row>
    <row r="5" spans="2:16305" x14ac:dyDescent="0.25">
      <c r="D5" s="19" t="s">
        <v>90</v>
      </c>
      <c r="E5" s="56">
        <f>+Capacity_Charges!E10</f>
        <v>63880.389809999993</v>
      </c>
      <c r="F5" s="56">
        <f>+Capacity_Charges!F10</f>
        <v>63880.389809999993</v>
      </c>
      <c r="G5" s="56">
        <f>+Capacity_Charges!G10</f>
        <v>63880.389809999993</v>
      </c>
      <c r="H5" s="56">
        <f>+Capacity_Charges!H10</f>
        <v>63880.389809999993</v>
      </c>
      <c r="I5" s="56">
        <f>+Capacity_Charges!I10</f>
        <v>63880.389809999993</v>
      </c>
      <c r="J5" s="56">
        <f>+Capacity_Charges!J10</f>
        <v>61572.155149999999</v>
      </c>
      <c r="K5" s="56">
        <f>+Capacity_Charges!K10</f>
        <v>61572.155149999999</v>
      </c>
      <c r="L5" s="56">
        <f>+Capacity_Charges!L10</f>
        <v>61572.155149999999</v>
      </c>
      <c r="M5" s="56">
        <f>+Capacity_Charges!M10</f>
        <v>61572.155149999999</v>
      </c>
      <c r="N5" s="56">
        <f>+Capacity_Charges!N10</f>
        <v>61572.155149999999</v>
      </c>
      <c r="O5" s="56">
        <f>+Capacity_Charges!O10</f>
        <v>61572.155149999999</v>
      </c>
      <c r="P5" s="56">
        <f>+Capacity_Charges!P10</f>
        <v>61572.155149999999</v>
      </c>
      <c r="Q5" s="56">
        <f>+Capacity_Charges!Q10</f>
        <v>99601.1154910076</v>
      </c>
      <c r="R5" s="56">
        <f>+Capacity_Charges!R10</f>
        <v>99601.1154910076</v>
      </c>
      <c r="S5" s="56">
        <f>+Capacity_Charges!S10</f>
        <v>99601.1154910076</v>
      </c>
      <c r="T5" s="56">
        <f>+Capacity_Charges!T10</f>
        <v>99601.1154910076</v>
      </c>
      <c r="U5" s="56">
        <f>+Capacity_Charges!U10</f>
        <v>99601.1154910076</v>
      </c>
      <c r="V5" s="56">
        <f>+Capacity_Charges!V10</f>
        <v>64829.331395143075</v>
      </c>
      <c r="W5" s="56">
        <f>+Capacity_Charges!W10</f>
        <v>64829.331395143075</v>
      </c>
      <c r="X5" s="56">
        <f>+Capacity_Charges!X10</f>
        <v>64829.331395143075</v>
      </c>
      <c r="Y5" s="56">
        <f>+Capacity_Charges!Y10</f>
        <v>64829.331395143075</v>
      </c>
      <c r="Z5" s="56">
        <f>+Capacity_Charges!Z10</f>
        <v>64829.331395143075</v>
      </c>
      <c r="AA5" s="56">
        <f>+Capacity_Charges!AA10</f>
        <v>64829.331395143075</v>
      </c>
      <c r="AB5" s="56">
        <f>+Capacity_Charges!AB10</f>
        <v>64829.331395143075</v>
      </c>
      <c r="AC5" s="56">
        <f>+Capacity_Charges!AC10</f>
        <v>64829.331395143075</v>
      </c>
      <c r="AD5" s="56">
        <f>+Capacity_Charges!AD10</f>
        <v>64829.331395143075</v>
      </c>
      <c r="AE5" s="56">
        <f>+Capacity_Charges!AE10</f>
        <v>64829.331395143075</v>
      </c>
      <c r="AF5" s="56">
        <f>+Capacity_Charges!AF10</f>
        <v>64829.331395143075</v>
      </c>
      <c r="AG5" s="56">
        <f>+Capacity_Charges!AG10</f>
        <v>64829.331395143075</v>
      </c>
      <c r="AH5" s="56">
        <f>+Capacity_Charges!AH10</f>
        <v>35515.622521053636</v>
      </c>
      <c r="AI5" s="56">
        <f>+Capacity_Charges!AI10</f>
        <v>35515.622521053636</v>
      </c>
      <c r="AJ5" s="56">
        <f>+Capacity_Charges!AJ10</f>
        <v>35515.622521053636</v>
      </c>
      <c r="AK5" s="56">
        <f>+Capacity_Charges!AK10</f>
        <v>35515.622521053636</v>
      </c>
      <c r="AL5" s="56">
        <f>+Capacity_Charges!AL10</f>
        <v>35515.622521053636</v>
      </c>
      <c r="AM5" s="56">
        <f>+Capacity_Charges!AM10</f>
        <v>35515.622521053636</v>
      </c>
      <c r="AN5" s="56">
        <f>+Capacity_Charges!AN10</f>
        <v>35515.622521053636</v>
      </c>
      <c r="AO5" s="56">
        <f>+Capacity_Charges!AO10</f>
        <v>35515.622521053636</v>
      </c>
      <c r="AP5" s="56">
        <f>+Capacity_Charges!AP10</f>
        <v>35515.622521053636</v>
      </c>
      <c r="AQ5" s="56">
        <f>+Capacity_Charges!AQ10</f>
        <v>35515.622521053636</v>
      </c>
      <c r="AR5" s="56">
        <f>+Capacity_Charges!AR10</f>
        <v>35515.622521053636</v>
      </c>
      <c r="AS5" s="56">
        <f>+Capacity_Charges!AS10</f>
        <v>35515.622521053636</v>
      </c>
      <c r="AT5" s="56">
        <f>+Capacity_Charges!AT10</f>
        <v>49209.387976335151</v>
      </c>
      <c r="AU5" s="56">
        <f>+Capacity_Charges!AU10</f>
        <v>49209.387976335151</v>
      </c>
      <c r="AV5" s="56">
        <f>+Capacity_Charges!AV10</f>
        <v>49209.387976335151</v>
      </c>
      <c r="AW5" s="56">
        <f>+Capacity_Charges!AW10</f>
        <v>49209.387976335151</v>
      </c>
      <c r="AX5" s="56">
        <f>+Capacity_Charges!AX10</f>
        <v>49209.387976335151</v>
      </c>
      <c r="AY5" s="56">
        <f>+Capacity_Charges!AY10</f>
        <v>49209.387976335151</v>
      </c>
      <c r="AZ5" s="56">
        <f>+Capacity_Charges!AZ10</f>
        <v>49209.387976335151</v>
      </c>
      <c r="BA5" s="56">
        <f>+Capacity_Charges!BA10</f>
        <v>49209.387976335151</v>
      </c>
      <c r="BB5" s="56">
        <f>+Capacity_Charges!BB10</f>
        <v>49209.387976335151</v>
      </c>
      <c r="BC5" s="56">
        <f>+Capacity_Charges!BC10</f>
        <v>49209.387976335151</v>
      </c>
      <c r="BD5" s="56">
        <f>+Capacity_Charges!BD10</f>
        <v>49209.387976335151</v>
      </c>
      <c r="BE5" s="56">
        <f>+Capacity_Charges!BE10</f>
        <v>49209.387976335151</v>
      </c>
      <c r="BF5" s="56">
        <f>+Capacity_Charges!BF10</f>
        <v>23264.613688328573</v>
      </c>
      <c r="BG5" s="56">
        <f>+Capacity_Charges!BG10</f>
        <v>23264.613688328573</v>
      </c>
      <c r="BH5" s="56">
        <f>+Capacity_Charges!BH10</f>
        <v>23264.613688328573</v>
      </c>
      <c r="BI5" s="56">
        <f>+Capacity_Charges!BI10</f>
        <v>23264.613688328573</v>
      </c>
      <c r="BJ5" s="56">
        <f>+Capacity_Charges!BJ10</f>
        <v>23264.613688328573</v>
      </c>
      <c r="BK5" s="56">
        <f>+Capacity_Charges!BK10</f>
        <v>23264.613688328573</v>
      </c>
      <c r="BL5" s="56">
        <f>+Capacity_Charges!BL10</f>
        <v>23264.613688328573</v>
      </c>
      <c r="BM5" s="56">
        <f>+Capacity_Charges!BM10</f>
        <v>23264.613688328573</v>
      </c>
      <c r="BN5" s="56">
        <f>+Capacity_Charges!BN10</f>
        <v>23264.613688328573</v>
      </c>
      <c r="BO5" s="56">
        <f>+Capacity_Charges!BO10</f>
        <v>23264.613688328573</v>
      </c>
      <c r="BP5" s="56">
        <f>+Capacity_Charges!BP10</f>
        <v>23264.613688328573</v>
      </c>
      <c r="BQ5" s="56">
        <f>+Capacity_Charges!BQ10</f>
        <v>23264.613688328573</v>
      </c>
      <c r="BR5" s="56">
        <f>+Capacity_Charges!BR10</f>
        <v>31080.723025362124</v>
      </c>
      <c r="BS5" s="56">
        <f>+Capacity_Charges!BS10</f>
        <v>31080.723025362124</v>
      </c>
      <c r="BT5" s="56">
        <f>+Capacity_Charges!BT10</f>
        <v>31080.723025362124</v>
      </c>
      <c r="BU5" s="56">
        <f>+Capacity_Charges!BU10</f>
        <v>31080.723025362124</v>
      </c>
      <c r="BV5" s="56">
        <f>+Capacity_Charges!BV10</f>
        <v>31080.723025362124</v>
      </c>
      <c r="BW5" s="56">
        <f>+Capacity_Charges!BW10</f>
        <v>31080.723025362124</v>
      </c>
      <c r="BX5" s="56">
        <f>+Capacity_Charges!BX10</f>
        <v>31080.723025362124</v>
      </c>
      <c r="BY5" s="56">
        <f>+Capacity_Charges!BY10</f>
        <v>31080.723025362124</v>
      </c>
      <c r="BZ5" s="56">
        <f>+Capacity_Charges!BZ10</f>
        <v>31080.723025362124</v>
      </c>
      <c r="CA5" s="56">
        <f>+Capacity_Charges!CA10</f>
        <v>31080.723025362124</v>
      </c>
      <c r="CB5" s="56">
        <f>+Capacity_Charges!CB10</f>
        <v>31080.723025362124</v>
      </c>
      <c r="CC5" s="56">
        <f>+Capacity_Charges!CC10</f>
        <v>31080.723025362124</v>
      </c>
      <c r="CD5" s="56">
        <f>+Capacity_Charges!CD10</f>
        <v>37724.507367096448</v>
      </c>
      <c r="CE5" s="56">
        <f>+Capacity_Charges!CE10</f>
        <v>37724.507367096448</v>
      </c>
      <c r="CF5" s="56">
        <f>+Capacity_Charges!CF10</f>
        <v>37724.507367096448</v>
      </c>
      <c r="CG5" s="56">
        <f>+Capacity_Charges!CG10</f>
        <v>37724.507367096448</v>
      </c>
      <c r="CH5" s="56">
        <f>+Capacity_Charges!CH10</f>
        <v>37724.507367096448</v>
      </c>
      <c r="CI5" s="56">
        <f>+Capacity_Charges!CI10</f>
        <v>37724.507367096448</v>
      </c>
      <c r="CJ5" s="56">
        <f>+Capacity_Charges!CJ10</f>
        <v>37724.507367096448</v>
      </c>
      <c r="CK5" s="56">
        <f>+Capacity_Charges!CK10</f>
        <v>37724.507367096448</v>
      </c>
      <c r="CL5" s="56">
        <f>+Capacity_Charges!CL10</f>
        <v>37724.507367096448</v>
      </c>
      <c r="CM5" s="56">
        <f>+Capacity_Charges!CM10</f>
        <v>37724.507367096448</v>
      </c>
      <c r="CN5" s="56">
        <f>+Capacity_Charges!CN10</f>
        <v>37724.507367096448</v>
      </c>
      <c r="CO5" s="56">
        <f>+Capacity_Charges!CO10</f>
        <v>37724.507367096448</v>
      </c>
      <c r="CP5" s="56">
        <f>+Capacity_Charges!CP10</f>
        <v>45249.641727804512</v>
      </c>
      <c r="CQ5" s="56">
        <f>+Capacity_Charges!CQ10</f>
        <v>45249.641727804512</v>
      </c>
      <c r="CR5" s="56">
        <f>+Capacity_Charges!CR10</f>
        <v>45249.641727804512</v>
      </c>
      <c r="CS5" s="56">
        <f>+Capacity_Charges!CS10</f>
        <v>45249.641727804512</v>
      </c>
      <c r="CT5" s="56">
        <f>+Capacity_Charges!CT10</f>
        <v>45249.641727804512</v>
      </c>
      <c r="CU5" s="56">
        <f>+Capacity_Charges!CU10</f>
        <v>45249.641727804512</v>
      </c>
      <c r="CV5" s="56">
        <f>+Capacity_Charges!CV10</f>
        <v>45249.641727804512</v>
      </c>
      <c r="CW5" s="56">
        <f>+Capacity_Charges!CW10</f>
        <v>45249.641727804512</v>
      </c>
      <c r="CX5" s="56">
        <f>+Capacity_Charges!CX10</f>
        <v>45249.641727804512</v>
      </c>
      <c r="CY5" s="56">
        <f>+Capacity_Charges!CY10</f>
        <v>45249.641727804512</v>
      </c>
      <c r="CZ5" s="56">
        <f>+Capacity_Charges!CZ10</f>
        <v>45249.641727804512</v>
      </c>
      <c r="DA5" s="56">
        <f>+Capacity_Charges!DA10</f>
        <v>45249.641727804512</v>
      </c>
      <c r="DB5" s="56">
        <f>+Capacity_Charges!DB10</f>
        <v>47258.212004645182</v>
      </c>
      <c r="DC5" s="56">
        <f>+Capacity_Charges!DC10</f>
        <v>47258.212004645182</v>
      </c>
      <c r="DD5" s="56">
        <f>+Capacity_Charges!DD10</f>
        <v>47258.212004645182</v>
      </c>
      <c r="DE5" s="56">
        <f>+Capacity_Charges!DE10</f>
        <v>47258.212004645182</v>
      </c>
      <c r="DF5" s="56">
        <f>+Capacity_Charges!DF10</f>
        <v>47258.212004645182</v>
      </c>
      <c r="DG5" s="56">
        <f>+Capacity_Charges!DG10</f>
        <v>47258.212004645182</v>
      </c>
      <c r="DH5" s="56">
        <f>+Capacity_Charges!DH10</f>
        <v>47258.212004645182</v>
      </c>
      <c r="DI5" s="56">
        <f>+Capacity_Charges!DI10</f>
        <v>47258.212004645182</v>
      </c>
      <c r="DJ5" s="56">
        <f>+Capacity_Charges!DJ10</f>
        <v>47258.212004645182</v>
      </c>
      <c r="DK5" s="56">
        <f>+Capacity_Charges!DK10</f>
        <v>47258.212004645182</v>
      </c>
      <c r="DL5" s="56">
        <f>+Capacity_Charges!DL10</f>
        <v>47258.212004645182</v>
      </c>
      <c r="DM5" s="56">
        <f>+Capacity_Charges!DM10</f>
        <v>47258.212004645182</v>
      </c>
      <c r="DN5" s="56">
        <f>+Capacity_Charges!DN10</f>
        <v>48405.105955654319</v>
      </c>
      <c r="DO5" s="56">
        <f>+Capacity_Charges!DO10</f>
        <v>48405.105955654319</v>
      </c>
      <c r="DP5" s="56">
        <f>+Capacity_Charges!DP10</f>
        <v>48405.105955654319</v>
      </c>
      <c r="DQ5" s="56">
        <f>+Capacity_Charges!DQ10</f>
        <v>48405.105955654319</v>
      </c>
      <c r="DR5" s="56">
        <f>+Capacity_Charges!DR10</f>
        <v>48405.105955654319</v>
      </c>
      <c r="DS5" s="56">
        <f>+Capacity_Charges!DS10</f>
        <v>48405.105955654319</v>
      </c>
      <c r="DT5" s="56">
        <f>+Capacity_Charges!DT10</f>
        <v>48405.105955654319</v>
      </c>
      <c r="DU5" s="56">
        <f>+Capacity_Charges!DU10</f>
        <v>48405.105955654319</v>
      </c>
      <c r="DV5" s="56">
        <f>+Capacity_Charges!DV10</f>
        <v>48405.105955654319</v>
      </c>
      <c r="DW5" s="56">
        <f>+Capacity_Charges!DW10</f>
        <v>48405.105955654319</v>
      </c>
      <c r="DX5" s="56">
        <f>+Capacity_Charges!DX10</f>
        <v>48405.105955654319</v>
      </c>
      <c r="DY5" s="56">
        <f>+Capacity_Charges!DY10</f>
        <v>48405.105955654319</v>
      </c>
      <c r="DZ5" s="56">
        <f>+Capacity_Charges!DZ10</f>
        <v>49783.782951988287</v>
      </c>
      <c r="EA5" s="56">
        <f>+Capacity_Charges!EA10</f>
        <v>49783.782951988287</v>
      </c>
      <c r="EB5" s="56">
        <f>+Capacity_Charges!EB10</f>
        <v>49783.782951988287</v>
      </c>
      <c r="EC5" s="56">
        <f>+Capacity_Charges!EC10</f>
        <v>49783.782951988287</v>
      </c>
      <c r="ED5" s="56">
        <f>+Capacity_Charges!ED10</f>
        <v>49783.782951988287</v>
      </c>
      <c r="EE5" s="56">
        <f>+Capacity_Charges!EE10</f>
        <v>49783.782951988287</v>
      </c>
      <c r="EF5" s="56">
        <f>+Capacity_Charges!EF10</f>
        <v>49783.782951988287</v>
      </c>
      <c r="EG5" s="56">
        <f>+Capacity_Charges!EG10</f>
        <v>49783.782951988287</v>
      </c>
      <c r="EH5" s="56">
        <f>+Capacity_Charges!EH10</f>
        <v>49783.782951988287</v>
      </c>
      <c r="EI5" s="56">
        <f>+Capacity_Charges!EI10</f>
        <v>49783.782951988287</v>
      </c>
      <c r="EJ5" s="56">
        <f>+Capacity_Charges!EJ10</f>
        <v>49783.782951988287</v>
      </c>
      <c r="EK5" s="56">
        <f>+Capacity_Charges!EK10</f>
        <v>49783.782951988287</v>
      </c>
      <c r="EL5" s="56">
        <f>+Capacity_Charges!EL10</f>
        <v>51540.6120752309</v>
      </c>
      <c r="EM5" s="56">
        <f>+Capacity_Charges!EM10</f>
        <v>51540.6120752309</v>
      </c>
      <c r="EN5" s="56">
        <f>+Capacity_Charges!EN10</f>
        <v>51540.6120752309</v>
      </c>
      <c r="EO5" s="56">
        <f>+Capacity_Charges!EO10</f>
        <v>51540.6120752309</v>
      </c>
      <c r="EP5" s="56">
        <f>+Capacity_Charges!EP10</f>
        <v>51540.6120752309</v>
      </c>
      <c r="EQ5" s="56">
        <f>+Capacity_Charges!EQ10</f>
        <v>51540.6120752309</v>
      </c>
      <c r="ER5" s="56">
        <f>+Capacity_Charges!ER10</f>
        <v>51540.6120752309</v>
      </c>
      <c r="ES5" s="56">
        <f>+Capacity_Charges!ES10</f>
        <v>51540.6120752309</v>
      </c>
      <c r="ET5" s="56">
        <f>+Capacity_Charges!ET10</f>
        <v>51540.6120752309</v>
      </c>
      <c r="EU5" s="56">
        <f>+Capacity_Charges!EU10</f>
        <v>51540.6120752309</v>
      </c>
      <c r="EV5" s="56">
        <f>+Capacity_Charges!EV10</f>
        <v>51540.6120752309</v>
      </c>
      <c r="EW5" s="56">
        <f>+Capacity_Charges!EW10</f>
        <v>51540.6120752309</v>
      </c>
      <c r="EX5" s="56">
        <f>+Capacity_Charges!EX10</f>
        <v>53417.341058806589</v>
      </c>
      <c r="EY5" s="56">
        <f>+Capacity_Charges!EY10</f>
        <v>53417.341058806589</v>
      </c>
      <c r="EZ5" s="56">
        <f>+Capacity_Charges!EZ10</f>
        <v>53417.341058806589</v>
      </c>
      <c r="FA5" s="56">
        <f>+Capacity_Charges!FA10</f>
        <v>53417.341058806589</v>
      </c>
      <c r="FB5" s="56">
        <f>+Capacity_Charges!FB10</f>
        <v>53417.341058806589</v>
      </c>
      <c r="FC5" s="56">
        <f>+Capacity_Charges!FC10</f>
        <v>53417.341058806589</v>
      </c>
      <c r="FD5" s="56">
        <f>+Capacity_Charges!FD10</f>
        <v>53417.341058806589</v>
      </c>
      <c r="FE5" s="56">
        <f>+Capacity_Charges!FE10</f>
        <v>53417.341058806589</v>
      </c>
      <c r="FF5" s="56">
        <f>+Capacity_Charges!FF10</f>
        <v>53417.341058806589</v>
      </c>
      <c r="FG5" s="56">
        <f>+Capacity_Charges!FG10</f>
        <v>53417.341058806589</v>
      </c>
      <c r="FH5" s="56">
        <f>+Capacity_Charges!FH10</f>
        <v>53417.341058806589</v>
      </c>
      <c r="FI5" s="56">
        <f>+Capacity_Charges!FI10</f>
        <v>53417.341058806589</v>
      </c>
      <c r="FJ5" s="56">
        <f>+Capacity_Charges!FJ10</f>
        <v>55219.72466958181</v>
      </c>
      <c r="FK5" s="56">
        <f>+Capacity_Charges!FK10</f>
        <v>55219.72466958181</v>
      </c>
      <c r="FL5" s="56">
        <f>+Capacity_Charges!FL10</f>
        <v>55219.72466958181</v>
      </c>
      <c r="FM5" s="56">
        <f>+Capacity_Charges!FM10</f>
        <v>55219.72466958181</v>
      </c>
      <c r="FN5" s="56">
        <f>+Capacity_Charges!FN10</f>
        <v>55219.72466958181</v>
      </c>
      <c r="FO5" s="56">
        <f>+Capacity_Charges!FO10</f>
        <v>55219.72466958181</v>
      </c>
      <c r="FP5" s="56">
        <f>+Capacity_Charges!FP10</f>
        <v>55219.72466958181</v>
      </c>
      <c r="FQ5" s="56">
        <f>+Capacity_Charges!FQ10</f>
        <v>55219.72466958181</v>
      </c>
      <c r="FR5" s="56">
        <f>+Capacity_Charges!FR10</f>
        <v>55219.72466958181</v>
      </c>
      <c r="FS5" s="56">
        <f>+Capacity_Charges!FS10</f>
        <v>55219.72466958181</v>
      </c>
      <c r="FT5" s="56">
        <f>+Capacity_Charges!FT10</f>
        <v>55219.72466958181</v>
      </c>
      <c r="FU5" s="56">
        <f>+Capacity_Charges!FU10</f>
        <v>55219.72466958181</v>
      </c>
      <c r="FV5" s="56">
        <f>+Capacity_Charges!FV10</f>
        <v>56966.719456474282</v>
      </c>
      <c r="FW5" s="56">
        <f>+Capacity_Charges!FW10</f>
        <v>56966.719456474282</v>
      </c>
      <c r="FX5" s="56">
        <f>+Capacity_Charges!FX10</f>
        <v>56966.719456474282</v>
      </c>
      <c r="FY5" s="56">
        <f>+Capacity_Charges!FY10</f>
        <v>56966.719456474282</v>
      </c>
      <c r="FZ5" s="56">
        <f>+Capacity_Charges!FZ10</f>
        <v>56966.719456474282</v>
      </c>
      <c r="GA5" s="56">
        <f>+Capacity_Charges!GA10</f>
        <v>56966.719456474282</v>
      </c>
      <c r="GB5" s="56">
        <f>+Capacity_Charges!GB10</f>
        <v>56966.719456474282</v>
      </c>
      <c r="GC5" s="56">
        <f>+Capacity_Charges!GC10</f>
        <v>56966.719456474282</v>
      </c>
      <c r="GD5" s="56">
        <f>+Capacity_Charges!GD10</f>
        <v>56966.719456474282</v>
      </c>
      <c r="GE5" s="56">
        <f>+Capacity_Charges!GE10</f>
        <v>56966.719456474282</v>
      </c>
      <c r="GF5" s="56">
        <f>+Capacity_Charges!GF10</f>
        <v>56966.719456474282</v>
      </c>
      <c r="GG5" s="56">
        <f>+Capacity_Charges!GG10</f>
        <v>56966.719456474282</v>
      </c>
      <c r="GH5" s="56">
        <f>+Capacity_Charges!GH10</f>
        <v>58852.974648406656</v>
      </c>
      <c r="GI5" s="56">
        <f>+Capacity_Charges!GI10</f>
        <v>58852.974648406656</v>
      </c>
      <c r="GJ5" s="56">
        <f>+Capacity_Charges!GJ10</f>
        <v>58852.974648406656</v>
      </c>
      <c r="GK5" s="56">
        <f>+Capacity_Charges!GK10</f>
        <v>58852.974648406656</v>
      </c>
      <c r="GL5" s="56">
        <f>+Capacity_Charges!GL10</f>
        <v>58852.974648406656</v>
      </c>
      <c r="GM5" s="56">
        <f>+Capacity_Charges!GM10</f>
        <v>58852.974648406656</v>
      </c>
      <c r="GN5" s="56">
        <f>+Capacity_Charges!GN10</f>
        <v>58852.974648406656</v>
      </c>
      <c r="GO5" s="56">
        <f>+Capacity_Charges!GO10</f>
        <v>58852.974648406656</v>
      </c>
      <c r="GP5" s="56">
        <f>+Capacity_Charges!GP10</f>
        <v>58852.974648406656</v>
      </c>
      <c r="GQ5" s="56">
        <f>+Capacity_Charges!GQ10</f>
        <v>58852.974648406656</v>
      </c>
      <c r="GR5" s="56">
        <f>+Capacity_Charges!GR10</f>
        <v>58852.974648406656</v>
      </c>
      <c r="GS5" s="56">
        <f>+Capacity_Charges!GS10</f>
        <v>58852.974648406656</v>
      </c>
      <c r="GT5" s="56">
        <f>+Capacity_Charges!GT10</f>
        <v>60855.736839734331</v>
      </c>
      <c r="GU5" s="56">
        <f>+Capacity_Charges!GU10</f>
        <v>60855.736839734331</v>
      </c>
      <c r="GV5" s="56">
        <f>+Capacity_Charges!GV10</f>
        <v>60855.736839734331</v>
      </c>
      <c r="GW5" s="56">
        <f>+Capacity_Charges!GW10</f>
        <v>60855.736839734331</v>
      </c>
      <c r="GX5" s="56">
        <f>+Capacity_Charges!GX10</f>
        <v>60855.736839734331</v>
      </c>
      <c r="GY5" s="56">
        <f>+Capacity_Charges!GY10</f>
        <v>60855.736839734331</v>
      </c>
      <c r="GZ5" s="56">
        <f>+Capacity_Charges!GZ10</f>
        <v>60855.736839734331</v>
      </c>
      <c r="HA5" s="56">
        <f>+Capacity_Charges!HA10</f>
        <v>60855.736839734331</v>
      </c>
      <c r="HB5" s="56">
        <f>+Capacity_Charges!HB10</f>
        <v>60855.736839734331</v>
      </c>
      <c r="HC5" s="56">
        <f>+Capacity_Charges!HC10</f>
        <v>60855.736839734331</v>
      </c>
      <c r="HD5" s="56">
        <f>+Capacity_Charges!HD10</f>
        <v>60855.736839734331</v>
      </c>
      <c r="HE5" s="56">
        <f>+Capacity_Charges!HE10</f>
        <v>60855.736839734331</v>
      </c>
      <c r="HF5" s="56">
        <f>+Capacity_Charges!HF10</f>
        <v>62911.531936787651</v>
      </c>
      <c r="HG5" s="56">
        <f>+Capacity_Charges!HG10</f>
        <v>62911.531936787651</v>
      </c>
      <c r="HH5" s="56">
        <f>+Capacity_Charges!HH10</f>
        <v>62911.531936787651</v>
      </c>
      <c r="HI5" s="56">
        <f>+Capacity_Charges!HI10</f>
        <v>62911.531936787651</v>
      </c>
      <c r="HJ5" s="56">
        <f>+Capacity_Charges!HJ10</f>
        <v>62911.531936787651</v>
      </c>
      <c r="HK5" s="56">
        <f>+Capacity_Charges!HK10</f>
        <v>62911.531936787651</v>
      </c>
      <c r="HL5" s="56">
        <f>+Capacity_Charges!HL10</f>
        <v>62911.531936787651</v>
      </c>
      <c r="HM5" s="56">
        <f>+Capacity_Charges!HM10</f>
        <v>62911.531936787651</v>
      </c>
      <c r="HN5" s="56">
        <f>+Capacity_Charges!HN10</f>
        <v>62911.531936787651</v>
      </c>
      <c r="HO5" s="56">
        <f>+Capacity_Charges!HO10</f>
        <v>62911.531936787651</v>
      </c>
      <c r="HP5" s="56">
        <f>+Capacity_Charges!HP10</f>
        <v>62911.531936787651</v>
      </c>
      <c r="HQ5" s="56">
        <f>+Capacity_Charges!HQ10</f>
        <v>62911.531936787651</v>
      </c>
      <c r="HR5" s="56">
        <f>+Capacity_Charges!HR10</f>
        <v>65004.065278979666</v>
      </c>
      <c r="HS5" s="56">
        <f>+Capacity_Charges!HS10</f>
        <v>65004.065278979666</v>
      </c>
      <c r="HT5" s="56">
        <f>+Capacity_Charges!HT10</f>
        <v>65004.065278979666</v>
      </c>
      <c r="HU5" s="56">
        <f>+Capacity_Charges!HU10</f>
        <v>65004.065278979666</v>
      </c>
      <c r="HV5" s="56">
        <f>+Capacity_Charges!HV10</f>
        <v>65004.065278979666</v>
      </c>
      <c r="HW5" s="56">
        <f>+Capacity_Charges!HW10</f>
        <v>65004.065278979666</v>
      </c>
      <c r="HX5" s="56">
        <f>+Capacity_Charges!HX10</f>
        <v>65004.065278979666</v>
      </c>
      <c r="HY5" s="56">
        <f>+Capacity_Charges!HY10</f>
        <v>65004.065278979666</v>
      </c>
      <c r="HZ5" s="56">
        <f>+Capacity_Charges!HZ10</f>
        <v>65004.065278979666</v>
      </c>
      <c r="IA5" s="56">
        <f>+Capacity_Charges!IA10</f>
        <v>65004.065278979666</v>
      </c>
      <c r="IB5" s="56">
        <f>+Capacity_Charges!IB10</f>
        <v>65004.065278979666</v>
      </c>
      <c r="IC5" s="56">
        <f>+Capacity_Charges!IC10</f>
        <v>65004.065278979666</v>
      </c>
      <c r="ID5" s="56">
        <f>+Capacity_Charges!ID10</f>
        <v>67160.014770100097</v>
      </c>
      <c r="IE5" s="56">
        <f>+Capacity_Charges!IE10</f>
        <v>67160.014770100097</v>
      </c>
      <c r="IF5" s="56">
        <f>+Capacity_Charges!IF10</f>
        <v>67160.014770100097</v>
      </c>
      <c r="IG5" s="56">
        <f>+Capacity_Charges!IG10</f>
        <v>67160.014770100097</v>
      </c>
      <c r="IH5" s="56">
        <f>+Capacity_Charges!IH10</f>
        <v>67160.014770100097</v>
      </c>
      <c r="II5" s="56">
        <f>+Capacity_Charges!II10</f>
        <v>67160.014770100097</v>
      </c>
      <c r="IJ5" s="56">
        <f>+Capacity_Charges!IJ10</f>
        <v>67160.014770100097</v>
      </c>
      <c r="IK5" s="56">
        <f>+Capacity_Charges!IK10</f>
        <v>67160.014770100097</v>
      </c>
      <c r="IL5" s="56">
        <f>+Capacity_Charges!IL10</f>
        <v>67160.014770100097</v>
      </c>
      <c r="IM5" s="56">
        <f>+Capacity_Charges!IM10</f>
        <v>67160.014770100097</v>
      </c>
      <c r="IN5" s="56">
        <f>+Capacity_Charges!IN10</f>
        <v>67160.014770100097</v>
      </c>
      <c r="IO5" s="56">
        <f>+Capacity_Charges!IO10</f>
        <v>67160.014770100097</v>
      </c>
      <c r="IP5" s="56">
        <f>+Capacity_Charges!IP10</f>
        <v>69407.836963339374</v>
      </c>
      <c r="IQ5" s="56">
        <f>+Capacity_Charges!IQ10</f>
        <v>69407.836963339374</v>
      </c>
      <c r="IR5" s="56">
        <f>+Capacity_Charges!IR10</f>
        <v>69407.836963339374</v>
      </c>
      <c r="IS5" s="56">
        <f>+Capacity_Charges!IS10</f>
        <v>69407.836963339374</v>
      </c>
      <c r="IT5" s="56">
        <f>+Capacity_Charges!IT10</f>
        <v>69407.836963339374</v>
      </c>
      <c r="IU5" s="56">
        <f>+Capacity_Charges!IU10</f>
        <v>69407.836963339374</v>
      </c>
      <c r="IV5" s="56">
        <f>+Capacity_Charges!IV10</f>
        <v>69407.836963339374</v>
      </c>
      <c r="IW5" s="56">
        <f>+Capacity_Charges!IW10</f>
        <v>69407.836963339374</v>
      </c>
      <c r="IX5" s="56">
        <f>+Capacity_Charges!IX10</f>
        <v>69407.836963339374</v>
      </c>
      <c r="IY5" s="56">
        <f>+Capacity_Charges!IY10</f>
        <v>69407.836963339374</v>
      </c>
      <c r="IZ5" s="56">
        <f>+Capacity_Charges!IZ10</f>
        <v>69407.836963339374</v>
      </c>
      <c r="JA5" s="56">
        <f>+Capacity_Charges!JA10</f>
        <v>69407.836963339374</v>
      </c>
      <c r="JB5" s="56">
        <f>+Capacity_Charges!JB10</f>
        <v>71735.813664460395</v>
      </c>
      <c r="JC5" s="56">
        <f>+Capacity_Charges!JC10</f>
        <v>71735.813664460395</v>
      </c>
      <c r="JD5" s="56">
        <f>+Capacity_Charges!JD10</f>
        <v>71735.813664460395</v>
      </c>
      <c r="JE5" s="56">
        <f>+Capacity_Charges!JE10</f>
        <v>71735.813664460395</v>
      </c>
      <c r="JF5" s="56">
        <f>+Capacity_Charges!JF10</f>
        <v>71735.813664460395</v>
      </c>
      <c r="JG5" s="56">
        <f>+Capacity_Charges!JG10</f>
        <v>71735.813664460395</v>
      </c>
      <c r="JH5" s="56">
        <f>+Capacity_Charges!JH10</f>
        <v>71735.813664460395</v>
      </c>
      <c r="JI5" s="56">
        <f>+Capacity_Charges!JI10</f>
        <v>71735.813664460395</v>
      </c>
      <c r="JJ5" s="56">
        <f>+Capacity_Charges!JJ10</f>
        <v>71735.813664460395</v>
      </c>
      <c r="JK5" s="56">
        <f>+Capacity_Charges!JK10</f>
        <v>71735.813664460395</v>
      </c>
      <c r="JL5" s="56">
        <f>+Capacity_Charges!JL10</f>
        <v>71735.813664460395</v>
      </c>
      <c r="JM5" s="56">
        <f>+Capacity_Charges!JM10</f>
        <v>71735.813664460395</v>
      </c>
      <c r="JN5" s="56">
        <f>+Capacity_Charges!JN10</f>
        <v>74134.925134671052</v>
      </c>
      <c r="JO5" s="56">
        <f>+Capacity_Charges!JO10</f>
        <v>74134.925134671052</v>
      </c>
      <c r="JP5" s="56">
        <f>+Capacity_Charges!JP10</f>
        <v>74134.925134671052</v>
      </c>
      <c r="JQ5" s="56">
        <f>+Capacity_Charges!JQ10</f>
        <v>74134.925134671052</v>
      </c>
      <c r="JR5" s="56">
        <f>+Capacity_Charges!JR10</f>
        <v>74134.925134671052</v>
      </c>
      <c r="JS5" s="56">
        <f>+Capacity_Charges!JS10</f>
        <v>74134.925134671052</v>
      </c>
      <c r="JT5" s="56">
        <f>+Capacity_Charges!JT10</f>
        <v>74134.925134671052</v>
      </c>
      <c r="JU5" s="56">
        <f>+Capacity_Charges!JU10</f>
        <v>74134.925134671052</v>
      </c>
      <c r="JV5" s="56">
        <f>+Capacity_Charges!JV10</f>
        <v>74134.925134671052</v>
      </c>
      <c r="JW5" s="56">
        <f>+Capacity_Charges!JW10</f>
        <v>74134.925134671052</v>
      </c>
      <c r="JX5" s="56">
        <f>+Capacity_Charges!JX10</f>
        <v>74134.925134671052</v>
      </c>
      <c r="JY5" s="56">
        <f>+Capacity_Charges!JY10</f>
        <v>74134.925134671052</v>
      </c>
      <c r="JZ5" s="56">
        <f>+Capacity_Charges!JZ10</f>
        <v>76609.314256400539</v>
      </c>
      <c r="KA5" s="56">
        <f>+Capacity_Charges!KA10</f>
        <v>76609.314256400539</v>
      </c>
      <c r="KB5" s="56">
        <f>+Capacity_Charges!KB10</f>
        <v>76609.314256400539</v>
      </c>
      <c r="KC5" s="56">
        <f>+Capacity_Charges!KC10</f>
        <v>76609.314256400539</v>
      </c>
      <c r="KD5" s="56">
        <f>+Capacity_Charges!KD10</f>
        <v>76609.314256400539</v>
      </c>
      <c r="KE5" s="56">
        <f>+Capacity_Charges!KE10</f>
        <v>76609.314256400539</v>
      </c>
      <c r="KF5" s="56">
        <f>+Capacity_Charges!KF10</f>
        <v>76609.314256400539</v>
      </c>
      <c r="KG5" s="56">
        <f>+Capacity_Charges!KG10</f>
        <v>76609.314256400539</v>
      </c>
      <c r="KH5" s="56">
        <f>+Capacity_Charges!KH10</f>
        <v>76609.314256400539</v>
      </c>
      <c r="KI5" s="56">
        <f>+Capacity_Charges!KI10</f>
        <v>76609.314256400539</v>
      </c>
      <c r="KJ5" s="56">
        <f>+Capacity_Charges!KJ10</f>
        <v>76609.314256400539</v>
      </c>
      <c r="KK5" s="56">
        <f>+Capacity_Charges!KK10</f>
        <v>76609.314256400539</v>
      </c>
      <c r="KL5" s="56">
        <f>+Capacity_Charges!KL10</f>
        <v>79168.040415401731</v>
      </c>
      <c r="KM5" s="56">
        <f>+Capacity_Charges!KM10</f>
        <v>79168.040415401731</v>
      </c>
      <c r="KN5" s="56">
        <f>+Capacity_Charges!KN10</f>
        <v>79168.040415401731</v>
      </c>
      <c r="KO5" s="56">
        <f>+Capacity_Charges!KO10</f>
        <v>79168.040415401731</v>
      </c>
      <c r="KP5" s="56">
        <f>+Capacity_Charges!KP10</f>
        <v>79168.040415401731</v>
      </c>
      <c r="KQ5" s="56">
        <f>+Capacity_Charges!KQ10</f>
        <v>79168.040415401731</v>
      </c>
      <c r="KR5" s="56">
        <f>+Capacity_Charges!KR10</f>
        <v>79168.040415401731</v>
      </c>
      <c r="KS5" s="56">
        <f>+Capacity_Charges!KS10</f>
        <v>79168.040415401731</v>
      </c>
      <c r="KT5" s="56">
        <f>+Capacity_Charges!KT10</f>
        <v>79168.040415401731</v>
      </c>
      <c r="KU5" s="56">
        <f>+Capacity_Charges!KU10</f>
        <v>79168.040415401731</v>
      </c>
      <c r="KV5" s="56">
        <f>+Capacity_Charges!KV10</f>
        <v>79168.040415401731</v>
      </c>
      <c r="KW5" s="56">
        <f>+Capacity_Charges!KW10</f>
        <v>79168.040415401731</v>
      </c>
      <c r="KX5" s="56">
        <f>+Capacity_Charges!KX10</f>
        <v>81815.885002718016</v>
      </c>
      <c r="KY5" s="56">
        <f>+Capacity_Charges!KY10</f>
        <v>81815.885002718016</v>
      </c>
      <c r="KZ5" s="56">
        <f>+Capacity_Charges!KZ10</f>
        <v>81815.885002718016</v>
      </c>
      <c r="LA5" s="56">
        <f>+Capacity_Charges!LA10</f>
        <v>81815.885002718016</v>
      </c>
      <c r="LB5" s="56">
        <f>+Capacity_Charges!LB10</f>
        <v>81815.885002718016</v>
      </c>
      <c r="LC5" s="56">
        <f>+Capacity_Charges!LC10</f>
        <v>81815.885002718016</v>
      </c>
      <c r="LD5" s="56">
        <f>+Capacity_Charges!LD10</f>
        <v>81815.885002718016</v>
      </c>
      <c r="LE5" s="56">
        <f>+Capacity_Charges!LE10</f>
        <v>81815.885002718016</v>
      </c>
      <c r="LF5" s="56">
        <f>+Capacity_Charges!LF10</f>
        <v>81815.885002718016</v>
      </c>
      <c r="LG5" s="56">
        <f>+Capacity_Charges!LG10</f>
        <v>81815.885002718016</v>
      </c>
      <c r="LH5" s="56">
        <f>+Capacity_Charges!LH10</f>
        <v>81815.885002718016</v>
      </c>
      <c r="LI5" s="56">
        <f>+Capacity_Charges!LI10</f>
        <v>81815.885002718016</v>
      </c>
      <c r="LJ5" s="56">
        <f>+Capacity_Charges!LJ10</f>
        <v>84551.903987581565</v>
      </c>
      <c r="LK5" s="56">
        <f>+Capacity_Charges!LK10</f>
        <v>84551.903987581565</v>
      </c>
      <c r="LL5" s="56">
        <f>+Capacity_Charges!LL10</f>
        <v>84551.903987581565</v>
      </c>
      <c r="LM5" s="56">
        <f>+Capacity_Charges!LM10</f>
        <v>84551.903987581565</v>
      </c>
      <c r="LN5" s="56">
        <f>+Capacity_Charges!LN10</f>
        <v>84551.903987581565</v>
      </c>
      <c r="LO5" s="56">
        <f>+Capacity_Charges!LO10</f>
        <v>84551.903987581565</v>
      </c>
      <c r="LP5" s="56">
        <f>+Capacity_Charges!LP10</f>
        <v>84551.903987581565</v>
      </c>
      <c r="LQ5" s="56">
        <f>+Capacity_Charges!LQ10</f>
        <v>84551.903987581565</v>
      </c>
      <c r="LR5" s="56">
        <f>+Capacity_Charges!LR10</f>
        <v>84551.903987581565</v>
      </c>
      <c r="LS5" s="56">
        <f>+Capacity_Charges!LS10</f>
        <v>84551.903987581565</v>
      </c>
      <c r="LT5" s="56">
        <f>+Capacity_Charges!LT10</f>
        <v>84551.903987581565</v>
      </c>
      <c r="LU5" s="56">
        <f>+Capacity_Charges!LU10</f>
        <v>84551.903987581565</v>
      </c>
      <c r="LV5" s="56">
        <f>+Capacity_Charges!LV10</f>
        <v>87377.755014881332</v>
      </c>
      <c r="LW5" s="56">
        <f>+Capacity_Charges!LW10</f>
        <v>87377.755014881332</v>
      </c>
      <c r="LX5" s="56">
        <f>+Capacity_Charges!LX10</f>
        <v>87377.755014881332</v>
      </c>
      <c r="LY5" s="56">
        <f>+Capacity_Charges!LY10</f>
        <v>87377.755014881332</v>
      </c>
      <c r="LZ5" s="56">
        <f>+Capacity_Charges!LZ10</f>
        <v>87377.755014881332</v>
      </c>
      <c r="MA5" s="56">
        <f>+Capacity_Charges!MA10</f>
        <v>87377.755014881332</v>
      </c>
      <c r="MB5" s="56">
        <f>+Capacity_Charges!MB10</f>
        <v>87377.755014881332</v>
      </c>
      <c r="MC5" s="56">
        <f>+Capacity_Charges!MC10</f>
        <v>87377.755014881332</v>
      </c>
      <c r="MD5" s="56">
        <f>+Capacity_Charges!MD10</f>
        <v>87377.755014881332</v>
      </c>
      <c r="ME5" s="56">
        <f>+Capacity_Charges!ME10</f>
        <v>87377.755014881332</v>
      </c>
      <c r="MF5" s="56">
        <f>+Capacity_Charges!MF10</f>
        <v>87377.755014881332</v>
      </c>
      <c r="MG5" s="56">
        <f>+Capacity_Charges!MG10</f>
        <v>87377.755014881332</v>
      </c>
      <c r="MH5" s="56">
        <f>+Capacity_Charges!MH10</f>
        <v>90297.665896491933</v>
      </c>
      <c r="MI5" s="56">
        <f>+Capacity_Charges!MI10</f>
        <v>90297.665896491933</v>
      </c>
      <c r="MJ5" s="56">
        <f>+Capacity_Charges!MJ10</f>
        <v>90297.665896491933</v>
      </c>
      <c r="MK5" s="56">
        <f>+Capacity_Charges!MK10</f>
        <v>90297.665896491933</v>
      </c>
      <c r="ML5" s="56">
        <f>+Capacity_Charges!ML10</f>
        <v>90297.665896491933</v>
      </c>
      <c r="MM5" s="56">
        <f>+Capacity_Charges!MM10</f>
        <v>90297.665896491933</v>
      </c>
      <c r="MN5" s="56">
        <f>+Capacity_Charges!MN10</f>
        <v>90297.665896491933</v>
      </c>
      <c r="MO5" s="56">
        <f>+Capacity_Charges!MO10</f>
        <v>90297.665896491933</v>
      </c>
      <c r="MP5" s="56">
        <f>+Capacity_Charges!MP10</f>
        <v>90297.665896491933</v>
      </c>
      <c r="MQ5" s="56">
        <f>+Capacity_Charges!MQ10</f>
        <v>90297.665896491933</v>
      </c>
      <c r="MR5" s="56">
        <f>+Capacity_Charges!MR10</f>
        <v>90297.665896491933</v>
      </c>
      <c r="MS5" s="56">
        <f>+Capacity_Charges!MS10</f>
        <v>90297.665896491933</v>
      </c>
      <c r="MT5" s="56">
        <f>+Capacity_Charges!MT10</f>
        <v>93315.87165989069</v>
      </c>
      <c r="MU5" s="56">
        <f>+Capacity_Charges!MU10</f>
        <v>93315.87165989069</v>
      </c>
      <c r="MV5" s="56">
        <f>+Capacity_Charges!MV10</f>
        <v>93315.87165989069</v>
      </c>
      <c r="MW5" s="56">
        <f>+Capacity_Charges!MW10</f>
        <v>93315.87165989069</v>
      </c>
      <c r="MX5" s="56">
        <f>+Capacity_Charges!MX10</f>
        <v>93315.87165989069</v>
      </c>
      <c r="MY5" s="56">
        <f>+Capacity_Charges!MY10</f>
        <v>93315.87165989069</v>
      </c>
      <c r="MZ5" s="56">
        <f>+Capacity_Charges!MZ10</f>
        <v>93315.87165989069</v>
      </c>
      <c r="NB5" s="54" t="str">
        <f>+D5</f>
        <v>Capacity Market Charges ($)</v>
      </c>
      <c r="NC5" s="16">
        <f t="shared" ref="NC5:NL7" si="141">SUMIF($E$3:$IJ$3,NC$3,$E5:$IJ5)</f>
        <v>750407.03509999998</v>
      </c>
      <c r="ND5" s="16">
        <f t="shared" si="141"/>
        <v>951810.8972210394</v>
      </c>
      <c r="NE5" s="16">
        <f t="shared" si="141"/>
        <v>572756.01462309086</v>
      </c>
      <c r="NF5" s="16">
        <f t="shared" si="141"/>
        <v>522043.82843961415</v>
      </c>
      <c r="NG5" s="16">
        <f t="shared" si="141"/>
        <v>408899.23569997592</v>
      </c>
      <c r="NH5" s="16">
        <f t="shared" si="141"/>
        <v>333888.12961917772</v>
      </c>
      <c r="NI5" s="16">
        <f t="shared" si="141"/>
        <v>419475.16669648566</v>
      </c>
      <c r="NJ5" s="16">
        <f t="shared" si="141"/>
        <v>505370.02893011371</v>
      </c>
      <c r="NK5" s="16">
        <f t="shared" si="141"/>
        <v>557055.69267153891</v>
      </c>
      <c r="NL5" s="16">
        <f t="shared" si="141"/>
        <v>575126.80171280599</v>
      </c>
      <c r="NM5" s="16">
        <f t="shared" ref="NM5:NV7" si="142">SUMIF($E$3:$IJ$3,NM$3,$E5:$IJ5)</f>
        <v>590512.01044218964</v>
      </c>
      <c r="NN5" s="16">
        <f t="shared" si="142"/>
        <v>609703.19928655785</v>
      </c>
      <c r="NO5" s="16">
        <f t="shared" si="142"/>
        <v>631624.44778780069</v>
      </c>
      <c r="NP5" s="16">
        <f t="shared" si="142"/>
        <v>653624.77798110573</v>
      </c>
      <c r="NQ5" s="16">
        <f t="shared" si="142"/>
        <v>674865.65954322915</v>
      </c>
      <c r="NR5" s="16">
        <f t="shared" si="142"/>
        <v>696804.41982121801</v>
      </c>
      <c r="NS5" s="16">
        <f t="shared" si="142"/>
        <v>720255.03112017363</v>
      </c>
      <c r="NT5" s="16">
        <f t="shared" si="142"/>
        <v>744659.40775618528</v>
      </c>
      <c r="NU5" s="16">
        <f t="shared" si="142"/>
        <v>769586.11663679604</v>
      </c>
      <c r="NV5" s="16">
        <f t="shared" si="142"/>
        <v>795140.42978559923</v>
      </c>
      <c r="NW5" s="16">
        <f t="shared" ref="NW5:OF7" si="143">SUMIF($E$3:$IJ$3,NW$3,$E5:$IJ5)</f>
        <v>0</v>
      </c>
      <c r="NX5" s="16">
        <f t="shared" si="143"/>
        <v>0</v>
      </c>
      <c r="NY5" s="16">
        <f t="shared" si="143"/>
        <v>0</v>
      </c>
      <c r="NZ5" s="16">
        <f t="shared" si="143"/>
        <v>0</v>
      </c>
      <c r="OA5" s="16">
        <f t="shared" si="143"/>
        <v>0</v>
      </c>
      <c r="OB5" s="16">
        <f t="shared" si="143"/>
        <v>0</v>
      </c>
      <c r="OC5" s="16">
        <f t="shared" si="143"/>
        <v>0</v>
      </c>
      <c r="OD5" s="16">
        <f t="shared" si="143"/>
        <v>0</v>
      </c>
      <c r="OE5" s="16">
        <f t="shared" si="143"/>
        <v>0</v>
      </c>
      <c r="OF5" s="16">
        <f t="shared" si="143"/>
        <v>0</v>
      </c>
    </row>
    <row r="6" spans="2:16305" x14ac:dyDescent="0.25">
      <c r="D6" s="74" t="s">
        <v>270</v>
      </c>
      <c r="E6" s="16">
        <f>SUMIFS(FCA_Capacity_Credits!E$6:E$118,FCA_Capacity_Credits!$D$6:$D$118,SUMMARY!$D$6)</f>
        <v>0</v>
      </c>
      <c r="F6" s="16">
        <f>SUMIFS(FCA_Capacity_Credits!F$6:F$118,FCA_Capacity_Credits!$D$6:$D$118,SUMMARY!$D$6)</f>
        <v>0</v>
      </c>
      <c r="G6" s="16">
        <f>SUMIFS(FCA_Capacity_Credits!G$6:G$118,FCA_Capacity_Credits!$D$6:$D$118,SUMMARY!$D$6)</f>
        <v>0</v>
      </c>
      <c r="H6" s="16">
        <f>SUMIFS(FCA_Capacity_Credits!H$6:H$118,FCA_Capacity_Credits!$D$6:$D$118,SUMMARY!$D$6)</f>
        <v>0</v>
      </c>
      <c r="I6" s="16">
        <f>SUMIFS(FCA_Capacity_Credits!I$6:I$118,FCA_Capacity_Credits!$D$6:$D$118,SUMMARY!$D$6)</f>
        <v>0</v>
      </c>
      <c r="J6" s="16">
        <f>SUMIFS(FCA_Capacity_Credits!J$6:J$118,FCA_Capacity_Credits!$D$6:$D$118,SUMMARY!$D$6)</f>
        <v>0</v>
      </c>
      <c r="K6" s="16">
        <f>SUMIFS(FCA_Capacity_Credits!K$6:K$118,FCA_Capacity_Credits!$D$6:$D$118,SUMMARY!$D$6)</f>
        <v>0</v>
      </c>
      <c r="L6" s="16">
        <f>SUMIFS(FCA_Capacity_Credits!L$6:L$118,FCA_Capacity_Credits!$D$6:$D$118,SUMMARY!$D$6)</f>
        <v>0</v>
      </c>
      <c r="M6" s="16">
        <f>SUMIFS(FCA_Capacity_Credits!M$6:M$118,FCA_Capacity_Credits!$D$6:$D$118,SUMMARY!$D$6)</f>
        <v>0</v>
      </c>
      <c r="N6" s="16">
        <f>SUMIFS(FCA_Capacity_Credits!N$6:N$118,FCA_Capacity_Credits!$D$6:$D$118,SUMMARY!$D$6)</f>
        <v>0</v>
      </c>
      <c r="O6" s="16">
        <f>SUMIFS(FCA_Capacity_Credits!O$6:O$118,FCA_Capacity_Credits!$D$6:$D$118,SUMMARY!$D$6)</f>
        <v>0</v>
      </c>
      <c r="P6" s="16">
        <f>SUMIFS(FCA_Capacity_Credits!P$6:P$118,FCA_Capacity_Credits!$D$6:$D$118,SUMMARY!$D$6)</f>
        <v>0</v>
      </c>
      <c r="Q6" s="16">
        <f>SUMIFS(FCA_Capacity_Credits!Q$6:Q$118,FCA_Capacity_Credits!$D$6:$D$118,SUMMARY!$D$6)</f>
        <v>0</v>
      </c>
      <c r="R6" s="16">
        <f>SUMIFS(FCA_Capacity_Credits!R$6:R$118,FCA_Capacity_Credits!$D$6:$D$118,SUMMARY!$D$6)</f>
        <v>0</v>
      </c>
      <c r="S6" s="16">
        <f>SUMIFS(FCA_Capacity_Credits!S$6:S$118,FCA_Capacity_Credits!$D$6:$D$118,SUMMARY!$D$6)</f>
        <v>0</v>
      </c>
      <c r="T6" s="16">
        <f>SUMIFS(FCA_Capacity_Credits!T$6:T$118,FCA_Capacity_Credits!$D$6:$D$118,SUMMARY!$D$6)</f>
        <v>0</v>
      </c>
      <c r="U6" s="16">
        <f>SUMIFS(FCA_Capacity_Credits!U$6:U$118,FCA_Capacity_Credits!$D$6:$D$118,SUMMARY!$D$6)</f>
        <v>0</v>
      </c>
      <c r="V6" s="16">
        <f>SUMIFS(FCA_Capacity_Credits!V$6:V$118,FCA_Capacity_Credits!$D$6:$D$118,SUMMARY!$D$6)</f>
        <v>0</v>
      </c>
      <c r="W6" s="16">
        <f>SUMIFS(FCA_Capacity_Credits!W$6:W$118,FCA_Capacity_Credits!$D$6:$D$118,SUMMARY!$D$6)</f>
        <v>0</v>
      </c>
      <c r="X6" s="16">
        <f>SUMIFS(FCA_Capacity_Credits!X$6:X$118,FCA_Capacity_Credits!$D$6:$D$118,SUMMARY!$D$6)</f>
        <v>0</v>
      </c>
      <c r="Y6" s="16">
        <f>SUMIFS(FCA_Capacity_Credits!Y$6:Y$118,FCA_Capacity_Credits!$D$6:$D$118,SUMMARY!$D$6)</f>
        <v>0</v>
      </c>
      <c r="Z6" s="16">
        <f>SUMIFS(FCA_Capacity_Credits!Z$6:Z$118,FCA_Capacity_Credits!$D$6:$D$118,SUMMARY!$D$6)</f>
        <v>0</v>
      </c>
      <c r="AA6" s="16">
        <f>SUMIFS(FCA_Capacity_Credits!AA$6:AA$118,FCA_Capacity_Credits!$D$6:$D$118,SUMMARY!$D$6)</f>
        <v>0</v>
      </c>
      <c r="AB6" s="16">
        <f>SUMIFS(FCA_Capacity_Credits!AB$6:AB$118,FCA_Capacity_Credits!$D$6:$D$118,SUMMARY!$D$6)</f>
        <v>0</v>
      </c>
      <c r="AC6" s="16">
        <f>SUMIFS(FCA_Capacity_Credits!AC$6:AC$118,FCA_Capacity_Credits!$D$6:$D$118,SUMMARY!$D$6)</f>
        <v>0</v>
      </c>
      <c r="AD6" s="16">
        <f>SUMIFS(FCA_Capacity_Credits!AD$6:AD$118,FCA_Capacity_Credits!$D$6:$D$118,SUMMARY!$D$6)</f>
        <v>0</v>
      </c>
      <c r="AE6" s="16">
        <f>SUMIFS(FCA_Capacity_Credits!AE$6:AE$118,FCA_Capacity_Credits!$D$6:$D$118,SUMMARY!$D$6)</f>
        <v>0</v>
      </c>
      <c r="AF6" s="16">
        <f>SUMIFS(FCA_Capacity_Credits!AF$6:AF$118,FCA_Capacity_Credits!$D$6:$D$118,SUMMARY!$D$6)</f>
        <v>0</v>
      </c>
      <c r="AG6" s="16">
        <f>SUMIFS(FCA_Capacity_Credits!AG$6:AG$118,FCA_Capacity_Credits!$D$6:$D$118,SUMMARY!$D$6)</f>
        <v>0</v>
      </c>
      <c r="AH6" s="16">
        <f>SUMIFS(FCA_Capacity_Credits!AH$6:AH$118,FCA_Capacity_Credits!$D$6:$D$118,SUMMARY!$D$6)</f>
        <v>0</v>
      </c>
      <c r="AI6" s="16">
        <f>SUMIFS(FCA_Capacity_Credits!AI$6:AI$118,FCA_Capacity_Credits!$D$6:$D$118,SUMMARY!$D$6)</f>
        <v>0</v>
      </c>
      <c r="AJ6" s="16">
        <f>SUMIFS(FCA_Capacity_Credits!AJ$6:AJ$118,FCA_Capacity_Credits!$D$6:$D$118,SUMMARY!$D$6)</f>
        <v>0</v>
      </c>
      <c r="AK6" s="16">
        <f>SUMIFS(FCA_Capacity_Credits!AK$6:AK$118,FCA_Capacity_Credits!$D$6:$D$118,SUMMARY!$D$6)</f>
        <v>0</v>
      </c>
      <c r="AL6" s="16">
        <f>SUMIFS(FCA_Capacity_Credits!AL$6:AL$118,FCA_Capacity_Credits!$D$6:$D$118,SUMMARY!$D$6)</f>
        <v>0</v>
      </c>
      <c r="AM6" s="16">
        <f>SUMIFS(FCA_Capacity_Credits!AM$6:AM$118,FCA_Capacity_Credits!$D$6:$D$118,SUMMARY!$D$6)</f>
        <v>0</v>
      </c>
      <c r="AN6" s="16">
        <f>SUMIFS(FCA_Capacity_Credits!AN$6:AN$118,FCA_Capacity_Credits!$D$6:$D$118,SUMMARY!$D$6)</f>
        <v>0</v>
      </c>
      <c r="AO6" s="16">
        <f>SUMIFS(FCA_Capacity_Credits!AO$6:AO$118,FCA_Capacity_Credits!$D$6:$D$118,SUMMARY!$D$6)</f>
        <v>0</v>
      </c>
      <c r="AP6" s="16">
        <f>SUMIFS(FCA_Capacity_Credits!AP$6:AP$118,FCA_Capacity_Credits!$D$6:$D$118,SUMMARY!$D$6)</f>
        <v>0</v>
      </c>
      <c r="AQ6" s="16">
        <f>SUMIFS(FCA_Capacity_Credits!AQ$6:AQ$118,FCA_Capacity_Credits!$D$6:$D$118,SUMMARY!$D$6)</f>
        <v>0</v>
      </c>
      <c r="AR6" s="16">
        <f>SUMIFS(FCA_Capacity_Credits!AR$6:AR$118,FCA_Capacity_Credits!$D$6:$D$118,SUMMARY!$D$6)</f>
        <v>0</v>
      </c>
      <c r="AS6" s="16">
        <f>SUMIFS(FCA_Capacity_Credits!AS$6:AS$118,FCA_Capacity_Credits!$D$6:$D$118,SUMMARY!$D$6)</f>
        <v>0</v>
      </c>
      <c r="AT6" s="16">
        <f>SUMIFS(FCA_Capacity_Credits!AT$6:AT$118,FCA_Capacity_Credits!$D$6:$D$118,SUMMARY!$D$6)</f>
        <v>0</v>
      </c>
      <c r="AU6" s="16">
        <f>SUMIFS(FCA_Capacity_Credits!AU$6:AU$118,FCA_Capacity_Credits!$D$6:$D$118,SUMMARY!$D$6)</f>
        <v>0</v>
      </c>
      <c r="AV6" s="16">
        <f>SUMIFS(FCA_Capacity_Credits!AV$6:AV$118,FCA_Capacity_Credits!$D$6:$D$118,SUMMARY!$D$6)</f>
        <v>0</v>
      </c>
      <c r="AW6" s="16">
        <f>SUMIFS(FCA_Capacity_Credits!AW$6:AW$118,FCA_Capacity_Credits!$D$6:$D$118,SUMMARY!$D$6)</f>
        <v>0</v>
      </c>
      <c r="AX6" s="16">
        <f>SUMIFS(FCA_Capacity_Credits!AX$6:AX$118,FCA_Capacity_Credits!$D$6:$D$118,SUMMARY!$D$6)</f>
        <v>0</v>
      </c>
      <c r="AY6" s="16">
        <f>SUMIFS(FCA_Capacity_Credits!AY$6:AY$118,FCA_Capacity_Credits!$D$6:$D$118,SUMMARY!$D$6)</f>
        <v>0</v>
      </c>
      <c r="AZ6" s="16">
        <f>SUMIFS(FCA_Capacity_Credits!AZ$6:AZ$118,FCA_Capacity_Credits!$D$6:$D$118,SUMMARY!$D$6)</f>
        <v>0</v>
      </c>
      <c r="BA6" s="16">
        <f>SUMIFS(FCA_Capacity_Credits!BA$6:BA$118,FCA_Capacity_Credits!$D$6:$D$118,SUMMARY!$D$6)</f>
        <v>0</v>
      </c>
      <c r="BB6" s="16">
        <f>SUMIFS(FCA_Capacity_Credits!BB$6:BB$118,FCA_Capacity_Credits!$D$6:$D$118,SUMMARY!$D$6)</f>
        <v>0</v>
      </c>
      <c r="BC6" s="16">
        <f>SUMIFS(FCA_Capacity_Credits!BC$6:BC$118,FCA_Capacity_Credits!$D$6:$D$118,SUMMARY!$D$6)</f>
        <v>0</v>
      </c>
      <c r="BD6" s="16">
        <f>SUMIFS(FCA_Capacity_Credits!BD$6:BD$118,FCA_Capacity_Credits!$D$6:$D$118,SUMMARY!$D$6)</f>
        <v>0</v>
      </c>
      <c r="BE6" s="16">
        <f>SUMIFS(FCA_Capacity_Credits!BE$6:BE$118,FCA_Capacity_Credits!$D$6:$D$118,SUMMARY!$D$6)</f>
        <v>0</v>
      </c>
      <c r="BF6" s="16">
        <f>SUMIFS(FCA_Capacity_Credits!BF$6:BF$118,FCA_Capacity_Credits!$D$6:$D$118,SUMMARY!$D$6)</f>
        <v>0</v>
      </c>
      <c r="BG6" s="16">
        <f>SUMIFS(FCA_Capacity_Credits!BG$6:BG$118,FCA_Capacity_Credits!$D$6:$D$118,SUMMARY!$D$6)</f>
        <v>0</v>
      </c>
      <c r="BH6" s="16">
        <f>SUMIFS(FCA_Capacity_Credits!BH$6:BH$118,FCA_Capacity_Credits!$D$6:$D$118,SUMMARY!$D$6)</f>
        <v>0</v>
      </c>
      <c r="BI6" s="16">
        <f>SUMIFS(FCA_Capacity_Credits!BI$6:BI$118,FCA_Capacity_Credits!$D$6:$D$118,SUMMARY!$D$6)</f>
        <v>0</v>
      </c>
      <c r="BJ6" s="16">
        <f>SUMIFS(FCA_Capacity_Credits!BJ$6:BJ$118,FCA_Capacity_Credits!$D$6:$D$118,SUMMARY!$D$6)</f>
        <v>0</v>
      </c>
      <c r="BK6" s="16">
        <f>SUMIFS(FCA_Capacity_Credits!BK$6:BK$118,FCA_Capacity_Credits!$D$6:$D$118,SUMMARY!$D$6)</f>
        <v>0</v>
      </c>
      <c r="BL6" s="16">
        <f>SUMIFS(FCA_Capacity_Credits!BL$6:BL$118,FCA_Capacity_Credits!$D$6:$D$118,SUMMARY!$D$6)</f>
        <v>0</v>
      </c>
      <c r="BM6" s="16">
        <f>SUMIFS(FCA_Capacity_Credits!BM$6:BM$118,FCA_Capacity_Credits!$D$6:$D$118,SUMMARY!$D$6)</f>
        <v>0</v>
      </c>
      <c r="BN6" s="16">
        <f>SUMIFS(FCA_Capacity_Credits!BN$6:BN$118,FCA_Capacity_Credits!$D$6:$D$118,SUMMARY!$D$6)</f>
        <v>0</v>
      </c>
      <c r="BO6" s="16">
        <f>SUMIFS(FCA_Capacity_Credits!BO$6:BO$118,FCA_Capacity_Credits!$D$6:$D$118,SUMMARY!$D$6)</f>
        <v>0</v>
      </c>
      <c r="BP6" s="16">
        <f>SUMIFS(FCA_Capacity_Credits!BP$6:BP$118,FCA_Capacity_Credits!$D$6:$D$118,SUMMARY!$D$6)</f>
        <v>0</v>
      </c>
      <c r="BQ6" s="16">
        <f>SUMIFS(FCA_Capacity_Credits!BQ$6:BQ$118,FCA_Capacity_Credits!$D$6:$D$118,SUMMARY!$D$6)</f>
        <v>0</v>
      </c>
      <c r="BR6" s="16">
        <f>SUMIFS(FCA_Capacity_Credits!BR$6:BR$118,FCA_Capacity_Credits!$D$6:$D$118,SUMMARY!$D$6)</f>
        <v>0</v>
      </c>
      <c r="BS6" s="16">
        <f>SUMIFS(FCA_Capacity_Credits!BS$6:BS$118,FCA_Capacity_Credits!$D$6:$D$118,SUMMARY!$D$6)</f>
        <v>0</v>
      </c>
      <c r="BT6" s="16">
        <f>SUMIFS(FCA_Capacity_Credits!BT$6:BT$118,FCA_Capacity_Credits!$D$6:$D$118,SUMMARY!$D$6)</f>
        <v>0</v>
      </c>
      <c r="BU6" s="16">
        <f>SUMIFS(FCA_Capacity_Credits!BU$6:BU$118,FCA_Capacity_Credits!$D$6:$D$118,SUMMARY!$D$6)</f>
        <v>0</v>
      </c>
      <c r="BV6" s="16">
        <f>SUMIFS(FCA_Capacity_Credits!BV$6:BV$118,FCA_Capacity_Credits!$D$6:$D$118,SUMMARY!$D$6)</f>
        <v>0</v>
      </c>
      <c r="BW6" s="16">
        <f>SUMIFS(FCA_Capacity_Credits!BW$6:BW$118,FCA_Capacity_Credits!$D$6:$D$118,SUMMARY!$D$6)</f>
        <v>0</v>
      </c>
      <c r="BX6" s="16">
        <f>SUMIFS(FCA_Capacity_Credits!BX$6:BX$118,FCA_Capacity_Credits!$D$6:$D$118,SUMMARY!$D$6)</f>
        <v>0</v>
      </c>
      <c r="BY6" s="16">
        <f>SUMIFS(FCA_Capacity_Credits!BY$6:BY$118,FCA_Capacity_Credits!$D$6:$D$118,SUMMARY!$D$6)</f>
        <v>0</v>
      </c>
      <c r="BZ6" s="16">
        <f>SUMIFS(FCA_Capacity_Credits!BZ$6:BZ$118,FCA_Capacity_Credits!$D$6:$D$118,SUMMARY!$D$6)</f>
        <v>0</v>
      </c>
      <c r="CA6" s="16">
        <f>SUMIFS(FCA_Capacity_Credits!CA$6:CA$118,FCA_Capacity_Credits!$D$6:$D$118,SUMMARY!$D$6)</f>
        <v>0</v>
      </c>
      <c r="CB6" s="16">
        <f>SUMIFS(FCA_Capacity_Credits!CB$6:CB$118,FCA_Capacity_Credits!$D$6:$D$118,SUMMARY!$D$6)</f>
        <v>0</v>
      </c>
      <c r="CC6" s="16">
        <f>SUMIFS(FCA_Capacity_Credits!CC$6:CC$118,FCA_Capacity_Credits!$D$6:$D$118,SUMMARY!$D$6)</f>
        <v>0</v>
      </c>
      <c r="CD6" s="16">
        <f>SUMIFS(FCA_Capacity_Credits!CD$6:CD$118,FCA_Capacity_Credits!$D$6:$D$118,SUMMARY!$D$6)</f>
        <v>0</v>
      </c>
      <c r="CE6" s="16">
        <f>SUMIFS(FCA_Capacity_Credits!CE$6:CE$118,FCA_Capacity_Credits!$D$6:$D$118,SUMMARY!$D$6)</f>
        <v>0</v>
      </c>
      <c r="CF6" s="16">
        <f>SUMIFS(FCA_Capacity_Credits!CF$6:CF$118,FCA_Capacity_Credits!$D$6:$D$118,SUMMARY!$D$6)</f>
        <v>0</v>
      </c>
      <c r="CG6" s="16">
        <f>SUMIFS(FCA_Capacity_Credits!CG$6:CG$118,FCA_Capacity_Credits!$D$6:$D$118,SUMMARY!$D$6)</f>
        <v>0</v>
      </c>
      <c r="CH6" s="16">
        <f>SUMIFS(FCA_Capacity_Credits!CH$6:CH$118,FCA_Capacity_Credits!$D$6:$D$118,SUMMARY!$D$6)</f>
        <v>0</v>
      </c>
      <c r="CI6" s="16">
        <f>SUMIFS(FCA_Capacity_Credits!CI$6:CI$118,FCA_Capacity_Credits!$D$6:$D$118,SUMMARY!$D$6)</f>
        <v>0</v>
      </c>
      <c r="CJ6" s="16">
        <f>SUMIFS(FCA_Capacity_Credits!CJ$6:CJ$118,FCA_Capacity_Credits!$D$6:$D$118,SUMMARY!$D$6)</f>
        <v>0</v>
      </c>
      <c r="CK6" s="16">
        <f>SUMIFS(FCA_Capacity_Credits!CK$6:CK$118,FCA_Capacity_Credits!$D$6:$D$118,SUMMARY!$D$6)</f>
        <v>0</v>
      </c>
      <c r="CL6" s="16">
        <f>SUMIFS(FCA_Capacity_Credits!CL$6:CL$118,FCA_Capacity_Credits!$D$6:$D$118,SUMMARY!$D$6)</f>
        <v>0</v>
      </c>
      <c r="CM6" s="16">
        <f>SUMIFS(FCA_Capacity_Credits!CM$6:CM$118,FCA_Capacity_Credits!$D$6:$D$118,SUMMARY!$D$6)</f>
        <v>0</v>
      </c>
      <c r="CN6" s="16">
        <f>SUMIFS(FCA_Capacity_Credits!CN$6:CN$118,FCA_Capacity_Credits!$D$6:$D$118,SUMMARY!$D$6)</f>
        <v>0</v>
      </c>
      <c r="CO6" s="16">
        <f>SUMIFS(FCA_Capacity_Credits!CO$6:CO$118,FCA_Capacity_Credits!$D$6:$D$118,SUMMARY!$D$6)</f>
        <v>0</v>
      </c>
      <c r="CP6" s="16">
        <f>SUMIFS(FCA_Capacity_Credits!CP$6:CP$118,FCA_Capacity_Credits!$D$6:$D$118,SUMMARY!$D$6)</f>
        <v>0</v>
      </c>
      <c r="CQ6" s="16">
        <f>SUMIFS(FCA_Capacity_Credits!CQ$6:CQ$118,FCA_Capacity_Credits!$D$6:$D$118,SUMMARY!$D$6)</f>
        <v>0</v>
      </c>
      <c r="CR6" s="16">
        <f>SUMIFS(FCA_Capacity_Credits!CR$6:CR$118,FCA_Capacity_Credits!$D$6:$D$118,SUMMARY!$D$6)</f>
        <v>0</v>
      </c>
      <c r="CS6" s="16">
        <f>SUMIFS(FCA_Capacity_Credits!CS$6:CS$118,FCA_Capacity_Credits!$D$6:$D$118,SUMMARY!$D$6)</f>
        <v>0</v>
      </c>
      <c r="CT6" s="16">
        <f>SUMIFS(FCA_Capacity_Credits!CT$6:CT$118,FCA_Capacity_Credits!$D$6:$D$118,SUMMARY!$D$6)</f>
        <v>0</v>
      </c>
      <c r="CU6" s="16">
        <f>SUMIFS(FCA_Capacity_Credits!CU$6:CU$118,FCA_Capacity_Credits!$D$6:$D$118,SUMMARY!$D$6)</f>
        <v>0</v>
      </c>
      <c r="CV6" s="16">
        <f>SUMIFS(FCA_Capacity_Credits!CV$6:CV$118,FCA_Capacity_Credits!$D$6:$D$118,SUMMARY!$D$6)</f>
        <v>0</v>
      </c>
      <c r="CW6" s="16">
        <f>SUMIFS(FCA_Capacity_Credits!CW$6:CW$118,FCA_Capacity_Credits!$D$6:$D$118,SUMMARY!$D$6)</f>
        <v>0</v>
      </c>
      <c r="CX6" s="16">
        <f>SUMIFS(FCA_Capacity_Credits!CX$6:CX$118,FCA_Capacity_Credits!$D$6:$D$118,SUMMARY!$D$6)</f>
        <v>0</v>
      </c>
      <c r="CY6" s="16">
        <f>SUMIFS(FCA_Capacity_Credits!CY$6:CY$118,FCA_Capacity_Credits!$D$6:$D$118,SUMMARY!$D$6)</f>
        <v>0</v>
      </c>
      <c r="CZ6" s="16">
        <f>SUMIFS(FCA_Capacity_Credits!CZ$6:CZ$118,FCA_Capacity_Credits!$D$6:$D$118,SUMMARY!$D$6)</f>
        <v>0</v>
      </c>
      <c r="DA6" s="16">
        <f>SUMIFS(FCA_Capacity_Credits!DA$6:DA$118,FCA_Capacity_Credits!$D$6:$D$118,SUMMARY!$D$6)</f>
        <v>0</v>
      </c>
      <c r="DB6" s="16">
        <f>SUMIFS(FCA_Capacity_Credits!DB$6:DB$118,FCA_Capacity_Credits!$D$6:$D$118,SUMMARY!$D$6)</f>
        <v>0</v>
      </c>
      <c r="DC6" s="16">
        <f>SUMIFS(FCA_Capacity_Credits!DC$6:DC$118,FCA_Capacity_Credits!$D$6:$D$118,SUMMARY!$D$6)</f>
        <v>0</v>
      </c>
      <c r="DD6" s="16">
        <f>SUMIFS(FCA_Capacity_Credits!DD$6:DD$118,FCA_Capacity_Credits!$D$6:$D$118,SUMMARY!$D$6)</f>
        <v>0</v>
      </c>
      <c r="DE6" s="16">
        <f>SUMIFS(FCA_Capacity_Credits!DE$6:DE$118,FCA_Capacity_Credits!$D$6:$D$118,SUMMARY!$D$6)</f>
        <v>0</v>
      </c>
      <c r="DF6" s="16">
        <f>SUMIFS(FCA_Capacity_Credits!DF$6:DF$118,FCA_Capacity_Credits!$D$6:$D$118,SUMMARY!$D$6)</f>
        <v>0</v>
      </c>
      <c r="DG6" s="16">
        <f>SUMIFS(FCA_Capacity_Credits!DG$6:DG$118,FCA_Capacity_Credits!$D$6:$D$118,SUMMARY!$D$6)</f>
        <v>0</v>
      </c>
      <c r="DH6" s="16">
        <f>SUMIFS(FCA_Capacity_Credits!DH$6:DH$118,FCA_Capacity_Credits!$D$6:$D$118,SUMMARY!$D$6)</f>
        <v>0</v>
      </c>
      <c r="DI6" s="16">
        <f>SUMIFS(FCA_Capacity_Credits!DI$6:DI$118,FCA_Capacity_Credits!$D$6:$D$118,SUMMARY!$D$6)</f>
        <v>0</v>
      </c>
      <c r="DJ6" s="16">
        <f>SUMIFS(FCA_Capacity_Credits!DJ$6:DJ$118,FCA_Capacity_Credits!$D$6:$D$118,SUMMARY!$D$6)</f>
        <v>0</v>
      </c>
      <c r="DK6" s="16">
        <f>SUMIFS(FCA_Capacity_Credits!DK$6:DK$118,FCA_Capacity_Credits!$D$6:$D$118,SUMMARY!$D$6)</f>
        <v>0</v>
      </c>
      <c r="DL6" s="16">
        <f>SUMIFS(FCA_Capacity_Credits!DL$6:DL$118,FCA_Capacity_Credits!$D$6:$D$118,SUMMARY!$D$6)</f>
        <v>0</v>
      </c>
      <c r="DM6" s="16">
        <f>SUMIFS(FCA_Capacity_Credits!DM$6:DM$118,FCA_Capacity_Credits!$D$6:$D$118,SUMMARY!$D$6)</f>
        <v>0</v>
      </c>
      <c r="DN6" s="16">
        <f>SUMIFS(FCA_Capacity_Credits!DN$6:DN$118,FCA_Capacity_Credits!$D$6:$D$118,SUMMARY!$D$6)</f>
        <v>0</v>
      </c>
      <c r="DO6" s="16">
        <f>SUMIFS(FCA_Capacity_Credits!DO$6:DO$118,FCA_Capacity_Credits!$D$6:$D$118,SUMMARY!$D$6)</f>
        <v>0</v>
      </c>
      <c r="DP6" s="16">
        <f>SUMIFS(FCA_Capacity_Credits!DP$6:DP$118,FCA_Capacity_Credits!$D$6:$D$118,SUMMARY!$D$6)</f>
        <v>0</v>
      </c>
      <c r="DQ6" s="16">
        <f>SUMIFS(FCA_Capacity_Credits!DQ$6:DQ$118,FCA_Capacity_Credits!$D$6:$D$118,SUMMARY!$D$6)</f>
        <v>0</v>
      </c>
      <c r="DR6" s="16">
        <f>SUMIFS(FCA_Capacity_Credits!DR$6:DR$118,FCA_Capacity_Credits!$D$6:$D$118,SUMMARY!$D$6)</f>
        <v>0</v>
      </c>
      <c r="DS6" s="16">
        <f>SUMIFS(FCA_Capacity_Credits!DS$6:DS$118,FCA_Capacity_Credits!$D$6:$D$118,SUMMARY!$D$6)</f>
        <v>0</v>
      </c>
      <c r="DT6" s="16">
        <f>SUMIFS(FCA_Capacity_Credits!DT$6:DT$118,FCA_Capacity_Credits!$D$6:$D$118,SUMMARY!$D$6)</f>
        <v>0</v>
      </c>
      <c r="DU6" s="16">
        <f>SUMIFS(FCA_Capacity_Credits!DU$6:DU$118,FCA_Capacity_Credits!$D$6:$D$118,SUMMARY!$D$6)</f>
        <v>0</v>
      </c>
      <c r="DV6" s="16">
        <f>SUMIFS(FCA_Capacity_Credits!DV$6:DV$118,FCA_Capacity_Credits!$D$6:$D$118,SUMMARY!$D$6)</f>
        <v>0</v>
      </c>
      <c r="DW6" s="16">
        <f>SUMIFS(FCA_Capacity_Credits!DW$6:DW$118,FCA_Capacity_Credits!$D$6:$D$118,SUMMARY!$D$6)</f>
        <v>0</v>
      </c>
      <c r="DX6" s="16">
        <f>SUMIFS(FCA_Capacity_Credits!DX$6:DX$118,FCA_Capacity_Credits!$D$6:$D$118,SUMMARY!$D$6)</f>
        <v>0</v>
      </c>
      <c r="DY6" s="16">
        <f>SUMIFS(FCA_Capacity_Credits!DY$6:DY$118,FCA_Capacity_Credits!$D$6:$D$118,SUMMARY!$D$6)</f>
        <v>0</v>
      </c>
      <c r="DZ6" s="16">
        <f>SUMIFS(FCA_Capacity_Credits!DZ$6:DZ$118,FCA_Capacity_Credits!$D$6:$D$118,SUMMARY!$D$6)</f>
        <v>0</v>
      </c>
      <c r="EA6" s="16">
        <f>SUMIFS(FCA_Capacity_Credits!EA$6:EA$118,FCA_Capacity_Credits!$D$6:$D$118,SUMMARY!$D$6)</f>
        <v>0</v>
      </c>
      <c r="EB6" s="16">
        <f>SUMIFS(FCA_Capacity_Credits!EB$6:EB$118,FCA_Capacity_Credits!$D$6:$D$118,SUMMARY!$D$6)</f>
        <v>0</v>
      </c>
      <c r="EC6" s="16">
        <f>SUMIFS(FCA_Capacity_Credits!EC$6:EC$118,FCA_Capacity_Credits!$D$6:$D$118,SUMMARY!$D$6)</f>
        <v>0</v>
      </c>
      <c r="ED6" s="16">
        <f>SUMIFS(FCA_Capacity_Credits!ED$6:ED$118,FCA_Capacity_Credits!$D$6:$D$118,SUMMARY!$D$6)</f>
        <v>0</v>
      </c>
      <c r="EE6" s="16">
        <f>SUMIFS(FCA_Capacity_Credits!EE$6:EE$118,FCA_Capacity_Credits!$D$6:$D$118,SUMMARY!$D$6)</f>
        <v>0</v>
      </c>
      <c r="EF6" s="16">
        <f>SUMIFS(FCA_Capacity_Credits!EF$6:EF$118,FCA_Capacity_Credits!$D$6:$D$118,SUMMARY!$D$6)</f>
        <v>0</v>
      </c>
      <c r="EG6" s="16">
        <f>SUMIFS(FCA_Capacity_Credits!EG$6:EG$118,FCA_Capacity_Credits!$D$6:$D$118,SUMMARY!$D$6)</f>
        <v>0</v>
      </c>
      <c r="EH6" s="16">
        <f>SUMIFS(FCA_Capacity_Credits!EH$6:EH$118,FCA_Capacity_Credits!$D$6:$D$118,SUMMARY!$D$6)</f>
        <v>0</v>
      </c>
      <c r="EI6" s="16">
        <f>SUMIFS(FCA_Capacity_Credits!EI$6:EI$118,FCA_Capacity_Credits!$D$6:$D$118,SUMMARY!$D$6)</f>
        <v>0</v>
      </c>
      <c r="EJ6" s="16">
        <f>SUMIFS(FCA_Capacity_Credits!EJ$6:EJ$118,FCA_Capacity_Credits!$D$6:$D$118,SUMMARY!$D$6)</f>
        <v>0</v>
      </c>
      <c r="EK6" s="16">
        <f>SUMIFS(FCA_Capacity_Credits!EK$6:EK$118,FCA_Capacity_Credits!$D$6:$D$118,SUMMARY!$D$6)</f>
        <v>0</v>
      </c>
      <c r="EL6" s="16">
        <f>SUMIFS(FCA_Capacity_Credits!EL$6:EL$118,FCA_Capacity_Credits!$D$6:$D$118,SUMMARY!$D$6)</f>
        <v>0</v>
      </c>
      <c r="EM6" s="16">
        <f>SUMIFS(FCA_Capacity_Credits!EM$6:EM$118,FCA_Capacity_Credits!$D$6:$D$118,SUMMARY!$D$6)</f>
        <v>0</v>
      </c>
      <c r="EN6" s="16">
        <f>SUMIFS(FCA_Capacity_Credits!EN$6:EN$118,FCA_Capacity_Credits!$D$6:$D$118,SUMMARY!$D$6)</f>
        <v>0</v>
      </c>
      <c r="EO6" s="16">
        <f>SUMIFS(FCA_Capacity_Credits!EO$6:EO$118,FCA_Capacity_Credits!$D$6:$D$118,SUMMARY!$D$6)</f>
        <v>0</v>
      </c>
      <c r="EP6" s="16">
        <f>SUMIFS(FCA_Capacity_Credits!EP$6:EP$118,FCA_Capacity_Credits!$D$6:$D$118,SUMMARY!$D$6)</f>
        <v>0</v>
      </c>
      <c r="EQ6" s="16">
        <f>SUMIFS(FCA_Capacity_Credits!EQ$6:EQ$118,FCA_Capacity_Credits!$D$6:$D$118,SUMMARY!$D$6)</f>
        <v>0</v>
      </c>
      <c r="ER6" s="16">
        <f>SUMIFS(FCA_Capacity_Credits!ER$6:ER$118,FCA_Capacity_Credits!$D$6:$D$118,SUMMARY!$D$6)</f>
        <v>0</v>
      </c>
      <c r="ES6" s="16">
        <f>SUMIFS(FCA_Capacity_Credits!ES$6:ES$118,FCA_Capacity_Credits!$D$6:$D$118,SUMMARY!$D$6)</f>
        <v>0</v>
      </c>
      <c r="ET6" s="16">
        <f>SUMIFS(FCA_Capacity_Credits!ET$6:ET$118,FCA_Capacity_Credits!$D$6:$D$118,SUMMARY!$D$6)</f>
        <v>0</v>
      </c>
      <c r="EU6" s="16">
        <f>SUMIFS(FCA_Capacity_Credits!EU$6:EU$118,FCA_Capacity_Credits!$D$6:$D$118,SUMMARY!$D$6)</f>
        <v>0</v>
      </c>
      <c r="EV6" s="16">
        <f>SUMIFS(FCA_Capacity_Credits!EV$6:EV$118,FCA_Capacity_Credits!$D$6:$D$118,SUMMARY!$D$6)</f>
        <v>0</v>
      </c>
      <c r="EW6" s="16">
        <f>SUMIFS(FCA_Capacity_Credits!EW$6:EW$118,FCA_Capacity_Credits!$D$6:$D$118,SUMMARY!$D$6)</f>
        <v>0</v>
      </c>
      <c r="EX6" s="16">
        <f>SUMIFS(FCA_Capacity_Credits!EX$6:EX$118,FCA_Capacity_Credits!$D$6:$D$118,SUMMARY!$D$6)</f>
        <v>0</v>
      </c>
      <c r="EY6" s="16">
        <f>SUMIFS(FCA_Capacity_Credits!EY$6:EY$118,FCA_Capacity_Credits!$D$6:$D$118,SUMMARY!$D$6)</f>
        <v>0</v>
      </c>
      <c r="EZ6" s="16">
        <f>SUMIFS(FCA_Capacity_Credits!EZ$6:EZ$118,FCA_Capacity_Credits!$D$6:$D$118,SUMMARY!$D$6)</f>
        <v>0</v>
      </c>
      <c r="FA6" s="16">
        <f>SUMIFS(FCA_Capacity_Credits!FA$6:FA$118,FCA_Capacity_Credits!$D$6:$D$118,SUMMARY!$D$6)</f>
        <v>0</v>
      </c>
      <c r="FB6" s="16">
        <f>SUMIFS(FCA_Capacity_Credits!FB$6:FB$118,FCA_Capacity_Credits!$D$6:$D$118,SUMMARY!$D$6)</f>
        <v>0</v>
      </c>
      <c r="FC6" s="16">
        <f>SUMIFS(FCA_Capacity_Credits!FC$6:FC$118,FCA_Capacity_Credits!$D$6:$D$118,SUMMARY!$D$6)</f>
        <v>0</v>
      </c>
      <c r="FD6" s="16">
        <f>SUMIFS(FCA_Capacity_Credits!FD$6:FD$118,FCA_Capacity_Credits!$D$6:$D$118,SUMMARY!$D$6)</f>
        <v>0</v>
      </c>
      <c r="FE6" s="16">
        <f>SUMIFS(FCA_Capacity_Credits!FE$6:FE$118,FCA_Capacity_Credits!$D$6:$D$118,SUMMARY!$D$6)</f>
        <v>0</v>
      </c>
      <c r="FF6" s="16">
        <f>SUMIFS(FCA_Capacity_Credits!FF$6:FF$118,FCA_Capacity_Credits!$D$6:$D$118,SUMMARY!$D$6)</f>
        <v>0</v>
      </c>
      <c r="FG6" s="16">
        <f>SUMIFS(FCA_Capacity_Credits!FG$6:FG$118,FCA_Capacity_Credits!$D$6:$D$118,SUMMARY!$D$6)</f>
        <v>0</v>
      </c>
      <c r="FH6" s="16">
        <f>SUMIFS(FCA_Capacity_Credits!FH$6:FH$118,FCA_Capacity_Credits!$D$6:$D$118,SUMMARY!$D$6)</f>
        <v>0</v>
      </c>
      <c r="FI6" s="16">
        <f>SUMIFS(FCA_Capacity_Credits!FI$6:FI$118,FCA_Capacity_Credits!$D$6:$D$118,SUMMARY!$D$6)</f>
        <v>0</v>
      </c>
      <c r="FJ6" s="16">
        <f>SUMIFS(FCA_Capacity_Credits!FJ$6:FJ$118,FCA_Capacity_Credits!$D$6:$D$118,SUMMARY!$D$6)</f>
        <v>0</v>
      </c>
      <c r="FK6" s="16">
        <f>SUMIFS(FCA_Capacity_Credits!FK$6:FK$118,FCA_Capacity_Credits!$D$6:$D$118,SUMMARY!$D$6)</f>
        <v>0</v>
      </c>
      <c r="FL6" s="16">
        <f>SUMIFS(FCA_Capacity_Credits!FL$6:FL$118,FCA_Capacity_Credits!$D$6:$D$118,SUMMARY!$D$6)</f>
        <v>0</v>
      </c>
      <c r="FM6" s="16">
        <f>SUMIFS(FCA_Capacity_Credits!FM$6:FM$118,FCA_Capacity_Credits!$D$6:$D$118,SUMMARY!$D$6)</f>
        <v>0</v>
      </c>
      <c r="FN6" s="16">
        <f>SUMIFS(FCA_Capacity_Credits!FN$6:FN$118,FCA_Capacity_Credits!$D$6:$D$118,SUMMARY!$D$6)</f>
        <v>0</v>
      </c>
      <c r="FO6" s="16">
        <f>SUMIFS(FCA_Capacity_Credits!FO$6:FO$118,FCA_Capacity_Credits!$D$6:$D$118,SUMMARY!$D$6)</f>
        <v>0</v>
      </c>
      <c r="FP6" s="16">
        <f>SUMIFS(FCA_Capacity_Credits!FP$6:FP$118,FCA_Capacity_Credits!$D$6:$D$118,SUMMARY!$D$6)</f>
        <v>0</v>
      </c>
      <c r="FQ6" s="16">
        <f>SUMIFS(FCA_Capacity_Credits!FQ$6:FQ$118,FCA_Capacity_Credits!$D$6:$D$118,SUMMARY!$D$6)</f>
        <v>0</v>
      </c>
      <c r="FR6" s="16">
        <f>SUMIFS(FCA_Capacity_Credits!FR$6:FR$118,FCA_Capacity_Credits!$D$6:$D$118,SUMMARY!$D$6)</f>
        <v>0</v>
      </c>
      <c r="FS6" s="16">
        <f>SUMIFS(FCA_Capacity_Credits!FS$6:FS$118,FCA_Capacity_Credits!$D$6:$D$118,SUMMARY!$D$6)</f>
        <v>0</v>
      </c>
      <c r="FT6" s="16">
        <f>SUMIFS(FCA_Capacity_Credits!FT$6:FT$118,FCA_Capacity_Credits!$D$6:$D$118,SUMMARY!$D$6)</f>
        <v>0</v>
      </c>
      <c r="FU6" s="16">
        <f>SUMIFS(FCA_Capacity_Credits!FU$6:FU$118,FCA_Capacity_Credits!$D$6:$D$118,SUMMARY!$D$6)</f>
        <v>0</v>
      </c>
      <c r="FV6" s="16">
        <f>SUMIFS(FCA_Capacity_Credits!FV$6:FV$118,FCA_Capacity_Credits!$D$6:$D$118,SUMMARY!$D$6)</f>
        <v>0</v>
      </c>
      <c r="FW6" s="16">
        <f>SUMIFS(FCA_Capacity_Credits!FW$6:FW$118,FCA_Capacity_Credits!$D$6:$D$118,SUMMARY!$D$6)</f>
        <v>0</v>
      </c>
      <c r="FX6" s="16">
        <f>SUMIFS(FCA_Capacity_Credits!FX$6:FX$118,FCA_Capacity_Credits!$D$6:$D$118,SUMMARY!$D$6)</f>
        <v>0</v>
      </c>
      <c r="FY6" s="16">
        <f>SUMIFS(FCA_Capacity_Credits!FY$6:FY$118,FCA_Capacity_Credits!$D$6:$D$118,SUMMARY!$D$6)</f>
        <v>0</v>
      </c>
      <c r="FZ6" s="16">
        <f>SUMIFS(FCA_Capacity_Credits!FZ$6:FZ$118,FCA_Capacity_Credits!$D$6:$D$118,SUMMARY!$D$6)</f>
        <v>0</v>
      </c>
      <c r="GA6" s="16">
        <f>SUMIFS(FCA_Capacity_Credits!GA$6:GA$118,FCA_Capacity_Credits!$D$6:$D$118,SUMMARY!$D$6)</f>
        <v>0</v>
      </c>
      <c r="GB6" s="16">
        <f>SUMIFS(FCA_Capacity_Credits!GB$6:GB$118,FCA_Capacity_Credits!$D$6:$D$118,SUMMARY!$D$6)</f>
        <v>0</v>
      </c>
      <c r="GC6" s="16">
        <f>SUMIFS(FCA_Capacity_Credits!GC$6:GC$118,FCA_Capacity_Credits!$D$6:$D$118,SUMMARY!$D$6)</f>
        <v>0</v>
      </c>
      <c r="GD6" s="16">
        <f>SUMIFS(FCA_Capacity_Credits!GD$6:GD$118,FCA_Capacity_Credits!$D$6:$D$118,SUMMARY!$D$6)</f>
        <v>0</v>
      </c>
      <c r="GE6" s="16">
        <f>SUMIFS(FCA_Capacity_Credits!GE$6:GE$118,FCA_Capacity_Credits!$D$6:$D$118,SUMMARY!$D$6)</f>
        <v>0</v>
      </c>
      <c r="GF6" s="16">
        <f>SUMIFS(FCA_Capacity_Credits!GF$6:GF$118,FCA_Capacity_Credits!$D$6:$D$118,SUMMARY!$D$6)</f>
        <v>0</v>
      </c>
      <c r="GG6" s="16">
        <f>SUMIFS(FCA_Capacity_Credits!GG$6:GG$118,FCA_Capacity_Credits!$D$6:$D$118,SUMMARY!$D$6)</f>
        <v>0</v>
      </c>
      <c r="GH6" s="16">
        <f>SUMIFS(FCA_Capacity_Credits!GH$6:GH$118,FCA_Capacity_Credits!$D$6:$D$118,SUMMARY!$D$6)</f>
        <v>0</v>
      </c>
      <c r="GI6" s="16">
        <f>SUMIFS(FCA_Capacity_Credits!GI$6:GI$118,FCA_Capacity_Credits!$D$6:$D$118,SUMMARY!$D$6)</f>
        <v>0</v>
      </c>
      <c r="GJ6" s="16">
        <f>SUMIFS(FCA_Capacity_Credits!GJ$6:GJ$118,FCA_Capacity_Credits!$D$6:$D$118,SUMMARY!$D$6)</f>
        <v>0</v>
      </c>
      <c r="GK6" s="16">
        <f>SUMIFS(FCA_Capacity_Credits!GK$6:GK$118,FCA_Capacity_Credits!$D$6:$D$118,SUMMARY!$D$6)</f>
        <v>0</v>
      </c>
      <c r="GL6" s="16">
        <f>SUMIFS(FCA_Capacity_Credits!GL$6:GL$118,FCA_Capacity_Credits!$D$6:$D$118,SUMMARY!$D$6)</f>
        <v>0</v>
      </c>
      <c r="GM6" s="16">
        <f>SUMIFS(FCA_Capacity_Credits!GM$6:GM$118,FCA_Capacity_Credits!$D$6:$D$118,SUMMARY!$D$6)</f>
        <v>0</v>
      </c>
      <c r="GN6" s="16">
        <f>SUMIFS(FCA_Capacity_Credits!GN$6:GN$118,FCA_Capacity_Credits!$D$6:$D$118,SUMMARY!$D$6)</f>
        <v>0</v>
      </c>
      <c r="GO6" s="16">
        <f>SUMIFS(FCA_Capacity_Credits!GO$6:GO$118,FCA_Capacity_Credits!$D$6:$D$118,SUMMARY!$D$6)</f>
        <v>0</v>
      </c>
      <c r="GP6" s="16">
        <f>SUMIFS(FCA_Capacity_Credits!GP$6:GP$118,FCA_Capacity_Credits!$D$6:$D$118,SUMMARY!$D$6)</f>
        <v>0</v>
      </c>
      <c r="GQ6" s="16">
        <f>SUMIFS(FCA_Capacity_Credits!GQ$6:GQ$118,FCA_Capacity_Credits!$D$6:$D$118,SUMMARY!$D$6)</f>
        <v>0</v>
      </c>
      <c r="GR6" s="16">
        <f>SUMIFS(FCA_Capacity_Credits!GR$6:GR$118,FCA_Capacity_Credits!$D$6:$D$118,SUMMARY!$D$6)</f>
        <v>0</v>
      </c>
      <c r="GS6" s="16">
        <f>SUMIFS(FCA_Capacity_Credits!GS$6:GS$118,FCA_Capacity_Credits!$D$6:$D$118,SUMMARY!$D$6)</f>
        <v>0</v>
      </c>
      <c r="GT6" s="16">
        <f>SUMIFS(FCA_Capacity_Credits!GT$6:GT$118,FCA_Capacity_Credits!$D$6:$D$118,SUMMARY!$D$6)</f>
        <v>0</v>
      </c>
      <c r="GU6" s="16">
        <f>SUMIFS(FCA_Capacity_Credits!GU$6:GU$118,FCA_Capacity_Credits!$D$6:$D$118,SUMMARY!$D$6)</f>
        <v>0</v>
      </c>
      <c r="GV6" s="16">
        <f>SUMIFS(FCA_Capacity_Credits!GV$6:GV$118,FCA_Capacity_Credits!$D$6:$D$118,SUMMARY!$D$6)</f>
        <v>0</v>
      </c>
      <c r="GW6" s="16">
        <f>SUMIFS(FCA_Capacity_Credits!GW$6:GW$118,FCA_Capacity_Credits!$D$6:$D$118,SUMMARY!$D$6)</f>
        <v>0</v>
      </c>
      <c r="GX6" s="16">
        <f>SUMIFS(FCA_Capacity_Credits!GX$6:GX$118,FCA_Capacity_Credits!$D$6:$D$118,SUMMARY!$D$6)</f>
        <v>0</v>
      </c>
      <c r="GY6" s="16">
        <f>SUMIFS(FCA_Capacity_Credits!GY$6:GY$118,FCA_Capacity_Credits!$D$6:$D$118,SUMMARY!$D$6)</f>
        <v>0</v>
      </c>
      <c r="GZ6" s="16">
        <f>SUMIFS(FCA_Capacity_Credits!GZ$6:GZ$118,FCA_Capacity_Credits!$D$6:$D$118,SUMMARY!$D$6)</f>
        <v>0</v>
      </c>
      <c r="HA6" s="16">
        <f>SUMIFS(FCA_Capacity_Credits!HA$6:HA$118,FCA_Capacity_Credits!$D$6:$D$118,SUMMARY!$D$6)</f>
        <v>0</v>
      </c>
      <c r="HB6" s="16">
        <f>SUMIFS(FCA_Capacity_Credits!HB$6:HB$118,FCA_Capacity_Credits!$D$6:$D$118,SUMMARY!$D$6)</f>
        <v>0</v>
      </c>
      <c r="HC6" s="16">
        <f>SUMIFS(FCA_Capacity_Credits!HC$6:HC$118,FCA_Capacity_Credits!$D$6:$D$118,SUMMARY!$D$6)</f>
        <v>0</v>
      </c>
      <c r="HD6" s="16">
        <f>SUMIFS(FCA_Capacity_Credits!HD$6:HD$118,FCA_Capacity_Credits!$D$6:$D$118,SUMMARY!$D$6)</f>
        <v>0</v>
      </c>
      <c r="HE6" s="16">
        <f>SUMIFS(FCA_Capacity_Credits!HE$6:HE$118,FCA_Capacity_Credits!$D$6:$D$118,SUMMARY!$D$6)</f>
        <v>0</v>
      </c>
      <c r="HF6" s="16">
        <f>SUMIFS(FCA_Capacity_Credits!HF$6:HF$118,FCA_Capacity_Credits!$D$6:$D$118,SUMMARY!$D$6)</f>
        <v>0</v>
      </c>
      <c r="HG6" s="16">
        <f>SUMIFS(FCA_Capacity_Credits!HG$6:HG$118,FCA_Capacity_Credits!$D$6:$D$118,SUMMARY!$D$6)</f>
        <v>0</v>
      </c>
      <c r="HH6" s="16">
        <f>SUMIFS(FCA_Capacity_Credits!HH$6:HH$118,FCA_Capacity_Credits!$D$6:$D$118,SUMMARY!$D$6)</f>
        <v>0</v>
      </c>
      <c r="HI6" s="16">
        <f>SUMIFS(FCA_Capacity_Credits!HI$6:HI$118,FCA_Capacity_Credits!$D$6:$D$118,SUMMARY!$D$6)</f>
        <v>0</v>
      </c>
      <c r="HJ6" s="16">
        <f>SUMIFS(FCA_Capacity_Credits!HJ$6:HJ$118,FCA_Capacity_Credits!$D$6:$D$118,SUMMARY!$D$6)</f>
        <v>0</v>
      </c>
      <c r="HK6" s="16">
        <f>SUMIFS(FCA_Capacity_Credits!HK$6:HK$118,FCA_Capacity_Credits!$D$6:$D$118,SUMMARY!$D$6)</f>
        <v>0</v>
      </c>
      <c r="HL6" s="16">
        <f>SUMIFS(FCA_Capacity_Credits!HL$6:HL$118,FCA_Capacity_Credits!$D$6:$D$118,SUMMARY!$D$6)</f>
        <v>0</v>
      </c>
      <c r="HM6" s="16">
        <f>SUMIFS(FCA_Capacity_Credits!HM$6:HM$118,FCA_Capacity_Credits!$D$6:$D$118,SUMMARY!$D$6)</f>
        <v>0</v>
      </c>
      <c r="HN6" s="16">
        <f>SUMIFS(FCA_Capacity_Credits!HN$6:HN$118,FCA_Capacity_Credits!$D$6:$D$118,SUMMARY!$D$6)</f>
        <v>0</v>
      </c>
      <c r="HO6" s="16">
        <f>SUMIFS(FCA_Capacity_Credits!HO$6:HO$118,FCA_Capacity_Credits!$D$6:$D$118,SUMMARY!$D$6)</f>
        <v>0</v>
      </c>
      <c r="HP6" s="16">
        <f>SUMIFS(FCA_Capacity_Credits!HP$6:HP$118,FCA_Capacity_Credits!$D$6:$D$118,SUMMARY!$D$6)</f>
        <v>0</v>
      </c>
      <c r="HQ6" s="16">
        <f>SUMIFS(FCA_Capacity_Credits!HQ$6:HQ$118,FCA_Capacity_Credits!$D$6:$D$118,SUMMARY!$D$6)</f>
        <v>0</v>
      </c>
      <c r="HR6" s="16">
        <f>SUMIFS(FCA_Capacity_Credits!HR$6:HR$118,FCA_Capacity_Credits!$D$6:$D$118,SUMMARY!$D$6)</f>
        <v>0</v>
      </c>
      <c r="HS6" s="16">
        <f>SUMIFS(FCA_Capacity_Credits!HS$6:HS$118,FCA_Capacity_Credits!$D$6:$D$118,SUMMARY!$D$6)</f>
        <v>0</v>
      </c>
      <c r="HT6" s="16">
        <f>SUMIFS(FCA_Capacity_Credits!HT$6:HT$118,FCA_Capacity_Credits!$D$6:$D$118,SUMMARY!$D$6)</f>
        <v>0</v>
      </c>
      <c r="HU6" s="16">
        <f>SUMIFS(FCA_Capacity_Credits!HU$6:HU$118,FCA_Capacity_Credits!$D$6:$D$118,SUMMARY!$D$6)</f>
        <v>0</v>
      </c>
      <c r="HV6" s="16">
        <f>SUMIFS(FCA_Capacity_Credits!HV$6:HV$118,FCA_Capacity_Credits!$D$6:$D$118,SUMMARY!$D$6)</f>
        <v>0</v>
      </c>
      <c r="HW6" s="16">
        <f>SUMIFS(FCA_Capacity_Credits!HW$6:HW$118,FCA_Capacity_Credits!$D$6:$D$118,SUMMARY!$D$6)</f>
        <v>0</v>
      </c>
      <c r="HX6" s="16">
        <f>SUMIFS(FCA_Capacity_Credits!HX$6:HX$118,FCA_Capacity_Credits!$D$6:$D$118,SUMMARY!$D$6)</f>
        <v>0</v>
      </c>
      <c r="HY6" s="16">
        <f>SUMIFS(FCA_Capacity_Credits!HY$6:HY$118,FCA_Capacity_Credits!$D$6:$D$118,SUMMARY!$D$6)</f>
        <v>0</v>
      </c>
      <c r="HZ6" s="16">
        <f>SUMIFS(FCA_Capacity_Credits!HZ$6:HZ$118,FCA_Capacity_Credits!$D$6:$D$118,SUMMARY!$D$6)</f>
        <v>0</v>
      </c>
      <c r="IA6" s="16">
        <f>SUMIFS(FCA_Capacity_Credits!IA$6:IA$118,FCA_Capacity_Credits!$D$6:$D$118,SUMMARY!$D$6)</f>
        <v>0</v>
      </c>
      <c r="IB6" s="16">
        <f>SUMIFS(FCA_Capacity_Credits!IB$6:IB$118,FCA_Capacity_Credits!$D$6:$D$118,SUMMARY!$D$6)</f>
        <v>0</v>
      </c>
      <c r="IC6" s="16">
        <f>SUMIFS(FCA_Capacity_Credits!IC$6:IC$118,FCA_Capacity_Credits!$D$6:$D$118,SUMMARY!$D$6)</f>
        <v>0</v>
      </c>
      <c r="ID6" s="16">
        <f>SUMIFS(FCA_Capacity_Credits!ID$6:ID$118,FCA_Capacity_Credits!$D$6:$D$118,SUMMARY!$D$6)</f>
        <v>0</v>
      </c>
      <c r="IE6" s="16">
        <f>SUMIFS(FCA_Capacity_Credits!IE$6:IE$118,FCA_Capacity_Credits!$D$6:$D$118,SUMMARY!$D$6)</f>
        <v>0</v>
      </c>
      <c r="IF6" s="16">
        <f>SUMIFS(FCA_Capacity_Credits!IF$6:IF$118,FCA_Capacity_Credits!$D$6:$D$118,SUMMARY!$D$6)</f>
        <v>0</v>
      </c>
      <c r="IG6" s="16">
        <f>SUMIFS(FCA_Capacity_Credits!IG$6:IG$118,FCA_Capacity_Credits!$D$6:$D$118,SUMMARY!$D$6)</f>
        <v>0</v>
      </c>
      <c r="IH6" s="16">
        <f>SUMIFS(FCA_Capacity_Credits!IH$6:IH$118,FCA_Capacity_Credits!$D$6:$D$118,SUMMARY!$D$6)</f>
        <v>0</v>
      </c>
      <c r="II6" s="16">
        <f>SUMIFS(FCA_Capacity_Credits!II$6:II$118,FCA_Capacity_Credits!$D$6:$D$118,SUMMARY!$D$6)</f>
        <v>0</v>
      </c>
      <c r="IJ6" s="16">
        <f>SUMIFS(FCA_Capacity_Credits!IJ$6:IJ$118,FCA_Capacity_Credits!$D$6:$D$118,SUMMARY!$D$6)</f>
        <v>0</v>
      </c>
      <c r="IK6" s="16">
        <f>SUMIFS(FCA_Capacity_Credits!IK$6:IK$118,FCA_Capacity_Credits!$D$6:$D$118,SUMMARY!$D$6)</f>
        <v>0</v>
      </c>
      <c r="IL6" s="16">
        <f>SUMIFS(FCA_Capacity_Credits!IL$6:IL$118,FCA_Capacity_Credits!$D$6:$D$118,SUMMARY!$D$6)</f>
        <v>0</v>
      </c>
      <c r="IM6" s="16">
        <f>SUMIFS(FCA_Capacity_Credits!IM$6:IM$118,FCA_Capacity_Credits!$D$6:$D$118,SUMMARY!$D$6)</f>
        <v>0</v>
      </c>
      <c r="IN6" s="16">
        <f>SUMIFS(FCA_Capacity_Credits!IN$6:IN$118,FCA_Capacity_Credits!$D$6:$D$118,SUMMARY!$D$6)</f>
        <v>0</v>
      </c>
      <c r="IO6" s="16">
        <f>SUMIFS(FCA_Capacity_Credits!IO$6:IO$118,FCA_Capacity_Credits!$D$6:$D$118,SUMMARY!$D$6)</f>
        <v>0</v>
      </c>
      <c r="IP6" s="16">
        <f>SUMIFS(FCA_Capacity_Credits!IP$6:IP$118,FCA_Capacity_Credits!$D$6:$D$118,SUMMARY!$D$6)</f>
        <v>0</v>
      </c>
      <c r="IQ6" s="16">
        <f>SUMIFS(FCA_Capacity_Credits!IQ$6:IQ$118,FCA_Capacity_Credits!$D$6:$D$118,SUMMARY!$D$6)</f>
        <v>0</v>
      </c>
      <c r="IR6" s="16">
        <f>SUMIFS(FCA_Capacity_Credits!IR$6:IR$118,FCA_Capacity_Credits!$D$6:$D$118,SUMMARY!$D$6)</f>
        <v>0</v>
      </c>
      <c r="IS6" s="16">
        <f>SUMIFS(FCA_Capacity_Credits!IS$6:IS$118,FCA_Capacity_Credits!$D$6:$D$118,SUMMARY!$D$6)</f>
        <v>0</v>
      </c>
      <c r="IT6" s="16">
        <f>SUMIFS(FCA_Capacity_Credits!IT$6:IT$118,FCA_Capacity_Credits!$D$6:$D$118,SUMMARY!$D$6)</f>
        <v>0</v>
      </c>
      <c r="IU6" s="16">
        <f>SUMIFS(FCA_Capacity_Credits!IU$6:IU$118,FCA_Capacity_Credits!$D$6:$D$118,SUMMARY!$D$6)</f>
        <v>0</v>
      </c>
      <c r="IV6" s="16">
        <f>SUMIFS(FCA_Capacity_Credits!IV$6:IV$118,FCA_Capacity_Credits!$D$6:$D$118,SUMMARY!$D$6)</f>
        <v>0</v>
      </c>
      <c r="IW6" s="16">
        <f>SUMIFS(FCA_Capacity_Credits!IW$6:IW$118,FCA_Capacity_Credits!$D$6:$D$118,SUMMARY!$D$6)</f>
        <v>0</v>
      </c>
      <c r="IX6" s="16">
        <f>SUMIFS(FCA_Capacity_Credits!IX$6:IX$118,FCA_Capacity_Credits!$D$6:$D$118,SUMMARY!$D$6)</f>
        <v>0</v>
      </c>
      <c r="IY6" s="16">
        <f>SUMIFS(FCA_Capacity_Credits!IY$6:IY$118,FCA_Capacity_Credits!$D$6:$D$118,SUMMARY!$D$6)</f>
        <v>0</v>
      </c>
      <c r="IZ6" s="16">
        <f>SUMIFS(FCA_Capacity_Credits!IZ$6:IZ$118,FCA_Capacity_Credits!$D$6:$D$118,SUMMARY!$D$6)</f>
        <v>0</v>
      </c>
      <c r="JA6" s="16">
        <f>SUMIFS(FCA_Capacity_Credits!JA$6:JA$118,FCA_Capacity_Credits!$D$6:$D$118,SUMMARY!$D$6)</f>
        <v>0</v>
      </c>
      <c r="JB6" s="16">
        <f>SUMIFS(FCA_Capacity_Credits!JB$6:JB$118,FCA_Capacity_Credits!$D$6:$D$118,SUMMARY!$D$6)</f>
        <v>0</v>
      </c>
      <c r="JC6" s="16">
        <f>SUMIFS(FCA_Capacity_Credits!JC$6:JC$118,FCA_Capacity_Credits!$D$6:$D$118,SUMMARY!$D$6)</f>
        <v>0</v>
      </c>
      <c r="JD6" s="16">
        <f>SUMIFS(FCA_Capacity_Credits!JD$6:JD$118,FCA_Capacity_Credits!$D$6:$D$118,SUMMARY!$D$6)</f>
        <v>0</v>
      </c>
      <c r="JE6" s="16">
        <f>SUMIFS(FCA_Capacity_Credits!JE$6:JE$118,FCA_Capacity_Credits!$D$6:$D$118,SUMMARY!$D$6)</f>
        <v>0</v>
      </c>
      <c r="JF6" s="16">
        <f>SUMIFS(FCA_Capacity_Credits!JF$6:JF$118,FCA_Capacity_Credits!$D$6:$D$118,SUMMARY!$D$6)</f>
        <v>0</v>
      </c>
      <c r="JG6" s="16">
        <f>SUMIFS(FCA_Capacity_Credits!JG$6:JG$118,FCA_Capacity_Credits!$D$6:$D$118,SUMMARY!$D$6)</f>
        <v>0</v>
      </c>
      <c r="JH6" s="16">
        <f>SUMIFS(FCA_Capacity_Credits!JH$6:JH$118,FCA_Capacity_Credits!$D$6:$D$118,SUMMARY!$D$6)</f>
        <v>0</v>
      </c>
      <c r="JI6" s="16">
        <f>SUMIFS(FCA_Capacity_Credits!JI$6:JI$118,FCA_Capacity_Credits!$D$6:$D$118,SUMMARY!$D$6)</f>
        <v>0</v>
      </c>
      <c r="JJ6" s="16">
        <f>SUMIFS(FCA_Capacity_Credits!JJ$6:JJ$118,FCA_Capacity_Credits!$D$6:$D$118,SUMMARY!$D$6)</f>
        <v>0</v>
      </c>
      <c r="JK6" s="16">
        <f>SUMIFS(FCA_Capacity_Credits!JK$6:JK$118,FCA_Capacity_Credits!$D$6:$D$118,SUMMARY!$D$6)</f>
        <v>0</v>
      </c>
      <c r="JL6" s="16">
        <f>SUMIFS(FCA_Capacity_Credits!JL$6:JL$118,FCA_Capacity_Credits!$D$6:$D$118,SUMMARY!$D$6)</f>
        <v>0</v>
      </c>
      <c r="JM6" s="16">
        <f>SUMIFS(FCA_Capacity_Credits!JM$6:JM$118,FCA_Capacity_Credits!$D$6:$D$118,SUMMARY!$D$6)</f>
        <v>0</v>
      </c>
      <c r="JN6" s="16">
        <f>SUMIFS(FCA_Capacity_Credits!JN$6:JN$118,FCA_Capacity_Credits!$D$6:$D$118,SUMMARY!$D$6)</f>
        <v>0</v>
      </c>
      <c r="JO6" s="16">
        <f>SUMIFS(FCA_Capacity_Credits!JO$6:JO$118,FCA_Capacity_Credits!$D$6:$D$118,SUMMARY!$D$6)</f>
        <v>0</v>
      </c>
      <c r="JP6" s="16">
        <f>SUMIFS(FCA_Capacity_Credits!JP$6:JP$118,FCA_Capacity_Credits!$D$6:$D$118,SUMMARY!$D$6)</f>
        <v>0</v>
      </c>
      <c r="JQ6" s="16">
        <f>SUMIFS(FCA_Capacity_Credits!JQ$6:JQ$118,FCA_Capacity_Credits!$D$6:$D$118,SUMMARY!$D$6)</f>
        <v>0</v>
      </c>
      <c r="JR6" s="16">
        <f>SUMIFS(FCA_Capacity_Credits!JR$6:JR$118,FCA_Capacity_Credits!$D$6:$D$118,SUMMARY!$D$6)</f>
        <v>0</v>
      </c>
      <c r="JS6" s="16">
        <f>SUMIFS(FCA_Capacity_Credits!JS$6:JS$118,FCA_Capacity_Credits!$D$6:$D$118,SUMMARY!$D$6)</f>
        <v>0</v>
      </c>
      <c r="JT6" s="16">
        <f>SUMIFS(FCA_Capacity_Credits!JT$6:JT$118,FCA_Capacity_Credits!$D$6:$D$118,SUMMARY!$D$6)</f>
        <v>0</v>
      </c>
      <c r="JU6" s="16">
        <f>SUMIFS(FCA_Capacity_Credits!JU$6:JU$118,FCA_Capacity_Credits!$D$6:$D$118,SUMMARY!$D$6)</f>
        <v>0</v>
      </c>
      <c r="JV6" s="16">
        <f>SUMIFS(FCA_Capacity_Credits!JV$6:JV$118,FCA_Capacity_Credits!$D$6:$D$118,SUMMARY!$D$6)</f>
        <v>0</v>
      </c>
      <c r="JW6" s="16">
        <f>SUMIFS(FCA_Capacity_Credits!JW$6:JW$118,FCA_Capacity_Credits!$D$6:$D$118,SUMMARY!$D$6)</f>
        <v>0</v>
      </c>
      <c r="JX6" s="16">
        <f>SUMIFS(FCA_Capacity_Credits!JX$6:JX$118,FCA_Capacity_Credits!$D$6:$D$118,SUMMARY!$D$6)</f>
        <v>0</v>
      </c>
      <c r="JY6" s="16">
        <f>SUMIFS(FCA_Capacity_Credits!JY$6:JY$118,FCA_Capacity_Credits!$D$6:$D$118,SUMMARY!$D$6)</f>
        <v>0</v>
      </c>
      <c r="JZ6" s="16">
        <f>SUMIFS(FCA_Capacity_Credits!JZ$6:JZ$118,FCA_Capacity_Credits!$D$6:$D$118,SUMMARY!$D$6)</f>
        <v>0</v>
      </c>
      <c r="KA6" s="16">
        <f>SUMIFS(FCA_Capacity_Credits!KA$6:KA$118,FCA_Capacity_Credits!$D$6:$D$118,SUMMARY!$D$6)</f>
        <v>0</v>
      </c>
      <c r="KB6" s="16">
        <f>SUMIFS(FCA_Capacity_Credits!KB$6:KB$118,FCA_Capacity_Credits!$D$6:$D$118,SUMMARY!$D$6)</f>
        <v>0</v>
      </c>
      <c r="KC6" s="16">
        <f>SUMIFS(FCA_Capacity_Credits!KC$6:KC$118,FCA_Capacity_Credits!$D$6:$D$118,SUMMARY!$D$6)</f>
        <v>0</v>
      </c>
      <c r="KD6" s="16">
        <f>SUMIFS(FCA_Capacity_Credits!KD$6:KD$118,FCA_Capacity_Credits!$D$6:$D$118,SUMMARY!$D$6)</f>
        <v>0</v>
      </c>
      <c r="KE6" s="16">
        <f>SUMIFS(FCA_Capacity_Credits!KE$6:KE$118,FCA_Capacity_Credits!$D$6:$D$118,SUMMARY!$D$6)</f>
        <v>0</v>
      </c>
      <c r="KF6" s="16">
        <f>SUMIFS(FCA_Capacity_Credits!KF$6:KF$118,FCA_Capacity_Credits!$D$6:$D$118,SUMMARY!$D$6)</f>
        <v>0</v>
      </c>
      <c r="KG6" s="16">
        <f>SUMIFS(FCA_Capacity_Credits!KG$6:KG$118,FCA_Capacity_Credits!$D$6:$D$118,SUMMARY!$D$6)</f>
        <v>0</v>
      </c>
      <c r="KH6" s="16">
        <f>SUMIFS(FCA_Capacity_Credits!KH$6:KH$118,FCA_Capacity_Credits!$D$6:$D$118,SUMMARY!$D$6)</f>
        <v>0</v>
      </c>
      <c r="KI6" s="16">
        <f>SUMIFS(FCA_Capacity_Credits!KI$6:KI$118,FCA_Capacity_Credits!$D$6:$D$118,SUMMARY!$D$6)</f>
        <v>0</v>
      </c>
      <c r="KJ6" s="16">
        <f>SUMIFS(FCA_Capacity_Credits!KJ$6:KJ$118,FCA_Capacity_Credits!$D$6:$D$118,SUMMARY!$D$6)</f>
        <v>0</v>
      </c>
      <c r="KK6" s="16">
        <f>SUMIFS(FCA_Capacity_Credits!KK$6:KK$118,FCA_Capacity_Credits!$D$6:$D$118,SUMMARY!$D$6)</f>
        <v>0</v>
      </c>
      <c r="KL6" s="16">
        <f>SUMIFS(FCA_Capacity_Credits!KL$6:KL$118,FCA_Capacity_Credits!$D$6:$D$118,SUMMARY!$D$6)</f>
        <v>0</v>
      </c>
      <c r="KM6" s="16">
        <f>SUMIFS(FCA_Capacity_Credits!KM$6:KM$118,FCA_Capacity_Credits!$D$6:$D$118,SUMMARY!$D$6)</f>
        <v>0</v>
      </c>
      <c r="KN6" s="16">
        <f>SUMIFS(FCA_Capacity_Credits!KN$6:KN$118,FCA_Capacity_Credits!$D$6:$D$118,SUMMARY!$D$6)</f>
        <v>0</v>
      </c>
      <c r="KO6" s="16">
        <f>SUMIFS(FCA_Capacity_Credits!KO$6:KO$118,FCA_Capacity_Credits!$D$6:$D$118,SUMMARY!$D$6)</f>
        <v>0</v>
      </c>
      <c r="KP6" s="16">
        <f>SUMIFS(FCA_Capacity_Credits!KP$6:KP$118,FCA_Capacity_Credits!$D$6:$D$118,SUMMARY!$D$6)</f>
        <v>0</v>
      </c>
      <c r="KQ6" s="16">
        <f>SUMIFS(FCA_Capacity_Credits!KQ$6:KQ$118,FCA_Capacity_Credits!$D$6:$D$118,SUMMARY!$D$6)</f>
        <v>0</v>
      </c>
      <c r="KR6" s="16">
        <f>SUMIFS(FCA_Capacity_Credits!KR$6:KR$118,FCA_Capacity_Credits!$D$6:$D$118,SUMMARY!$D$6)</f>
        <v>0</v>
      </c>
      <c r="KS6" s="16">
        <f>SUMIFS(FCA_Capacity_Credits!KS$6:KS$118,FCA_Capacity_Credits!$D$6:$D$118,SUMMARY!$D$6)</f>
        <v>0</v>
      </c>
      <c r="KT6" s="16">
        <f>SUMIFS(FCA_Capacity_Credits!KT$6:KT$118,FCA_Capacity_Credits!$D$6:$D$118,SUMMARY!$D$6)</f>
        <v>0</v>
      </c>
      <c r="KU6" s="16">
        <f>SUMIFS(FCA_Capacity_Credits!KU$6:KU$118,FCA_Capacity_Credits!$D$6:$D$118,SUMMARY!$D$6)</f>
        <v>0</v>
      </c>
      <c r="KV6" s="16">
        <f>SUMIFS(FCA_Capacity_Credits!KV$6:KV$118,FCA_Capacity_Credits!$D$6:$D$118,SUMMARY!$D$6)</f>
        <v>0</v>
      </c>
      <c r="KW6" s="16">
        <f>SUMIFS(FCA_Capacity_Credits!KW$6:KW$118,FCA_Capacity_Credits!$D$6:$D$118,SUMMARY!$D$6)</f>
        <v>0</v>
      </c>
      <c r="KX6" s="16">
        <f>SUMIFS(FCA_Capacity_Credits!KX$6:KX$118,FCA_Capacity_Credits!$D$6:$D$118,SUMMARY!$D$6)</f>
        <v>0</v>
      </c>
      <c r="KY6" s="16">
        <f>SUMIFS(FCA_Capacity_Credits!KY$6:KY$118,FCA_Capacity_Credits!$D$6:$D$118,SUMMARY!$D$6)</f>
        <v>0</v>
      </c>
      <c r="KZ6" s="16">
        <f>SUMIFS(FCA_Capacity_Credits!KZ$6:KZ$118,FCA_Capacity_Credits!$D$6:$D$118,SUMMARY!$D$6)</f>
        <v>0</v>
      </c>
      <c r="LA6" s="16">
        <f>SUMIFS(FCA_Capacity_Credits!LA$6:LA$118,FCA_Capacity_Credits!$D$6:$D$118,SUMMARY!$D$6)</f>
        <v>0</v>
      </c>
      <c r="LB6" s="16">
        <f>SUMIFS(FCA_Capacity_Credits!LB$6:LB$118,FCA_Capacity_Credits!$D$6:$D$118,SUMMARY!$D$6)</f>
        <v>0</v>
      </c>
      <c r="LC6" s="16">
        <f>SUMIFS(FCA_Capacity_Credits!LC$6:LC$118,FCA_Capacity_Credits!$D$6:$D$118,SUMMARY!$D$6)</f>
        <v>0</v>
      </c>
      <c r="LD6" s="16">
        <f>SUMIFS(FCA_Capacity_Credits!LD$6:LD$118,FCA_Capacity_Credits!$D$6:$D$118,SUMMARY!$D$6)</f>
        <v>0</v>
      </c>
      <c r="LE6" s="16">
        <f>SUMIFS(FCA_Capacity_Credits!LE$6:LE$118,FCA_Capacity_Credits!$D$6:$D$118,SUMMARY!$D$6)</f>
        <v>0</v>
      </c>
      <c r="LF6" s="16">
        <f>SUMIFS(FCA_Capacity_Credits!LF$6:LF$118,FCA_Capacity_Credits!$D$6:$D$118,SUMMARY!$D$6)</f>
        <v>0</v>
      </c>
      <c r="LG6" s="16">
        <f>SUMIFS(FCA_Capacity_Credits!LG$6:LG$118,FCA_Capacity_Credits!$D$6:$D$118,SUMMARY!$D$6)</f>
        <v>0</v>
      </c>
      <c r="LH6" s="16">
        <f>SUMIFS(FCA_Capacity_Credits!LH$6:LH$118,FCA_Capacity_Credits!$D$6:$D$118,SUMMARY!$D$6)</f>
        <v>0</v>
      </c>
      <c r="LI6" s="16">
        <f>SUMIFS(FCA_Capacity_Credits!LI$6:LI$118,FCA_Capacity_Credits!$D$6:$D$118,SUMMARY!$D$6)</f>
        <v>0</v>
      </c>
      <c r="LJ6" s="16">
        <f>SUMIFS(FCA_Capacity_Credits!LJ$6:LJ$118,FCA_Capacity_Credits!$D$6:$D$118,SUMMARY!$D$6)</f>
        <v>0</v>
      </c>
      <c r="LK6" s="16">
        <f>SUMIFS(FCA_Capacity_Credits!LK$6:LK$118,FCA_Capacity_Credits!$D$6:$D$118,SUMMARY!$D$6)</f>
        <v>0</v>
      </c>
      <c r="LL6" s="16">
        <f>SUMIFS(FCA_Capacity_Credits!LL$6:LL$118,FCA_Capacity_Credits!$D$6:$D$118,SUMMARY!$D$6)</f>
        <v>0</v>
      </c>
      <c r="LM6" s="16">
        <f>SUMIFS(FCA_Capacity_Credits!LM$6:LM$118,FCA_Capacity_Credits!$D$6:$D$118,SUMMARY!$D$6)</f>
        <v>0</v>
      </c>
      <c r="LN6" s="16">
        <f>SUMIFS(FCA_Capacity_Credits!LN$6:LN$118,FCA_Capacity_Credits!$D$6:$D$118,SUMMARY!$D$6)</f>
        <v>0</v>
      </c>
      <c r="LO6" s="16">
        <f>SUMIFS(FCA_Capacity_Credits!LO$6:LO$118,FCA_Capacity_Credits!$D$6:$D$118,SUMMARY!$D$6)</f>
        <v>0</v>
      </c>
      <c r="LP6" s="16">
        <f>SUMIFS(FCA_Capacity_Credits!LP$6:LP$118,FCA_Capacity_Credits!$D$6:$D$118,SUMMARY!$D$6)</f>
        <v>0</v>
      </c>
      <c r="LQ6" s="16">
        <f>SUMIFS(FCA_Capacity_Credits!LQ$6:LQ$118,FCA_Capacity_Credits!$D$6:$D$118,SUMMARY!$D$6)</f>
        <v>0</v>
      </c>
      <c r="LR6" s="16">
        <f>SUMIFS(FCA_Capacity_Credits!LR$6:LR$118,FCA_Capacity_Credits!$D$6:$D$118,SUMMARY!$D$6)</f>
        <v>0</v>
      </c>
      <c r="LS6" s="16">
        <f>SUMIFS(FCA_Capacity_Credits!LS$6:LS$118,FCA_Capacity_Credits!$D$6:$D$118,SUMMARY!$D$6)</f>
        <v>0</v>
      </c>
      <c r="LT6" s="16">
        <f>SUMIFS(FCA_Capacity_Credits!LT$6:LT$118,FCA_Capacity_Credits!$D$6:$D$118,SUMMARY!$D$6)</f>
        <v>0</v>
      </c>
      <c r="LU6" s="16">
        <f>SUMIFS(FCA_Capacity_Credits!LU$6:LU$118,FCA_Capacity_Credits!$D$6:$D$118,SUMMARY!$D$6)</f>
        <v>0</v>
      </c>
      <c r="LV6" s="16">
        <f>SUMIFS(FCA_Capacity_Credits!LV$6:LV$118,FCA_Capacity_Credits!$D$6:$D$118,SUMMARY!$D$6)</f>
        <v>0</v>
      </c>
      <c r="LW6" s="16">
        <f>SUMIFS(FCA_Capacity_Credits!LW$6:LW$118,FCA_Capacity_Credits!$D$6:$D$118,SUMMARY!$D$6)</f>
        <v>0</v>
      </c>
      <c r="LX6" s="16">
        <f>SUMIFS(FCA_Capacity_Credits!LX$6:LX$118,FCA_Capacity_Credits!$D$6:$D$118,SUMMARY!$D$6)</f>
        <v>0</v>
      </c>
      <c r="LY6" s="16">
        <f>SUMIFS(FCA_Capacity_Credits!LY$6:LY$118,FCA_Capacity_Credits!$D$6:$D$118,SUMMARY!$D$6)</f>
        <v>0</v>
      </c>
      <c r="LZ6" s="16">
        <f>SUMIFS(FCA_Capacity_Credits!LZ$6:LZ$118,FCA_Capacity_Credits!$D$6:$D$118,SUMMARY!$D$6)</f>
        <v>0</v>
      </c>
      <c r="MA6" s="16">
        <f>SUMIFS(FCA_Capacity_Credits!MA$6:MA$118,FCA_Capacity_Credits!$D$6:$D$118,SUMMARY!$D$6)</f>
        <v>0</v>
      </c>
      <c r="MB6" s="16">
        <f>SUMIFS(FCA_Capacity_Credits!MB$6:MB$118,FCA_Capacity_Credits!$D$6:$D$118,SUMMARY!$D$6)</f>
        <v>0</v>
      </c>
      <c r="MC6" s="16">
        <f>SUMIFS(FCA_Capacity_Credits!MC$6:MC$118,FCA_Capacity_Credits!$D$6:$D$118,SUMMARY!$D$6)</f>
        <v>0</v>
      </c>
      <c r="MD6" s="16">
        <f>SUMIFS(FCA_Capacity_Credits!MD$6:MD$118,FCA_Capacity_Credits!$D$6:$D$118,SUMMARY!$D$6)</f>
        <v>0</v>
      </c>
      <c r="ME6" s="16">
        <f>SUMIFS(FCA_Capacity_Credits!ME$6:ME$118,FCA_Capacity_Credits!$D$6:$D$118,SUMMARY!$D$6)</f>
        <v>0</v>
      </c>
      <c r="MF6" s="16">
        <f>SUMIFS(FCA_Capacity_Credits!MF$6:MF$118,FCA_Capacity_Credits!$D$6:$D$118,SUMMARY!$D$6)</f>
        <v>0</v>
      </c>
      <c r="MG6" s="16">
        <f>SUMIFS(FCA_Capacity_Credits!MG$6:MG$118,FCA_Capacity_Credits!$D$6:$D$118,SUMMARY!$D$6)</f>
        <v>0</v>
      </c>
      <c r="MH6" s="16">
        <f>SUMIFS(FCA_Capacity_Credits!MH$6:MH$118,FCA_Capacity_Credits!$D$6:$D$118,SUMMARY!$D$6)</f>
        <v>0</v>
      </c>
      <c r="MI6" s="16">
        <f>SUMIFS(FCA_Capacity_Credits!MI$6:MI$118,FCA_Capacity_Credits!$D$6:$D$118,SUMMARY!$D$6)</f>
        <v>0</v>
      </c>
      <c r="MJ6" s="16">
        <f>SUMIFS(FCA_Capacity_Credits!MJ$6:MJ$118,FCA_Capacity_Credits!$D$6:$D$118,SUMMARY!$D$6)</f>
        <v>0</v>
      </c>
      <c r="MK6" s="16">
        <f>SUMIFS(FCA_Capacity_Credits!MK$6:MK$118,FCA_Capacity_Credits!$D$6:$D$118,SUMMARY!$D$6)</f>
        <v>0</v>
      </c>
      <c r="ML6" s="16">
        <f>SUMIFS(FCA_Capacity_Credits!ML$6:ML$118,FCA_Capacity_Credits!$D$6:$D$118,SUMMARY!$D$6)</f>
        <v>0</v>
      </c>
      <c r="MM6" s="16">
        <f>SUMIFS(FCA_Capacity_Credits!MM$6:MM$118,FCA_Capacity_Credits!$D$6:$D$118,SUMMARY!$D$6)</f>
        <v>0</v>
      </c>
      <c r="MN6" s="16">
        <f>SUMIFS(FCA_Capacity_Credits!MN$6:MN$118,FCA_Capacity_Credits!$D$6:$D$118,SUMMARY!$D$6)</f>
        <v>0</v>
      </c>
      <c r="MO6" s="16">
        <f>SUMIFS(FCA_Capacity_Credits!MO$6:MO$118,FCA_Capacity_Credits!$D$6:$D$118,SUMMARY!$D$6)</f>
        <v>0</v>
      </c>
      <c r="MP6" s="16">
        <f>SUMIFS(FCA_Capacity_Credits!MP$6:MP$118,FCA_Capacity_Credits!$D$6:$D$118,SUMMARY!$D$6)</f>
        <v>0</v>
      </c>
      <c r="MQ6" s="16">
        <f>SUMIFS(FCA_Capacity_Credits!MQ$6:MQ$118,FCA_Capacity_Credits!$D$6:$D$118,SUMMARY!$D$6)</f>
        <v>0</v>
      </c>
      <c r="MR6" s="16">
        <f>SUMIFS(FCA_Capacity_Credits!MR$6:MR$118,FCA_Capacity_Credits!$D$6:$D$118,SUMMARY!$D$6)</f>
        <v>0</v>
      </c>
      <c r="MS6" s="16">
        <f>SUMIFS(FCA_Capacity_Credits!MS$6:MS$118,FCA_Capacity_Credits!$D$6:$D$118,SUMMARY!$D$6)</f>
        <v>0</v>
      </c>
      <c r="MT6" s="16">
        <f>SUMIFS(FCA_Capacity_Credits!MT$6:MT$118,FCA_Capacity_Credits!$D$6:$D$118,SUMMARY!$D$6)</f>
        <v>0</v>
      </c>
      <c r="MU6" s="16">
        <f>SUMIFS(FCA_Capacity_Credits!MU$6:MU$118,FCA_Capacity_Credits!$D$6:$D$118,SUMMARY!$D$6)</f>
        <v>0</v>
      </c>
      <c r="MV6" s="16">
        <f>SUMIFS(FCA_Capacity_Credits!MV$6:MV$118,FCA_Capacity_Credits!$D$6:$D$118,SUMMARY!$D$6)</f>
        <v>0</v>
      </c>
      <c r="MW6" s="16">
        <f>SUMIFS(FCA_Capacity_Credits!MW$6:MW$118,FCA_Capacity_Credits!$D$6:$D$118,SUMMARY!$D$6)</f>
        <v>0</v>
      </c>
      <c r="MX6" s="16">
        <f>SUMIFS(FCA_Capacity_Credits!MX$6:MX$118,FCA_Capacity_Credits!$D$6:$D$118,SUMMARY!$D$6)</f>
        <v>0</v>
      </c>
      <c r="MY6" s="16">
        <f>SUMIFS(FCA_Capacity_Credits!MY$6:MY$118,FCA_Capacity_Credits!$D$6:$D$118,SUMMARY!$D$6)</f>
        <v>0</v>
      </c>
      <c r="MZ6" s="16">
        <f>SUMIFS(FCA_Capacity_Credits!MZ$6:MZ$118,FCA_Capacity_Credits!$D$6:$D$118,SUMMARY!$D$6)</f>
        <v>0</v>
      </c>
      <c r="NB6" s="149" t="str">
        <f>+D6</f>
        <v>Self Supply Credits ($)</v>
      </c>
      <c r="NC6" s="16">
        <f t="shared" si="141"/>
        <v>0</v>
      </c>
      <c r="ND6" s="16">
        <f t="shared" si="141"/>
        <v>0</v>
      </c>
      <c r="NE6" s="16">
        <f t="shared" si="141"/>
        <v>0</v>
      </c>
      <c r="NF6" s="16">
        <f t="shared" si="141"/>
        <v>0</v>
      </c>
      <c r="NG6" s="16">
        <f t="shared" si="141"/>
        <v>0</v>
      </c>
      <c r="NH6" s="16">
        <f t="shared" si="141"/>
        <v>0</v>
      </c>
      <c r="NI6" s="16">
        <f t="shared" si="141"/>
        <v>0</v>
      </c>
      <c r="NJ6" s="16">
        <f t="shared" si="141"/>
        <v>0</v>
      </c>
      <c r="NK6" s="16">
        <f t="shared" si="141"/>
        <v>0</v>
      </c>
      <c r="NL6" s="16">
        <f t="shared" si="141"/>
        <v>0</v>
      </c>
      <c r="NM6" s="16">
        <f t="shared" si="142"/>
        <v>0</v>
      </c>
      <c r="NN6" s="16">
        <f t="shared" si="142"/>
        <v>0</v>
      </c>
      <c r="NO6" s="16">
        <f t="shared" si="142"/>
        <v>0</v>
      </c>
      <c r="NP6" s="16">
        <f t="shared" si="142"/>
        <v>0</v>
      </c>
      <c r="NQ6" s="16">
        <f t="shared" si="142"/>
        <v>0</v>
      </c>
      <c r="NR6" s="16">
        <f t="shared" si="142"/>
        <v>0</v>
      </c>
      <c r="NS6" s="16">
        <f t="shared" si="142"/>
        <v>0</v>
      </c>
      <c r="NT6" s="16">
        <f t="shared" si="142"/>
        <v>0</v>
      </c>
      <c r="NU6" s="16">
        <f t="shared" si="142"/>
        <v>0</v>
      </c>
      <c r="NV6" s="16">
        <f t="shared" si="142"/>
        <v>0</v>
      </c>
      <c r="NW6" s="16">
        <f t="shared" si="143"/>
        <v>0</v>
      </c>
      <c r="NX6" s="16">
        <f t="shared" si="143"/>
        <v>0</v>
      </c>
      <c r="NY6" s="16">
        <f t="shared" si="143"/>
        <v>0</v>
      </c>
      <c r="NZ6" s="16">
        <f t="shared" si="143"/>
        <v>0</v>
      </c>
      <c r="OA6" s="16">
        <f t="shared" si="143"/>
        <v>0</v>
      </c>
      <c r="OB6" s="16">
        <f t="shared" si="143"/>
        <v>0</v>
      </c>
      <c r="OC6" s="16">
        <f t="shared" si="143"/>
        <v>0</v>
      </c>
      <c r="OD6" s="16">
        <f t="shared" si="143"/>
        <v>0</v>
      </c>
      <c r="OE6" s="16">
        <f t="shared" si="143"/>
        <v>0</v>
      </c>
      <c r="OF6" s="16">
        <f t="shared" si="143"/>
        <v>0</v>
      </c>
    </row>
    <row r="7" spans="2:16305" x14ac:dyDescent="0.25">
      <c r="D7" s="74" t="s">
        <v>271</v>
      </c>
      <c r="E7" s="148">
        <f>+E5+E6</f>
        <v>63880.389809999993</v>
      </c>
      <c r="F7" s="148">
        <f t="shared" ref="F7:AA7" si="144">+F5+F6</f>
        <v>63880.389809999993</v>
      </c>
      <c r="G7" s="148">
        <f t="shared" si="144"/>
        <v>63880.389809999993</v>
      </c>
      <c r="H7" s="148">
        <f t="shared" si="144"/>
        <v>63880.389809999993</v>
      </c>
      <c r="I7" s="148">
        <f t="shared" si="144"/>
        <v>63880.389809999993</v>
      </c>
      <c r="J7" s="148">
        <f t="shared" si="144"/>
        <v>61572.155149999999</v>
      </c>
      <c r="K7" s="148">
        <f t="shared" si="144"/>
        <v>61572.155149999999</v>
      </c>
      <c r="L7" s="148">
        <f t="shared" si="144"/>
        <v>61572.155149999999</v>
      </c>
      <c r="M7" s="148">
        <f t="shared" si="144"/>
        <v>61572.155149999999</v>
      </c>
      <c r="N7" s="148">
        <f t="shared" si="144"/>
        <v>61572.155149999999</v>
      </c>
      <c r="O7" s="148">
        <f t="shared" si="144"/>
        <v>61572.155149999999</v>
      </c>
      <c r="P7" s="148">
        <f t="shared" si="144"/>
        <v>61572.155149999999</v>
      </c>
      <c r="Q7" s="148">
        <f t="shared" si="144"/>
        <v>99601.1154910076</v>
      </c>
      <c r="R7" s="148">
        <f t="shared" si="144"/>
        <v>99601.1154910076</v>
      </c>
      <c r="S7" s="148">
        <f t="shared" si="144"/>
        <v>99601.1154910076</v>
      </c>
      <c r="T7" s="148">
        <f t="shared" si="144"/>
        <v>99601.1154910076</v>
      </c>
      <c r="U7" s="148">
        <f t="shared" si="144"/>
        <v>99601.1154910076</v>
      </c>
      <c r="V7" s="148">
        <f t="shared" si="144"/>
        <v>64829.331395143075</v>
      </c>
      <c r="W7" s="148">
        <f t="shared" si="144"/>
        <v>64829.331395143075</v>
      </c>
      <c r="X7" s="148">
        <f t="shared" si="144"/>
        <v>64829.331395143075</v>
      </c>
      <c r="Y7" s="148">
        <f t="shared" si="144"/>
        <v>64829.331395143075</v>
      </c>
      <c r="Z7" s="148">
        <f t="shared" si="144"/>
        <v>64829.331395143075</v>
      </c>
      <c r="AA7" s="148">
        <f t="shared" si="144"/>
        <v>64829.331395143075</v>
      </c>
      <c r="AB7" s="148">
        <f t="shared" ref="AB7" si="145">+AB5+AB6</f>
        <v>64829.331395143075</v>
      </c>
      <c r="AC7" s="148">
        <f t="shared" ref="AC7" si="146">+AC5+AC6</f>
        <v>64829.331395143075</v>
      </c>
      <c r="AD7" s="148">
        <f t="shared" ref="AD7" si="147">+AD5+AD6</f>
        <v>64829.331395143075</v>
      </c>
      <c r="AE7" s="148">
        <f t="shared" ref="AE7" si="148">+AE5+AE6</f>
        <v>64829.331395143075</v>
      </c>
      <c r="AF7" s="148">
        <f t="shared" ref="AF7" si="149">+AF5+AF6</f>
        <v>64829.331395143075</v>
      </c>
      <c r="AG7" s="148">
        <f t="shared" ref="AG7" si="150">+AG5+AG6</f>
        <v>64829.331395143075</v>
      </c>
      <c r="AH7" s="148">
        <f t="shared" ref="AH7" si="151">+AH5+AH6</f>
        <v>35515.622521053636</v>
      </c>
      <c r="AI7" s="148">
        <f t="shared" ref="AI7" si="152">+AI5+AI6</f>
        <v>35515.622521053636</v>
      </c>
      <c r="AJ7" s="148">
        <f t="shared" ref="AJ7" si="153">+AJ5+AJ6</f>
        <v>35515.622521053636</v>
      </c>
      <c r="AK7" s="148">
        <f t="shared" ref="AK7" si="154">+AK5+AK6</f>
        <v>35515.622521053636</v>
      </c>
      <c r="AL7" s="148">
        <f t="shared" ref="AL7" si="155">+AL5+AL6</f>
        <v>35515.622521053636</v>
      </c>
      <c r="AM7" s="148">
        <f t="shared" ref="AM7" si="156">+AM5+AM6</f>
        <v>35515.622521053636</v>
      </c>
      <c r="AN7" s="148">
        <f t="shared" ref="AN7" si="157">+AN5+AN6</f>
        <v>35515.622521053636</v>
      </c>
      <c r="AO7" s="148">
        <f t="shared" ref="AO7" si="158">+AO5+AO6</f>
        <v>35515.622521053636</v>
      </c>
      <c r="AP7" s="148">
        <f t="shared" ref="AP7" si="159">+AP5+AP6</f>
        <v>35515.622521053636</v>
      </c>
      <c r="AQ7" s="148">
        <f t="shared" ref="AQ7" si="160">+AQ5+AQ6</f>
        <v>35515.622521053636</v>
      </c>
      <c r="AR7" s="148">
        <f t="shared" ref="AR7" si="161">+AR5+AR6</f>
        <v>35515.622521053636</v>
      </c>
      <c r="AS7" s="148">
        <f t="shared" ref="AS7" si="162">+AS5+AS6</f>
        <v>35515.622521053636</v>
      </c>
      <c r="AT7" s="148">
        <f t="shared" ref="AT7" si="163">+AT5+AT6</f>
        <v>49209.387976335151</v>
      </c>
      <c r="AU7" s="148">
        <f t="shared" ref="AU7" si="164">+AU5+AU6</f>
        <v>49209.387976335151</v>
      </c>
      <c r="AV7" s="148">
        <f t="shared" ref="AV7" si="165">+AV5+AV6</f>
        <v>49209.387976335151</v>
      </c>
      <c r="AW7" s="148">
        <f t="shared" ref="AW7" si="166">+AW5+AW6</f>
        <v>49209.387976335151</v>
      </c>
      <c r="AX7" s="148">
        <f t="shared" ref="AX7" si="167">+AX5+AX6</f>
        <v>49209.387976335151</v>
      </c>
      <c r="AY7" s="148">
        <f t="shared" ref="AY7" si="168">+AY5+AY6</f>
        <v>49209.387976335151</v>
      </c>
      <c r="AZ7" s="148">
        <f t="shared" ref="AZ7" si="169">+AZ5+AZ6</f>
        <v>49209.387976335151</v>
      </c>
      <c r="BA7" s="148">
        <f t="shared" ref="BA7" si="170">+BA5+BA6</f>
        <v>49209.387976335151</v>
      </c>
      <c r="BB7" s="148">
        <f t="shared" ref="BB7" si="171">+BB5+BB6</f>
        <v>49209.387976335151</v>
      </c>
      <c r="BC7" s="148">
        <f t="shared" ref="BC7" si="172">+BC5+BC6</f>
        <v>49209.387976335151</v>
      </c>
      <c r="BD7" s="148">
        <f t="shared" ref="BD7" si="173">+BD5+BD6</f>
        <v>49209.387976335151</v>
      </c>
      <c r="BE7" s="148">
        <f t="shared" ref="BE7" si="174">+BE5+BE6</f>
        <v>49209.387976335151</v>
      </c>
      <c r="BF7" s="148">
        <f t="shared" ref="BF7" si="175">+BF5+BF6</f>
        <v>23264.613688328573</v>
      </c>
      <c r="BG7" s="148">
        <f t="shared" ref="BG7" si="176">+BG5+BG6</f>
        <v>23264.613688328573</v>
      </c>
      <c r="BH7" s="148">
        <f t="shared" ref="BH7" si="177">+BH5+BH6</f>
        <v>23264.613688328573</v>
      </c>
      <c r="BI7" s="148">
        <f t="shared" ref="BI7" si="178">+BI5+BI6</f>
        <v>23264.613688328573</v>
      </c>
      <c r="BJ7" s="148">
        <f t="shared" ref="BJ7" si="179">+BJ5+BJ6</f>
        <v>23264.613688328573</v>
      </c>
      <c r="BK7" s="148">
        <f t="shared" ref="BK7" si="180">+BK5+BK6</f>
        <v>23264.613688328573</v>
      </c>
      <c r="BL7" s="148">
        <f t="shared" ref="BL7" si="181">+BL5+BL6</f>
        <v>23264.613688328573</v>
      </c>
      <c r="BM7" s="148">
        <f t="shared" ref="BM7" si="182">+BM5+BM6</f>
        <v>23264.613688328573</v>
      </c>
      <c r="BN7" s="148">
        <f t="shared" ref="BN7" si="183">+BN5+BN6</f>
        <v>23264.613688328573</v>
      </c>
      <c r="BO7" s="148">
        <f t="shared" ref="BO7" si="184">+BO5+BO6</f>
        <v>23264.613688328573</v>
      </c>
      <c r="BP7" s="148">
        <f t="shared" ref="BP7" si="185">+BP5+BP6</f>
        <v>23264.613688328573</v>
      </c>
      <c r="BQ7" s="148">
        <f t="shared" ref="BQ7" si="186">+BQ5+BQ6</f>
        <v>23264.613688328573</v>
      </c>
      <c r="BR7" s="148">
        <f t="shared" ref="BR7" si="187">+BR5+BR6</f>
        <v>31080.723025362124</v>
      </c>
      <c r="BS7" s="148">
        <f t="shared" ref="BS7" si="188">+BS5+BS6</f>
        <v>31080.723025362124</v>
      </c>
      <c r="BT7" s="148">
        <f t="shared" ref="BT7" si="189">+BT5+BT6</f>
        <v>31080.723025362124</v>
      </c>
      <c r="BU7" s="148">
        <f t="shared" ref="BU7" si="190">+BU5+BU6</f>
        <v>31080.723025362124</v>
      </c>
      <c r="BV7" s="148">
        <f t="shared" ref="BV7" si="191">+BV5+BV6</f>
        <v>31080.723025362124</v>
      </c>
      <c r="BW7" s="148">
        <f t="shared" ref="BW7" si="192">+BW5+BW6</f>
        <v>31080.723025362124</v>
      </c>
      <c r="BX7" s="148">
        <f t="shared" ref="BX7" si="193">+BX5+BX6</f>
        <v>31080.723025362124</v>
      </c>
      <c r="BY7" s="148">
        <f t="shared" ref="BY7" si="194">+BY5+BY6</f>
        <v>31080.723025362124</v>
      </c>
      <c r="BZ7" s="148">
        <f t="shared" ref="BZ7" si="195">+BZ5+BZ6</f>
        <v>31080.723025362124</v>
      </c>
      <c r="CA7" s="148">
        <f t="shared" ref="CA7" si="196">+CA5+CA6</f>
        <v>31080.723025362124</v>
      </c>
      <c r="CB7" s="148">
        <f t="shared" ref="CB7" si="197">+CB5+CB6</f>
        <v>31080.723025362124</v>
      </c>
      <c r="CC7" s="148">
        <f t="shared" ref="CC7" si="198">+CC5+CC6</f>
        <v>31080.723025362124</v>
      </c>
      <c r="CD7" s="148">
        <f t="shared" ref="CD7" si="199">+CD5+CD6</f>
        <v>37724.507367096448</v>
      </c>
      <c r="CE7" s="148">
        <f t="shared" ref="CE7" si="200">+CE5+CE6</f>
        <v>37724.507367096448</v>
      </c>
      <c r="CF7" s="148">
        <f t="shared" ref="CF7" si="201">+CF5+CF6</f>
        <v>37724.507367096448</v>
      </c>
      <c r="CG7" s="148">
        <f t="shared" ref="CG7" si="202">+CG5+CG6</f>
        <v>37724.507367096448</v>
      </c>
      <c r="CH7" s="148">
        <f t="shared" ref="CH7" si="203">+CH5+CH6</f>
        <v>37724.507367096448</v>
      </c>
      <c r="CI7" s="148">
        <f t="shared" ref="CI7" si="204">+CI5+CI6</f>
        <v>37724.507367096448</v>
      </c>
      <c r="CJ7" s="148">
        <f t="shared" ref="CJ7" si="205">+CJ5+CJ6</f>
        <v>37724.507367096448</v>
      </c>
      <c r="CK7" s="148">
        <f t="shared" ref="CK7" si="206">+CK5+CK6</f>
        <v>37724.507367096448</v>
      </c>
      <c r="CL7" s="148">
        <f t="shared" ref="CL7" si="207">+CL5+CL6</f>
        <v>37724.507367096448</v>
      </c>
      <c r="CM7" s="148">
        <f t="shared" ref="CM7" si="208">+CM5+CM6</f>
        <v>37724.507367096448</v>
      </c>
      <c r="CN7" s="148">
        <f t="shared" ref="CN7" si="209">+CN5+CN6</f>
        <v>37724.507367096448</v>
      </c>
      <c r="CO7" s="148">
        <f t="shared" ref="CO7" si="210">+CO5+CO6</f>
        <v>37724.507367096448</v>
      </c>
      <c r="CP7" s="148">
        <f t="shared" ref="CP7" si="211">+CP5+CP6</f>
        <v>45249.641727804512</v>
      </c>
      <c r="CQ7" s="148">
        <f t="shared" ref="CQ7" si="212">+CQ5+CQ6</f>
        <v>45249.641727804512</v>
      </c>
      <c r="CR7" s="148">
        <f t="shared" ref="CR7" si="213">+CR5+CR6</f>
        <v>45249.641727804512</v>
      </c>
      <c r="CS7" s="148">
        <f t="shared" ref="CS7" si="214">+CS5+CS6</f>
        <v>45249.641727804512</v>
      </c>
      <c r="CT7" s="148">
        <f t="shared" ref="CT7" si="215">+CT5+CT6</f>
        <v>45249.641727804512</v>
      </c>
      <c r="CU7" s="148">
        <f t="shared" ref="CU7" si="216">+CU5+CU6</f>
        <v>45249.641727804512</v>
      </c>
      <c r="CV7" s="148">
        <f t="shared" ref="CV7" si="217">+CV5+CV6</f>
        <v>45249.641727804512</v>
      </c>
      <c r="CW7" s="148">
        <f t="shared" ref="CW7" si="218">+CW5+CW6</f>
        <v>45249.641727804512</v>
      </c>
      <c r="CX7" s="148">
        <f t="shared" ref="CX7" si="219">+CX5+CX6</f>
        <v>45249.641727804512</v>
      </c>
      <c r="CY7" s="148">
        <f t="shared" ref="CY7" si="220">+CY5+CY6</f>
        <v>45249.641727804512</v>
      </c>
      <c r="CZ7" s="148">
        <f t="shared" ref="CZ7" si="221">+CZ5+CZ6</f>
        <v>45249.641727804512</v>
      </c>
      <c r="DA7" s="148">
        <f t="shared" ref="DA7" si="222">+DA5+DA6</f>
        <v>45249.641727804512</v>
      </c>
      <c r="DB7" s="148">
        <f t="shared" ref="DB7" si="223">+DB5+DB6</f>
        <v>47258.212004645182</v>
      </c>
      <c r="DC7" s="148">
        <f t="shared" ref="DC7" si="224">+DC5+DC6</f>
        <v>47258.212004645182</v>
      </c>
      <c r="DD7" s="148">
        <f t="shared" ref="DD7" si="225">+DD5+DD6</f>
        <v>47258.212004645182</v>
      </c>
      <c r="DE7" s="148">
        <f t="shared" ref="DE7" si="226">+DE5+DE6</f>
        <v>47258.212004645182</v>
      </c>
      <c r="DF7" s="148">
        <f t="shared" ref="DF7" si="227">+DF5+DF6</f>
        <v>47258.212004645182</v>
      </c>
      <c r="DG7" s="148">
        <f t="shared" ref="DG7" si="228">+DG5+DG6</f>
        <v>47258.212004645182</v>
      </c>
      <c r="DH7" s="148">
        <f t="shared" ref="DH7" si="229">+DH5+DH6</f>
        <v>47258.212004645182</v>
      </c>
      <c r="DI7" s="148">
        <f t="shared" ref="DI7" si="230">+DI5+DI6</f>
        <v>47258.212004645182</v>
      </c>
      <c r="DJ7" s="148">
        <f t="shared" ref="DJ7" si="231">+DJ5+DJ6</f>
        <v>47258.212004645182</v>
      </c>
      <c r="DK7" s="148">
        <f t="shared" ref="DK7" si="232">+DK5+DK6</f>
        <v>47258.212004645182</v>
      </c>
      <c r="DL7" s="148">
        <f t="shared" ref="DL7" si="233">+DL5+DL6</f>
        <v>47258.212004645182</v>
      </c>
      <c r="DM7" s="148">
        <f t="shared" ref="DM7" si="234">+DM5+DM6</f>
        <v>47258.212004645182</v>
      </c>
      <c r="DN7" s="148">
        <f t="shared" ref="DN7" si="235">+DN5+DN6</f>
        <v>48405.105955654319</v>
      </c>
      <c r="DO7" s="148">
        <f t="shared" ref="DO7" si="236">+DO5+DO6</f>
        <v>48405.105955654319</v>
      </c>
      <c r="DP7" s="148">
        <f t="shared" ref="DP7" si="237">+DP5+DP6</f>
        <v>48405.105955654319</v>
      </c>
      <c r="DQ7" s="148">
        <f t="shared" ref="DQ7" si="238">+DQ5+DQ6</f>
        <v>48405.105955654319</v>
      </c>
      <c r="DR7" s="148">
        <f t="shared" ref="DR7" si="239">+DR5+DR6</f>
        <v>48405.105955654319</v>
      </c>
      <c r="DS7" s="148">
        <f t="shared" ref="DS7" si="240">+DS5+DS6</f>
        <v>48405.105955654319</v>
      </c>
      <c r="DT7" s="148">
        <f t="shared" ref="DT7" si="241">+DT5+DT6</f>
        <v>48405.105955654319</v>
      </c>
      <c r="DU7" s="148">
        <f t="shared" ref="DU7" si="242">+DU5+DU6</f>
        <v>48405.105955654319</v>
      </c>
      <c r="DV7" s="148">
        <f t="shared" ref="DV7" si="243">+DV5+DV6</f>
        <v>48405.105955654319</v>
      </c>
      <c r="DW7" s="148">
        <f t="shared" ref="DW7" si="244">+DW5+DW6</f>
        <v>48405.105955654319</v>
      </c>
      <c r="DX7" s="148">
        <f t="shared" ref="DX7" si="245">+DX5+DX6</f>
        <v>48405.105955654319</v>
      </c>
      <c r="DY7" s="148">
        <f t="shared" ref="DY7" si="246">+DY5+DY6</f>
        <v>48405.105955654319</v>
      </c>
      <c r="DZ7" s="148">
        <f t="shared" ref="DZ7" si="247">+DZ5+DZ6</f>
        <v>49783.782951988287</v>
      </c>
      <c r="EA7" s="148">
        <f t="shared" ref="EA7" si="248">+EA5+EA6</f>
        <v>49783.782951988287</v>
      </c>
      <c r="EB7" s="148">
        <f t="shared" ref="EB7" si="249">+EB5+EB6</f>
        <v>49783.782951988287</v>
      </c>
      <c r="EC7" s="148">
        <f t="shared" ref="EC7" si="250">+EC5+EC6</f>
        <v>49783.782951988287</v>
      </c>
      <c r="ED7" s="148">
        <f t="shared" ref="ED7" si="251">+ED5+ED6</f>
        <v>49783.782951988287</v>
      </c>
      <c r="EE7" s="148">
        <f t="shared" ref="EE7" si="252">+EE5+EE6</f>
        <v>49783.782951988287</v>
      </c>
      <c r="EF7" s="148">
        <f t="shared" ref="EF7" si="253">+EF5+EF6</f>
        <v>49783.782951988287</v>
      </c>
      <c r="EG7" s="148">
        <f t="shared" ref="EG7" si="254">+EG5+EG6</f>
        <v>49783.782951988287</v>
      </c>
      <c r="EH7" s="148">
        <f t="shared" ref="EH7" si="255">+EH5+EH6</f>
        <v>49783.782951988287</v>
      </c>
      <c r="EI7" s="148">
        <f t="shared" ref="EI7" si="256">+EI5+EI6</f>
        <v>49783.782951988287</v>
      </c>
      <c r="EJ7" s="148">
        <f t="shared" ref="EJ7" si="257">+EJ5+EJ6</f>
        <v>49783.782951988287</v>
      </c>
      <c r="EK7" s="148">
        <f t="shared" ref="EK7" si="258">+EK5+EK6</f>
        <v>49783.782951988287</v>
      </c>
      <c r="EL7" s="148">
        <f t="shared" ref="EL7" si="259">+EL5+EL6</f>
        <v>51540.6120752309</v>
      </c>
      <c r="EM7" s="148">
        <f t="shared" ref="EM7" si="260">+EM5+EM6</f>
        <v>51540.6120752309</v>
      </c>
      <c r="EN7" s="148">
        <f t="shared" ref="EN7" si="261">+EN5+EN6</f>
        <v>51540.6120752309</v>
      </c>
      <c r="EO7" s="148">
        <f t="shared" ref="EO7" si="262">+EO5+EO6</f>
        <v>51540.6120752309</v>
      </c>
      <c r="EP7" s="148">
        <f t="shared" ref="EP7" si="263">+EP5+EP6</f>
        <v>51540.6120752309</v>
      </c>
      <c r="EQ7" s="148">
        <f t="shared" ref="EQ7" si="264">+EQ5+EQ6</f>
        <v>51540.6120752309</v>
      </c>
      <c r="ER7" s="148">
        <f t="shared" ref="ER7" si="265">+ER5+ER6</f>
        <v>51540.6120752309</v>
      </c>
      <c r="ES7" s="148">
        <f t="shared" ref="ES7" si="266">+ES5+ES6</f>
        <v>51540.6120752309</v>
      </c>
      <c r="ET7" s="148">
        <f t="shared" ref="ET7" si="267">+ET5+ET6</f>
        <v>51540.6120752309</v>
      </c>
      <c r="EU7" s="148">
        <f t="shared" ref="EU7" si="268">+EU5+EU6</f>
        <v>51540.6120752309</v>
      </c>
      <c r="EV7" s="148">
        <f t="shared" ref="EV7" si="269">+EV5+EV6</f>
        <v>51540.6120752309</v>
      </c>
      <c r="EW7" s="148">
        <f t="shared" ref="EW7" si="270">+EW5+EW6</f>
        <v>51540.6120752309</v>
      </c>
      <c r="EX7" s="148">
        <f t="shared" ref="EX7" si="271">+EX5+EX6</f>
        <v>53417.341058806589</v>
      </c>
      <c r="EY7" s="148">
        <f t="shared" ref="EY7" si="272">+EY5+EY6</f>
        <v>53417.341058806589</v>
      </c>
      <c r="EZ7" s="148">
        <f t="shared" ref="EZ7" si="273">+EZ5+EZ6</f>
        <v>53417.341058806589</v>
      </c>
      <c r="FA7" s="148">
        <f t="shared" ref="FA7" si="274">+FA5+FA6</f>
        <v>53417.341058806589</v>
      </c>
      <c r="FB7" s="148">
        <f t="shared" ref="FB7" si="275">+FB5+FB6</f>
        <v>53417.341058806589</v>
      </c>
      <c r="FC7" s="148">
        <f t="shared" ref="FC7" si="276">+FC5+FC6</f>
        <v>53417.341058806589</v>
      </c>
      <c r="FD7" s="148">
        <f t="shared" ref="FD7" si="277">+FD5+FD6</f>
        <v>53417.341058806589</v>
      </c>
      <c r="FE7" s="148">
        <f t="shared" ref="FE7" si="278">+FE5+FE6</f>
        <v>53417.341058806589</v>
      </c>
      <c r="FF7" s="148">
        <f t="shared" ref="FF7" si="279">+FF5+FF6</f>
        <v>53417.341058806589</v>
      </c>
      <c r="FG7" s="148">
        <f t="shared" ref="FG7" si="280">+FG5+FG6</f>
        <v>53417.341058806589</v>
      </c>
      <c r="FH7" s="148">
        <f t="shared" ref="FH7" si="281">+FH5+FH6</f>
        <v>53417.341058806589</v>
      </c>
      <c r="FI7" s="148">
        <f t="shared" ref="FI7" si="282">+FI5+FI6</f>
        <v>53417.341058806589</v>
      </c>
      <c r="FJ7" s="148">
        <f t="shared" ref="FJ7" si="283">+FJ5+FJ6</f>
        <v>55219.72466958181</v>
      </c>
      <c r="FK7" s="148">
        <f t="shared" ref="FK7" si="284">+FK5+FK6</f>
        <v>55219.72466958181</v>
      </c>
      <c r="FL7" s="148">
        <f t="shared" ref="FL7" si="285">+FL5+FL6</f>
        <v>55219.72466958181</v>
      </c>
      <c r="FM7" s="148">
        <f t="shared" ref="FM7" si="286">+FM5+FM6</f>
        <v>55219.72466958181</v>
      </c>
      <c r="FN7" s="148">
        <f t="shared" ref="FN7" si="287">+FN5+FN6</f>
        <v>55219.72466958181</v>
      </c>
      <c r="FO7" s="148">
        <f t="shared" ref="FO7" si="288">+FO5+FO6</f>
        <v>55219.72466958181</v>
      </c>
      <c r="FP7" s="148">
        <f t="shared" ref="FP7" si="289">+FP5+FP6</f>
        <v>55219.72466958181</v>
      </c>
      <c r="FQ7" s="148">
        <f t="shared" ref="FQ7" si="290">+FQ5+FQ6</f>
        <v>55219.72466958181</v>
      </c>
      <c r="FR7" s="148">
        <f t="shared" ref="FR7" si="291">+FR5+FR6</f>
        <v>55219.72466958181</v>
      </c>
      <c r="FS7" s="148">
        <f t="shared" ref="FS7" si="292">+FS5+FS6</f>
        <v>55219.72466958181</v>
      </c>
      <c r="FT7" s="148">
        <f t="shared" ref="FT7" si="293">+FT5+FT6</f>
        <v>55219.72466958181</v>
      </c>
      <c r="FU7" s="148">
        <f t="shared" ref="FU7" si="294">+FU5+FU6</f>
        <v>55219.72466958181</v>
      </c>
      <c r="FV7" s="148">
        <f t="shared" ref="FV7" si="295">+FV5+FV6</f>
        <v>56966.719456474282</v>
      </c>
      <c r="FW7" s="148">
        <f t="shared" ref="FW7" si="296">+FW5+FW6</f>
        <v>56966.719456474282</v>
      </c>
      <c r="FX7" s="148">
        <f t="shared" ref="FX7" si="297">+FX5+FX6</f>
        <v>56966.719456474282</v>
      </c>
      <c r="FY7" s="148">
        <f t="shared" ref="FY7" si="298">+FY5+FY6</f>
        <v>56966.719456474282</v>
      </c>
      <c r="FZ7" s="148">
        <f t="shared" ref="FZ7" si="299">+FZ5+FZ6</f>
        <v>56966.719456474282</v>
      </c>
      <c r="GA7" s="148">
        <f t="shared" ref="GA7" si="300">+GA5+GA6</f>
        <v>56966.719456474282</v>
      </c>
      <c r="GB7" s="148">
        <f t="shared" ref="GB7" si="301">+GB5+GB6</f>
        <v>56966.719456474282</v>
      </c>
      <c r="GC7" s="148">
        <f t="shared" ref="GC7" si="302">+GC5+GC6</f>
        <v>56966.719456474282</v>
      </c>
      <c r="GD7" s="148">
        <f t="shared" ref="GD7" si="303">+GD5+GD6</f>
        <v>56966.719456474282</v>
      </c>
      <c r="GE7" s="148">
        <f t="shared" ref="GE7" si="304">+GE5+GE6</f>
        <v>56966.719456474282</v>
      </c>
      <c r="GF7" s="148">
        <f t="shared" ref="GF7" si="305">+GF5+GF6</f>
        <v>56966.719456474282</v>
      </c>
      <c r="GG7" s="148">
        <f t="shared" ref="GG7" si="306">+GG5+GG6</f>
        <v>56966.719456474282</v>
      </c>
      <c r="GH7" s="148">
        <f t="shared" ref="GH7" si="307">+GH5+GH6</f>
        <v>58852.974648406656</v>
      </c>
      <c r="GI7" s="148">
        <f t="shared" ref="GI7" si="308">+GI5+GI6</f>
        <v>58852.974648406656</v>
      </c>
      <c r="GJ7" s="148">
        <f t="shared" ref="GJ7" si="309">+GJ5+GJ6</f>
        <v>58852.974648406656</v>
      </c>
      <c r="GK7" s="148">
        <f t="shared" ref="GK7" si="310">+GK5+GK6</f>
        <v>58852.974648406656</v>
      </c>
      <c r="GL7" s="148">
        <f t="shared" ref="GL7" si="311">+GL5+GL6</f>
        <v>58852.974648406656</v>
      </c>
      <c r="GM7" s="148">
        <f t="shared" ref="GM7" si="312">+GM5+GM6</f>
        <v>58852.974648406656</v>
      </c>
      <c r="GN7" s="148">
        <f t="shared" ref="GN7" si="313">+GN5+GN6</f>
        <v>58852.974648406656</v>
      </c>
      <c r="GO7" s="148">
        <f t="shared" ref="GO7" si="314">+GO5+GO6</f>
        <v>58852.974648406656</v>
      </c>
      <c r="GP7" s="148">
        <f t="shared" ref="GP7" si="315">+GP5+GP6</f>
        <v>58852.974648406656</v>
      </c>
      <c r="GQ7" s="148">
        <f t="shared" ref="GQ7" si="316">+GQ5+GQ6</f>
        <v>58852.974648406656</v>
      </c>
      <c r="GR7" s="148">
        <f t="shared" ref="GR7" si="317">+GR5+GR6</f>
        <v>58852.974648406656</v>
      </c>
      <c r="GS7" s="148">
        <f t="shared" ref="GS7" si="318">+GS5+GS6</f>
        <v>58852.974648406656</v>
      </c>
      <c r="GT7" s="148">
        <f t="shared" ref="GT7" si="319">+GT5+GT6</f>
        <v>60855.736839734331</v>
      </c>
      <c r="GU7" s="148">
        <f t="shared" ref="GU7" si="320">+GU5+GU6</f>
        <v>60855.736839734331</v>
      </c>
      <c r="GV7" s="148">
        <f t="shared" ref="GV7" si="321">+GV5+GV6</f>
        <v>60855.736839734331</v>
      </c>
      <c r="GW7" s="148">
        <f t="shared" ref="GW7" si="322">+GW5+GW6</f>
        <v>60855.736839734331</v>
      </c>
      <c r="GX7" s="148">
        <f t="shared" ref="GX7" si="323">+GX5+GX6</f>
        <v>60855.736839734331</v>
      </c>
      <c r="GY7" s="148">
        <f t="shared" ref="GY7" si="324">+GY5+GY6</f>
        <v>60855.736839734331</v>
      </c>
      <c r="GZ7" s="148">
        <f t="shared" ref="GZ7" si="325">+GZ5+GZ6</f>
        <v>60855.736839734331</v>
      </c>
      <c r="HA7" s="148">
        <f t="shared" ref="HA7" si="326">+HA5+HA6</f>
        <v>60855.736839734331</v>
      </c>
      <c r="HB7" s="148">
        <f t="shared" ref="HB7" si="327">+HB5+HB6</f>
        <v>60855.736839734331</v>
      </c>
      <c r="HC7" s="148">
        <f t="shared" ref="HC7" si="328">+HC5+HC6</f>
        <v>60855.736839734331</v>
      </c>
      <c r="HD7" s="148">
        <f t="shared" ref="HD7" si="329">+HD5+HD6</f>
        <v>60855.736839734331</v>
      </c>
      <c r="HE7" s="148">
        <f t="shared" ref="HE7" si="330">+HE5+HE6</f>
        <v>60855.736839734331</v>
      </c>
      <c r="HF7" s="148">
        <f t="shared" ref="HF7" si="331">+HF5+HF6</f>
        <v>62911.531936787651</v>
      </c>
      <c r="HG7" s="148">
        <f t="shared" ref="HG7" si="332">+HG5+HG6</f>
        <v>62911.531936787651</v>
      </c>
      <c r="HH7" s="148">
        <f t="shared" ref="HH7" si="333">+HH5+HH6</f>
        <v>62911.531936787651</v>
      </c>
      <c r="HI7" s="148">
        <f t="shared" ref="HI7" si="334">+HI5+HI6</f>
        <v>62911.531936787651</v>
      </c>
      <c r="HJ7" s="148">
        <f t="shared" ref="HJ7" si="335">+HJ5+HJ6</f>
        <v>62911.531936787651</v>
      </c>
      <c r="HK7" s="148">
        <f t="shared" ref="HK7" si="336">+HK5+HK6</f>
        <v>62911.531936787651</v>
      </c>
      <c r="HL7" s="148">
        <f t="shared" ref="HL7" si="337">+HL5+HL6</f>
        <v>62911.531936787651</v>
      </c>
      <c r="HM7" s="148">
        <f t="shared" ref="HM7" si="338">+HM5+HM6</f>
        <v>62911.531936787651</v>
      </c>
      <c r="HN7" s="148">
        <f t="shared" ref="HN7" si="339">+HN5+HN6</f>
        <v>62911.531936787651</v>
      </c>
      <c r="HO7" s="148">
        <f t="shared" ref="HO7" si="340">+HO5+HO6</f>
        <v>62911.531936787651</v>
      </c>
      <c r="HP7" s="148">
        <f t="shared" ref="HP7" si="341">+HP5+HP6</f>
        <v>62911.531936787651</v>
      </c>
      <c r="HQ7" s="148">
        <f t="shared" ref="HQ7" si="342">+HQ5+HQ6</f>
        <v>62911.531936787651</v>
      </c>
      <c r="HR7" s="148">
        <f t="shared" ref="HR7" si="343">+HR5+HR6</f>
        <v>65004.065278979666</v>
      </c>
      <c r="HS7" s="148">
        <f t="shared" ref="HS7" si="344">+HS5+HS6</f>
        <v>65004.065278979666</v>
      </c>
      <c r="HT7" s="148">
        <f t="shared" ref="HT7" si="345">+HT5+HT6</f>
        <v>65004.065278979666</v>
      </c>
      <c r="HU7" s="148">
        <f t="shared" ref="HU7" si="346">+HU5+HU6</f>
        <v>65004.065278979666</v>
      </c>
      <c r="HV7" s="148">
        <f t="shared" ref="HV7" si="347">+HV5+HV6</f>
        <v>65004.065278979666</v>
      </c>
      <c r="HW7" s="148">
        <f t="shared" ref="HW7" si="348">+HW5+HW6</f>
        <v>65004.065278979666</v>
      </c>
      <c r="HX7" s="148">
        <f t="shared" ref="HX7" si="349">+HX5+HX6</f>
        <v>65004.065278979666</v>
      </c>
      <c r="HY7" s="148">
        <f t="shared" ref="HY7" si="350">+HY5+HY6</f>
        <v>65004.065278979666</v>
      </c>
      <c r="HZ7" s="148">
        <f t="shared" ref="HZ7" si="351">+HZ5+HZ6</f>
        <v>65004.065278979666</v>
      </c>
      <c r="IA7" s="148">
        <f t="shared" ref="IA7" si="352">+IA5+IA6</f>
        <v>65004.065278979666</v>
      </c>
      <c r="IB7" s="148">
        <f t="shared" ref="IB7" si="353">+IB5+IB6</f>
        <v>65004.065278979666</v>
      </c>
      <c r="IC7" s="148">
        <f t="shared" ref="IC7" si="354">+IC5+IC6</f>
        <v>65004.065278979666</v>
      </c>
      <c r="ID7" s="148">
        <f t="shared" ref="ID7" si="355">+ID5+ID6</f>
        <v>67160.014770100097</v>
      </c>
      <c r="IE7" s="148">
        <f t="shared" ref="IE7" si="356">+IE5+IE6</f>
        <v>67160.014770100097</v>
      </c>
      <c r="IF7" s="148">
        <f t="shared" ref="IF7" si="357">+IF5+IF6</f>
        <v>67160.014770100097</v>
      </c>
      <c r="IG7" s="148">
        <f t="shared" ref="IG7" si="358">+IG5+IG6</f>
        <v>67160.014770100097</v>
      </c>
      <c r="IH7" s="148">
        <f t="shared" ref="IH7" si="359">+IH5+IH6</f>
        <v>67160.014770100097</v>
      </c>
      <c r="II7" s="148">
        <f t="shared" ref="II7" si="360">+II5+II6</f>
        <v>67160.014770100097</v>
      </c>
      <c r="IJ7" s="148">
        <f t="shared" ref="IJ7" si="361">+IJ5+IJ6</f>
        <v>67160.014770100097</v>
      </c>
      <c r="IK7" s="148">
        <f t="shared" ref="IK7" si="362">+IK5+IK6</f>
        <v>67160.014770100097</v>
      </c>
      <c r="IL7" s="148">
        <f t="shared" ref="IL7" si="363">+IL5+IL6</f>
        <v>67160.014770100097</v>
      </c>
      <c r="IM7" s="148">
        <f t="shared" ref="IM7" si="364">+IM5+IM6</f>
        <v>67160.014770100097</v>
      </c>
      <c r="IN7" s="148">
        <f t="shared" ref="IN7" si="365">+IN5+IN6</f>
        <v>67160.014770100097</v>
      </c>
      <c r="IO7" s="148">
        <f t="shared" ref="IO7" si="366">+IO5+IO6</f>
        <v>67160.014770100097</v>
      </c>
      <c r="IP7" s="148">
        <f t="shared" ref="IP7" si="367">+IP5+IP6</f>
        <v>69407.836963339374</v>
      </c>
      <c r="IQ7" s="148">
        <f t="shared" ref="IQ7" si="368">+IQ5+IQ6</f>
        <v>69407.836963339374</v>
      </c>
      <c r="IR7" s="148">
        <f t="shared" ref="IR7" si="369">+IR5+IR6</f>
        <v>69407.836963339374</v>
      </c>
      <c r="IS7" s="148">
        <f t="shared" ref="IS7" si="370">+IS5+IS6</f>
        <v>69407.836963339374</v>
      </c>
      <c r="IT7" s="148">
        <f t="shared" ref="IT7" si="371">+IT5+IT6</f>
        <v>69407.836963339374</v>
      </c>
      <c r="IU7" s="148">
        <f t="shared" ref="IU7" si="372">+IU5+IU6</f>
        <v>69407.836963339374</v>
      </c>
      <c r="IV7" s="148">
        <f t="shared" ref="IV7" si="373">+IV5+IV6</f>
        <v>69407.836963339374</v>
      </c>
      <c r="IW7" s="148">
        <f t="shared" ref="IW7" si="374">+IW5+IW6</f>
        <v>69407.836963339374</v>
      </c>
      <c r="IX7" s="148">
        <f t="shared" ref="IX7" si="375">+IX5+IX6</f>
        <v>69407.836963339374</v>
      </c>
      <c r="IY7" s="148">
        <f t="shared" ref="IY7" si="376">+IY5+IY6</f>
        <v>69407.836963339374</v>
      </c>
      <c r="IZ7" s="148">
        <f t="shared" ref="IZ7" si="377">+IZ5+IZ6</f>
        <v>69407.836963339374</v>
      </c>
      <c r="JA7" s="148">
        <f t="shared" ref="JA7" si="378">+JA5+JA6</f>
        <v>69407.836963339374</v>
      </c>
      <c r="JB7" s="148">
        <f t="shared" ref="JB7" si="379">+JB5+JB6</f>
        <v>71735.813664460395</v>
      </c>
      <c r="JC7" s="148">
        <f t="shared" ref="JC7" si="380">+JC5+JC6</f>
        <v>71735.813664460395</v>
      </c>
      <c r="JD7" s="148">
        <f t="shared" ref="JD7" si="381">+JD5+JD6</f>
        <v>71735.813664460395</v>
      </c>
      <c r="JE7" s="148">
        <f t="shared" ref="JE7" si="382">+JE5+JE6</f>
        <v>71735.813664460395</v>
      </c>
      <c r="JF7" s="148">
        <f t="shared" ref="JF7" si="383">+JF5+JF6</f>
        <v>71735.813664460395</v>
      </c>
      <c r="JG7" s="148">
        <f t="shared" ref="JG7" si="384">+JG5+JG6</f>
        <v>71735.813664460395</v>
      </c>
      <c r="JH7" s="148">
        <f t="shared" ref="JH7" si="385">+JH5+JH6</f>
        <v>71735.813664460395</v>
      </c>
      <c r="JI7" s="148">
        <f t="shared" ref="JI7" si="386">+JI5+JI6</f>
        <v>71735.813664460395</v>
      </c>
      <c r="JJ7" s="148">
        <f t="shared" ref="JJ7" si="387">+JJ5+JJ6</f>
        <v>71735.813664460395</v>
      </c>
      <c r="JK7" s="148">
        <f t="shared" ref="JK7" si="388">+JK5+JK6</f>
        <v>71735.813664460395</v>
      </c>
      <c r="JL7" s="148">
        <f t="shared" ref="JL7" si="389">+JL5+JL6</f>
        <v>71735.813664460395</v>
      </c>
      <c r="JM7" s="148">
        <f t="shared" ref="JM7" si="390">+JM5+JM6</f>
        <v>71735.813664460395</v>
      </c>
      <c r="JN7" s="148">
        <f t="shared" ref="JN7" si="391">+JN5+JN6</f>
        <v>74134.925134671052</v>
      </c>
      <c r="JO7" s="148">
        <f t="shared" ref="JO7" si="392">+JO5+JO6</f>
        <v>74134.925134671052</v>
      </c>
      <c r="JP7" s="148">
        <f t="shared" ref="JP7" si="393">+JP5+JP6</f>
        <v>74134.925134671052</v>
      </c>
      <c r="JQ7" s="148">
        <f t="shared" ref="JQ7" si="394">+JQ5+JQ6</f>
        <v>74134.925134671052</v>
      </c>
      <c r="JR7" s="148">
        <f t="shared" ref="JR7" si="395">+JR5+JR6</f>
        <v>74134.925134671052</v>
      </c>
      <c r="JS7" s="148">
        <f t="shared" ref="JS7" si="396">+JS5+JS6</f>
        <v>74134.925134671052</v>
      </c>
      <c r="JT7" s="148">
        <f t="shared" ref="JT7" si="397">+JT5+JT6</f>
        <v>74134.925134671052</v>
      </c>
      <c r="JU7" s="148">
        <f t="shared" ref="JU7" si="398">+JU5+JU6</f>
        <v>74134.925134671052</v>
      </c>
      <c r="JV7" s="148">
        <f t="shared" ref="JV7" si="399">+JV5+JV6</f>
        <v>74134.925134671052</v>
      </c>
      <c r="JW7" s="148">
        <f t="shared" ref="JW7" si="400">+JW5+JW6</f>
        <v>74134.925134671052</v>
      </c>
      <c r="JX7" s="148">
        <f t="shared" ref="JX7" si="401">+JX5+JX6</f>
        <v>74134.925134671052</v>
      </c>
      <c r="JY7" s="148">
        <f t="shared" ref="JY7" si="402">+JY5+JY6</f>
        <v>74134.925134671052</v>
      </c>
      <c r="JZ7" s="148">
        <f t="shared" ref="JZ7" si="403">+JZ5+JZ6</f>
        <v>76609.314256400539</v>
      </c>
      <c r="KA7" s="148">
        <f t="shared" ref="KA7" si="404">+KA5+KA6</f>
        <v>76609.314256400539</v>
      </c>
      <c r="KB7" s="148">
        <f t="shared" ref="KB7" si="405">+KB5+KB6</f>
        <v>76609.314256400539</v>
      </c>
      <c r="KC7" s="148">
        <f t="shared" ref="KC7" si="406">+KC5+KC6</f>
        <v>76609.314256400539</v>
      </c>
      <c r="KD7" s="148">
        <f t="shared" ref="KD7" si="407">+KD5+KD6</f>
        <v>76609.314256400539</v>
      </c>
      <c r="KE7" s="148">
        <f t="shared" ref="KE7" si="408">+KE5+KE6</f>
        <v>76609.314256400539</v>
      </c>
      <c r="KF7" s="148">
        <f t="shared" ref="KF7" si="409">+KF5+KF6</f>
        <v>76609.314256400539</v>
      </c>
      <c r="KG7" s="148">
        <f t="shared" ref="KG7" si="410">+KG5+KG6</f>
        <v>76609.314256400539</v>
      </c>
      <c r="KH7" s="148">
        <f t="shared" ref="KH7" si="411">+KH5+KH6</f>
        <v>76609.314256400539</v>
      </c>
      <c r="KI7" s="148">
        <f t="shared" ref="KI7" si="412">+KI5+KI6</f>
        <v>76609.314256400539</v>
      </c>
      <c r="KJ7" s="148">
        <f t="shared" ref="KJ7" si="413">+KJ5+KJ6</f>
        <v>76609.314256400539</v>
      </c>
      <c r="KK7" s="148">
        <f t="shared" ref="KK7" si="414">+KK5+KK6</f>
        <v>76609.314256400539</v>
      </c>
      <c r="KL7" s="148">
        <f t="shared" ref="KL7" si="415">+KL5+KL6</f>
        <v>79168.040415401731</v>
      </c>
      <c r="KM7" s="148">
        <f t="shared" ref="KM7" si="416">+KM5+KM6</f>
        <v>79168.040415401731</v>
      </c>
      <c r="KN7" s="148">
        <f t="shared" ref="KN7" si="417">+KN5+KN6</f>
        <v>79168.040415401731</v>
      </c>
      <c r="KO7" s="148">
        <f t="shared" ref="KO7" si="418">+KO5+KO6</f>
        <v>79168.040415401731</v>
      </c>
      <c r="KP7" s="148">
        <f t="shared" ref="KP7" si="419">+KP5+KP6</f>
        <v>79168.040415401731</v>
      </c>
      <c r="KQ7" s="148">
        <f t="shared" ref="KQ7" si="420">+KQ5+KQ6</f>
        <v>79168.040415401731</v>
      </c>
      <c r="KR7" s="148">
        <f t="shared" ref="KR7" si="421">+KR5+KR6</f>
        <v>79168.040415401731</v>
      </c>
      <c r="KS7" s="148">
        <f t="shared" ref="KS7" si="422">+KS5+KS6</f>
        <v>79168.040415401731</v>
      </c>
      <c r="KT7" s="148">
        <f t="shared" ref="KT7" si="423">+KT5+KT6</f>
        <v>79168.040415401731</v>
      </c>
      <c r="KU7" s="148">
        <f t="shared" ref="KU7" si="424">+KU5+KU6</f>
        <v>79168.040415401731</v>
      </c>
      <c r="KV7" s="148">
        <f t="shared" ref="KV7" si="425">+KV5+KV6</f>
        <v>79168.040415401731</v>
      </c>
      <c r="KW7" s="148">
        <f t="shared" ref="KW7" si="426">+KW5+KW6</f>
        <v>79168.040415401731</v>
      </c>
      <c r="KX7" s="148">
        <f t="shared" ref="KX7" si="427">+KX5+KX6</f>
        <v>81815.885002718016</v>
      </c>
      <c r="KY7" s="148">
        <f t="shared" ref="KY7" si="428">+KY5+KY6</f>
        <v>81815.885002718016</v>
      </c>
      <c r="KZ7" s="148">
        <f t="shared" ref="KZ7" si="429">+KZ5+KZ6</f>
        <v>81815.885002718016</v>
      </c>
      <c r="LA7" s="148">
        <f t="shared" ref="LA7" si="430">+LA5+LA6</f>
        <v>81815.885002718016</v>
      </c>
      <c r="LB7" s="148">
        <f t="shared" ref="LB7" si="431">+LB5+LB6</f>
        <v>81815.885002718016</v>
      </c>
      <c r="LC7" s="148">
        <f t="shared" ref="LC7" si="432">+LC5+LC6</f>
        <v>81815.885002718016</v>
      </c>
      <c r="LD7" s="148">
        <f t="shared" ref="LD7" si="433">+LD5+LD6</f>
        <v>81815.885002718016</v>
      </c>
      <c r="LE7" s="148">
        <f t="shared" ref="LE7" si="434">+LE5+LE6</f>
        <v>81815.885002718016</v>
      </c>
      <c r="LF7" s="148">
        <f t="shared" ref="LF7" si="435">+LF5+LF6</f>
        <v>81815.885002718016</v>
      </c>
      <c r="LG7" s="148">
        <f t="shared" ref="LG7" si="436">+LG5+LG6</f>
        <v>81815.885002718016</v>
      </c>
      <c r="LH7" s="148">
        <f t="shared" ref="LH7" si="437">+LH5+LH6</f>
        <v>81815.885002718016</v>
      </c>
      <c r="LI7" s="148">
        <f t="shared" ref="LI7" si="438">+LI5+LI6</f>
        <v>81815.885002718016</v>
      </c>
      <c r="LJ7" s="148">
        <f t="shared" ref="LJ7" si="439">+LJ5+LJ6</f>
        <v>84551.903987581565</v>
      </c>
      <c r="LK7" s="148">
        <f t="shared" ref="LK7" si="440">+LK5+LK6</f>
        <v>84551.903987581565</v>
      </c>
      <c r="LL7" s="148">
        <f t="shared" ref="LL7" si="441">+LL5+LL6</f>
        <v>84551.903987581565</v>
      </c>
      <c r="LM7" s="148">
        <f t="shared" ref="LM7" si="442">+LM5+LM6</f>
        <v>84551.903987581565</v>
      </c>
      <c r="LN7" s="148">
        <f t="shared" ref="LN7" si="443">+LN5+LN6</f>
        <v>84551.903987581565</v>
      </c>
      <c r="LO7" s="148">
        <f t="shared" ref="LO7" si="444">+LO5+LO6</f>
        <v>84551.903987581565</v>
      </c>
      <c r="LP7" s="148">
        <f t="shared" ref="LP7" si="445">+LP5+LP6</f>
        <v>84551.903987581565</v>
      </c>
      <c r="LQ7" s="148">
        <f t="shared" ref="LQ7" si="446">+LQ5+LQ6</f>
        <v>84551.903987581565</v>
      </c>
      <c r="LR7" s="148">
        <f t="shared" ref="LR7" si="447">+LR5+LR6</f>
        <v>84551.903987581565</v>
      </c>
      <c r="LS7" s="148">
        <f t="shared" ref="LS7" si="448">+LS5+LS6</f>
        <v>84551.903987581565</v>
      </c>
      <c r="LT7" s="148">
        <f t="shared" ref="LT7" si="449">+LT5+LT6</f>
        <v>84551.903987581565</v>
      </c>
      <c r="LU7" s="148">
        <f t="shared" ref="LU7" si="450">+LU5+LU6</f>
        <v>84551.903987581565</v>
      </c>
      <c r="LV7" s="148">
        <f t="shared" ref="LV7" si="451">+LV5+LV6</f>
        <v>87377.755014881332</v>
      </c>
      <c r="LW7" s="148">
        <f t="shared" ref="LW7" si="452">+LW5+LW6</f>
        <v>87377.755014881332</v>
      </c>
      <c r="LX7" s="148">
        <f t="shared" ref="LX7" si="453">+LX5+LX6</f>
        <v>87377.755014881332</v>
      </c>
      <c r="LY7" s="148">
        <f t="shared" ref="LY7" si="454">+LY5+LY6</f>
        <v>87377.755014881332</v>
      </c>
      <c r="LZ7" s="148">
        <f t="shared" ref="LZ7" si="455">+LZ5+LZ6</f>
        <v>87377.755014881332</v>
      </c>
      <c r="MA7" s="148">
        <f t="shared" ref="MA7" si="456">+MA5+MA6</f>
        <v>87377.755014881332</v>
      </c>
      <c r="MB7" s="148">
        <f t="shared" ref="MB7" si="457">+MB5+MB6</f>
        <v>87377.755014881332</v>
      </c>
      <c r="MC7" s="148">
        <f t="shared" ref="MC7" si="458">+MC5+MC6</f>
        <v>87377.755014881332</v>
      </c>
      <c r="MD7" s="148">
        <f t="shared" ref="MD7" si="459">+MD5+MD6</f>
        <v>87377.755014881332</v>
      </c>
      <c r="ME7" s="148">
        <f t="shared" ref="ME7" si="460">+ME5+ME6</f>
        <v>87377.755014881332</v>
      </c>
      <c r="MF7" s="148">
        <f t="shared" ref="MF7" si="461">+MF5+MF6</f>
        <v>87377.755014881332</v>
      </c>
      <c r="MG7" s="148">
        <f t="shared" ref="MG7" si="462">+MG5+MG6</f>
        <v>87377.755014881332</v>
      </c>
      <c r="MH7" s="148">
        <f t="shared" ref="MH7" si="463">+MH5+MH6</f>
        <v>90297.665896491933</v>
      </c>
      <c r="MI7" s="148">
        <f t="shared" ref="MI7" si="464">+MI5+MI6</f>
        <v>90297.665896491933</v>
      </c>
      <c r="MJ7" s="148">
        <f t="shared" ref="MJ7" si="465">+MJ5+MJ6</f>
        <v>90297.665896491933</v>
      </c>
      <c r="MK7" s="148">
        <f t="shared" ref="MK7" si="466">+MK5+MK6</f>
        <v>90297.665896491933</v>
      </c>
      <c r="ML7" s="148">
        <f t="shared" ref="ML7" si="467">+ML5+ML6</f>
        <v>90297.665896491933</v>
      </c>
      <c r="MM7" s="148">
        <f t="shared" ref="MM7" si="468">+MM5+MM6</f>
        <v>90297.665896491933</v>
      </c>
      <c r="MN7" s="148">
        <f t="shared" ref="MN7" si="469">+MN5+MN6</f>
        <v>90297.665896491933</v>
      </c>
      <c r="MO7" s="148">
        <f t="shared" ref="MO7" si="470">+MO5+MO6</f>
        <v>90297.665896491933</v>
      </c>
      <c r="MP7" s="148">
        <f t="shared" ref="MP7" si="471">+MP5+MP6</f>
        <v>90297.665896491933</v>
      </c>
      <c r="MQ7" s="148">
        <f t="shared" ref="MQ7" si="472">+MQ5+MQ6</f>
        <v>90297.665896491933</v>
      </c>
      <c r="MR7" s="148">
        <f t="shared" ref="MR7" si="473">+MR5+MR6</f>
        <v>90297.665896491933</v>
      </c>
      <c r="MS7" s="148">
        <f t="shared" ref="MS7" si="474">+MS5+MS6</f>
        <v>90297.665896491933</v>
      </c>
      <c r="MT7" s="148">
        <f t="shared" ref="MT7" si="475">+MT5+MT6</f>
        <v>93315.87165989069</v>
      </c>
      <c r="MU7" s="148">
        <f t="shared" ref="MU7" si="476">+MU5+MU6</f>
        <v>93315.87165989069</v>
      </c>
      <c r="MV7" s="148">
        <f t="shared" ref="MV7" si="477">+MV5+MV6</f>
        <v>93315.87165989069</v>
      </c>
      <c r="MW7" s="148">
        <f t="shared" ref="MW7" si="478">+MW5+MW6</f>
        <v>93315.87165989069</v>
      </c>
      <c r="MX7" s="148">
        <f t="shared" ref="MX7" si="479">+MX5+MX6</f>
        <v>93315.87165989069</v>
      </c>
      <c r="MY7" s="148">
        <f t="shared" ref="MY7" si="480">+MY5+MY6</f>
        <v>93315.87165989069</v>
      </c>
      <c r="MZ7" s="148">
        <f t="shared" ref="MZ7" si="481">+MZ5+MZ6</f>
        <v>93315.87165989069</v>
      </c>
      <c r="NB7" s="149" t="str">
        <f>+D7</f>
        <v>Net Capacity Market Charges ($)</v>
      </c>
      <c r="NC7" s="16">
        <f t="shared" si="141"/>
        <v>750407.03509999998</v>
      </c>
      <c r="ND7" s="16">
        <f t="shared" si="141"/>
        <v>951810.8972210394</v>
      </c>
      <c r="NE7" s="16">
        <f t="shared" si="141"/>
        <v>572756.01462309086</v>
      </c>
      <c r="NF7" s="16">
        <f t="shared" si="141"/>
        <v>522043.82843961415</v>
      </c>
      <c r="NG7" s="16">
        <f t="shared" si="141"/>
        <v>408899.23569997592</v>
      </c>
      <c r="NH7" s="16">
        <f t="shared" si="141"/>
        <v>333888.12961917772</v>
      </c>
      <c r="NI7" s="16">
        <f t="shared" si="141"/>
        <v>419475.16669648566</v>
      </c>
      <c r="NJ7" s="16">
        <f t="shared" si="141"/>
        <v>505370.02893011371</v>
      </c>
      <c r="NK7" s="16">
        <f t="shared" si="141"/>
        <v>557055.69267153891</v>
      </c>
      <c r="NL7" s="16">
        <f t="shared" si="141"/>
        <v>575126.80171280599</v>
      </c>
      <c r="NM7" s="16">
        <f t="shared" si="142"/>
        <v>590512.01044218964</v>
      </c>
      <c r="NN7" s="16">
        <f t="shared" si="142"/>
        <v>609703.19928655785</v>
      </c>
      <c r="NO7" s="16">
        <f t="shared" si="142"/>
        <v>631624.44778780069</v>
      </c>
      <c r="NP7" s="16">
        <f t="shared" si="142"/>
        <v>653624.77798110573</v>
      </c>
      <c r="NQ7" s="16">
        <f t="shared" si="142"/>
        <v>674865.65954322915</v>
      </c>
      <c r="NR7" s="16">
        <f t="shared" si="142"/>
        <v>696804.41982121801</v>
      </c>
      <c r="NS7" s="16">
        <f t="shared" si="142"/>
        <v>720255.03112017363</v>
      </c>
      <c r="NT7" s="16">
        <f t="shared" si="142"/>
        <v>744659.40775618528</v>
      </c>
      <c r="NU7" s="16">
        <f t="shared" si="142"/>
        <v>769586.11663679604</v>
      </c>
      <c r="NV7" s="16">
        <f t="shared" si="142"/>
        <v>795140.42978559923</v>
      </c>
      <c r="NW7" s="16">
        <f t="shared" si="143"/>
        <v>0</v>
      </c>
      <c r="NX7" s="16">
        <f t="shared" si="143"/>
        <v>0</v>
      </c>
      <c r="NY7" s="16">
        <f t="shared" si="143"/>
        <v>0</v>
      </c>
      <c r="NZ7" s="16">
        <f t="shared" si="143"/>
        <v>0</v>
      </c>
      <c r="OA7" s="16">
        <f t="shared" si="143"/>
        <v>0</v>
      </c>
      <c r="OB7" s="16">
        <f t="shared" si="143"/>
        <v>0</v>
      </c>
      <c r="OC7" s="16">
        <f t="shared" si="143"/>
        <v>0</v>
      </c>
      <c r="OD7" s="16">
        <f t="shared" si="143"/>
        <v>0</v>
      </c>
      <c r="OE7" s="16">
        <f t="shared" si="143"/>
        <v>0</v>
      </c>
      <c r="OF7" s="16">
        <f t="shared" si="143"/>
        <v>0</v>
      </c>
    </row>
    <row r="9" spans="2:16305" s="5" customFormat="1" x14ac:dyDescent="0.25">
      <c r="C9" s="3"/>
      <c r="D9" s="19" t="s">
        <v>83</v>
      </c>
      <c r="E9" s="16">
        <f>SUMIFS(Capacity_Charges!E$6:E$58,Capacity_Charges!$D$6:$D$58,SUMMARY!$D$9)</f>
        <v>86900.983581751236</v>
      </c>
      <c r="F9" s="16">
        <f>SUMIFS(Capacity_Charges!F$6:F$58,Capacity_Charges!$D$6:$D$58,SUMMARY!$D$9)</f>
        <v>86900.983581751236</v>
      </c>
      <c r="G9" s="16">
        <f>SUMIFS(Capacity_Charges!G$6:G$58,Capacity_Charges!$D$6:$D$58,SUMMARY!$D$9)</f>
        <v>86900.983581751236</v>
      </c>
      <c r="H9" s="16">
        <f>SUMIFS(Capacity_Charges!H$6:H$58,Capacity_Charges!$D$6:$D$58,SUMMARY!$D$9)</f>
        <v>86900.983581751236</v>
      </c>
      <c r="I9" s="16">
        <f>SUMIFS(Capacity_Charges!I$6:I$58,Capacity_Charges!$D$6:$D$58,SUMMARY!$D$9)</f>
        <v>86900.983581751236</v>
      </c>
      <c r="J9" s="16">
        <f>SUMIFS(Capacity_Charges!J$6:J$58,Capacity_Charges!$D$6:$D$58,SUMMARY!$D$9)</f>
        <v>84592.748921751248</v>
      </c>
      <c r="K9" s="16">
        <f>SUMIFS(Capacity_Charges!K$6:K$58,Capacity_Charges!$D$6:$D$58,SUMMARY!$D$9)</f>
        <v>84592.748921751248</v>
      </c>
      <c r="L9" s="16">
        <f>SUMIFS(Capacity_Charges!L$6:L$58,Capacity_Charges!$D$6:$D$58,SUMMARY!$D$9)</f>
        <v>84592.748921751248</v>
      </c>
      <c r="M9" s="16">
        <f>SUMIFS(Capacity_Charges!M$6:M$58,Capacity_Charges!$D$6:$D$58,SUMMARY!$D$9)</f>
        <v>84592.748921751248</v>
      </c>
      <c r="N9" s="16">
        <f>SUMIFS(Capacity_Charges!N$6:N$58,Capacity_Charges!$D$6:$D$58,SUMMARY!$D$9)</f>
        <v>84592.748921751248</v>
      </c>
      <c r="O9" s="16">
        <f>SUMIFS(Capacity_Charges!O$6:O$58,Capacity_Charges!$D$6:$D$58,SUMMARY!$D$9)</f>
        <v>84592.748921751248</v>
      </c>
      <c r="P9" s="16">
        <f>SUMIFS(Capacity_Charges!P$6:P$58,Capacity_Charges!$D$6:$D$58,SUMMARY!$D$9)</f>
        <v>84592.748921751248</v>
      </c>
      <c r="Q9" s="16">
        <f>SUMIFS(Capacity_Charges!Q$6:Q$58,Capacity_Charges!$D$6:$D$58,SUMMARY!$D$9)</f>
        <v>130654.61461100761</v>
      </c>
      <c r="R9" s="16">
        <f>SUMIFS(Capacity_Charges!R$6:R$58,Capacity_Charges!$D$6:$D$58,SUMMARY!$D$9)</f>
        <v>130654.61461100761</v>
      </c>
      <c r="S9" s="16">
        <f>SUMIFS(Capacity_Charges!S$6:S$58,Capacity_Charges!$D$6:$D$58,SUMMARY!$D$9)</f>
        <v>130654.61461100761</v>
      </c>
      <c r="T9" s="16">
        <f>SUMIFS(Capacity_Charges!T$6:T$58,Capacity_Charges!$D$6:$D$58,SUMMARY!$D$9)</f>
        <v>130654.61461100761</v>
      </c>
      <c r="U9" s="16">
        <f>SUMIFS(Capacity_Charges!U$6:U$58,Capacity_Charges!$D$6:$D$58,SUMMARY!$D$9)</f>
        <v>130654.61461100761</v>
      </c>
      <c r="V9" s="16">
        <f>SUMIFS(Capacity_Charges!V$6:V$58,Capacity_Charges!$D$6:$D$58,SUMMARY!$D$9)</f>
        <v>95882.830515143083</v>
      </c>
      <c r="W9" s="16">
        <f>SUMIFS(Capacity_Charges!W$6:W$58,Capacity_Charges!$D$6:$D$58,SUMMARY!$D$9)</f>
        <v>95882.830515143083</v>
      </c>
      <c r="X9" s="16">
        <f>SUMIFS(Capacity_Charges!X$6:X$58,Capacity_Charges!$D$6:$D$58,SUMMARY!$D$9)</f>
        <v>95882.830515143083</v>
      </c>
      <c r="Y9" s="16">
        <f>SUMIFS(Capacity_Charges!Y$6:Y$58,Capacity_Charges!$D$6:$D$58,SUMMARY!$D$9)</f>
        <v>95882.830515143083</v>
      </c>
      <c r="Z9" s="16">
        <f>SUMIFS(Capacity_Charges!Z$6:Z$58,Capacity_Charges!$D$6:$D$58,SUMMARY!$D$9)</f>
        <v>95882.830515143083</v>
      </c>
      <c r="AA9" s="16">
        <f>SUMIFS(Capacity_Charges!AA$6:AA$58,Capacity_Charges!$D$6:$D$58,SUMMARY!$D$9)</f>
        <v>75094.631395143078</v>
      </c>
      <c r="AB9" s="16">
        <f>SUMIFS(Capacity_Charges!AB$6:AB$58,Capacity_Charges!$D$6:$D$58,SUMMARY!$D$9)</f>
        <v>80292.891395143073</v>
      </c>
      <c r="AC9" s="16">
        <f>SUMIFS(Capacity_Charges!AC$6:AC$58,Capacity_Charges!$D$6:$D$58,SUMMARY!$D$9)</f>
        <v>76919.611395143074</v>
      </c>
      <c r="AD9" s="16">
        <f>SUMIFS(Capacity_Charges!AD$6:AD$58,Capacity_Charges!$D$6:$D$58,SUMMARY!$D$9)</f>
        <v>90021.101395143065</v>
      </c>
      <c r="AE9" s="16">
        <f>SUMIFS(Capacity_Charges!AE$6:AE$58,Capacity_Charges!$D$6:$D$58,SUMMARY!$D$9)</f>
        <v>93563.441395143076</v>
      </c>
      <c r="AF9" s="16">
        <f>SUMIFS(Capacity_Charges!AF$6:AF$58,Capacity_Charges!$D$6:$D$58,SUMMARY!$D$9)</f>
        <v>96808.791395143067</v>
      </c>
      <c r="AG9" s="16">
        <f>SUMIFS(Capacity_Charges!AG$6:AG$58,Capacity_Charges!$D$6:$D$58,SUMMARY!$D$9)</f>
        <v>106252.65139514308</v>
      </c>
      <c r="AH9" s="16">
        <f>SUMIFS(Capacity_Charges!AH$6:AH$58,Capacity_Charges!$D$6:$D$58,SUMMARY!$D$9)</f>
        <v>109493.84252105364</v>
      </c>
      <c r="AI9" s="16">
        <f>SUMIFS(Capacity_Charges!AI$6:AI$58,Capacity_Charges!$D$6:$D$58,SUMMARY!$D$9)</f>
        <v>91602.582521053628</v>
      </c>
      <c r="AJ9" s="16">
        <f>SUMIFS(Capacity_Charges!AJ$6:AJ$58,Capacity_Charges!$D$6:$D$58,SUMMARY!$D$9)</f>
        <v>83843.012521053635</v>
      </c>
      <c r="AK9" s="16">
        <f>SUMIFS(Capacity_Charges!AK$6:AK$58,Capacity_Charges!$D$6:$D$58,SUMMARY!$D$9)</f>
        <v>84101.232521053636</v>
      </c>
      <c r="AL9" s="16">
        <f>SUMIFS(Capacity_Charges!AL$6:AL$58,Capacity_Charges!$D$6:$D$58,SUMMARY!$D$9)</f>
        <v>80449.442521053643</v>
      </c>
      <c r="AM9" s="16">
        <f>SUMIFS(Capacity_Charges!AM$6:AM$58,Capacity_Charges!$D$6:$D$58,SUMMARY!$D$9)</f>
        <v>67438.619616413635</v>
      </c>
      <c r="AN9" s="16">
        <f>SUMIFS(Capacity_Charges!AN$6:AN$58,Capacity_Charges!$D$6:$D$58,SUMMARY!$D$9)</f>
        <v>67438.619616413635</v>
      </c>
      <c r="AO9" s="16">
        <f>SUMIFS(Capacity_Charges!AO$6:AO$58,Capacity_Charges!$D$6:$D$58,SUMMARY!$D$9)</f>
        <v>68332.463535083734</v>
      </c>
      <c r="AP9" s="16">
        <f>SUMIFS(Capacity_Charges!AP$6:AP$58,Capacity_Charges!$D$6:$D$58,SUMMARY!$D$9)</f>
        <v>68332.463535083734</v>
      </c>
      <c r="AQ9" s="16">
        <f>SUMIFS(Capacity_Charges!AQ$6:AQ$58,Capacity_Charges!$D$6:$D$58,SUMMARY!$D$9)</f>
        <v>68332.463535083734</v>
      </c>
      <c r="AR9" s="16">
        <f>SUMIFS(Capacity_Charges!AR$6:AR$58,Capacity_Charges!$D$6:$D$58,SUMMARY!$D$9)</f>
        <v>68332.463535083734</v>
      </c>
      <c r="AS9" s="16">
        <f>SUMIFS(Capacity_Charges!AS$6:AS$58,Capacity_Charges!$D$6:$D$58,SUMMARY!$D$9)</f>
        <v>68332.463535083734</v>
      </c>
      <c r="AT9" s="16">
        <f>SUMIFS(Capacity_Charges!AT$6:AT$58,Capacity_Charges!$D$6:$D$58,SUMMARY!$D$9)</f>
        <v>82026.228990365242</v>
      </c>
      <c r="AU9" s="16">
        <f>SUMIFS(Capacity_Charges!AU$6:AU$58,Capacity_Charges!$D$6:$D$58,SUMMARY!$D$9)</f>
        <v>82026.228990365242</v>
      </c>
      <c r="AV9" s="16">
        <f>SUMIFS(Capacity_Charges!AV$6:AV$58,Capacity_Charges!$D$6:$D$58,SUMMARY!$D$9)</f>
        <v>82026.228990365242</v>
      </c>
      <c r="AW9" s="16">
        <f>SUMIFS(Capacity_Charges!AW$6:AW$58,Capacity_Charges!$D$6:$D$58,SUMMARY!$D$9)</f>
        <v>82026.228990365242</v>
      </c>
      <c r="AX9" s="16">
        <f>SUMIFS(Capacity_Charges!AX$6:AX$58,Capacity_Charges!$D$6:$D$58,SUMMARY!$D$9)</f>
        <v>82026.228990365242</v>
      </c>
      <c r="AY9" s="16">
        <f>SUMIFS(Capacity_Charges!AY$6:AY$58,Capacity_Charges!$D$6:$D$58,SUMMARY!$D$9)</f>
        <v>82026.228990365242</v>
      </c>
      <c r="AZ9" s="16">
        <f>SUMIFS(Capacity_Charges!AZ$6:AZ$58,Capacity_Charges!$D$6:$D$58,SUMMARY!$D$9)</f>
        <v>82026.228990365242</v>
      </c>
      <c r="BA9" s="16">
        <f>SUMIFS(Capacity_Charges!BA$6:BA$58,Capacity_Charges!$D$6:$D$58,SUMMARY!$D$9)</f>
        <v>82945.100538758081</v>
      </c>
      <c r="BB9" s="16">
        <f>SUMIFS(Capacity_Charges!BB$6:BB$58,Capacity_Charges!$D$6:$D$58,SUMMARY!$D$9)</f>
        <v>82945.100538758081</v>
      </c>
      <c r="BC9" s="16">
        <f>SUMIFS(Capacity_Charges!BC$6:BC$58,Capacity_Charges!$D$6:$D$58,SUMMARY!$D$9)</f>
        <v>82945.100538758081</v>
      </c>
      <c r="BD9" s="16">
        <f>SUMIFS(Capacity_Charges!BD$6:BD$58,Capacity_Charges!$D$6:$D$58,SUMMARY!$D$9)</f>
        <v>82945.100538758081</v>
      </c>
      <c r="BE9" s="16">
        <f>SUMIFS(Capacity_Charges!BE$6:BE$58,Capacity_Charges!$D$6:$D$58,SUMMARY!$D$9)</f>
        <v>82945.100538758081</v>
      </c>
      <c r="BF9" s="16">
        <f>SUMIFS(Capacity_Charges!BF$6:BF$58,Capacity_Charges!$D$6:$D$58,SUMMARY!$D$9)</f>
        <v>57000.326250751503</v>
      </c>
      <c r="BG9" s="16">
        <f>SUMIFS(Capacity_Charges!BG$6:BG$58,Capacity_Charges!$D$6:$D$58,SUMMARY!$D$9)</f>
        <v>57000.326250751503</v>
      </c>
      <c r="BH9" s="16">
        <f>SUMIFS(Capacity_Charges!BH$6:BH$58,Capacity_Charges!$D$6:$D$58,SUMMARY!$D$9)</f>
        <v>57000.326250751503</v>
      </c>
      <c r="BI9" s="16">
        <f>SUMIFS(Capacity_Charges!BI$6:BI$58,Capacity_Charges!$D$6:$D$58,SUMMARY!$D$9)</f>
        <v>57000.326250751503</v>
      </c>
      <c r="BJ9" s="16">
        <f>SUMIFS(Capacity_Charges!BJ$6:BJ$58,Capacity_Charges!$D$6:$D$58,SUMMARY!$D$9)</f>
        <v>57000.326250751503</v>
      </c>
      <c r="BK9" s="16">
        <f>SUMIFS(Capacity_Charges!BK$6:BK$58,Capacity_Charges!$D$6:$D$58,SUMMARY!$D$9)</f>
        <v>57000.326250751503</v>
      </c>
      <c r="BL9" s="16">
        <f>SUMIFS(Capacity_Charges!BL$6:BL$58,Capacity_Charges!$D$6:$D$58,SUMMARY!$D$9)</f>
        <v>57000.326250751503</v>
      </c>
      <c r="BM9" s="16">
        <f>SUMIFS(Capacity_Charges!BM$6:BM$58,Capacity_Charges!$D$6:$D$58,SUMMARY!$D$9)</f>
        <v>57944.926202499351</v>
      </c>
      <c r="BN9" s="16">
        <f>SUMIFS(Capacity_Charges!BN$6:BN$58,Capacity_Charges!$D$6:$D$58,SUMMARY!$D$9)</f>
        <v>57944.926202499351</v>
      </c>
      <c r="BO9" s="16">
        <f>SUMIFS(Capacity_Charges!BO$6:BO$58,Capacity_Charges!$D$6:$D$58,SUMMARY!$D$9)</f>
        <v>57944.926202499351</v>
      </c>
      <c r="BP9" s="16">
        <f>SUMIFS(Capacity_Charges!BP$6:BP$58,Capacity_Charges!$D$6:$D$58,SUMMARY!$D$9)</f>
        <v>57944.926202499351</v>
      </c>
      <c r="BQ9" s="16">
        <f>SUMIFS(Capacity_Charges!BQ$6:BQ$58,Capacity_Charges!$D$6:$D$58,SUMMARY!$D$9)</f>
        <v>57944.926202499351</v>
      </c>
      <c r="BR9" s="16">
        <f>SUMIFS(Capacity_Charges!BR$6:BR$58,Capacity_Charges!$D$6:$D$58,SUMMARY!$D$9)</f>
        <v>65761.035539532895</v>
      </c>
      <c r="BS9" s="16">
        <f>SUMIFS(Capacity_Charges!BS$6:BS$58,Capacity_Charges!$D$6:$D$58,SUMMARY!$D$9)</f>
        <v>65761.035539532895</v>
      </c>
      <c r="BT9" s="16">
        <f>SUMIFS(Capacity_Charges!BT$6:BT$58,Capacity_Charges!$D$6:$D$58,SUMMARY!$D$9)</f>
        <v>65761.035539532895</v>
      </c>
      <c r="BU9" s="16">
        <f>SUMIFS(Capacity_Charges!BU$6:BU$58,Capacity_Charges!$D$6:$D$58,SUMMARY!$D$9)</f>
        <v>65761.035539532895</v>
      </c>
      <c r="BV9" s="16">
        <f>SUMIFS(Capacity_Charges!BV$6:BV$58,Capacity_Charges!$D$6:$D$58,SUMMARY!$D$9)</f>
        <v>65761.035539532895</v>
      </c>
      <c r="BW9" s="16">
        <f>SUMIFS(Capacity_Charges!BW$6:BW$58,Capacity_Charges!$D$6:$D$58,SUMMARY!$D$9)</f>
        <v>65761.035539532895</v>
      </c>
      <c r="BX9" s="16">
        <f>SUMIFS(Capacity_Charges!BX$6:BX$58,Capacity_Charges!$D$6:$D$58,SUMMARY!$D$9)</f>
        <v>65761.035539532895</v>
      </c>
      <c r="BY9" s="16">
        <f>SUMIFS(Capacity_Charges!BY$6:BY$58,Capacity_Charges!$D$6:$D$58,SUMMARY!$D$9)</f>
        <v>66732.084289929684</v>
      </c>
      <c r="BZ9" s="16">
        <f>SUMIFS(Capacity_Charges!BZ$6:BZ$58,Capacity_Charges!$D$6:$D$58,SUMMARY!$D$9)</f>
        <v>66732.084289929684</v>
      </c>
      <c r="CA9" s="16">
        <f>SUMIFS(Capacity_Charges!CA$6:CA$58,Capacity_Charges!$D$6:$D$58,SUMMARY!$D$9)</f>
        <v>66732.084289929684</v>
      </c>
      <c r="CB9" s="16">
        <f>SUMIFS(Capacity_Charges!CB$6:CB$58,Capacity_Charges!$D$6:$D$58,SUMMARY!$D$9)</f>
        <v>66732.084289929684</v>
      </c>
      <c r="CC9" s="16">
        <f>SUMIFS(Capacity_Charges!CC$6:CC$58,Capacity_Charges!$D$6:$D$58,SUMMARY!$D$9)</f>
        <v>66732.084289929684</v>
      </c>
      <c r="CD9" s="16">
        <f>SUMIFS(Capacity_Charges!CD$6:CD$58,Capacity_Charges!$D$6:$D$58,SUMMARY!$D$9)</f>
        <v>73375.868631664009</v>
      </c>
      <c r="CE9" s="16">
        <f>SUMIFS(Capacity_Charges!CE$6:CE$58,Capacity_Charges!$D$6:$D$58,SUMMARY!$D$9)</f>
        <v>73375.868631664009</v>
      </c>
      <c r="CF9" s="16">
        <f>SUMIFS(Capacity_Charges!CF$6:CF$58,Capacity_Charges!$D$6:$D$58,SUMMARY!$D$9)</f>
        <v>73375.868631664009</v>
      </c>
      <c r="CG9" s="16">
        <f>SUMIFS(Capacity_Charges!CG$6:CG$58,Capacity_Charges!$D$6:$D$58,SUMMARY!$D$9)</f>
        <v>73375.868631664009</v>
      </c>
      <c r="CH9" s="16">
        <f>SUMIFS(Capacity_Charges!CH$6:CH$58,Capacity_Charges!$D$6:$D$58,SUMMARY!$D$9)</f>
        <v>73375.868631664009</v>
      </c>
      <c r="CI9" s="16">
        <f>SUMIFS(Capacity_Charges!CI$6:CI$58,Capacity_Charges!$D$6:$D$58,SUMMARY!$D$9)</f>
        <v>73375.868631664009</v>
      </c>
      <c r="CJ9" s="16">
        <f>SUMIFS(Capacity_Charges!CJ$6:CJ$58,Capacity_Charges!$D$6:$D$58,SUMMARY!$D$9)</f>
        <v>73375.868631664009</v>
      </c>
      <c r="CK9" s="16">
        <f>SUMIFS(Capacity_Charges!CK$6:CK$58,Capacity_Charges!$D$6:$D$58,SUMMARY!$D$9)</f>
        <v>74374.106747071914</v>
      </c>
      <c r="CL9" s="16">
        <f>SUMIFS(Capacity_Charges!CL$6:CL$58,Capacity_Charges!$D$6:$D$58,SUMMARY!$D$9)</f>
        <v>74374.106747071914</v>
      </c>
      <c r="CM9" s="16">
        <f>SUMIFS(Capacity_Charges!CM$6:CM$58,Capacity_Charges!$D$6:$D$58,SUMMARY!$D$9)</f>
        <v>74374.106747071914</v>
      </c>
      <c r="CN9" s="16">
        <f>SUMIFS(Capacity_Charges!CN$6:CN$58,Capacity_Charges!$D$6:$D$58,SUMMARY!$D$9)</f>
        <v>74374.106747071914</v>
      </c>
      <c r="CO9" s="16">
        <f>SUMIFS(Capacity_Charges!CO$6:CO$58,Capacity_Charges!$D$6:$D$58,SUMMARY!$D$9)</f>
        <v>74374.106747071914</v>
      </c>
      <c r="CP9" s="16">
        <f>SUMIFS(Capacity_Charges!CP$6:CP$58,Capacity_Charges!$D$6:$D$58,SUMMARY!$D$9)</f>
        <v>81899.241107779977</v>
      </c>
      <c r="CQ9" s="16">
        <f>SUMIFS(Capacity_Charges!CQ$6:CQ$58,Capacity_Charges!$D$6:$D$58,SUMMARY!$D$9)</f>
        <v>81899.241107779977</v>
      </c>
      <c r="CR9" s="16">
        <f>SUMIFS(Capacity_Charges!CR$6:CR$58,Capacity_Charges!$D$6:$D$58,SUMMARY!$D$9)</f>
        <v>81899.241107779977</v>
      </c>
      <c r="CS9" s="16">
        <f>SUMIFS(Capacity_Charges!CS$6:CS$58,Capacity_Charges!$D$6:$D$58,SUMMARY!$D$9)</f>
        <v>81899.241107779977</v>
      </c>
      <c r="CT9" s="16">
        <f>SUMIFS(Capacity_Charges!CT$6:CT$58,Capacity_Charges!$D$6:$D$58,SUMMARY!$D$9)</f>
        <v>81899.241107779977</v>
      </c>
      <c r="CU9" s="16">
        <f>SUMIFS(Capacity_Charges!CU$6:CU$58,Capacity_Charges!$D$6:$D$58,SUMMARY!$D$9)</f>
        <v>81899.241107779977</v>
      </c>
      <c r="CV9" s="16">
        <f>SUMIFS(Capacity_Charges!CV$6:CV$58,Capacity_Charges!$D$6:$D$58,SUMMARY!$D$9)</f>
        <v>81899.241107779977</v>
      </c>
      <c r="CW9" s="16">
        <f>SUMIFS(Capacity_Charges!CW$6:CW$58,Capacity_Charges!$D$6:$D$58,SUMMARY!$D$9)</f>
        <v>82925.429890419284</v>
      </c>
      <c r="CX9" s="16">
        <f>SUMIFS(Capacity_Charges!CX$6:CX$58,Capacity_Charges!$D$6:$D$58,SUMMARY!$D$9)</f>
        <v>82925.429890419284</v>
      </c>
      <c r="CY9" s="16">
        <f>SUMIFS(Capacity_Charges!CY$6:CY$58,Capacity_Charges!$D$6:$D$58,SUMMARY!$D$9)</f>
        <v>82925.429890419284</v>
      </c>
      <c r="CZ9" s="16">
        <f>SUMIFS(Capacity_Charges!CZ$6:CZ$58,Capacity_Charges!$D$6:$D$58,SUMMARY!$D$9)</f>
        <v>82925.429890419284</v>
      </c>
      <c r="DA9" s="16">
        <f>SUMIFS(Capacity_Charges!DA$6:DA$58,Capacity_Charges!$D$6:$D$58,SUMMARY!$D$9)</f>
        <v>82925.429890419284</v>
      </c>
      <c r="DB9" s="16">
        <f>SUMIFS(Capacity_Charges!DB$6:DB$58,Capacity_Charges!$D$6:$D$58,SUMMARY!$D$9)</f>
        <v>84934.000167259946</v>
      </c>
      <c r="DC9" s="16">
        <f>SUMIFS(Capacity_Charges!DC$6:DC$58,Capacity_Charges!$D$6:$D$58,SUMMARY!$D$9)</f>
        <v>84934.000167259946</v>
      </c>
      <c r="DD9" s="16">
        <f>SUMIFS(Capacity_Charges!DD$6:DD$58,Capacity_Charges!$D$6:$D$58,SUMMARY!$D$9)</f>
        <v>84934.000167259946</v>
      </c>
      <c r="DE9" s="16">
        <f>SUMIFS(Capacity_Charges!DE$6:DE$58,Capacity_Charges!$D$6:$D$58,SUMMARY!$D$9)</f>
        <v>84934.000167259946</v>
      </c>
      <c r="DF9" s="16">
        <f>SUMIFS(Capacity_Charges!DF$6:DF$58,Capacity_Charges!$D$6:$D$58,SUMMARY!$D$9)</f>
        <v>84934.000167259946</v>
      </c>
      <c r="DG9" s="16">
        <f>SUMIFS(Capacity_Charges!DG$6:DG$58,Capacity_Charges!$D$6:$D$58,SUMMARY!$D$9)</f>
        <v>84934.000167259946</v>
      </c>
      <c r="DH9" s="16">
        <f>SUMIFS(Capacity_Charges!DH$6:DH$58,Capacity_Charges!$D$6:$D$58,SUMMARY!$D$9)</f>
        <v>84934.000167259946</v>
      </c>
      <c r="DI9" s="16">
        <f>SUMIFS(Capacity_Charges!DI$6:DI$58,Capacity_Charges!$D$6:$D$58,SUMMARY!$D$9)</f>
        <v>85988.922235813166</v>
      </c>
      <c r="DJ9" s="16">
        <f>SUMIFS(Capacity_Charges!DJ$6:DJ$58,Capacity_Charges!$D$6:$D$58,SUMMARY!$D$9)</f>
        <v>85988.922235813166</v>
      </c>
      <c r="DK9" s="16">
        <f>SUMIFS(Capacity_Charges!DK$6:DK$58,Capacity_Charges!$D$6:$D$58,SUMMARY!$D$9)</f>
        <v>85988.922235813166</v>
      </c>
      <c r="DL9" s="16">
        <f>SUMIFS(Capacity_Charges!DL$6:DL$58,Capacity_Charges!$D$6:$D$58,SUMMARY!$D$9)</f>
        <v>85988.922235813166</v>
      </c>
      <c r="DM9" s="16">
        <f>SUMIFS(Capacity_Charges!DM$6:DM$58,Capacity_Charges!$D$6:$D$58,SUMMARY!$D$9)</f>
        <v>85988.922235813166</v>
      </c>
      <c r="DN9" s="16">
        <f>SUMIFS(Capacity_Charges!DN$6:DN$58,Capacity_Charges!$D$6:$D$58,SUMMARY!$D$9)</f>
        <v>87135.816186822311</v>
      </c>
      <c r="DO9" s="16">
        <f>SUMIFS(Capacity_Charges!DO$6:DO$58,Capacity_Charges!$D$6:$D$58,SUMMARY!$D$9)</f>
        <v>87135.816186822311</v>
      </c>
      <c r="DP9" s="16">
        <f>SUMIFS(Capacity_Charges!DP$6:DP$58,Capacity_Charges!$D$6:$D$58,SUMMARY!$D$9)</f>
        <v>87135.816186822311</v>
      </c>
      <c r="DQ9" s="16">
        <f>SUMIFS(Capacity_Charges!DQ$6:DQ$58,Capacity_Charges!$D$6:$D$58,SUMMARY!$D$9)</f>
        <v>87135.816186822311</v>
      </c>
      <c r="DR9" s="16">
        <f>SUMIFS(Capacity_Charges!DR$6:DR$58,Capacity_Charges!$D$6:$D$58,SUMMARY!$D$9)</f>
        <v>87135.816186822311</v>
      </c>
      <c r="DS9" s="16">
        <f>SUMIFS(Capacity_Charges!DS$6:DS$58,Capacity_Charges!$D$6:$D$58,SUMMARY!$D$9)</f>
        <v>87135.816186822311</v>
      </c>
      <c r="DT9" s="16">
        <f>SUMIFS(Capacity_Charges!DT$6:DT$58,Capacity_Charges!$D$6:$D$58,SUMMARY!$D$9)</f>
        <v>87135.816186822311</v>
      </c>
      <c r="DU9" s="16">
        <f>SUMIFS(Capacity_Charges!DU$6:DU$58,Capacity_Charges!$D$6:$D$58,SUMMARY!$D$9)</f>
        <v>88220.276073294997</v>
      </c>
      <c r="DV9" s="16">
        <f>SUMIFS(Capacity_Charges!DV$6:DV$58,Capacity_Charges!$D$6:$D$58,SUMMARY!$D$9)</f>
        <v>88220.276073294997</v>
      </c>
      <c r="DW9" s="16">
        <f>SUMIFS(Capacity_Charges!DW$6:DW$58,Capacity_Charges!$D$6:$D$58,SUMMARY!$D$9)</f>
        <v>88220.276073294997</v>
      </c>
      <c r="DX9" s="16">
        <f>SUMIFS(Capacity_Charges!DX$6:DX$58,Capacity_Charges!$D$6:$D$58,SUMMARY!$D$9)</f>
        <v>88220.276073294997</v>
      </c>
      <c r="DY9" s="16">
        <f>SUMIFS(Capacity_Charges!DY$6:DY$58,Capacity_Charges!$D$6:$D$58,SUMMARY!$D$9)</f>
        <v>88220.276073294997</v>
      </c>
      <c r="DZ9" s="16">
        <f>SUMIFS(Capacity_Charges!DZ$6:DZ$58,Capacity_Charges!$D$6:$D$58,SUMMARY!$D$9)</f>
        <v>89598.953069628973</v>
      </c>
      <c r="EA9" s="16">
        <f>SUMIFS(Capacity_Charges!EA$6:EA$58,Capacity_Charges!$D$6:$D$58,SUMMARY!$D$9)</f>
        <v>89598.953069628973</v>
      </c>
      <c r="EB9" s="16">
        <f>SUMIFS(Capacity_Charges!EB$6:EB$58,Capacity_Charges!$D$6:$D$58,SUMMARY!$D$9)</f>
        <v>89598.953069628973</v>
      </c>
      <c r="EC9" s="16">
        <f>SUMIFS(Capacity_Charges!EC$6:EC$58,Capacity_Charges!$D$6:$D$58,SUMMARY!$D$9)</f>
        <v>89598.953069628973</v>
      </c>
      <c r="ED9" s="16">
        <f>SUMIFS(Capacity_Charges!ED$6:ED$58,Capacity_Charges!$D$6:$D$58,SUMMARY!$D$9)</f>
        <v>89598.953069628973</v>
      </c>
      <c r="EE9" s="16">
        <f>SUMIFS(Capacity_Charges!EE$6:EE$58,Capacity_Charges!$D$6:$D$58,SUMMARY!$D$9)</f>
        <v>89598.953069628973</v>
      </c>
      <c r="EF9" s="16">
        <f>SUMIFS(Capacity_Charges!EF$6:EF$58,Capacity_Charges!$D$6:$D$58,SUMMARY!$D$9)</f>
        <v>89598.953069628973</v>
      </c>
      <c r="EG9" s="16">
        <f>SUMIFS(Capacity_Charges!EG$6:EG$58,Capacity_Charges!$D$6:$D$58,SUMMARY!$D$9)</f>
        <v>90713.777832922919</v>
      </c>
      <c r="EH9" s="16">
        <f>SUMIFS(Capacity_Charges!EH$6:EH$58,Capacity_Charges!$D$6:$D$58,SUMMARY!$D$9)</f>
        <v>90713.777832922919</v>
      </c>
      <c r="EI9" s="16">
        <f>SUMIFS(Capacity_Charges!EI$6:EI$58,Capacity_Charges!$D$6:$D$58,SUMMARY!$D$9)</f>
        <v>90713.777832922919</v>
      </c>
      <c r="EJ9" s="16">
        <f>SUMIFS(Capacity_Charges!EJ$6:EJ$58,Capacity_Charges!$D$6:$D$58,SUMMARY!$D$9)</f>
        <v>90713.777832922919</v>
      </c>
      <c r="EK9" s="16">
        <f>SUMIFS(Capacity_Charges!EK$6:EK$58,Capacity_Charges!$D$6:$D$58,SUMMARY!$D$9)</f>
        <v>90713.777832922919</v>
      </c>
      <c r="EL9" s="16">
        <f>SUMIFS(Capacity_Charges!EL$6:EL$58,Capacity_Charges!$D$6:$D$58,SUMMARY!$D$9)</f>
        <v>92470.606956165531</v>
      </c>
      <c r="EM9" s="16">
        <f>SUMIFS(Capacity_Charges!EM$6:EM$58,Capacity_Charges!$D$6:$D$58,SUMMARY!$D$9)</f>
        <v>92470.606956165531</v>
      </c>
      <c r="EN9" s="16">
        <f>SUMIFS(Capacity_Charges!EN$6:EN$58,Capacity_Charges!$D$6:$D$58,SUMMARY!$D$9)</f>
        <v>92470.606956165531</v>
      </c>
      <c r="EO9" s="16">
        <f>SUMIFS(Capacity_Charges!EO$6:EO$58,Capacity_Charges!$D$6:$D$58,SUMMARY!$D$9)</f>
        <v>92470.606956165531</v>
      </c>
      <c r="EP9" s="16">
        <f>SUMIFS(Capacity_Charges!EP$6:EP$58,Capacity_Charges!$D$6:$D$58,SUMMARY!$D$9)</f>
        <v>92470.606956165531</v>
      </c>
      <c r="EQ9" s="16">
        <f>SUMIFS(Capacity_Charges!EQ$6:EQ$58,Capacity_Charges!$D$6:$D$58,SUMMARY!$D$9)</f>
        <v>92470.606956165531</v>
      </c>
      <c r="ER9" s="16">
        <f>SUMIFS(Capacity_Charges!ER$6:ER$58,Capacity_Charges!$D$6:$D$58,SUMMARY!$D$9)</f>
        <v>92470.606956165531</v>
      </c>
      <c r="ES9" s="16">
        <f>SUMIFS(Capacity_Charges!ES$6:ES$58,Capacity_Charges!$D$6:$D$58,SUMMARY!$D$9)</f>
        <v>93616.646812831706</v>
      </c>
      <c r="ET9" s="16">
        <f>SUMIFS(Capacity_Charges!ET$6:ET$58,Capacity_Charges!$D$6:$D$58,SUMMARY!$D$9)</f>
        <v>93616.646812831706</v>
      </c>
      <c r="EU9" s="16">
        <f>SUMIFS(Capacity_Charges!EU$6:EU$58,Capacity_Charges!$D$6:$D$58,SUMMARY!$D$9)</f>
        <v>93616.646812831706</v>
      </c>
      <c r="EV9" s="16">
        <f>SUMIFS(Capacity_Charges!EV$6:EV$58,Capacity_Charges!$D$6:$D$58,SUMMARY!$D$9)</f>
        <v>93616.646812831706</v>
      </c>
      <c r="EW9" s="16">
        <f>SUMIFS(Capacity_Charges!EW$6:EW$58,Capacity_Charges!$D$6:$D$58,SUMMARY!$D$9)</f>
        <v>93616.646812831706</v>
      </c>
      <c r="EX9" s="16">
        <f>SUMIFS(Capacity_Charges!EX$6:EX$58,Capacity_Charges!$D$6:$D$58,SUMMARY!$D$9)</f>
        <v>95493.375796407388</v>
      </c>
      <c r="EY9" s="16">
        <f>SUMIFS(Capacity_Charges!EY$6:EY$58,Capacity_Charges!$D$6:$D$58,SUMMARY!$D$9)</f>
        <v>95493.375796407388</v>
      </c>
      <c r="EZ9" s="16">
        <f>SUMIFS(Capacity_Charges!EZ$6:EZ$58,Capacity_Charges!$D$6:$D$58,SUMMARY!$D$9)</f>
        <v>95493.375796407388</v>
      </c>
      <c r="FA9" s="16">
        <f>SUMIFS(Capacity_Charges!FA$6:FA$58,Capacity_Charges!$D$6:$D$58,SUMMARY!$D$9)</f>
        <v>95493.375796407388</v>
      </c>
      <c r="FB9" s="16">
        <f>SUMIFS(Capacity_Charges!FB$6:FB$58,Capacity_Charges!$D$6:$D$58,SUMMARY!$D$9)</f>
        <v>95493.375796407388</v>
      </c>
      <c r="FC9" s="16">
        <f>SUMIFS(Capacity_Charges!FC$6:FC$58,Capacity_Charges!$D$6:$D$58,SUMMARY!$D$9)</f>
        <v>95493.375796407388</v>
      </c>
      <c r="FD9" s="16">
        <f>SUMIFS(Capacity_Charges!FD$6:FD$58,Capacity_Charges!$D$6:$D$58,SUMMARY!$D$9)</f>
        <v>95493.375796407388</v>
      </c>
      <c r="FE9" s="16">
        <f>SUMIFS(Capacity_Charges!FE$6:FE$58,Capacity_Charges!$D$6:$D$58,SUMMARY!$D$9)</f>
        <v>96671.504769060222</v>
      </c>
      <c r="FF9" s="16">
        <f>SUMIFS(Capacity_Charges!FF$6:FF$58,Capacity_Charges!$D$6:$D$58,SUMMARY!$D$9)</f>
        <v>96671.504769060222</v>
      </c>
      <c r="FG9" s="16">
        <f>SUMIFS(Capacity_Charges!FG$6:FG$58,Capacity_Charges!$D$6:$D$58,SUMMARY!$D$9)</f>
        <v>96671.504769060222</v>
      </c>
      <c r="FH9" s="16">
        <f>SUMIFS(Capacity_Charges!FH$6:FH$58,Capacity_Charges!$D$6:$D$58,SUMMARY!$D$9)</f>
        <v>96671.504769060222</v>
      </c>
      <c r="FI9" s="16">
        <f>SUMIFS(Capacity_Charges!FI$6:FI$58,Capacity_Charges!$D$6:$D$58,SUMMARY!$D$9)</f>
        <v>96671.504769060222</v>
      </c>
      <c r="FJ9" s="16">
        <f>SUMIFS(Capacity_Charges!FJ$6:FJ$58,Capacity_Charges!$D$6:$D$58,SUMMARY!$D$9)</f>
        <v>98473.888379835436</v>
      </c>
      <c r="FK9" s="16">
        <f>SUMIFS(Capacity_Charges!FK$6:FK$58,Capacity_Charges!$D$6:$D$58,SUMMARY!$D$9)</f>
        <v>98473.888379835436</v>
      </c>
      <c r="FL9" s="16">
        <f>SUMIFS(Capacity_Charges!FL$6:FL$58,Capacity_Charges!$D$6:$D$58,SUMMARY!$D$9)</f>
        <v>98473.888379835436</v>
      </c>
      <c r="FM9" s="16">
        <f>SUMIFS(Capacity_Charges!FM$6:FM$58,Capacity_Charges!$D$6:$D$58,SUMMARY!$D$9)</f>
        <v>98473.888379835436</v>
      </c>
      <c r="FN9" s="16">
        <f>SUMIFS(Capacity_Charges!FN$6:FN$58,Capacity_Charges!$D$6:$D$58,SUMMARY!$D$9)</f>
        <v>98473.888379835436</v>
      </c>
      <c r="FO9" s="16">
        <f>SUMIFS(Capacity_Charges!FO$6:FO$58,Capacity_Charges!$D$6:$D$58,SUMMARY!$D$9)</f>
        <v>98473.888379835436</v>
      </c>
      <c r="FP9" s="16">
        <f>SUMIFS(Capacity_Charges!FP$6:FP$58,Capacity_Charges!$D$6:$D$58,SUMMARY!$D$9)</f>
        <v>98473.888379835436</v>
      </c>
      <c r="FQ9" s="16">
        <f>SUMIFS(Capacity_Charges!FQ$6:FQ$58,Capacity_Charges!$D$6:$D$58,SUMMARY!$D$9)</f>
        <v>99685.004963722517</v>
      </c>
      <c r="FR9" s="16">
        <f>SUMIFS(Capacity_Charges!FR$6:FR$58,Capacity_Charges!$D$6:$D$58,SUMMARY!$D$9)</f>
        <v>99685.004963722517</v>
      </c>
      <c r="FS9" s="16">
        <f>SUMIFS(Capacity_Charges!FS$6:FS$58,Capacity_Charges!$D$6:$D$58,SUMMARY!$D$9)</f>
        <v>99685.004963722517</v>
      </c>
      <c r="FT9" s="16">
        <f>SUMIFS(Capacity_Charges!FT$6:FT$58,Capacity_Charges!$D$6:$D$58,SUMMARY!$D$9)</f>
        <v>99685.004963722517</v>
      </c>
      <c r="FU9" s="16">
        <f>SUMIFS(Capacity_Charges!FU$6:FU$58,Capacity_Charges!$D$6:$D$58,SUMMARY!$D$9)</f>
        <v>99685.004963722517</v>
      </c>
      <c r="FV9" s="16">
        <f>SUMIFS(Capacity_Charges!FV$6:FV$58,Capacity_Charges!$D$6:$D$58,SUMMARY!$D$9)</f>
        <v>101431.999750615</v>
      </c>
      <c r="FW9" s="16">
        <f>SUMIFS(Capacity_Charges!FW$6:FW$58,Capacity_Charges!$D$6:$D$58,SUMMARY!$D$9)</f>
        <v>101431.999750615</v>
      </c>
      <c r="FX9" s="16">
        <f>SUMIFS(Capacity_Charges!FX$6:FX$58,Capacity_Charges!$D$6:$D$58,SUMMARY!$D$9)</f>
        <v>101431.999750615</v>
      </c>
      <c r="FY9" s="16">
        <f>SUMIFS(Capacity_Charges!FY$6:FY$58,Capacity_Charges!$D$6:$D$58,SUMMARY!$D$9)</f>
        <v>101431.999750615</v>
      </c>
      <c r="FZ9" s="16">
        <f>SUMIFS(Capacity_Charges!FZ$6:FZ$58,Capacity_Charges!$D$6:$D$58,SUMMARY!$D$9)</f>
        <v>101431.999750615</v>
      </c>
      <c r="GA9" s="16">
        <f>SUMIFS(Capacity_Charges!GA$6:GA$58,Capacity_Charges!$D$6:$D$58,SUMMARY!$D$9)</f>
        <v>101431.999750615</v>
      </c>
      <c r="GB9" s="16">
        <f>SUMIFS(Capacity_Charges!GB$6:GB$58,Capacity_Charges!$D$6:$D$58,SUMMARY!$D$9)</f>
        <v>101431.999750615</v>
      </c>
      <c r="GC9" s="16">
        <f>SUMIFS(Capacity_Charges!GC$6:GC$58,Capacity_Charges!$D$6:$D$58,SUMMARY!$D$9)</f>
        <v>102677.02759885095</v>
      </c>
      <c r="GD9" s="16">
        <f>SUMIFS(Capacity_Charges!GD$6:GD$58,Capacity_Charges!$D$6:$D$58,SUMMARY!$D$9)</f>
        <v>102677.02759885095</v>
      </c>
      <c r="GE9" s="16">
        <f>SUMIFS(Capacity_Charges!GE$6:GE$58,Capacity_Charges!$D$6:$D$58,SUMMARY!$D$9)</f>
        <v>102677.02759885095</v>
      </c>
      <c r="GF9" s="16">
        <f>SUMIFS(Capacity_Charges!GF$6:GF$58,Capacity_Charges!$D$6:$D$58,SUMMARY!$D$9)</f>
        <v>102677.02759885095</v>
      </c>
      <c r="GG9" s="16">
        <f>SUMIFS(Capacity_Charges!GG$6:GG$58,Capacity_Charges!$D$6:$D$58,SUMMARY!$D$9)</f>
        <v>102677.02759885095</v>
      </c>
      <c r="GH9" s="16">
        <f>SUMIFS(Capacity_Charges!GH$6:GH$58,Capacity_Charges!$D$6:$D$58,SUMMARY!$D$9)</f>
        <v>104563.28279078333</v>
      </c>
      <c r="GI9" s="16">
        <f>SUMIFS(Capacity_Charges!GI$6:GI$58,Capacity_Charges!$D$6:$D$58,SUMMARY!$D$9)</f>
        <v>104563.28279078333</v>
      </c>
      <c r="GJ9" s="16">
        <f>SUMIFS(Capacity_Charges!GJ$6:GJ$58,Capacity_Charges!$D$6:$D$58,SUMMARY!$D$9)</f>
        <v>104563.28279078333</v>
      </c>
      <c r="GK9" s="16">
        <f>SUMIFS(Capacity_Charges!GK$6:GK$58,Capacity_Charges!$D$6:$D$58,SUMMARY!$D$9)</f>
        <v>104563.28279078333</v>
      </c>
      <c r="GL9" s="16">
        <f>SUMIFS(Capacity_Charges!GL$6:GL$58,Capacity_Charges!$D$6:$D$58,SUMMARY!$D$9)</f>
        <v>104563.28279078333</v>
      </c>
      <c r="GM9" s="16">
        <f>SUMIFS(Capacity_Charges!GM$6:GM$58,Capacity_Charges!$D$6:$D$58,SUMMARY!$D$9)</f>
        <v>104563.28279078333</v>
      </c>
      <c r="GN9" s="16">
        <f>SUMIFS(Capacity_Charges!GN$6:GN$58,Capacity_Charges!$D$6:$D$58,SUMMARY!$D$9)</f>
        <v>104563.28279078333</v>
      </c>
      <c r="GO9" s="16">
        <f>SUMIFS(Capacity_Charges!GO$6:GO$58,Capacity_Charges!$D$6:$D$58,SUMMARY!$D$9)</f>
        <v>105843.17141876987</v>
      </c>
      <c r="GP9" s="16">
        <f>SUMIFS(Capacity_Charges!GP$6:GP$58,Capacity_Charges!$D$6:$D$58,SUMMARY!$D$9)</f>
        <v>105843.17141876987</v>
      </c>
      <c r="GQ9" s="16">
        <f>SUMIFS(Capacity_Charges!GQ$6:GQ$58,Capacity_Charges!$D$6:$D$58,SUMMARY!$D$9)</f>
        <v>105843.17141876987</v>
      </c>
      <c r="GR9" s="16">
        <f>SUMIFS(Capacity_Charges!GR$6:GR$58,Capacity_Charges!$D$6:$D$58,SUMMARY!$D$9)</f>
        <v>105843.17141876987</v>
      </c>
      <c r="GS9" s="16">
        <f>SUMIFS(Capacity_Charges!GS$6:GS$58,Capacity_Charges!$D$6:$D$58,SUMMARY!$D$9)</f>
        <v>105843.17141876987</v>
      </c>
      <c r="GT9" s="16">
        <f>SUMIFS(Capacity_Charges!GT$6:GT$58,Capacity_Charges!$D$6:$D$58,SUMMARY!$D$9)</f>
        <v>107845.93361009753</v>
      </c>
      <c r="GU9" s="16">
        <f>SUMIFS(Capacity_Charges!GU$6:GU$58,Capacity_Charges!$D$6:$D$58,SUMMARY!$D$9)</f>
        <v>107845.93361009753</v>
      </c>
      <c r="GV9" s="16">
        <f>SUMIFS(Capacity_Charges!GV$6:GV$58,Capacity_Charges!$D$6:$D$58,SUMMARY!$D$9)</f>
        <v>107845.93361009753</v>
      </c>
      <c r="GW9" s="16">
        <f>SUMIFS(Capacity_Charges!GW$6:GW$58,Capacity_Charges!$D$6:$D$58,SUMMARY!$D$9)</f>
        <v>107845.93361009753</v>
      </c>
      <c r="GX9" s="16">
        <f>SUMIFS(Capacity_Charges!GX$6:GX$58,Capacity_Charges!$D$6:$D$58,SUMMARY!$D$9)</f>
        <v>107845.93361009753</v>
      </c>
      <c r="GY9" s="16">
        <f>SUMIFS(Capacity_Charges!GY$6:GY$58,Capacity_Charges!$D$6:$D$58,SUMMARY!$D$9)</f>
        <v>107845.93361009753</v>
      </c>
      <c r="GZ9" s="16">
        <f>SUMIFS(Capacity_Charges!GZ$6:GZ$58,Capacity_Charges!$D$6:$D$58,SUMMARY!$D$9)</f>
        <v>107845.93361009753</v>
      </c>
      <c r="HA9" s="16">
        <f>SUMIFS(Capacity_Charges!HA$6:HA$58,Capacity_Charges!$D$6:$D$58,SUMMARY!$D$9)</f>
        <v>109161.65911966772</v>
      </c>
      <c r="HB9" s="16">
        <f>SUMIFS(Capacity_Charges!HB$6:HB$58,Capacity_Charges!$D$6:$D$58,SUMMARY!$D$9)</f>
        <v>109161.65911966772</v>
      </c>
      <c r="HC9" s="16">
        <f>SUMIFS(Capacity_Charges!HC$6:HC$58,Capacity_Charges!$D$6:$D$58,SUMMARY!$D$9)</f>
        <v>109161.65911966772</v>
      </c>
      <c r="HD9" s="16">
        <f>SUMIFS(Capacity_Charges!HD$6:HD$58,Capacity_Charges!$D$6:$D$58,SUMMARY!$D$9)</f>
        <v>109161.65911966772</v>
      </c>
      <c r="HE9" s="16">
        <f>SUMIFS(Capacity_Charges!HE$6:HE$58,Capacity_Charges!$D$6:$D$58,SUMMARY!$D$9)</f>
        <v>109161.65911966772</v>
      </c>
      <c r="HF9" s="16">
        <f>SUMIFS(Capacity_Charges!HF$6:HF$58,Capacity_Charges!$D$6:$D$58,SUMMARY!$D$9)</f>
        <v>111217.45421672103</v>
      </c>
      <c r="HG9" s="16">
        <f>SUMIFS(Capacity_Charges!HG$6:HG$58,Capacity_Charges!$D$6:$D$58,SUMMARY!$D$9)</f>
        <v>111217.45421672103</v>
      </c>
      <c r="HH9" s="16">
        <f>SUMIFS(Capacity_Charges!HH$6:HH$58,Capacity_Charges!$D$6:$D$58,SUMMARY!$D$9)</f>
        <v>111217.45421672103</v>
      </c>
      <c r="HI9" s="16">
        <f>SUMIFS(Capacity_Charges!HI$6:HI$58,Capacity_Charges!$D$6:$D$58,SUMMARY!$D$9)</f>
        <v>111217.45421672103</v>
      </c>
      <c r="HJ9" s="16">
        <f>SUMIFS(Capacity_Charges!HJ$6:HJ$58,Capacity_Charges!$D$6:$D$58,SUMMARY!$D$9)</f>
        <v>111217.45421672103</v>
      </c>
      <c r="HK9" s="16">
        <f>SUMIFS(Capacity_Charges!HK$6:HK$58,Capacity_Charges!$D$6:$D$58,SUMMARY!$D$9)</f>
        <v>111217.45421672103</v>
      </c>
      <c r="HL9" s="16">
        <f>SUMIFS(Capacity_Charges!HL$6:HL$58,Capacity_Charges!$D$6:$D$58,SUMMARY!$D$9)</f>
        <v>111217.45421672103</v>
      </c>
      <c r="HM9" s="16">
        <f>SUMIFS(Capacity_Charges!HM$6:HM$58,Capacity_Charges!$D$6:$D$58,SUMMARY!$D$9)</f>
        <v>112570.02004055917</v>
      </c>
      <c r="HN9" s="16">
        <f>SUMIFS(Capacity_Charges!HN$6:HN$58,Capacity_Charges!$D$6:$D$58,SUMMARY!$D$9)</f>
        <v>112570.02004055917</v>
      </c>
      <c r="HO9" s="16">
        <f>SUMIFS(Capacity_Charges!HO$6:HO$58,Capacity_Charges!$D$6:$D$58,SUMMARY!$D$9)</f>
        <v>112570.02004055917</v>
      </c>
      <c r="HP9" s="16">
        <f>SUMIFS(Capacity_Charges!HP$6:HP$58,Capacity_Charges!$D$6:$D$58,SUMMARY!$D$9)</f>
        <v>112570.02004055917</v>
      </c>
      <c r="HQ9" s="16">
        <f>SUMIFS(Capacity_Charges!HQ$6:HQ$58,Capacity_Charges!$D$6:$D$58,SUMMARY!$D$9)</f>
        <v>112570.02004055917</v>
      </c>
      <c r="HR9" s="16">
        <f>SUMIFS(Capacity_Charges!HR$6:HR$58,Capacity_Charges!$D$6:$D$58,SUMMARY!$D$9)</f>
        <v>114662.55338275118</v>
      </c>
      <c r="HS9" s="16">
        <f>SUMIFS(Capacity_Charges!HS$6:HS$58,Capacity_Charges!$D$6:$D$58,SUMMARY!$D$9)</f>
        <v>114662.55338275118</v>
      </c>
      <c r="HT9" s="16">
        <f>SUMIFS(Capacity_Charges!HT$6:HT$58,Capacity_Charges!$D$6:$D$58,SUMMARY!$D$9)</f>
        <v>114662.55338275118</v>
      </c>
      <c r="HU9" s="16">
        <f>SUMIFS(Capacity_Charges!HU$6:HU$58,Capacity_Charges!$D$6:$D$58,SUMMARY!$D$9)</f>
        <v>114662.55338275118</v>
      </c>
      <c r="HV9" s="16">
        <f>SUMIFS(Capacity_Charges!HV$6:HV$58,Capacity_Charges!$D$6:$D$58,SUMMARY!$D$9)</f>
        <v>114662.55338275118</v>
      </c>
      <c r="HW9" s="16">
        <f>SUMIFS(Capacity_Charges!HW$6:HW$58,Capacity_Charges!$D$6:$D$58,SUMMARY!$D$9)</f>
        <v>114662.55338275118</v>
      </c>
      <c r="HX9" s="16">
        <f>SUMIFS(Capacity_Charges!HX$6:HX$58,Capacity_Charges!$D$6:$D$58,SUMMARY!$D$9)</f>
        <v>114662.55338275118</v>
      </c>
      <c r="HY9" s="16">
        <f>SUMIFS(Capacity_Charges!HY$6:HY$58,Capacity_Charges!$D$6:$D$58,SUMMARY!$D$9)</f>
        <v>116052.99104965679</v>
      </c>
      <c r="HZ9" s="16">
        <f>SUMIFS(Capacity_Charges!HZ$6:HZ$58,Capacity_Charges!$D$6:$D$58,SUMMARY!$D$9)</f>
        <v>116052.99104965679</v>
      </c>
      <c r="IA9" s="16">
        <f>SUMIFS(Capacity_Charges!IA$6:IA$58,Capacity_Charges!$D$6:$D$58,SUMMARY!$D$9)</f>
        <v>116052.99104965679</v>
      </c>
      <c r="IB9" s="16">
        <f>SUMIFS(Capacity_Charges!IB$6:IB$58,Capacity_Charges!$D$6:$D$58,SUMMARY!$D$9)</f>
        <v>116052.99104965679</v>
      </c>
      <c r="IC9" s="16">
        <f>SUMIFS(Capacity_Charges!IC$6:IC$58,Capacity_Charges!$D$6:$D$58,SUMMARY!$D$9)</f>
        <v>116052.99104965679</v>
      </c>
      <c r="ID9" s="16">
        <f>SUMIFS(Capacity_Charges!ID$6:ID$58,Capacity_Charges!$D$6:$D$58,SUMMARY!$D$9)</f>
        <v>118208.94054077721</v>
      </c>
      <c r="IE9" s="16">
        <f>SUMIFS(Capacity_Charges!IE$6:IE$58,Capacity_Charges!$D$6:$D$58,SUMMARY!$D$9)</f>
        <v>118208.94054077721</v>
      </c>
      <c r="IF9" s="16">
        <f>SUMIFS(Capacity_Charges!IF$6:IF$58,Capacity_Charges!$D$6:$D$58,SUMMARY!$D$9)</f>
        <v>118208.94054077721</v>
      </c>
      <c r="IG9" s="16">
        <f>SUMIFS(Capacity_Charges!IG$6:IG$58,Capacity_Charges!$D$6:$D$58,SUMMARY!$D$9)</f>
        <v>118208.94054077721</v>
      </c>
      <c r="IH9" s="16">
        <f>SUMIFS(Capacity_Charges!IH$6:IH$58,Capacity_Charges!$D$6:$D$58,SUMMARY!$D$9)</f>
        <v>118208.94054077721</v>
      </c>
      <c r="II9" s="16">
        <f>SUMIFS(Capacity_Charges!II$6:II$58,Capacity_Charges!$D$6:$D$58,SUMMARY!$D$9)</f>
        <v>118208.94054077721</v>
      </c>
      <c r="IJ9" s="16">
        <f>SUMIFS(Capacity_Charges!IJ$6:IJ$58,Capacity_Charges!$D$6:$D$58,SUMMARY!$D$9)</f>
        <v>118208.94054077721</v>
      </c>
      <c r="IK9" s="16">
        <f>SUMIFS(Capacity_Charges!IK$6:IK$58,Capacity_Charges!$D$6:$D$58,SUMMARY!$D$9)</f>
        <v>119638.31046235618</v>
      </c>
      <c r="IL9" s="16">
        <f>SUMIFS(Capacity_Charges!IL$6:IL$58,Capacity_Charges!$D$6:$D$58,SUMMARY!$D$9)</f>
        <v>119638.31046235618</v>
      </c>
      <c r="IM9" s="16">
        <f>SUMIFS(Capacity_Charges!IM$6:IM$58,Capacity_Charges!$D$6:$D$58,SUMMARY!$D$9)</f>
        <v>119638.31046235618</v>
      </c>
      <c r="IN9" s="16">
        <f>SUMIFS(Capacity_Charges!IN$6:IN$58,Capacity_Charges!$D$6:$D$58,SUMMARY!$D$9)</f>
        <v>119638.31046235618</v>
      </c>
      <c r="IO9" s="16">
        <f>SUMIFS(Capacity_Charges!IO$6:IO$58,Capacity_Charges!$D$6:$D$58,SUMMARY!$D$9)</f>
        <v>119638.31046235618</v>
      </c>
      <c r="IP9" s="16">
        <f>SUMIFS(Capacity_Charges!IP$6:IP$58,Capacity_Charges!$D$6:$D$58,SUMMARY!$D$9)</f>
        <v>121886.13265559544</v>
      </c>
      <c r="IQ9" s="16">
        <f>SUMIFS(Capacity_Charges!IQ$6:IQ$58,Capacity_Charges!$D$6:$D$58,SUMMARY!$D$9)</f>
        <v>121886.13265559544</v>
      </c>
      <c r="IR9" s="16">
        <f>SUMIFS(Capacity_Charges!IR$6:IR$58,Capacity_Charges!$D$6:$D$58,SUMMARY!$D$9)</f>
        <v>121886.13265559544</v>
      </c>
      <c r="IS9" s="16">
        <f>SUMIFS(Capacity_Charges!IS$6:IS$58,Capacity_Charges!$D$6:$D$58,SUMMARY!$D$9)</f>
        <v>121886.13265559544</v>
      </c>
      <c r="IT9" s="16">
        <f>SUMIFS(Capacity_Charges!IT$6:IT$58,Capacity_Charges!$D$6:$D$58,SUMMARY!$D$9)</f>
        <v>121886.13265559544</v>
      </c>
      <c r="IU9" s="16">
        <f>SUMIFS(Capacity_Charges!IU$6:IU$58,Capacity_Charges!$D$6:$D$58,SUMMARY!$D$9)</f>
        <v>121886.13265559544</v>
      </c>
      <c r="IV9" s="16">
        <f>SUMIFS(Capacity_Charges!IV$6:IV$58,Capacity_Charges!$D$6:$D$58,SUMMARY!$D$9)</f>
        <v>121886.13265559544</v>
      </c>
      <c r="IW9" s="16">
        <f>SUMIFS(Capacity_Charges!IW$6:IW$58,Capacity_Charges!$D$6:$D$58,SUMMARY!$D$9)</f>
        <v>123355.52493497863</v>
      </c>
      <c r="IX9" s="16">
        <f>SUMIFS(Capacity_Charges!IX$6:IX$58,Capacity_Charges!$D$6:$D$58,SUMMARY!$D$9)</f>
        <v>123355.52493497863</v>
      </c>
      <c r="IY9" s="16">
        <f>SUMIFS(Capacity_Charges!IY$6:IY$58,Capacity_Charges!$D$6:$D$58,SUMMARY!$D$9)</f>
        <v>123355.52493497863</v>
      </c>
      <c r="IZ9" s="16">
        <f>SUMIFS(Capacity_Charges!IZ$6:IZ$58,Capacity_Charges!$D$6:$D$58,SUMMARY!$D$9)</f>
        <v>123355.52493497863</v>
      </c>
      <c r="JA9" s="16">
        <f>SUMIFS(Capacity_Charges!JA$6:JA$58,Capacity_Charges!$D$6:$D$58,SUMMARY!$D$9)</f>
        <v>123355.52493497863</v>
      </c>
      <c r="JB9" s="16">
        <f>SUMIFS(Capacity_Charges!JB$6:JB$58,Capacity_Charges!$D$6:$D$58,SUMMARY!$D$9)</f>
        <v>125683.50163609965</v>
      </c>
      <c r="JC9" s="16">
        <f>SUMIFS(Capacity_Charges!JC$6:JC$58,Capacity_Charges!$D$6:$D$58,SUMMARY!$D$9)</f>
        <v>125683.50163609965</v>
      </c>
      <c r="JD9" s="16">
        <f>SUMIFS(Capacity_Charges!JD$6:JD$58,Capacity_Charges!$D$6:$D$58,SUMMARY!$D$9)</f>
        <v>125683.50163609965</v>
      </c>
      <c r="JE9" s="16">
        <f>SUMIFS(Capacity_Charges!JE$6:JE$58,Capacity_Charges!$D$6:$D$58,SUMMARY!$D$9)</f>
        <v>125683.50163609965</v>
      </c>
      <c r="JF9" s="16">
        <f>SUMIFS(Capacity_Charges!JF$6:JF$58,Capacity_Charges!$D$6:$D$58,SUMMARY!$D$9)</f>
        <v>125683.50163609965</v>
      </c>
      <c r="JG9" s="16">
        <f>SUMIFS(Capacity_Charges!JG$6:JG$58,Capacity_Charges!$D$6:$D$58,SUMMARY!$D$9)</f>
        <v>125683.50163609965</v>
      </c>
      <c r="JH9" s="16">
        <f>SUMIFS(Capacity_Charges!JH$6:JH$58,Capacity_Charges!$D$6:$D$58,SUMMARY!$D$9)</f>
        <v>125683.50163609965</v>
      </c>
      <c r="JI9" s="16">
        <f>SUMIFS(Capacity_Charges!JI$6:JI$58,Capacity_Charges!$D$6:$D$58,SUMMARY!$D$9)</f>
        <v>127194.03689930555</v>
      </c>
      <c r="JJ9" s="16">
        <f>SUMIFS(Capacity_Charges!JJ$6:JJ$58,Capacity_Charges!$D$6:$D$58,SUMMARY!$D$9)</f>
        <v>127194.03689930555</v>
      </c>
      <c r="JK9" s="16">
        <f>SUMIFS(Capacity_Charges!JK$6:JK$58,Capacity_Charges!$D$6:$D$58,SUMMARY!$D$9)</f>
        <v>127194.03689930555</v>
      </c>
      <c r="JL9" s="16">
        <f>SUMIFS(Capacity_Charges!JL$6:JL$58,Capacity_Charges!$D$6:$D$58,SUMMARY!$D$9)</f>
        <v>127194.03689930555</v>
      </c>
      <c r="JM9" s="16">
        <f>SUMIFS(Capacity_Charges!JM$6:JM$58,Capacity_Charges!$D$6:$D$58,SUMMARY!$D$9)</f>
        <v>127194.03689930555</v>
      </c>
      <c r="JN9" s="16">
        <f>SUMIFS(Capacity_Charges!JN$6:JN$58,Capacity_Charges!$D$6:$D$58,SUMMARY!$D$9)</f>
        <v>129593.1483695162</v>
      </c>
      <c r="JO9" s="16">
        <f>SUMIFS(Capacity_Charges!JO$6:JO$58,Capacity_Charges!$D$6:$D$58,SUMMARY!$D$9)</f>
        <v>129593.1483695162</v>
      </c>
      <c r="JP9" s="16">
        <f>SUMIFS(Capacity_Charges!JP$6:JP$58,Capacity_Charges!$D$6:$D$58,SUMMARY!$D$9)</f>
        <v>129593.1483695162</v>
      </c>
      <c r="JQ9" s="16">
        <f>SUMIFS(Capacity_Charges!JQ$6:JQ$58,Capacity_Charges!$D$6:$D$58,SUMMARY!$D$9)</f>
        <v>129593.1483695162</v>
      </c>
      <c r="JR9" s="16">
        <f>SUMIFS(Capacity_Charges!JR$6:JR$58,Capacity_Charges!$D$6:$D$58,SUMMARY!$D$9)</f>
        <v>129593.1483695162</v>
      </c>
      <c r="JS9" s="16">
        <f>SUMIFS(Capacity_Charges!JS$6:JS$58,Capacity_Charges!$D$6:$D$58,SUMMARY!$D$9)</f>
        <v>129593.1483695162</v>
      </c>
      <c r="JT9" s="16">
        <f>SUMIFS(Capacity_Charges!JT$6:JT$58,Capacity_Charges!$D$6:$D$58,SUMMARY!$D$9)</f>
        <v>129593.1483695162</v>
      </c>
      <c r="JU9" s="16">
        <f>SUMIFS(Capacity_Charges!JU$6:JU$58,Capacity_Charges!$D$6:$D$58,SUMMARY!$D$9)</f>
        <v>131145.97862009186</v>
      </c>
      <c r="JV9" s="16">
        <f>SUMIFS(Capacity_Charges!JV$6:JV$58,Capacity_Charges!$D$6:$D$58,SUMMARY!$D$9)</f>
        <v>131145.97862009186</v>
      </c>
      <c r="JW9" s="16">
        <f>SUMIFS(Capacity_Charges!JW$6:JW$58,Capacity_Charges!$D$6:$D$58,SUMMARY!$D$9)</f>
        <v>131145.97862009186</v>
      </c>
      <c r="JX9" s="16">
        <f>SUMIFS(Capacity_Charges!JX$6:JX$58,Capacity_Charges!$D$6:$D$58,SUMMARY!$D$9)</f>
        <v>131145.97862009186</v>
      </c>
      <c r="JY9" s="16">
        <f>SUMIFS(Capacity_Charges!JY$6:JY$58,Capacity_Charges!$D$6:$D$58,SUMMARY!$D$9)</f>
        <v>131145.97862009186</v>
      </c>
      <c r="JZ9" s="16">
        <f>SUMIFS(Capacity_Charges!JZ$6:JZ$58,Capacity_Charges!$D$6:$D$58,SUMMARY!$D$9)</f>
        <v>133620.36774182136</v>
      </c>
      <c r="KA9" s="16">
        <f>SUMIFS(Capacity_Charges!KA$6:KA$58,Capacity_Charges!$D$6:$D$58,SUMMARY!$D$9)</f>
        <v>133620.36774182136</v>
      </c>
      <c r="KB9" s="16">
        <f>SUMIFS(Capacity_Charges!KB$6:KB$58,Capacity_Charges!$D$6:$D$58,SUMMARY!$D$9)</f>
        <v>133620.36774182136</v>
      </c>
      <c r="KC9" s="16">
        <f>SUMIFS(Capacity_Charges!KC$6:KC$58,Capacity_Charges!$D$6:$D$58,SUMMARY!$D$9)</f>
        <v>133620.36774182136</v>
      </c>
      <c r="KD9" s="16">
        <f>SUMIFS(Capacity_Charges!KD$6:KD$58,Capacity_Charges!$D$6:$D$58,SUMMARY!$D$9)</f>
        <v>133620.36774182136</v>
      </c>
      <c r="KE9" s="16">
        <f>SUMIFS(Capacity_Charges!KE$6:KE$58,Capacity_Charges!$D$6:$D$58,SUMMARY!$D$9)</f>
        <v>133620.36774182136</v>
      </c>
      <c r="KF9" s="16">
        <f>SUMIFS(Capacity_Charges!KF$6:KF$58,Capacity_Charges!$D$6:$D$58,SUMMARY!$D$9)</f>
        <v>133620.36774182136</v>
      </c>
      <c r="KG9" s="16">
        <f>SUMIFS(Capacity_Charges!KG$6:KG$58,Capacity_Charges!$D$6:$D$58,SUMMARY!$D$9)</f>
        <v>135216.67723941314</v>
      </c>
      <c r="KH9" s="16">
        <f>SUMIFS(Capacity_Charges!KH$6:KH$58,Capacity_Charges!$D$6:$D$58,SUMMARY!$D$9)</f>
        <v>135216.67723941314</v>
      </c>
      <c r="KI9" s="16">
        <f>SUMIFS(Capacity_Charges!KI$6:KI$58,Capacity_Charges!$D$6:$D$58,SUMMARY!$D$9)</f>
        <v>135216.67723941314</v>
      </c>
      <c r="KJ9" s="16">
        <f>SUMIFS(Capacity_Charges!KJ$6:KJ$58,Capacity_Charges!$D$6:$D$58,SUMMARY!$D$9)</f>
        <v>135216.67723941314</v>
      </c>
      <c r="KK9" s="16">
        <f>SUMIFS(Capacity_Charges!KK$6:KK$58,Capacity_Charges!$D$6:$D$58,SUMMARY!$D$9)</f>
        <v>135216.67723941314</v>
      </c>
      <c r="KL9" s="16">
        <f>SUMIFS(Capacity_Charges!KL$6:KL$58,Capacity_Charges!$D$6:$D$58,SUMMARY!$D$9)</f>
        <v>137775.40339841435</v>
      </c>
      <c r="KM9" s="16">
        <f>SUMIFS(Capacity_Charges!KM$6:KM$58,Capacity_Charges!$D$6:$D$58,SUMMARY!$D$9)</f>
        <v>137775.40339841435</v>
      </c>
      <c r="KN9" s="16">
        <f>SUMIFS(Capacity_Charges!KN$6:KN$58,Capacity_Charges!$D$6:$D$58,SUMMARY!$D$9)</f>
        <v>137775.40339841435</v>
      </c>
      <c r="KO9" s="16">
        <f>SUMIFS(Capacity_Charges!KO$6:KO$58,Capacity_Charges!$D$6:$D$58,SUMMARY!$D$9)</f>
        <v>137775.40339841435</v>
      </c>
      <c r="KP9" s="16">
        <f>SUMIFS(Capacity_Charges!KP$6:KP$58,Capacity_Charges!$D$6:$D$58,SUMMARY!$D$9)</f>
        <v>137775.40339841435</v>
      </c>
      <c r="KQ9" s="16">
        <f>SUMIFS(Capacity_Charges!KQ$6:KQ$58,Capacity_Charges!$D$6:$D$58,SUMMARY!$D$9)</f>
        <v>137775.40339841435</v>
      </c>
      <c r="KR9" s="16">
        <f>SUMIFS(Capacity_Charges!KR$6:KR$58,Capacity_Charges!$D$6:$D$58,SUMMARY!$D$9)</f>
        <v>137775.40339841435</v>
      </c>
      <c r="KS9" s="16">
        <f>SUMIFS(Capacity_Charges!KS$6:KS$58,Capacity_Charges!$D$6:$D$58,SUMMARY!$D$9)</f>
        <v>139416.40956193869</v>
      </c>
      <c r="KT9" s="16">
        <f>SUMIFS(Capacity_Charges!KT$6:KT$58,Capacity_Charges!$D$6:$D$58,SUMMARY!$D$9)</f>
        <v>139416.40956193869</v>
      </c>
      <c r="KU9" s="16">
        <f>SUMIFS(Capacity_Charges!KU$6:KU$58,Capacity_Charges!$D$6:$D$58,SUMMARY!$D$9)</f>
        <v>139416.40956193869</v>
      </c>
      <c r="KV9" s="16">
        <f>SUMIFS(Capacity_Charges!KV$6:KV$58,Capacity_Charges!$D$6:$D$58,SUMMARY!$D$9)</f>
        <v>139416.40956193869</v>
      </c>
      <c r="KW9" s="16">
        <f>SUMIFS(Capacity_Charges!KW$6:KW$58,Capacity_Charges!$D$6:$D$58,SUMMARY!$D$9)</f>
        <v>139416.40956193869</v>
      </c>
      <c r="KX9" s="16">
        <f>SUMIFS(Capacity_Charges!KX$6:KX$58,Capacity_Charges!$D$6:$D$58,SUMMARY!$D$9)</f>
        <v>142064.25414925496</v>
      </c>
      <c r="KY9" s="16">
        <f>SUMIFS(Capacity_Charges!KY$6:KY$58,Capacity_Charges!$D$6:$D$58,SUMMARY!$D$9)</f>
        <v>142064.25414925496</v>
      </c>
      <c r="KZ9" s="16">
        <f>SUMIFS(Capacity_Charges!KZ$6:KZ$58,Capacity_Charges!$D$6:$D$58,SUMMARY!$D$9)</f>
        <v>142064.25414925496</v>
      </c>
      <c r="LA9" s="16">
        <f>SUMIFS(Capacity_Charges!LA$6:LA$58,Capacity_Charges!$D$6:$D$58,SUMMARY!$D$9)</f>
        <v>142064.25414925496</v>
      </c>
      <c r="LB9" s="16">
        <f>SUMIFS(Capacity_Charges!LB$6:LB$58,Capacity_Charges!$D$6:$D$58,SUMMARY!$D$9)</f>
        <v>142064.25414925496</v>
      </c>
      <c r="LC9" s="16">
        <f>SUMIFS(Capacity_Charges!LC$6:LC$58,Capacity_Charges!$D$6:$D$58,SUMMARY!$D$9)</f>
        <v>142064.25414925496</v>
      </c>
      <c r="LD9" s="16">
        <f>SUMIFS(Capacity_Charges!LD$6:LD$58,Capacity_Charges!$D$6:$D$58,SUMMARY!$D$9)</f>
        <v>142064.25414925496</v>
      </c>
      <c r="LE9" s="16">
        <f>SUMIFS(Capacity_Charges!LE$6:LE$58,Capacity_Charges!$D$6:$D$58,SUMMARY!$D$9)</f>
        <v>143751.20848535799</v>
      </c>
      <c r="LF9" s="16">
        <f>SUMIFS(Capacity_Charges!LF$6:LF$58,Capacity_Charges!$D$6:$D$58,SUMMARY!$D$9)</f>
        <v>143751.20848535799</v>
      </c>
      <c r="LG9" s="16">
        <f>SUMIFS(Capacity_Charges!LG$6:LG$58,Capacity_Charges!$D$6:$D$58,SUMMARY!$D$9)</f>
        <v>143751.20848535799</v>
      </c>
      <c r="LH9" s="16">
        <f>SUMIFS(Capacity_Charges!LH$6:LH$58,Capacity_Charges!$D$6:$D$58,SUMMARY!$D$9)</f>
        <v>143751.20848535799</v>
      </c>
      <c r="LI9" s="16">
        <f>SUMIFS(Capacity_Charges!LI$6:LI$58,Capacity_Charges!$D$6:$D$58,SUMMARY!$D$9)</f>
        <v>143751.20848535799</v>
      </c>
      <c r="LJ9" s="16">
        <f>SUMIFS(Capacity_Charges!LJ$6:LJ$58,Capacity_Charges!$D$6:$D$58,SUMMARY!$D$9)</f>
        <v>146487.22747022155</v>
      </c>
      <c r="LK9" s="16">
        <f>SUMIFS(Capacity_Charges!LK$6:LK$58,Capacity_Charges!$D$6:$D$58,SUMMARY!$D$9)</f>
        <v>146487.22747022155</v>
      </c>
      <c r="LL9" s="16">
        <f>SUMIFS(Capacity_Charges!LL$6:LL$58,Capacity_Charges!$D$6:$D$58,SUMMARY!$D$9)</f>
        <v>146487.22747022155</v>
      </c>
      <c r="LM9" s="16">
        <f>SUMIFS(Capacity_Charges!LM$6:LM$58,Capacity_Charges!$D$6:$D$58,SUMMARY!$D$9)</f>
        <v>146487.22747022155</v>
      </c>
      <c r="LN9" s="16">
        <f>SUMIFS(Capacity_Charges!LN$6:LN$58,Capacity_Charges!$D$6:$D$58,SUMMARY!$D$9)</f>
        <v>146487.22747022155</v>
      </c>
      <c r="LO9" s="16">
        <f>SUMIFS(Capacity_Charges!LO$6:LO$58,Capacity_Charges!$D$6:$D$58,SUMMARY!$D$9)</f>
        <v>146487.22747022155</v>
      </c>
      <c r="LP9" s="16">
        <f>SUMIFS(Capacity_Charges!LP$6:LP$58,Capacity_Charges!$D$6:$D$58,SUMMARY!$D$9)</f>
        <v>146487.22747022155</v>
      </c>
      <c r="LQ9" s="16">
        <f>SUMIFS(Capacity_Charges!LQ$6:LQ$58,Capacity_Charges!$D$6:$D$58,SUMMARY!$D$9)</f>
        <v>148221.41652773548</v>
      </c>
      <c r="LR9" s="16">
        <f>SUMIFS(Capacity_Charges!LR$6:LR$58,Capacity_Charges!$D$6:$D$58,SUMMARY!$D$9)</f>
        <v>148221.41652773548</v>
      </c>
      <c r="LS9" s="16">
        <f>SUMIFS(Capacity_Charges!LS$6:LS$58,Capacity_Charges!$D$6:$D$58,SUMMARY!$D$9)</f>
        <v>148221.41652773548</v>
      </c>
      <c r="LT9" s="16">
        <f>SUMIFS(Capacity_Charges!LT$6:LT$58,Capacity_Charges!$D$6:$D$58,SUMMARY!$D$9)</f>
        <v>148221.41652773548</v>
      </c>
      <c r="LU9" s="16">
        <f>SUMIFS(Capacity_Charges!LU$6:LU$58,Capacity_Charges!$D$6:$D$58,SUMMARY!$D$9)</f>
        <v>148221.41652773548</v>
      </c>
      <c r="LV9" s="16">
        <f>SUMIFS(Capacity_Charges!LV$6:LV$58,Capacity_Charges!$D$6:$D$58,SUMMARY!$D$9)</f>
        <v>151047.26755503524</v>
      </c>
      <c r="LW9" s="16">
        <f>SUMIFS(Capacity_Charges!LW$6:LW$58,Capacity_Charges!$D$6:$D$58,SUMMARY!$D$9)</f>
        <v>151047.26755503524</v>
      </c>
      <c r="LX9" s="16">
        <f>SUMIFS(Capacity_Charges!LX$6:LX$58,Capacity_Charges!$D$6:$D$58,SUMMARY!$D$9)</f>
        <v>151047.26755503524</v>
      </c>
      <c r="LY9" s="16">
        <f>SUMIFS(Capacity_Charges!LY$6:LY$58,Capacity_Charges!$D$6:$D$58,SUMMARY!$D$9)</f>
        <v>151047.26755503524</v>
      </c>
      <c r="LZ9" s="16">
        <f>SUMIFS(Capacity_Charges!LZ$6:LZ$58,Capacity_Charges!$D$6:$D$58,SUMMARY!$D$9)</f>
        <v>151047.26755503524</v>
      </c>
      <c r="MA9" s="16">
        <f>SUMIFS(Capacity_Charges!MA$6:MA$58,Capacity_Charges!$D$6:$D$58,SUMMARY!$D$9)</f>
        <v>151047.26755503524</v>
      </c>
      <c r="MB9" s="16">
        <f>SUMIFS(Capacity_Charges!MB$6:MB$58,Capacity_Charges!$D$6:$D$58,SUMMARY!$D$9)</f>
        <v>151047.26755503524</v>
      </c>
      <c r="MC9" s="16">
        <f>SUMIFS(Capacity_Charges!MC$6:MC$58,Capacity_Charges!$D$6:$D$58,SUMMARY!$D$9)</f>
        <v>152830.01390615955</v>
      </c>
      <c r="MD9" s="16">
        <f>SUMIFS(Capacity_Charges!MD$6:MD$58,Capacity_Charges!$D$6:$D$58,SUMMARY!$D$9)</f>
        <v>152830.01390615955</v>
      </c>
      <c r="ME9" s="16">
        <f>SUMIFS(Capacity_Charges!ME$6:ME$58,Capacity_Charges!$D$6:$D$58,SUMMARY!$D$9)</f>
        <v>152830.01390615955</v>
      </c>
      <c r="MF9" s="16">
        <f>SUMIFS(Capacity_Charges!MF$6:MF$58,Capacity_Charges!$D$6:$D$58,SUMMARY!$D$9)</f>
        <v>152830.01390615955</v>
      </c>
      <c r="MG9" s="16">
        <f>SUMIFS(Capacity_Charges!MG$6:MG$58,Capacity_Charges!$D$6:$D$58,SUMMARY!$D$9)</f>
        <v>152830.01390615955</v>
      </c>
      <c r="MH9" s="16">
        <f>SUMIFS(Capacity_Charges!MH$6:MH$58,Capacity_Charges!$D$6:$D$58,SUMMARY!$D$9)</f>
        <v>155749.92478777017</v>
      </c>
      <c r="MI9" s="16">
        <f>SUMIFS(Capacity_Charges!MI$6:MI$58,Capacity_Charges!$D$6:$D$58,SUMMARY!$D$9)</f>
        <v>155749.92478777017</v>
      </c>
      <c r="MJ9" s="16">
        <f>SUMIFS(Capacity_Charges!MJ$6:MJ$58,Capacity_Charges!$D$6:$D$58,SUMMARY!$D$9)</f>
        <v>155749.92478777017</v>
      </c>
      <c r="MK9" s="16">
        <f>SUMIFS(Capacity_Charges!MK$6:MK$58,Capacity_Charges!$D$6:$D$58,SUMMARY!$D$9)</f>
        <v>155749.92478777017</v>
      </c>
      <c r="ML9" s="16">
        <f>SUMIFS(Capacity_Charges!ML$6:ML$58,Capacity_Charges!$D$6:$D$58,SUMMARY!$D$9)</f>
        <v>155749.92478777017</v>
      </c>
      <c r="MM9" s="16">
        <f>SUMIFS(Capacity_Charges!MM$6:MM$58,Capacity_Charges!$D$6:$D$58,SUMMARY!$D$9)</f>
        <v>155749.92478777017</v>
      </c>
      <c r="MN9" s="16">
        <f>SUMIFS(Capacity_Charges!MN$6:MN$58,Capacity_Charges!$D$6:$D$58,SUMMARY!$D$9)</f>
        <v>155749.92478777017</v>
      </c>
      <c r="MO9" s="16">
        <f>SUMIFS(Capacity_Charges!MO$6:MO$58,Capacity_Charges!$D$6:$D$58,SUMMARY!$D$9)</f>
        <v>157582.58803672594</v>
      </c>
      <c r="MP9" s="16">
        <f>SUMIFS(Capacity_Charges!MP$6:MP$58,Capacity_Charges!$D$6:$D$58,SUMMARY!$D$9)</f>
        <v>157582.58803672594</v>
      </c>
      <c r="MQ9" s="16">
        <f>SUMIFS(Capacity_Charges!MQ$6:MQ$58,Capacity_Charges!$D$6:$D$58,SUMMARY!$D$9)</f>
        <v>157582.58803672594</v>
      </c>
      <c r="MR9" s="16">
        <f>SUMIFS(Capacity_Charges!MR$6:MR$58,Capacity_Charges!$D$6:$D$58,SUMMARY!$D$9)</f>
        <v>157582.58803672594</v>
      </c>
      <c r="MS9" s="16">
        <f>SUMIFS(Capacity_Charges!MS$6:MS$58,Capacity_Charges!$D$6:$D$58,SUMMARY!$D$9)</f>
        <v>157582.58803672594</v>
      </c>
      <c r="MT9" s="16">
        <f>SUMIFS(Capacity_Charges!MT$6:MT$58,Capacity_Charges!$D$6:$D$58,SUMMARY!$D$9)</f>
        <v>160600.79380012472</v>
      </c>
      <c r="MU9" s="16">
        <f>SUMIFS(Capacity_Charges!MU$6:MU$58,Capacity_Charges!$D$6:$D$58,SUMMARY!$D$9)</f>
        <v>160600.79380012472</v>
      </c>
      <c r="MV9" s="16">
        <f>SUMIFS(Capacity_Charges!MV$6:MV$58,Capacity_Charges!$D$6:$D$58,SUMMARY!$D$9)</f>
        <v>160600.79380012472</v>
      </c>
      <c r="MW9" s="16">
        <f>SUMIFS(Capacity_Charges!MW$6:MW$58,Capacity_Charges!$D$6:$D$58,SUMMARY!$D$9)</f>
        <v>160600.79380012472</v>
      </c>
      <c r="MX9" s="16">
        <f>SUMIFS(Capacity_Charges!MX$6:MX$58,Capacity_Charges!$D$6:$D$58,SUMMARY!$D$9)</f>
        <v>160600.79380012472</v>
      </c>
      <c r="MY9" s="16">
        <f>SUMIFS(Capacity_Charges!MY$6:MY$58,Capacity_Charges!$D$6:$D$58,SUMMARY!$D$9)</f>
        <v>160600.79380012472</v>
      </c>
      <c r="MZ9" s="16">
        <f>SUMIFS(Capacity_Charges!MZ$6:MZ$58,Capacity_Charges!$D$6:$D$58,SUMMARY!$D$9)</f>
        <v>160600.79380012472</v>
      </c>
      <c r="NA9" s="53"/>
      <c r="NB9" s="54" t="str">
        <f>+D9</f>
        <v>Capacity Charges ($)</v>
      </c>
      <c r="NC9" s="16">
        <f t="shared" ref="NC9:OF9" si="482">SUMIF($E$3:$IJ$3,NC$3,$E9:$IJ9)-NC5</f>
        <v>276247.12526101514</v>
      </c>
      <c r="ND9" s="16">
        <f t="shared" si="482"/>
        <v>336263.85120000003</v>
      </c>
      <c r="NE9" s="16">
        <f t="shared" si="482"/>
        <v>475176.93419071985</v>
      </c>
      <c r="NF9" s="16">
        <f t="shared" si="482"/>
        <v>393802.09216836141</v>
      </c>
      <c r="NG9" s="16">
        <f t="shared" si="482"/>
        <v>404828.55074907508</v>
      </c>
      <c r="NH9" s="16">
        <f t="shared" si="482"/>
        <v>416163.75017004932</v>
      </c>
      <c r="NI9" s="16">
        <f t="shared" si="482"/>
        <v>427816.33517481067</v>
      </c>
      <c r="NJ9" s="16">
        <f t="shared" si="482"/>
        <v>439795.19255970587</v>
      </c>
      <c r="NK9" s="16">
        <f t="shared" si="482"/>
        <v>452109.45795137715</v>
      </c>
      <c r="NL9" s="16">
        <f t="shared" si="482"/>
        <v>464768.52277401567</v>
      </c>
      <c r="NM9" s="16">
        <f t="shared" si="482"/>
        <v>477782.04141168785</v>
      </c>
      <c r="NN9" s="16">
        <f t="shared" si="482"/>
        <v>491159.93857121549</v>
      </c>
      <c r="NO9" s="16">
        <f t="shared" si="482"/>
        <v>504912.41685120936</v>
      </c>
      <c r="NP9" s="16">
        <f t="shared" si="482"/>
        <v>519049.96452304348</v>
      </c>
      <c r="NQ9" s="16">
        <f t="shared" si="482"/>
        <v>533583.36352968856</v>
      </c>
      <c r="NR9" s="16">
        <f t="shared" si="482"/>
        <v>548523.69770851999</v>
      </c>
      <c r="NS9" s="16">
        <f t="shared" si="482"/>
        <v>563882.36124435836</v>
      </c>
      <c r="NT9" s="16">
        <f t="shared" si="482"/>
        <v>579671.06735920033</v>
      </c>
      <c r="NU9" s="16">
        <f t="shared" si="482"/>
        <v>595901.85724525794</v>
      </c>
      <c r="NV9" s="16">
        <f t="shared" si="482"/>
        <v>612587.10924812523</v>
      </c>
      <c r="NW9" s="16">
        <f t="shared" si="482"/>
        <v>0</v>
      </c>
      <c r="NX9" s="16">
        <f t="shared" si="482"/>
        <v>0</v>
      </c>
      <c r="NY9" s="16">
        <f t="shared" si="482"/>
        <v>0</v>
      </c>
      <c r="NZ9" s="16">
        <f t="shared" si="482"/>
        <v>0</v>
      </c>
      <c r="OA9" s="16">
        <f t="shared" si="482"/>
        <v>0</v>
      </c>
      <c r="OB9" s="16">
        <f t="shared" si="482"/>
        <v>0</v>
      </c>
      <c r="OC9" s="16">
        <f t="shared" si="482"/>
        <v>0</v>
      </c>
      <c r="OD9" s="16">
        <f t="shared" si="482"/>
        <v>0</v>
      </c>
      <c r="OE9" s="16">
        <f t="shared" si="482"/>
        <v>0</v>
      </c>
      <c r="OF9" s="16">
        <f t="shared" si="482"/>
        <v>0</v>
      </c>
      <c r="OG9" s="53"/>
      <c r="OH9" s="53"/>
      <c r="OI9" s="53"/>
      <c r="OJ9" s="53"/>
      <c r="OK9" s="53"/>
      <c r="OL9" s="53"/>
      <c r="OM9" s="53"/>
      <c r="ON9" s="53"/>
      <c r="OO9" s="53"/>
      <c r="OP9" s="53"/>
      <c r="OQ9" s="53"/>
      <c r="OR9" s="53"/>
      <c r="OS9" s="53"/>
      <c r="OT9" s="53"/>
      <c r="OU9" s="53"/>
      <c r="OV9" s="53"/>
      <c r="OW9" s="53"/>
      <c r="OX9" s="53"/>
      <c r="OY9" s="53"/>
      <c r="OZ9" s="53"/>
      <c r="PA9" s="53"/>
      <c r="PB9" s="53"/>
      <c r="PC9" s="53"/>
      <c r="PD9" s="53"/>
      <c r="PE9" s="53"/>
      <c r="PF9" s="53"/>
      <c r="PG9" s="53"/>
      <c r="PH9" s="53"/>
      <c r="PI9" s="53"/>
      <c r="PJ9" s="53"/>
      <c r="PK9" s="53"/>
      <c r="PL9" s="53"/>
      <c r="PM9" s="53"/>
      <c r="PN9" s="53"/>
      <c r="PO9" s="53"/>
      <c r="PP9" s="53"/>
      <c r="PQ9" s="53"/>
      <c r="PR9" s="53"/>
      <c r="PS9" s="53"/>
      <c r="PT9" s="53"/>
      <c r="PU9" s="53"/>
      <c r="PV9" s="53"/>
      <c r="PW9" s="53"/>
      <c r="PX9" s="53"/>
      <c r="PY9" s="53"/>
      <c r="PZ9" s="53"/>
      <c r="QA9" s="53"/>
      <c r="QB9" s="53"/>
      <c r="QC9" s="53"/>
      <c r="QD9" s="53"/>
      <c r="QE9" s="53"/>
      <c r="QF9" s="53"/>
      <c r="QG9" s="53"/>
      <c r="QH9" s="53"/>
      <c r="QI9" s="53"/>
      <c r="QJ9" s="53"/>
      <c r="QK9" s="53"/>
      <c r="QL9" s="53"/>
      <c r="QM9" s="53"/>
      <c r="QN9" s="53"/>
      <c r="QO9" s="53"/>
      <c r="QP9" s="53"/>
      <c r="QQ9" s="53"/>
      <c r="QR9" s="53"/>
      <c r="QS9" s="53"/>
      <c r="QT9" s="53"/>
      <c r="QU9" s="53"/>
      <c r="QV9" s="53"/>
      <c r="QW9" s="53"/>
      <c r="QX9" s="53"/>
      <c r="QY9" s="53"/>
      <c r="QZ9" s="53"/>
      <c r="RA9" s="53"/>
      <c r="RB9" s="53"/>
      <c r="RC9" s="53"/>
      <c r="RD9" s="53"/>
      <c r="RE9" s="53"/>
      <c r="RF9" s="53"/>
      <c r="RG9" s="53"/>
      <c r="RH9" s="53"/>
      <c r="RI9" s="53"/>
      <c r="RJ9" s="53"/>
      <c r="RK9" s="53"/>
      <c r="RL9" s="53"/>
      <c r="RM9" s="53"/>
      <c r="RN9" s="53"/>
      <c r="RO9" s="53"/>
      <c r="RP9" s="53"/>
      <c r="RQ9" s="53"/>
      <c r="RR9" s="53"/>
      <c r="RS9" s="53"/>
      <c r="RT9" s="53"/>
      <c r="RU9" s="53"/>
      <c r="RV9" s="53"/>
      <c r="RW9" s="53"/>
      <c r="RX9" s="53"/>
      <c r="RY9" s="53"/>
      <c r="RZ9" s="53"/>
      <c r="SA9" s="53"/>
      <c r="SB9" s="53"/>
      <c r="SC9" s="53"/>
      <c r="SD9" s="53"/>
      <c r="SE9" s="53"/>
      <c r="SF9" s="53"/>
      <c r="SG9" s="53"/>
      <c r="SH9" s="53"/>
      <c r="SI9" s="53"/>
      <c r="SJ9" s="53"/>
      <c r="SK9" s="53"/>
      <c r="SL9" s="53"/>
      <c r="SM9" s="53"/>
      <c r="SN9" s="53"/>
      <c r="SO9" s="53"/>
      <c r="SP9" s="53"/>
      <c r="SQ9" s="53"/>
      <c r="SR9" s="53"/>
      <c r="SS9" s="53"/>
      <c r="ST9" s="53"/>
      <c r="SU9" s="53"/>
      <c r="SV9" s="53"/>
      <c r="SW9" s="53"/>
      <c r="SX9" s="53"/>
      <c r="SY9" s="53"/>
      <c r="SZ9" s="53"/>
      <c r="TA9" s="53"/>
      <c r="TB9" s="53"/>
      <c r="TC9" s="53"/>
      <c r="TD9" s="53"/>
      <c r="TE9" s="53"/>
      <c r="TF9" s="53"/>
      <c r="TG9" s="53"/>
      <c r="TH9" s="53"/>
      <c r="TI9" s="53"/>
      <c r="TJ9" s="53"/>
      <c r="TK9" s="53"/>
      <c r="TL9" s="53"/>
      <c r="TM9" s="53"/>
      <c r="TN9" s="53"/>
      <c r="TO9" s="53"/>
      <c r="TP9" s="53"/>
      <c r="TQ9" s="53"/>
      <c r="TR9" s="53"/>
      <c r="TS9" s="53"/>
      <c r="TT9" s="53"/>
      <c r="TU9" s="53"/>
      <c r="TV9" s="53"/>
      <c r="TW9" s="53"/>
      <c r="TX9" s="53"/>
      <c r="TY9" s="53"/>
      <c r="TZ9" s="53"/>
      <c r="UA9" s="53"/>
      <c r="UB9" s="53"/>
      <c r="UC9" s="53"/>
      <c r="UD9" s="53"/>
      <c r="UE9" s="53"/>
      <c r="UF9" s="53"/>
      <c r="UG9" s="53"/>
      <c r="UH9" s="53"/>
      <c r="UI9" s="53"/>
      <c r="UJ9" s="53"/>
      <c r="UK9" s="53"/>
      <c r="UL9" s="53"/>
      <c r="UM9" s="53"/>
      <c r="UN9" s="53"/>
      <c r="UO9" s="53"/>
      <c r="UP9" s="53"/>
      <c r="UQ9" s="53"/>
      <c r="UR9" s="53"/>
      <c r="US9" s="53"/>
      <c r="UT9" s="53"/>
      <c r="UU9" s="53"/>
      <c r="UV9" s="53"/>
      <c r="UW9" s="53"/>
      <c r="UX9" s="53"/>
      <c r="UY9" s="53"/>
      <c r="UZ9" s="53"/>
      <c r="VA9" s="53"/>
      <c r="VB9" s="53"/>
      <c r="VC9" s="53"/>
      <c r="VD9" s="53"/>
      <c r="VE9" s="53"/>
      <c r="VF9" s="53"/>
      <c r="VG9" s="53"/>
      <c r="VH9" s="53"/>
      <c r="VI9" s="53"/>
      <c r="VJ9" s="53"/>
      <c r="VK9" s="53"/>
      <c r="VL9" s="53"/>
      <c r="VM9" s="53"/>
      <c r="VN9" s="53"/>
      <c r="VO9" s="53"/>
      <c r="VP9" s="53"/>
      <c r="VQ9" s="53"/>
      <c r="VR9" s="53"/>
      <c r="VS9" s="53"/>
      <c r="VT9" s="53"/>
      <c r="VU9" s="53"/>
      <c r="VV9" s="53"/>
      <c r="VW9" s="53"/>
      <c r="VX9" s="53"/>
      <c r="VY9" s="53"/>
      <c r="VZ9" s="53"/>
      <c r="WA9" s="53"/>
      <c r="WB9" s="53"/>
      <c r="WC9" s="53"/>
      <c r="WD9" s="53"/>
      <c r="WE9" s="53"/>
      <c r="WF9" s="53"/>
      <c r="WG9" s="53"/>
      <c r="WH9" s="53"/>
      <c r="WI9" s="53"/>
      <c r="WJ9" s="53"/>
      <c r="WK9" s="53"/>
      <c r="WL9" s="53"/>
      <c r="WM9" s="53"/>
      <c r="WN9" s="53"/>
      <c r="WO9" s="53"/>
      <c r="WP9" s="53"/>
      <c r="WQ9" s="53"/>
      <c r="WR9" s="53"/>
      <c r="WS9" s="53"/>
      <c r="WT9" s="53"/>
      <c r="WU9" s="53"/>
      <c r="WV9" s="53"/>
      <c r="WW9" s="53"/>
      <c r="WX9" s="53"/>
      <c r="WY9" s="53"/>
      <c r="WZ9" s="53"/>
      <c r="XA9" s="53"/>
      <c r="XB9" s="53"/>
      <c r="XC9" s="53"/>
      <c r="XD9" s="53"/>
      <c r="XE9" s="53"/>
      <c r="XF9" s="53"/>
      <c r="XG9" s="53"/>
      <c r="XH9" s="53"/>
      <c r="XI9" s="53"/>
      <c r="XJ9" s="53"/>
      <c r="XK9" s="53"/>
      <c r="XL9" s="53"/>
      <c r="XM9" s="53"/>
      <c r="XN9" s="53"/>
      <c r="XO9" s="53"/>
      <c r="XP9" s="53"/>
      <c r="XQ9" s="53"/>
      <c r="XR9" s="53"/>
      <c r="XS9" s="53"/>
      <c r="XT9" s="53"/>
      <c r="XU9" s="53"/>
      <c r="XV9" s="53"/>
      <c r="XW9" s="53"/>
      <c r="XX9" s="53"/>
      <c r="XY9" s="53"/>
      <c r="XZ9" s="53"/>
      <c r="YA9" s="53"/>
      <c r="YB9" s="53"/>
      <c r="YC9" s="53"/>
      <c r="YD9" s="53"/>
      <c r="YE9" s="53"/>
      <c r="YF9" s="53"/>
      <c r="YG9" s="53"/>
      <c r="YH9" s="53"/>
      <c r="YI9" s="53"/>
      <c r="YJ9" s="53"/>
      <c r="YK9" s="53"/>
      <c r="YL9" s="53"/>
      <c r="YM9" s="53"/>
      <c r="YN9" s="53"/>
      <c r="YO9" s="53"/>
      <c r="YP9" s="53"/>
      <c r="YQ9" s="53"/>
      <c r="YR9" s="53"/>
      <c r="YS9" s="53"/>
      <c r="YT9" s="53"/>
      <c r="YU9" s="53"/>
      <c r="YV9" s="53"/>
      <c r="YW9" s="53"/>
      <c r="YX9" s="53"/>
      <c r="YY9" s="53"/>
      <c r="YZ9" s="53"/>
      <c r="ZA9" s="53"/>
      <c r="ZB9" s="53"/>
      <c r="ZC9" s="53"/>
      <c r="ZD9" s="53"/>
      <c r="ZE9" s="53"/>
      <c r="ZF9" s="53"/>
      <c r="ZG9" s="53"/>
      <c r="ZH9" s="53"/>
      <c r="ZI9" s="53"/>
      <c r="ZJ9" s="53"/>
      <c r="ZK9" s="53"/>
      <c r="ZL9" s="53"/>
      <c r="ZM9" s="53"/>
      <c r="ZN9" s="53"/>
      <c r="ZO9" s="53"/>
      <c r="ZP9" s="53"/>
      <c r="ZQ9" s="53"/>
      <c r="ZR9" s="53"/>
      <c r="ZS9" s="53"/>
      <c r="ZT9" s="53"/>
      <c r="ZU9" s="53"/>
      <c r="ZV9" s="53"/>
      <c r="ZW9" s="53"/>
      <c r="ZX9" s="53"/>
      <c r="ZY9" s="53"/>
      <c r="ZZ9" s="53"/>
      <c r="AAA9" s="53"/>
      <c r="AAB9" s="53"/>
      <c r="AAC9" s="53"/>
      <c r="AAD9" s="53"/>
      <c r="AAE9" s="53"/>
      <c r="AAF9" s="53"/>
      <c r="AAG9" s="53"/>
      <c r="AAH9" s="53"/>
      <c r="AAI9" s="53"/>
      <c r="AAJ9" s="53"/>
      <c r="AAK9" s="53"/>
      <c r="AAL9" s="53"/>
      <c r="AAM9" s="53"/>
      <c r="AAN9" s="53"/>
      <c r="AAO9" s="53"/>
      <c r="AAP9" s="53"/>
      <c r="AAQ9" s="53"/>
      <c r="AAR9" s="53"/>
      <c r="AAS9" s="53"/>
      <c r="AAT9" s="53"/>
      <c r="AAU9" s="53"/>
      <c r="AAV9" s="53"/>
      <c r="AAW9" s="53"/>
      <c r="AAX9" s="53"/>
      <c r="AAY9" s="53"/>
      <c r="AAZ9" s="53"/>
      <c r="ABA9" s="53"/>
      <c r="ABB9" s="53"/>
      <c r="ABC9" s="53"/>
      <c r="ABD9" s="53"/>
      <c r="ABE9" s="53"/>
      <c r="ABF9" s="53"/>
      <c r="ABG9" s="53"/>
      <c r="ABH9" s="53"/>
      <c r="ABI9" s="53"/>
      <c r="ABJ9" s="53"/>
      <c r="ABK9" s="53"/>
      <c r="ABL9" s="53"/>
      <c r="ABM9" s="53"/>
      <c r="ABN9" s="53"/>
      <c r="ABO9" s="53"/>
      <c r="ABP9" s="53"/>
      <c r="ABQ9" s="53"/>
      <c r="ABR9" s="53"/>
      <c r="ABS9" s="53"/>
      <c r="ABT9" s="53"/>
      <c r="ABU9" s="53"/>
      <c r="ABV9" s="53"/>
      <c r="ABW9" s="53"/>
      <c r="ABX9" s="53"/>
      <c r="ABY9" s="53"/>
      <c r="ABZ9" s="53"/>
      <c r="ACA9" s="53"/>
      <c r="ACB9" s="53"/>
      <c r="ACC9" s="53"/>
      <c r="ACD9" s="53"/>
      <c r="ACE9" s="53"/>
      <c r="ACF9" s="53"/>
      <c r="ACG9" s="53"/>
      <c r="ACH9" s="53"/>
      <c r="ACI9" s="53"/>
      <c r="ACJ9" s="53"/>
      <c r="ACK9" s="53"/>
      <c r="ACL9" s="53"/>
      <c r="ACM9" s="53"/>
      <c r="ACN9" s="53"/>
      <c r="ACO9" s="53"/>
      <c r="ACP9" s="53"/>
      <c r="ACQ9" s="53"/>
      <c r="ACR9" s="53"/>
      <c r="ACS9" s="53"/>
      <c r="ACT9" s="53"/>
      <c r="ACU9" s="53"/>
      <c r="ACV9" s="53"/>
      <c r="ACW9" s="53"/>
      <c r="ACX9" s="53"/>
      <c r="ACY9" s="53"/>
      <c r="ACZ9" s="53"/>
      <c r="ADA9" s="53"/>
      <c r="ADB9" s="53"/>
      <c r="ADC9" s="53"/>
      <c r="ADD9" s="53"/>
      <c r="ADE9" s="53"/>
      <c r="ADF9" s="53"/>
      <c r="ADG9" s="53"/>
      <c r="ADH9" s="53"/>
      <c r="ADI9" s="53"/>
      <c r="ADJ9" s="53"/>
      <c r="ADK9" s="53"/>
      <c r="ADL9" s="53"/>
      <c r="ADM9" s="53"/>
      <c r="ADN9" s="53"/>
      <c r="ADO9" s="53"/>
      <c r="ADP9" s="53"/>
      <c r="ADQ9" s="53"/>
      <c r="ADR9" s="53"/>
      <c r="ADS9" s="53"/>
      <c r="ADT9" s="53"/>
      <c r="ADU9" s="53"/>
      <c r="ADV9" s="53"/>
      <c r="ADW9" s="53"/>
      <c r="ADX9" s="53"/>
      <c r="ADY9" s="53"/>
      <c r="ADZ9" s="53"/>
      <c r="AEA9" s="53"/>
      <c r="AEB9" s="53"/>
      <c r="AEC9" s="53"/>
      <c r="AED9" s="53"/>
      <c r="AEE9" s="53"/>
      <c r="AEF9" s="53"/>
      <c r="AEG9" s="53"/>
      <c r="AEH9" s="53"/>
      <c r="AEI9" s="53"/>
      <c r="AEJ9" s="53"/>
      <c r="AEK9" s="53"/>
      <c r="AEL9" s="53"/>
      <c r="AEM9" s="53"/>
      <c r="AEN9" s="53"/>
      <c r="AEO9" s="53"/>
      <c r="AEP9" s="53"/>
      <c r="AEQ9" s="53"/>
      <c r="AER9" s="53"/>
      <c r="AES9" s="53"/>
      <c r="AET9" s="53"/>
      <c r="AEU9" s="53"/>
      <c r="AEV9" s="53"/>
      <c r="AEW9" s="53"/>
      <c r="AEX9" s="53"/>
      <c r="AEY9" s="53"/>
      <c r="AEZ9" s="53"/>
      <c r="AFA9" s="53"/>
      <c r="AFB9" s="53"/>
      <c r="AFC9" s="53"/>
      <c r="AFD9" s="53"/>
      <c r="AFE9" s="53"/>
      <c r="AFF9" s="53"/>
      <c r="AFG9" s="53"/>
      <c r="AFH9" s="53"/>
      <c r="AFI9" s="53"/>
      <c r="AFJ9" s="53"/>
      <c r="AFK9" s="53"/>
      <c r="AFL9" s="53"/>
      <c r="AFM9" s="53"/>
      <c r="AFN9" s="53"/>
      <c r="AFO9" s="53"/>
      <c r="AFP9" s="53"/>
      <c r="AFQ9" s="53"/>
      <c r="AFR9" s="53"/>
      <c r="AFS9" s="53"/>
      <c r="AFT9" s="53"/>
      <c r="AFU9" s="53"/>
      <c r="AFV9" s="53"/>
      <c r="AFW9" s="53"/>
      <c r="AFX9" s="53"/>
      <c r="AFY9" s="53"/>
      <c r="AFZ9" s="53"/>
      <c r="AGA9" s="53"/>
      <c r="AGB9" s="53"/>
      <c r="AGC9" s="53"/>
      <c r="AGD9" s="53"/>
      <c r="AGE9" s="53"/>
      <c r="AGF9" s="53"/>
      <c r="AGG9" s="53"/>
      <c r="AGH9" s="53"/>
      <c r="AGI9" s="53"/>
      <c r="AGJ9" s="53"/>
      <c r="AGK9" s="53"/>
      <c r="AGL9" s="53"/>
      <c r="AGM9" s="53"/>
      <c r="AGN9" s="53"/>
      <c r="AGO9" s="53"/>
      <c r="AGP9" s="53"/>
      <c r="AGQ9" s="53"/>
      <c r="AGR9" s="53"/>
      <c r="AGS9" s="53"/>
      <c r="AGT9" s="53"/>
      <c r="AGU9" s="53"/>
      <c r="AGV9" s="53"/>
      <c r="AGW9" s="53"/>
      <c r="AGX9" s="53"/>
      <c r="AGY9" s="53"/>
      <c r="AGZ9" s="53"/>
      <c r="AHA9" s="53"/>
      <c r="AHB9" s="53"/>
      <c r="AHC9" s="53"/>
      <c r="AHD9" s="53"/>
      <c r="AHE9" s="53"/>
      <c r="AHF9" s="53"/>
      <c r="AHG9" s="53"/>
      <c r="AHH9" s="53"/>
      <c r="AHI9" s="53"/>
      <c r="AHJ9" s="53"/>
      <c r="AHK9" s="53"/>
      <c r="AHL9" s="53"/>
      <c r="AHM9" s="53"/>
      <c r="AHN9" s="53"/>
      <c r="AHO9" s="53"/>
      <c r="AHP9" s="53"/>
      <c r="AHQ9" s="53"/>
      <c r="AHR9" s="53"/>
      <c r="AHS9" s="53"/>
      <c r="AHT9" s="53"/>
      <c r="AHU9" s="53"/>
      <c r="AHV9" s="53"/>
      <c r="AHW9" s="53"/>
      <c r="AHX9" s="53"/>
      <c r="AHY9" s="53"/>
      <c r="AHZ9" s="53"/>
      <c r="AIA9" s="53"/>
      <c r="AIB9" s="53"/>
      <c r="AIC9" s="53"/>
      <c r="AID9" s="53"/>
      <c r="AIE9" s="53"/>
      <c r="AIF9" s="53"/>
      <c r="AIG9" s="53"/>
      <c r="AIH9" s="53"/>
      <c r="AII9" s="53"/>
      <c r="AIJ9" s="53"/>
      <c r="AIK9" s="53"/>
      <c r="AIL9" s="53"/>
      <c r="AIM9" s="53"/>
      <c r="AIN9" s="53"/>
      <c r="AIO9" s="53"/>
      <c r="AIP9" s="53"/>
      <c r="AIQ9" s="53"/>
      <c r="AIR9" s="53"/>
      <c r="AIS9" s="53"/>
      <c r="AIT9" s="53"/>
      <c r="AIU9" s="53"/>
      <c r="AIV9" s="53"/>
      <c r="AIW9" s="53"/>
      <c r="AIX9" s="53"/>
      <c r="AIY9" s="53"/>
      <c r="AIZ9" s="53"/>
      <c r="AJA9" s="53"/>
      <c r="AJB9" s="53"/>
      <c r="AJC9" s="53"/>
      <c r="AJD9" s="53"/>
      <c r="AJE9" s="53"/>
      <c r="AJF9" s="53"/>
      <c r="AJG9" s="53"/>
      <c r="AJH9" s="53"/>
      <c r="AJI9" s="53"/>
      <c r="AJJ9" s="53"/>
      <c r="AJK9" s="53"/>
      <c r="AJL9" s="53"/>
      <c r="AJM9" s="53"/>
      <c r="AJN9" s="53"/>
      <c r="AJO9" s="53"/>
      <c r="AJP9" s="53"/>
      <c r="AJQ9" s="53"/>
      <c r="AJR9" s="53"/>
      <c r="AJS9" s="53"/>
      <c r="AJT9" s="53"/>
      <c r="AJU9" s="53"/>
      <c r="AJV9" s="53"/>
      <c r="AJW9" s="53"/>
      <c r="AJX9" s="53"/>
      <c r="AJY9" s="53"/>
      <c r="AJZ9" s="53"/>
      <c r="AKA9" s="53"/>
      <c r="AKB9" s="53"/>
      <c r="AKC9" s="53"/>
      <c r="AKD9" s="53"/>
      <c r="AKE9" s="53"/>
      <c r="AKF9" s="53"/>
      <c r="AKG9" s="53"/>
      <c r="AKH9" s="53"/>
      <c r="AKI9" s="53"/>
      <c r="AKJ9" s="53"/>
      <c r="AKK9" s="53"/>
      <c r="AKL9" s="53"/>
      <c r="AKM9" s="53"/>
      <c r="AKN9" s="53"/>
      <c r="AKO9" s="53"/>
      <c r="AKP9" s="53"/>
      <c r="AKQ9" s="53"/>
      <c r="AKR9" s="53"/>
      <c r="AKS9" s="53"/>
      <c r="AKT9" s="53"/>
      <c r="AKU9" s="53"/>
      <c r="AKV9" s="53"/>
      <c r="AKW9" s="53"/>
      <c r="AKX9" s="53"/>
      <c r="AKY9" s="53"/>
      <c r="AKZ9" s="53"/>
      <c r="ALA9" s="53"/>
      <c r="ALB9" s="53"/>
      <c r="ALC9" s="53"/>
      <c r="ALD9" s="53"/>
      <c r="ALE9" s="53"/>
      <c r="ALF9" s="53"/>
      <c r="ALG9" s="53"/>
      <c r="ALH9" s="53"/>
      <c r="ALI9" s="53"/>
      <c r="ALJ9" s="53"/>
      <c r="ALK9" s="53"/>
      <c r="ALL9" s="53"/>
      <c r="ALM9" s="53"/>
      <c r="ALN9" s="53"/>
      <c r="ALO9" s="53"/>
      <c r="ALP9" s="53"/>
      <c r="ALQ9" s="53"/>
      <c r="ALR9" s="53"/>
      <c r="ALS9" s="53"/>
      <c r="ALT9" s="53"/>
      <c r="ALU9" s="53"/>
      <c r="ALV9" s="53"/>
      <c r="ALW9" s="53"/>
      <c r="ALX9" s="53"/>
      <c r="ALY9" s="53"/>
      <c r="ALZ9" s="53"/>
      <c r="AMA9" s="53"/>
      <c r="AMB9" s="53"/>
      <c r="AMC9" s="53"/>
      <c r="AMD9" s="53"/>
      <c r="AME9" s="53"/>
      <c r="AMF9" s="53"/>
      <c r="AMG9" s="53"/>
      <c r="AMH9" s="53"/>
      <c r="AMI9" s="53"/>
      <c r="AMJ9" s="53"/>
      <c r="AMK9" s="53"/>
      <c r="AML9" s="53"/>
      <c r="AMM9" s="53"/>
      <c r="AMN9" s="53"/>
      <c r="AMO9" s="53"/>
      <c r="AMP9" s="53"/>
      <c r="AMQ9" s="53"/>
      <c r="AMR9" s="53"/>
      <c r="AMS9" s="53"/>
      <c r="AMT9" s="53"/>
      <c r="AMU9" s="53"/>
      <c r="AMV9" s="53"/>
      <c r="AMW9" s="53"/>
      <c r="AMX9" s="53"/>
      <c r="AMY9" s="53"/>
      <c r="AMZ9" s="53"/>
      <c r="ANA9" s="53"/>
      <c r="ANB9" s="53"/>
      <c r="ANC9" s="53"/>
      <c r="AND9" s="53"/>
      <c r="ANE9" s="53"/>
      <c r="ANF9" s="53"/>
      <c r="ANG9" s="53"/>
      <c r="ANH9" s="53"/>
      <c r="ANI9" s="53"/>
      <c r="ANJ9" s="53"/>
      <c r="ANK9" s="53"/>
      <c r="ANL9" s="53"/>
      <c r="ANM9" s="53"/>
      <c r="ANN9" s="53"/>
      <c r="ANO9" s="53"/>
      <c r="ANP9" s="53"/>
      <c r="ANQ9" s="53"/>
      <c r="ANR9" s="53"/>
      <c r="ANS9" s="53"/>
      <c r="ANT9" s="53"/>
      <c r="ANU9" s="53"/>
      <c r="ANV9" s="53"/>
      <c r="ANW9" s="53"/>
      <c r="ANX9" s="53"/>
      <c r="ANY9" s="53"/>
      <c r="ANZ9" s="53"/>
      <c r="AOA9" s="53"/>
      <c r="AOB9" s="53"/>
      <c r="AOC9" s="53"/>
      <c r="AOD9" s="53"/>
      <c r="AOE9" s="53"/>
      <c r="AOF9" s="53"/>
      <c r="AOG9" s="53"/>
      <c r="AOH9" s="53"/>
      <c r="AOI9" s="53"/>
      <c r="AOJ9" s="53"/>
      <c r="AOK9" s="53"/>
      <c r="AOL9" s="53"/>
      <c r="AOM9" s="53"/>
      <c r="AON9" s="53"/>
      <c r="AOO9" s="53"/>
      <c r="AOP9" s="53"/>
      <c r="AOQ9" s="53"/>
      <c r="AOR9" s="53"/>
      <c r="AOS9" s="53"/>
      <c r="AOT9" s="53"/>
      <c r="AOU9" s="53"/>
      <c r="AOV9" s="53"/>
      <c r="AOW9" s="53"/>
      <c r="AOX9" s="53"/>
      <c r="AOY9" s="53"/>
      <c r="AOZ9" s="53"/>
      <c r="APA9" s="53"/>
      <c r="APB9" s="53"/>
      <c r="APC9" s="53"/>
      <c r="APD9" s="53"/>
      <c r="APE9" s="53"/>
      <c r="APF9" s="53"/>
      <c r="APG9" s="53"/>
      <c r="APH9" s="53"/>
      <c r="API9" s="53"/>
      <c r="APJ9" s="53"/>
      <c r="APK9" s="53"/>
      <c r="APL9" s="53"/>
      <c r="APM9" s="53"/>
      <c r="APN9" s="53"/>
      <c r="APO9" s="53"/>
      <c r="APP9" s="53"/>
      <c r="APQ9" s="53"/>
      <c r="APR9" s="53"/>
      <c r="APS9" s="53"/>
      <c r="APT9" s="53"/>
      <c r="APU9" s="53"/>
      <c r="APV9" s="53"/>
      <c r="APW9" s="53"/>
      <c r="APX9" s="53"/>
      <c r="APY9" s="53"/>
      <c r="APZ9" s="53"/>
      <c r="AQA9" s="53"/>
      <c r="AQB9" s="53"/>
      <c r="AQC9" s="53"/>
      <c r="AQD9" s="53"/>
      <c r="AQE9" s="53"/>
      <c r="AQF9" s="53"/>
      <c r="AQG9" s="53"/>
      <c r="AQH9" s="53"/>
      <c r="AQI9" s="53"/>
      <c r="AQJ9" s="53"/>
      <c r="AQK9" s="53"/>
      <c r="AQL9" s="53"/>
      <c r="AQM9" s="53"/>
      <c r="AQN9" s="53"/>
      <c r="AQO9" s="53"/>
      <c r="AQP9" s="53"/>
      <c r="AQQ9" s="53"/>
      <c r="AQR9" s="53"/>
      <c r="AQS9" s="53"/>
      <c r="AQT9" s="53"/>
      <c r="AQU9" s="53"/>
      <c r="AQV9" s="53"/>
      <c r="AQW9" s="53"/>
      <c r="AQX9" s="53"/>
      <c r="AQY9" s="53"/>
      <c r="AQZ9" s="53"/>
      <c r="ARA9" s="53"/>
      <c r="ARB9" s="53"/>
      <c r="ARC9" s="53"/>
      <c r="ARD9" s="53"/>
      <c r="ARE9" s="53"/>
      <c r="ARF9" s="53"/>
      <c r="ARG9" s="53"/>
      <c r="ARH9" s="53"/>
      <c r="ARI9" s="53"/>
      <c r="ARJ9" s="53"/>
      <c r="ARK9" s="53"/>
      <c r="ARL9" s="53"/>
      <c r="ARM9" s="53"/>
      <c r="ARN9" s="53"/>
      <c r="ARO9" s="53"/>
      <c r="ARP9" s="53"/>
      <c r="ARQ9" s="53"/>
      <c r="ARR9" s="53"/>
      <c r="ARS9" s="53"/>
      <c r="ART9" s="53"/>
      <c r="ARU9" s="53"/>
      <c r="ARV9" s="53"/>
      <c r="ARW9" s="53"/>
      <c r="ARX9" s="53"/>
      <c r="ARY9" s="53"/>
      <c r="ARZ9" s="53"/>
      <c r="ASA9" s="53"/>
      <c r="ASB9" s="53"/>
      <c r="ASC9" s="53"/>
      <c r="ASD9" s="53"/>
      <c r="ASE9" s="53"/>
      <c r="ASF9" s="53"/>
      <c r="ASG9" s="53"/>
      <c r="ASH9" s="53"/>
      <c r="ASI9" s="53"/>
      <c r="ASJ9" s="53"/>
      <c r="ASK9" s="53"/>
      <c r="ASL9" s="53"/>
      <c r="ASM9" s="53"/>
      <c r="ASN9" s="53"/>
      <c r="ASO9" s="53"/>
      <c r="ASP9" s="53"/>
      <c r="ASQ9" s="53"/>
      <c r="ASR9" s="53"/>
      <c r="ASS9" s="53"/>
      <c r="AST9" s="53"/>
      <c r="ASU9" s="53"/>
      <c r="ASV9" s="53"/>
      <c r="ASW9" s="53"/>
      <c r="ASX9" s="53"/>
      <c r="ASY9" s="53"/>
      <c r="ASZ9" s="53"/>
      <c r="ATA9" s="53"/>
      <c r="ATB9" s="53"/>
      <c r="ATC9" s="53"/>
      <c r="ATD9" s="53"/>
      <c r="ATE9" s="53"/>
      <c r="ATF9" s="53"/>
      <c r="ATG9" s="53"/>
      <c r="ATH9" s="53"/>
      <c r="ATI9" s="53"/>
      <c r="ATJ9" s="53"/>
      <c r="ATK9" s="53"/>
      <c r="ATL9" s="53"/>
      <c r="ATM9" s="53"/>
      <c r="ATN9" s="53"/>
      <c r="ATO9" s="53"/>
      <c r="ATP9" s="53"/>
      <c r="ATQ9" s="53"/>
      <c r="ATR9" s="53"/>
      <c r="ATS9" s="53"/>
      <c r="ATT9" s="53"/>
      <c r="ATU9" s="53"/>
      <c r="ATV9" s="53"/>
      <c r="ATW9" s="53"/>
      <c r="ATX9" s="53"/>
      <c r="ATY9" s="53"/>
      <c r="ATZ9" s="53"/>
      <c r="AUA9" s="53"/>
      <c r="AUB9" s="53"/>
      <c r="AUC9" s="53"/>
      <c r="AUD9" s="53"/>
      <c r="AUE9" s="53"/>
      <c r="AUF9" s="53"/>
      <c r="AUG9" s="53"/>
      <c r="AUH9" s="53"/>
      <c r="AUI9" s="53"/>
      <c r="AUJ9" s="53"/>
      <c r="AUK9" s="53"/>
      <c r="AUL9" s="53"/>
      <c r="AUM9" s="53"/>
      <c r="AUN9" s="53"/>
      <c r="AUO9" s="53"/>
      <c r="AUP9" s="53"/>
      <c r="AUQ9" s="53"/>
      <c r="AUR9" s="53"/>
      <c r="AUS9" s="53"/>
      <c r="AUT9" s="53"/>
      <c r="AUU9" s="53"/>
      <c r="AUV9" s="53"/>
      <c r="AUW9" s="53"/>
      <c r="AUX9" s="53"/>
      <c r="AUY9" s="53"/>
      <c r="AUZ9" s="53"/>
      <c r="AVA9" s="53"/>
      <c r="AVB9" s="53"/>
      <c r="AVC9" s="53"/>
      <c r="AVD9" s="53"/>
      <c r="AVE9" s="53"/>
      <c r="AVF9" s="53"/>
      <c r="AVG9" s="53"/>
      <c r="AVH9" s="53"/>
      <c r="AVI9" s="53"/>
      <c r="AVJ9" s="53"/>
      <c r="AVK9" s="53"/>
      <c r="AVL9" s="53"/>
      <c r="AVM9" s="53"/>
      <c r="AVN9" s="53"/>
      <c r="AVO9" s="53"/>
      <c r="AVP9" s="53"/>
      <c r="AVQ9" s="53"/>
      <c r="AVR9" s="53"/>
      <c r="AVS9" s="53"/>
      <c r="AVT9" s="53"/>
      <c r="AVU9" s="53"/>
      <c r="AVV9" s="53"/>
      <c r="AVW9" s="53"/>
      <c r="AVX9" s="53"/>
      <c r="AVY9" s="53"/>
      <c r="AVZ9" s="53"/>
      <c r="AWA9" s="53"/>
      <c r="AWB9" s="53"/>
      <c r="AWC9" s="53"/>
      <c r="AWD9" s="53"/>
      <c r="AWE9" s="53"/>
      <c r="AWF9" s="53"/>
      <c r="AWG9" s="53"/>
      <c r="AWH9" s="53"/>
      <c r="AWI9" s="53"/>
      <c r="AWJ9" s="53"/>
      <c r="AWK9" s="53"/>
      <c r="AWL9" s="53"/>
      <c r="AWM9" s="53"/>
      <c r="AWN9" s="53"/>
      <c r="AWO9" s="53"/>
      <c r="AWP9" s="53"/>
      <c r="AWQ9" s="53"/>
      <c r="AWR9" s="53"/>
      <c r="AWS9" s="53"/>
      <c r="AWT9" s="53"/>
      <c r="AWU9" s="53"/>
      <c r="AWV9" s="53"/>
      <c r="AWW9" s="53"/>
      <c r="AWX9" s="53"/>
      <c r="AWY9" s="53"/>
      <c r="AWZ9" s="53"/>
      <c r="AXA9" s="53"/>
      <c r="AXB9" s="53"/>
      <c r="AXC9" s="53"/>
      <c r="AXD9" s="53"/>
      <c r="AXE9" s="53"/>
      <c r="AXF9" s="53"/>
      <c r="AXG9" s="53"/>
      <c r="AXH9" s="53"/>
      <c r="AXI9" s="53"/>
      <c r="AXJ9" s="53"/>
      <c r="AXK9" s="53"/>
      <c r="AXL9" s="53"/>
      <c r="AXM9" s="53"/>
      <c r="AXN9" s="53"/>
      <c r="AXO9" s="53"/>
      <c r="AXP9" s="53"/>
      <c r="AXQ9" s="53"/>
      <c r="AXR9" s="53"/>
      <c r="AXS9" s="53"/>
      <c r="AXT9" s="53"/>
      <c r="AXU9" s="53"/>
      <c r="AXV9" s="53"/>
      <c r="AXW9" s="53"/>
      <c r="AXX9" s="53"/>
      <c r="AXY9" s="53"/>
      <c r="AXZ9" s="53"/>
      <c r="AYA9" s="53"/>
      <c r="AYB9" s="53"/>
      <c r="AYC9" s="53"/>
      <c r="AYD9" s="53"/>
      <c r="AYE9" s="53"/>
      <c r="AYF9" s="53"/>
      <c r="AYG9" s="53"/>
      <c r="AYH9" s="53"/>
      <c r="AYI9" s="53"/>
      <c r="AYJ9" s="53"/>
      <c r="AYK9" s="53"/>
      <c r="AYL9" s="53"/>
      <c r="AYM9" s="53"/>
      <c r="AYN9" s="53"/>
      <c r="AYO9" s="53"/>
      <c r="AYP9" s="53"/>
      <c r="AYQ9" s="53"/>
      <c r="AYR9" s="53"/>
      <c r="AYS9" s="53"/>
      <c r="AYT9" s="53"/>
      <c r="AYU9" s="53"/>
      <c r="AYV9" s="53"/>
      <c r="AYW9" s="53"/>
      <c r="AYX9" s="53"/>
      <c r="AYY9" s="53"/>
      <c r="AYZ9" s="53"/>
      <c r="AZA9" s="53"/>
      <c r="AZB9" s="53"/>
      <c r="AZC9" s="53"/>
      <c r="AZD9" s="53"/>
      <c r="AZE9" s="53"/>
      <c r="AZF9" s="53"/>
      <c r="AZG9" s="53"/>
      <c r="AZH9" s="53"/>
      <c r="AZI9" s="53"/>
      <c r="AZJ9" s="53"/>
      <c r="AZK9" s="53"/>
      <c r="AZL9" s="53"/>
      <c r="AZM9" s="53"/>
      <c r="AZN9" s="53"/>
      <c r="AZO9" s="53"/>
      <c r="AZP9" s="53"/>
      <c r="AZQ9" s="53"/>
      <c r="AZR9" s="53"/>
      <c r="AZS9" s="53"/>
      <c r="AZT9" s="53"/>
      <c r="AZU9" s="53"/>
      <c r="AZV9" s="53"/>
      <c r="AZW9" s="53"/>
      <c r="AZX9" s="53"/>
      <c r="AZY9" s="53"/>
      <c r="AZZ9" s="53"/>
      <c r="BAA9" s="53"/>
      <c r="BAB9" s="53"/>
      <c r="BAC9" s="53"/>
      <c r="BAD9" s="53"/>
      <c r="BAE9" s="53"/>
      <c r="BAF9" s="53"/>
      <c r="BAG9" s="53"/>
      <c r="BAH9" s="53"/>
      <c r="BAI9" s="53"/>
      <c r="BAJ9" s="53"/>
      <c r="BAK9" s="53"/>
      <c r="BAL9" s="53"/>
      <c r="BAM9" s="53"/>
      <c r="BAN9" s="53"/>
      <c r="BAO9" s="53"/>
      <c r="BAP9" s="53"/>
      <c r="BAQ9" s="53"/>
      <c r="BAR9" s="53"/>
      <c r="BAS9" s="53"/>
      <c r="BAT9" s="53"/>
      <c r="BAU9" s="53"/>
      <c r="BAV9" s="53"/>
      <c r="BAW9" s="53"/>
      <c r="BAX9" s="53"/>
      <c r="BAY9" s="53"/>
      <c r="BAZ9" s="53"/>
      <c r="BBA9" s="53"/>
      <c r="BBB9" s="53"/>
      <c r="BBC9" s="53"/>
      <c r="BBD9" s="53"/>
      <c r="BBE9" s="53"/>
      <c r="BBF9" s="53"/>
      <c r="BBG9" s="53"/>
      <c r="BBH9" s="53"/>
      <c r="BBI9" s="53"/>
      <c r="BBJ9" s="53"/>
      <c r="BBK9" s="53"/>
      <c r="BBL9" s="53"/>
      <c r="BBM9" s="53"/>
      <c r="BBN9" s="53"/>
      <c r="BBO9" s="53"/>
      <c r="BBP9" s="53"/>
      <c r="BBQ9" s="53"/>
      <c r="BBR9" s="53"/>
      <c r="BBS9" s="53"/>
      <c r="BBT9" s="53"/>
      <c r="BBU9" s="53"/>
      <c r="BBV9" s="53"/>
      <c r="BBW9" s="53"/>
      <c r="BBX9" s="53"/>
      <c r="BBY9" s="53"/>
      <c r="BBZ9" s="53"/>
      <c r="BCA9" s="53"/>
      <c r="BCB9" s="53"/>
      <c r="BCC9" s="53"/>
      <c r="BCD9" s="53"/>
      <c r="BCE9" s="53"/>
      <c r="BCF9" s="53"/>
      <c r="BCG9" s="53"/>
      <c r="BCH9" s="53"/>
      <c r="BCI9" s="53"/>
      <c r="BCJ9" s="53"/>
      <c r="BCK9" s="53"/>
      <c r="BCL9" s="53"/>
      <c r="BCM9" s="53"/>
      <c r="BCN9" s="53"/>
      <c r="BCO9" s="53"/>
      <c r="BCP9" s="53"/>
      <c r="BCQ9" s="53"/>
      <c r="BCR9" s="53"/>
      <c r="BCS9" s="53"/>
      <c r="BCT9" s="53"/>
      <c r="BCU9" s="53"/>
      <c r="BCV9" s="53"/>
      <c r="BCW9" s="53"/>
      <c r="BCX9" s="53"/>
      <c r="BCY9" s="53"/>
      <c r="BCZ9" s="53"/>
      <c r="BDA9" s="53"/>
      <c r="BDB9" s="53"/>
      <c r="BDC9" s="53"/>
      <c r="BDD9" s="53"/>
      <c r="BDE9" s="53"/>
      <c r="BDF9" s="53"/>
      <c r="BDG9" s="53"/>
      <c r="BDH9" s="53"/>
      <c r="BDI9" s="53"/>
      <c r="BDJ9" s="53"/>
      <c r="BDK9" s="53"/>
      <c r="BDL9" s="53"/>
      <c r="BDM9" s="53"/>
      <c r="BDN9" s="53"/>
      <c r="BDO9" s="53"/>
      <c r="BDP9" s="53"/>
      <c r="BDQ9" s="53"/>
      <c r="BDR9" s="53"/>
      <c r="BDS9" s="53"/>
      <c r="BDT9" s="53"/>
      <c r="BDU9" s="53"/>
      <c r="BDV9" s="53"/>
      <c r="BDW9" s="53"/>
      <c r="BDX9" s="53"/>
      <c r="BDY9" s="53"/>
      <c r="BDZ9" s="53"/>
      <c r="BEA9" s="53"/>
      <c r="BEB9" s="53"/>
      <c r="BEC9" s="53"/>
      <c r="BED9" s="53"/>
      <c r="BEE9" s="53"/>
      <c r="BEF9" s="53"/>
      <c r="BEG9" s="53"/>
      <c r="BEH9" s="53"/>
      <c r="BEI9" s="53"/>
      <c r="BEJ9" s="53"/>
      <c r="BEK9" s="53"/>
      <c r="BEL9" s="53"/>
      <c r="BEM9" s="53"/>
      <c r="BEN9" s="53"/>
      <c r="BEO9" s="53"/>
      <c r="BEP9" s="53"/>
      <c r="BEQ9" s="53"/>
      <c r="BER9" s="53"/>
      <c r="BES9" s="53"/>
      <c r="BET9" s="53"/>
      <c r="BEU9" s="53"/>
      <c r="BEV9" s="53"/>
      <c r="BEW9" s="53"/>
      <c r="BEX9" s="53"/>
      <c r="BEY9" s="53"/>
      <c r="BEZ9" s="53"/>
      <c r="BFA9" s="53"/>
      <c r="BFB9" s="53"/>
      <c r="BFC9" s="53"/>
      <c r="BFD9" s="53"/>
      <c r="BFE9" s="53"/>
      <c r="BFF9" s="53"/>
      <c r="BFG9" s="53"/>
      <c r="BFH9" s="53"/>
      <c r="BFI9" s="53"/>
      <c r="BFJ9" s="53"/>
      <c r="BFK9" s="53"/>
      <c r="BFL9" s="53"/>
      <c r="BFM9" s="53"/>
      <c r="BFN9" s="53"/>
      <c r="BFO9" s="53"/>
      <c r="BFP9" s="53"/>
      <c r="BFQ9" s="53"/>
      <c r="BFR9" s="53"/>
      <c r="BFS9" s="53"/>
      <c r="BFT9" s="53"/>
      <c r="BFU9" s="53"/>
      <c r="BFV9" s="53"/>
      <c r="BFW9" s="53"/>
      <c r="BFX9" s="53"/>
      <c r="BFY9" s="53"/>
      <c r="BFZ9" s="53"/>
      <c r="BGA9" s="53"/>
      <c r="BGB9" s="53"/>
      <c r="BGC9" s="53"/>
      <c r="BGD9" s="53"/>
      <c r="BGE9" s="53"/>
      <c r="BGF9" s="53"/>
      <c r="BGG9" s="53"/>
      <c r="BGH9" s="53"/>
      <c r="BGI9" s="53"/>
      <c r="BGJ9" s="53"/>
      <c r="BGK9" s="53"/>
      <c r="BGL9" s="53"/>
      <c r="BGM9" s="53"/>
      <c r="BGN9" s="53"/>
      <c r="BGO9" s="53"/>
      <c r="BGP9" s="53"/>
      <c r="BGQ9" s="53"/>
      <c r="BGR9" s="53"/>
      <c r="BGS9" s="53"/>
      <c r="BGT9" s="53"/>
      <c r="BGU9" s="53"/>
      <c r="BGV9" s="53"/>
      <c r="BGW9" s="53"/>
      <c r="BGX9" s="53"/>
      <c r="BGY9" s="53"/>
      <c r="BGZ9" s="53"/>
      <c r="BHA9" s="53"/>
      <c r="BHB9" s="53"/>
      <c r="BHC9" s="53"/>
      <c r="BHD9" s="53"/>
      <c r="BHE9" s="53"/>
      <c r="BHF9" s="53"/>
      <c r="BHG9" s="53"/>
      <c r="BHH9" s="53"/>
      <c r="BHI9" s="53"/>
      <c r="BHJ9" s="53"/>
      <c r="BHK9" s="53"/>
      <c r="BHL9" s="53"/>
      <c r="BHM9" s="53"/>
      <c r="BHN9" s="53"/>
      <c r="BHO9" s="53"/>
      <c r="BHP9" s="53"/>
      <c r="BHQ9" s="53"/>
      <c r="BHR9" s="53"/>
      <c r="BHS9" s="53"/>
      <c r="BHT9" s="53"/>
      <c r="BHU9" s="53"/>
      <c r="BHV9" s="53"/>
      <c r="BHW9" s="53"/>
      <c r="BHX9" s="53"/>
      <c r="BHY9" s="53"/>
      <c r="BHZ9" s="53"/>
      <c r="BIA9" s="53"/>
      <c r="BIB9" s="53"/>
      <c r="BIC9" s="53"/>
      <c r="BID9" s="53"/>
      <c r="BIE9" s="53"/>
      <c r="BIF9" s="53"/>
      <c r="BIG9" s="53"/>
      <c r="BIH9" s="53"/>
      <c r="BII9" s="53"/>
      <c r="BIJ9" s="53"/>
      <c r="BIK9" s="53"/>
      <c r="BIL9" s="53"/>
      <c r="BIM9" s="53"/>
      <c r="BIN9" s="53"/>
      <c r="BIO9" s="53"/>
      <c r="BIP9" s="53"/>
      <c r="BIQ9" s="53"/>
      <c r="BIR9" s="53"/>
      <c r="BIS9" s="53"/>
      <c r="BIT9" s="53"/>
      <c r="BIU9" s="53"/>
      <c r="BIV9" s="53"/>
      <c r="BIW9" s="53"/>
      <c r="BIX9" s="53"/>
      <c r="BIY9" s="53"/>
      <c r="BIZ9" s="53"/>
      <c r="BJA9" s="53"/>
      <c r="BJB9" s="53"/>
      <c r="BJC9" s="53"/>
      <c r="BJD9" s="53"/>
      <c r="BJE9" s="53"/>
      <c r="BJF9" s="53"/>
      <c r="BJG9" s="53"/>
      <c r="BJH9" s="53"/>
      <c r="BJI9" s="53"/>
      <c r="BJJ9" s="53"/>
      <c r="BJK9" s="53"/>
      <c r="BJL9" s="53"/>
      <c r="BJM9" s="53"/>
      <c r="BJN9" s="53"/>
      <c r="BJO9" s="53"/>
      <c r="BJP9" s="53"/>
      <c r="BJQ9" s="53"/>
      <c r="BJR9" s="53"/>
      <c r="BJS9" s="53"/>
      <c r="BJT9" s="53"/>
      <c r="BJU9" s="53"/>
      <c r="BJV9" s="53"/>
      <c r="BJW9" s="53"/>
      <c r="BJX9" s="53"/>
      <c r="BJY9" s="53"/>
      <c r="BJZ9" s="53"/>
      <c r="BKA9" s="53"/>
      <c r="BKB9" s="53"/>
      <c r="BKC9" s="53"/>
      <c r="BKD9" s="53"/>
      <c r="BKE9" s="53"/>
      <c r="BKF9" s="53"/>
      <c r="BKG9" s="53"/>
      <c r="BKH9" s="53"/>
      <c r="BKI9" s="53"/>
      <c r="BKJ9" s="53"/>
      <c r="BKK9" s="53"/>
      <c r="BKL9" s="53"/>
      <c r="BKM9" s="53"/>
      <c r="BKN9" s="53"/>
      <c r="BKO9" s="53"/>
      <c r="BKP9" s="53"/>
      <c r="BKQ9" s="53"/>
      <c r="BKR9" s="53"/>
      <c r="BKS9" s="53"/>
      <c r="BKT9" s="53"/>
      <c r="BKU9" s="53"/>
      <c r="BKV9" s="53"/>
      <c r="BKW9" s="53"/>
      <c r="BKX9" s="53"/>
      <c r="BKY9" s="53"/>
      <c r="BKZ9" s="53"/>
      <c r="BLA9" s="53"/>
      <c r="BLB9" s="53"/>
      <c r="BLC9" s="53"/>
      <c r="BLD9" s="53"/>
      <c r="BLE9" s="53"/>
      <c r="BLF9" s="53"/>
      <c r="BLG9" s="53"/>
      <c r="BLH9" s="53"/>
      <c r="BLI9" s="53"/>
      <c r="BLJ9" s="53"/>
      <c r="BLK9" s="53"/>
      <c r="BLL9" s="53"/>
      <c r="BLM9" s="53"/>
      <c r="BLN9" s="53"/>
      <c r="BLO9" s="53"/>
      <c r="BLP9" s="53"/>
      <c r="BLQ9" s="53"/>
      <c r="BLR9" s="53"/>
      <c r="BLS9" s="53"/>
      <c r="BLT9" s="53"/>
      <c r="BLU9" s="53"/>
      <c r="BLV9" s="53"/>
      <c r="BLW9" s="53"/>
      <c r="BLX9" s="53"/>
      <c r="BLY9" s="53"/>
      <c r="BLZ9" s="53"/>
      <c r="BMA9" s="53"/>
      <c r="BMB9" s="53"/>
      <c r="BMC9" s="53"/>
      <c r="BMD9" s="53"/>
      <c r="BME9" s="53"/>
      <c r="BMF9" s="53"/>
      <c r="BMG9" s="53"/>
      <c r="BMH9" s="53"/>
      <c r="BMI9" s="53"/>
      <c r="BMJ9" s="53"/>
      <c r="BMK9" s="53"/>
      <c r="BML9" s="53"/>
      <c r="BMM9" s="53"/>
      <c r="BMN9" s="53"/>
      <c r="BMO9" s="53"/>
      <c r="BMP9" s="53"/>
      <c r="BMQ9" s="53"/>
      <c r="BMR9" s="53"/>
      <c r="BMS9" s="53"/>
      <c r="BMT9" s="53"/>
      <c r="BMU9" s="53"/>
      <c r="BMV9" s="53"/>
      <c r="BMW9" s="53"/>
      <c r="BMX9" s="53"/>
      <c r="BMY9" s="53"/>
      <c r="BMZ9" s="53"/>
      <c r="BNA9" s="53"/>
      <c r="BNB9" s="53"/>
      <c r="BNC9" s="53"/>
      <c r="BND9" s="53"/>
      <c r="BNE9" s="53"/>
      <c r="BNF9" s="53"/>
      <c r="BNG9" s="53"/>
      <c r="BNH9" s="53"/>
      <c r="BNI9" s="53"/>
      <c r="BNJ9" s="53"/>
      <c r="BNK9" s="53"/>
      <c r="BNL9" s="53"/>
      <c r="BNM9" s="53"/>
      <c r="BNN9" s="53"/>
      <c r="BNO9" s="53"/>
      <c r="BNP9" s="53"/>
      <c r="BNQ9" s="53"/>
      <c r="BNR9" s="53"/>
      <c r="BNS9" s="53"/>
      <c r="BNT9" s="53"/>
      <c r="BNU9" s="53"/>
      <c r="BNV9" s="53"/>
      <c r="BNW9" s="53"/>
      <c r="BNX9" s="53"/>
      <c r="BNY9" s="53"/>
      <c r="BNZ9" s="53"/>
      <c r="BOA9" s="53"/>
      <c r="BOB9" s="53"/>
      <c r="BOC9" s="53"/>
      <c r="BOD9" s="53"/>
      <c r="BOE9" s="53"/>
      <c r="BOF9" s="53"/>
      <c r="BOG9" s="53"/>
      <c r="BOH9" s="53"/>
      <c r="BOI9" s="53"/>
      <c r="BOJ9" s="53"/>
      <c r="BOK9" s="53"/>
      <c r="BOL9" s="53"/>
      <c r="BOM9" s="53"/>
      <c r="BON9" s="53"/>
      <c r="BOO9" s="53"/>
      <c r="BOP9" s="53"/>
      <c r="BOQ9" s="53"/>
      <c r="BOR9" s="53"/>
      <c r="BOS9" s="53"/>
      <c r="BOT9" s="53"/>
      <c r="BOU9" s="53"/>
      <c r="BOV9" s="53"/>
      <c r="BOW9" s="53"/>
      <c r="BOX9" s="53"/>
      <c r="BOY9" s="53"/>
      <c r="BOZ9" s="53"/>
      <c r="BPA9" s="53"/>
      <c r="BPB9" s="53"/>
      <c r="BPC9" s="53"/>
      <c r="BPD9" s="53"/>
      <c r="BPE9" s="53"/>
      <c r="BPF9" s="53"/>
      <c r="BPG9" s="53"/>
      <c r="BPH9" s="53"/>
      <c r="BPI9" s="53"/>
      <c r="BPJ9" s="53"/>
      <c r="BPK9" s="53"/>
      <c r="BPL9" s="53"/>
      <c r="BPM9" s="53"/>
      <c r="BPN9" s="53"/>
      <c r="BPO9" s="53"/>
      <c r="BPP9" s="53"/>
      <c r="BPQ9" s="53"/>
      <c r="BPR9" s="53"/>
      <c r="BPS9" s="53"/>
      <c r="BPT9" s="53"/>
      <c r="BPU9" s="53"/>
      <c r="BPV9" s="53"/>
      <c r="BPW9" s="53"/>
      <c r="BPX9" s="53"/>
      <c r="BPY9" s="53"/>
      <c r="BPZ9" s="53"/>
      <c r="BQA9" s="53"/>
      <c r="BQB9" s="53"/>
      <c r="BQC9" s="53"/>
      <c r="BQD9" s="53"/>
      <c r="BQE9" s="53"/>
      <c r="BQF9" s="53"/>
      <c r="BQG9" s="53"/>
      <c r="BQH9" s="53"/>
      <c r="BQI9" s="53"/>
      <c r="BQJ9" s="53"/>
      <c r="BQK9" s="53"/>
      <c r="BQL9" s="53"/>
      <c r="BQM9" s="53"/>
      <c r="BQN9" s="53"/>
      <c r="BQO9" s="53"/>
      <c r="BQP9" s="53"/>
      <c r="BQQ9" s="53"/>
      <c r="BQR9" s="53"/>
      <c r="BQS9" s="53"/>
      <c r="BQT9" s="53"/>
      <c r="BQU9" s="53"/>
      <c r="BQV9" s="53"/>
      <c r="BQW9" s="53"/>
      <c r="BQX9" s="53"/>
      <c r="BQY9" s="53"/>
      <c r="BQZ9" s="53"/>
      <c r="BRA9" s="53"/>
      <c r="BRB9" s="53"/>
      <c r="BRC9" s="53"/>
      <c r="BRD9" s="53"/>
      <c r="BRE9" s="53"/>
      <c r="BRF9" s="53"/>
      <c r="BRG9" s="53"/>
      <c r="BRH9" s="53"/>
      <c r="BRI9" s="53"/>
      <c r="BRJ9" s="53"/>
      <c r="BRK9" s="53"/>
      <c r="BRL9" s="53"/>
      <c r="BRM9" s="53"/>
      <c r="BRN9" s="53"/>
      <c r="BRO9" s="53"/>
      <c r="BRP9" s="53"/>
      <c r="BRQ9" s="53"/>
      <c r="BRR9" s="53"/>
      <c r="BRS9" s="53"/>
      <c r="BRT9" s="53"/>
      <c r="BRU9" s="53"/>
      <c r="BRV9" s="53"/>
      <c r="BRW9" s="53"/>
      <c r="BRX9" s="53"/>
      <c r="BRY9" s="53"/>
      <c r="BRZ9" s="53"/>
      <c r="BSA9" s="53"/>
      <c r="BSB9" s="53"/>
      <c r="BSC9" s="53"/>
      <c r="BSD9" s="53"/>
      <c r="BSE9" s="53"/>
      <c r="BSF9" s="53"/>
      <c r="BSG9" s="53"/>
      <c r="BSH9" s="53"/>
      <c r="BSI9" s="53"/>
      <c r="BSJ9" s="53"/>
      <c r="BSK9" s="53"/>
      <c r="BSL9" s="53"/>
      <c r="BSM9" s="53"/>
      <c r="BSN9" s="53"/>
      <c r="BSO9" s="53"/>
      <c r="BSP9" s="53"/>
      <c r="BSQ9" s="53"/>
      <c r="BSR9" s="53"/>
      <c r="BSS9" s="53"/>
      <c r="BST9" s="53"/>
      <c r="BSU9" s="53"/>
      <c r="BSV9" s="53"/>
      <c r="BSW9" s="53"/>
      <c r="BSX9" s="53"/>
      <c r="BSY9" s="53"/>
      <c r="BSZ9" s="53"/>
      <c r="BTA9" s="53"/>
      <c r="BTB9" s="53"/>
      <c r="BTC9" s="53"/>
      <c r="BTD9" s="53"/>
      <c r="BTE9" s="53"/>
      <c r="BTF9" s="53"/>
      <c r="BTG9" s="53"/>
      <c r="BTH9" s="53"/>
      <c r="BTI9" s="53"/>
      <c r="BTJ9" s="53"/>
      <c r="BTK9" s="53"/>
      <c r="BTL9" s="53"/>
      <c r="BTM9" s="53"/>
      <c r="BTN9" s="53"/>
      <c r="BTO9" s="53"/>
      <c r="BTP9" s="53"/>
      <c r="BTQ9" s="53"/>
      <c r="BTR9" s="53"/>
      <c r="BTS9" s="53"/>
      <c r="BTT9" s="53"/>
      <c r="BTU9" s="53"/>
      <c r="BTV9" s="53"/>
      <c r="BTW9" s="53"/>
      <c r="BTX9" s="53"/>
      <c r="BTY9" s="53"/>
      <c r="BTZ9" s="53"/>
      <c r="BUA9" s="53"/>
      <c r="BUB9" s="53"/>
      <c r="BUC9" s="53"/>
      <c r="BUD9" s="53"/>
      <c r="BUE9" s="53"/>
      <c r="BUF9" s="53"/>
      <c r="BUG9" s="53"/>
      <c r="BUH9" s="53"/>
      <c r="BUI9" s="53"/>
      <c r="BUJ9" s="53"/>
      <c r="BUK9" s="53"/>
      <c r="BUL9" s="53"/>
      <c r="BUM9" s="53"/>
      <c r="BUN9" s="53"/>
      <c r="BUO9" s="53"/>
      <c r="BUP9" s="53"/>
      <c r="BUQ9" s="53"/>
      <c r="BUR9" s="53"/>
      <c r="BUS9" s="53"/>
      <c r="BUT9" s="53"/>
      <c r="BUU9" s="53"/>
      <c r="BUV9" s="53"/>
      <c r="BUW9" s="53"/>
      <c r="BUX9" s="53"/>
      <c r="BUY9" s="53"/>
      <c r="BUZ9" s="53"/>
      <c r="BVA9" s="53"/>
      <c r="BVB9" s="53"/>
      <c r="BVC9" s="53"/>
      <c r="BVD9" s="53"/>
      <c r="BVE9" s="53"/>
      <c r="BVF9" s="53"/>
      <c r="BVG9" s="53"/>
      <c r="BVH9" s="53"/>
      <c r="BVI9" s="53"/>
      <c r="BVJ9" s="53"/>
      <c r="BVK9" s="53"/>
      <c r="BVL9" s="53"/>
      <c r="BVM9" s="53"/>
      <c r="BVN9" s="53"/>
      <c r="BVO9" s="53"/>
      <c r="BVP9" s="53"/>
      <c r="BVQ9" s="53"/>
      <c r="BVR9" s="53"/>
      <c r="BVS9" s="53"/>
      <c r="BVT9" s="53"/>
      <c r="BVU9" s="53"/>
      <c r="BVV9" s="53"/>
      <c r="BVW9" s="53"/>
      <c r="BVX9" s="53"/>
      <c r="BVY9" s="53"/>
      <c r="BVZ9" s="53"/>
      <c r="BWA9" s="53"/>
      <c r="BWB9" s="53"/>
      <c r="BWC9" s="53"/>
      <c r="BWD9" s="53"/>
      <c r="BWE9" s="53"/>
      <c r="BWF9" s="53"/>
      <c r="BWG9" s="53"/>
      <c r="BWH9" s="53"/>
      <c r="BWI9" s="53"/>
      <c r="BWJ9" s="53"/>
      <c r="BWK9" s="53"/>
      <c r="BWL9" s="53"/>
      <c r="BWM9" s="53"/>
      <c r="BWN9" s="53"/>
      <c r="BWO9" s="53"/>
      <c r="BWP9" s="53"/>
      <c r="BWQ9" s="53"/>
      <c r="BWR9" s="53"/>
      <c r="BWS9" s="53"/>
      <c r="BWT9" s="53"/>
      <c r="BWU9" s="53"/>
      <c r="BWV9" s="53"/>
      <c r="BWW9" s="53"/>
      <c r="BWX9" s="53"/>
      <c r="BWY9" s="53"/>
      <c r="BWZ9" s="53"/>
      <c r="BXA9" s="53"/>
      <c r="BXB9" s="53"/>
      <c r="BXC9" s="53"/>
      <c r="BXD9" s="53"/>
      <c r="BXE9" s="53"/>
      <c r="BXF9" s="53"/>
      <c r="BXG9" s="53"/>
      <c r="BXH9" s="53"/>
      <c r="BXI9" s="53"/>
      <c r="BXJ9" s="53"/>
      <c r="BXK9" s="53"/>
      <c r="BXL9" s="53"/>
      <c r="BXM9" s="53"/>
      <c r="BXN9" s="53"/>
      <c r="BXO9" s="53"/>
      <c r="BXP9" s="53"/>
      <c r="BXQ9" s="53"/>
      <c r="BXR9" s="53"/>
      <c r="BXS9" s="53"/>
      <c r="BXT9" s="53"/>
      <c r="BXU9" s="53"/>
      <c r="BXV9" s="53"/>
      <c r="BXW9" s="53"/>
      <c r="BXX9" s="53"/>
      <c r="BXY9" s="53"/>
      <c r="BXZ9" s="53"/>
      <c r="BYA9" s="53"/>
      <c r="BYB9" s="53"/>
      <c r="BYC9" s="53"/>
      <c r="BYD9" s="53"/>
      <c r="BYE9" s="53"/>
      <c r="BYF9" s="53"/>
      <c r="BYG9" s="53"/>
      <c r="BYH9" s="53"/>
      <c r="BYI9" s="53"/>
      <c r="BYJ9" s="53"/>
      <c r="BYK9" s="53"/>
      <c r="BYL9" s="53"/>
      <c r="BYM9" s="53"/>
      <c r="BYN9" s="53"/>
      <c r="BYO9" s="53"/>
      <c r="BYP9" s="53"/>
      <c r="BYQ9" s="53"/>
      <c r="BYR9" s="53"/>
      <c r="BYS9" s="53"/>
      <c r="BYT9" s="53"/>
      <c r="BYU9" s="53"/>
      <c r="BYV9" s="53"/>
      <c r="BYW9" s="53"/>
      <c r="BYX9" s="53"/>
      <c r="BYY9" s="53"/>
      <c r="BYZ9" s="53"/>
      <c r="BZA9" s="53"/>
      <c r="BZB9" s="53"/>
      <c r="BZC9" s="53"/>
      <c r="BZD9" s="53"/>
      <c r="BZE9" s="53"/>
      <c r="BZF9" s="53"/>
      <c r="BZG9" s="53"/>
      <c r="BZH9" s="53"/>
      <c r="BZI9" s="53"/>
      <c r="BZJ9" s="53"/>
      <c r="BZK9" s="53"/>
      <c r="BZL9" s="53"/>
      <c r="BZM9" s="53"/>
      <c r="BZN9" s="53"/>
      <c r="BZO9" s="53"/>
      <c r="BZP9" s="53"/>
      <c r="BZQ9" s="53"/>
      <c r="BZR9" s="53"/>
      <c r="BZS9" s="53"/>
      <c r="BZT9" s="53"/>
      <c r="BZU9" s="53"/>
      <c r="BZV9" s="53"/>
      <c r="BZW9" s="53"/>
      <c r="BZX9" s="53"/>
      <c r="BZY9" s="53"/>
      <c r="BZZ9" s="53"/>
      <c r="CAA9" s="53"/>
      <c r="CAB9" s="53"/>
      <c r="CAC9" s="53"/>
      <c r="CAD9" s="53"/>
      <c r="CAE9" s="53"/>
      <c r="CAF9" s="53"/>
      <c r="CAG9" s="53"/>
      <c r="CAH9" s="53"/>
      <c r="CAI9" s="53"/>
      <c r="CAJ9" s="53"/>
      <c r="CAK9" s="53"/>
      <c r="CAL9" s="53"/>
      <c r="CAM9" s="53"/>
      <c r="CAN9" s="53"/>
      <c r="CAO9" s="53"/>
      <c r="CAP9" s="53"/>
      <c r="CAQ9" s="53"/>
      <c r="CAR9" s="53"/>
      <c r="CAS9" s="53"/>
      <c r="CAT9" s="53"/>
      <c r="CAU9" s="53"/>
      <c r="CAV9" s="53"/>
      <c r="CAW9" s="53"/>
      <c r="CAX9" s="53"/>
      <c r="CAY9" s="53"/>
      <c r="CAZ9" s="53"/>
      <c r="CBA9" s="53"/>
      <c r="CBB9" s="53"/>
      <c r="CBC9" s="53"/>
      <c r="CBD9" s="53"/>
      <c r="CBE9" s="53"/>
      <c r="CBF9" s="53"/>
      <c r="CBG9" s="53"/>
      <c r="CBH9" s="53"/>
      <c r="CBI9" s="53"/>
      <c r="CBJ9" s="53"/>
      <c r="CBK9" s="53"/>
      <c r="CBL9" s="53"/>
      <c r="CBM9" s="53"/>
      <c r="CBN9" s="53"/>
      <c r="CBO9" s="53"/>
      <c r="CBP9" s="53"/>
      <c r="CBQ9" s="53"/>
      <c r="CBR9" s="53"/>
      <c r="CBS9" s="53"/>
      <c r="CBT9" s="53"/>
      <c r="CBU9" s="53"/>
      <c r="CBV9" s="53"/>
      <c r="CBW9" s="53"/>
      <c r="CBX9" s="53"/>
      <c r="CBY9" s="53"/>
      <c r="CBZ9" s="53"/>
      <c r="CCA9" s="53"/>
      <c r="CCB9" s="53"/>
      <c r="CCC9" s="53"/>
      <c r="CCD9" s="53"/>
      <c r="CCE9" s="53"/>
      <c r="CCF9" s="53"/>
      <c r="CCG9" s="53"/>
      <c r="CCH9" s="53"/>
      <c r="CCI9" s="53"/>
      <c r="CCJ9" s="53"/>
      <c r="CCK9" s="53"/>
      <c r="CCL9" s="53"/>
      <c r="CCM9" s="53"/>
      <c r="CCN9" s="53"/>
      <c r="CCO9" s="53"/>
      <c r="CCP9" s="53"/>
      <c r="CCQ9" s="53"/>
      <c r="CCR9" s="53"/>
      <c r="CCS9" s="53"/>
      <c r="CCT9" s="53"/>
      <c r="CCU9" s="53"/>
      <c r="CCV9" s="53"/>
      <c r="CCW9" s="53"/>
      <c r="CCX9" s="53"/>
      <c r="CCY9" s="53"/>
      <c r="CCZ9" s="53"/>
      <c r="CDA9" s="53"/>
      <c r="CDB9" s="53"/>
      <c r="CDC9" s="53"/>
      <c r="CDD9" s="53"/>
      <c r="CDE9" s="53"/>
      <c r="CDF9" s="53"/>
      <c r="CDG9" s="53"/>
      <c r="CDH9" s="53"/>
      <c r="CDI9" s="53"/>
      <c r="CDJ9" s="53"/>
      <c r="CDK9" s="53"/>
      <c r="CDL9" s="53"/>
      <c r="CDM9" s="53"/>
      <c r="CDN9" s="53"/>
      <c r="CDO9" s="53"/>
      <c r="CDP9" s="53"/>
      <c r="CDQ9" s="53"/>
      <c r="CDR9" s="53"/>
      <c r="CDS9" s="53"/>
      <c r="CDT9" s="53"/>
      <c r="CDU9" s="53"/>
      <c r="CDV9" s="53"/>
      <c r="CDW9" s="53"/>
      <c r="CDX9" s="53"/>
      <c r="CDY9" s="53"/>
      <c r="CDZ9" s="53"/>
      <c r="CEA9" s="53"/>
      <c r="CEB9" s="53"/>
      <c r="CEC9" s="53"/>
      <c r="CED9" s="53"/>
      <c r="CEE9" s="53"/>
      <c r="CEF9" s="53"/>
      <c r="CEG9" s="53"/>
      <c r="CEH9" s="53"/>
      <c r="CEI9" s="53"/>
      <c r="CEJ9" s="53"/>
      <c r="CEK9" s="53"/>
      <c r="CEL9" s="53"/>
      <c r="CEM9" s="53"/>
      <c r="CEN9" s="53"/>
      <c r="CEO9" s="53"/>
      <c r="CEP9" s="53"/>
      <c r="CEQ9" s="53"/>
      <c r="CER9" s="53"/>
      <c r="CES9" s="53"/>
      <c r="CET9" s="53"/>
      <c r="CEU9" s="53"/>
      <c r="CEV9" s="53"/>
      <c r="CEW9" s="53"/>
      <c r="CEX9" s="53"/>
      <c r="CEY9" s="53"/>
      <c r="CEZ9" s="53"/>
      <c r="CFA9" s="53"/>
      <c r="CFB9" s="53"/>
      <c r="CFC9" s="53"/>
      <c r="CFD9" s="53"/>
      <c r="CFE9" s="53"/>
      <c r="CFF9" s="53"/>
      <c r="CFG9" s="53"/>
      <c r="CFH9" s="53"/>
      <c r="CFI9" s="53"/>
      <c r="CFJ9" s="53"/>
      <c r="CFK9" s="53"/>
      <c r="CFL9" s="53"/>
      <c r="CFM9" s="53"/>
      <c r="CFN9" s="53"/>
      <c r="CFO9" s="53"/>
      <c r="CFP9" s="53"/>
      <c r="CFQ9" s="53"/>
      <c r="CFR9" s="53"/>
      <c r="CFS9" s="53"/>
      <c r="CFT9" s="53"/>
      <c r="CFU9" s="53"/>
      <c r="CFV9" s="53"/>
      <c r="CFW9" s="53"/>
      <c r="CFX9" s="53"/>
      <c r="CFY9" s="53"/>
      <c r="CFZ9" s="53"/>
      <c r="CGA9" s="53"/>
      <c r="CGB9" s="53"/>
      <c r="CGC9" s="53"/>
      <c r="CGD9" s="53"/>
      <c r="CGE9" s="53"/>
      <c r="CGF9" s="53"/>
      <c r="CGG9" s="53"/>
      <c r="CGH9" s="53"/>
      <c r="CGI9" s="53"/>
      <c r="CGJ9" s="53"/>
      <c r="CGK9" s="53"/>
      <c r="CGL9" s="53"/>
      <c r="CGM9" s="53"/>
      <c r="CGN9" s="53"/>
      <c r="CGO9" s="53"/>
      <c r="CGP9" s="53"/>
      <c r="CGQ9" s="53"/>
      <c r="CGR9" s="53"/>
      <c r="CGS9" s="53"/>
      <c r="CGT9" s="53"/>
      <c r="CGU9" s="53"/>
      <c r="CGV9" s="53"/>
      <c r="CGW9" s="53"/>
      <c r="CGX9" s="53"/>
      <c r="CGY9" s="53"/>
      <c r="CGZ9" s="53"/>
      <c r="CHA9" s="53"/>
      <c r="CHB9" s="53"/>
      <c r="CHC9" s="53"/>
      <c r="CHD9" s="53"/>
      <c r="CHE9" s="53"/>
      <c r="CHF9" s="53"/>
      <c r="CHG9" s="53"/>
      <c r="CHH9" s="53"/>
      <c r="CHI9" s="53"/>
      <c r="CHJ9" s="53"/>
      <c r="CHK9" s="53"/>
      <c r="CHL9" s="53"/>
      <c r="CHM9" s="53"/>
      <c r="CHN9" s="53"/>
      <c r="CHO9" s="53"/>
      <c r="CHP9" s="53"/>
      <c r="CHQ9" s="53"/>
      <c r="CHR9" s="53"/>
      <c r="CHS9" s="53"/>
      <c r="CHT9" s="53"/>
      <c r="CHU9" s="53"/>
      <c r="CHV9" s="53"/>
      <c r="CHW9" s="53"/>
      <c r="CHX9" s="53"/>
      <c r="CHY9" s="53"/>
      <c r="CHZ9" s="53"/>
      <c r="CIA9" s="53"/>
      <c r="CIB9" s="53"/>
      <c r="CIC9" s="53"/>
      <c r="CID9" s="53"/>
      <c r="CIE9" s="53"/>
      <c r="CIF9" s="53"/>
      <c r="CIG9" s="53"/>
      <c r="CIH9" s="53"/>
      <c r="CII9" s="53"/>
      <c r="CIJ9" s="53"/>
      <c r="CIK9" s="53"/>
      <c r="CIL9" s="53"/>
      <c r="CIM9" s="53"/>
      <c r="CIN9" s="53"/>
      <c r="CIO9" s="53"/>
      <c r="CIP9" s="53"/>
      <c r="CIQ9" s="53"/>
      <c r="CIR9" s="53"/>
      <c r="CIS9" s="53"/>
      <c r="CIT9" s="53"/>
      <c r="CIU9" s="53"/>
      <c r="CIV9" s="53"/>
      <c r="CIW9" s="53"/>
      <c r="CIX9" s="53"/>
      <c r="CIY9" s="53"/>
      <c r="CIZ9" s="53"/>
      <c r="CJA9" s="53"/>
      <c r="CJB9" s="53"/>
      <c r="CJC9" s="53"/>
      <c r="CJD9" s="53"/>
      <c r="CJE9" s="53"/>
      <c r="CJF9" s="53"/>
      <c r="CJG9" s="53"/>
      <c r="CJH9" s="53"/>
      <c r="CJI9" s="53"/>
      <c r="CJJ9" s="53"/>
      <c r="CJK9" s="53"/>
      <c r="CJL9" s="53"/>
      <c r="CJM9" s="53"/>
      <c r="CJN9" s="53"/>
      <c r="CJO9" s="53"/>
      <c r="CJP9" s="53"/>
      <c r="CJQ9" s="53"/>
      <c r="CJR9" s="53"/>
      <c r="CJS9" s="53"/>
      <c r="CJT9" s="53"/>
      <c r="CJU9" s="53"/>
      <c r="CJV9" s="53"/>
      <c r="CJW9" s="53"/>
      <c r="CJX9" s="53"/>
      <c r="CJY9" s="53"/>
      <c r="CJZ9" s="53"/>
      <c r="CKA9" s="53"/>
      <c r="CKB9" s="53"/>
      <c r="CKC9" s="53"/>
      <c r="CKD9" s="53"/>
      <c r="CKE9" s="53"/>
      <c r="CKF9" s="53"/>
      <c r="CKG9" s="53"/>
      <c r="CKH9" s="53"/>
      <c r="CKI9" s="53"/>
      <c r="CKJ9" s="53"/>
      <c r="CKK9" s="53"/>
      <c r="CKL9" s="53"/>
      <c r="CKM9" s="53"/>
      <c r="CKN9" s="53"/>
      <c r="CKO9" s="53"/>
      <c r="CKP9" s="53"/>
      <c r="CKQ9" s="53"/>
      <c r="CKR9" s="53"/>
      <c r="CKS9" s="53"/>
      <c r="CKT9" s="53"/>
      <c r="CKU9" s="53"/>
      <c r="CKV9" s="53"/>
      <c r="CKW9" s="53"/>
      <c r="CKX9" s="53"/>
      <c r="CKY9" s="53"/>
      <c r="CKZ9" s="53"/>
      <c r="CLA9" s="53"/>
      <c r="CLB9" s="53"/>
      <c r="CLC9" s="53"/>
      <c r="CLD9" s="53"/>
      <c r="CLE9" s="53"/>
      <c r="CLF9" s="53"/>
      <c r="CLG9" s="53"/>
      <c r="CLH9" s="53"/>
      <c r="CLI9" s="53"/>
      <c r="CLJ9" s="53"/>
      <c r="CLK9" s="53"/>
      <c r="CLL9" s="53"/>
      <c r="CLM9" s="53"/>
      <c r="CLN9" s="53"/>
      <c r="CLO9" s="53"/>
      <c r="CLP9" s="53"/>
      <c r="CLQ9" s="53"/>
      <c r="CLR9" s="53"/>
      <c r="CLS9" s="53"/>
      <c r="CLT9" s="53"/>
      <c r="CLU9" s="53"/>
      <c r="CLV9" s="53"/>
      <c r="CLW9" s="53"/>
      <c r="CLX9" s="53"/>
      <c r="CLY9" s="53"/>
      <c r="CLZ9" s="53"/>
      <c r="CMA9" s="53"/>
      <c r="CMB9" s="53"/>
      <c r="CMC9" s="53"/>
      <c r="CMD9" s="53"/>
      <c r="CME9" s="53"/>
      <c r="CMF9" s="53"/>
      <c r="CMG9" s="53"/>
      <c r="CMH9" s="53"/>
      <c r="CMI9" s="53"/>
      <c r="CMJ9" s="53"/>
      <c r="CMK9" s="53"/>
      <c r="CML9" s="53"/>
      <c r="CMM9" s="53"/>
      <c r="CMN9" s="53"/>
      <c r="CMO9" s="53"/>
      <c r="CMP9" s="53"/>
      <c r="CMQ9" s="53"/>
      <c r="CMR9" s="53"/>
      <c r="CMS9" s="53"/>
      <c r="CMT9" s="53"/>
      <c r="CMU9" s="53"/>
      <c r="CMV9" s="53"/>
      <c r="CMW9" s="53"/>
      <c r="CMX9" s="53"/>
      <c r="CMY9" s="53"/>
      <c r="CMZ9" s="53"/>
      <c r="CNA9" s="53"/>
      <c r="CNB9" s="53"/>
      <c r="CNC9" s="53"/>
      <c r="CND9" s="53"/>
      <c r="CNE9" s="53"/>
      <c r="CNF9" s="53"/>
      <c r="CNG9" s="53"/>
      <c r="CNH9" s="53"/>
      <c r="CNI9" s="53"/>
      <c r="CNJ9" s="53"/>
      <c r="CNK9" s="53"/>
      <c r="CNL9" s="53"/>
      <c r="CNM9" s="53"/>
      <c r="CNN9" s="53"/>
      <c r="CNO9" s="53"/>
      <c r="CNP9" s="53"/>
      <c r="CNQ9" s="53"/>
      <c r="CNR9" s="53"/>
      <c r="CNS9" s="53"/>
      <c r="CNT9" s="53"/>
      <c r="CNU9" s="53"/>
      <c r="CNV9" s="53"/>
      <c r="CNW9" s="53"/>
      <c r="CNX9" s="53"/>
      <c r="CNY9" s="53"/>
      <c r="CNZ9" s="53"/>
      <c r="COA9" s="53"/>
      <c r="COB9" s="53"/>
      <c r="COC9" s="53"/>
      <c r="COD9" s="53"/>
      <c r="COE9" s="53"/>
      <c r="COF9" s="53"/>
      <c r="COG9" s="53"/>
      <c r="COH9" s="53"/>
      <c r="COI9" s="53"/>
      <c r="COJ9" s="53"/>
      <c r="COK9" s="53"/>
      <c r="COL9" s="53"/>
      <c r="COM9" s="53"/>
      <c r="CON9" s="53"/>
      <c r="COO9" s="53"/>
      <c r="COP9" s="53"/>
      <c r="COQ9" s="53"/>
      <c r="COR9" s="53"/>
      <c r="COS9" s="53"/>
      <c r="COT9" s="53"/>
      <c r="COU9" s="53"/>
      <c r="COV9" s="53"/>
      <c r="COW9" s="53"/>
      <c r="COX9" s="53"/>
      <c r="COY9" s="53"/>
      <c r="COZ9" s="53"/>
      <c r="CPA9" s="53"/>
      <c r="CPB9" s="53"/>
      <c r="CPC9" s="53"/>
      <c r="CPD9" s="53"/>
      <c r="CPE9" s="53"/>
      <c r="CPF9" s="53"/>
      <c r="CPG9" s="53"/>
      <c r="CPH9" s="53"/>
      <c r="CPI9" s="53"/>
      <c r="CPJ9" s="53"/>
      <c r="CPK9" s="53"/>
      <c r="CPL9" s="53"/>
      <c r="CPM9" s="53"/>
      <c r="CPN9" s="53"/>
      <c r="CPO9" s="53"/>
      <c r="CPP9" s="53"/>
      <c r="CPQ9" s="53"/>
      <c r="CPR9" s="53"/>
      <c r="CPS9" s="53"/>
      <c r="CPT9" s="53"/>
      <c r="CPU9" s="53"/>
      <c r="CPV9" s="53"/>
      <c r="CPW9" s="53"/>
      <c r="CPX9" s="53"/>
      <c r="CPY9" s="53"/>
      <c r="CPZ9" s="53"/>
      <c r="CQA9" s="53"/>
      <c r="CQB9" s="53"/>
      <c r="CQC9" s="53"/>
      <c r="CQD9" s="53"/>
      <c r="CQE9" s="53"/>
      <c r="CQF9" s="53"/>
      <c r="CQG9" s="53"/>
      <c r="CQH9" s="53"/>
      <c r="CQI9" s="53"/>
      <c r="CQJ9" s="53"/>
      <c r="CQK9" s="53"/>
      <c r="CQL9" s="53"/>
      <c r="CQM9" s="53"/>
      <c r="CQN9" s="53"/>
      <c r="CQO9" s="53"/>
      <c r="CQP9" s="53"/>
      <c r="CQQ9" s="53"/>
      <c r="CQR9" s="53"/>
      <c r="CQS9" s="53"/>
      <c r="CQT9" s="53"/>
      <c r="CQU9" s="53"/>
      <c r="CQV9" s="53"/>
      <c r="CQW9" s="53"/>
      <c r="CQX9" s="53"/>
      <c r="CQY9" s="53"/>
      <c r="CQZ9" s="53"/>
      <c r="CRA9" s="53"/>
      <c r="CRB9" s="53"/>
      <c r="CRC9" s="53"/>
      <c r="CRD9" s="53"/>
      <c r="CRE9" s="53"/>
      <c r="CRF9" s="53"/>
      <c r="CRG9" s="53"/>
      <c r="CRH9" s="53"/>
      <c r="CRI9" s="53"/>
      <c r="CRJ9" s="53"/>
      <c r="CRK9" s="53"/>
      <c r="CRL9" s="53"/>
      <c r="CRM9" s="53"/>
      <c r="CRN9" s="53"/>
      <c r="CRO9" s="53"/>
      <c r="CRP9" s="53"/>
      <c r="CRQ9" s="53"/>
      <c r="CRR9" s="53"/>
      <c r="CRS9" s="53"/>
      <c r="CRT9" s="53"/>
      <c r="CRU9" s="53"/>
      <c r="CRV9" s="53"/>
      <c r="CRW9" s="53"/>
      <c r="CRX9" s="53"/>
      <c r="CRY9" s="53"/>
      <c r="CRZ9" s="53"/>
      <c r="CSA9" s="53"/>
      <c r="CSB9" s="53"/>
      <c r="CSC9" s="53"/>
      <c r="CSD9" s="53"/>
      <c r="CSE9" s="53"/>
      <c r="CSF9" s="53"/>
      <c r="CSG9" s="53"/>
      <c r="CSH9" s="53"/>
      <c r="CSI9" s="53"/>
      <c r="CSJ9" s="53"/>
      <c r="CSK9" s="53"/>
      <c r="CSL9" s="53"/>
      <c r="CSM9" s="53"/>
      <c r="CSN9" s="53"/>
      <c r="CSO9" s="53"/>
      <c r="CSP9" s="53"/>
      <c r="CSQ9" s="53"/>
      <c r="CSR9" s="53"/>
      <c r="CSS9" s="53"/>
      <c r="CST9" s="53"/>
      <c r="CSU9" s="53"/>
      <c r="CSV9" s="53"/>
      <c r="CSW9" s="53"/>
      <c r="CSX9" s="53"/>
      <c r="CSY9" s="53"/>
      <c r="CSZ9" s="53"/>
      <c r="CTA9" s="53"/>
      <c r="CTB9" s="53"/>
      <c r="CTC9" s="53"/>
      <c r="CTD9" s="53"/>
      <c r="CTE9" s="53"/>
      <c r="CTF9" s="53"/>
      <c r="CTG9" s="53"/>
      <c r="CTH9" s="53"/>
      <c r="CTI9" s="53"/>
      <c r="CTJ9" s="53"/>
      <c r="CTK9" s="53"/>
      <c r="CTL9" s="53"/>
      <c r="CTM9" s="53"/>
      <c r="CTN9" s="53"/>
      <c r="CTO9" s="53"/>
      <c r="CTP9" s="53"/>
      <c r="CTQ9" s="53"/>
      <c r="CTR9" s="53"/>
      <c r="CTS9" s="53"/>
      <c r="CTT9" s="53"/>
      <c r="CTU9" s="53"/>
      <c r="CTV9" s="53"/>
      <c r="CTW9" s="53"/>
      <c r="CTX9" s="53"/>
      <c r="CTY9" s="53"/>
      <c r="CTZ9" s="53"/>
      <c r="CUA9" s="53"/>
      <c r="CUB9" s="53"/>
      <c r="CUC9" s="53"/>
      <c r="CUD9" s="53"/>
      <c r="CUE9" s="53"/>
      <c r="CUF9" s="53"/>
      <c r="CUG9" s="53"/>
      <c r="CUH9" s="53"/>
      <c r="CUI9" s="53"/>
      <c r="CUJ9" s="53"/>
      <c r="CUK9" s="53"/>
      <c r="CUL9" s="53"/>
      <c r="CUM9" s="53"/>
      <c r="CUN9" s="53"/>
      <c r="CUO9" s="53"/>
      <c r="CUP9" s="53"/>
      <c r="CUQ9" s="53"/>
      <c r="CUR9" s="53"/>
      <c r="CUS9" s="53"/>
      <c r="CUT9" s="53"/>
      <c r="CUU9" s="53"/>
      <c r="CUV9" s="53"/>
      <c r="CUW9" s="53"/>
      <c r="CUX9" s="53"/>
      <c r="CUY9" s="53"/>
      <c r="CUZ9" s="53"/>
      <c r="CVA9" s="53"/>
      <c r="CVB9" s="53"/>
      <c r="CVC9" s="53"/>
      <c r="CVD9" s="53"/>
      <c r="CVE9" s="53"/>
      <c r="CVF9" s="53"/>
      <c r="CVG9" s="53"/>
      <c r="CVH9" s="53"/>
      <c r="CVI9" s="53"/>
      <c r="CVJ9" s="53"/>
      <c r="CVK9" s="53"/>
      <c r="CVL9" s="53"/>
      <c r="CVM9" s="53"/>
      <c r="CVN9" s="53"/>
      <c r="CVO9" s="53"/>
      <c r="CVP9" s="53"/>
      <c r="CVQ9" s="53"/>
      <c r="CVR9" s="53"/>
      <c r="CVS9" s="53"/>
      <c r="CVT9" s="53"/>
      <c r="CVU9" s="53"/>
      <c r="CVV9" s="53"/>
      <c r="CVW9" s="53"/>
      <c r="CVX9" s="53"/>
      <c r="CVY9" s="53"/>
      <c r="CVZ9" s="53"/>
      <c r="CWA9" s="53"/>
      <c r="CWB9" s="53"/>
      <c r="CWC9" s="53"/>
      <c r="CWD9" s="53"/>
      <c r="CWE9" s="53"/>
      <c r="CWF9" s="53"/>
      <c r="CWG9" s="53"/>
      <c r="CWH9" s="53"/>
      <c r="CWI9" s="53"/>
      <c r="CWJ9" s="53"/>
      <c r="CWK9" s="53"/>
      <c r="CWL9" s="53"/>
      <c r="CWM9" s="53"/>
      <c r="CWN9" s="53"/>
      <c r="CWO9" s="53"/>
      <c r="CWP9" s="53"/>
      <c r="CWQ9" s="53"/>
      <c r="CWR9" s="53"/>
      <c r="CWS9" s="53"/>
      <c r="CWT9" s="53"/>
      <c r="CWU9" s="53"/>
      <c r="CWV9" s="53"/>
      <c r="CWW9" s="53"/>
      <c r="CWX9" s="53"/>
      <c r="CWY9" s="53"/>
      <c r="CWZ9" s="53"/>
      <c r="CXA9" s="53"/>
      <c r="CXB9" s="53"/>
      <c r="CXC9" s="53"/>
      <c r="CXD9" s="53"/>
      <c r="CXE9" s="53"/>
      <c r="CXF9" s="53"/>
      <c r="CXG9" s="53"/>
      <c r="CXH9" s="53"/>
      <c r="CXI9" s="53"/>
      <c r="CXJ9" s="53"/>
      <c r="CXK9" s="53"/>
      <c r="CXL9" s="53"/>
      <c r="CXM9" s="53"/>
      <c r="CXN9" s="53"/>
      <c r="CXO9" s="53"/>
      <c r="CXP9" s="53"/>
      <c r="CXQ9" s="53"/>
      <c r="CXR9" s="53"/>
      <c r="CXS9" s="53"/>
      <c r="CXT9" s="53"/>
      <c r="CXU9" s="53"/>
      <c r="CXV9" s="53"/>
      <c r="CXW9" s="53"/>
      <c r="CXX9" s="53"/>
      <c r="CXY9" s="53"/>
      <c r="CXZ9" s="53"/>
      <c r="CYA9" s="53"/>
      <c r="CYB9" s="53"/>
      <c r="CYC9" s="53"/>
      <c r="CYD9" s="53"/>
      <c r="CYE9" s="53"/>
      <c r="CYF9" s="53"/>
      <c r="CYG9" s="53"/>
      <c r="CYH9" s="53"/>
      <c r="CYI9" s="53"/>
      <c r="CYJ9" s="53"/>
      <c r="CYK9" s="53"/>
      <c r="CYL9" s="53"/>
      <c r="CYM9" s="53"/>
      <c r="CYN9" s="53"/>
      <c r="CYO9" s="53"/>
      <c r="CYP9" s="53"/>
      <c r="CYQ9" s="53"/>
      <c r="CYR9" s="53"/>
      <c r="CYS9" s="53"/>
      <c r="CYT9" s="53"/>
      <c r="CYU9" s="53"/>
      <c r="CYV9" s="53"/>
      <c r="CYW9" s="53"/>
      <c r="CYX9" s="53"/>
      <c r="CYY9" s="53"/>
      <c r="CYZ9" s="53"/>
      <c r="CZA9" s="53"/>
      <c r="CZB9" s="53"/>
      <c r="CZC9" s="53"/>
      <c r="CZD9" s="53"/>
      <c r="CZE9" s="53"/>
      <c r="CZF9" s="53"/>
      <c r="CZG9" s="53"/>
      <c r="CZH9" s="53"/>
      <c r="CZI9" s="53"/>
      <c r="CZJ9" s="53"/>
      <c r="CZK9" s="53"/>
      <c r="CZL9" s="53"/>
      <c r="CZM9" s="53"/>
      <c r="CZN9" s="53"/>
      <c r="CZO9" s="53"/>
      <c r="CZP9" s="53"/>
      <c r="CZQ9" s="53"/>
      <c r="CZR9" s="53"/>
      <c r="CZS9" s="53"/>
      <c r="CZT9" s="53"/>
      <c r="CZU9" s="53"/>
      <c r="CZV9" s="53"/>
      <c r="CZW9" s="53"/>
      <c r="CZX9" s="53"/>
      <c r="CZY9" s="53"/>
      <c r="CZZ9" s="53"/>
      <c r="DAA9" s="53"/>
      <c r="DAB9" s="53"/>
      <c r="DAC9" s="53"/>
      <c r="DAD9" s="53"/>
      <c r="DAE9" s="53"/>
      <c r="DAF9" s="53"/>
      <c r="DAG9" s="53"/>
      <c r="DAH9" s="53"/>
      <c r="DAI9" s="53"/>
      <c r="DAJ9" s="53"/>
      <c r="DAK9" s="53"/>
      <c r="DAL9" s="53"/>
      <c r="DAM9" s="53"/>
      <c r="DAN9" s="53"/>
      <c r="DAO9" s="53"/>
      <c r="DAP9" s="53"/>
      <c r="DAQ9" s="53"/>
      <c r="DAR9" s="53"/>
      <c r="DAS9" s="53"/>
      <c r="DAT9" s="53"/>
      <c r="DAU9" s="53"/>
      <c r="DAV9" s="53"/>
      <c r="DAW9" s="53"/>
      <c r="DAX9" s="53"/>
      <c r="DAY9" s="53"/>
      <c r="DAZ9" s="53"/>
      <c r="DBA9" s="53"/>
      <c r="DBB9" s="53"/>
      <c r="DBC9" s="53"/>
      <c r="DBD9" s="53"/>
      <c r="DBE9" s="53"/>
      <c r="DBF9" s="53"/>
      <c r="DBG9" s="53"/>
      <c r="DBH9" s="53"/>
      <c r="DBI9" s="53"/>
      <c r="DBJ9" s="53"/>
      <c r="DBK9" s="53"/>
      <c r="DBL9" s="53"/>
      <c r="DBM9" s="53"/>
      <c r="DBN9" s="53"/>
      <c r="DBO9" s="53"/>
      <c r="DBP9" s="53"/>
      <c r="DBQ9" s="53"/>
      <c r="DBR9" s="53"/>
      <c r="DBS9" s="53"/>
      <c r="DBT9" s="53"/>
      <c r="DBU9" s="53"/>
      <c r="DBV9" s="53"/>
      <c r="DBW9" s="53"/>
      <c r="DBX9" s="53"/>
      <c r="DBY9" s="53"/>
      <c r="DBZ9" s="53"/>
      <c r="DCA9" s="53"/>
      <c r="DCB9" s="53"/>
      <c r="DCC9" s="53"/>
      <c r="DCD9" s="53"/>
      <c r="DCE9" s="53"/>
      <c r="DCF9" s="53"/>
      <c r="DCG9" s="53"/>
      <c r="DCH9" s="53"/>
      <c r="DCI9" s="53"/>
      <c r="DCJ9" s="53"/>
      <c r="DCK9" s="53"/>
      <c r="DCL9" s="53"/>
      <c r="DCM9" s="53"/>
      <c r="DCN9" s="53"/>
      <c r="DCO9" s="53"/>
      <c r="DCP9" s="53"/>
      <c r="DCQ9" s="53"/>
      <c r="DCR9" s="53"/>
      <c r="DCS9" s="53"/>
      <c r="DCT9" s="53"/>
      <c r="DCU9" s="53"/>
      <c r="DCV9" s="53"/>
      <c r="DCW9" s="53"/>
      <c r="DCX9" s="53"/>
      <c r="DCY9" s="53"/>
      <c r="DCZ9" s="53"/>
      <c r="DDA9" s="53"/>
      <c r="DDB9" s="53"/>
      <c r="DDC9" s="53"/>
      <c r="DDD9" s="53"/>
      <c r="DDE9" s="53"/>
      <c r="DDF9" s="53"/>
      <c r="DDG9" s="53"/>
      <c r="DDH9" s="53"/>
      <c r="DDI9" s="53"/>
      <c r="DDJ9" s="53"/>
      <c r="DDK9" s="53"/>
      <c r="DDL9" s="53"/>
      <c r="DDM9" s="53"/>
      <c r="DDN9" s="53"/>
      <c r="DDO9" s="53"/>
      <c r="DDP9" s="53"/>
      <c r="DDQ9" s="53"/>
      <c r="DDR9" s="53"/>
      <c r="DDS9" s="53"/>
      <c r="DDT9" s="53"/>
      <c r="DDU9" s="53"/>
      <c r="DDV9" s="53"/>
      <c r="DDW9" s="53"/>
      <c r="DDX9" s="53"/>
      <c r="DDY9" s="53"/>
      <c r="DDZ9" s="53"/>
      <c r="DEA9" s="53"/>
      <c r="DEB9" s="53"/>
      <c r="DEC9" s="53"/>
      <c r="DED9" s="53"/>
      <c r="DEE9" s="53"/>
      <c r="DEF9" s="53"/>
      <c r="DEG9" s="53"/>
      <c r="DEH9" s="53"/>
      <c r="DEI9" s="53"/>
      <c r="DEJ9" s="53"/>
      <c r="DEK9" s="53"/>
      <c r="DEL9" s="53"/>
      <c r="DEM9" s="53"/>
      <c r="DEN9" s="53"/>
      <c r="DEO9" s="53"/>
      <c r="DEP9" s="53"/>
      <c r="DEQ9" s="53"/>
      <c r="DER9" s="53"/>
      <c r="DES9" s="53"/>
      <c r="DET9" s="53"/>
      <c r="DEU9" s="53"/>
      <c r="DEV9" s="53"/>
      <c r="DEW9" s="53"/>
      <c r="DEX9" s="53"/>
      <c r="DEY9" s="53"/>
      <c r="DEZ9" s="53"/>
      <c r="DFA9" s="53"/>
      <c r="DFB9" s="53"/>
      <c r="DFC9" s="53"/>
      <c r="DFD9" s="53"/>
      <c r="DFE9" s="53"/>
      <c r="DFF9" s="53"/>
      <c r="DFG9" s="53"/>
      <c r="DFH9" s="53"/>
      <c r="DFI9" s="53"/>
      <c r="DFJ9" s="53"/>
      <c r="DFK9" s="53"/>
      <c r="DFL9" s="53"/>
      <c r="DFM9" s="53"/>
      <c r="DFN9" s="53"/>
      <c r="DFO9" s="53"/>
      <c r="DFP9" s="53"/>
      <c r="DFQ9" s="53"/>
      <c r="DFR9" s="53"/>
      <c r="DFS9" s="53"/>
      <c r="DFT9" s="53"/>
      <c r="DFU9" s="53"/>
      <c r="DFV9" s="53"/>
      <c r="DFW9" s="53"/>
      <c r="DFX9" s="53"/>
      <c r="DFY9" s="53"/>
      <c r="DFZ9" s="53"/>
      <c r="DGA9" s="53"/>
      <c r="DGB9" s="53"/>
      <c r="DGC9" s="53"/>
      <c r="DGD9" s="53"/>
      <c r="DGE9" s="53"/>
      <c r="DGF9" s="53"/>
      <c r="DGG9" s="53"/>
      <c r="DGH9" s="53"/>
      <c r="DGI9" s="53"/>
      <c r="DGJ9" s="53"/>
      <c r="DGK9" s="53"/>
      <c r="DGL9" s="53"/>
      <c r="DGM9" s="53"/>
      <c r="DGN9" s="53"/>
      <c r="DGO9" s="53"/>
      <c r="DGP9" s="53"/>
      <c r="DGQ9" s="53"/>
      <c r="DGR9" s="53"/>
      <c r="DGS9" s="53"/>
      <c r="DGT9" s="53"/>
      <c r="DGU9" s="53"/>
      <c r="DGV9" s="53"/>
      <c r="DGW9" s="53"/>
      <c r="DGX9" s="53"/>
      <c r="DGY9" s="53"/>
      <c r="DGZ9" s="53"/>
      <c r="DHA9" s="53"/>
      <c r="DHB9" s="53"/>
      <c r="DHC9" s="53"/>
      <c r="DHD9" s="53"/>
      <c r="DHE9" s="53"/>
      <c r="DHF9" s="53"/>
      <c r="DHG9" s="53"/>
      <c r="DHH9" s="53"/>
      <c r="DHI9" s="53"/>
      <c r="DHJ9" s="53"/>
      <c r="DHK9" s="53"/>
      <c r="DHL9" s="53"/>
      <c r="DHM9" s="53"/>
      <c r="DHN9" s="53"/>
      <c r="DHO9" s="53"/>
      <c r="DHP9" s="53"/>
      <c r="DHQ9" s="53"/>
      <c r="DHR9" s="53"/>
      <c r="DHS9" s="53"/>
      <c r="DHT9" s="53"/>
      <c r="DHU9" s="53"/>
      <c r="DHV9" s="53"/>
      <c r="DHW9" s="53"/>
      <c r="DHX9" s="53"/>
      <c r="DHY9" s="53"/>
      <c r="DHZ9" s="53"/>
      <c r="DIA9" s="53"/>
      <c r="DIB9" s="53"/>
      <c r="DIC9" s="53"/>
      <c r="DID9" s="53"/>
      <c r="DIE9" s="53"/>
      <c r="DIF9" s="53"/>
      <c r="DIG9" s="53"/>
      <c r="DIH9" s="53"/>
      <c r="DII9" s="53"/>
      <c r="DIJ9" s="53"/>
      <c r="DIK9" s="53"/>
      <c r="DIL9" s="53"/>
      <c r="DIM9" s="53"/>
      <c r="DIN9" s="53"/>
      <c r="DIO9" s="53"/>
      <c r="DIP9" s="53"/>
      <c r="DIQ9" s="53"/>
      <c r="DIR9" s="53"/>
      <c r="DIS9" s="53"/>
      <c r="DIT9" s="53"/>
      <c r="DIU9" s="53"/>
      <c r="DIV9" s="53"/>
      <c r="DIW9" s="53"/>
      <c r="DIX9" s="53"/>
      <c r="DIY9" s="53"/>
      <c r="DIZ9" s="53"/>
      <c r="DJA9" s="53"/>
      <c r="DJB9" s="53"/>
      <c r="DJC9" s="53"/>
      <c r="DJD9" s="53"/>
      <c r="DJE9" s="53"/>
      <c r="DJF9" s="53"/>
      <c r="DJG9" s="53"/>
      <c r="DJH9" s="53"/>
      <c r="DJI9" s="53"/>
      <c r="DJJ9" s="53"/>
      <c r="DJK9" s="53"/>
      <c r="DJL9" s="53"/>
      <c r="DJM9" s="53"/>
      <c r="DJN9" s="53"/>
      <c r="DJO9" s="53"/>
      <c r="DJP9" s="53"/>
      <c r="DJQ9" s="53"/>
      <c r="DJR9" s="53"/>
      <c r="DJS9" s="53"/>
      <c r="DJT9" s="53"/>
      <c r="DJU9" s="53"/>
      <c r="DJV9" s="53"/>
      <c r="DJW9" s="53"/>
      <c r="DJX9" s="53"/>
      <c r="DJY9" s="53"/>
      <c r="DJZ9" s="53"/>
      <c r="DKA9" s="53"/>
      <c r="DKB9" s="53"/>
      <c r="DKC9" s="53"/>
      <c r="DKD9" s="53"/>
      <c r="DKE9" s="53"/>
      <c r="DKF9" s="53"/>
      <c r="DKG9" s="53"/>
      <c r="DKH9" s="53"/>
      <c r="DKI9" s="53"/>
      <c r="DKJ9" s="53"/>
      <c r="DKK9" s="53"/>
      <c r="DKL9" s="53"/>
      <c r="DKM9" s="53"/>
      <c r="DKN9" s="53"/>
      <c r="DKO9" s="53"/>
      <c r="DKP9" s="53"/>
      <c r="DKQ9" s="53"/>
      <c r="DKR9" s="53"/>
      <c r="DKS9" s="53"/>
      <c r="DKT9" s="53"/>
      <c r="DKU9" s="53"/>
      <c r="DKV9" s="53"/>
      <c r="DKW9" s="53"/>
      <c r="DKX9" s="53"/>
      <c r="DKY9" s="53"/>
      <c r="DKZ9" s="53"/>
      <c r="DLA9" s="53"/>
      <c r="DLB9" s="53"/>
      <c r="DLC9" s="53"/>
      <c r="DLD9" s="53"/>
      <c r="DLE9" s="53"/>
      <c r="DLF9" s="53"/>
      <c r="DLG9" s="53"/>
      <c r="DLH9" s="53"/>
      <c r="DLI9" s="53"/>
      <c r="DLJ9" s="53"/>
      <c r="DLK9" s="53"/>
      <c r="DLL9" s="53"/>
      <c r="DLM9" s="53"/>
      <c r="DLN9" s="53"/>
      <c r="DLO9" s="53"/>
      <c r="DLP9" s="53"/>
      <c r="DLQ9" s="53"/>
      <c r="DLR9" s="53"/>
      <c r="DLS9" s="53"/>
      <c r="DLT9" s="53"/>
      <c r="DLU9" s="53"/>
      <c r="DLV9" s="53"/>
      <c r="DLW9" s="53"/>
      <c r="DLX9" s="53"/>
      <c r="DLY9" s="53"/>
      <c r="DLZ9" s="53"/>
      <c r="DMA9" s="53"/>
      <c r="DMB9" s="53"/>
      <c r="DMC9" s="53"/>
      <c r="DMD9" s="53"/>
      <c r="DME9" s="53"/>
      <c r="DMF9" s="53"/>
      <c r="DMG9" s="53"/>
      <c r="DMH9" s="53"/>
      <c r="DMI9" s="53"/>
      <c r="DMJ9" s="53"/>
      <c r="DMK9" s="53"/>
      <c r="DML9" s="53"/>
      <c r="DMM9" s="53"/>
      <c r="DMN9" s="53"/>
      <c r="DMO9" s="53"/>
      <c r="DMP9" s="53"/>
      <c r="DMQ9" s="53"/>
      <c r="DMR9" s="53"/>
      <c r="DMS9" s="53"/>
      <c r="DMT9" s="53"/>
      <c r="DMU9" s="53"/>
      <c r="DMV9" s="53"/>
      <c r="DMW9" s="53"/>
      <c r="DMX9" s="53"/>
      <c r="DMY9" s="53"/>
      <c r="DMZ9" s="53"/>
      <c r="DNA9" s="53"/>
      <c r="DNB9" s="53"/>
      <c r="DNC9" s="53"/>
      <c r="DND9" s="53"/>
      <c r="DNE9" s="53"/>
      <c r="DNF9" s="53"/>
      <c r="DNG9" s="53"/>
      <c r="DNH9" s="53"/>
      <c r="DNI9" s="53"/>
      <c r="DNJ9" s="53"/>
      <c r="DNK9" s="53"/>
      <c r="DNL9" s="53"/>
      <c r="DNM9" s="53"/>
      <c r="DNN9" s="53"/>
      <c r="DNO9" s="53"/>
      <c r="DNP9" s="53"/>
      <c r="DNQ9" s="53"/>
      <c r="DNR9" s="53"/>
      <c r="DNS9" s="53"/>
      <c r="DNT9" s="53"/>
      <c r="DNU9" s="53"/>
      <c r="DNV9" s="53"/>
      <c r="DNW9" s="53"/>
      <c r="DNX9" s="53"/>
      <c r="DNY9" s="53"/>
      <c r="DNZ9" s="53"/>
      <c r="DOA9" s="53"/>
      <c r="DOB9" s="53"/>
      <c r="DOC9" s="53"/>
      <c r="DOD9" s="53"/>
      <c r="DOE9" s="53"/>
      <c r="DOF9" s="53"/>
      <c r="DOG9" s="53"/>
      <c r="DOH9" s="53"/>
      <c r="DOI9" s="53"/>
      <c r="DOJ9" s="53"/>
      <c r="DOK9" s="53"/>
      <c r="DOL9" s="53"/>
      <c r="DOM9" s="53"/>
      <c r="DON9" s="53"/>
      <c r="DOO9" s="53"/>
      <c r="DOP9" s="53"/>
      <c r="DOQ9" s="53"/>
      <c r="DOR9" s="53"/>
      <c r="DOS9" s="53"/>
      <c r="DOT9" s="53"/>
      <c r="DOU9" s="53"/>
      <c r="DOV9" s="53"/>
      <c r="DOW9" s="53"/>
      <c r="DOX9" s="53"/>
      <c r="DOY9" s="53"/>
      <c r="DOZ9" s="53"/>
      <c r="DPA9" s="53"/>
      <c r="DPB9" s="53"/>
      <c r="DPC9" s="53"/>
      <c r="DPD9" s="53"/>
      <c r="DPE9" s="53"/>
      <c r="DPF9" s="53"/>
      <c r="DPG9" s="53"/>
      <c r="DPH9" s="53"/>
      <c r="DPI9" s="53"/>
      <c r="DPJ9" s="53"/>
      <c r="DPK9" s="53"/>
      <c r="DPL9" s="53"/>
      <c r="DPM9" s="53"/>
      <c r="DPN9" s="53"/>
      <c r="DPO9" s="53"/>
      <c r="DPP9" s="53"/>
      <c r="DPQ9" s="53"/>
      <c r="DPR9" s="53"/>
      <c r="DPS9" s="53"/>
      <c r="DPT9" s="53"/>
      <c r="DPU9" s="53"/>
      <c r="DPV9" s="53"/>
      <c r="DPW9" s="53"/>
      <c r="DPX9" s="53"/>
      <c r="DPY9" s="53"/>
      <c r="DPZ9" s="53"/>
      <c r="DQA9" s="53"/>
      <c r="DQB9" s="53"/>
      <c r="DQC9" s="53"/>
      <c r="DQD9" s="53"/>
      <c r="DQE9" s="53"/>
      <c r="DQF9" s="53"/>
      <c r="DQG9" s="53"/>
      <c r="DQH9" s="53"/>
      <c r="DQI9" s="53"/>
      <c r="DQJ9" s="53"/>
      <c r="DQK9" s="53"/>
      <c r="DQL9" s="53"/>
      <c r="DQM9" s="53"/>
      <c r="DQN9" s="53"/>
      <c r="DQO9" s="53"/>
      <c r="DQP9" s="53"/>
      <c r="DQQ9" s="53"/>
      <c r="DQR9" s="53"/>
      <c r="DQS9" s="53"/>
      <c r="DQT9" s="53"/>
      <c r="DQU9" s="53"/>
      <c r="DQV9" s="53"/>
      <c r="DQW9" s="53"/>
      <c r="DQX9" s="53"/>
      <c r="DQY9" s="53"/>
      <c r="DQZ9" s="53"/>
      <c r="DRA9" s="53"/>
      <c r="DRB9" s="53"/>
      <c r="DRC9" s="53"/>
      <c r="DRD9" s="53"/>
      <c r="DRE9" s="53"/>
      <c r="DRF9" s="53"/>
      <c r="DRG9" s="53"/>
      <c r="DRH9" s="53"/>
      <c r="DRI9" s="53"/>
      <c r="DRJ9" s="53"/>
      <c r="DRK9" s="53"/>
      <c r="DRL9" s="53"/>
      <c r="DRM9" s="53"/>
      <c r="DRN9" s="53"/>
      <c r="DRO9" s="53"/>
      <c r="DRP9" s="53"/>
      <c r="DRQ9" s="53"/>
      <c r="DRR9" s="53"/>
      <c r="DRS9" s="53"/>
      <c r="DRT9" s="53"/>
      <c r="DRU9" s="53"/>
      <c r="DRV9" s="53"/>
      <c r="DRW9" s="53"/>
      <c r="DRX9" s="53"/>
      <c r="DRY9" s="53"/>
      <c r="DRZ9" s="53"/>
      <c r="DSA9" s="53"/>
      <c r="DSB9" s="53"/>
      <c r="DSC9" s="53"/>
      <c r="DSD9" s="53"/>
      <c r="DSE9" s="53"/>
      <c r="DSF9" s="53"/>
      <c r="DSG9" s="53"/>
      <c r="DSH9" s="53"/>
      <c r="DSI9" s="53"/>
      <c r="DSJ9" s="53"/>
      <c r="DSK9" s="53"/>
      <c r="DSL9" s="53"/>
      <c r="DSM9" s="53"/>
      <c r="DSN9" s="53"/>
      <c r="DSO9" s="53"/>
      <c r="DSP9" s="53"/>
      <c r="DSQ9" s="53"/>
      <c r="DSR9" s="53"/>
      <c r="DSS9" s="53"/>
      <c r="DST9" s="53"/>
      <c r="DSU9" s="53"/>
      <c r="DSV9" s="53"/>
      <c r="DSW9" s="53"/>
      <c r="DSX9" s="53"/>
      <c r="DSY9" s="53"/>
      <c r="DSZ9" s="53"/>
      <c r="DTA9" s="53"/>
      <c r="DTB9" s="53"/>
      <c r="DTC9" s="53"/>
      <c r="DTD9" s="53"/>
      <c r="DTE9" s="53"/>
      <c r="DTF9" s="53"/>
      <c r="DTG9" s="53"/>
      <c r="DTH9" s="53"/>
      <c r="DTI9" s="53"/>
      <c r="DTJ9" s="53"/>
      <c r="DTK9" s="53"/>
      <c r="DTL9" s="53"/>
      <c r="DTM9" s="53"/>
      <c r="DTN9" s="53"/>
      <c r="DTO9" s="53"/>
      <c r="DTP9" s="53"/>
      <c r="DTQ9" s="53"/>
      <c r="DTR9" s="53"/>
      <c r="DTS9" s="53"/>
      <c r="DTT9" s="53"/>
      <c r="DTU9" s="53"/>
      <c r="DTV9" s="53"/>
      <c r="DTW9" s="53"/>
      <c r="DTX9" s="53"/>
      <c r="DTY9" s="53"/>
      <c r="DTZ9" s="53"/>
      <c r="DUA9" s="53"/>
      <c r="DUB9" s="53"/>
      <c r="DUC9" s="53"/>
      <c r="DUD9" s="53"/>
      <c r="DUE9" s="53"/>
      <c r="DUF9" s="53"/>
      <c r="DUG9" s="53"/>
      <c r="DUH9" s="53"/>
      <c r="DUI9" s="53"/>
      <c r="DUJ9" s="53"/>
      <c r="DUK9" s="53"/>
      <c r="DUL9" s="53"/>
      <c r="DUM9" s="53"/>
      <c r="DUN9" s="53"/>
      <c r="DUO9" s="53"/>
      <c r="DUP9" s="53"/>
      <c r="DUQ9" s="53"/>
      <c r="DUR9" s="53"/>
      <c r="DUS9" s="53"/>
      <c r="DUT9" s="53"/>
      <c r="DUU9" s="53"/>
      <c r="DUV9" s="53"/>
      <c r="DUW9" s="53"/>
      <c r="DUX9" s="53"/>
      <c r="DUY9" s="53"/>
      <c r="DUZ9" s="53"/>
      <c r="DVA9" s="53"/>
      <c r="DVB9" s="53"/>
      <c r="DVC9" s="53"/>
      <c r="DVD9" s="53"/>
      <c r="DVE9" s="53"/>
      <c r="DVF9" s="53"/>
      <c r="DVG9" s="53"/>
      <c r="DVH9" s="53"/>
      <c r="DVI9" s="53"/>
      <c r="DVJ9" s="53"/>
      <c r="DVK9" s="53"/>
      <c r="DVL9" s="53"/>
      <c r="DVM9" s="53"/>
      <c r="DVN9" s="53"/>
      <c r="DVO9" s="53"/>
      <c r="DVP9" s="53"/>
      <c r="DVQ9" s="53"/>
      <c r="DVR9" s="53"/>
      <c r="DVS9" s="53"/>
      <c r="DVT9" s="53"/>
      <c r="DVU9" s="53"/>
      <c r="DVV9" s="53"/>
      <c r="DVW9" s="53"/>
      <c r="DVX9" s="53"/>
      <c r="DVY9" s="53"/>
      <c r="DVZ9" s="53"/>
      <c r="DWA9" s="53"/>
      <c r="DWB9" s="53"/>
      <c r="DWC9" s="53"/>
      <c r="DWD9" s="53"/>
      <c r="DWE9" s="53"/>
      <c r="DWF9" s="53"/>
      <c r="DWG9" s="53"/>
      <c r="DWH9" s="53"/>
      <c r="DWI9" s="53"/>
      <c r="DWJ9" s="53"/>
      <c r="DWK9" s="53"/>
      <c r="DWL9" s="53"/>
      <c r="DWM9" s="53"/>
      <c r="DWN9" s="53"/>
      <c r="DWO9" s="53"/>
      <c r="DWP9" s="53"/>
      <c r="DWQ9" s="53"/>
      <c r="DWR9" s="53"/>
      <c r="DWS9" s="53"/>
      <c r="DWT9" s="53"/>
      <c r="DWU9" s="53"/>
      <c r="DWV9" s="53"/>
      <c r="DWW9" s="53"/>
      <c r="DWX9" s="53"/>
      <c r="DWY9" s="53"/>
      <c r="DWZ9" s="53"/>
      <c r="DXA9" s="53"/>
      <c r="DXB9" s="53"/>
      <c r="DXC9" s="53"/>
      <c r="DXD9" s="53"/>
      <c r="DXE9" s="53"/>
      <c r="DXF9" s="53"/>
      <c r="DXG9" s="53"/>
      <c r="DXH9" s="53"/>
      <c r="DXI9" s="53"/>
      <c r="DXJ9" s="53"/>
      <c r="DXK9" s="53"/>
      <c r="DXL9" s="53"/>
      <c r="DXM9" s="53"/>
      <c r="DXN9" s="53"/>
      <c r="DXO9" s="53"/>
      <c r="DXP9" s="53"/>
      <c r="DXQ9" s="53"/>
      <c r="DXR9" s="53"/>
      <c r="DXS9" s="53"/>
      <c r="DXT9" s="53"/>
      <c r="DXU9" s="53"/>
      <c r="DXV9" s="53"/>
      <c r="DXW9" s="53"/>
      <c r="DXX9" s="53"/>
      <c r="DXY9" s="53"/>
      <c r="DXZ9" s="53"/>
      <c r="DYA9" s="53"/>
      <c r="DYB9" s="53"/>
      <c r="DYC9" s="53"/>
      <c r="DYD9" s="53"/>
      <c r="DYE9" s="53"/>
      <c r="DYF9" s="53"/>
      <c r="DYG9" s="53"/>
      <c r="DYH9" s="53"/>
      <c r="DYI9" s="53"/>
      <c r="DYJ9" s="53"/>
      <c r="DYK9" s="53"/>
      <c r="DYL9" s="53"/>
      <c r="DYM9" s="53"/>
      <c r="DYN9" s="53"/>
      <c r="DYO9" s="53"/>
      <c r="DYP9" s="53"/>
      <c r="DYQ9" s="53"/>
      <c r="DYR9" s="53"/>
      <c r="DYS9" s="53"/>
      <c r="DYT9" s="53"/>
      <c r="DYU9" s="53"/>
      <c r="DYV9" s="53"/>
      <c r="DYW9" s="53"/>
      <c r="DYX9" s="53"/>
      <c r="DYY9" s="53"/>
      <c r="DYZ9" s="53"/>
      <c r="DZA9" s="53"/>
      <c r="DZB9" s="53"/>
      <c r="DZC9" s="53"/>
      <c r="DZD9" s="53"/>
      <c r="DZE9" s="53"/>
      <c r="DZF9" s="53"/>
      <c r="DZG9" s="53"/>
      <c r="DZH9" s="53"/>
      <c r="DZI9" s="53"/>
      <c r="DZJ9" s="53"/>
      <c r="DZK9" s="53"/>
      <c r="DZL9" s="53"/>
      <c r="DZM9" s="53"/>
      <c r="DZN9" s="53"/>
      <c r="DZO9" s="53"/>
      <c r="DZP9" s="53"/>
      <c r="DZQ9" s="53"/>
      <c r="DZR9" s="53"/>
      <c r="DZS9" s="53"/>
      <c r="DZT9" s="53"/>
      <c r="DZU9" s="53"/>
      <c r="DZV9" s="53"/>
      <c r="DZW9" s="53"/>
      <c r="DZX9" s="53"/>
      <c r="DZY9" s="53"/>
      <c r="DZZ9" s="53"/>
      <c r="EAA9" s="53"/>
      <c r="EAB9" s="53"/>
      <c r="EAC9" s="53"/>
      <c r="EAD9" s="53"/>
      <c r="EAE9" s="53"/>
      <c r="EAF9" s="53"/>
      <c r="EAG9" s="53"/>
      <c r="EAH9" s="53"/>
      <c r="EAI9" s="53"/>
      <c r="EAJ9" s="53"/>
      <c r="EAK9" s="53"/>
      <c r="EAL9" s="53"/>
      <c r="EAM9" s="53"/>
      <c r="EAN9" s="53"/>
      <c r="EAO9" s="53"/>
      <c r="EAP9" s="53"/>
      <c r="EAQ9" s="53"/>
      <c r="EAR9" s="53"/>
      <c r="EAS9" s="53"/>
      <c r="EAT9" s="53"/>
      <c r="EAU9" s="53"/>
      <c r="EAV9" s="53"/>
      <c r="EAW9" s="53"/>
      <c r="EAX9" s="53"/>
      <c r="EAY9" s="53"/>
      <c r="EAZ9" s="53"/>
      <c r="EBA9" s="53"/>
      <c r="EBB9" s="53"/>
      <c r="EBC9" s="53"/>
      <c r="EBD9" s="53"/>
      <c r="EBE9" s="53"/>
      <c r="EBF9" s="53"/>
      <c r="EBG9" s="53"/>
      <c r="EBH9" s="53"/>
      <c r="EBI9" s="53"/>
      <c r="EBJ9" s="53"/>
      <c r="EBK9" s="53"/>
      <c r="EBL9" s="53"/>
      <c r="EBM9" s="53"/>
      <c r="EBN9" s="53"/>
      <c r="EBO9" s="53"/>
      <c r="EBP9" s="53"/>
      <c r="EBQ9" s="53"/>
      <c r="EBR9" s="53"/>
      <c r="EBS9" s="53"/>
      <c r="EBT9" s="53"/>
      <c r="EBU9" s="53"/>
      <c r="EBV9" s="53"/>
      <c r="EBW9" s="53"/>
      <c r="EBX9" s="53"/>
      <c r="EBY9" s="53"/>
      <c r="EBZ9" s="53"/>
      <c r="ECA9" s="53"/>
      <c r="ECB9" s="53"/>
      <c r="ECC9" s="53"/>
      <c r="ECD9" s="53"/>
      <c r="ECE9" s="53"/>
      <c r="ECF9" s="53"/>
      <c r="ECG9" s="53"/>
      <c r="ECH9" s="53"/>
      <c r="ECI9" s="53"/>
      <c r="ECJ9" s="53"/>
      <c r="ECK9" s="53"/>
      <c r="ECL9" s="53"/>
      <c r="ECM9" s="53"/>
      <c r="ECN9" s="53"/>
      <c r="ECO9" s="53"/>
      <c r="ECP9" s="53"/>
      <c r="ECQ9" s="53"/>
      <c r="ECR9" s="53"/>
      <c r="ECS9" s="53"/>
      <c r="ECT9" s="53"/>
      <c r="ECU9" s="53"/>
      <c r="ECV9" s="53"/>
      <c r="ECW9" s="53"/>
      <c r="ECX9" s="53"/>
      <c r="ECY9" s="53"/>
      <c r="ECZ9" s="53"/>
      <c r="EDA9" s="53"/>
      <c r="EDB9" s="53"/>
      <c r="EDC9" s="53"/>
      <c r="EDD9" s="53"/>
      <c r="EDE9" s="53"/>
      <c r="EDF9" s="53"/>
      <c r="EDG9" s="53"/>
      <c r="EDH9" s="53"/>
      <c r="EDI9" s="53"/>
      <c r="EDJ9" s="53"/>
      <c r="EDK9" s="53"/>
      <c r="EDL9" s="53"/>
      <c r="EDM9" s="53"/>
      <c r="EDN9" s="53"/>
      <c r="EDO9" s="53"/>
      <c r="EDP9" s="53"/>
      <c r="EDQ9" s="53"/>
      <c r="EDR9" s="53"/>
      <c r="EDS9" s="53"/>
      <c r="EDT9" s="53"/>
      <c r="EDU9" s="53"/>
      <c r="EDV9" s="53"/>
      <c r="EDW9" s="53"/>
      <c r="EDX9" s="53"/>
      <c r="EDY9" s="53"/>
      <c r="EDZ9" s="53"/>
      <c r="EEA9" s="53"/>
      <c r="EEB9" s="53"/>
      <c r="EEC9" s="53"/>
      <c r="EED9" s="53"/>
      <c r="EEE9" s="53"/>
      <c r="EEF9" s="53"/>
      <c r="EEG9" s="53"/>
      <c r="EEH9" s="53"/>
      <c r="EEI9" s="53"/>
      <c r="EEJ9" s="53"/>
      <c r="EEK9" s="53"/>
      <c r="EEL9" s="53"/>
      <c r="EEM9" s="53"/>
      <c r="EEN9" s="53"/>
      <c r="EEO9" s="53"/>
      <c r="EEP9" s="53"/>
      <c r="EEQ9" s="53"/>
      <c r="EER9" s="53"/>
      <c r="EES9" s="53"/>
      <c r="EET9" s="53"/>
      <c r="EEU9" s="53"/>
      <c r="EEV9" s="53"/>
      <c r="EEW9" s="53"/>
      <c r="EEX9" s="53"/>
      <c r="EEY9" s="53"/>
      <c r="EEZ9" s="53"/>
      <c r="EFA9" s="53"/>
      <c r="EFB9" s="53"/>
      <c r="EFC9" s="53"/>
      <c r="EFD9" s="53"/>
      <c r="EFE9" s="53"/>
      <c r="EFF9" s="53"/>
      <c r="EFG9" s="53"/>
      <c r="EFH9" s="53"/>
      <c r="EFI9" s="53"/>
      <c r="EFJ9" s="53"/>
      <c r="EFK9" s="53"/>
      <c r="EFL9" s="53"/>
      <c r="EFM9" s="53"/>
      <c r="EFN9" s="53"/>
      <c r="EFO9" s="53"/>
      <c r="EFP9" s="53"/>
      <c r="EFQ9" s="53"/>
      <c r="EFR9" s="53"/>
      <c r="EFS9" s="53"/>
      <c r="EFT9" s="53"/>
      <c r="EFU9" s="53"/>
      <c r="EFV9" s="53"/>
      <c r="EFW9" s="53"/>
      <c r="EFX9" s="53"/>
      <c r="EFY9" s="53"/>
      <c r="EFZ9" s="53"/>
      <c r="EGA9" s="53"/>
      <c r="EGB9" s="53"/>
      <c r="EGC9" s="53"/>
      <c r="EGD9" s="53"/>
      <c r="EGE9" s="53"/>
      <c r="EGF9" s="53"/>
      <c r="EGG9" s="53"/>
      <c r="EGH9" s="53"/>
      <c r="EGI9" s="53"/>
      <c r="EGJ9" s="53"/>
      <c r="EGK9" s="53"/>
      <c r="EGL9" s="53"/>
      <c r="EGM9" s="53"/>
      <c r="EGN9" s="53"/>
      <c r="EGO9" s="53"/>
      <c r="EGP9" s="53"/>
      <c r="EGQ9" s="53"/>
      <c r="EGR9" s="53"/>
      <c r="EGS9" s="53"/>
      <c r="EGT9" s="53"/>
      <c r="EGU9" s="53"/>
      <c r="EGV9" s="53"/>
      <c r="EGW9" s="53"/>
      <c r="EGX9" s="53"/>
      <c r="EGY9" s="53"/>
      <c r="EGZ9" s="53"/>
      <c r="EHA9" s="53"/>
      <c r="EHB9" s="53"/>
      <c r="EHC9" s="53"/>
      <c r="EHD9" s="53"/>
      <c r="EHE9" s="53"/>
      <c r="EHF9" s="53"/>
      <c r="EHG9" s="53"/>
      <c r="EHH9" s="53"/>
      <c r="EHI9" s="53"/>
      <c r="EHJ9" s="53"/>
      <c r="EHK9" s="53"/>
      <c r="EHL9" s="53"/>
      <c r="EHM9" s="53"/>
      <c r="EHN9" s="53"/>
      <c r="EHO9" s="53"/>
      <c r="EHP9" s="53"/>
      <c r="EHQ9" s="53"/>
      <c r="EHR9" s="53"/>
      <c r="EHS9" s="53"/>
      <c r="EHT9" s="53"/>
      <c r="EHU9" s="53"/>
      <c r="EHV9" s="53"/>
      <c r="EHW9" s="53"/>
      <c r="EHX9" s="53"/>
      <c r="EHY9" s="53"/>
      <c r="EHZ9" s="53"/>
      <c r="EIA9" s="53"/>
      <c r="EIB9" s="53"/>
      <c r="EIC9" s="53"/>
      <c r="EID9" s="53"/>
      <c r="EIE9" s="53"/>
      <c r="EIF9" s="53"/>
      <c r="EIG9" s="53"/>
      <c r="EIH9" s="53"/>
      <c r="EII9" s="53"/>
      <c r="EIJ9" s="53"/>
      <c r="EIK9" s="53"/>
      <c r="EIL9" s="53"/>
      <c r="EIM9" s="53"/>
      <c r="EIN9" s="53"/>
      <c r="EIO9" s="53"/>
      <c r="EIP9" s="53"/>
      <c r="EIQ9" s="53"/>
      <c r="EIR9" s="53"/>
      <c r="EIS9" s="53"/>
      <c r="EIT9" s="53"/>
      <c r="EIU9" s="53"/>
      <c r="EIV9" s="53"/>
      <c r="EIW9" s="53"/>
      <c r="EIX9" s="53"/>
      <c r="EIY9" s="53"/>
      <c r="EIZ9" s="53"/>
      <c r="EJA9" s="53"/>
      <c r="EJB9" s="53"/>
      <c r="EJC9" s="53"/>
      <c r="EJD9" s="53"/>
      <c r="EJE9" s="53"/>
      <c r="EJF9" s="53"/>
      <c r="EJG9" s="53"/>
      <c r="EJH9" s="53"/>
      <c r="EJI9" s="53"/>
      <c r="EJJ9" s="53"/>
      <c r="EJK9" s="53"/>
      <c r="EJL9" s="53"/>
      <c r="EJM9" s="53"/>
      <c r="EJN9" s="53"/>
      <c r="EJO9" s="53"/>
      <c r="EJP9" s="53"/>
      <c r="EJQ9" s="53"/>
      <c r="EJR9" s="53"/>
      <c r="EJS9" s="53"/>
      <c r="EJT9" s="53"/>
      <c r="EJU9" s="53"/>
      <c r="EJV9" s="53"/>
      <c r="EJW9" s="53"/>
      <c r="EJX9" s="53"/>
      <c r="EJY9" s="53"/>
      <c r="EJZ9" s="53"/>
      <c r="EKA9" s="53"/>
      <c r="EKB9" s="53"/>
      <c r="EKC9" s="53"/>
      <c r="EKD9" s="53"/>
      <c r="EKE9" s="53"/>
      <c r="EKF9" s="53"/>
      <c r="EKG9" s="53"/>
      <c r="EKH9" s="53"/>
      <c r="EKI9" s="53"/>
      <c r="EKJ9" s="53"/>
      <c r="EKK9" s="53"/>
      <c r="EKL9" s="53"/>
      <c r="EKM9" s="53"/>
      <c r="EKN9" s="53"/>
      <c r="EKO9" s="53"/>
      <c r="EKP9" s="53"/>
      <c r="EKQ9" s="53"/>
      <c r="EKR9" s="53"/>
      <c r="EKS9" s="53"/>
      <c r="EKT9" s="53"/>
      <c r="EKU9" s="53"/>
      <c r="EKV9" s="53"/>
      <c r="EKW9" s="53"/>
      <c r="EKX9" s="53"/>
      <c r="EKY9" s="53"/>
      <c r="EKZ9" s="53"/>
      <c r="ELA9" s="53"/>
      <c r="ELB9" s="53"/>
      <c r="ELC9" s="53"/>
      <c r="ELD9" s="53"/>
      <c r="ELE9" s="53"/>
      <c r="ELF9" s="53"/>
      <c r="ELG9" s="53"/>
      <c r="ELH9" s="53"/>
      <c r="ELI9" s="53"/>
      <c r="ELJ9" s="53"/>
      <c r="ELK9" s="53"/>
      <c r="ELL9" s="53"/>
      <c r="ELM9" s="53"/>
      <c r="ELN9" s="53"/>
      <c r="ELO9" s="53"/>
      <c r="ELP9" s="53"/>
      <c r="ELQ9" s="53"/>
      <c r="ELR9" s="53"/>
      <c r="ELS9" s="53"/>
      <c r="ELT9" s="53"/>
      <c r="ELU9" s="53"/>
      <c r="ELV9" s="53"/>
      <c r="ELW9" s="53"/>
      <c r="ELX9" s="53"/>
      <c r="ELY9" s="53"/>
      <c r="ELZ9" s="53"/>
      <c r="EMA9" s="53"/>
      <c r="EMB9" s="53"/>
      <c r="EMC9" s="53"/>
      <c r="EMD9" s="53"/>
      <c r="EME9" s="53"/>
      <c r="EMF9" s="53"/>
      <c r="EMG9" s="53"/>
      <c r="EMH9" s="53"/>
      <c r="EMI9" s="53"/>
      <c r="EMJ9" s="53"/>
      <c r="EMK9" s="53"/>
      <c r="EML9" s="53"/>
      <c r="EMM9" s="53"/>
      <c r="EMN9" s="53"/>
      <c r="EMO9" s="53"/>
      <c r="EMP9" s="53"/>
      <c r="EMQ9" s="53"/>
      <c r="EMR9" s="53"/>
      <c r="EMS9" s="53"/>
      <c r="EMT9" s="53"/>
      <c r="EMU9" s="53"/>
      <c r="EMV9" s="53"/>
      <c r="EMW9" s="53"/>
      <c r="EMX9" s="53"/>
      <c r="EMY9" s="53"/>
      <c r="EMZ9" s="53"/>
      <c r="ENA9" s="53"/>
      <c r="ENB9" s="53"/>
      <c r="ENC9" s="53"/>
      <c r="END9" s="53"/>
      <c r="ENE9" s="53"/>
      <c r="ENF9" s="53"/>
      <c r="ENG9" s="53"/>
      <c r="ENH9" s="53"/>
      <c r="ENI9" s="53"/>
      <c r="ENJ9" s="53"/>
      <c r="ENK9" s="53"/>
      <c r="ENL9" s="53"/>
      <c r="ENM9" s="53"/>
      <c r="ENN9" s="53"/>
      <c r="ENO9" s="53"/>
      <c r="ENP9" s="53"/>
      <c r="ENQ9" s="53"/>
      <c r="ENR9" s="53"/>
      <c r="ENS9" s="53"/>
      <c r="ENT9" s="53"/>
      <c r="ENU9" s="53"/>
      <c r="ENV9" s="53"/>
      <c r="ENW9" s="53"/>
      <c r="ENX9" s="53"/>
      <c r="ENY9" s="53"/>
      <c r="ENZ9" s="53"/>
      <c r="EOA9" s="53"/>
      <c r="EOB9" s="53"/>
      <c r="EOC9" s="53"/>
      <c r="EOD9" s="53"/>
      <c r="EOE9" s="53"/>
      <c r="EOF9" s="53"/>
      <c r="EOG9" s="53"/>
      <c r="EOH9" s="53"/>
      <c r="EOI9" s="53"/>
      <c r="EOJ9" s="53"/>
      <c r="EOK9" s="53"/>
      <c r="EOL9" s="53"/>
      <c r="EOM9" s="53"/>
      <c r="EON9" s="53"/>
      <c r="EOO9" s="53"/>
      <c r="EOP9" s="53"/>
      <c r="EOQ9" s="53"/>
      <c r="EOR9" s="53"/>
      <c r="EOS9" s="53"/>
      <c r="EOT9" s="53"/>
      <c r="EOU9" s="53"/>
      <c r="EOV9" s="53"/>
      <c r="EOW9" s="53"/>
      <c r="EOX9" s="53"/>
      <c r="EOY9" s="53"/>
      <c r="EOZ9" s="53"/>
      <c r="EPA9" s="53"/>
      <c r="EPB9" s="53"/>
      <c r="EPC9" s="53"/>
      <c r="EPD9" s="53"/>
      <c r="EPE9" s="53"/>
      <c r="EPF9" s="53"/>
      <c r="EPG9" s="53"/>
      <c r="EPH9" s="53"/>
      <c r="EPI9" s="53"/>
      <c r="EPJ9" s="53"/>
      <c r="EPK9" s="53"/>
      <c r="EPL9" s="53"/>
      <c r="EPM9" s="53"/>
      <c r="EPN9" s="53"/>
      <c r="EPO9" s="53"/>
      <c r="EPP9" s="53"/>
      <c r="EPQ9" s="53"/>
      <c r="EPR9" s="53"/>
      <c r="EPS9" s="53"/>
      <c r="EPT9" s="53"/>
      <c r="EPU9" s="53"/>
      <c r="EPV9" s="53"/>
      <c r="EPW9" s="53"/>
      <c r="EPX9" s="53"/>
      <c r="EPY9" s="53"/>
      <c r="EPZ9" s="53"/>
      <c r="EQA9" s="53"/>
      <c r="EQB9" s="53"/>
      <c r="EQC9" s="53"/>
      <c r="EQD9" s="53"/>
      <c r="EQE9" s="53"/>
      <c r="EQF9" s="53"/>
      <c r="EQG9" s="53"/>
      <c r="EQH9" s="53"/>
      <c r="EQI9" s="53"/>
      <c r="EQJ9" s="53"/>
      <c r="EQK9" s="53"/>
      <c r="EQL9" s="53"/>
      <c r="EQM9" s="53"/>
      <c r="EQN9" s="53"/>
      <c r="EQO9" s="53"/>
      <c r="EQP9" s="53"/>
      <c r="EQQ9" s="53"/>
      <c r="EQR9" s="53"/>
      <c r="EQS9" s="53"/>
      <c r="EQT9" s="53"/>
      <c r="EQU9" s="53"/>
      <c r="EQV9" s="53"/>
      <c r="EQW9" s="53"/>
      <c r="EQX9" s="53"/>
      <c r="EQY9" s="53"/>
      <c r="EQZ9" s="53"/>
      <c r="ERA9" s="53"/>
      <c r="ERB9" s="53"/>
      <c r="ERC9" s="53"/>
      <c r="ERD9" s="53"/>
      <c r="ERE9" s="53"/>
      <c r="ERF9" s="53"/>
      <c r="ERG9" s="53"/>
      <c r="ERH9" s="53"/>
      <c r="ERI9" s="53"/>
      <c r="ERJ9" s="53"/>
      <c r="ERK9" s="53"/>
      <c r="ERL9" s="53"/>
      <c r="ERM9" s="53"/>
      <c r="ERN9" s="53"/>
      <c r="ERO9" s="53"/>
      <c r="ERP9" s="53"/>
      <c r="ERQ9" s="53"/>
      <c r="ERR9" s="53"/>
      <c r="ERS9" s="53"/>
      <c r="ERT9" s="53"/>
      <c r="ERU9" s="53"/>
      <c r="ERV9" s="53"/>
      <c r="ERW9" s="53"/>
      <c r="ERX9" s="53"/>
      <c r="ERY9" s="53"/>
      <c r="ERZ9" s="53"/>
      <c r="ESA9" s="53"/>
      <c r="ESB9" s="53"/>
      <c r="ESC9" s="53"/>
      <c r="ESD9" s="53"/>
      <c r="ESE9" s="53"/>
      <c r="ESF9" s="53"/>
      <c r="ESG9" s="53"/>
      <c r="ESH9" s="53"/>
      <c r="ESI9" s="53"/>
      <c r="ESJ9" s="53"/>
      <c r="ESK9" s="53"/>
      <c r="ESL9" s="53"/>
      <c r="ESM9" s="53"/>
      <c r="ESN9" s="53"/>
      <c r="ESO9" s="53"/>
      <c r="ESP9" s="53"/>
      <c r="ESQ9" s="53"/>
      <c r="ESR9" s="53"/>
      <c r="ESS9" s="53"/>
      <c r="EST9" s="53"/>
      <c r="ESU9" s="53"/>
      <c r="ESV9" s="53"/>
      <c r="ESW9" s="53"/>
      <c r="ESX9" s="53"/>
      <c r="ESY9" s="53"/>
      <c r="ESZ9" s="53"/>
      <c r="ETA9" s="53"/>
      <c r="ETB9" s="53"/>
      <c r="ETC9" s="53"/>
      <c r="ETD9" s="53"/>
      <c r="ETE9" s="53"/>
      <c r="ETF9" s="53"/>
      <c r="ETG9" s="53"/>
      <c r="ETH9" s="53"/>
      <c r="ETI9" s="53"/>
      <c r="ETJ9" s="53"/>
      <c r="ETK9" s="53"/>
      <c r="ETL9" s="53"/>
      <c r="ETM9" s="53"/>
      <c r="ETN9" s="53"/>
      <c r="ETO9" s="53"/>
      <c r="ETP9" s="53"/>
      <c r="ETQ9" s="53"/>
      <c r="ETR9" s="53"/>
      <c r="ETS9" s="53"/>
      <c r="ETT9" s="53"/>
      <c r="ETU9" s="53"/>
      <c r="ETV9" s="53"/>
      <c r="ETW9" s="53"/>
      <c r="ETX9" s="53"/>
      <c r="ETY9" s="53"/>
      <c r="ETZ9" s="53"/>
      <c r="EUA9" s="53"/>
      <c r="EUB9" s="53"/>
      <c r="EUC9" s="53"/>
      <c r="EUD9" s="53"/>
      <c r="EUE9" s="53"/>
      <c r="EUF9" s="53"/>
      <c r="EUG9" s="53"/>
      <c r="EUH9" s="53"/>
      <c r="EUI9" s="53"/>
      <c r="EUJ9" s="53"/>
      <c r="EUK9" s="53"/>
      <c r="EUL9" s="53"/>
      <c r="EUM9" s="53"/>
      <c r="EUN9" s="53"/>
      <c r="EUO9" s="53"/>
      <c r="EUP9" s="53"/>
      <c r="EUQ9" s="53"/>
      <c r="EUR9" s="53"/>
      <c r="EUS9" s="53"/>
      <c r="EUT9" s="53"/>
      <c r="EUU9" s="53"/>
      <c r="EUV9" s="53"/>
      <c r="EUW9" s="53"/>
      <c r="EUX9" s="53"/>
      <c r="EUY9" s="53"/>
      <c r="EUZ9" s="53"/>
      <c r="EVA9" s="53"/>
      <c r="EVB9" s="53"/>
      <c r="EVC9" s="53"/>
      <c r="EVD9" s="53"/>
      <c r="EVE9" s="53"/>
      <c r="EVF9" s="53"/>
      <c r="EVG9" s="53"/>
      <c r="EVH9" s="53"/>
      <c r="EVI9" s="53"/>
      <c r="EVJ9" s="53"/>
      <c r="EVK9" s="53"/>
      <c r="EVL9" s="53"/>
      <c r="EVM9" s="53"/>
      <c r="EVN9" s="53"/>
      <c r="EVO9" s="53"/>
      <c r="EVP9" s="53"/>
      <c r="EVQ9" s="53"/>
      <c r="EVR9" s="53"/>
      <c r="EVS9" s="53"/>
      <c r="EVT9" s="53"/>
      <c r="EVU9" s="53"/>
      <c r="EVV9" s="53"/>
      <c r="EVW9" s="53"/>
      <c r="EVX9" s="53"/>
      <c r="EVY9" s="53"/>
      <c r="EVZ9" s="53"/>
      <c r="EWA9" s="53"/>
      <c r="EWB9" s="53"/>
      <c r="EWC9" s="53"/>
      <c r="EWD9" s="53"/>
      <c r="EWE9" s="53"/>
      <c r="EWF9" s="53"/>
      <c r="EWG9" s="53"/>
      <c r="EWH9" s="53"/>
      <c r="EWI9" s="53"/>
      <c r="EWJ9" s="53"/>
      <c r="EWK9" s="53"/>
      <c r="EWL9" s="53"/>
      <c r="EWM9" s="53"/>
      <c r="EWN9" s="53"/>
      <c r="EWO9" s="53"/>
      <c r="EWP9" s="53"/>
      <c r="EWQ9" s="53"/>
      <c r="EWR9" s="53"/>
      <c r="EWS9" s="53"/>
      <c r="EWT9" s="53"/>
      <c r="EWU9" s="53"/>
      <c r="EWV9" s="53"/>
      <c r="EWW9" s="53"/>
      <c r="EWX9" s="53"/>
      <c r="EWY9" s="53"/>
      <c r="EWZ9" s="53"/>
      <c r="EXA9" s="53"/>
      <c r="EXB9" s="53"/>
      <c r="EXC9" s="53"/>
      <c r="EXD9" s="53"/>
      <c r="EXE9" s="53"/>
      <c r="EXF9" s="53"/>
      <c r="EXG9" s="53"/>
      <c r="EXH9" s="53"/>
      <c r="EXI9" s="53"/>
      <c r="EXJ9" s="53"/>
      <c r="EXK9" s="53"/>
      <c r="EXL9" s="53"/>
      <c r="EXM9" s="53"/>
      <c r="EXN9" s="53"/>
      <c r="EXO9" s="53"/>
      <c r="EXP9" s="53"/>
      <c r="EXQ9" s="53"/>
      <c r="EXR9" s="53"/>
      <c r="EXS9" s="53"/>
      <c r="EXT9" s="53"/>
      <c r="EXU9" s="53"/>
      <c r="EXV9" s="53"/>
      <c r="EXW9" s="53"/>
      <c r="EXX9" s="53"/>
      <c r="EXY9" s="53"/>
      <c r="EXZ9" s="53"/>
      <c r="EYA9" s="53"/>
      <c r="EYB9" s="53"/>
      <c r="EYC9" s="53"/>
      <c r="EYD9" s="53"/>
      <c r="EYE9" s="53"/>
      <c r="EYF9" s="53"/>
      <c r="EYG9" s="53"/>
      <c r="EYH9" s="53"/>
      <c r="EYI9" s="53"/>
      <c r="EYJ9" s="53"/>
      <c r="EYK9" s="53"/>
      <c r="EYL9" s="53"/>
      <c r="EYM9" s="53"/>
      <c r="EYN9" s="53"/>
      <c r="EYO9" s="53"/>
      <c r="EYP9" s="53"/>
      <c r="EYQ9" s="53"/>
      <c r="EYR9" s="53"/>
      <c r="EYS9" s="53"/>
      <c r="EYT9" s="53"/>
      <c r="EYU9" s="53"/>
      <c r="EYV9" s="53"/>
      <c r="EYW9" s="53"/>
      <c r="EYX9" s="53"/>
      <c r="EYY9" s="53"/>
      <c r="EYZ9" s="53"/>
      <c r="EZA9" s="53"/>
      <c r="EZB9" s="53"/>
      <c r="EZC9" s="53"/>
      <c r="EZD9" s="53"/>
      <c r="EZE9" s="53"/>
      <c r="EZF9" s="53"/>
      <c r="EZG9" s="53"/>
      <c r="EZH9" s="53"/>
      <c r="EZI9" s="53"/>
      <c r="EZJ9" s="53"/>
      <c r="EZK9" s="53"/>
      <c r="EZL9" s="53"/>
      <c r="EZM9" s="53"/>
      <c r="EZN9" s="53"/>
      <c r="EZO9" s="53"/>
      <c r="EZP9" s="53"/>
      <c r="EZQ9" s="53"/>
      <c r="EZR9" s="53"/>
      <c r="EZS9" s="53"/>
      <c r="EZT9" s="53"/>
      <c r="EZU9" s="53"/>
      <c r="EZV9" s="53"/>
      <c r="EZW9" s="53"/>
      <c r="EZX9" s="53"/>
      <c r="EZY9" s="53"/>
      <c r="EZZ9" s="53"/>
      <c r="FAA9" s="53"/>
      <c r="FAB9" s="53"/>
      <c r="FAC9" s="53"/>
      <c r="FAD9" s="53"/>
      <c r="FAE9" s="53"/>
      <c r="FAF9" s="53"/>
      <c r="FAG9" s="53"/>
      <c r="FAH9" s="53"/>
      <c r="FAI9" s="53"/>
      <c r="FAJ9" s="53"/>
      <c r="FAK9" s="53"/>
      <c r="FAL9" s="53"/>
      <c r="FAM9" s="53"/>
      <c r="FAN9" s="53"/>
      <c r="FAO9" s="53"/>
      <c r="FAP9" s="53"/>
      <c r="FAQ9" s="53"/>
      <c r="FAR9" s="53"/>
      <c r="FAS9" s="53"/>
      <c r="FAT9" s="53"/>
      <c r="FAU9" s="53"/>
      <c r="FAV9" s="53"/>
      <c r="FAW9" s="53"/>
      <c r="FAX9" s="53"/>
      <c r="FAY9" s="53"/>
      <c r="FAZ9" s="53"/>
      <c r="FBA9" s="53"/>
      <c r="FBB9" s="53"/>
      <c r="FBC9" s="53"/>
      <c r="FBD9" s="53"/>
      <c r="FBE9" s="53"/>
      <c r="FBF9" s="53"/>
      <c r="FBG9" s="53"/>
      <c r="FBH9" s="53"/>
      <c r="FBI9" s="53"/>
      <c r="FBJ9" s="53"/>
      <c r="FBK9" s="53"/>
      <c r="FBL9" s="53"/>
      <c r="FBM9" s="53"/>
      <c r="FBN9" s="53"/>
      <c r="FBO9" s="53"/>
      <c r="FBP9" s="53"/>
      <c r="FBQ9" s="53"/>
      <c r="FBR9" s="53"/>
      <c r="FBS9" s="53"/>
      <c r="FBT9" s="53"/>
      <c r="FBU9" s="53"/>
      <c r="FBV9" s="53"/>
      <c r="FBW9" s="53"/>
      <c r="FBX9" s="53"/>
      <c r="FBY9" s="53"/>
      <c r="FBZ9" s="53"/>
      <c r="FCA9" s="53"/>
      <c r="FCB9" s="53"/>
      <c r="FCC9" s="53"/>
      <c r="FCD9" s="53"/>
      <c r="FCE9" s="53"/>
      <c r="FCF9" s="53"/>
      <c r="FCG9" s="53"/>
      <c r="FCH9" s="53"/>
      <c r="FCI9" s="53"/>
      <c r="FCJ9" s="53"/>
      <c r="FCK9" s="53"/>
      <c r="FCL9" s="53"/>
      <c r="FCM9" s="53"/>
      <c r="FCN9" s="53"/>
      <c r="FCO9" s="53"/>
      <c r="FCP9" s="53"/>
      <c r="FCQ9" s="53"/>
      <c r="FCR9" s="53"/>
      <c r="FCS9" s="53"/>
      <c r="FCT9" s="53"/>
      <c r="FCU9" s="53"/>
      <c r="FCV9" s="53"/>
      <c r="FCW9" s="53"/>
      <c r="FCX9" s="53"/>
      <c r="FCY9" s="53"/>
      <c r="FCZ9" s="53"/>
      <c r="FDA9" s="53"/>
      <c r="FDB9" s="53"/>
      <c r="FDC9" s="53"/>
      <c r="FDD9" s="53"/>
      <c r="FDE9" s="53"/>
      <c r="FDF9" s="53"/>
      <c r="FDG9" s="53"/>
      <c r="FDH9" s="53"/>
      <c r="FDI9" s="53"/>
      <c r="FDJ9" s="53"/>
      <c r="FDK9" s="53"/>
      <c r="FDL9" s="53"/>
      <c r="FDM9" s="53"/>
      <c r="FDN9" s="53"/>
      <c r="FDO9" s="53"/>
      <c r="FDP9" s="53"/>
      <c r="FDQ9" s="53"/>
      <c r="FDR9" s="53"/>
      <c r="FDS9" s="53"/>
      <c r="FDT9" s="53"/>
      <c r="FDU9" s="53"/>
      <c r="FDV9" s="53"/>
      <c r="FDW9" s="53"/>
      <c r="FDX9" s="53"/>
      <c r="FDY9" s="53"/>
      <c r="FDZ9" s="53"/>
      <c r="FEA9" s="53"/>
      <c r="FEB9" s="53"/>
      <c r="FEC9" s="53"/>
      <c r="FED9" s="53"/>
      <c r="FEE9" s="53"/>
      <c r="FEF9" s="53"/>
      <c r="FEG9" s="53"/>
      <c r="FEH9" s="53"/>
      <c r="FEI9" s="53"/>
      <c r="FEJ9" s="53"/>
      <c r="FEK9" s="53"/>
      <c r="FEL9" s="53"/>
      <c r="FEM9" s="53"/>
      <c r="FEN9" s="53"/>
      <c r="FEO9" s="53"/>
      <c r="FEP9" s="53"/>
      <c r="FEQ9" s="53"/>
      <c r="FER9" s="53"/>
      <c r="FES9" s="53"/>
      <c r="FET9" s="53"/>
      <c r="FEU9" s="53"/>
      <c r="FEV9" s="53"/>
      <c r="FEW9" s="53"/>
      <c r="FEX9" s="53"/>
      <c r="FEY9" s="53"/>
      <c r="FEZ9" s="53"/>
      <c r="FFA9" s="53"/>
      <c r="FFB9" s="53"/>
      <c r="FFC9" s="53"/>
      <c r="FFD9" s="53"/>
      <c r="FFE9" s="53"/>
      <c r="FFF9" s="53"/>
      <c r="FFG9" s="53"/>
      <c r="FFH9" s="53"/>
      <c r="FFI9" s="53"/>
      <c r="FFJ9" s="53"/>
      <c r="FFK9" s="53"/>
      <c r="FFL9" s="53"/>
      <c r="FFM9" s="53"/>
      <c r="FFN9" s="53"/>
      <c r="FFO9" s="53"/>
      <c r="FFP9" s="53"/>
      <c r="FFQ9" s="53"/>
      <c r="FFR9" s="53"/>
      <c r="FFS9" s="53"/>
      <c r="FFT9" s="53"/>
      <c r="FFU9" s="53"/>
      <c r="FFV9" s="53"/>
      <c r="FFW9" s="53"/>
      <c r="FFX9" s="53"/>
      <c r="FFY9" s="53"/>
      <c r="FFZ9" s="53"/>
      <c r="FGA9" s="53"/>
      <c r="FGB9" s="53"/>
      <c r="FGC9" s="53"/>
      <c r="FGD9" s="53"/>
      <c r="FGE9" s="53"/>
      <c r="FGF9" s="53"/>
      <c r="FGG9" s="53"/>
      <c r="FGH9" s="53"/>
      <c r="FGI9" s="53"/>
      <c r="FGJ9" s="53"/>
      <c r="FGK9" s="53"/>
      <c r="FGL9" s="53"/>
      <c r="FGM9" s="53"/>
      <c r="FGN9" s="53"/>
      <c r="FGO9" s="53"/>
      <c r="FGP9" s="53"/>
      <c r="FGQ9" s="53"/>
      <c r="FGR9" s="53"/>
      <c r="FGS9" s="53"/>
      <c r="FGT9" s="53"/>
      <c r="FGU9" s="53"/>
      <c r="FGV9" s="53"/>
      <c r="FGW9" s="53"/>
      <c r="FGX9" s="53"/>
      <c r="FGY9" s="53"/>
      <c r="FGZ9" s="53"/>
      <c r="FHA9" s="53"/>
      <c r="FHB9" s="53"/>
      <c r="FHC9" s="53"/>
      <c r="FHD9" s="53"/>
      <c r="FHE9" s="53"/>
      <c r="FHF9" s="53"/>
      <c r="FHG9" s="53"/>
      <c r="FHH9" s="53"/>
      <c r="FHI9" s="53"/>
      <c r="FHJ9" s="53"/>
      <c r="FHK9" s="53"/>
      <c r="FHL9" s="53"/>
      <c r="FHM9" s="53"/>
      <c r="FHN9" s="53"/>
      <c r="FHO9" s="53"/>
      <c r="FHP9" s="53"/>
      <c r="FHQ9" s="53"/>
      <c r="FHR9" s="53"/>
      <c r="FHS9" s="53"/>
      <c r="FHT9" s="53"/>
      <c r="FHU9" s="53"/>
      <c r="FHV9" s="53"/>
      <c r="FHW9" s="53"/>
      <c r="FHX9" s="53"/>
      <c r="FHY9" s="53"/>
      <c r="FHZ9" s="53"/>
      <c r="FIA9" s="53"/>
      <c r="FIB9" s="53"/>
      <c r="FIC9" s="53"/>
      <c r="FID9" s="53"/>
      <c r="FIE9" s="53"/>
      <c r="FIF9" s="53"/>
      <c r="FIG9" s="53"/>
      <c r="FIH9" s="53"/>
      <c r="FII9" s="53"/>
      <c r="FIJ9" s="53"/>
      <c r="FIK9" s="53"/>
      <c r="FIL9" s="53"/>
      <c r="FIM9" s="53"/>
      <c r="FIN9" s="53"/>
      <c r="FIO9" s="53"/>
      <c r="FIP9" s="53"/>
      <c r="FIQ9" s="53"/>
      <c r="FIR9" s="53"/>
      <c r="FIS9" s="53"/>
      <c r="FIT9" s="53"/>
      <c r="FIU9" s="53"/>
      <c r="FIV9" s="53"/>
      <c r="FIW9" s="53"/>
      <c r="FIX9" s="53"/>
      <c r="FIY9" s="53"/>
      <c r="FIZ9" s="53"/>
      <c r="FJA9" s="53"/>
      <c r="FJB9" s="53"/>
      <c r="FJC9" s="53"/>
      <c r="FJD9" s="53"/>
      <c r="FJE9" s="53"/>
      <c r="FJF9" s="53"/>
      <c r="FJG9" s="53"/>
      <c r="FJH9" s="53"/>
      <c r="FJI9" s="53"/>
      <c r="FJJ9" s="53"/>
      <c r="FJK9" s="53"/>
      <c r="FJL9" s="53"/>
      <c r="FJM9" s="53"/>
      <c r="FJN9" s="53"/>
      <c r="FJO9" s="53"/>
      <c r="FJP9" s="53"/>
      <c r="FJQ9" s="53"/>
      <c r="FJR9" s="53"/>
      <c r="FJS9" s="53"/>
      <c r="FJT9" s="53"/>
      <c r="FJU9" s="53"/>
      <c r="FJV9" s="53"/>
      <c r="FJW9" s="53"/>
      <c r="FJX9" s="53"/>
      <c r="FJY9" s="53"/>
      <c r="FJZ9" s="53"/>
      <c r="FKA9" s="53"/>
      <c r="FKB9" s="53"/>
      <c r="FKC9" s="53"/>
      <c r="FKD9" s="53"/>
      <c r="FKE9" s="53"/>
      <c r="FKF9" s="53"/>
      <c r="FKG9" s="53"/>
      <c r="FKH9" s="53"/>
      <c r="FKI9" s="53"/>
      <c r="FKJ9" s="53"/>
      <c r="FKK9" s="53"/>
      <c r="FKL9" s="53"/>
      <c r="FKM9" s="53"/>
      <c r="FKN9" s="53"/>
      <c r="FKO9" s="53"/>
      <c r="FKP9" s="53"/>
      <c r="FKQ9" s="53"/>
      <c r="FKR9" s="53"/>
      <c r="FKS9" s="53"/>
      <c r="FKT9" s="53"/>
      <c r="FKU9" s="53"/>
      <c r="FKV9" s="53"/>
      <c r="FKW9" s="53"/>
      <c r="FKX9" s="53"/>
      <c r="FKY9" s="53"/>
      <c r="FKZ9" s="53"/>
      <c r="FLA9" s="53"/>
      <c r="FLB9" s="53"/>
      <c r="FLC9" s="53"/>
      <c r="FLD9" s="53"/>
      <c r="FLE9" s="53"/>
      <c r="FLF9" s="53"/>
      <c r="FLG9" s="53"/>
      <c r="FLH9" s="53"/>
      <c r="FLI9" s="53"/>
      <c r="FLJ9" s="53"/>
      <c r="FLK9" s="53"/>
      <c r="FLL9" s="53"/>
      <c r="FLM9" s="53"/>
      <c r="FLN9" s="53"/>
      <c r="FLO9" s="53"/>
      <c r="FLP9" s="53"/>
      <c r="FLQ9" s="53"/>
      <c r="FLR9" s="53"/>
      <c r="FLS9" s="53"/>
      <c r="FLT9" s="53"/>
      <c r="FLU9" s="53"/>
      <c r="FLV9" s="53"/>
      <c r="FLW9" s="53"/>
      <c r="FLX9" s="53"/>
      <c r="FLY9" s="53"/>
      <c r="FLZ9" s="53"/>
      <c r="FMA9" s="53"/>
      <c r="FMB9" s="53"/>
      <c r="FMC9" s="53"/>
      <c r="FMD9" s="53"/>
      <c r="FME9" s="53"/>
      <c r="FMF9" s="53"/>
      <c r="FMG9" s="53"/>
      <c r="FMH9" s="53"/>
      <c r="FMI9" s="53"/>
      <c r="FMJ9" s="53"/>
      <c r="FMK9" s="53"/>
      <c r="FML9" s="53"/>
      <c r="FMM9" s="53"/>
      <c r="FMN9" s="53"/>
      <c r="FMO9" s="53"/>
      <c r="FMP9" s="53"/>
      <c r="FMQ9" s="53"/>
      <c r="FMR9" s="53"/>
      <c r="FMS9" s="53"/>
      <c r="FMT9" s="53"/>
      <c r="FMU9" s="53"/>
      <c r="FMV9" s="53"/>
      <c r="FMW9" s="53"/>
      <c r="FMX9" s="53"/>
      <c r="FMY9" s="53"/>
      <c r="FMZ9" s="53"/>
      <c r="FNA9" s="53"/>
      <c r="FNB9" s="53"/>
      <c r="FNC9" s="53"/>
      <c r="FND9" s="53"/>
      <c r="FNE9" s="53"/>
      <c r="FNF9" s="53"/>
      <c r="FNG9" s="53"/>
      <c r="FNH9" s="53"/>
      <c r="FNI9" s="53"/>
      <c r="FNJ9" s="53"/>
      <c r="FNK9" s="53"/>
      <c r="FNL9" s="53"/>
      <c r="FNM9" s="53"/>
      <c r="FNN9" s="53"/>
      <c r="FNO9" s="53"/>
      <c r="FNP9" s="53"/>
      <c r="FNQ9" s="53"/>
      <c r="FNR9" s="53"/>
      <c r="FNS9" s="53"/>
      <c r="FNT9" s="53"/>
      <c r="FNU9" s="53"/>
      <c r="FNV9" s="53"/>
      <c r="FNW9" s="53"/>
      <c r="FNX9" s="53"/>
      <c r="FNY9" s="53"/>
      <c r="FNZ9" s="53"/>
      <c r="FOA9" s="53"/>
      <c r="FOB9" s="53"/>
      <c r="FOC9" s="53"/>
      <c r="FOD9" s="53"/>
      <c r="FOE9" s="53"/>
      <c r="FOF9" s="53"/>
      <c r="FOG9" s="53"/>
      <c r="FOH9" s="53"/>
      <c r="FOI9" s="53"/>
      <c r="FOJ9" s="53"/>
      <c r="FOK9" s="53"/>
      <c r="FOL9" s="53"/>
      <c r="FOM9" s="53"/>
      <c r="FON9" s="53"/>
      <c r="FOO9" s="53"/>
      <c r="FOP9" s="53"/>
      <c r="FOQ9" s="53"/>
      <c r="FOR9" s="53"/>
      <c r="FOS9" s="53"/>
      <c r="FOT9" s="53"/>
      <c r="FOU9" s="53"/>
      <c r="FOV9" s="53"/>
      <c r="FOW9" s="53"/>
      <c r="FOX9" s="53"/>
      <c r="FOY9" s="53"/>
      <c r="FOZ9" s="53"/>
      <c r="FPA9" s="53"/>
      <c r="FPB9" s="53"/>
      <c r="FPC9" s="53"/>
      <c r="FPD9" s="53"/>
      <c r="FPE9" s="53"/>
      <c r="FPF9" s="53"/>
      <c r="FPG9" s="53"/>
      <c r="FPH9" s="53"/>
      <c r="FPI9" s="53"/>
      <c r="FPJ9" s="53"/>
      <c r="FPK9" s="53"/>
      <c r="FPL9" s="53"/>
      <c r="FPM9" s="53"/>
      <c r="FPN9" s="53"/>
      <c r="FPO9" s="53"/>
      <c r="FPP9" s="53"/>
      <c r="FPQ9" s="53"/>
      <c r="FPR9" s="53"/>
      <c r="FPS9" s="53"/>
      <c r="FPT9" s="53"/>
      <c r="FPU9" s="53"/>
      <c r="FPV9" s="53"/>
      <c r="FPW9" s="53"/>
      <c r="FPX9" s="53"/>
      <c r="FPY9" s="53"/>
      <c r="FPZ9" s="53"/>
      <c r="FQA9" s="53"/>
      <c r="FQB9" s="53"/>
      <c r="FQC9" s="53"/>
      <c r="FQD9" s="53"/>
      <c r="FQE9" s="53"/>
      <c r="FQF9" s="53"/>
      <c r="FQG9" s="53"/>
      <c r="FQH9" s="53"/>
      <c r="FQI9" s="53"/>
      <c r="FQJ9" s="53"/>
      <c r="FQK9" s="53"/>
      <c r="FQL9" s="53"/>
      <c r="FQM9" s="53"/>
      <c r="FQN9" s="53"/>
      <c r="FQO9" s="53"/>
      <c r="FQP9" s="53"/>
      <c r="FQQ9" s="53"/>
      <c r="FQR9" s="53"/>
      <c r="FQS9" s="53"/>
      <c r="FQT9" s="53"/>
      <c r="FQU9" s="53"/>
      <c r="FQV9" s="53"/>
      <c r="FQW9" s="53"/>
      <c r="FQX9" s="53"/>
      <c r="FQY9" s="53"/>
      <c r="FQZ9" s="53"/>
      <c r="FRA9" s="53"/>
      <c r="FRB9" s="53"/>
      <c r="FRC9" s="53"/>
      <c r="FRD9" s="53"/>
      <c r="FRE9" s="53"/>
      <c r="FRF9" s="53"/>
      <c r="FRG9" s="53"/>
      <c r="FRH9" s="53"/>
      <c r="FRI9" s="53"/>
      <c r="FRJ9" s="53"/>
      <c r="FRK9" s="53"/>
      <c r="FRL9" s="53"/>
      <c r="FRM9" s="53"/>
      <c r="FRN9" s="53"/>
      <c r="FRO9" s="53"/>
      <c r="FRP9" s="53"/>
      <c r="FRQ9" s="53"/>
      <c r="FRR9" s="53"/>
      <c r="FRS9" s="53"/>
      <c r="FRT9" s="53"/>
      <c r="FRU9" s="53"/>
      <c r="FRV9" s="53"/>
      <c r="FRW9" s="53"/>
      <c r="FRX9" s="53"/>
      <c r="FRY9" s="53"/>
      <c r="FRZ9" s="53"/>
      <c r="FSA9" s="53"/>
      <c r="FSB9" s="53"/>
      <c r="FSC9" s="53"/>
      <c r="FSD9" s="53"/>
      <c r="FSE9" s="53"/>
      <c r="FSF9" s="53"/>
      <c r="FSG9" s="53"/>
      <c r="FSH9" s="53"/>
      <c r="FSI9" s="53"/>
      <c r="FSJ9" s="53"/>
      <c r="FSK9" s="53"/>
      <c r="FSL9" s="53"/>
      <c r="FSM9" s="53"/>
      <c r="FSN9" s="53"/>
      <c r="FSO9" s="53"/>
      <c r="FSP9" s="53"/>
      <c r="FSQ9" s="53"/>
      <c r="FSR9" s="53"/>
      <c r="FSS9" s="53"/>
      <c r="FST9" s="53"/>
      <c r="FSU9" s="53"/>
      <c r="FSV9" s="53"/>
      <c r="FSW9" s="53"/>
      <c r="FSX9" s="53"/>
      <c r="FSY9" s="53"/>
      <c r="FSZ9" s="53"/>
      <c r="FTA9" s="53"/>
      <c r="FTB9" s="53"/>
      <c r="FTC9" s="53"/>
      <c r="FTD9" s="53"/>
      <c r="FTE9" s="53"/>
      <c r="FTF9" s="53"/>
      <c r="FTG9" s="53"/>
      <c r="FTH9" s="53"/>
      <c r="FTI9" s="53"/>
      <c r="FTJ9" s="53"/>
      <c r="FTK9" s="53"/>
      <c r="FTL9" s="53"/>
      <c r="FTM9" s="53"/>
      <c r="FTN9" s="53"/>
      <c r="FTO9" s="53"/>
      <c r="FTP9" s="53"/>
      <c r="FTQ9" s="53"/>
      <c r="FTR9" s="53"/>
      <c r="FTS9" s="53"/>
      <c r="FTT9" s="53"/>
      <c r="FTU9" s="53"/>
      <c r="FTV9" s="53"/>
      <c r="FTW9" s="53"/>
      <c r="FTX9" s="53"/>
      <c r="FTY9" s="53"/>
      <c r="FTZ9" s="53"/>
      <c r="FUA9" s="53"/>
      <c r="FUB9" s="53"/>
      <c r="FUC9" s="53"/>
      <c r="FUD9" s="53"/>
      <c r="FUE9" s="53"/>
      <c r="FUF9" s="53"/>
      <c r="FUG9" s="53"/>
      <c r="FUH9" s="53"/>
      <c r="FUI9" s="53"/>
      <c r="FUJ9" s="53"/>
      <c r="FUK9" s="53"/>
      <c r="FUL9" s="53"/>
      <c r="FUM9" s="53"/>
      <c r="FUN9" s="53"/>
      <c r="FUO9" s="53"/>
      <c r="FUP9" s="53"/>
      <c r="FUQ9" s="53"/>
      <c r="FUR9" s="53"/>
      <c r="FUS9" s="53"/>
      <c r="FUT9" s="53"/>
      <c r="FUU9" s="53"/>
      <c r="FUV9" s="53"/>
      <c r="FUW9" s="53"/>
      <c r="FUX9" s="53"/>
      <c r="FUY9" s="53"/>
      <c r="FUZ9" s="53"/>
      <c r="FVA9" s="53"/>
      <c r="FVB9" s="53"/>
      <c r="FVC9" s="53"/>
      <c r="FVD9" s="53"/>
      <c r="FVE9" s="53"/>
      <c r="FVF9" s="53"/>
      <c r="FVG9" s="53"/>
      <c r="FVH9" s="53"/>
      <c r="FVI9" s="53"/>
      <c r="FVJ9" s="53"/>
      <c r="FVK9" s="53"/>
      <c r="FVL9" s="53"/>
      <c r="FVM9" s="53"/>
      <c r="FVN9" s="53"/>
      <c r="FVO9" s="53"/>
      <c r="FVP9" s="53"/>
      <c r="FVQ9" s="53"/>
      <c r="FVR9" s="53"/>
      <c r="FVS9" s="53"/>
      <c r="FVT9" s="53"/>
      <c r="FVU9" s="53"/>
      <c r="FVV9" s="53"/>
      <c r="FVW9" s="53"/>
      <c r="FVX9" s="53"/>
      <c r="FVY9" s="53"/>
      <c r="FVZ9" s="53"/>
      <c r="FWA9" s="53"/>
      <c r="FWB9" s="53"/>
      <c r="FWC9" s="53"/>
      <c r="FWD9" s="53"/>
      <c r="FWE9" s="53"/>
      <c r="FWF9" s="53"/>
      <c r="FWG9" s="53"/>
      <c r="FWH9" s="53"/>
      <c r="FWI9" s="53"/>
      <c r="FWJ9" s="53"/>
      <c r="FWK9" s="53"/>
      <c r="FWL9" s="53"/>
      <c r="FWM9" s="53"/>
      <c r="FWN9" s="53"/>
      <c r="FWO9" s="53"/>
      <c r="FWP9" s="53"/>
      <c r="FWQ9" s="53"/>
      <c r="FWR9" s="53"/>
      <c r="FWS9" s="53"/>
      <c r="FWT9" s="53"/>
      <c r="FWU9" s="53"/>
      <c r="FWV9" s="53"/>
      <c r="FWW9" s="53"/>
      <c r="FWX9" s="53"/>
      <c r="FWY9" s="53"/>
      <c r="FWZ9" s="53"/>
      <c r="FXA9" s="53"/>
      <c r="FXB9" s="53"/>
      <c r="FXC9" s="53"/>
      <c r="FXD9" s="53"/>
      <c r="FXE9" s="53"/>
      <c r="FXF9" s="53"/>
      <c r="FXG9" s="53"/>
      <c r="FXH9" s="53"/>
      <c r="FXI9" s="53"/>
      <c r="FXJ9" s="53"/>
      <c r="FXK9" s="53"/>
      <c r="FXL9" s="53"/>
      <c r="FXM9" s="53"/>
      <c r="FXN9" s="53"/>
      <c r="FXO9" s="53"/>
      <c r="FXP9" s="53"/>
      <c r="FXQ9" s="53"/>
      <c r="FXR9" s="53"/>
      <c r="FXS9" s="53"/>
      <c r="FXT9" s="53"/>
      <c r="FXU9" s="53"/>
      <c r="FXV9" s="53"/>
      <c r="FXW9" s="53"/>
      <c r="FXX9" s="53"/>
      <c r="FXY9" s="53"/>
      <c r="FXZ9" s="53"/>
      <c r="FYA9" s="53"/>
      <c r="FYB9" s="53"/>
      <c r="FYC9" s="53"/>
      <c r="FYD9" s="53"/>
      <c r="FYE9" s="53"/>
      <c r="FYF9" s="53"/>
      <c r="FYG9" s="53"/>
      <c r="FYH9" s="53"/>
      <c r="FYI9" s="53"/>
      <c r="FYJ9" s="53"/>
      <c r="FYK9" s="53"/>
      <c r="FYL9" s="53"/>
      <c r="FYM9" s="53"/>
      <c r="FYN9" s="53"/>
      <c r="FYO9" s="53"/>
      <c r="FYP9" s="53"/>
      <c r="FYQ9" s="53"/>
      <c r="FYR9" s="53"/>
      <c r="FYS9" s="53"/>
      <c r="FYT9" s="53"/>
      <c r="FYU9" s="53"/>
      <c r="FYV9" s="53"/>
      <c r="FYW9" s="53"/>
      <c r="FYX9" s="53"/>
      <c r="FYY9" s="53"/>
      <c r="FYZ9" s="53"/>
      <c r="FZA9" s="53"/>
      <c r="FZB9" s="53"/>
      <c r="FZC9" s="53"/>
      <c r="FZD9" s="53"/>
      <c r="FZE9" s="53"/>
      <c r="FZF9" s="53"/>
      <c r="FZG9" s="53"/>
      <c r="FZH9" s="53"/>
      <c r="FZI9" s="53"/>
      <c r="FZJ9" s="53"/>
      <c r="FZK9" s="53"/>
      <c r="FZL9" s="53"/>
      <c r="FZM9" s="53"/>
      <c r="FZN9" s="53"/>
      <c r="FZO9" s="53"/>
      <c r="FZP9" s="53"/>
      <c r="FZQ9" s="53"/>
      <c r="FZR9" s="53"/>
      <c r="FZS9" s="53"/>
      <c r="FZT9" s="53"/>
      <c r="FZU9" s="53"/>
      <c r="FZV9" s="53"/>
      <c r="FZW9" s="53"/>
      <c r="FZX9" s="53"/>
      <c r="FZY9" s="53"/>
      <c r="FZZ9" s="53"/>
      <c r="GAA9" s="53"/>
      <c r="GAB9" s="53"/>
      <c r="GAC9" s="53"/>
      <c r="GAD9" s="53"/>
      <c r="GAE9" s="53"/>
      <c r="GAF9" s="53"/>
      <c r="GAG9" s="53"/>
      <c r="GAH9" s="53"/>
      <c r="GAI9" s="53"/>
      <c r="GAJ9" s="53"/>
      <c r="GAK9" s="53"/>
      <c r="GAL9" s="53"/>
      <c r="GAM9" s="53"/>
      <c r="GAN9" s="53"/>
      <c r="GAO9" s="53"/>
      <c r="GAP9" s="53"/>
      <c r="GAQ9" s="53"/>
      <c r="GAR9" s="53"/>
      <c r="GAS9" s="53"/>
      <c r="GAT9" s="53"/>
      <c r="GAU9" s="53"/>
      <c r="GAV9" s="53"/>
      <c r="GAW9" s="53"/>
      <c r="GAX9" s="53"/>
      <c r="GAY9" s="53"/>
      <c r="GAZ9" s="53"/>
      <c r="GBA9" s="53"/>
      <c r="GBB9" s="53"/>
      <c r="GBC9" s="53"/>
      <c r="GBD9" s="53"/>
      <c r="GBE9" s="53"/>
      <c r="GBF9" s="53"/>
      <c r="GBG9" s="53"/>
      <c r="GBH9" s="53"/>
      <c r="GBI9" s="53"/>
      <c r="GBJ9" s="53"/>
      <c r="GBK9" s="53"/>
      <c r="GBL9" s="53"/>
      <c r="GBM9" s="53"/>
      <c r="GBN9" s="53"/>
      <c r="GBO9" s="53"/>
      <c r="GBP9" s="53"/>
      <c r="GBQ9" s="53"/>
      <c r="GBR9" s="53"/>
      <c r="GBS9" s="53"/>
      <c r="GBT9" s="53"/>
      <c r="GBU9" s="53"/>
      <c r="GBV9" s="53"/>
      <c r="GBW9" s="53"/>
      <c r="GBX9" s="53"/>
      <c r="GBY9" s="53"/>
      <c r="GBZ9" s="53"/>
      <c r="GCA9" s="53"/>
      <c r="GCB9" s="53"/>
      <c r="GCC9" s="53"/>
      <c r="GCD9" s="53"/>
      <c r="GCE9" s="53"/>
      <c r="GCF9" s="53"/>
      <c r="GCG9" s="53"/>
      <c r="GCH9" s="53"/>
      <c r="GCI9" s="53"/>
      <c r="GCJ9" s="53"/>
      <c r="GCK9" s="53"/>
      <c r="GCL9" s="53"/>
      <c r="GCM9" s="53"/>
      <c r="GCN9" s="53"/>
      <c r="GCO9" s="53"/>
      <c r="GCP9" s="53"/>
      <c r="GCQ9" s="53"/>
      <c r="GCR9" s="53"/>
      <c r="GCS9" s="53"/>
      <c r="GCT9" s="53"/>
      <c r="GCU9" s="53"/>
      <c r="GCV9" s="53"/>
      <c r="GCW9" s="53"/>
      <c r="GCX9" s="53"/>
      <c r="GCY9" s="53"/>
      <c r="GCZ9" s="53"/>
      <c r="GDA9" s="53"/>
      <c r="GDB9" s="53"/>
      <c r="GDC9" s="53"/>
      <c r="GDD9" s="53"/>
      <c r="GDE9" s="53"/>
      <c r="GDF9" s="53"/>
      <c r="GDG9" s="53"/>
      <c r="GDH9" s="53"/>
      <c r="GDI9" s="53"/>
      <c r="GDJ9" s="53"/>
      <c r="GDK9" s="53"/>
      <c r="GDL9" s="53"/>
      <c r="GDM9" s="53"/>
      <c r="GDN9" s="53"/>
      <c r="GDO9" s="53"/>
      <c r="GDP9" s="53"/>
      <c r="GDQ9" s="53"/>
      <c r="GDR9" s="53"/>
      <c r="GDS9" s="53"/>
      <c r="GDT9" s="53"/>
      <c r="GDU9" s="53"/>
      <c r="GDV9" s="53"/>
      <c r="GDW9" s="53"/>
      <c r="GDX9" s="53"/>
      <c r="GDY9" s="53"/>
      <c r="GDZ9" s="53"/>
      <c r="GEA9" s="53"/>
      <c r="GEB9" s="53"/>
      <c r="GEC9" s="53"/>
      <c r="GED9" s="53"/>
      <c r="GEE9" s="53"/>
      <c r="GEF9" s="53"/>
      <c r="GEG9" s="53"/>
      <c r="GEH9" s="53"/>
      <c r="GEI9" s="53"/>
      <c r="GEJ9" s="53"/>
      <c r="GEK9" s="53"/>
      <c r="GEL9" s="53"/>
      <c r="GEM9" s="53"/>
      <c r="GEN9" s="53"/>
      <c r="GEO9" s="53"/>
      <c r="GEP9" s="53"/>
      <c r="GEQ9" s="53"/>
      <c r="GER9" s="53"/>
      <c r="GES9" s="53"/>
      <c r="GET9" s="53"/>
      <c r="GEU9" s="53"/>
      <c r="GEV9" s="53"/>
      <c r="GEW9" s="53"/>
      <c r="GEX9" s="53"/>
      <c r="GEY9" s="53"/>
      <c r="GEZ9" s="53"/>
      <c r="GFA9" s="53"/>
      <c r="GFB9" s="53"/>
      <c r="GFC9" s="53"/>
      <c r="GFD9" s="53"/>
      <c r="GFE9" s="53"/>
      <c r="GFF9" s="53"/>
      <c r="GFG9" s="53"/>
      <c r="GFH9" s="53"/>
      <c r="GFI9" s="53"/>
      <c r="GFJ9" s="53"/>
      <c r="GFK9" s="53"/>
      <c r="GFL9" s="53"/>
      <c r="GFM9" s="53"/>
      <c r="GFN9" s="53"/>
      <c r="GFO9" s="53"/>
      <c r="GFP9" s="53"/>
      <c r="GFQ9" s="53"/>
      <c r="GFR9" s="53"/>
      <c r="GFS9" s="53"/>
      <c r="GFT9" s="53"/>
      <c r="GFU9" s="53"/>
      <c r="GFV9" s="53"/>
      <c r="GFW9" s="53"/>
      <c r="GFX9" s="53"/>
      <c r="GFY9" s="53"/>
      <c r="GFZ9" s="53"/>
      <c r="GGA9" s="53"/>
      <c r="GGB9" s="53"/>
      <c r="GGC9" s="53"/>
      <c r="GGD9" s="53"/>
      <c r="GGE9" s="53"/>
      <c r="GGF9" s="53"/>
      <c r="GGG9" s="53"/>
      <c r="GGH9" s="53"/>
      <c r="GGI9" s="53"/>
      <c r="GGJ9" s="53"/>
      <c r="GGK9" s="53"/>
      <c r="GGL9" s="53"/>
      <c r="GGM9" s="53"/>
      <c r="GGN9" s="53"/>
      <c r="GGO9" s="53"/>
      <c r="GGP9" s="53"/>
      <c r="GGQ9" s="53"/>
      <c r="GGR9" s="53"/>
      <c r="GGS9" s="53"/>
      <c r="GGT9" s="53"/>
      <c r="GGU9" s="53"/>
      <c r="GGV9" s="53"/>
      <c r="GGW9" s="53"/>
      <c r="GGX9" s="53"/>
      <c r="GGY9" s="53"/>
      <c r="GGZ9" s="53"/>
      <c r="GHA9" s="53"/>
      <c r="GHB9" s="53"/>
      <c r="GHC9" s="53"/>
      <c r="GHD9" s="53"/>
      <c r="GHE9" s="53"/>
      <c r="GHF9" s="53"/>
      <c r="GHG9" s="53"/>
      <c r="GHH9" s="53"/>
      <c r="GHI9" s="53"/>
      <c r="GHJ9" s="53"/>
      <c r="GHK9" s="53"/>
      <c r="GHL9" s="53"/>
      <c r="GHM9" s="53"/>
      <c r="GHN9" s="53"/>
      <c r="GHO9" s="53"/>
      <c r="GHP9" s="53"/>
      <c r="GHQ9" s="53"/>
      <c r="GHR9" s="53"/>
      <c r="GHS9" s="53"/>
      <c r="GHT9" s="53"/>
      <c r="GHU9" s="53"/>
      <c r="GHV9" s="53"/>
      <c r="GHW9" s="53"/>
      <c r="GHX9" s="53"/>
      <c r="GHY9" s="53"/>
      <c r="GHZ9" s="53"/>
      <c r="GIA9" s="53"/>
      <c r="GIB9" s="53"/>
      <c r="GIC9" s="53"/>
      <c r="GID9" s="53"/>
      <c r="GIE9" s="53"/>
      <c r="GIF9" s="53"/>
      <c r="GIG9" s="53"/>
      <c r="GIH9" s="53"/>
      <c r="GII9" s="53"/>
      <c r="GIJ9" s="53"/>
      <c r="GIK9" s="53"/>
      <c r="GIL9" s="53"/>
      <c r="GIM9" s="53"/>
      <c r="GIN9" s="53"/>
      <c r="GIO9" s="53"/>
      <c r="GIP9" s="53"/>
      <c r="GIQ9" s="53"/>
      <c r="GIR9" s="53"/>
      <c r="GIS9" s="53"/>
      <c r="GIT9" s="53"/>
      <c r="GIU9" s="53"/>
      <c r="GIV9" s="53"/>
      <c r="GIW9" s="53"/>
      <c r="GIX9" s="53"/>
      <c r="GIY9" s="53"/>
      <c r="GIZ9" s="53"/>
      <c r="GJA9" s="53"/>
      <c r="GJB9" s="53"/>
      <c r="GJC9" s="53"/>
      <c r="GJD9" s="53"/>
      <c r="GJE9" s="53"/>
      <c r="GJF9" s="53"/>
      <c r="GJG9" s="53"/>
      <c r="GJH9" s="53"/>
      <c r="GJI9" s="53"/>
      <c r="GJJ9" s="53"/>
      <c r="GJK9" s="53"/>
      <c r="GJL9" s="53"/>
      <c r="GJM9" s="53"/>
      <c r="GJN9" s="53"/>
      <c r="GJO9" s="53"/>
      <c r="GJP9" s="53"/>
      <c r="GJQ9" s="53"/>
      <c r="GJR9" s="53"/>
      <c r="GJS9" s="53"/>
      <c r="GJT9" s="53"/>
      <c r="GJU9" s="53"/>
      <c r="GJV9" s="53"/>
      <c r="GJW9" s="53"/>
      <c r="GJX9" s="53"/>
      <c r="GJY9" s="53"/>
      <c r="GJZ9" s="53"/>
      <c r="GKA9" s="53"/>
      <c r="GKB9" s="53"/>
      <c r="GKC9" s="53"/>
      <c r="GKD9" s="53"/>
      <c r="GKE9" s="53"/>
      <c r="GKF9" s="53"/>
      <c r="GKG9" s="53"/>
      <c r="GKH9" s="53"/>
      <c r="GKI9" s="53"/>
      <c r="GKJ9" s="53"/>
      <c r="GKK9" s="53"/>
      <c r="GKL9" s="53"/>
      <c r="GKM9" s="53"/>
      <c r="GKN9" s="53"/>
      <c r="GKO9" s="53"/>
      <c r="GKP9" s="53"/>
      <c r="GKQ9" s="53"/>
      <c r="GKR9" s="53"/>
      <c r="GKS9" s="53"/>
      <c r="GKT9" s="53"/>
      <c r="GKU9" s="53"/>
      <c r="GKV9" s="53"/>
      <c r="GKW9" s="53"/>
      <c r="GKX9" s="53"/>
      <c r="GKY9" s="53"/>
      <c r="GKZ9" s="53"/>
      <c r="GLA9" s="53"/>
      <c r="GLB9" s="53"/>
      <c r="GLC9" s="53"/>
      <c r="GLD9" s="53"/>
      <c r="GLE9" s="53"/>
      <c r="GLF9" s="53"/>
      <c r="GLG9" s="53"/>
      <c r="GLH9" s="53"/>
      <c r="GLI9" s="53"/>
      <c r="GLJ9" s="53"/>
      <c r="GLK9" s="53"/>
      <c r="GLL9" s="53"/>
      <c r="GLM9" s="53"/>
      <c r="GLN9" s="53"/>
      <c r="GLO9" s="53"/>
      <c r="GLP9" s="53"/>
      <c r="GLQ9" s="53"/>
      <c r="GLR9" s="53"/>
      <c r="GLS9" s="53"/>
      <c r="GLT9" s="53"/>
      <c r="GLU9" s="53"/>
      <c r="GLV9" s="53"/>
      <c r="GLW9" s="53"/>
      <c r="GLX9" s="53"/>
      <c r="GLY9" s="53"/>
      <c r="GLZ9" s="53"/>
      <c r="GMA9" s="53"/>
      <c r="GMB9" s="53"/>
      <c r="GMC9" s="53"/>
      <c r="GMD9" s="53"/>
      <c r="GME9" s="53"/>
      <c r="GMF9" s="53"/>
      <c r="GMG9" s="53"/>
      <c r="GMH9" s="53"/>
      <c r="GMI9" s="53"/>
      <c r="GMJ9" s="53"/>
      <c r="GMK9" s="53"/>
      <c r="GML9" s="53"/>
      <c r="GMM9" s="53"/>
      <c r="GMN9" s="53"/>
      <c r="GMO9" s="53"/>
      <c r="GMP9" s="53"/>
      <c r="GMQ9" s="53"/>
      <c r="GMR9" s="53"/>
      <c r="GMS9" s="53"/>
      <c r="GMT9" s="53"/>
      <c r="GMU9" s="53"/>
      <c r="GMV9" s="53"/>
      <c r="GMW9" s="53"/>
      <c r="GMX9" s="53"/>
      <c r="GMY9" s="53"/>
      <c r="GMZ9" s="53"/>
      <c r="GNA9" s="53"/>
      <c r="GNB9" s="53"/>
      <c r="GNC9" s="53"/>
      <c r="GND9" s="53"/>
      <c r="GNE9" s="53"/>
      <c r="GNF9" s="53"/>
      <c r="GNG9" s="53"/>
      <c r="GNH9" s="53"/>
      <c r="GNI9" s="53"/>
      <c r="GNJ9" s="53"/>
      <c r="GNK9" s="53"/>
      <c r="GNL9" s="53"/>
      <c r="GNM9" s="53"/>
      <c r="GNN9" s="53"/>
      <c r="GNO9" s="53"/>
      <c r="GNP9" s="53"/>
      <c r="GNQ9" s="53"/>
      <c r="GNR9" s="53"/>
      <c r="GNS9" s="53"/>
      <c r="GNT9" s="53"/>
      <c r="GNU9" s="53"/>
      <c r="GNV9" s="53"/>
      <c r="GNW9" s="53"/>
      <c r="GNX9" s="53"/>
      <c r="GNY9" s="53"/>
      <c r="GNZ9" s="53"/>
      <c r="GOA9" s="53"/>
      <c r="GOB9" s="53"/>
      <c r="GOC9" s="53"/>
      <c r="GOD9" s="53"/>
      <c r="GOE9" s="53"/>
      <c r="GOF9" s="53"/>
      <c r="GOG9" s="53"/>
      <c r="GOH9" s="53"/>
      <c r="GOI9" s="53"/>
      <c r="GOJ9" s="53"/>
      <c r="GOK9" s="53"/>
      <c r="GOL9" s="53"/>
      <c r="GOM9" s="53"/>
      <c r="GON9" s="53"/>
      <c r="GOO9" s="53"/>
      <c r="GOP9" s="53"/>
      <c r="GOQ9" s="53"/>
      <c r="GOR9" s="53"/>
      <c r="GOS9" s="53"/>
      <c r="GOT9" s="53"/>
      <c r="GOU9" s="53"/>
      <c r="GOV9" s="53"/>
      <c r="GOW9" s="53"/>
      <c r="GOX9" s="53"/>
      <c r="GOY9" s="53"/>
      <c r="GOZ9" s="53"/>
      <c r="GPA9" s="53"/>
      <c r="GPB9" s="53"/>
      <c r="GPC9" s="53"/>
      <c r="GPD9" s="53"/>
      <c r="GPE9" s="53"/>
      <c r="GPF9" s="53"/>
      <c r="GPG9" s="53"/>
      <c r="GPH9" s="53"/>
      <c r="GPI9" s="53"/>
      <c r="GPJ9" s="53"/>
      <c r="GPK9" s="53"/>
      <c r="GPL9" s="53"/>
      <c r="GPM9" s="53"/>
      <c r="GPN9" s="53"/>
      <c r="GPO9" s="53"/>
      <c r="GPP9" s="53"/>
      <c r="GPQ9" s="53"/>
      <c r="GPR9" s="53"/>
      <c r="GPS9" s="53"/>
      <c r="GPT9" s="53"/>
      <c r="GPU9" s="53"/>
      <c r="GPV9" s="53"/>
      <c r="GPW9" s="53"/>
      <c r="GPX9" s="53"/>
      <c r="GPY9" s="53"/>
      <c r="GPZ9" s="53"/>
      <c r="GQA9" s="53"/>
      <c r="GQB9" s="53"/>
      <c r="GQC9" s="53"/>
      <c r="GQD9" s="53"/>
      <c r="GQE9" s="53"/>
      <c r="GQF9" s="53"/>
      <c r="GQG9" s="53"/>
      <c r="GQH9" s="53"/>
      <c r="GQI9" s="53"/>
      <c r="GQJ9" s="53"/>
      <c r="GQK9" s="53"/>
      <c r="GQL9" s="53"/>
      <c r="GQM9" s="53"/>
      <c r="GQN9" s="53"/>
      <c r="GQO9" s="53"/>
      <c r="GQP9" s="53"/>
      <c r="GQQ9" s="53"/>
      <c r="GQR9" s="53"/>
      <c r="GQS9" s="53"/>
      <c r="GQT9" s="53"/>
      <c r="GQU9" s="53"/>
      <c r="GQV9" s="53"/>
      <c r="GQW9" s="53"/>
      <c r="GQX9" s="53"/>
      <c r="GQY9" s="53"/>
      <c r="GQZ9" s="53"/>
      <c r="GRA9" s="53"/>
      <c r="GRB9" s="53"/>
      <c r="GRC9" s="53"/>
      <c r="GRD9" s="53"/>
      <c r="GRE9" s="53"/>
      <c r="GRF9" s="53"/>
      <c r="GRG9" s="53"/>
      <c r="GRH9" s="53"/>
      <c r="GRI9" s="53"/>
      <c r="GRJ9" s="53"/>
      <c r="GRK9" s="53"/>
      <c r="GRL9" s="53"/>
      <c r="GRM9" s="53"/>
      <c r="GRN9" s="53"/>
      <c r="GRO9" s="53"/>
      <c r="GRP9" s="53"/>
      <c r="GRQ9" s="53"/>
      <c r="GRR9" s="53"/>
      <c r="GRS9" s="53"/>
      <c r="GRT9" s="53"/>
      <c r="GRU9" s="53"/>
      <c r="GRV9" s="53"/>
      <c r="GRW9" s="53"/>
      <c r="GRX9" s="53"/>
      <c r="GRY9" s="53"/>
      <c r="GRZ9" s="53"/>
      <c r="GSA9" s="53"/>
      <c r="GSB9" s="53"/>
      <c r="GSC9" s="53"/>
      <c r="GSD9" s="53"/>
      <c r="GSE9" s="53"/>
      <c r="GSF9" s="53"/>
      <c r="GSG9" s="53"/>
      <c r="GSH9" s="53"/>
      <c r="GSI9" s="53"/>
      <c r="GSJ9" s="53"/>
      <c r="GSK9" s="53"/>
      <c r="GSL9" s="53"/>
      <c r="GSM9" s="53"/>
      <c r="GSN9" s="53"/>
      <c r="GSO9" s="53"/>
      <c r="GSP9" s="53"/>
      <c r="GSQ9" s="53"/>
      <c r="GSR9" s="53"/>
      <c r="GSS9" s="53"/>
      <c r="GST9" s="53"/>
      <c r="GSU9" s="53"/>
      <c r="GSV9" s="53"/>
      <c r="GSW9" s="53"/>
      <c r="GSX9" s="53"/>
      <c r="GSY9" s="53"/>
      <c r="GSZ9" s="53"/>
      <c r="GTA9" s="53"/>
      <c r="GTB9" s="53"/>
      <c r="GTC9" s="53"/>
      <c r="GTD9" s="53"/>
      <c r="GTE9" s="53"/>
      <c r="GTF9" s="53"/>
      <c r="GTG9" s="53"/>
      <c r="GTH9" s="53"/>
      <c r="GTI9" s="53"/>
      <c r="GTJ9" s="53"/>
      <c r="GTK9" s="53"/>
      <c r="GTL9" s="53"/>
      <c r="GTM9" s="53"/>
      <c r="GTN9" s="53"/>
      <c r="GTO9" s="53"/>
      <c r="GTP9" s="53"/>
      <c r="GTQ9" s="53"/>
      <c r="GTR9" s="53"/>
      <c r="GTS9" s="53"/>
      <c r="GTT9" s="53"/>
      <c r="GTU9" s="53"/>
      <c r="GTV9" s="53"/>
      <c r="GTW9" s="53"/>
      <c r="GTX9" s="53"/>
      <c r="GTY9" s="53"/>
      <c r="GTZ9" s="53"/>
      <c r="GUA9" s="53"/>
      <c r="GUB9" s="53"/>
      <c r="GUC9" s="53"/>
      <c r="GUD9" s="53"/>
      <c r="GUE9" s="53"/>
      <c r="GUF9" s="53"/>
      <c r="GUG9" s="53"/>
      <c r="GUH9" s="53"/>
      <c r="GUI9" s="53"/>
      <c r="GUJ9" s="53"/>
      <c r="GUK9" s="53"/>
      <c r="GUL9" s="53"/>
      <c r="GUM9" s="53"/>
      <c r="GUN9" s="53"/>
      <c r="GUO9" s="53"/>
      <c r="GUP9" s="53"/>
      <c r="GUQ9" s="53"/>
      <c r="GUR9" s="53"/>
      <c r="GUS9" s="53"/>
      <c r="GUT9" s="53"/>
      <c r="GUU9" s="53"/>
      <c r="GUV9" s="53"/>
      <c r="GUW9" s="53"/>
      <c r="GUX9" s="53"/>
      <c r="GUY9" s="53"/>
      <c r="GUZ9" s="53"/>
      <c r="GVA9" s="53"/>
      <c r="GVB9" s="53"/>
      <c r="GVC9" s="53"/>
      <c r="GVD9" s="53"/>
      <c r="GVE9" s="53"/>
      <c r="GVF9" s="53"/>
      <c r="GVG9" s="53"/>
      <c r="GVH9" s="53"/>
      <c r="GVI9" s="53"/>
      <c r="GVJ9" s="53"/>
      <c r="GVK9" s="53"/>
      <c r="GVL9" s="53"/>
      <c r="GVM9" s="53"/>
      <c r="GVN9" s="53"/>
      <c r="GVO9" s="53"/>
      <c r="GVP9" s="53"/>
      <c r="GVQ9" s="53"/>
      <c r="GVR9" s="53"/>
      <c r="GVS9" s="53"/>
      <c r="GVT9" s="53"/>
      <c r="GVU9" s="53"/>
      <c r="GVV9" s="53"/>
      <c r="GVW9" s="53"/>
      <c r="GVX9" s="53"/>
      <c r="GVY9" s="53"/>
      <c r="GVZ9" s="53"/>
      <c r="GWA9" s="53"/>
      <c r="GWB9" s="53"/>
      <c r="GWC9" s="53"/>
      <c r="GWD9" s="53"/>
      <c r="GWE9" s="53"/>
      <c r="GWF9" s="53"/>
      <c r="GWG9" s="53"/>
      <c r="GWH9" s="53"/>
      <c r="GWI9" s="53"/>
      <c r="GWJ9" s="53"/>
      <c r="GWK9" s="53"/>
      <c r="GWL9" s="53"/>
      <c r="GWM9" s="53"/>
      <c r="GWN9" s="53"/>
      <c r="GWO9" s="53"/>
      <c r="GWP9" s="53"/>
      <c r="GWQ9" s="53"/>
      <c r="GWR9" s="53"/>
      <c r="GWS9" s="53"/>
      <c r="GWT9" s="53"/>
      <c r="GWU9" s="53"/>
      <c r="GWV9" s="53"/>
      <c r="GWW9" s="53"/>
      <c r="GWX9" s="53"/>
      <c r="GWY9" s="53"/>
      <c r="GWZ9" s="53"/>
      <c r="GXA9" s="53"/>
      <c r="GXB9" s="53"/>
      <c r="GXC9" s="53"/>
      <c r="GXD9" s="53"/>
      <c r="GXE9" s="53"/>
      <c r="GXF9" s="53"/>
      <c r="GXG9" s="53"/>
      <c r="GXH9" s="53"/>
      <c r="GXI9" s="53"/>
      <c r="GXJ9" s="53"/>
      <c r="GXK9" s="53"/>
      <c r="GXL9" s="53"/>
      <c r="GXM9" s="53"/>
      <c r="GXN9" s="53"/>
      <c r="GXO9" s="53"/>
      <c r="GXP9" s="53"/>
      <c r="GXQ9" s="53"/>
      <c r="GXR9" s="53"/>
      <c r="GXS9" s="53"/>
      <c r="GXT9" s="53"/>
      <c r="GXU9" s="53"/>
      <c r="GXV9" s="53"/>
      <c r="GXW9" s="53"/>
      <c r="GXX9" s="53"/>
      <c r="GXY9" s="53"/>
      <c r="GXZ9" s="53"/>
      <c r="GYA9" s="53"/>
      <c r="GYB9" s="53"/>
      <c r="GYC9" s="53"/>
      <c r="GYD9" s="53"/>
      <c r="GYE9" s="53"/>
      <c r="GYF9" s="53"/>
      <c r="GYG9" s="53"/>
      <c r="GYH9" s="53"/>
      <c r="GYI9" s="53"/>
      <c r="GYJ9" s="53"/>
      <c r="GYK9" s="53"/>
      <c r="GYL9" s="53"/>
      <c r="GYM9" s="53"/>
      <c r="GYN9" s="53"/>
      <c r="GYO9" s="53"/>
      <c r="GYP9" s="53"/>
      <c r="GYQ9" s="53"/>
      <c r="GYR9" s="53"/>
      <c r="GYS9" s="53"/>
      <c r="GYT9" s="53"/>
      <c r="GYU9" s="53"/>
      <c r="GYV9" s="53"/>
      <c r="GYW9" s="53"/>
      <c r="GYX9" s="53"/>
      <c r="GYY9" s="53"/>
      <c r="GYZ9" s="53"/>
      <c r="GZA9" s="53"/>
      <c r="GZB9" s="53"/>
      <c r="GZC9" s="53"/>
      <c r="GZD9" s="53"/>
      <c r="GZE9" s="53"/>
      <c r="GZF9" s="53"/>
      <c r="GZG9" s="53"/>
      <c r="GZH9" s="53"/>
      <c r="GZI9" s="53"/>
      <c r="GZJ9" s="53"/>
      <c r="GZK9" s="53"/>
      <c r="GZL9" s="53"/>
      <c r="GZM9" s="53"/>
      <c r="GZN9" s="53"/>
      <c r="GZO9" s="53"/>
      <c r="GZP9" s="53"/>
      <c r="GZQ9" s="53"/>
      <c r="GZR9" s="53"/>
      <c r="GZS9" s="53"/>
      <c r="GZT9" s="53"/>
      <c r="GZU9" s="53"/>
      <c r="GZV9" s="53"/>
      <c r="GZW9" s="53"/>
      <c r="GZX9" s="53"/>
      <c r="GZY9" s="53"/>
      <c r="GZZ9" s="53"/>
      <c r="HAA9" s="53"/>
      <c r="HAB9" s="53"/>
      <c r="HAC9" s="53"/>
      <c r="HAD9" s="53"/>
      <c r="HAE9" s="53"/>
      <c r="HAF9" s="53"/>
      <c r="HAG9" s="53"/>
      <c r="HAH9" s="53"/>
      <c r="HAI9" s="53"/>
      <c r="HAJ9" s="53"/>
      <c r="HAK9" s="53"/>
      <c r="HAL9" s="53"/>
      <c r="HAM9" s="53"/>
      <c r="HAN9" s="53"/>
      <c r="HAO9" s="53"/>
      <c r="HAP9" s="53"/>
      <c r="HAQ9" s="53"/>
      <c r="HAR9" s="53"/>
      <c r="HAS9" s="53"/>
      <c r="HAT9" s="53"/>
      <c r="HAU9" s="53"/>
      <c r="HAV9" s="53"/>
      <c r="HAW9" s="53"/>
      <c r="HAX9" s="53"/>
      <c r="HAY9" s="53"/>
      <c r="HAZ9" s="53"/>
      <c r="HBA9" s="53"/>
      <c r="HBB9" s="53"/>
      <c r="HBC9" s="53"/>
      <c r="HBD9" s="53"/>
      <c r="HBE9" s="53"/>
      <c r="HBF9" s="53"/>
      <c r="HBG9" s="53"/>
      <c r="HBH9" s="53"/>
      <c r="HBI9" s="53"/>
      <c r="HBJ9" s="53"/>
      <c r="HBK9" s="53"/>
      <c r="HBL9" s="53"/>
      <c r="HBM9" s="53"/>
      <c r="HBN9" s="53"/>
      <c r="HBO9" s="53"/>
      <c r="HBP9" s="53"/>
      <c r="HBQ9" s="53"/>
      <c r="HBR9" s="53"/>
      <c r="HBS9" s="53"/>
      <c r="HBT9" s="53"/>
      <c r="HBU9" s="53"/>
      <c r="HBV9" s="53"/>
      <c r="HBW9" s="53"/>
      <c r="HBX9" s="53"/>
      <c r="HBY9" s="53"/>
      <c r="HBZ9" s="53"/>
      <c r="HCA9" s="53"/>
      <c r="HCB9" s="53"/>
      <c r="HCC9" s="53"/>
      <c r="HCD9" s="53"/>
      <c r="HCE9" s="53"/>
      <c r="HCF9" s="53"/>
      <c r="HCG9" s="53"/>
      <c r="HCH9" s="53"/>
      <c r="HCI9" s="53"/>
      <c r="HCJ9" s="53"/>
      <c r="HCK9" s="53"/>
      <c r="HCL9" s="53"/>
      <c r="HCM9" s="53"/>
      <c r="HCN9" s="53"/>
      <c r="HCO9" s="53"/>
      <c r="HCP9" s="53"/>
      <c r="HCQ9" s="53"/>
      <c r="HCR9" s="53"/>
      <c r="HCS9" s="53"/>
      <c r="HCT9" s="53"/>
      <c r="HCU9" s="53"/>
      <c r="HCV9" s="53"/>
      <c r="HCW9" s="53"/>
      <c r="HCX9" s="53"/>
      <c r="HCY9" s="53"/>
      <c r="HCZ9" s="53"/>
      <c r="HDA9" s="53"/>
      <c r="HDB9" s="53"/>
      <c r="HDC9" s="53"/>
      <c r="HDD9" s="53"/>
      <c r="HDE9" s="53"/>
      <c r="HDF9" s="53"/>
      <c r="HDG9" s="53"/>
      <c r="HDH9" s="53"/>
      <c r="HDI9" s="53"/>
      <c r="HDJ9" s="53"/>
      <c r="HDK9" s="53"/>
      <c r="HDL9" s="53"/>
      <c r="HDM9" s="53"/>
      <c r="HDN9" s="53"/>
      <c r="HDO9" s="53"/>
      <c r="HDP9" s="53"/>
      <c r="HDQ9" s="53"/>
      <c r="HDR9" s="53"/>
      <c r="HDS9" s="53"/>
      <c r="HDT9" s="53"/>
      <c r="HDU9" s="53"/>
      <c r="HDV9" s="53"/>
      <c r="HDW9" s="53"/>
      <c r="HDX9" s="53"/>
      <c r="HDY9" s="53"/>
      <c r="HDZ9" s="53"/>
      <c r="HEA9" s="53"/>
      <c r="HEB9" s="53"/>
      <c r="HEC9" s="53"/>
      <c r="HED9" s="53"/>
      <c r="HEE9" s="53"/>
      <c r="HEF9" s="53"/>
      <c r="HEG9" s="53"/>
      <c r="HEH9" s="53"/>
      <c r="HEI9" s="53"/>
      <c r="HEJ9" s="53"/>
      <c r="HEK9" s="53"/>
      <c r="HEL9" s="53"/>
      <c r="HEM9" s="53"/>
      <c r="HEN9" s="53"/>
      <c r="HEO9" s="53"/>
      <c r="HEP9" s="53"/>
      <c r="HEQ9" s="53"/>
      <c r="HER9" s="53"/>
      <c r="HES9" s="53"/>
      <c r="HET9" s="53"/>
      <c r="HEU9" s="53"/>
      <c r="HEV9" s="53"/>
      <c r="HEW9" s="53"/>
      <c r="HEX9" s="53"/>
      <c r="HEY9" s="53"/>
      <c r="HEZ9" s="53"/>
      <c r="HFA9" s="53"/>
      <c r="HFB9" s="53"/>
      <c r="HFC9" s="53"/>
      <c r="HFD9" s="53"/>
      <c r="HFE9" s="53"/>
      <c r="HFF9" s="53"/>
      <c r="HFG9" s="53"/>
      <c r="HFH9" s="53"/>
      <c r="HFI9" s="53"/>
      <c r="HFJ9" s="53"/>
      <c r="HFK9" s="53"/>
      <c r="HFL9" s="53"/>
      <c r="HFM9" s="53"/>
      <c r="HFN9" s="53"/>
      <c r="HFO9" s="53"/>
      <c r="HFP9" s="53"/>
      <c r="HFQ9" s="53"/>
      <c r="HFR9" s="53"/>
      <c r="HFS9" s="53"/>
      <c r="HFT9" s="53"/>
      <c r="HFU9" s="53"/>
      <c r="HFV9" s="53"/>
      <c r="HFW9" s="53"/>
      <c r="HFX9" s="53"/>
      <c r="HFY9" s="53"/>
      <c r="HFZ9" s="53"/>
      <c r="HGA9" s="53"/>
      <c r="HGB9" s="53"/>
      <c r="HGC9" s="53"/>
      <c r="HGD9" s="53"/>
      <c r="HGE9" s="53"/>
      <c r="HGF9" s="53"/>
      <c r="HGG9" s="53"/>
      <c r="HGH9" s="53"/>
      <c r="HGI9" s="53"/>
      <c r="HGJ9" s="53"/>
      <c r="HGK9" s="53"/>
      <c r="HGL9" s="53"/>
      <c r="HGM9" s="53"/>
      <c r="HGN9" s="53"/>
      <c r="HGO9" s="53"/>
      <c r="HGP9" s="53"/>
      <c r="HGQ9" s="53"/>
      <c r="HGR9" s="53"/>
      <c r="HGS9" s="53"/>
      <c r="HGT9" s="53"/>
      <c r="HGU9" s="53"/>
      <c r="HGV9" s="53"/>
      <c r="HGW9" s="53"/>
      <c r="HGX9" s="53"/>
      <c r="HGY9" s="53"/>
      <c r="HGZ9" s="53"/>
      <c r="HHA9" s="53"/>
      <c r="HHB9" s="53"/>
      <c r="HHC9" s="53"/>
      <c r="HHD9" s="53"/>
      <c r="HHE9" s="53"/>
      <c r="HHF9" s="53"/>
      <c r="HHG9" s="53"/>
      <c r="HHH9" s="53"/>
      <c r="HHI9" s="53"/>
      <c r="HHJ9" s="53"/>
      <c r="HHK9" s="53"/>
      <c r="HHL9" s="53"/>
      <c r="HHM9" s="53"/>
      <c r="HHN9" s="53"/>
      <c r="HHO9" s="53"/>
      <c r="HHP9" s="53"/>
      <c r="HHQ9" s="53"/>
      <c r="HHR9" s="53"/>
      <c r="HHS9" s="53"/>
      <c r="HHT9" s="53"/>
      <c r="HHU9" s="53"/>
      <c r="HHV9" s="53"/>
      <c r="HHW9" s="53"/>
      <c r="HHX9" s="53"/>
      <c r="HHY9" s="53"/>
      <c r="HHZ9" s="53"/>
      <c r="HIA9" s="53"/>
      <c r="HIB9" s="53"/>
      <c r="HIC9" s="53"/>
      <c r="HID9" s="53"/>
      <c r="HIE9" s="53"/>
      <c r="HIF9" s="53"/>
      <c r="HIG9" s="53"/>
      <c r="HIH9" s="53"/>
      <c r="HII9" s="53"/>
      <c r="HIJ9" s="53"/>
      <c r="HIK9" s="53"/>
      <c r="HIL9" s="53"/>
      <c r="HIM9" s="53"/>
      <c r="HIN9" s="53"/>
      <c r="HIO9" s="53"/>
      <c r="HIP9" s="53"/>
      <c r="HIQ9" s="53"/>
      <c r="HIR9" s="53"/>
      <c r="HIS9" s="53"/>
      <c r="HIT9" s="53"/>
      <c r="HIU9" s="53"/>
      <c r="HIV9" s="53"/>
      <c r="HIW9" s="53"/>
      <c r="HIX9" s="53"/>
      <c r="HIY9" s="53"/>
      <c r="HIZ9" s="53"/>
      <c r="HJA9" s="53"/>
      <c r="HJB9" s="53"/>
      <c r="HJC9" s="53"/>
      <c r="HJD9" s="53"/>
      <c r="HJE9" s="53"/>
      <c r="HJF9" s="53"/>
      <c r="HJG9" s="53"/>
      <c r="HJH9" s="53"/>
      <c r="HJI9" s="53"/>
      <c r="HJJ9" s="53"/>
      <c r="HJK9" s="53"/>
      <c r="HJL9" s="53"/>
      <c r="HJM9" s="53"/>
      <c r="HJN9" s="53"/>
      <c r="HJO9" s="53"/>
      <c r="HJP9" s="53"/>
      <c r="HJQ9" s="53"/>
      <c r="HJR9" s="53"/>
      <c r="HJS9" s="53"/>
      <c r="HJT9" s="53"/>
      <c r="HJU9" s="53"/>
      <c r="HJV9" s="53"/>
      <c r="HJW9" s="53"/>
      <c r="HJX9" s="53"/>
      <c r="HJY9" s="53"/>
      <c r="HJZ9" s="53"/>
      <c r="HKA9" s="53"/>
      <c r="HKB9" s="53"/>
      <c r="HKC9" s="53"/>
      <c r="HKD9" s="53"/>
      <c r="HKE9" s="53"/>
      <c r="HKF9" s="53"/>
      <c r="HKG9" s="53"/>
      <c r="HKH9" s="53"/>
      <c r="HKI9" s="53"/>
      <c r="HKJ9" s="53"/>
      <c r="HKK9" s="53"/>
      <c r="HKL9" s="53"/>
      <c r="HKM9" s="53"/>
      <c r="HKN9" s="53"/>
      <c r="HKO9" s="53"/>
      <c r="HKP9" s="53"/>
      <c r="HKQ9" s="53"/>
      <c r="HKR9" s="53"/>
      <c r="HKS9" s="53"/>
      <c r="HKT9" s="53"/>
      <c r="HKU9" s="53"/>
      <c r="HKV9" s="53"/>
      <c r="HKW9" s="53"/>
      <c r="HKX9" s="53"/>
      <c r="HKY9" s="53"/>
      <c r="HKZ9" s="53"/>
      <c r="HLA9" s="53"/>
      <c r="HLB9" s="53"/>
      <c r="HLC9" s="53"/>
      <c r="HLD9" s="53"/>
      <c r="HLE9" s="53"/>
      <c r="HLF9" s="53"/>
      <c r="HLG9" s="53"/>
      <c r="HLH9" s="53"/>
      <c r="HLI9" s="53"/>
      <c r="HLJ9" s="53"/>
      <c r="HLK9" s="53"/>
      <c r="HLL9" s="53"/>
      <c r="HLM9" s="53"/>
      <c r="HLN9" s="53"/>
      <c r="HLO9" s="53"/>
      <c r="HLP9" s="53"/>
      <c r="HLQ9" s="53"/>
      <c r="HLR9" s="53"/>
      <c r="HLS9" s="53"/>
      <c r="HLT9" s="53"/>
      <c r="HLU9" s="53"/>
      <c r="HLV9" s="53"/>
      <c r="HLW9" s="53"/>
      <c r="HLX9" s="53"/>
      <c r="HLY9" s="53"/>
      <c r="HLZ9" s="53"/>
      <c r="HMA9" s="53"/>
      <c r="HMB9" s="53"/>
      <c r="HMC9" s="53"/>
      <c r="HMD9" s="53"/>
      <c r="HME9" s="53"/>
      <c r="HMF9" s="53"/>
      <c r="HMG9" s="53"/>
      <c r="HMH9" s="53"/>
      <c r="HMI9" s="53"/>
      <c r="HMJ9" s="53"/>
      <c r="HMK9" s="53"/>
      <c r="HML9" s="53"/>
      <c r="HMM9" s="53"/>
      <c r="HMN9" s="53"/>
      <c r="HMO9" s="53"/>
      <c r="HMP9" s="53"/>
      <c r="HMQ9" s="53"/>
      <c r="HMR9" s="53"/>
      <c r="HMS9" s="53"/>
      <c r="HMT9" s="53"/>
      <c r="HMU9" s="53"/>
      <c r="HMV9" s="53"/>
      <c r="HMW9" s="53"/>
      <c r="HMX9" s="53"/>
      <c r="HMY9" s="53"/>
      <c r="HMZ9" s="53"/>
      <c r="HNA9" s="53"/>
      <c r="HNB9" s="53"/>
      <c r="HNC9" s="53"/>
      <c r="HND9" s="53"/>
      <c r="HNE9" s="53"/>
      <c r="HNF9" s="53"/>
      <c r="HNG9" s="53"/>
      <c r="HNH9" s="53"/>
      <c r="HNI9" s="53"/>
      <c r="HNJ9" s="53"/>
      <c r="HNK9" s="53"/>
      <c r="HNL9" s="53"/>
      <c r="HNM9" s="53"/>
      <c r="HNN9" s="53"/>
      <c r="HNO9" s="53"/>
      <c r="HNP9" s="53"/>
      <c r="HNQ9" s="53"/>
      <c r="HNR9" s="53"/>
      <c r="HNS9" s="53"/>
      <c r="HNT9" s="53"/>
      <c r="HNU9" s="53"/>
      <c r="HNV9" s="53"/>
      <c r="HNW9" s="53"/>
      <c r="HNX9" s="53"/>
      <c r="HNY9" s="53"/>
      <c r="HNZ9" s="53"/>
      <c r="HOA9" s="53"/>
      <c r="HOB9" s="53"/>
      <c r="HOC9" s="53"/>
      <c r="HOD9" s="53"/>
      <c r="HOE9" s="53"/>
      <c r="HOF9" s="53"/>
      <c r="HOG9" s="53"/>
      <c r="HOH9" s="53"/>
      <c r="HOI9" s="53"/>
      <c r="HOJ9" s="53"/>
      <c r="HOK9" s="53"/>
      <c r="HOL9" s="53"/>
      <c r="HOM9" s="53"/>
      <c r="HON9" s="53"/>
      <c r="HOO9" s="53"/>
      <c r="HOP9" s="53"/>
      <c r="HOQ9" s="53"/>
      <c r="HOR9" s="53"/>
      <c r="HOS9" s="53"/>
      <c r="HOT9" s="53"/>
      <c r="HOU9" s="53"/>
      <c r="HOV9" s="53"/>
      <c r="HOW9" s="53"/>
      <c r="HOX9" s="53"/>
      <c r="HOY9" s="53"/>
      <c r="HOZ9" s="53"/>
      <c r="HPA9" s="53"/>
      <c r="HPB9" s="53"/>
      <c r="HPC9" s="53"/>
      <c r="HPD9" s="53"/>
      <c r="HPE9" s="53"/>
      <c r="HPF9" s="53"/>
      <c r="HPG9" s="53"/>
      <c r="HPH9" s="53"/>
      <c r="HPI9" s="53"/>
      <c r="HPJ9" s="53"/>
      <c r="HPK9" s="53"/>
      <c r="HPL9" s="53"/>
      <c r="HPM9" s="53"/>
      <c r="HPN9" s="53"/>
      <c r="HPO9" s="53"/>
      <c r="HPP9" s="53"/>
      <c r="HPQ9" s="53"/>
      <c r="HPR9" s="53"/>
      <c r="HPS9" s="53"/>
      <c r="HPT9" s="53"/>
      <c r="HPU9" s="53"/>
      <c r="HPV9" s="53"/>
      <c r="HPW9" s="53"/>
      <c r="HPX9" s="53"/>
      <c r="HPY9" s="53"/>
      <c r="HPZ9" s="53"/>
      <c r="HQA9" s="53"/>
      <c r="HQB9" s="53"/>
      <c r="HQC9" s="53"/>
      <c r="HQD9" s="53"/>
      <c r="HQE9" s="53"/>
      <c r="HQF9" s="53"/>
      <c r="HQG9" s="53"/>
      <c r="HQH9" s="53"/>
      <c r="HQI9" s="53"/>
      <c r="HQJ9" s="53"/>
      <c r="HQK9" s="53"/>
      <c r="HQL9" s="53"/>
      <c r="HQM9" s="53"/>
      <c r="HQN9" s="53"/>
      <c r="HQO9" s="53"/>
      <c r="HQP9" s="53"/>
      <c r="HQQ9" s="53"/>
      <c r="HQR9" s="53"/>
      <c r="HQS9" s="53"/>
      <c r="HQT9" s="53"/>
      <c r="HQU9" s="53"/>
      <c r="HQV9" s="53"/>
      <c r="HQW9" s="53"/>
      <c r="HQX9" s="53"/>
      <c r="HQY9" s="53"/>
      <c r="HQZ9" s="53"/>
      <c r="HRA9" s="53"/>
      <c r="HRB9" s="53"/>
      <c r="HRC9" s="53"/>
      <c r="HRD9" s="53"/>
      <c r="HRE9" s="53"/>
      <c r="HRF9" s="53"/>
      <c r="HRG9" s="53"/>
      <c r="HRH9" s="53"/>
      <c r="HRI9" s="53"/>
      <c r="HRJ9" s="53"/>
      <c r="HRK9" s="53"/>
      <c r="HRL9" s="53"/>
      <c r="HRM9" s="53"/>
      <c r="HRN9" s="53"/>
      <c r="HRO9" s="53"/>
      <c r="HRP9" s="53"/>
      <c r="HRQ9" s="53"/>
      <c r="HRR9" s="53"/>
      <c r="HRS9" s="53"/>
      <c r="HRT9" s="53"/>
      <c r="HRU9" s="53"/>
      <c r="HRV9" s="53"/>
      <c r="HRW9" s="53"/>
      <c r="HRX9" s="53"/>
      <c r="HRY9" s="53"/>
      <c r="HRZ9" s="53"/>
      <c r="HSA9" s="53"/>
      <c r="HSB9" s="53"/>
      <c r="HSC9" s="53"/>
      <c r="HSD9" s="53"/>
      <c r="HSE9" s="53"/>
      <c r="HSF9" s="53"/>
      <c r="HSG9" s="53"/>
      <c r="HSH9" s="53"/>
      <c r="HSI9" s="53"/>
      <c r="HSJ9" s="53"/>
      <c r="HSK9" s="53"/>
      <c r="HSL9" s="53"/>
      <c r="HSM9" s="53"/>
      <c r="HSN9" s="53"/>
      <c r="HSO9" s="53"/>
      <c r="HSP9" s="53"/>
      <c r="HSQ9" s="53"/>
      <c r="HSR9" s="53"/>
      <c r="HSS9" s="53"/>
      <c r="HST9" s="53"/>
      <c r="HSU9" s="53"/>
      <c r="HSV9" s="53"/>
      <c r="HSW9" s="53"/>
      <c r="HSX9" s="53"/>
      <c r="HSY9" s="53"/>
      <c r="HSZ9" s="53"/>
      <c r="HTA9" s="53"/>
      <c r="HTB9" s="53"/>
      <c r="HTC9" s="53"/>
      <c r="HTD9" s="53"/>
      <c r="HTE9" s="53"/>
      <c r="HTF9" s="53"/>
      <c r="HTG9" s="53"/>
      <c r="HTH9" s="53"/>
      <c r="HTI9" s="53"/>
      <c r="HTJ9" s="53"/>
      <c r="HTK9" s="53"/>
      <c r="HTL9" s="53"/>
      <c r="HTM9" s="53"/>
      <c r="HTN9" s="53"/>
      <c r="HTO9" s="53"/>
      <c r="HTP9" s="53"/>
      <c r="HTQ9" s="53"/>
      <c r="HTR9" s="53"/>
      <c r="HTS9" s="53"/>
      <c r="HTT9" s="53"/>
      <c r="HTU9" s="53"/>
      <c r="HTV9" s="53"/>
      <c r="HTW9" s="53"/>
      <c r="HTX9" s="53"/>
      <c r="HTY9" s="53"/>
      <c r="HTZ9" s="53"/>
      <c r="HUA9" s="53"/>
      <c r="HUB9" s="53"/>
      <c r="HUC9" s="53"/>
      <c r="HUD9" s="53"/>
      <c r="HUE9" s="53"/>
      <c r="HUF9" s="53"/>
      <c r="HUG9" s="53"/>
      <c r="HUH9" s="53"/>
      <c r="HUI9" s="53"/>
      <c r="HUJ9" s="53"/>
      <c r="HUK9" s="53"/>
      <c r="HUL9" s="53"/>
      <c r="HUM9" s="53"/>
      <c r="HUN9" s="53"/>
      <c r="HUO9" s="53"/>
      <c r="HUP9" s="53"/>
      <c r="HUQ9" s="53"/>
      <c r="HUR9" s="53"/>
      <c r="HUS9" s="53"/>
      <c r="HUT9" s="53"/>
      <c r="HUU9" s="53"/>
      <c r="HUV9" s="53"/>
      <c r="HUW9" s="53"/>
      <c r="HUX9" s="53"/>
      <c r="HUY9" s="53"/>
      <c r="HUZ9" s="53"/>
      <c r="HVA9" s="53"/>
      <c r="HVB9" s="53"/>
      <c r="HVC9" s="53"/>
      <c r="HVD9" s="53"/>
      <c r="HVE9" s="53"/>
      <c r="HVF9" s="53"/>
      <c r="HVG9" s="53"/>
      <c r="HVH9" s="53"/>
      <c r="HVI9" s="53"/>
      <c r="HVJ9" s="53"/>
      <c r="HVK9" s="53"/>
      <c r="HVL9" s="53"/>
      <c r="HVM9" s="53"/>
      <c r="HVN9" s="53"/>
      <c r="HVO9" s="53"/>
      <c r="HVP9" s="53"/>
      <c r="HVQ9" s="53"/>
      <c r="HVR9" s="53"/>
      <c r="HVS9" s="53"/>
      <c r="HVT9" s="53"/>
      <c r="HVU9" s="53"/>
      <c r="HVV9" s="53"/>
      <c r="HVW9" s="53"/>
      <c r="HVX9" s="53"/>
      <c r="HVY9" s="53"/>
      <c r="HVZ9" s="53"/>
      <c r="HWA9" s="53"/>
      <c r="HWB9" s="53"/>
      <c r="HWC9" s="53"/>
      <c r="HWD9" s="53"/>
      <c r="HWE9" s="53"/>
      <c r="HWF9" s="53"/>
      <c r="HWG9" s="53"/>
      <c r="HWH9" s="53"/>
      <c r="HWI9" s="53"/>
      <c r="HWJ9" s="53"/>
      <c r="HWK9" s="53"/>
      <c r="HWL9" s="53"/>
      <c r="HWM9" s="53"/>
      <c r="HWN9" s="53"/>
      <c r="HWO9" s="53"/>
      <c r="HWP9" s="53"/>
      <c r="HWQ9" s="53"/>
      <c r="HWR9" s="53"/>
      <c r="HWS9" s="53"/>
      <c r="HWT9" s="53"/>
      <c r="HWU9" s="53"/>
      <c r="HWV9" s="53"/>
      <c r="HWW9" s="53"/>
      <c r="HWX9" s="53"/>
      <c r="HWY9" s="53"/>
      <c r="HWZ9" s="53"/>
      <c r="HXA9" s="53"/>
      <c r="HXB9" s="53"/>
      <c r="HXC9" s="53"/>
      <c r="HXD9" s="53"/>
      <c r="HXE9" s="53"/>
      <c r="HXF9" s="53"/>
      <c r="HXG9" s="53"/>
      <c r="HXH9" s="53"/>
      <c r="HXI9" s="53"/>
      <c r="HXJ9" s="53"/>
      <c r="HXK9" s="53"/>
      <c r="HXL9" s="53"/>
      <c r="HXM9" s="53"/>
      <c r="HXN9" s="53"/>
      <c r="HXO9" s="53"/>
      <c r="HXP9" s="53"/>
      <c r="HXQ9" s="53"/>
      <c r="HXR9" s="53"/>
      <c r="HXS9" s="53"/>
      <c r="HXT9" s="53"/>
      <c r="HXU9" s="53"/>
      <c r="HXV9" s="53"/>
      <c r="HXW9" s="53"/>
      <c r="HXX9" s="53"/>
      <c r="HXY9" s="53"/>
      <c r="HXZ9" s="53"/>
      <c r="HYA9" s="53"/>
      <c r="HYB9" s="53"/>
      <c r="HYC9" s="53"/>
      <c r="HYD9" s="53"/>
      <c r="HYE9" s="53"/>
      <c r="HYF9" s="53"/>
      <c r="HYG9" s="53"/>
      <c r="HYH9" s="53"/>
      <c r="HYI9" s="53"/>
      <c r="HYJ9" s="53"/>
      <c r="HYK9" s="53"/>
      <c r="HYL9" s="53"/>
      <c r="HYM9" s="53"/>
      <c r="HYN9" s="53"/>
      <c r="HYO9" s="53"/>
      <c r="HYP9" s="53"/>
      <c r="HYQ9" s="53"/>
      <c r="HYR9" s="53"/>
      <c r="HYS9" s="53"/>
      <c r="HYT9" s="53"/>
      <c r="HYU9" s="53"/>
      <c r="HYV9" s="53"/>
      <c r="HYW9" s="53"/>
      <c r="HYX9" s="53"/>
      <c r="HYY9" s="53"/>
      <c r="HYZ9" s="53"/>
      <c r="HZA9" s="53"/>
      <c r="HZB9" s="53"/>
      <c r="HZC9" s="53"/>
      <c r="HZD9" s="53"/>
      <c r="HZE9" s="53"/>
      <c r="HZF9" s="53"/>
      <c r="HZG9" s="53"/>
      <c r="HZH9" s="53"/>
      <c r="HZI9" s="53"/>
      <c r="HZJ9" s="53"/>
      <c r="HZK9" s="53"/>
      <c r="HZL9" s="53"/>
      <c r="HZM9" s="53"/>
      <c r="HZN9" s="53"/>
      <c r="HZO9" s="53"/>
      <c r="HZP9" s="53"/>
      <c r="HZQ9" s="53"/>
      <c r="HZR9" s="53"/>
      <c r="HZS9" s="53"/>
      <c r="HZT9" s="53"/>
      <c r="HZU9" s="53"/>
      <c r="HZV9" s="53"/>
      <c r="HZW9" s="53"/>
      <c r="HZX9" s="53"/>
      <c r="HZY9" s="53"/>
      <c r="HZZ9" s="53"/>
      <c r="IAA9" s="53"/>
      <c r="IAB9" s="53"/>
      <c r="IAC9" s="53"/>
      <c r="IAD9" s="53"/>
      <c r="IAE9" s="53"/>
      <c r="IAF9" s="53"/>
      <c r="IAG9" s="53"/>
      <c r="IAH9" s="53"/>
      <c r="IAI9" s="53"/>
      <c r="IAJ9" s="53"/>
      <c r="IAK9" s="53"/>
      <c r="IAL9" s="53"/>
      <c r="IAM9" s="53"/>
      <c r="IAN9" s="53"/>
      <c r="IAO9" s="53"/>
      <c r="IAP9" s="53"/>
      <c r="IAQ9" s="53"/>
      <c r="IAR9" s="53"/>
      <c r="IAS9" s="53"/>
      <c r="IAT9" s="53"/>
      <c r="IAU9" s="53"/>
      <c r="IAV9" s="53"/>
      <c r="IAW9" s="53"/>
      <c r="IAX9" s="53"/>
      <c r="IAY9" s="53"/>
      <c r="IAZ9" s="53"/>
      <c r="IBA9" s="53"/>
      <c r="IBB9" s="53"/>
      <c r="IBC9" s="53"/>
      <c r="IBD9" s="53"/>
      <c r="IBE9" s="53"/>
      <c r="IBF9" s="53"/>
      <c r="IBG9" s="53"/>
      <c r="IBH9" s="53"/>
      <c r="IBI9" s="53"/>
      <c r="IBJ9" s="53"/>
      <c r="IBK9" s="53"/>
      <c r="IBL9" s="53"/>
      <c r="IBM9" s="53"/>
      <c r="IBN9" s="53"/>
      <c r="IBO9" s="53"/>
      <c r="IBP9" s="53"/>
      <c r="IBQ9" s="53"/>
      <c r="IBR9" s="53"/>
      <c r="IBS9" s="53"/>
      <c r="IBT9" s="53"/>
      <c r="IBU9" s="53"/>
      <c r="IBV9" s="53"/>
      <c r="IBW9" s="53"/>
      <c r="IBX9" s="53"/>
      <c r="IBY9" s="53"/>
      <c r="IBZ9" s="53"/>
      <c r="ICA9" s="53"/>
      <c r="ICB9" s="53"/>
      <c r="ICC9" s="53"/>
      <c r="ICD9" s="53"/>
      <c r="ICE9" s="53"/>
      <c r="ICF9" s="53"/>
      <c r="ICG9" s="53"/>
      <c r="ICH9" s="53"/>
      <c r="ICI9" s="53"/>
      <c r="ICJ9" s="53"/>
      <c r="ICK9" s="53"/>
      <c r="ICL9" s="53"/>
      <c r="ICM9" s="53"/>
      <c r="ICN9" s="53"/>
      <c r="ICO9" s="53"/>
      <c r="ICP9" s="53"/>
      <c r="ICQ9" s="53"/>
      <c r="ICR9" s="53"/>
      <c r="ICS9" s="53"/>
      <c r="ICT9" s="53"/>
      <c r="ICU9" s="53"/>
      <c r="ICV9" s="53"/>
      <c r="ICW9" s="53"/>
      <c r="ICX9" s="53"/>
      <c r="ICY9" s="53"/>
      <c r="ICZ9" s="53"/>
      <c r="IDA9" s="53"/>
      <c r="IDB9" s="53"/>
      <c r="IDC9" s="53"/>
      <c r="IDD9" s="53"/>
      <c r="IDE9" s="53"/>
      <c r="IDF9" s="53"/>
      <c r="IDG9" s="53"/>
      <c r="IDH9" s="53"/>
      <c r="IDI9" s="53"/>
      <c r="IDJ9" s="53"/>
      <c r="IDK9" s="53"/>
      <c r="IDL9" s="53"/>
      <c r="IDM9" s="53"/>
      <c r="IDN9" s="53"/>
      <c r="IDO9" s="53"/>
      <c r="IDP9" s="53"/>
      <c r="IDQ9" s="53"/>
      <c r="IDR9" s="53"/>
      <c r="IDS9" s="53"/>
      <c r="IDT9" s="53"/>
      <c r="IDU9" s="53"/>
      <c r="IDV9" s="53"/>
      <c r="IDW9" s="53"/>
      <c r="IDX9" s="53"/>
      <c r="IDY9" s="53"/>
      <c r="IDZ9" s="53"/>
      <c r="IEA9" s="53"/>
      <c r="IEB9" s="53"/>
      <c r="IEC9" s="53"/>
      <c r="IED9" s="53"/>
      <c r="IEE9" s="53"/>
      <c r="IEF9" s="53"/>
      <c r="IEG9" s="53"/>
      <c r="IEH9" s="53"/>
      <c r="IEI9" s="53"/>
      <c r="IEJ9" s="53"/>
      <c r="IEK9" s="53"/>
      <c r="IEL9" s="53"/>
      <c r="IEM9" s="53"/>
      <c r="IEN9" s="53"/>
      <c r="IEO9" s="53"/>
      <c r="IEP9" s="53"/>
      <c r="IEQ9" s="53"/>
      <c r="IER9" s="53"/>
      <c r="IES9" s="53"/>
      <c r="IET9" s="53"/>
      <c r="IEU9" s="53"/>
      <c r="IEV9" s="53"/>
      <c r="IEW9" s="53"/>
      <c r="IEX9" s="53"/>
      <c r="IEY9" s="53"/>
      <c r="IEZ9" s="53"/>
      <c r="IFA9" s="53"/>
      <c r="IFB9" s="53"/>
      <c r="IFC9" s="53"/>
      <c r="IFD9" s="53"/>
      <c r="IFE9" s="53"/>
      <c r="IFF9" s="53"/>
      <c r="IFG9" s="53"/>
      <c r="IFH9" s="53"/>
      <c r="IFI9" s="53"/>
      <c r="IFJ9" s="53"/>
      <c r="IFK9" s="53"/>
      <c r="IFL9" s="53"/>
      <c r="IFM9" s="53"/>
      <c r="IFN9" s="53"/>
      <c r="IFO9" s="53"/>
      <c r="IFP9" s="53"/>
      <c r="IFQ9" s="53"/>
      <c r="IFR9" s="53"/>
      <c r="IFS9" s="53"/>
      <c r="IFT9" s="53"/>
      <c r="IFU9" s="53"/>
      <c r="IFV9" s="53"/>
      <c r="IFW9" s="53"/>
      <c r="IFX9" s="53"/>
      <c r="IFY9" s="53"/>
      <c r="IFZ9" s="53"/>
      <c r="IGA9" s="53"/>
      <c r="IGB9" s="53"/>
      <c r="IGC9" s="53"/>
      <c r="IGD9" s="53"/>
      <c r="IGE9" s="53"/>
      <c r="IGF9" s="53"/>
      <c r="IGG9" s="53"/>
      <c r="IGH9" s="53"/>
      <c r="IGI9" s="53"/>
      <c r="IGJ9" s="53"/>
      <c r="IGK9" s="53"/>
      <c r="IGL9" s="53"/>
      <c r="IGM9" s="53"/>
      <c r="IGN9" s="53"/>
      <c r="IGO9" s="53"/>
      <c r="IGP9" s="53"/>
      <c r="IGQ9" s="53"/>
      <c r="IGR9" s="53"/>
      <c r="IGS9" s="53"/>
      <c r="IGT9" s="53"/>
      <c r="IGU9" s="53"/>
      <c r="IGV9" s="53"/>
      <c r="IGW9" s="53"/>
      <c r="IGX9" s="53"/>
      <c r="IGY9" s="53"/>
      <c r="IGZ9" s="53"/>
      <c r="IHA9" s="53"/>
      <c r="IHB9" s="53"/>
      <c r="IHC9" s="53"/>
      <c r="IHD9" s="53"/>
      <c r="IHE9" s="53"/>
      <c r="IHF9" s="53"/>
      <c r="IHG9" s="53"/>
      <c r="IHH9" s="53"/>
      <c r="IHI9" s="53"/>
      <c r="IHJ9" s="53"/>
      <c r="IHK9" s="53"/>
      <c r="IHL9" s="53"/>
      <c r="IHM9" s="53"/>
      <c r="IHN9" s="53"/>
      <c r="IHO9" s="53"/>
      <c r="IHP9" s="53"/>
      <c r="IHQ9" s="53"/>
      <c r="IHR9" s="53"/>
      <c r="IHS9" s="53"/>
      <c r="IHT9" s="53"/>
      <c r="IHU9" s="53"/>
      <c r="IHV9" s="53"/>
      <c r="IHW9" s="53"/>
      <c r="IHX9" s="53"/>
      <c r="IHY9" s="53"/>
      <c r="IHZ9" s="53"/>
      <c r="IIA9" s="53"/>
      <c r="IIB9" s="53"/>
      <c r="IIC9" s="53"/>
      <c r="IID9" s="53"/>
      <c r="IIE9" s="53"/>
      <c r="IIF9" s="53"/>
      <c r="IIG9" s="53"/>
      <c r="IIH9" s="53"/>
      <c r="III9" s="53"/>
      <c r="IIJ9" s="53"/>
      <c r="IIK9" s="53"/>
      <c r="IIL9" s="53"/>
      <c r="IIM9" s="53"/>
      <c r="IIN9" s="53"/>
      <c r="IIO9" s="53"/>
      <c r="IIP9" s="53"/>
      <c r="IIQ9" s="53"/>
      <c r="IIR9" s="53"/>
      <c r="IIS9" s="53"/>
      <c r="IIT9" s="53"/>
      <c r="IIU9" s="53"/>
      <c r="IIV9" s="53"/>
      <c r="IIW9" s="53"/>
      <c r="IIX9" s="53"/>
      <c r="IIY9" s="53"/>
      <c r="IIZ9" s="53"/>
      <c r="IJA9" s="53"/>
      <c r="IJB9" s="53"/>
      <c r="IJC9" s="53"/>
      <c r="IJD9" s="53"/>
      <c r="IJE9" s="53"/>
      <c r="IJF9" s="53"/>
      <c r="IJG9" s="53"/>
      <c r="IJH9" s="53"/>
      <c r="IJI9" s="53"/>
      <c r="IJJ9" s="53"/>
      <c r="IJK9" s="53"/>
      <c r="IJL9" s="53"/>
      <c r="IJM9" s="53"/>
      <c r="IJN9" s="53"/>
      <c r="IJO9" s="53"/>
      <c r="IJP9" s="53"/>
      <c r="IJQ9" s="53"/>
      <c r="IJR9" s="53"/>
      <c r="IJS9" s="53"/>
      <c r="IJT9" s="53"/>
      <c r="IJU9" s="53"/>
      <c r="IJV9" s="53"/>
      <c r="IJW9" s="53"/>
      <c r="IJX9" s="53"/>
      <c r="IJY9" s="53"/>
      <c r="IJZ9" s="53"/>
      <c r="IKA9" s="53"/>
      <c r="IKB9" s="53"/>
      <c r="IKC9" s="53"/>
      <c r="IKD9" s="53"/>
      <c r="IKE9" s="53"/>
      <c r="IKF9" s="53"/>
      <c r="IKG9" s="53"/>
      <c r="IKH9" s="53"/>
      <c r="IKI9" s="53"/>
      <c r="IKJ9" s="53"/>
      <c r="IKK9" s="53"/>
      <c r="IKL9" s="53"/>
      <c r="IKM9" s="53"/>
      <c r="IKN9" s="53"/>
      <c r="IKO9" s="53"/>
      <c r="IKP9" s="53"/>
      <c r="IKQ9" s="53"/>
      <c r="IKR9" s="53"/>
      <c r="IKS9" s="53"/>
      <c r="IKT9" s="53"/>
      <c r="IKU9" s="53"/>
      <c r="IKV9" s="53"/>
      <c r="IKW9" s="53"/>
      <c r="IKX9" s="53"/>
      <c r="IKY9" s="53"/>
      <c r="IKZ9" s="53"/>
      <c r="ILA9" s="53"/>
      <c r="ILB9" s="53"/>
      <c r="ILC9" s="53"/>
      <c r="ILD9" s="53"/>
      <c r="ILE9" s="53"/>
      <c r="ILF9" s="53"/>
      <c r="ILG9" s="53"/>
      <c r="ILH9" s="53"/>
      <c r="ILI9" s="53"/>
      <c r="ILJ9" s="53"/>
      <c r="ILK9" s="53"/>
      <c r="ILL9" s="53"/>
      <c r="ILM9" s="53"/>
      <c r="ILN9" s="53"/>
      <c r="ILO9" s="53"/>
      <c r="ILP9" s="53"/>
      <c r="ILQ9" s="53"/>
      <c r="ILR9" s="53"/>
      <c r="ILS9" s="53"/>
      <c r="ILT9" s="53"/>
      <c r="ILU9" s="53"/>
      <c r="ILV9" s="53"/>
      <c r="ILW9" s="53"/>
      <c r="ILX9" s="53"/>
      <c r="ILY9" s="53"/>
      <c r="ILZ9" s="53"/>
      <c r="IMA9" s="53"/>
      <c r="IMB9" s="53"/>
      <c r="IMC9" s="53"/>
      <c r="IMD9" s="53"/>
      <c r="IME9" s="53"/>
      <c r="IMF9" s="53"/>
      <c r="IMG9" s="53"/>
      <c r="IMH9" s="53"/>
      <c r="IMI9" s="53"/>
      <c r="IMJ9" s="53"/>
      <c r="IMK9" s="53"/>
      <c r="IML9" s="53"/>
      <c r="IMM9" s="53"/>
      <c r="IMN9" s="53"/>
      <c r="IMO9" s="53"/>
      <c r="IMP9" s="53"/>
      <c r="IMQ9" s="53"/>
      <c r="IMR9" s="53"/>
      <c r="IMS9" s="53"/>
      <c r="IMT9" s="53"/>
      <c r="IMU9" s="53"/>
      <c r="IMV9" s="53"/>
      <c r="IMW9" s="53"/>
      <c r="IMX9" s="53"/>
      <c r="IMY9" s="53"/>
      <c r="IMZ9" s="53"/>
      <c r="INA9" s="53"/>
      <c r="INB9" s="53"/>
      <c r="INC9" s="53"/>
      <c r="IND9" s="53"/>
      <c r="INE9" s="53"/>
      <c r="INF9" s="53"/>
      <c r="ING9" s="53"/>
      <c r="INH9" s="53"/>
      <c r="INI9" s="53"/>
      <c r="INJ9" s="53"/>
      <c r="INK9" s="53"/>
      <c r="INL9" s="53"/>
      <c r="INM9" s="53"/>
      <c r="INN9" s="53"/>
      <c r="INO9" s="53"/>
      <c r="INP9" s="53"/>
      <c r="INQ9" s="53"/>
      <c r="INR9" s="53"/>
      <c r="INS9" s="53"/>
      <c r="INT9" s="53"/>
      <c r="INU9" s="53"/>
      <c r="INV9" s="53"/>
      <c r="INW9" s="53"/>
      <c r="INX9" s="53"/>
      <c r="INY9" s="53"/>
      <c r="INZ9" s="53"/>
      <c r="IOA9" s="53"/>
      <c r="IOB9" s="53"/>
      <c r="IOC9" s="53"/>
      <c r="IOD9" s="53"/>
      <c r="IOE9" s="53"/>
      <c r="IOF9" s="53"/>
      <c r="IOG9" s="53"/>
      <c r="IOH9" s="53"/>
      <c r="IOI9" s="53"/>
      <c r="IOJ9" s="53"/>
      <c r="IOK9" s="53"/>
      <c r="IOL9" s="53"/>
      <c r="IOM9" s="53"/>
      <c r="ION9" s="53"/>
      <c r="IOO9" s="53"/>
      <c r="IOP9" s="53"/>
      <c r="IOQ9" s="53"/>
      <c r="IOR9" s="53"/>
      <c r="IOS9" s="53"/>
      <c r="IOT9" s="53"/>
      <c r="IOU9" s="53"/>
      <c r="IOV9" s="53"/>
      <c r="IOW9" s="53"/>
      <c r="IOX9" s="53"/>
      <c r="IOY9" s="53"/>
      <c r="IOZ9" s="53"/>
      <c r="IPA9" s="53"/>
      <c r="IPB9" s="53"/>
      <c r="IPC9" s="53"/>
      <c r="IPD9" s="53"/>
      <c r="IPE9" s="53"/>
      <c r="IPF9" s="53"/>
      <c r="IPG9" s="53"/>
      <c r="IPH9" s="53"/>
      <c r="IPI9" s="53"/>
      <c r="IPJ9" s="53"/>
      <c r="IPK9" s="53"/>
      <c r="IPL9" s="53"/>
      <c r="IPM9" s="53"/>
      <c r="IPN9" s="53"/>
      <c r="IPO9" s="53"/>
      <c r="IPP9" s="53"/>
      <c r="IPQ9" s="53"/>
      <c r="IPR9" s="53"/>
      <c r="IPS9" s="53"/>
      <c r="IPT9" s="53"/>
      <c r="IPU9" s="53"/>
      <c r="IPV9" s="53"/>
      <c r="IPW9" s="53"/>
      <c r="IPX9" s="53"/>
      <c r="IPY9" s="53"/>
      <c r="IPZ9" s="53"/>
      <c r="IQA9" s="53"/>
      <c r="IQB9" s="53"/>
      <c r="IQC9" s="53"/>
      <c r="IQD9" s="53"/>
      <c r="IQE9" s="53"/>
      <c r="IQF9" s="53"/>
      <c r="IQG9" s="53"/>
      <c r="IQH9" s="53"/>
      <c r="IQI9" s="53"/>
      <c r="IQJ9" s="53"/>
      <c r="IQK9" s="53"/>
      <c r="IQL9" s="53"/>
      <c r="IQM9" s="53"/>
      <c r="IQN9" s="53"/>
      <c r="IQO9" s="53"/>
      <c r="IQP9" s="53"/>
      <c r="IQQ9" s="53"/>
      <c r="IQR9" s="53"/>
      <c r="IQS9" s="53"/>
      <c r="IQT9" s="53"/>
      <c r="IQU9" s="53"/>
      <c r="IQV9" s="53"/>
      <c r="IQW9" s="53"/>
      <c r="IQX9" s="53"/>
      <c r="IQY9" s="53"/>
      <c r="IQZ9" s="53"/>
      <c r="IRA9" s="53"/>
      <c r="IRB9" s="53"/>
      <c r="IRC9" s="53"/>
      <c r="IRD9" s="53"/>
      <c r="IRE9" s="53"/>
      <c r="IRF9" s="53"/>
      <c r="IRG9" s="53"/>
      <c r="IRH9" s="53"/>
      <c r="IRI9" s="53"/>
      <c r="IRJ9" s="53"/>
      <c r="IRK9" s="53"/>
      <c r="IRL9" s="53"/>
      <c r="IRM9" s="53"/>
      <c r="IRN9" s="53"/>
      <c r="IRO9" s="53"/>
      <c r="IRP9" s="53"/>
      <c r="IRQ9" s="53"/>
      <c r="IRR9" s="53"/>
      <c r="IRS9" s="53"/>
      <c r="IRT9" s="53"/>
      <c r="IRU9" s="53"/>
      <c r="IRV9" s="53"/>
      <c r="IRW9" s="53"/>
      <c r="IRX9" s="53"/>
      <c r="IRY9" s="53"/>
      <c r="IRZ9" s="53"/>
      <c r="ISA9" s="53"/>
      <c r="ISB9" s="53"/>
      <c r="ISC9" s="53"/>
      <c r="ISD9" s="53"/>
      <c r="ISE9" s="53"/>
      <c r="ISF9" s="53"/>
      <c r="ISG9" s="53"/>
      <c r="ISH9" s="53"/>
      <c r="ISI9" s="53"/>
      <c r="ISJ9" s="53"/>
      <c r="ISK9" s="53"/>
      <c r="ISL9" s="53"/>
      <c r="ISM9" s="53"/>
      <c r="ISN9" s="53"/>
      <c r="ISO9" s="53"/>
      <c r="ISP9" s="53"/>
      <c r="ISQ9" s="53"/>
      <c r="ISR9" s="53"/>
      <c r="ISS9" s="53"/>
      <c r="IST9" s="53"/>
      <c r="ISU9" s="53"/>
      <c r="ISV9" s="53"/>
      <c r="ISW9" s="53"/>
      <c r="ISX9" s="53"/>
      <c r="ISY9" s="53"/>
      <c r="ISZ9" s="53"/>
      <c r="ITA9" s="53"/>
      <c r="ITB9" s="53"/>
      <c r="ITC9" s="53"/>
      <c r="ITD9" s="53"/>
      <c r="ITE9" s="53"/>
      <c r="ITF9" s="53"/>
      <c r="ITG9" s="53"/>
      <c r="ITH9" s="53"/>
      <c r="ITI9" s="53"/>
      <c r="ITJ9" s="53"/>
      <c r="ITK9" s="53"/>
      <c r="ITL9" s="53"/>
      <c r="ITM9" s="53"/>
      <c r="ITN9" s="53"/>
      <c r="ITO9" s="53"/>
      <c r="ITP9" s="53"/>
      <c r="ITQ9" s="53"/>
      <c r="ITR9" s="53"/>
      <c r="ITS9" s="53"/>
      <c r="ITT9" s="53"/>
      <c r="ITU9" s="53"/>
      <c r="ITV9" s="53"/>
      <c r="ITW9" s="53"/>
      <c r="ITX9" s="53"/>
      <c r="ITY9" s="53"/>
      <c r="ITZ9" s="53"/>
      <c r="IUA9" s="53"/>
      <c r="IUB9" s="53"/>
      <c r="IUC9" s="53"/>
      <c r="IUD9" s="53"/>
      <c r="IUE9" s="53"/>
      <c r="IUF9" s="53"/>
      <c r="IUG9" s="53"/>
      <c r="IUH9" s="53"/>
      <c r="IUI9" s="53"/>
      <c r="IUJ9" s="53"/>
      <c r="IUK9" s="53"/>
      <c r="IUL9" s="53"/>
      <c r="IUM9" s="53"/>
      <c r="IUN9" s="53"/>
      <c r="IUO9" s="53"/>
      <c r="IUP9" s="53"/>
      <c r="IUQ9" s="53"/>
      <c r="IUR9" s="53"/>
      <c r="IUS9" s="53"/>
      <c r="IUT9" s="53"/>
      <c r="IUU9" s="53"/>
      <c r="IUV9" s="53"/>
      <c r="IUW9" s="53"/>
      <c r="IUX9" s="53"/>
      <c r="IUY9" s="53"/>
      <c r="IUZ9" s="53"/>
      <c r="IVA9" s="53"/>
      <c r="IVB9" s="53"/>
      <c r="IVC9" s="53"/>
      <c r="IVD9" s="53"/>
      <c r="IVE9" s="53"/>
      <c r="IVF9" s="53"/>
      <c r="IVG9" s="53"/>
      <c r="IVH9" s="53"/>
      <c r="IVI9" s="53"/>
      <c r="IVJ9" s="53"/>
      <c r="IVK9" s="53"/>
      <c r="IVL9" s="53"/>
      <c r="IVM9" s="53"/>
      <c r="IVN9" s="53"/>
      <c r="IVO9" s="53"/>
      <c r="IVP9" s="53"/>
      <c r="IVQ9" s="53"/>
      <c r="IVR9" s="53"/>
      <c r="IVS9" s="53"/>
      <c r="IVT9" s="53"/>
      <c r="IVU9" s="53"/>
      <c r="IVV9" s="53"/>
      <c r="IVW9" s="53"/>
      <c r="IVX9" s="53"/>
      <c r="IVY9" s="53"/>
      <c r="IVZ9" s="53"/>
      <c r="IWA9" s="53"/>
      <c r="IWB9" s="53"/>
      <c r="IWC9" s="53"/>
      <c r="IWD9" s="53"/>
      <c r="IWE9" s="53"/>
      <c r="IWF9" s="53"/>
      <c r="IWG9" s="53"/>
      <c r="IWH9" s="53"/>
      <c r="IWI9" s="53"/>
      <c r="IWJ9" s="53"/>
      <c r="IWK9" s="53"/>
      <c r="IWL9" s="53"/>
      <c r="IWM9" s="53"/>
      <c r="IWN9" s="53"/>
      <c r="IWO9" s="53"/>
      <c r="IWP9" s="53"/>
      <c r="IWQ9" s="53"/>
      <c r="IWR9" s="53"/>
      <c r="IWS9" s="53"/>
      <c r="IWT9" s="53"/>
      <c r="IWU9" s="53"/>
      <c r="IWV9" s="53"/>
      <c r="IWW9" s="53"/>
      <c r="IWX9" s="53"/>
      <c r="IWY9" s="53"/>
      <c r="IWZ9" s="53"/>
      <c r="IXA9" s="53"/>
      <c r="IXB9" s="53"/>
      <c r="IXC9" s="53"/>
      <c r="IXD9" s="53"/>
      <c r="IXE9" s="53"/>
      <c r="IXF9" s="53"/>
      <c r="IXG9" s="53"/>
      <c r="IXH9" s="53"/>
      <c r="IXI9" s="53"/>
      <c r="IXJ9" s="53"/>
      <c r="IXK9" s="53"/>
      <c r="IXL9" s="53"/>
      <c r="IXM9" s="53"/>
      <c r="IXN9" s="53"/>
      <c r="IXO9" s="53"/>
      <c r="IXP9" s="53"/>
      <c r="IXQ9" s="53"/>
      <c r="IXR9" s="53"/>
      <c r="IXS9" s="53"/>
      <c r="IXT9" s="53"/>
      <c r="IXU9" s="53"/>
      <c r="IXV9" s="53"/>
      <c r="IXW9" s="53"/>
      <c r="IXX9" s="53"/>
      <c r="IXY9" s="53"/>
      <c r="IXZ9" s="53"/>
      <c r="IYA9" s="53"/>
      <c r="IYB9" s="53"/>
      <c r="IYC9" s="53"/>
      <c r="IYD9" s="53"/>
      <c r="IYE9" s="53"/>
      <c r="IYF9" s="53"/>
      <c r="IYG9" s="53"/>
      <c r="IYH9" s="53"/>
      <c r="IYI9" s="53"/>
      <c r="IYJ9" s="53"/>
      <c r="IYK9" s="53"/>
      <c r="IYL9" s="53"/>
      <c r="IYM9" s="53"/>
      <c r="IYN9" s="53"/>
      <c r="IYO9" s="53"/>
      <c r="IYP9" s="53"/>
      <c r="IYQ9" s="53"/>
      <c r="IYR9" s="53"/>
      <c r="IYS9" s="53"/>
      <c r="IYT9" s="53"/>
      <c r="IYU9" s="53"/>
      <c r="IYV9" s="53"/>
      <c r="IYW9" s="53"/>
      <c r="IYX9" s="53"/>
      <c r="IYY9" s="53"/>
      <c r="IYZ9" s="53"/>
      <c r="IZA9" s="53"/>
      <c r="IZB9" s="53"/>
      <c r="IZC9" s="53"/>
      <c r="IZD9" s="53"/>
      <c r="IZE9" s="53"/>
      <c r="IZF9" s="53"/>
      <c r="IZG9" s="53"/>
      <c r="IZH9" s="53"/>
      <c r="IZI9" s="53"/>
      <c r="IZJ9" s="53"/>
      <c r="IZK9" s="53"/>
      <c r="IZL9" s="53"/>
      <c r="IZM9" s="53"/>
      <c r="IZN9" s="53"/>
      <c r="IZO9" s="53"/>
      <c r="IZP9" s="53"/>
      <c r="IZQ9" s="53"/>
      <c r="IZR9" s="53"/>
      <c r="IZS9" s="53"/>
      <c r="IZT9" s="53"/>
      <c r="IZU9" s="53"/>
      <c r="IZV9" s="53"/>
      <c r="IZW9" s="53"/>
      <c r="IZX9" s="53"/>
      <c r="IZY9" s="53"/>
      <c r="IZZ9" s="53"/>
      <c r="JAA9" s="53"/>
      <c r="JAB9" s="53"/>
      <c r="JAC9" s="53"/>
      <c r="JAD9" s="53"/>
      <c r="JAE9" s="53"/>
      <c r="JAF9" s="53"/>
      <c r="JAG9" s="53"/>
      <c r="JAH9" s="53"/>
      <c r="JAI9" s="53"/>
      <c r="JAJ9" s="53"/>
      <c r="JAK9" s="53"/>
      <c r="JAL9" s="53"/>
      <c r="JAM9" s="53"/>
      <c r="JAN9" s="53"/>
      <c r="JAO9" s="53"/>
      <c r="JAP9" s="53"/>
      <c r="JAQ9" s="53"/>
      <c r="JAR9" s="53"/>
      <c r="JAS9" s="53"/>
      <c r="JAT9" s="53"/>
      <c r="JAU9" s="53"/>
      <c r="JAV9" s="53"/>
      <c r="JAW9" s="53"/>
      <c r="JAX9" s="53"/>
      <c r="JAY9" s="53"/>
      <c r="JAZ9" s="53"/>
      <c r="JBA9" s="53"/>
      <c r="JBB9" s="53"/>
      <c r="JBC9" s="53"/>
      <c r="JBD9" s="53"/>
      <c r="JBE9" s="53"/>
      <c r="JBF9" s="53"/>
      <c r="JBG9" s="53"/>
      <c r="JBH9" s="53"/>
      <c r="JBI9" s="53"/>
      <c r="JBJ9" s="53"/>
      <c r="JBK9" s="53"/>
      <c r="JBL9" s="53"/>
      <c r="JBM9" s="53"/>
      <c r="JBN9" s="53"/>
      <c r="JBO9" s="53"/>
      <c r="JBP9" s="53"/>
      <c r="JBQ9" s="53"/>
      <c r="JBR9" s="53"/>
      <c r="JBS9" s="53"/>
      <c r="JBT9" s="53"/>
      <c r="JBU9" s="53"/>
      <c r="JBV9" s="53"/>
      <c r="JBW9" s="53"/>
      <c r="JBX9" s="53"/>
      <c r="JBY9" s="53"/>
      <c r="JBZ9" s="53"/>
      <c r="JCA9" s="53"/>
      <c r="JCB9" s="53"/>
      <c r="JCC9" s="53"/>
      <c r="JCD9" s="53"/>
      <c r="JCE9" s="53"/>
      <c r="JCF9" s="53"/>
      <c r="JCG9" s="53"/>
      <c r="JCH9" s="53"/>
      <c r="JCI9" s="53"/>
      <c r="JCJ9" s="53"/>
      <c r="JCK9" s="53"/>
      <c r="JCL9" s="53"/>
      <c r="JCM9" s="53"/>
      <c r="JCN9" s="53"/>
      <c r="JCO9" s="53"/>
      <c r="JCP9" s="53"/>
      <c r="JCQ9" s="53"/>
      <c r="JCR9" s="53"/>
      <c r="JCS9" s="53"/>
      <c r="JCT9" s="53"/>
      <c r="JCU9" s="53"/>
      <c r="JCV9" s="53"/>
      <c r="JCW9" s="53"/>
      <c r="JCX9" s="53"/>
      <c r="JCY9" s="53"/>
      <c r="JCZ9" s="53"/>
      <c r="JDA9" s="53"/>
      <c r="JDB9" s="53"/>
      <c r="JDC9" s="53"/>
      <c r="JDD9" s="53"/>
      <c r="JDE9" s="53"/>
      <c r="JDF9" s="53"/>
      <c r="JDG9" s="53"/>
      <c r="JDH9" s="53"/>
      <c r="JDI9" s="53"/>
      <c r="JDJ9" s="53"/>
      <c r="JDK9" s="53"/>
      <c r="JDL9" s="53"/>
      <c r="JDM9" s="53"/>
      <c r="JDN9" s="53"/>
      <c r="JDO9" s="53"/>
      <c r="JDP9" s="53"/>
      <c r="JDQ9" s="53"/>
      <c r="JDR9" s="53"/>
      <c r="JDS9" s="53"/>
      <c r="JDT9" s="53"/>
      <c r="JDU9" s="53"/>
      <c r="JDV9" s="53"/>
      <c r="JDW9" s="53"/>
      <c r="JDX9" s="53"/>
      <c r="JDY9" s="53"/>
      <c r="JDZ9" s="53"/>
      <c r="JEA9" s="53"/>
      <c r="JEB9" s="53"/>
      <c r="JEC9" s="53"/>
      <c r="JED9" s="53"/>
      <c r="JEE9" s="53"/>
      <c r="JEF9" s="53"/>
      <c r="JEG9" s="53"/>
      <c r="JEH9" s="53"/>
      <c r="JEI9" s="53"/>
      <c r="JEJ9" s="53"/>
      <c r="JEK9" s="53"/>
      <c r="JEL9" s="53"/>
      <c r="JEM9" s="53"/>
      <c r="JEN9" s="53"/>
      <c r="JEO9" s="53"/>
      <c r="JEP9" s="53"/>
      <c r="JEQ9" s="53"/>
      <c r="JER9" s="53"/>
      <c r="JES9" s="53"/>
      <c r="JET9" s="53"/>
      <c r="JEU9" s="53"/>
      <c r="JEV9" s="53"/>
      <c r="JEW9" s="53"/>
      <c r="JEX9" s="53"/>
      <c r="JEY9" s="53"/>
      <c r="JEZ9" s="53"/>
      <c r="JFA9" s="53"/>
      <c r="JFB9" s="53"/>
      <c r="JFC9" s="53"/>
      <c r="JFD9" s="53"/>
      <c r="JFE9" s="53"/>
      <c r="JFF9" s="53"/>
      <c r="JFG9" s="53"/>
      <c r="JFH9" s="53"/>
      <c r="JFI9" s="53"/>
      <c r="JFJ9" s="53"/>
      <c r="JFK9" s="53"/>
      <c r="JFL9" s="53"/>
      <c r="JFM9" s="53"/>
      <c r="JFN9" s="53"/>
      <c r="JFO9" s="53"/>
      <c r="JFP9" s="53"/>
      <c r="JFQ9" s="53"/>
      <c r="JFR9" s="53"/>
      <c r="JFS9" s="53"/>
      <c r="JFT9" s="53"/>
      <c r="JFU9" s="53"/>
      <c r="JFV9" s="53"/>
      <c r="JFW9" s="53"/>
      <c r="JFX9" s="53"/>
      <c r="JFY9" s="53"/>
      <c r="JFZ9" s="53"/>
      <c r="JGA9" s="53"/>
      <c r="JGB9" s="53"/>
      <c r="JGC9" s="53"/>
      <c r="JGD9" s="53"/>
      <c r="JGE9" s="53"/>
      <c r="JGF9" s="53"/>
      <c r="JGG9" s="53"/>
      <c r="JGH9" s="53"/>
      <c r="JGI9" s="53"/>
      <c r="JGJ9" s="53"/>
      <c r="JGK9" s="53"/>
      <c r="JGL9" s="53"/>
      <c r="JGM9" s="53"/>
      <c r="JGN9" s="53"/>
      <c r="JGO9" s="53"/>
      <c r="JGP9" s="53"/>
      <c r="JGQ9" s="53"/>
      <c r="JGR9" s="53"/>
      <c r="JGS9" s="53"/>
      <c r="JGT9" s="53"/>
      <c r="JGU9" s="53"/>
      <c r="JGV9" s="53"/>
      <c r="JGW9" s="53"/>
      <c r="JGX9" s="53"/>
      <c r="JGY9" s="53"/>
      <c r="JGZ9" s="53"/>
      <c r="JHA9" s="53"/>
      <c r="JHB9" s="53"/>
      <c r="JHC9" s="53"/>
      <c r="JHD9" s="53"/>
      <c r="JHE9" s="53"/>
      <c r="JHF9" s="53"/>
      <c r="JHG9" s="53"/>
      <c r="JHH9" s="53"/>
      <c r="JHI9" s="53"/>
      <c r="JHJ9" s="53"/>
      <c r="JHK9" s="53"/>
      <c r="JHL9" s="53"/>
      <c r="JHM9" s="53"/>
      <c r="JHN9" s="53"/>
      <c r="JHO9" s="53"/>
      <c r="JHP9" s="53"/>
      <c r="JHQ9" s="53"/>
      <c r="JHR9" s="53"/>
      <c r="JHS9" s="53"/>
      <c r="JHT9" s="53"/>
      <c r="JHU9" s="53"/>
      <c r="JHV9" s="53"/>
      <c r="JHW9" s="53"/>
      <c r="JHX9" s="53"/>
      <c r="JHY9" s="53"/>
      <c r="JHZ9" s="53"/>
      <c r="JIA9" s="53"/>
      <c r="JIB9" s="53"/>
      <c r="JIC9" s="53"/>
      <c r="JID9" s="53"/>
      <c r="JIE9" s="53"/>
      <c r="JIF9" s="53"/>
      <c r="JIG9" s="53"/>
      <c r="JIH9" s="53"/>
      <c r="JII9" s="53"/>
      <c r="JIJ9" s="53"/>
      <c r="JIK9" s="53"/>
      <c r="JIL9" s="53"/>
      <c r="JIM9" s="53"/>
      <c r="JIN9" s="53"/>
      <c r="JIO9" s="53"/>
      <c r="JIP9" s="53"/>
      <c r="JIQ9" s="53"/>
      <c r="JIR9" s="53"/>
      <c r="JIS9" s="53"/>
      <c r="JIT9" s="53"/>
      <c r="JIU9" s="53"/>
      <c r="JIV9" s="53"/>
      <c r="JIW9" s="53"/>
      <c r="JIX9" s="53"/>
      <c r="JIY9" s="53"/>
      <c r="JIZ9" s="53"/>
      <c r="JJA9" s="53"/>
      <c r="JJB9" s="53"/>
      <c r="JJC9" s="53"/>
      <c r="JJD9" s="53"/>
      <c r="JJE9" s="53"/>
      <c r="JJF9" s="53"/>
      <c r="JJG9" s="53"/>
      <c r="JJH9" s="53"/>
      <c r="JJI9" s="53"/>
      <c r="JJJ9" s="53"/>
      <c r="JJK9" s="53"/>
      <c r="JJL9" s="53"/>
      <c r="JJM9" s="53"/>
      <c r="JJN9" s="53"/>
      <c r="JJO9" s="53"/>
      <c r="JJP9" s="53"/>
      <c r="JJQ9" s="53"/>
      <c r="JJR9" s="53"/>
      <c r="JJS9" s="53"/>
      <c r="JJT9" s="53"/>
      <c r="JJU9" s="53"/>
      <c r="JJV9" s="53"/>
      <c r="JJW9" s="53"/>
      <c r="JJX9" s="53"/>
      <c r="JJY9" s="53"/>
      <c r="JJZ9" s="53"/>
      <c r="JKA9" s="53"/>
      <c r="JKB9" s="53"/>
      <c r="JKC9" s="53"/>
      <c r="JKD9" s="53"/>
      <c r="JKE9" s="53"/>
      <c r="JKF9" s="53"/>
      <c r="JKG9" s="53"/>
      <c r="JKH9" s="53"/>
      <c r="JKI9" s="53"/>
      <c r="JKJ9" s="53"/>
      <c r="JKK9" s="53"/>
      <c r="JKL9" s="53"/>
      <c r="JKM9" s="53"/>
      <c r="JKN9" s="53"/>
      <c r="JKO9" s="53"/>
      <c r="JKP9" s="53"/>
      <c r="JKQ9" s="53"/>
      <c r="JKR9" s="53"/>
      <c r="JKS9" s="53"/>
      <c r="JKT9" s="53"/>
      <c r="JKU9" s="53"/>
      <c r="JKV9" s="53"/>
      <c r="JKW9" s="53"/>
      <c r="JKX9" s="53"/>
      <c r="JKY9" s="53"/>
      <c r="JKZ9" s="53"/>
      <c r="JLA9" s="53"/>
      <c r="JLB9" s="53"/>
      <c r="JLC9" s="53"/>
      <c r="JLD9" s="53"/>
      <c r="JLE9" s="53"/>
      <c r="JLF9" s="53"/>
      <c r="JLG9" s="53"/>
      <c r="JLH9" s="53"/>
      <c r="JLI9" s="53"/>
      <c r="JLJ9" s="53"/>
      <c r="JLK9" s="53"/>
      <c r="JLL9" s="53"/>
      <c r="JLM9" s="53"/>
      <c r="JLN9" s="53"/>
      <c r="JLO9" s="53"/>
      <c r="JLP9" s="53"/>
      <c r="JLQ9" s="53"/>
      <c r="JLR9" s="53"/>
      <c r="JLS9" s="53"/>
      <c r="JLT9" s="53"/>
      <c r="JLU9" s="53"/>
      <c r="JLV9" s="53"/>
      <c r="JLW9" s="53"/>
      <c r="JLX9" s="53"/>
      <c r="JLY9" s="53"/>
      <c r="JLZ9" s="53"/>
      <c r="JMA9" s="53"/>
      <c r="JMB9" s="53"/>
      <c r="JMC9" s="53"/>
      <c r="JMD9" s="53"/>
      <c r="JME9" s="53"/>
      <c r="JMF9" s="53"/>
      <c r="JMG9" s="53"/>
      <c r="JMH9" s="53"/>
      <c r="JMI9" s="53"/>
      <c r="JMJ9" s="53"/>
      <c r="JMK9" s="53"/>
      <c r="JML9" s="53"/>
      <c r="JMM9" s="53"/>
      <c r="JMN9" s="53"/>
      <c r="JMO9" s="53"/>
      <c r="JMP9" s="53"/>
      <c r="JMQ9" s="53"/>
      <c r="JMR9" s="53"/>
      <c r="JMS9" s="53"/>
      <c r="JMT9" s="53"/>
      <c r="JMU9" s="53"/>
      <c r="JMV9" s="53"/>
      <c r="JMW9" s="53"/>
      <c r="JMX9" s="53"/>
      <c r="JMY9" s="53"/>
      <c r="JMZ9" s="53"/>
      <c r="JNA9" s="53"/>
      <c r="JNB9" s="53"/>
      <c r="JNC9" s="53"/>
      <c r="JND9" s="53"/>
      <c r="JNE9" s="53"/>
      <c r="JNF9" s="53"/>
      <c r="JNG9" s="53"/>
      <c r="JNH9" s="53"/>
      <c r="JNI9" s="53"/>
      <c r="JNJ9" s="53"/>
      <c r="JNK9" s="53"/>
      <c r="JNL9" s="53"/>
      <c r="JNM9" s="53"/>
      <c r="JNN9" s="53"/>
      <c r="JNO9" s="53"/>
      <c r="JNP9" s="53"/>
      <c r="JNQ9" s="53"/>
      <c r="JNR9" s="53"/>
      <c r="JNS9" s="53"/>
      <c r="JNT9" s="53"/>
      <c r="JNU9" s="53"/>
      <c r="JNV9" s="53"/>
      <c r="JNW9" s="53"/>
      <c r="JNX9" s="53"/>
      <c r="JNY9" s="53"/>
      <c r="JNZ9" s="53"/>
      <c r="JOA9" s="53"/>
      <c r="JOB9" s="53"/>
      <c r="JOC9" s="53"/>
      <c r="JOD9" s="53"/>
      <c r="JOE9" s="53"/>
      <c r="JOF9" s="53"/>
      <c r="JOG9" s="53"/>
      <c r="JOH9" s="53"/>
      <c r="JOI9" s="53"/>
      <c r="JOJ9" s="53"/>
      <c r="JOK9" s="53"/>
      <c r="JOL9" s="53"/>
      <c r="JOM9" s="53"/>
      <c r="JON9" s="53"/>
      <c r="JOO9" s="53"/>
      <c r="JOP9" s="53"/>
      <c r="JOQ9" s="53"/>
      <c r="JOR9" s="53"/>
      <c r="JOS9" s="53"/>
      <c r="JOT9" s="53"/>
      <c r="JOU9" s="53"/>
      <c r="JOV9" s="53"/>
      <c r="JOW9" s="53"/>
      <c r="JOX9" s="53"/>
      <c r="JOY9" s="53"/>
      <c r="JOZ9" s="53"/>
      <c r="JPA9" s="53"/>
      <c r="JPB9" s="53"/>
      <c r="JPC9" s="53"/>
      <c r="JPD9" s="53"/>
      <c r="JPE9" s="53"/>
      <c r="JPF9" s="53"/>
      <c r="JPG9" s="53"/>
      <c r="JPH9" s="53"/>
      <c r="JPI9" s="53"/>
      <c r="JPJ9" s="53"/>
      <c r="JPK9" s="53"/>
      <c r="JPL9" s="53"/>
      <c r="JPM9" s="53"/>
      <c r="JPN9" s="53"/>
      <c r="JPO9" s="53"/>
      <c r="JPP9" s="53"/>
      <c r="JPQ9" s="53"/>
      <c r="JPR9" s="53"/>
      <c r="JPS9" s="53"/>
      <c r="JPT9" s="53"/>
      <c r="JPU9" s="53"/>
      <c r="JPV9" s="53"/>
      <c r="JPW9" s="53"/>
      <c r="JPX9" s="53"/>
      <c r="JPY9" s="53"/>
      <c r="JPZ9" s="53"/>
      <c r="JQA9" s="53"/>
      <c r="JQB9" s="53"/>
      <c r="JQC9" s="53"/>
      <c r="JQD9" s="53"/>
      <c r="JQE9" s="53"/>
      <c r="JQF9" s="53"/>
      <c r="JQG9" s="53"/>
      <c r="JQH9" s="53"/>
      <c r="JQI9" s="53"/>
      <c r="JQJ9" s="53"/>
      <c r="JQK9" s="53"/>
      <c r="JQL9" s="53"/>
      <c r="JQM9" s="53"/>
      <c r="JQN9" s="53"/>
      <c r="JQO9" s="53"/>
      <c r="JQP9" s="53"/>
      <c r="JQQ9" s="53"/>
      <c r="JQR9" s="53"/>
      <c r="JQS9" s="53"/>
      <c r="JQT9" s="53"/>
      <c r="JQU9" s="53"/>
      <c r="JQV9" s="53"/>
      <c r="JQW9" s="53"/>
      <c r="JQX9" s="53"/>
      <c r="JQY9" s="53"/>
      <c r="JQZ9" s="53"/>
      <c r="JRA9" s="53"/>
      <c r="JRB9" s="53"/>
      <c r="JRC9" s="53"/>
      <c r="JRD9" s="53"/>
      <c r="JRE9" s="53"/>
      <c r="JRF9" s="53"/>
      <c r="JRG9" s="53"/>
      <c r="JRH9" s="53"/>
      <c r="JRI9" s="53"/>
      <c r="JRJ9" s="53"/>
      <c r="JRK9" s="53"/>
      <c r="JRL9" s="53"/>
      <c r="JRM9" s="53"/>
      <c r="JRN9" s="53"/>
      <c r="JRO9" s="53"/>
      <c r="JRP9" s="53"/>
      <c r="JRQ9" s="53"/>
      <c r="JRR9" s="53"/>
      <c r="JRS9" s="53"/>
      <c r="JRT9" s="53"/>
      <c r="JRU9" s="53"/>
      <c r="JRV9" s="53"/>
      <c r="JRW9" s="53"/>
      <c r="JRX9" s="53"/>
      <c r="JRY9" s="53"/>
      <c r="JRZ9" s="53"/>
      <c r="JSA9" s="53"/>
      <c r="JSB9" s="53"/>
      <c r="JSC9" s="53"/>
      <c r="JSD9" s="53"/>
      <c r="JSE9" s="53"/>
      <c r="JSF9" s="53"/>
      <c r="JSG9" s="53"/>
      <c r="JSH9" s="53"/>
      <c r="JSI9" s="53"/>
      <c r="JSJ9" s="53"/>
      <c r="JSK9" s="53"/>
      <c r="JSL9" s="53"/>
      <c r="JSM9" s="53"/>
      <c r="JSN9" s="53"/>
      <c r="JSO9" s="53"/>
      <c r="JSP9" s="53"/>
      <c r="JSQ9" s="53"/>
      <c r="JSR9" s="53"/>
      <c r="JSS9" s="53"/>
      <c r="JST9" s="53"/>
      <c r="JSU9" s="53"/>
      <c r="JSV9" s="53"/>
      <c r="JSW9" s="53"/>
      <c r="JSX9" s="53"/>
      <c r="JSY9" s="53"/>
      <c r="JSZ9" s="53"/>
      <c r="JTA9" s="53"/>
      <c r="JTB9" s="53"/>
      <c r="JTC9" s="53"/>
      <c r="JTD9" s="53"/>
      <c r="JTE9" s="53"/>
      <c r="JTF9" s="53"/>
      <c r="JTG9" s="53"/>
      <c r="JTH9" s="53"/>
      <c r="JTI9" s="53"/>
      <c r="JTJ9" s="53"/>
      <c r="JTK9" s="53"/>
      <c r="JTL9" s="53"/>
      <c r="JTM9" s="53"/>
      <c r="JTN9" s="53"/>
      <c r="JTO9" s="53"/>
      <c r="JTP9" s="53"/>
      <c r="JTQ9" s="53"/>
      <c r="JTR9" s="53"/>
      <c r="JTS9" s="53"/>
      <c r="JTT9" s="53"/>
      <c r="JTU9" s="53"/>
      <c r="JTV9" s="53"/>
      <c r="JTW9" s="53"/>
      <c r="JTX9" s="53"/>
      <c r="JTY9" s="53"/>
      <c r="JTZ9" s="53"/>
      <c r="JUA9" s="53"/>
      <c r="JUB9" s="53"/>
      <c r="JUC9" s="53"/>
      <c r="JUD9" s="53"/>
      <c r="JUE9" s="53"/>
      <c r="JUF9" s="53"/>
      <c r="JUG9" s="53"/>
      <c r="JUH9" s="53"/>
      <c r="JUI9" s="53"/>
      <c r="JUJ9" s="53"/>
      <c r="JUK9" s="53"/>
      <c r="JUL9" s="53"/>
      <c r="JUM9" s="53"/>
      <c r="JUN9" s="53"/>
      <c r="JUO9" s="53"/>
      <c r="JUP9" s="53"/>
      <c r="JUQ9" s="53"/>
      <c r="JUR9" s="53"/>
      <c r="JUS9" s="53"/>
      <c r="JUT9" s="53"/>
      <c r="JUU9" s="53"/>
      <c r="JUV9" s="53"/>
      <c r="JUW9" s="53"/>
      <c r="JUX9" s="53"/>
      <c r="JUY9" s="53"/>
      <c r="JUZ9" s="53"/>
      <c r="JVA9" s="53"/>
      <c r="JVB9" s="53"/>
      <c r="JVC9" s="53"/>
      <c r="JVD9" s="53"/>
      <c r="JVE9" s="53"/>
      <c r="JVF9" s="53"/>
      <c r="JVG9" s="53"/>
      <c r="JVH9" s="53"/>
      <c r="JVI9" s="53"/>
      <c r="JVJ9" s="53"/>
      <c r="JVK9" s="53"/>
      <c r="JVL9" s="53"/>
      <c r="JVM9" s="53"/>
      <c r="JVN9" s="53"/>
      <c r="JVO9" s="53"/>
      <c r="JVP9" s="53"/>
      <c r="JVQ9" s="53"/>
      <c r="JVR9" s="53"/>
      <c r="JVS9" s="53"/>
      <c r="JVT9" s="53"/>
      <c r="JVU9" s="53"/>
      <c r="JVV9" s="53"/>
      <c r="JVW9" s="53"/>
      <c r="JVX9" s="53"/>
      <c r="JVY9" s="53"/>
      <c r="JVZ9" s="53"/>
      <c r="JWA9" s="53"/>
      <c r="JWB9" s="53"/>
      <c r="JWC9" s="53"/>
      <c r="JWD9" s="53"/>
      <c r="JWE9" s="53"/>
      <c r="JWF9" s="53"/>
      <c r="JWG9" s="53"/>
      <c r="JWH9" s="53"/>
      <c r="JWI9" s="53"/>
      <c r="JWJ9" s="53"/>
      <c r="JWK9" s="53"/>
      <c r="JWL9" s="53"/>
      <c r="JWM9" s="53"/>
      <c r="JWN9" s="53"/>
      <c r="JWO9" s="53"/>
      <c r="JWP9" s="53"/>
      <c r="JWQ9" s="53"/>
      <c r="JWR9" s="53"/>
      <c r="JWS9" s="53"/>
      <c r="JWT9" s="53"/>
      <c r="JWU9" s="53"/>
      <c r="JWV9" s="53"/>
      <c r="JWW9" s="53"/>
      <c r="JWX9" s="53"/>
      <c r="JWY9" s="53"/>
      <c r="JWZ9" s="53"/>
      <c r="JXA9" s="53"/>
      <c r="JXB9" s="53"/>
      <c r="JXC9" s="53"/>
      <c r="JXD9" s="53"/>
      <c r="JXE9" s="53"/>
      <c r="JXF9" s="53"/>
      <c r="JXG9" s="53"/>
      <c r="JXH9" s="53"/>
      <c r="JXI9" s="53"/>
      <c r="JXJ9" s="53"/>
      <c r="JXK9" s="53"/>
      <c r="JXL9" s="53"/>
      <c r="JXM9" s="53"/>
      <c r="JXN9" s="53"/>
      <c r="JXO9" s="53"/>
      <c r="JXP9" s="53"/>
      <c r="JXQ9" s="53"/>
      <c r="JXR9" s="53"/>
      <c r="JXS9" s="53"/>
      <c r="JXT9" s="53"/>
      <c r="JXU9" s="53"/>
      <c r="JXV9" s="53"/>
      <c r="JXW9" s="53"/>
      <c r="JXX9" s="53"/>
      <c r="JXY9" s="53"/>
      <c r="JXZ9" s="53"/>
      <c r="JYA9" s="53"/>
      <c r="JYB9" s="53"/>
      <c r="JYC9" s="53"/>
      <c r="JYD9" s="53"/>
      <c r="JYE9" s="53"/>
      <c r="JYF9" s="53"/>
      <c r="JYG9" s="53"/>
      <c r="JYH9" s="53"/>
      <c r="JYI9" s="53"/>
      <c r="JYJ9" s="53"/>
      <c r="JYK9" s="53"/>
      <c r="JYL9" s="53"/>
      <c r="JYM9" s="53"/>
      <c r="JYN9" s="53"/>
      <c r="JYO9" s="53"/>
      <c r="JYP9" s="53"/>
      <c r="JYQ9" s="53"/>
      <c r="JYR9" s="53"/>
      <c r="JYS9" s="53"/>
      <c r="JYT9" s="53"/>
      <c r="JYU9" s="53"/>
      <c r="JYV9" s="53"/>
      <c r="JYW9" s="53"/>
      <c r="JYX9" s="53"/>
      <c r="JYY9" s="53"/>
      <c r="JYZ9" s="53"/>
      <c r="JZA9" s="53"/>
      <c r="JZB9" s="53"/>
      <c r="JZC9" s="53"/>
      <c r="JZD9" s="53"/>
      <c r="JZE9" s="53"/>
      <c r="JZF9" s="53"/>
      <c r="JZG9" s="53"/>
      <c r="JZH9" s="53"/>
      <c r="JZI9" s="53"/>
      <c r="JZJ9" s="53"/>
      <c r="JZK9" s="53"/>
      <c r="JZL9" s="53"/>
      <c r="JZM9" s="53"/>
      <c r="JZN9" s="53"/>
      <c r="JZO9" s="53"/>
      <c r="JZP9" s="53"/>
      <c r="JZQ9" s="53"/>
      <c r="JZR9" s="53"/>
      <c r="JZS9" s="53"/>
      <c r="JZT9" s="53"/>
      <c r="JZU9" s="53"/>
      <c r="JZV9" s="53"/>
      <c r="JZW9" s="53"/>
      <c r="JZX9" s="53"/>
      <c r="JZY9" s="53"/>
      <c r="JZZ9" s="53"/>
      <c r="KAA9" s="53"/>
      <c r="KAB9" s="53"/>
      <c r="KAC9" s="53"/>
      <c r="KAD9" s="53"/>
      <c r="KAE9" s="53"/>
      <c r="KAF9" s="53"/>
      <c r="KAG9" s="53"/>
      <c r="KAH9" s="53"/>
      <c r="KAI9" s="53"/>
      <c r="KAJ9" s="53"/>
      <c r="KAK9" s="53"/>
      <c r="KAL9" s="53"/>
      <c r="KAM9" s="53"/>
      <c r="KAN9" s="53"/>
      <c r="KAO9" s="53"/>
      <c r="KAP9" s="53"/>
      <c r="KAQ9" s="53"/>
      <c r="KAR9" s="53"/>
      <c r="KAS9" s="53"/>
      <c r="KAT9" s="53"/>
      <c r="KAU9" s="53"/>
      <c r="KAV9" s="53"/>
      <c r="KAW9" s="53"/>
      <c r="KAX9" s="53"/>
      <c r="KAY9" s="53"/>
      <c r="KAZ9" s="53"/>
      <c r="KBA9" s="53"/>
      <c r="KBB9" s="53"/>
      <c r="KBC9" s="53"/>
      <c r="KBD9" s="53"/>
      <c r="KBE9" s="53"/>
      <c r="KBF9" s="53"/>
      <c r="KBG9" s="53"/>
      <c r="KBH9" s="53"/>
      <c r="KBI9" s="53"/>
      <c r="KBJ9" s="53"/>
      <c r="KBK9" s="53"/>
      <c r="KBL9" s="53"/>
      <c r="KBM9" s="53"/>
      <c r="KBN9" s="53"/>
      <c r="KBO9" s="53"/>
      <c r="KBP9" s="53"/>
      <c r="KBQ9" s="53"/>
      <c r="KBR9" s="53"/>
      <c r="KBS9" s="53"/>
      <c r="KBT9" s="53"/>
      <c r="KBU9" s="53"/>
      <c r="KBV9" s="53"/>
      <c r="KBW9" s="53"/>
      <c r="KBX9" s="53"/>
      <c r="KBY9" s="53"/>
      <c r="KBZ9" s="53"/>
      <c r="KCA9" s="53"/>
      <c r="KCB9" s="53"/>
      <c r="KCC9" s="53"/>
      <c r="KCD9" s="53"/>
      <c r="KCE9" s="53"/>
      <c r="KCF9" s="53"/>
      <c r="KCG9" s="53"/>
      <c r="KCH9" s="53"/>
      <c r="KCI9" s="53"/>
      <c r="KCJ9" s="53"/>
      <c r="KCK9" s="53"/>
      <c r="KCL9" s="53"/>
      <c r="KCM9" s="53"/>
      <c r="KCN9" s="53"/>
      <c r="KCO9" s="53"/>
      <c r="KCP9" s="53"/>
      <c r="KCQ9" s="53"/>
      <c r="KCR9" s="53"/>
      <c r="KCS9" s="53"/>
      <c r="KCT9" s="53"/>
      <c r="KCU9" s="53"/>
      <c r="KCV9" s="53"/>
      <c r="KCW9" s="53"/>
      <c r="KCX9" s="53"/>
      <c r="KCY9" s="53"/>
      <c r="KCZ9" s="53"/>
      <c r="KDA9" s="53"/>
      <c r="KDB9" s="53"/>
      <c r="KDC9" s="53"/>
      <c r="KDD9" s="53"/>
      <c r="KDE9" s="53"/>
      <c r="KDF9" s="53"/>
      <c r="KDG9" s="53"/>
      <c r="KDH9" s="53"/>
      <c r="KDI9" s="53"/>
      <c r="KDJ9" s="53"/>
      <c r="KDK9" s="53"/>
      <c r="KDL9" s="53"/>
      <c r="KDM9" s="53"/>
      <c r="KDN9" s="53"/>
      <c r="KDO9" s="53"/>
      <c r="KDP9" s="53"/>
      <c r="KDQ9" s="53"/>
      <c r="KDR9" s="53"/>
      <c r="KDS9" s="53"/>
      <c r="KDT9" s="53"/>
      <c r="KDU9" s="53"/>
      <c r="KDV9" s="53"/>
      <c r="KDW9" s="53"/>
      <c r="KDX9" s="53"/>
      <c r="KDY9" s="53"/>
      <c r="KDZ9" s="53"/>
      <c r="KEA9" s="53"/>
      <c r="KEB9" s="53"/>
      <c r="KEC9" s="53"/>
      <c r="KED9" s="53"/>
      <c r="KEE9" s="53"/>
      <c r="KEF9" s="53"/>
      <c r="KEG9" s="53"/>
      <c r="KEH9" s="53"/>
      <c r="KEI9" s="53"/>
      <c r="KEJ9" s="53"/>
      <c r="KEK9" s="53"/>
      <c r="KEL9" s="53"/>
      <c r="KEM9" s="53"/>
      <c r="KEN9" s="53"/>
      <c r="KEO9" s="53"/>
      <c r="KEP9" s="53"/>
      <c r="KEQ9" s="53"/>
      <c r="KER9" s="53"/>
      <c r="KES9" s="53"/>
      <c r="KET9" s="53"/>
      <c r="KEU9" s="53"/>
      <c r="KEV9" s="53"/>
      <c r="KEW9" s="53"/>
      <c r="KEX9" s="53"/>
      <c r="KEY9" s="53"/>
      <c r="KEZ9" s="53"/>
      <c r="KFA9" s="53"/>
      <c r="KFB9" s="53"/>
      <c r="KFC9" s="53"/>
      <c r="KFD9" s="53"/>
      <c r="KFE9" s="53"/>
      <c r="KFF9" s="53"/>
      <c r="KFG9" s="53"/>
      <c r="KFH9" s="53"/>
      <c r="KFI9" s="53"/>
      <c r="KFJ9" s="53"/>
      <c r="KFK9" s="53"/>
      <c r="KFL9" s="53"/>
      <c r="KFM9" s="53"/>
      <c r="KFN9" s="53"/>
      <c r="KFO9" s="53"/>
      <c r="KFP9" s="53"/>
      <c r="KFQ9" s="53"/>
      <c r="KFR9" s="53"/>
      <c r="KFS9" s="53"/>
      <c r="KFT9" s="53"/>
      <c r="KFU9" s="53"/>
      <c r="KFV9" s="53"/>
      <c r="KFW9" s="53"/>
      <c r="KFX9" s="53"/>
      <c r="KFY9" s="53"/>
      <c r="KFZ9" s="53"/>
      <c r="KGA9" s="53"/>
      <c r="KGB9" s="53"/>
      <c r="KGC9" s="53"/>
      <c r="KGD9" s="53"/>
      <c r="KGE9" s="53"/>
      <c r="KGF9" s="53"/>
      <c r="KGG9" s="53"/>
      <c r="KGH9" s="53"/>
      <c r="KGI9" s="53"/>
      <c r="KGJ9" s="53"/>
      <c r="KGK9" s="53"/>
      <c r="KGL9" s="53"/>
      <c r="KGM9" s="53"/>
      <c r="KGN9" s="53"/>
      <c r="KGO9" s="53"/>
      <c r="KGP9" s="53"/>
      <c r="KGQ9" s="53"/>
      <c r="KGR9" s="53"/>
      <c r="KGS9" s="53"/>
      <c r="KGT9" s="53"/>
      <c r="KGU9" s="53"/>
      <c r="KGV9" s="53"/>
      <c r="KGW9" s="53"/>
      <c r="KGX9" s="53"/>
      <c r="KGY9" s="53"/>
      <c r="KGZ9" s="53"/>
      <c r="KHA9" s="53"/>
      <c r="KHB9" s="53"/>
      <c r="KHC9" s="53"/>
      <c r="KHD9" s="53"/>
      <c r="KHE9" s="53"/>
      <c r="KHF9" s="53"/>
      <c r="KHG9" s="53"/>
      <c r="KHH9" s="53"/>
      <c r="KHI9" s="53"/>
      <c r="KHJ9" s="53"/>
      <c r="KHK9" s="53"/>
      <c r="KHL9" s="53"/>
      <c r="KHM9" s="53"/>
      <c r="KHN9" s="53"/>
      <c r="KHO9" s="53"/>
      <c r="KHP9" s="53"/>
      <c r="KHQ9" s="53"/>
      <c r="KHR9" s="53"/>
      <c r="KHS9" s="53"/>
      <c r="KHT9" s="53"/>
      <c r="KHU9" s="53"/>
      <c r="KHV9" s="53"/>
      <c r="KHW9" s="53"/>
      <c r="KHX9" s="53"/>
      <c r="KHY9" s="53"/>
      <c r="KHZ9" s="53"/>
      <c r="KIA9" s="53"/>
      <c r="KIB9" s="53"/>
      <c r="KIC9" s="53"/>
      <c r="KID9" s="53"/>
      <c r="KIE9" s="53"/>
      <c r="KIF9" s="53"/>
      <c r="KIG9" s="53"/>
      <c r="KIH9" s="53"/>
      <c r="KII9" s="53"/>
      <c r="KIJ9" s="53"/>
      <c r="KIK9" s="53"/>
      <c r="KIL9" s="53"/>
      <c r="KIM9" s="53"/>
      <c r="KIN9" s="53"/>
      <c r="KIO9" s="53"/>
      <c r="KIP9" s="53"/>
      <c r="KIQ9" s="53"/>
      <c r="KIR9" s="53"/>
      <c r="KIS9" s="53"/>
      <c r="KIT9" s="53"/>
      <c r="KIU9" s="53"/>
      <c r="KIV9" s="53"/>
      <c r="KIW9" s="53"/>
      <c r="KIX9" s="53"/>
      <c r="KIY9" s="53"/>
      <c r="KIZ9" s="53"/>
      <c r="KJA9" s="53"/>
      <c r="KJB9" s="53"/>
      <c r="KJC9" s="53"/>
      <c r="KJD9" s="53"/>
      <c r="KJE9" s="53"/>
      <c r="KJF9" s="53"/>
      <c r="KJG9" s="53"/>
      <c r="KJH9" s="53"/>
      <c r="KJI9" s="53"/>
      <c r="KJJ9" s="53"/>
      <c r="KJK9" s="53"/>
      <c r="KJL9" s="53"/>
      <c r="KJM9" s="53"/>
      <c r="KJN9" s="53"/>
      <c r="KJO9" s="53"/>
      <c r="KJP9" s="53"/>
      <c r="KJQ9" s="53"/>
      <c r="KJR9" s="53"/>
      <c r="KJS9" s="53"/>
      <c r="KJT9" s="53"/>
      <c r="KJU9" s="53"/>
      <c r="KJV9" s="53"/>
      <c r="KJW9" s="53"/>
      <c r="KJX9" s="53"/>
      <c r="KJY9" s="53"/>
      <c r="KJZ9" s="53"/>
      <c r="KKA9" s="53"/>
      <c r="KKB9" s="53"/>
      <c r="KKC9" s="53"/>
      <c r="KKD9" s="53"/>
      <c r="KKE9" s="53"/>
      <c r="KKF9" s="53"/>
      <c r="KKG9" s="53"/>
      <c r="KKH9" s="53"/>
      <c r="KKI9" s="53"/>
      <c r="KKJ9" s="53"/>
      <c r="KKK9" s="53"/>
      <c r="KKL9" s="53"/>
      <c r="KKM9" s="53"/>
      <c r="KKN9" s="53"/>
      <c r="KKO9" s="53"/>
      <c r="KKP9" s="53"/>
      <c r="KKQ9" s="53"/>
      <c r="KKR9" s="53"/>
      <c r="KKS9" s="53"/>
      <c r="KKT9" s="53"/>
      <c r="KKU9" s="53"/>
      <c r="KKV9" s="53"/>
      <c r="KKW9" s="53"/>
      <c r="KKX9" s="53"/>
      <c r="KKY9" s="53"/>
      <c r="KKZ9" s="53"/>
      <c r="KLA9" s="53"/>
      <c r="KLB9" s="53"/>
      <c r="KLC9" s="53"/>
      <c r="KLD9" s="53"/>
      <c r="KLE9" s="53"/>
      <c r="KLF9" s="53"/>
      <c r="KLG9" s="53"/>
      <c r="KLH9" s="53"/>
      <c r="KLI9" s="53"/>
      <c r="KLJ9" s="53"/>
      <c r="KLK9" s="53"/>
      <c r="KLL9" s="53"/>
      <c r="KLM9" s="53"/>
      <c r="KLN9" s="53"/>
      <c r="KLO9" s="53"/>
      <c r="KLP9" s="53"/>
      <c r="KLQ9" s="53"/>
      <c r="KLR9" s="53"/>
      <c r="KLS9" s="53"/>
      <c r="KLT9" s="53"/>
      <c r="KLU9" s="53"/>
      <c r="KLV9" s="53"/>
      <c r="KLW9" s="53"/>
      <c r="KLX9" s="53"/>
      <c r="KLY9" s="53"/>
      <c r="KLZ9" s="53"/>
      <c r="KMA9" s="53"/>
      <c r="KMB9" s="53"/>
      <c r="KMC9" s="53"/>
      <c r="KMD9" s="53"/>
      <c r="KME9" s="53"/>
      <c r="KMF9" s="53"/>
      <c r="KMG9" s="53"/>
      <c r="KMH9" s="53"/>
      <c r="KMI9" s="53"/>
      <c r="KMJ9" s="53"/>
      <c r="KMK9" s="53"/>
      <c r="KML9" s="53"/>
      <c r="KMM9" s="53"/>
      <c r="KMN9" s="53"/>
      <c r="KMO9" s="53"/>
      <c r="KMP9" s="53"/>
      <c r="KMQ9" s="53"/>
      <c r="KMR9" s="53"/>
      <c r="KMS9" s="53"/>
      <c r="KMT9" s="53"/>
      <c r="KMU9" s="53"/>
      <c r="KMV9" s="53"/>
      <c r="KMW9" s="53"/>
      <c r="KMX9" s="53"/>
      <c r="KMY9" s="53"/>
      <c r="KMZ9" s="53"/>
      <c r="KNA9" s="53"/>
      <c r="KNB9" s="53"/>
      <c r="KNC9" s="53"/>
      <c r="KND9" s="53"/>
      <c r="KNE9" s="53"/>
      <c r="KNF9" s="53"/>
      <c r="KNG9" s="53"/>
      <c r="KNH9" s="53"/>
      <c r="KNI9" s="53"/>
      <c r="KNJ9" s="53"/>
      <c r="KNK9" s="53"/>
      <c r="KNL9" s="53"/>
      <c r="KNM9" s="53"/>
      <c r="KNN9" s="53"/>
      <c r="KNO9" s="53"/>
      <c r="KNP9" s="53"/>
      <c r="KNQ9" s="53"/>
      <c r="KNR9" s="53"/>
      <c r="KNS9" s="53"/>
      <c r="KNT9" s="53"/>
      <c r="KNU9" s="53"/>
      <c r="KNV9" s="53"/>
      <c r="KNW9" s="53"/>
      <c r="KNX9" s="53"/>
      <c r="KNY9" s="53"/>
      <c r="KNZ9" s="53"/>
      <c r="KOA9" s="53"/>
      <c r="KOB9" s="53"/>
      <c r="KOC9" s="53"/>
      <c r="KOD9" s="53"/>
      <c r="KOE9" s="53"/>
      <c r="KOF9" s="53"/>
      <c r="KOG9" s="53"/>
      <c r="KOH9" s="53"/>
      <c r="KOI9" s="53"/>
      <c r="KOJ9" s="53"/>
      <c r="KOK9" s="53"/>
      <c r="KOL9" s="53"/>
      <c r="KOM9" s="53"/>
      <c r="KON9" s="53"/>
      <c r="KOO9" s="53"/>
      <c r="KOP9" s="53"/>
      <c r="KOQ9" s="53"/>
      <c r="KOR9" s="53"/>
      <c r="KOS9" s="53"/>
      <c r="KOT9" s="53"/>
      <c r="KOU9" s="53"/>
      <c r="KOV9" s="53"/>
      <c r="KOW9" s="53"/>
      <c r="KOX9" s="53"/>
      <c r="KOY9" s="53"/>
      <c r="KOZ9" s="53"/>
      <c r="KPA9" s="53"/>
      <c r="KPB9" s="53"/>
      <c r="KPC9" s="53"/>
      <c r="KPD9" s="53"/>
      <c r="KPE9" s="53"/>
      <c r="KPF9" s="53"/>
      <c r="KPG9" s="53"/>
      <c r="KPH9" s="53"/>
      <c r="KPI9" s="53"/>
      <c r="KPJ9" s="53"/>
      <c r="KPK9" s="53"/>
      <c r="KPL9" s="53"/>
      <c r="KPM9" s="53"/>
      <c r="KPN9" s="53"/>
      <c r="KPO9" s="53"/>
      <c r="KPP9" s="53"/>
      <c r="KPQ9" s="53"/>
      <c r="KPR9" s="53"/>
      <c r="KPS9" s="53"/>
      <c r="KPT9" s="53"/>
      <c r="KPU9" s="53"/>
      <c r="KPV9" s="53"/>
      <c r="KPW9" s="53"/>
      <c r="KPX9" s="53"/>
      <c r="KPY9" s="53"/>
      <c r="KPZ9" s="53"/>
      <c r="KQA9" s="53"/>
      <c r="KQB9" s="53"/>
      <c r="KQC9" s="53"/>
      <c r="KQD9" s="53"/>
      <c r="KQE9" s="53"/>
      <c r="KQF9" s="53"/>
      <c r="KQG9" s="53"/>
      <c r="KQH9" s="53"/>
      <c r="KQI9" s="53"/>
      <c r="KQJ9" s="53"/>
      <c r="KQK9" s="53"/>
      <c r="KQL9" s="53"/>
      <c r="KQM9" s="53"/>
      <c r="KQN9" s="53"/>
      <c r="KQO9" s="53"/>
      <c r="KQP9" s="53"/>
      <c r="KQQ9" s="53"/>
      <c r="KQR9" s="53"/>
      <c r="KQS9" s="53"/>
      <c r="KQT9" s="53"/>
      <c r="KQU9" s="53"/>
      <c r="KQV9" s="53"/>
      <c r="KQW9" s="53"/>
      <c r="KQX9" s="53"/>
      <c r="KQY9" s="53"/>
      <c r="KQZ9" s="53"/>
      <c r="KRA9" s="53"/>
      <c r="KRB9" s="53"/>
      <c r="KRC9" s="53"/>
      <c r="KRD9" s="53"/>
      <c r="KRE9" s="53"/>
      <c r="KRF9" s="53"/>
      <c r="KRG9" s="53"/>
      <c r="KRH9" s="53"/>
      <c r="KRI9" s="53"/>
      <c r="KRJ9" s="53"/>
      <c r="KRK9" s="53"/>
      <c r="KRL9" s="53"/>
      <c r="KRM9" s="53"/>
      <c r="KRN9" s="53"/>
      <c r="KRO9" s="53"/>
      <c r="KRP9" s="53"/>
      <c r="KRQ9" s="53"/>
      <c r="KRR9" s="53"/>
      <c r="KRS9" s="53"/>
      <c r="KRT9" s="53"/>
      <c r="KRU9" s="53"/>
      <c r="KRV9" s="53"/>
      <c r="KRW9" s="53"/>
      <c r="KRX9" s="53"/>
      <c r="KRY9" s="53"/>
      <c r="KRZ9" s="53"/>
      <c r="KSA9" s="53"/>
      <c r="KSB9" s="53"/>
      <c r="KSC9" s="53"/>
      <c r="KSD9" s="53"/>
      <c r="KSE9" s="53"/>
      <c r="KSF9" s="53"/>
      <c r="KSG9" s="53"/>
      <c r="KSH9" s="53"/>
      <c r="KSI9" s="53"/>
      <c r="KSJ9" s="53"/>
      <c r="KSK9" s="53"/>
      <c r="KSL9" s="53"/>
      <c r="KSM9" s="53"/>
      <c r="KSN9" s="53"/>
      <c r="KSO9" s="53"/>
      <c r="KSP9" s="53"/>
      <c r="KSQ9" s="53"/>
      <c r="KSR9" s="53"/>
      <c r="KSS9" s="53"/>
      <c r="KST9" s="53"/>
      <c r="KSU9" s="53"/>
      <c r="KSV9" s="53"/>
      <c r="KSW9" s="53"/>
      <c r="KSX9" s="53"/>
      <c r="KSY9" s="53"/>
      <c r="KSZ9" s="53"/>
      <c r="KTA9" s="53"/>
      <c r="KTB9" s="53"/>
      <c r="KTC9" s="53"/>
      <c r="KTD9" s="53"/>
      <c r="KTE9" s="53"/>
      <c r="KTF9" s="53"/>
      <c r="KTG9" s="53"/>
      <c r="KTH9" s="53"/>
      <c r="KTI9" s="53"/>
      <c r="KTJ9" s="53"/>
      <c r="KTK9" s="53"/>
      <c r="KTL9" s="53"/>
      <c r="KTM9" s="53"/>
      <c r="KTN9" s="53"/>
      <c r="KTO9" s="53"/>
      <c r="KTP9" s="53"/>
      <c r="KTQ9" s="53"/>
      <c r="KTR9" s="53"/>
      <c r="KTS9" s="53"/>
      <c r="KTT9" s="53"/>
      <c r="KTU9" s="53"/>
      <c r="KTV9" s="53"/>
      <c r="KTW9" s="53"/>
      <c r="KTX9" s="53"/>
      <c r="KTY9" s="53"/>
      <c r="KTZ9" s="53"/>
      <c r="KUA9" s="53"/>
      <c r="KUB9" s="53"/>
      <c r="KUC9" s="53"/>
      <c r="KUD9" s="53"/>
      <c r="KUE9" s="53"/>
      <c r="KUF9" s="53"/>
      <c r="KUG9" s="53"/>
      <c r="KUH9" s="53"/>
      <c r="KUI9" s="53"/>
      <c r="KUJ9" s="53"/>
      <c r="KUK9" s="53"/>
      <c r="KUL9" s="53"/>
      <c r="KUM9" s="53"/>
      <c r="KUN9" s="53"/>
      <c r="KUO9" s="53"/>
      <c r="KUP9" s="53"/>
      <c r="KUQ9" s="53"/>
      <c r="KUR9" s="53"/>
      <c r="KUS9" s="53"/>
      <c r="KUT9" s="53"/>
      <c r="KUU9" s="53"/>
      <c r="KUV9" s="53"/>
      <c r="KUW9" s="53"/>
      <c r="KUX9" s="53"/>
      <c r="KUY9" s="53"/>
      <c r="KUZ9" s="53"/>
      <c r="KVA9" s="53"/>
      <c r="KVB9" s="53"/>
      <c r="KVC9" s="53"/>
      <c r="KVD9" s="53"/>
      <c r="KVE9" s="53"/>
      <c r="KVF9" s="53"/>
      <c r="KVG9" s="53"/>
      <c r="KVH9" s="53"/>
      <c r="KVI9" s="53"/>
      <c r="KVJ9" s="53"/>
      <c r="KVK9" s="53"/>
      <c r="KVL9" s="53"/>
      <c r="KVM9" s="53"/>
      <c r="KVN9" s="53"/>
      <c r="KVO9" s="53"/>
      <c r="KVP9" s="53"/>
      <c r="KVQ9" s="53"/>
      <c r="KVR9" s="53"/>
      <c r="KVS9" s="53"/>
      <c r="KVT9" s="53"/>
      <c r="KVU9" s="53"/>
      <c r="KVV9" s="53"/>
      <c r="KVW9" s="53"/>
      <c r="KVX9" s="53"/>
      <c r="KVY9" s="53"/>
      <c r="KVZ9" s="53"/>
      <c r="KWA9" s="53"/>
      <c r="KWB9" s="53"/>
      <c r="KWC9" s="53"/>
      <c r="KWD9" s="53"/>
      <c r="KWE9" s="53"/>
      <c r="KWF9" s="53"/>
      <c r="KWG9" s="53"/>
      <c r="KWH9" s="53"/>
      <c r="KWI9" s="53"/>
      <c r="KWJ9" s="53"/>
      <c r="KWK9" s="53"/>
      <c r="KWL9" s="53"/>
      <c r="KWM9" s="53"/>
      <c r="KWN9" s="53"/>
      <c r="KWO9" s="53"/>
      <c r="KWP9" s="53"/>
      <c r="KWQ9" s="53"/>
      <c r="KWR9" s="53"/>
      <c r="KWS9" s="53"/>
      <c r="KWT9" s="53"/>
      <c r="KWU9" s="53"/>
      <c r="KWV9" s="53"/>
      <c r="KWW9" s="53"/>
      <c r="KWX9" s="53"/>
      <c r="KWY9" s="53"/>
      <c r="KWZ9" s="53"/>
      <c r="KXA9" s="53"/>
      <c r="KXB9" s="53"/>
      <c r="KXC9" s="53"/>
      <c r="KXD9" s="53"/>
      <c r="KXE9" s="53"/>
      <c r="KXF9" s="53"/>
      <c r="KXG9" s="53"/>
      <c r="KXH9" s="53"/>
      <c r="KXI9" s="53"/>
      <c r="KXJ9" s="53"/>
      <c r="KXK9" s="53"/>
      <c r="KXL9" s="53"/>
      <c r="KXM9" s="53"/>
      <c r="KXN9" s="53"/>
      <c r="KXO9" s="53"/>
      <c r="KXP9" s="53"/>
      <c r="KXQ9" s="53"/>
      <c r="KXR9" s="53"/>
      <c r="KXS9" s="53"/>
      <c r="KXT9" s="53"/>
      <c r="KXU9" s="53"/>
      <c r="KXV9" s="53"/>
      <c r="KXW9" s="53"/>
      <c r="KXX9" s="53"/>
      <c r="KXY9" s="53"/>
      <c r="KXZ9" s="53"/>
      <c r="KYA9" s="53"/>
      <c r="KYB9" s="53"/>
      <c r="KYC9" s="53"/>
      <c r="KYD9" s="53"/>
      <c r="KYE9" s="53"/>
      <c r="KYF9" s="53"/>
      <c r="KYG9" s="53"/>
      <c r="KYH9" s="53"/>
      <c r="KYI9" s="53"/>
      <c r="KYJ9" s="53"/>
      <c r="KYK9" s="53"/>
      <c r="KYL9" s="53"/>
      <c r="KYM9" s="53"/>
      <c r="KYN9" s="53"/>
      <c r="KYO9" s="53"/>
      <c r="KYP9" s="53"/>
      <c r="KYQ9" s="53"/>
      <c r="KYR9" s="53"/>
      <c r="KYS9" s="53"/>
      <c r="KYT9" s="53"/>
      <c r="KYU9" s="53"/>
      <c r="KYV9" s="53"/>
      <c r="KYW9" s="53"/>
      <c r="KYX9" s="53"/>
      <c r="KYY9" s="53"/>
      <c r="KYZ9" s="53"/>
      <c r="KZA9" s="53"/>
      <c r="KZB9" s="53"/>
      <c r="KZC9" s="53"/>
      <c r="KZD9" s="53"/>
      <c r="KZE9" s="53"/>
      <c r="KZF9" s="53"/>
      <c r="KZG9" s="53"/>
      <c r="KZH9" s="53"/>
      <c r="KZI9" s="53"/>
      <c r="KZJ9" s="53"/>
      <c r="KZK9" s="53"/>
      <c r="KZL9" s="53"/>
      <c r="KZM9" s="53"/>
      <c r="KZN9" s="53"/>
      <c r="KZO9" s="53"/>
      <c r="KZP9" s="53"/>
      <c r="KZQ9" s="53"/>
      <c r="KZR9" s="53"/>
      <c r="KZS9" s="53"/>
      <c r="KZT9" s="53"/>
      <c r="KZU9" s="53"/>
      <c r="KZV9" s="53"/>
      <c r="KZW9" s="53"/>
      <c r="KZX9" s="53"/>
      <c r="KZY9" s="53"/>
      <c r="KZZ9" s="53"/>
      <c r="LAA9" s="53"/>
      <c r="LAB9" s="53"/>
      <c r="LAC9" s="53"/>
      <c r="LAD9" s="53"/>
      <c r="LAE9" s="53"/>
      <c r="LAF9" s="53"/>
      <c r="LAG9" s="53"/>
      <c r="LAH9" s="53"/>
      <c r="LAI9" s="53"/>
      <c r="LAJ9" s="53"/>
      <c r="LAK9" s="53"/>
      <c r="LAL9" s="53"/>
      <c r="LAM9" s="53"/>
      <c r="LAN9" s="53"/>
      <c r="LAO9" s="53"/>
      <c r="LAP9" s="53"/>
      <c r="LAQ9" s="53"/>
      <c r="LAR9" s="53"/>
      <c r="LAS9" s="53"/>
      <c r="LAT9" s="53"/>
      <c r="LAU9" s="53"/>
      <c r="LAV9" s="53"/>
      <c r="LAW9" s="53"/>
      <c r="LAX9" s="53"/>
      <c r="LAY9" s="53"/>
      <c r="LAZ9" s="53"/>
      <c r="LBA9" s="53"/>
      <c r="LBB9" s="53"/>
      <c r="LBC9" s="53"/>
      <c r="LBD9" s="53"/>
      <c r="LBE9" s="53"/>
      <c r="LBF9" s="53"/>
      <c r="LBG9" s="53"/>
      <c r="LBH9" s="53"/>
      <c r="LBI9" s="53"/>
      <c r="LBJ9" s="53"/>
      <c r="LBK9" s="53"/>
      <c r="LBL9" s="53"/>
      <c r="LBM9" s="53"/>
      <c r="LBN9" s="53"/>
      <c r="LBO9" s="53"/>
      <c r="LBP9" s="53"/>
      <c r="LBQ9" s="53"/>
      <c r="LBR9" s="53"/>
      <c r="LBS9" s="53"/>
      <c r="LBT9" s="53"/>
      <c r="LBU9" s="53"/>
      <c r="LBV9" s="53"/>
      <c r="LBW9" s="53"/>
      <c r="LBX9" s="53"/>
      <c r="LBY9" s="53"/>
      <c r="LBZ9" s="53"/>
      <c r="LCA9" s="53"/>
      <c r="LCB9" s="53"/>
      <c r="LCC9" s="53"/>
      <c r="LCD9" s="53"/>
      <c r="LCE9" s="53"/>
      <c r="LCF9" s="53"/>
      <c r="LCG9" s="53"/>
      <c r="LCH9" s="53"/>
      <c r="LCI9" s="53"/>
      <c r="LCJ9" s="53"/>
      <c r="LCK9" s="53"/>
      <c r="LCL9" s="53"/>
      <c r="LCM9" s="53"/>
      <c r="LCN9" s="53"/>
      <c r="LCO9" s="53"/>
      <c r="LCP9" s="53"/>
      <c r="LCQ9" s="53"/>
      <c r="LCR9" s="53"/>
      <c r="LCS9" s="53"/>
      <c r="LCT9" s="53"/>
      <c r="LCU9" s="53"/>
      <c r="LCV9" s="53"/>
      <c r="LCW9" s="53"/>
      <c r="LCX9" s="53"/>
      <c r="LCY9" s="53"/>
      <c r="LCZ9" s="53"/>
      <c r="LDA9" s="53"/>
      <c r="LDB9" s="53"/>
      <c r="LDC9" s="53"/>
      <c r="LDD9" s="53"/>
      <c r="LDE9" s="53"/>
      <c r="LDF9" s="53"/>
      <c r="LDG9" s="53"/>
      <c r="LDH9" s="53"/>
      <c r="LDI9" s="53"/>
      <c r="LDJ9" s="53"/>
      <c r="LDK9" s="53"/>
      <c r="LDL9" s="53"/>
      <c r="LDM9" s="53"/>
      <c r="LDN9" s="53"/>
      <c r="LDO9" s="53"/>
      <c r="LDP9" s="53"/>
      <c r="LDQ9" s="53"/>
      <c r="LDR9" s="53"/>
      <c r="LDS9" s="53"/>
      <c r="LDT9" s="53"/>
      <c r="LDU9" s="53"/>
      <c r="LDV9" s="53"/>
      <c r="LDW9" s="53"/>
      <c r="LDX9" s="53"/>
      <c r="LDY9" s="53"/>
      <c r="LDZ9" s="53"/>
      <c r="LEA9" s="53"/>
      <c r="LEB9" s="53"/>
      <c r="LEC9" s="53"/>
      <c r="LED9" s="53"/>
      <c r="LEE9" s="53"/>
      <c r="LEF9" s="53"/>
      <c r="LEG9" s="53"/>
      <c r="LEH9" s="53"/>
      <c r="LEI9" s="53"/>
      <c r="LEJ9" s="53"/>
      <c r="LEK9" s="53"/>
      <c r="LEL9" s="53"/>
      <c r="LEM9" s="53"/>
      <c r="LEN9" s="53"/>
      <c r="LEO9" s="53"/>
      <c r="LEP9" s="53"/>
      <c r="LEQ9" s="53"/>
      <c r="LER9" s="53"/>
      <c r="LES9" s="53"/>
      <c r="LET9" s="53"/>
      <c r="LEU9" s="53"/>
      <c r="LEV9" s="53"/>
      <c r="LEW9" s="53"/>
      <c r="LEX9" s="53"/>
      <c r="LEY9" s="53"/>
      <c r="LEZ9" s="53"/>
      <c r="LFA9" s="53"/>
      <c r="LFB9" s="53"/>
      <c r="LFC9" s="53"/>
      <c r="LFD9" s="53"/>
      <c r="LFE9" s="53"/>
      <c r="LFF9" s="53"/>
      <c r="LFG9" s="53"/>
      <c r="LFH9" s="53"/>
      <c r="LFI9" s="53"/>
      <c r="LFJ9" s="53"/>
      <c r="LFK9" s="53"/>
      <c r="LFL9" s="53"/>
      <c r="LFM9" s="53"/>
      <c r="LFN9" s="53"/>
      <c r="LFO9" s="53"/>
      <c r="LFP9" s="53"/>
      <c r="LFQ9" s="53"/>
      <c r="LFR9" s="53"/>
      <c r="LFS9" s="53"/>
      <c r="LFT9" s="53"/>
      <c r="LFU9" s="53"/>
      <c r="LFV9" s="53"/>
      <c r="LFW9" s="53"/>
      <c r="LFX9" s="53"/>
      <c r="LFY9" s="53"/>
      <c r="LFZ9" s="53"/>
      <c r="LGA9" s="53"/>
      <c r="LGB9" s="53"/>
      <c r="LGC9" s="53"/>
      <c r="LGD9" s="53"/>
      <c r="LGE9" s="53"/>
      <c r="LGF9" s="53"/>
      <c r="LGG9" s="53"/>
      <c r="LGH9" s="53"/>
      <c r="LGI9" s="53"/>
      <c r="LGJ9" s="53"/>
      <c r="LGK9" s="53"/>
      <c r="LGL9" s="53"/>
      <c r="LGM9" s="53"/>
      <c r="LGN9" s="53"/>
      <c r="LGO9" s="53"/>
      <c r="LGP9" s="53"/>
      <c r="LGQ9" s="53"/>
      <c r="LGR9" s="53"/>
      <c r="LGS9" s="53"/>
      <c r="LGT9" s="53"/>
      <c r="LGU9" s="53"/>
      <c r="LGV9" s="53"/>
      <c r="LGW9" s="53"/>
      <c r="LGX9" s="53"/>
      <c r="LGY9" s="53"/>
      <c r="LGZ9" s="53"/>
      <c r="LHA9" s="53"/>
      <c r="LHB9" s="53"/>
      <c r="LHC9" s="53"/>
      <c r="LHD9" s="53"/>
      <c r="LHE9" s="53"/>
      <c r="LHF9" s="53"/>
      <c r="LHG9" s="53"/>
      <c r="LHH9" s="53"/>
      <c r="LHI9" s="53"/>
      <c r="LHJ9" s="53"/>
      <c r="LHK9" s="53"/>
      <c r="LHL9" s="53"/>
      <c r="LHM9" s="53"/>
      <c r="LHN9" s="53"/>
      <c r="LHO9" s="53"/>
      <c r="LHP9" s="53"/>
      <c r="LHQ9" s="53"/>
      <c r="LHR9" s="53"/>
      <c r="LHS9" s="53"/>
      <c r="LHT9" s="53"/>
      <c r="LHU9" s="53"/>
      <c r="LHV9" s="53"/>
      <c r="LHW9" s="53"/>
      <c r="LHX9" s="53"/>
      <c r="LHY9" s="53"/>
      <c r="LHZ9" s="53"/>
      <c r="LIA9" s="53"/>
      <c r="LIB9" s="53"/>
      <c r="LIC9" s="53"/>
      <c r="LID9" s="53"/>
      <c r="LIE9" s="53"/>
      <c r="LIF9" s="53"/>
      <c r="LIG9" s="53"/>
      <c r="LIH9" s="53"/>
      <c r="LII9" s="53"/>
      <c r="LIJ9" s="53"/>
      <c r="LIK9" s="53"/>
      <c r="LIL9" s="53"/>
      <c r="LIM9" s="53"/>
      <c r="LIN9" s="53"/>
      <c r="LIO9" s="53"/>
      <c r="LIP9" s="53"/>
      <c r="LIQ9" s="53"/>
      <c r="LIR9" s="53"/>
      <c r="LIS9" s="53"/>
      <c r="LIT9" s="53"/>
      <c r="LIU9" s="53"/>
      <c r="LIV9" s="53"/>
      <c r="LIW9" s="53"/>
      <c r="LIX9" s="53"/>
      <c r="LIY9" s="53"/>
      <c r="LIZ9" s="53"/>
      <c r="LJA9" s="53"/>
      <c r="LJB9" s="53"/>
      <c r="LJC9" s="53"/>
      <c r="LJD9" s="53"/>
      <c r="LJE9" s="53"/>
      <c r="LJF9" s="53"/>
      <c r="LJG9" s="53"/>
      <c r="LJH9" s="53"/>
      <c r="LJI9" s="53"/>
      <c r="LJJ9" s="53"/>
      <c r="LJK9" s="53"/>
      <c r="LJL9" s="53"/>
      <c r="LJM9" s="53"/>
      <c r="LJN9" s="53"/>
      <c r="LJO9" s="53"/>
      <c r="LJP9" s="53"/>
      <c r="LJQ9" s="53"/>
      <c r="LJR9" s="53"/>
      <c r="LJS9" s="53"/>
      <c r="LJT9" s="53"/>
      <c r="LJU9" s="53"/>
      <c r="LJV9" s="53"/>
      <c r="LJW9" s="53"/>
      <c r="LJX9" s="53"/>
      <c r="LJY9" s="53"/>
      <c r="LJZ9" s="53"/>
      <c r="LKA9" s="53"/>
      <c r="LKB9" s="53"/>
      <c r="LKC9" s="53"/>
      <c r="LKD9" s="53"/>
      <c r="LKE9" s="53"/>
      <c r="LKF9" s="53"/>
      <c r="LKG9" s="53"/>
      <c r="LKH9" s="53"/>
      <c r="LKI9" s="53"/>
      <c r="LKJ9" s="53"/>
      <c r="LKK9" s="53"/>
      <c r="LKL9" s="53"/>
      <c r="LKM9" s="53"/>
      <c r="LKN9" s="53"/>
      <c r="LKO9" s="53"/>
      <c r="LKP9" s="53"/>
      <c r="LKQ9" s="53"/>
      <c r="LKR9" s="53"/>
      <c r="LKS9" s="53"/>
      <c r="LKT9" s="53"/>
      <c r="LKU9" s="53"/>
      <c r="LKV9" s="53"/>
      <c r="LKW9" s="53"/>
      <c r="LKX9" s="53"/>
      <c r="LKY9" s="53"/>
      <c r="LKZ9" s="53"/>
      <c r="LLA9" s="53"/>
      <c r="LLB9" s="53"/>
      <c r="LLC9" s="53"/>
      <c r="LLD9" s="53"/>
      <c r="LLE9" s="53"/>
      <c r="LLF9" s="53"/>
      <c r="LLG9" s="53"/>
      <c r="LLH9" s="53"/>
      <c r="LLI9" s="53"/>
      <c r="LLJ9" s="53"/>
      <c r="LLK9" s="53"/>
      <c r="LLL9" s="53"/>
      <c r="LLM9" s="53"/>
      <c r="LLN9" s="53"/>
      <c r="LLO9" s="53"/>
      <c r="LLP9" s="53"/>
      <c r="LLQ9" s="53"/>
      <c r="LLR9" s="53"/>
      <c r="LLS9" s="53"/>
      <c r="LLT9" s="53"/>
      <c r="LLU9" s="53"/>
      <c r="LLV9" s="53"/>
      <c r="LLW9" s="53"/>
      <c r="LLX9" s="53"/>
      <c r="LLY9" s="53"/>
      <c r="LLZ9" s="53"/>
      <c r="LMA9" s="53"/>
      <c r="LMB9" s="53"/>
      <c r="LMC9" s="53"/>
      <c r="LMD9" s="53"/>
      <c r="LME9" s="53"/>
      <c r="LMF9" s="53"/>
      <c r="LMG9" s="53"/>
      <c r="LMH9" s="53"/>
      <c r="LMI9" s="53"/>
      <c r="LMJ9" s="53"/>
      <c r="LMK9" s="53"/>
      <c r="LML9" s="53"/>
      <c r="LMM9" s="53"/>
      <c r="LMN9" s="53"/>
      <c r="LMO9" s="53"/>
      <c r="LMP9" s="53"/>
      <c r="LMQ9" s="53"/>
      <c r="LMR9" s="53"/>
      <c r="LMS9" s="53"/>
      <c r="LMT9" s="53"/>
      <c r="LMU9" s="53"/>
      <c r="LMV9" s="53"/>
      <c r="LMW9" s="53"/>
      <c r="LMX9" s="53"/>
      <c r="LMY9" s="53"/>
      <c r="LMZ9" s="53"/>
      <c r="LNA9" s="53"/>
      <c r="LNB9" s="53"/>
      <c r="LNC9" s="53"/>
      <c r="LND9" s="53"/>
      <c r="LNE9" s="53"/>
      <c r="LNF9" s="53"/>
      <c r="LNG9" s="53"/>
      <c r="LNH9" s="53"/>
      <c r="LNI9" s="53"/>
      <c r="LNJ9" s="53"/>
      <c r="LNK9" s="53"/>
      <c r="LNL9" s="53"/>
      <c r="LNM9" s="53"/>
      <c r="LNN9" s="53"/>
      <c r="LNO9" s="53"/>
      <c r="LNP9" s="53"/>
      <c r="LNQ9" s="53"/>
      <c r="LNR9" s="53"/>
      <c r="LNS9" s="53"/>
      <c r="LNT9" s="53"/>
      <c r="LNU9" s="53"/>
      <c r="LNV9" s="53"/>
      <c r="LNW9" s="53"/>
      <c r="LNX9" s="53"/>
      <c r="LNY9" s="53"/>
      <c r="LNZ9" s="53"/>
      <c r="LOA9" s="53"/>
      <c r="LOB9" s="53"/>
      <c r="LOC9" s="53"/>
      <c r="LOD9" s="53"/>
      <c r="LOE9" s="53"/>
      <c r="LOF9" s="53"/>
      <c r="LOG9" s="53"/>
      <c r="LOH9" s="53"/>
      <c r="LOI9" s="53"/>
      <c r="LOJ9" s="53"/>
      <c r="LOK9" s="53"/>
      <c r="LOL9" s="53"/>
      <c r="LOM9" s="53"/>
      <c r="LON9" s="53"/>
      <c r="LOO9" s="53"/>
      <c r="LOP9" s="53"/>
      <c r="LOQ9" s="53"/>
      <c r="LOR9" s="53"/>
      <c r="LOS9" s="53"/>
      <c r="LOT9" s="53"/>
      <c r="LOU9" s="53"/>
      <c r="LOV9" s="53"/>
      <c r="LOW9" s="53"/>
      <c r="LOX9" s="53"/>
      <c r="LOY9" s="53"/>
      <c r="LOZ9" s="53"/>
      <c r="LPA9" s="53"/>
      <c r="LPB9" s="53"/>
      <c r="LPC9" s="53"/>
      <c r="LPD9" s="53"/>
      <c r="LPE9" s="53"/>
      <c r="LPF9" s="53"/>
      <c r="LPG9" s="53"/>
      <c r="LPH9" s="53"/>
      <c r="LPI9" s="53"/>
      <c r="LPJ9" s="53"/>
      <c r="LPK9" s="53"/>
      <c r="LPL9" s="53"/>
      <c r="LPM9" s="53"/>
      <c r="LPN9" s="53"/>
      <c r="LPO9" s="53"/>
      <c r="LPP9" s="53"/>
      <c r="LPQ9" s="53"/>
      <c r="LPR9" s="53"/>
      <c r="LPS9" s="53"/>
      <c r="LPT9" s="53"/>
      <c r="LPU9" s="53"/>
      <c r="LPV9" s="53"/>
      <c r="LPW9" s="53"/>
      <c r="LPX9" s="53"/>
      <c r="LPY9" s="53"/>
      <c r="LPZ9" s="53"/>
      <c r="LQA9" s="53"/>
      <c r="LQB9" s="53"/>
      <c r="LQC9" s="53"/>
      <c r="LQD9" s="53"/>
      <c r="LQE9" s="53"/>
      <c r="LQF9" s="53"/>
      <c r="LQG9" s="53"/>
      <c r="LQH9" s="53"/>
      <c r="LQI9" s="53"/>
      <c r="LQJ9" s="53"/>
      <c r="LQK9" s="53"/>
      <c r="LQL9" s="53"/>
      <c r="LQM9" s="53"/>
      <c r="LQN9" s="53"/>
      <c r="LQO9" s="53"/>
      <c r="LQP9" s="53"/>
      <c r="LQQ9" s="53"/>
      <c r="LQR9" s="53"/>
      <c r="LQS9" s="53"/>
      <c r="LQT9" s="53"/>
      <c r="LQU9" s="53"/>
      <c r="LQV9" s="53"/>
      <c r="LQW9" s="53"/>
      <c r="LQX9" s="53"/>
      <c r="LQY9" s="53"/>
      <c r="LQZ9" s="53"/>
      <c r="LRA9" s="53"/>
      <c r="LRB9" s="53"/>
      <c r="LRC9" s="53"/>
      <c r="LRD9" s="53"/>
      <c r="LRE9" s="53"/>
      <c r="LRF9" s="53"/>
      <c r="LRG9" s="53"/>
      <c r="LRH9" s="53"/>
      <c r="LRI9" s="53"/>
      <c r="LRJ9" s="53"/>
      <c r="LRK9" s="53"/>
      <c r="LRL9" s="53"/>
      <c r="LRM9" s="53"/>
      <c r="LRN9" s="53"/>
      <c r="LRO9" s="53"/>
      <c r="LRP9" s="53"/>
      <c r="LRQ9" s="53"/>
      <c r="LRR9" s="53"/>
      <c r="LRS9" s="53"/>
      <c r="LRT9" s="53"/>
      <c r="LRU9" s="53"/>
      <c r="LRV9" s="53"/>
      <c r="LRW9" s="53"/>
      <c r="LRX9" s="53"/>
      <c r="LRY9" s="53"/>
      <c r="LRZ9" s="53"/>
      <c r="LSA9" s="53"/>
      <c r="LSB9" s="53"/>
      <c r="LSC9" s="53"/>
      <c r="LSD9" s="53"/>
      <c r="LSE9" s="53"/>
      <c r="LSF9" s="53"/>
      <c r="LSG9" s="53"/>
      <c r="LSH9" s="53"/>
      <c r="LSI9" s="53"/>
      <c r="LSJ9" s="53"/>
      <c r="LSK9" s="53"/>
      <c r="LSL9" s="53"/>
      <c r="LSM9" s="53"/>
      <c r="LSN9" s="53"/>
      <c r="LSO9" s="53"/>
      <c r="LSP9" s="53"/>
      <c r="LSQ9" s="53"/>
      <c r="LSR9" s="53"/>
      <c r="LSS9" s="53"/>
      <c r="LST9" s="53"/>
      <c r="LSU9" s="53"/>
      <c r="LSV9" s="53"/>
      <c r="LSW9" s="53"/>
      <c r="LSX9" s="53"/>
      <c r="LSY9" s="53"/>
      <c r="LSZ9" s="53"/>
      <c r="LTA9" s="53"/>
      <c r="LTB9" s="53"/>
      <c r="LTC9" s="53"/>
      <c r="LTD9" s="53"/>
      <c r="LTE9" s="53"/>
      <c r="LTF9" s="53"/>
      <c r="LTG9" s="53"/>
      <c r="LTH9" s="53"/>
      <c r="LTI9" s="53"/>
      <c r="LTJ9" s="53"/>
      <c r="LTK9" s="53"/>
      <c r="LTL9" s="53"/>
      <c r="LTM9" s="53"/>
      <c r="LTN9" s="53"/>
      <c r="LTO9" s="53"/>
      <c r="LTP9" s="53"/>
      <c r="LTQ9" s="53"/>
      <c r="LTR9" s="53"/>
      <c r="LTS9" s="53"/>
      <c r="LTT9" s="53"/>
      <c r="LTU9" s="53"/>
      <c r="LTV9" s="53"/>
      <c r="LTW9" s="53"/>
      <c r="LTX9" s="53"/>
      <c r="LTY9" s="53"/>
      <c r="LTZ9" s="53"/>
      <c r="LUA9" s="53"/>
      <c r="LUB9" s="53"/>
      <c r="LUC9" s="53"/>
      <c r="LUD9" s="53"/>
      <c r="LUE9" s="53"/>
      <c r="LUF9" s="53"/>
      <c r="LUG9" s="53"/>
      <c r="LUH9" s="53"/>
      <c r="LUI9" s="53"/>
      <c r="LUJ9" s="53"/>
      <c r="LUK9" s="53"/>
      <c r="LUL9" s="53"/>
      <c r="LUM9" s="53"/>
      <c r="LUN9" s="53"/>
      <c r="LUO9" s="53"/>
      <c r="LUP9" s="53"/>
      <c r="LUQ9" s="53"/>
      <c r="LUR9" s="53"/>
      <c r="LUS9" s="53"/>
      <c r="LUT9" s="53"/>
      <c r="LUU9" s="53"/>
      <c r="LUV9" s="53"/>
      <c r="LUW9" s="53"/>
      <c r="LUX9" s="53"/>
      <c r="LUY9" s="53"/>
      <c r="LUZ9" s="53"/>
      <c r="LVA9" s="53"/>
      <c r="LVB9" s="53"/>
      <c r="LVC9" s="53"/>
      <c r="LVD9" s="53"/>
      <c r="LVE9" s="53"/>
      <c r="LVF9" s="53"/>
      <c r="LVG9" s="53"/>
      <c r="LVH9" s="53"/>
      <c r="LVI9" s="53"/>
      <c r="LVJ9" s="53"/>
      <c r="LVK9" s="53"/>
      <c r="LVL9" s="53"/>
      <c r="LVM9" s="53"/>
      <c r="LVN9" s="53"/>
      <c r="LVO9" s="53"/>
      <c r="LVP9" s="53"/>
      <c r="LVQ9" s="53"/>
      <c r="LVR9" s="53"/>
      <c r="LVS9" s="53"/>
      <c r="LVT9" s="53"/>
      <c r="LVU9" s="53"/>
      <c r="LVV9" s="53"/>
      <c r="LVW9" s="53"/>
      <c r="LVX9" s="53"/>
      <c r="LVY9" s="53"/>
      <c r="LVZ9" s="53"/>
      <c r="LWA9" s="53"/>
      <c r="LWB9" s="53"/>
      <c r="LWC9" s="53"/>
      <c r="LWD9" s="53"/>
      <c r="LWE9" s="53"/>
      <c r="LWF9" s="53"/>
      <c r="LWG9" s="53"/>
      <c r="LWH9" s="53"/>
      <c r="LWI9" s="53"/>
      <c r="LWJ9" s="53"/>
      <c r="LWK9" s="53"/>
      <c r="LWL9" s="53"/>
      <c r="LWM9" s="53"/>
      <c r="LWN9" s="53"/>
      <c r="LWO9" s="53"/>
      <c r="LWP9" s="53"/>
      <c r="LWQ9" s="53"/>
      <c r="LWR9" s="53"/>
      <c r="LWS9" s="53"/>
      <c r="LWT9" s="53"/>
      <c r="LWU9" s="53"/>
      <c r="LWV9" s="53"/>
      <c r="LWW9" s="53"/>
      <c r="LWX9" s="53"/>
      <c r="LWY9" s="53"/>
      <c r="LWZ9" s="53"/>
      <c r="LXA9" s="53"/>
      <c r="LXB9" s="53"/>
      <c r="LXC9" s="53"/>
      <c r="LXD9" s="53"/>
      <c r="LXE9" s="53"/>
      <c r="LXF9" s="53"/>
      <c r="LXG9" s="53"/>
      <c r="LXH9" s="53"/>
      <c r="LXI9" s="53"/>
      <c r="LXJ9" s="53"/>
      <c r="LXK9" s="53"/>
      <c r="LXL9" s="53"/>
      <c r="LXM9" s="53"/>
      <c r="LXN9" s="53"/>
      <c r="LXO9" s="53"/>
      <c r="LXP9" s="53"/>
      <c r="LXQ9" s="53"/>
      <c r="LXR9" s="53"/>
      <c r="LXS9" s="53"/>
      <c r="LXT9" s="53"/>
      <c r="LXU9" s="53"/>
      <c r="LXV9" s="53"/>
      <c r="LXW9" s="53"/>
      <c r="LXX9" s="53"/>
      <c r="LXY9" s="53"/>
      <c r="LXZ9" s="53"/>
      <c r="LYA9" s="53"/>
      <c r="LYB9" s="53"/>
      <c r="LYC9" s="53"/>
      <c r="LYD9" s="53"/>
      <c r="LYE9" s="53"/>
      <c r="LYF9" s="53"/>
      <c r="LYG9" s="53"/>
      <c r="LYH9" s="53"/>
      <c r="LYI9" s="53"/>
      <c r="LYJ9" s="53"/>
      <c r="LYK9" s="53"/>
      <c r="LYL9" s="53"/>
      <c r="LYM9" s="53"/>
      <c r="LYN9" s="53"/>
      <c r="LYO9" s="53"/>
      <c r="LYP9" s="53"/>
      <c r="LYQ9" s="53"/>
      <c r="LYR9" s="53"/>
      <c r="LYS9" s="53"/>
      <c r="LYT9" s="53"/>
      <c r="LYU9" s="53"/>
      <c r="LYV9" s="53"/>
      <c r="LYW9" s="53"/>
      <c r="LYX9" s="53"/>
      <c r="LYY9" s="53"/>
      <c r="LYZ9" s="53"/>
      <c r="LZA9" s="53"/>
      <c r="LZB9" s="53"/>
      <c r="LZC9" s="53"/>
      <c r="LZD9" s="53"/>
      <c r="LZE9" s="53"/>
      <c r="LZF9" s="53"/>
      <c r="LZG9" s="53"/>
      <c r="LZH9" s="53"/>
      <c r="LZI9" s="53"/>
      <c r="LZJ9" s="53"/>
      <c r="LZK9" s="53"/>
      <c r="LZL9" s="53"/>
      <c r="LZM9" s="53"/>
      <c r="LZN9" s="53"/>
      <c r="LZO9" s="53"/>
      <c r="LZP9" s="53"/>
      <c r="LZQ9" s="53"/>
      <c r="LZR9" s="53"/>
      <c r="LZS9" s="53"/>
      <c r="LZT9" s="53"/>
      <c r="LZU9" s="53"/>
      <c r="LZV9" s="53"/>
      <c r="LZW9" s="53"/>
      <c r="LZX9" s="53"/>
      <c r="LZY9" s="53"/>
      <c r="LZZ9" s="53"/>
      <c r="MAA9" s="53"/>
      <c r="MAB9" s="53"/>
      <c r="MAC9" s="53"/>
      <c r="MAD9" s="53"/>
      <c r="MAE9" s="53"/>
      <c r="MAF9" s="53"/>
      <c r="MAG9" s="53"/>
      <c r="MAH9" s="53"/>
      <c r="MAI9" s="53"/>
      <c r="MAJ9" s="53"/>
      <c r="MAK9" s="53"/>
      <c r="MAL9" s="53"/>
      <c r="MAM9" s="53"/>
      <c r="MAN9" s="53"/>
      <c r="MAO9" s="53"/>
      <c r="MAP9" s="53"/>
      <c r="MAQ9" s="53"/>
      <c r="MAR9" s="53"/>
      <c r="MAS9" s="53"/>
      <c r="MAT9" s="53"/>
      <c r="MAU9" s="53"/>
      <c r="MAV9" s="53"/>
      <c r="MAW9" s="53"/>
      <c r="MAX9" s="53"/>
      <c r="MAY9" s="53"/>
      <c r="MAZ9" s="53"/>
      <c r="MBA9" s="53"/>
      <c r="MBB9" s="53"/>
      <c r="MBC9" s="53"/>
      <c r="MBD9" s="53"/>
      <c r="MBE9" s="53"/>
      <c r="MBF9" s="53"/>
      <c r="MBG9" s="53"/>
      <c r="MBH9" s="53"/>
      <c r="MBI9" s="53"/>
      <c r="MBJ9" s="53"/>
      <c r="MBK9" s="53"/>
      <c r="MBL9" s="53"/>
      <c r="MBM9" s="53"/>
      <c r="MBN9" s="53"/>
      <c r="MBO9" s="53"/>
      <c r="MBP9" s="53"/>
      <c r="MBQ9" s="53"/>
      <c r="MBR9" s="53"/>
      <c r="MBS9" s="53"/>
      <c r="MBT9" s="53"/>
      <c r="MBU9" s="53"/>
      <c r="MBV9" s="53"/>
      <c r="MBW9" s="53"/>
      <c r="MBX9" s="53"/>
      <c r="MBY9" s="53"/>
      <c r="MBZ9" s="53"/>
      <c r="MCA9" s="53"/>
      <c r="MCB9" s="53"/>
      <c r="MCC9" s="53"/>
      <c r="MCD9" s="53"/>
      <c r="MCE9" s="53"/>
      <c r="MCF9" s="53"/>
      <c r="MCG9" s="53"/>
      <c r="MCH9" s="53"/>
      <c r="MCI9" s="53"/>
      <c r="MCJ9" s="53"/>
      <c r="MCK9" s="53"/>
      <c r="MCL9" s="53"/>
      <c r="MCM9" s="53"/>
      <c r="MCN9" s="53"/>
      <c r="MCO9" s="53"/>
      <c r="MCP9" s="53"/>
      <c r="MCQ9" s="53"/>
      <c r="MCR9" s="53"/>
      <c r="MCS9" s="53"/>
      <c r="MCT9" s="53"/>
      <c r="MCU9" s="53"/>
      <c r="MCV9" s="53"/>
      <c r="MCW9" s="53"/>
      <c r="MCX9" s="53"/>
      <c r="MCY9" s="53"/>
      <c r="MCZ9" s="53"/>
      <c r="MDA9" s="53"/>
      <c r="MDB9" s="53"/>
      <c r="MDC9" s="53"/>
      <c r="MDD9" s="53"/>
      <c r="MDE9" s="53"/>
      <c r="MDF9" s="53"/>
      <c r="MDG9" s="53"/>
      <c r="MDH9" s="53"/>
      <c r="MDI9" s="53"/>
      <c r="MDJ9" s="53"/>
      <c r="MDK9" s="53"/>
      <c r="MDL9" s="53"/>
      <c r="MDM9" s="53"/>
      <c r="MDN9" s="53"/>
      <c r="MDO9" s="53"/>
      <c r="MDP9" s="53"/>
      <c r="MDQ9" s="53"/>
      <c r="MDR9" s="53"/>
      <c r="MDS9" s="53"/>
      <c r="MDT9" s="53"/>
      <c r="MDU9" s="53"/>
      <c r="MDV9" s="53"/>
      <c r="MDW9" s="53"/>
      <c r="MDX9" s="53"/>
      <c r="MDY9" s="53"/>
      <c r="MDZ9" s="53"/>
      <c r="MEA9" s="53"/>
      <c r="MEB9" s="53"/>
      <c r="MEC9" s="53"/>
      <c r="MED9" s="53"/>
      <c r="MEE9" s="53"/>
      <c r="MEF9" s="53"/>
      <c r="MEG9" s="53"/>
      <c r="MEH9" s="53"/>
      <c r="MEI9" s="53"/>
      <c r="MEJ9" s="53"/>
      <c r="MEK9" s="53"/>
      <c r="MEL9" s="53"/>
      <c r="MEM9" s="53"/>
      <c r="MEN9" s="53"/>
      <c r="MEO9" s="53"/>
      <c r="MEP9" s="53"/>
      <c r="MEQ9" s="53"/>
      <c r="MER9" s="53"/>
      <c r="MES9" s="53"/>
      <c r="MET9" s="53"/>
      <c r="MEU9" s="53"/>
      <c r="MEV9" s="53"/>
      <c r="MEW9" s="53"/>
      <c r="MEX9" s="53"/>
      <c r="MEY9" s="53"/>
      <c r="MEZ9" s="53"/>
      <c r="MFA9" s="53"/>
      <c r="MFB9" s="53"/>
      <c r="MFC9" s="53"/>
      <c r="MFD9" s="53"/>
      <c r="MFE9" s="53"/>
      <c r="MFF9" s="53"/>
      <c r="MFG9" s="53"/>
      <c r="MFH9" s="53"/>
      <c r="MFI9" s="53"/>
      <c r="MFJ9" s="53"/>
      <c r="MFK9" s="53"/>
      <c r="MFL9" s="53"/>
      <c r="MFM9" s="53"/>
      <c r="MFN9" s="53"/>
      <c r="MFO9" s="53"/>
      <c r="MFP9" s="53"/>
      <c r="MFQ9" s="53"/>
      <c r="MFR9" s="53"/>
      <c r="MFS9" s="53"/>
      <c r="MFT9" s="53"/>
      <c r="MFU9" s="53"/>
      <c r="MFV9" s="53"/>
      <c r="MFW9" s="53"/>
      <c r="MFX9" s="53"/>
      <c r="MFY9" s="53"/>
      <c r="MFZ9" s="53"/>
      <c r="MGA9" s="53"/>
      <c r="MGB9" s="53"/>
      <c r="MGC9" s="53"/>
      <c r="MGD9" s="53"/>
      <c r="MGE9" s="53"/>
      <c r="MGF9" s="53"/>
      <c r="MGG9" s="53"/>
      <c r="MGH9" s="53"/>
      <c r="MGI9" s="53"/>
      <c r="MGJ9" s="53"/>
      <c r="MGK9" s="53"/>
      <c r="MGL9" s="53"/>
      <c r="MGM9" s="53"/>
      <c r="MGN9" s="53"/>
      <c r="MGO9" s="53"/>
      <c r="MGP9" s="53"/>
      <c r="MGQ9" s="53"/>
      <c r="MGR9" s="53"/>
      <c r="MGS9" s="53"/>
      <c r="MGT9" s="53"/>
      <c r="MGU9" s="53"/>
      <c r="MGV9" s="53"/>
      <c r="MGW9" s="53"/>
      <c r="MGX9" s="53"/>
      <c r="MGY9" s="53"/>
      <c r="MGZ9" s="53"/>
      <c r="MHA9" s="53"/>
      <c r="MHB9" s="53"/>
      <c r="MHC9" s="53"/>
      <c r="MHD9" s="53"/>
      <c r="MHE9" s="53"/>
      <c r="MHF9" s="53"/>
      <c r="MHG9" s="53"/>
      <c r="MHH9" s="53"/>
      <c r="MHI9" s="53"/>
      <c r="MHJ9" s="53"/>
      <c r="MHK9" s="53"/>
      <c r="MHL9" s="53"/>
      <c r="MHM9" s="53"/>
      <c r="MHN9" s="53"/>
      <c r="MHO9" s="53"/>
      <c r="MHP9" s="53"/>
      <c r="MHQ9" s="53"/>
      <c r="MHR9" s="53"/>
      <c r="MHS9" s="53"/>
      <c r="MHT9" s="53"/>
      <c r="MHU9" s="53"/>
      <c r="MHV9" s="53"/>
      <c r="MHW9" s="53"/>
      <c r="MHX9" s="53"/>
      <c r="MHY9" s="53"/>
      <c r="MHZ9" s="53"/>
      <c r="MIA9" s="53"/>
      <c r="MIB9" s="53"/>
      <c r="MIC9" s="53"/>
      <c r="MID9" s="53"/>
      <c r="MIE9" s="53"/>
      <c r="MIF9" s="53"/>
      <c r="MIG9" s="53"/>
      <c r="MIH9" s="53"/>
      <c r="MII9" s="53"/>
      <c r="MIJ9" s="53"/>
      <c r="MIK9" s="53"/>
      <c r="MIL9" s="53"/>
      <c r="MIM9" s="53"/>
      <c r="MIN9" s="53"/>
      <c r="MIO9" s="53"/>
      <c r="MIP9" s="53"/>
      <c r="MIQ9" s="53"/>
      <c r="MIR9" s="53"/>
      <c r="MIS9" s="53"/>
      <c r="MIT9" s="53"/>
      <c r="MIU9" s="53"/>
      <c r="MIV9" s="53"/>
      <c r="MIW9" s="53"/>
      <c r="MIX9" s="53"/>
      <c r="MIY9" s="53"/>
      <c r="MIZ9" s="53"/>
      <c r="MJA9" s="53"/>
      <c r="MJB9" s="53"/>
      <c r="MJC9" s="53"/>
      <c r="MJD9" s="53"/>
      <c r="MJE9" s="53"/>
      <c r="MJF9" s="53"/>
      <c r="MJG9" s="53"/>
      <c r="MJH9" s="53"/>
      <c r="MJI9" s="53"/>
      <c r="MJJ9" s="53"/>
      <c r="MJK9" s="53"/>
      <c r="MJL9" s="53"/>
      <c r="MJM9" s="53"/>
      <c r="MJN9" s="53"/>
      <c r="MJO9" s="53"/>
      <c r="MJP9" s="53"/>
      <c r="MJQ9" s="53"/>
      <c r="MJR9" s="53"/>
      <c r="MJS9" s="53"/>
      <c r="MJT9" s="53"/>
      <c r="MJU9" s="53"/>
      <c r="MJV9" s="53"/>
      <c r="MJW9" s="53"/>
      <c r="MJX9" s="53"/>
      <c r="MJY9" s="53"/>
      <c r="MJZ9" s="53"/>
      <c r="MKA9" s="53"/>
      <c r="MKB9" s="53"/>
      <c r="MKC9" s="53"/>
      <c r="MKD9" s="53"/>
      <c r="MKE9" s="53"/>
      <c r="MKF9" s="53"/>
      <c r="MKG9" s="53"/>
      <c r="MKH9" s="53"/>
      <c r="MKI9" s="53"/>
      <c r="MKJ9" s="53"/>
      <c r="MKK9" s="53"/>
      <c r="MKL9" s="53"/>
      <c r="MKM9" s="53"/>
      <c r="MKN9" s="53"/>
      <c r="MKO9" s="53"/>
      <c r="MKP9" s="53"/>
      <c r="MKQ9" s="53"/>
      <c r="MKR9" s="53"/>
      <c r="MKS9" s="53"/>
      <c r="MKT9" s="53"/>
      <c r="MKU9" s="53"/>
      <c r="MKV9" s="53"/>
      <c r="MKW9" s="53"/>
      <c r="MKX9" s="53"/>
      <c r="MKY9" s="53"/>
      <c r="MKZ9" s="53"/>
      <c r="MLA9" s="53"/>
      <c r="MLB9" s="53"/>
      <c r="MLC9" s="53"/>
      <c r="MLD9" s="53"/>
      <c r="MLE9" s="53"/>
      <c r="MLF9" s="53"/>
      <c r="MLG9" s="53"/>
      <c r="MLH9" s="53"/>
      <c r="MLI9" s="53"/>
      <c r="MLJ9" s="53"/>
      <c r="MLK9" s="53"/>
      <c r="MLL9" s="53"/>
      <c r="MLM9" s="53"/>
      <c r="MLN9" s="53"/>
      <c r="MLO9" s="53"/>
      <c r="MLP9" s="53"/>
      <c r="MLQ9" s="53"/>
      <c r="MLR9" s="53"/>
      <c r="MLS9" s="53"/>
      <c r="MLT9" s="53"/>
      <c r="MLU9" s="53"/>
      <c r="MLV9" s="53"/>
      <c r="MLW9" s="53"/>
      <c r="MLX9" s="53"/>
      <c r="MLY9" s="53"/>
      <c r="MLZ9" s="53"/>
      <c r="MMA9" s="53"/>
      <c r="MMB9" s="53"/>
      <c r="MMC9" s="53"/>
      <c r="MMD9" s="53"/>
      <c r="MME9" s="53"/>
      <c r="MMF9" s="53"/>
      <c r="MMG9" s="53"/>
      <c r="MMH9" s="53"/>
      <c r="MMI9" s="53"/>
      <c r="MMJ9" s="53"/>
      <c r="MMK9" s="53"/>
      <c r="MML9" s="53"/>
      <c r="MMM9" s="53"/>
      <c r="MMN9" s="53"/>
      <c r="MMO9" s="53"/>
      <c r="MMP9" s="53"/>
      <c r="MMQ9" s="53"/>
      <c r="MMR9" s="53"/>
      <c r="MMS9" s="53"/>
      <c r="MMT9" s="53"/>
      <c r="MMU9" s="53"/>
      <c r="MMV9" s="53"/>
      <c r="MMW9" s="53"/>
      <c r="MMX9" s="53"/>
      <c r="MMY9" s="53"/>
      <c r="MMZ9" s="53"/>
      <c r="MNA9" s="53"/>
      <c r="MNB9" s="53"/>
      <c r="MNC9" s="53"/>
      <c r="MND9" s="53"/>
      <c r="MNE9" s="53"/>
      <c r="MNF9" s="53"/>
      <c r="MNG9" s="53"/>
      <c r="MNH9" s="53"/>
      <c r="MNI9" s="53"/>
      <c r="MNJ9" s="53"/>
      <c r="MNK9" s="53"/>
      <c r="MNL9" s="53"/>
      <c r="MNM9" s="53"/>
      <c r="MNN9" s="53"/>
      <c r="MNO9" s="53"/>
      <c r="MNP9" s="53"/>
      <c r="MNQ9" s="53"/>
      <c r="MNR9" s="53"/>
      <c r="MNS9" s="53"/>
      <c r="MNT9" s="53"/>
      <c r="MNU9" s="53"/>
      <c r="MNV9" s="53"/>
      <c r="MNW9" s="53"/>
      <c r="MNX9" s="53"/>
      <c r="MNY9" s="53"/>
      <c r="MNZ9" s="53"/>
      <c r="MOA9" s="53"/>
      <c r="MOB9" s="53"/>
      <c r="MOC9" s="53"/>
      <c r="MOD9" s="53"/>
      <c r="MOE9" s="53"/>
      <c r="MOF9" s="53"/>
      <c r="MOG9" s="53"/>
      <c r="MOH9" s="53"/>
      <c r="MOI9" s="53"/>
      <c r="MOJ9" s="53"/>
      <c r="MOK9" s="53"/>
      <c r="MOL9" s="53"/>
      <c r="MOM9" s="53"/>
      <c r="MON9" s="53"/>
      <c r="MOO9" s="53"/>
      <c r="MOP9" s="53"/>
      <c r="MOQ9" s="53"/>
      <c r="MOR9" s="53"/>
      <c r="MOS9" s="53"/>
      <c r="MOT9" s="53"/>
      <c r="MOU9" s="53"/>
      <c r="MOV9" s="53"/>
      <c r="MOW9" s="53"/>
      <c r="MOX9" s="53"/>
      <c r="MOY9" s="53"/>
      <c r="MOZ9" s="53"/>
      <c r="MPA9" s="53"/>
      <c r="MPB9" s="53"/>
      <c r="MPC9" s="53"/>
      <c r="MPD9" s="53"/>
      <c r="MPE9" s="53"/>
      <c r="MPF9" s="53"/>
      <c r="MPG9" s="53"/>
      <c r="MPH9" s="53"/>
      <c r="MPI9" s="53"/>
      <c r="MPJ9" s="53"/>
      <c r="MPK9" s="53"/>
      <c r="MPL9" s="53"/>
      <c r="MPM9" s="53"/>
      <c r="MPN9" s="53"/>
      <c r="MPO9" s="53"/>
      <c r="MPP9" s="53"/>
      <c r="MPQ9" s="53"/>
      <c r="MPR9" s="53"/>
      <c r="MPS9" s="53"/>
      <c r="MPT9" s="53"/>
      <c r="MPU9" s="53"/>
      <c r="MPV9" s="53"/>
      <c r="MPW9" s="53"/>
      <c r="MPX9" s="53"/>
      <c r="MPY9" s="53"/>
      <c r="MPZ9" s="53"/>
      <c r="MQA9" s="53"/>
      <c r="MQB9" s="53"/>
      <c r="MQC9" s="53"/>
      <c r="MQD9" s="53"/>
      <c r="MQE9" s="53"/>
      <c r="MQF9" s="53"/>
      <c r="MQG9" s="53"/>
      <c r="MQH9" s="53"/>
      <c r="MQI9" s="53"/>
      <c r="MQJ9" s="53"/>
      <c r="MQK9" s="53"/>
      <c r="MQL9" s="53"/>
      <c r="MQM9" s="53"/>
      <c r="MQN9" s="53"/>
      <c r="MQO9" s="53"/>
      <c r="MQP9" s="53"/>
      <c r="MQQ9" s="53"/>
      <c r="MQR9" s="53"/>
      <c r="MQS9" s="53"/>
      <c r="MQT9" s="53"/>
      <c r="MQU9" s="53"/>
      <c r="MQV9" s="53"/>
      <c r="MQW9" s="53"/>
      <c r="MQX9" s="53"/>
      <c r="MQY9" s="53"/>
      <c r="MQZ9" s="53"/>
      <c r="MRA9" s="53"/>
      <c r="MRB9" s="53"/>
      <c r="MRC9" s="53"/>
      <c r="MRD9" s="53"/>
      <c r="MRE9" s="53"/>
      <c r="MRF9" s="53"/>
      <c r="MRG9" s="53"/>
      <c r="MRH9" s="53"/>
      <c r="MRI9" s="53"/>
      <c r="MRJ9" s="53"/>
      <c r="MRK9" s="53"/>
      <c r="MRL9" s="53"/>
      <c r="MRM9" s="53"/>
      <c r="MRN9" s="53"/>
      <c r="MRO9" s="53"/>
      <c r="MRP9" s="53"/>
      <c r="MRQ9" s="53"/>
      <c r="MRR9" s="53"/>
      <c r="MRS9" s="53"/>
      <c r="MRT9" s="53"/>
      <c r="MRU9" s="53"/>
      <c r="MRV9" s="53"/>
      <c r="MRW9" s="53"/>
      <c r="MRX9" s="53"/>
      <c r="MRY9" s="53"/>
      <c r="MRZ9" s="53"/>
      <c r="MSA9" s="53"/>
      <c r="MSB9" s="53"/>
      <c r="MSC9" s="53"/>
      <c r="MSD9" s="53"/>
      <c r="MSE9" s="53"/>
      <c r="MSF9" s="53"/>
      <c r="MSG9" s="53"/>
      <c r="MSH9" s="53"/>
      <c r="MSI9" s="53"/>
      <c r="MSJ9" s="53"/>
      <c r="MSK9" s="53"/>
      <c r="MSL9" s="53"/>
      <c r="MSM9" s="53"/>
      <c r="MSN9" s="53"/>
      <c r="MSO9" s="53"/>
      <c r="MSP9" s="53"/>
      <c r="MSQ9" s="53"/>
      <c r="MSR9" s="53"/>
      <c r="MSS9" s="53"/>
      <c r="MST9" s="53"/>
      <c r="MSU9" s="53"/>
      <c r="MSV9" s="53"/>
      <c r="MSW9" s="53"/>
      <c r="MSX9" s="53"/>
      <c r="MSY9" s="53"/>
      <c r="MSZ9" s="53"/>
      <c r="MTA9" s="53"/>
      <c r="MTB9" s="53"/>
      <c r="MTC9" s="53"/>
      <c r="MTD9" s="53"/>
      <c r="MTE9" s="53"/>
      <c r="MTF9" s="53"/>
      <c r="MTG9" s="53"/>
      <c r="MTH9" s="53"/>
      <c r="MTI9" s="53"/>
      <c r="MTJ9" s="53"/>
      <c r="MTK9" s="53"/>
      <c r="MTL9" s="53"/>
      <c r="MTM9" s="53"/>
      <c r="MTN9" s="53"/>
      <c r="MTO9" s="53"/>
      <c r="MTP9" s="53"/>
      <c r="MTQ9" s="53"/>
      <c r="MTR9" s="53"/>
      <c r="MTS9" s="53"/>
      <c r="MTT9" s="53"/>
      <c r="MTU9" s="53"/>
      <c r="MTV9" s="53"/>
      <c r="MTW9" s="53"/>
      <c r="MTX9" s="53"/>
      <c r="MTY9" s="53"/>
      <c r="MTZ9" s="53"/>
      <c r="MUA9" s="53"/>
      <c r="MUB9" s="53"/>
      <c r="MUC9" s="53"/>
      <c r="MUD9" s="53"/>
      <c r="MUE9" s="53"/>
      <c r="MUF9" s="53"/>
      <c r="MUG9" s="53"/>
      <c r="MUH9" s="53"/>
      <c r="MUI9" s="53"/>
      <c r="MUJ9" s="53"/>
      <c r="MUK9" s="53"/>
      <c r="MUL9" s="53"/>
      <c r="MUM9" s="53"/>
      <c r="MUN9" s="53"/>
      <c r="MUO9" s="53"/>
      <c r="MUP9" s="53"/>
      <c r="MUQ9" s="53"/>
      <c r="MUR9" s="53"/>
      <c r="MUS9" s="53"/>
      <c r="MUT9" s="53"/>
      <c r="MUU9" s="53"/>
      <c r="MUV9" s="53"/>
      <c r="MUW9" s="53"/>
      <c r="MUX9" s="53"/>
      <c r="MUY9" s="53"/>
      <c r="MUZ9" s="53"/>
      <c r="MVA9" s="53"/>
      <c r="MVB9" s="53"/>
      <c r="MVC9" s="53"/>
      <c r="MVD9" s="53"/>
      <c r="MVE9" s="53"/>
      <c r="MVF9" s="53"/>
      <c r="MVG9" s="53"/>
      <c r="MVH9" s="53"/>
      <c r="MVI9" s="53"/>
      <c r="MVJ9" s="53"/>
      <c r="MVK9" s="53"/>
      <c r="MVL9" s="53"/>
      <c r="MVM9" s="53"/>
      <c r="MVN9" s="53"/>
      <c r="MVO9" s="53"/>
      <c r="MVP9" s="53"/>
      <c r="MVQ9" s="53"/>
      <c r="MVR9" s="53"/>
      <c r="MVS9" s="53"/>
      <c r="MVT9" s="53"/>
      <c r="MVU9" s="53"/>
      <c r="MVV9" s="53"/>
      <c r="MVW9" s="53"/>
      <c r="MVX9" s="53"/>
      <c r="MVY9" s="53"/>
      <c r="MVZ9" s="53"/>
      <c r="MWA9" s="53"/>
      <c r="MWB9" s="53"/>
      <c r="MWC9" s="53"/>
      <c r="MWD9" s="53"/>
      <c r="MWE9" s="53"/>
      <c r="MWF9" s="53"/>
      <c r="MWG9" s="53"/>
      <c r="MWH9" s="53"/>
      <c r="MWI9" s="53"/>
      <c r="MWJ9" s="53"/>
      <c r="MWK9" s="53"/>
      <c r="MWL9" s="53"/>
      <c r="MWM9" s="53"/>
      <c r="MWN9" s="53"/>
      <c r="MWO9" s="53"/>
      <c r="MWP9" s="53"/>
      <c r="MWQ9" s="53"/>
      <c r="MWR9" s="53"/>
      <c r="MWS9" s="53"/>
      <c r="MWT9" s="53"/>
      <c r="MWU9" s="53"/>
      <c r="MWV9" s="53"/>
      <c r="MWW9" s="53"/>
      <c r="MWX9" s="53"/>
      <c r="MWY9" s="53"/>
      <c r="MWZ9" s="53"/>
      <c r="MXA9" s="53"/>
      <c r="MXB9" s="53"/>
      <c r="MXC9" s="53"/>
      <c r="MXD9" s="53"/>
      <c r="MXE9" s="53"/>
      <c r="MXF9" s="53"/>
      <c r="MXG9" s="53"/>
      <c r="MXH9" s="53"/>
      <c r="MXI9" s="53"/>
      <c r="MXJ9" s="53"/>
      <c r="MXK9" s="53"/>
      <c r="MXL9" s="53"/>
      <c r="MXM9" s="53"/>
      <c r="MXN9" s="53"/>
      <c r="MXO9" s="53"/>
      <c r="MXP9" s="53"/>
      <c r="MXQ9" s="53"/>
      <c r="MXR9" s="53"/>
      <c r="MXS9" s="53"/>
      <c r="MXT9" s="53"/>
      <c r="MXU9" s="53"/>
      <c r="MXV9" s="53"/>
      <c r="MXW9" s="53"/>
      <c r="MXX9" s="53"/>
      <c r="MXY9" s="53"/>
      <c r="MXZ9" s="53"/>
      <c r="MYA9" s="53"/>
      <c r="MYB9" s="53"/>
      <c r="MYC9" s="53"/>
      <c r="MYD9" s="53"/>
      <c r="MYE9" s="53"/>
      <c r="MYF9" s="53"/>
      <c r="MYG9" s="53"/>
      <c r="MYH9" s="53"/>
      <c r="MYI9" s="53"/>
      <c r="MYJ9" s="53"/>
      <c r="MYK9" s="53"/>
      <c r="MYL9" s="53"/>
      <c r="MYM9" s="53"/>
      <c r="MYN9" s="53"/>
      <c r="MYO9" s="53"/>
      <c r="MYP9" s="53"/>
      <c r="MYQ9" s="53"/>
      <c r="MYR9" s="53"/>
      <c r="MYS9" s="53"/>
      <c r="MYT9" s="53"/>
      <c r="MYU9" s="53"/>
      <c r="MYV9" s="53"/>
      <c r="MYW9" s="53"/>
      <c r="MYX9" s="53"/>
      <c r="MYY9" s="53"/>
      <c r="MYZ9" s="53"/>
      <c r="MZA9" s="53"/>
      <c r="MZB9" s="53"/>
      <c r="MZC9" s="53"/>
      <c r="MZD9" s="53"/>
      <c r="MZE9" s="53"/>
      <c r="MZF9" s="53"/>
      <c r="MZG9" s="53"/>
      <c r="MZH9" s="53"/>
      <c r="MZI9" s="53"/>
      <c r="MZJ9" s="53"/>
      <c r="MZK9" s="53"/>
      <c r="MZL9" s="53"/>
      <c r="MZM9" s="53"/>
      <c r="MZN9" s="53"/>
      <c r="MZO9" s="53"/>
      <c r="MZP9" s="53"/>
      <c r="MZQ9" s="53"/>
      <c r="MZR9" s="53"/>
      <c r="MZS9" s="53"/>
      <c r="MZT9" s="53"/>
      <c r="MZU9" s="53"/>
      <c r="MZV9" s="53"/>
      <c r="MZW9" s="53"/>
      <c r="MZX9" s="53"/>
      <c r="MZY9" s="53"/>
      <c r="MZZ9" s="53"/>
      <c r="NAA9" s="53"/>
      <c r="NAB9" s="53"/>
      <c r="NAC9" s="53"/>
      <c r="NAD9" s="53"/>
      <c r="NAE9" s="53"/>
      <c r="NAF9" s="53"/>
      <c r="NAG9" s="53"/>
      <c r="NAH9" s="53"/>
      <c r="NAI9" s="53"/>
      <c r="NAJ9" s="53"/>
      <c r="NAK9" s="53"/>
      <c r="NAL9" s="53"/>
      <c r="NAM9" s="53"/>
      <c r="NAN9" s="53"/>
      <c r="NAO9" s="53"/>
      <c r="NAP9" s="53"/>
      <c r="NAQ9" s="53"/>
      <c r="NAR9" s="53"/>
      <c r="NAS9" s="53"/>
      <c r="NAT9" s="53"/>
      <c r="NAU9" s="53"/>
      <c r="NAV9" s="53"/>
      <c r="NAW9" s="53"/>
      <c r="NAX9" s="53"/>
      <c r="NAY9" s="53"/>
      <c r="NAZ9" s="53"/>
      <c r="NBA9" s="53"/>
      <c r="NBB9" s="53"/>
      <c r="NBC9" s="53"/>
      <c r="NBD9" s="53"/>
      <c r="NBE9" s="53"/>
      <c r="NBF9" s="53"/>
      <c r="NBG9" s="53"/>
      <c r="NBH9" s="53"/>
      <c r="NBI9" s="53"/>
      <c r="NBJ9" s="53"/>
      <c r="NBK9" s="53"/>
      <c r="NBL9" s="53"/>
      <c r="NBM9" s="53"/>
      <c r="NBN9" s="53"/>
      <c r="NBO9" s="53"/>
      <c r="NBP9" s="53"/>
      <c r="NBQ9" s="53"/>
      <c r="NBR9" s="53"/>
      <c r="NBS9" s="53"/>
      <c r="NBT9" s="53"/>
      <c r="NBU9" s="53"/>
      <c r="NBV9" s="53"/>
      <c r="NBW9" s="53"/>
      <c r="NBX9" s="53"/>
      <c r="NBY9" s="53"/>
      <c r="NBZ9" s="53"/>
      <c r="NCA9" s="53"/>
      <c r="NCB9" s="53"/>
      <c r="NCC9" s="53"/>
      <c r="NCD9" s="53"/>
      <c r="NCE9" s="53"/>
      <c r="NCF9" s="53"/>
      <c r="NCG9" s="53"/>
      <c r="NCH9" s="53"/>
      <c r="NCI9" s="53"/>
      <c r="NCJ9" s="53"/>
      <c r="NCK9" s="53"/>
      <c r="NCL9" s="53"/>
      <c r="NCM9" s="53"/>
      <c r="NCN9" s="53"/>
      <c r="NCO9" s="53"/>
      <c r="NCP9" s="53"/>
      <c r="NCQ9" s="53"/>
      <c r="NCR9" s="53"/>
      <c r="NCS9" s="53"/>
      <c r="NCT9" s="53"/>
      <c r="NCU9" s="53"/>
      <c r="NCV9" s="53"/>
      <c r="NCW9" s="53"/>
      <c r="NCX9" s="53"/>
      <c r="NCY9" s="53"/>
      <c r="NCZ9" s="53"/>
      <c r="NDA9" s="53"/>
      <c r="NDB9" s="53"/>
      <c r="NDC9" s="53"/>
      <c r="NDD9" s="53"/>
      <c r="NDE9" s="53"/>
      <c r="NDF9" s="53"/>
      <c r="NDG9" s="53"/>
      <c r="NDH9" s="53"/>
      <c r="NDI9" s="53"/>
      <c r="NDJ9" s="53"/>
      <c r="NDK9" s="53"/>
      <c r="NDL9" s="53"/>
      <c r="NDM9" s="53"/>
      <c r="NDN9" s="53"/>
      <c r="NDO9" s="53"/>
      <c r="NDP9" s="53"/>
      <c r="NDQ9" s="53"/>
      <c r="NDR9" s="53"/>
      <c r="NDS9" s="53"/>
      <c r="NDT9" s="53"/>
      <c r="NDU9" s="53"/>
      <c r="NDV9" s="53"/>
      <c r="NDW9" s="53"/>
      <c r="NDX9" s="53"/>
      <c r="NDY9" s="53"/>
      <c r="NDZ9" s="53"/>
      <c r="NEA9" s="53"/>
      <c r="NEB9" s="53"/>
      <c r="NEC9" s="53"/>
      <c r="NED9" s="53"/>
      <c r="NEE9" s="53"/>
      <c r="NEF9" s="53"/>
      <c r="NEG9" s="53"/>
      <c r="NEH9" s="53"/>
      <c r="NEI9" s="53"/>
      <c r="NEJ9" s="53"/>
      <c r="NEK9" s="53"/>
      <c r="NEL9" s="53"/>
      <c r="NEM9" s="53"/>
      <c r="NEN9" s="53"/>
      <c r="NEO9" s="53"/>
      <c r="NEP9" s="53"/>
      <c r="NEQ9" s="53"/>
      <c r="NER9" s="53"/>
      <c r="NES9" s="53"/>
      <c r="NET9" s="53"/>
      <c r="NEU9" s="53"/>
      <c r="NEV9" s="53"/>
      <c r="NEW9" s="53"/>
      <c r="NEX9" s="53"/>
      <c r="NEY9" s="53"/>
      <c r="NEZ9" s="53"/>
      <c r="NFA9" s="53"/>
      <c r="NFB9" s="53"/>
      <c r="NFC9" s="53"/>
      <c r="NFD9" s="53"/>
      <c r="NFE9" s="53"/>
      <c r="NFF9" s="53"/>
      <c r="NFG9" s="53"/>
      <c r="NFH9" s="53"/>
      <c r="NFI9" s="53"/>
      <c r="NFJ9" s="53"/>
      <c r="NFK9" s="53"/>
      <c r="NFL9" s="53"/>
      <c r="NFM9" s="53"/>
      <c r="NFN9" s="53"/>
      <c r="NFO9" s="53"/>
      <c r="NFP9" s="53"/>
      <c r="NFQ9" s="53"/>
      <c r="NFR9" s="53"/>
      <c r="NFS9" s="53"/>
      <c r="NFT9" s="53"/>
      <c r="NFU9" s="53"/>
      <c r="NFV9" s="53"/>
      <c r="NFW9" s="53"/>
      <c r="NFX9" s="53"/>
      <c r="NFY9" s="53"/>
      <c r="NFZ9" s="53"/>
      <c r="NGA9" s="53"/>
      <c r="NGB9" s="53"/>
      <c r="NGC9" s="53"/>
      <c r="NGD9" s="53"/>
      <c r="NGE9" s="53"/>
      <c r="NGF9" s="53"/>
      <c r="NGG9" s="53"/>
      <c r="NGH9" s="53"/>
      <c r="NGI9" s="53"/>
      <c r="NGJ9" s="53"/>
      <c r="NGK9" s="53"/>
      <c r="NGL9" s="53"/>
      <c r="NGM9" s="53"/>
      <c r="NGN9" s="53"/>
      <c r="NGO9" s="53"/>
      <c r="NGP9" s="53"/>
      <c r="NGQ9" s="53"/>
      <c r="NGR9" s="53"/>
      <c r="NGS9" s="53"/>
      <c r="NGT9" s="53"/>
      <c r="NGU9" s="53"/>
      <c r="NGV9" s="53"/>
      <c r="NGW9" s="53"/>
      <c r="NGX9" s="53"/>
      <c r="NGY9" s="53"/>
      <c r="NGZ9" s="53"/>
      <c r="NHA9" s="53"/>
      <c r="NHB9" s="53"/>
      <c r="NHC9" s="53"/>
      <c r="NHD9" s="53"/>
      <c r="NHE9" s="53"/>
      <c r="NHF9" s="53"/>
      <c r="NHG9" s="53"/>
      <c r="NHH9" s="53"/>
      <c r="NHI9" s="53"/>
      <c r="NHJ9" s="53"/>
      <c r="NHK9" s="53"/>
      <c r="NHL9" s="53"/>
      <c r="NHM9" s="53"/>
      <c r="NHN9" s="53"/>
      <c r="NHO9" s="53"/>
      <c r="NHP9" s="53"/>
      <c r="NHQ9" s="53"/>
      <c r="NHR9" s="53"/>
      <c r="NHS9" s="53"/>
      <c r="NHT9" s="53"/>
      <c r="NHU9" s="53"/>
      <c r="NHV9" s="53"/>
      <c r="NHW9" s="53"/>
      <c r="NHX9" s="53"/>
      <c r="NHY9" s="53"/>
      <c r="NHZ9" s="53"/>
      <c r="NIA9" s="53"/>
      <c r="NIB9" s="53"/>
      <c r="NIC9" s="53"/>
      <c r="NID9" s="53"/>
      <c r="NIE9" s="53"/>
      <c r="NIF9" s="53"/>
      <c r="NIG9" s="53"/>
      <c r="NIH9" s="53"/>
      <c r="NII9" s="53"/>
      <c r="NIJ9" s="53"/>
      <c r="NIK9" s="53"/>
      <c r="NIL9" s="53"/>
      <c r="NIM9" s="53"/>
      <c r="NIN9" s="53"/>
      <c r="NIO9" s="53"/>
      <c r="NIP9" s="53"/>
      <c r="NIQ9" s="53"/>
      <c r="NIR9" s="53"/>
      <c r="NIS9" s="53"/>
      <c r="NIT9" s="53"/>
      <c r="NIU9" s="53"/>
      <c r="NIV9" s="53"/>
      <c r="NIW9" s="53"/>
      <c r="NIX9" s="53"/>
      <c r="NIY9" s="53"/>
      <c r="NIZ9" s="53"/>
      <c r="NJA9" s="53"/>
      <c r="NJB9" s="53"/>
      <c r="NJC9" s="53"/>
      <c r="NJD9" s="53"/>
      <c r="NJE9" s="53"/>
      <c r="NJF9" s="53"/>
      <c r="NJG9" s="53"/>
      <c r="NJH9" s="53"/>
      <c r="NJI9" s="53"/>
      <c r="NJJ9" s="53"/>
      <c r="NJK9" s="53"/>
      <c r="NJL9" s="53"/>
      <c r="NJM9" s="53"/>
      <c r="NJN9" s="53"/>
      <c r="NJO9" s="53"/>
      <c r="NJP9" s="53"/>
      <c r="NJQ9" s="53"/>
      <c r="NJR9" s="53"/>
      <c r="NJS9" s="53"/>
      <c r="NJT9" s="53"/>
      <c r="NJU9" s="53"/>
      <c r="NJV9" s="53"/>
      <c r="NJW9" s="53"/>
      <c r="NJX9" s="53"/>
      <c r="NJY9" s="53"/>
      <c r="NJZ9" s="53"/>
      <c r="NKA9" s="53"/>
      <c r="NKB9" s="53"/>
      <c r="NKC9" s="53"/>
      <c r="NKD9" s="53"/>
      <c r="NKE9" s="53"/>
      <c r="NKF9" s="53"/>
      <c r="NKG9" s="53"/>
      <c r="NKH9" s="53"/>
      <c r="NKI9" s="53"/>
      <c r="NKJ9" s="53"/>
      <c r="NKK9" s="53"/>
      <c r="NKL9" s="53"/>
      <c r="NKM9" s="53"/>
      <c r="NKN9" s="53"/>
      <c r="NKO9" s="53"/>
      <c r="NKP9" s="53"/>
      <c r="NKQ9" s="53"/>
      <c r="NKR9" s="53"/>
      <c r="NKS9" s="53"/>
      <c r="NKT9" s="53"/>
      <c r="NKU9" s="53"/>
      <c r="NKV9" s="53"/>
      <c r="NKW9" s="53"/>
      <c r="NKX9" s="53"/>
      <c r="NKY9" s="53"/>
      <c r="NKZ9" s="53"/>
      <c r="NLA9" s="53"/>
      <c r="NLB9" s="53"/>
      <c r="NLC9" s="53"/>
      <c r="NLD9" s="53"/>
      <c r="NLE9" s="53"/>
      <c r="NLF9" s="53"/>
      <c r="NLG9" s="53"/>
      <c r="NLH9" s="53"/>
      <c r="NLI9" s="53"/>
      <c r="NLJ9" s="53"/>
      <c r="NLK9" s="53"/>
      <c r="NLL9" s="53"/>
      <c r="NLM9" s="53"/>
      <c r="NLN9" s="53"/>
      <c r="NLO9" s="53"/>
      <c r="NLP9" s="53"/>
      <c r="NLQ9" s="53"/>
      <c r="NLR9" s="53"/>
      <c r="NLS9" s="53"/>
      <c r="NLT9" s="53"/>
      <c r="NLU9" s="53"/>
      <c r="NLV9" s="53"/>
      <c r="NLW9" s="53"/>
      <c r="NLX9" s="53"/>
      <c r="NLY9" s="53"/>
      <c r="NLZ9" s="53"/>
      <c r="NMA9" s="53"/>
      <c r="NMB9" s="53"/>
      <c r="NMC9" s="53"/>
      <c r="NMD9" s="53"/>
      <c r="NME9" s="53"/>
      <c r="NMF9" s="53"/>
      <c r="NMG9" s="53"/>
      <c r="NMH9" s="53"/>
      <c r="NMI9" s="53"/>
      <c r="NMJ9" s="53"/>
      <c r="NMK9" s="53"/>
      <c r="NML9" s="53"/>
      <c r="NMM9" s="53"/>
      <c r="NMN9" s="53"/>
      <c r="NMO9" s="53"/>
      <c r="NMP9" s="53"/>
      <c r="NMQ9" s="53"/>
      <c r="NMR9" s="53"/>
      <c r="NMS9" s="53"/>
      <c r="NMT9" s="53"/>
      <c r="NMU9" s="53"/>
      <c r="NMV9" s="53"/>
      <c r="NMW9" s="53"/>
      <c r="NMX9" s="53"/>
      <c r="NMY9" s="53"/>
      <c r="NMZ9" s="53"/>
      <c r="NNA9" s="53"/>
      <c r="NNB9" s="53"/>
      <c r="NNC9" s="53"/>
      <c r="NND9" s="53"/>
      <c r="NNE9" s="53"/>
      <c r="NNF9" s="53"/>
      <c r="NNG9" s="53"/>
      <c r="NNH9" s="53"/>
      <c r="NNI9" s="53"/>
      <c r="NNJ9" s="53"/>
      <c r="NNK9" s="53"/>
      <c r="NNL9" s="53"/>
      <c r="NNM9" s="53"/>
      <c r="NNN9" s="53"/>
      <c r="NNO9" s="53"/>
      <c r="NNP9" s="53"/>
      <c r="NNQ9" s="53"/>
      <c r="NNR9" s="53"/>
      <c r="NNS9" s="53"/>
      <c r="NNT9" s="53"/>
      <c r="NNU9" s="53"/>
      <c r="NNV9" s="53"/>
      <c r="NNW9" s="53"/>
      <c r="NNX9" s="53"/>
      <c r="NNY9" s="53"/>
      <c r="NNZ9" s="53"/>
      <c r="NOA9" s="53"/>
      <c r="NOB9" s="53"/>
      <c r="NOC9" s="53"/>
      <c r="NOD9" s="53"/>
      <c r="NOE9" s="53"/>
      <c r="NOF9" s="53"/>
      <c r="NOG9" s="53"/>
      <c r="NOH9" s="53"/>
      <c r="NOI9" s="53"/>
      <c r="NOJ9" s="53"/>
      <c r="NOK9" s="53"/>
      <c r="NOL9" s="53"/>
      <c r="NOM9" s="53"/>
      <c r="NON9" s="53"/>
      <c r="NOO9" s="53"/>
      <c r="NOP9" s="53"/>
      <c r="NOQ9" s="53"/>
      <c r="NOR9" s="53"/>
      <c r="NOS9" s="53"/>
      <c r="NOT9" s="53"/>
      <c r="NOU9" s="53"/>
      <c r="NOV9" s="53"/>
      <c r="NOW9" s="53"/>
      <c r="NOX9" s="53"/>
      <c r="NOY9" s="53"/>
      <c r="NOZ9" s="53"/>
      <c r="NPA9" s="53"/>
      <c r="NPB9" s="53"/>
      <c r="NPC9" s="53"/>
      <c r="NPD9" s="53"/>
      <c r="NPE9" s="53"/>
      <c r="NPF9" s="53"/>
      <c r="NPG9" s="53"/>
      <c r="NPH9" s="53"/>
      <c r="NPI9" s="53"/>
      <c r="NPJ9" s="53"/>
      <c r="NPK9" s="53"/>
      <c r="NPL9" s="53"/>
      <c r="NPM9" s="53"/>
      <c r="NPN9" s="53"/>
      <c r="NPO9" s="53"/>
      <c r="NPP9" s="53"/>
      <c r="NPQ9" s="53"/>
      <c r="NPR9" s="53"/>
      <c r="NPS9" s="53"/>
      <c r="NPT9" s="53"/>
      <c r="NPU9" s="53"/>
      <c r="NPV9" s="53"/>
      <c r="NPW9" s="53"/>
      <c r="NPX9" s="53"/>
      <c r="NPY9" s="53"/>
      <c r="NPZ9" s="53"/>
      <c r="NQA9" s="53"/>
      <c r="NQB9" s="53"/>
      <c r="NQC9" s="53"/>
      <c r="NQD9" s="53"/>
      <c r="NQE9" s="53"/>
      <c r="NQF9" s="53"/>
      <c r="NQG9" s="53"/>
      <c r="NQH9" s="53"/>
      <c r="NQI9" s="53"/>
      <c r="NQJ9" s="53"/>
      <c r="NQK9" s="53"/>
      <c r="NQL9" s="53"/>
      <c r="NQM9" s="53"/>
      <c r="NQN9" s="53"/>
      <c r="NQO9" s="53"/>
      <c r="NQP9" s="53"/>
      <c r="NQQ9" s="53"/>
      <c r="NQR9" s="53"/>
      <c r="NQS9" s="53"/>
      <c r="NQT9" s="53"/>
      <c r="NQU9" s="53"/>
      <c r="NQV9" s="53"/>
      <c r="NQW9" s="53"/>
      <c r="NQX9" s="53"/>
      <c r="NQY9" s="53"/>
      <c r="NQZ9" s="53"/>
      <c r="NRA9" s="53"/>
      <c r="NRB9" s="53"/>
      <c r="NRC9" s="53"/>
      <c r="NRD9" s="53"/>
      <c r="NRE9" s="53"/>
      <c r="NRF9" s="53"/>
      <c r="NRG9" s="53"/>
      <c r="NRH9" s="53"/>
      <c r="NRI9" s="53"/>
      <c r="NRJ9" s="53"/>
      <c r="NRK9" s="53"/>
      <c r="NRL9" s="53"/>
      <c r="NRM9" s="53"/>
      <c r="NRN9" s="53"/>
      <c r="NRO9" s="53"/>
      <c r="NRP9" s="53"/>
      <c r="NRQ9" s="53"/>
      <c r="NRR9" s="53"/>
      <c r="NRS9" s="53"/>
      <c r="NRT9" s="53"/>
      <c r="NRU9" s="53"/>
      <c r="NRV9" s="53"/>
      <c r="NRW9" s="53"/>
      <c r="NRX9" s="53"/>
      <c r="NRY9" s="53"/>
      <c r="NRZ9" s="53"/>
      <c r="NSA9" s="53"/>
      <c r="NSB9" s="53"/>
      <c r="NSC9" s="53"/>
      <c r="NSD9" s="53"/>
      <c r="NSE9" s="53"/>
      <c r="NSF9" s="53"/>
      <c r="NSG9" s="53"/>
      <c r="NSH9" s="53"/>
      <c r="NSI9" s="53"/>
      <c r="NSJ9" s="53"/>
      <c r="NSK9" s="53"/>
      <c r="NSL9" s="53"/>
      <c r="NSM9" s="53"/>
      <c r="NSN9" s="53"/>
      <c r="NSO9" s="53"/>
      <c r="NSP9" s="53"/>
      <c r="NSQ9" s="53"/>
      <c r="NSR9" s="53"/>
      <c r="NSS9" s="53"/>
      <c r="NST9" s="53"/>
      <c r="NSU9" s="53"/>
      <c r="NSV9" s="53"/>
      <c r="NSW9" s="53"/>
      <c r="NSX9" s="53"/>
      <c r="NSY9" s="53"/>
      <c r="NSZ9" s="53"/>
      <c r="NTA9" s="53"/>
      <c r="NTB9" s="53"/>
      <c r="NTC9" s="53"/>
      <c r="NTD9" s="53"/>
      <c r="NTE9" s="53"/>
      <c r="NTF9" s="53"/>
      <c r="NTG9" s="53"/>
      <c r="NTH9" s="53"/>
      <c r="NTI9" s="53"/>
      <c r="NTJ9" s="53"/>
      <c r="NTK9" s="53"/>
      <c r="NTL9" s="53"/>
      <c r="NTM9" s="53"/>
      <c r="NTN9" s="53"/>
      <c r="NTO9" s="53"/>
      <c r="NTP9" s="53"/>
      <c r="NTQ9" s="53"/>
      <c r="NTR9" s="53"/>
      <c r="NTS9" s="53"/>
      <c r="NTT9" s="53"/>
      <c r="NTU9" s="53"/>
      <c r="NTV9" s="53"/>
      <c r="NTW9" s="53"/>
      <c r="NTX9" s="53"/>
      <c r="NTY9" s="53"/>
      <c r="NTZ9" s="53"/>
      <c r="NUA9" s="53"/>
      <c r="NUB9" s="53"/>
      <c r="NUC9" s="53"/>
      <c r="NUD9" s="53"/>
      <c r="NUE9" s="53"/>
      <c r="NUF9" s="53"/>
      <c r="NUG9" s="53"/>
      <c r="NUH9" s="53"/>
      <c r="NUI9" s="53"/>
      <c r="NUJ9" s="53"/>
      <c r="NUK9" s="53"/>
      <c r="NUL9" s="53"/>
      <c r="NUM9" s="53"/>
      <c r="NUN9" s="53"/>
      <c r="NUO9" s="53"/>
      <c r="NUP9" s="53"/>
      <c r="NUQ9" s="53"/>
      <c r="NUR9" s="53"/>
      <c r="NUS9" s="53"/>
      <c r="NUT9" s="53"/>
      <c r="NUU9" s="53"/>
      <c r="NUV9" s="53"/>
      <c r="NUW9" s="53"/>
      <c r="NUX9" s="53"/>
      <c r="NUY9" s="53"/>
      <c r="NUZ9" s="53"/>
      <c r="NVA9" s="53"/>
      <c r="NVB9" s="53"/>
      <c r="NVC9" s="53"/>
      <c r="NVD9" s="53"/>
      <c r="NVE9" s="53"/>
      <c r="NVF9" s="53"/>
      <c r="NVG9" s="53"/>
      <c r="NVH9" s="53"/>
      <c r="NVI9" s="53"/>
      <c r="NVJ9" s="53"/>
      <c r="NVK9" s="53"/>
      <c r="NVL9" s="53"/>
      <c r="NVM9" s="53"/>
      <c r="NVN9" s="53"/>
      <c r="NVO9" s="53"/>
      <c r="NVP9" s="53"/>
      <c r="NVQ9" s="53"/>
      <c r="NVR9" s="53"/>
      <c r="NVS9" s="53"/>
      <c r="NVT9" s="53"/>
      <c r="NVU9" s="53"/>
      <c r="NVV9" s="53"/>
      <c r="NVW9" s="53"/>
      <c r="NVX9" s="53"/>
      <c r="NVY9" s="53"/>
      <c r="NVZ9" s="53"/>
      <c r="NWA9" s="53"/>
      <c r="NWB9" s="53"/>
      <c r="NWC9" s="53"/>
      <c r="NWD9" s="53"/>
      <c r="NWE9" s="53"/>
      <c r="NWF9" s="53"/>
      <c r="NWG9" s="53"/>
      <c r="NWH9" s="53"/>
      <c r="NWI9" s="53"/>
      <c r="NWJ9" s="53"/>
      <c r="NWK9" s="53"/>
      <c r="NWL9" s="53"/>
      <c r="NWM9" s="53"/>
      <c r="NWN9" s="53"/>
      <c r="NWO9" s="53"/>
      <c r="NWP9" s="53"/>
      <c r="NWQ9" s="53"/>
      <c r="NWR9" s="53"/>
      <c r="NWS9" s="53"/>
      <c r="NWT9" s="53"/>
      <c r="NWU9" s="53"/>
      <c r="NWV9" s="53"/>
      <c r="NWW9" s="53"/>
      <c r="NWX9" s="53"/>
      <c r="NWY9" s="53"/>
      <c r="NWZ9" s="53"/>
      <c r="NXA9" s="53"/>
      <c r="NXB9" s="53"/>
      <c r="NXC9" s="53"/>
      <c r="NXD9" s="53"/>
      <c r="NXE9" s="53"/>
      <c r="NXF9" s="53"/>
      <c r="NXG9" s="53"/>
      <c r="NXH9" s="53"/>
      <c r="NXI9" s="53"/>
      <c r="NXJ9" s="53"/>
      <c r="NXK9" s="53"/>
      <c r="NXL9" s="53"/>
      <c r="NXM9" s="53"/>
      <c r="NXN9" s="53"/>
      <c r="NXO9" s="53"/>
      <c r="NXP9" s="53"/>
      <c r="NXQ9" s="53"/>
      <c r="NXR9" s="53"/>
      <c r="NXS9" s="53"/>
      <c r="NXT9" s="53"/>
      <c r="NXU9" s="53"/>
      <c r="NXV9" s="53"/>
      <c r="NXW9" s="53"/>
      <c r="NXX9" s="53"/>
      <c r="NXY9" s="53"/>
      <c r="NXZ9" s="53"/>
      <c r="NYA9" s="53"/>
      <c r="NYB9" s="53"/>
      <c r="NYC9" s="53"/>
      <c r="NYD9" s="53"/>
      <c r="NYE9" s="53"/>
      <c r="NYF9" s="53"/>
      <c r="NYG9" s="53"/>
      <c r="NYH9" s="53"/>
      <c r="NYI9" s="53"/>
      <c r="NYJ9" s="53"/>
      <c r="NYK9" s="53"/>
      <c r="NYL9" s="53"/>
      <c r="NYM9" s="53"/>
      <c r="NYN9" s="53"/>
      <c r="NYO9" s="53"/>
      <c r="NYP9" s="53"/>
      <c r="NYQ9" s="53"/>
      <c r="NYR9" s="53"/>
      <c r="NYS9" s="53"/>
      <c r="NYT9" s="53"/>
      <c r="NYU9" s="53"/>
      <c r="NYV9" s="53"/>
      <c r="NYW9" s="53"/>
      <c r="NYX9" s="53"/>
      <c r="NYY9" s="53"/>
      <c r="NYZ9" s="53"/>
      <c r="NZA9" s="53"/>
      <c r="NZB9" s="53"/>
      <c r="NZC9" s="53"/>
      <c r="NZD9" s="53"/>
      <c r="NZE9" s="53"/>
      <c r="NZF9" s="53"/>
      <c r="NZG9" s="53"/>
      <c r="NZH9" s="53"/>
      <c r="NZI9" s="53"/>
      <c r="NZJ9" s="53"/>
      <c r="NZK9" s="53"/>
      <c r="NZL9" s="53"/>
      <c r="NZM9" s="53"/>
      <c r="NZN9" s="53"/>
      <c r="NZO9" s="53"/>
      <c r="NZP9" s="53"/>
      <c r="NZQ9" s="53"/>
      <c r="NZR9" s="53"/>
      <c r="NZS9" s="53"/>
      <c r="NZT9" s="53"/>
      <c r="NZU9" s="53"/>
      <c r="NZV9" s="53"/>
      <c r="NZW9" s="53"/>
      <c r="NZX9" s="53"/>
      <c r="NZY9" s="53"/>
      <c r="NZZ9" s="53"/>
      <c r="OAA9" s="53"/>
      <c r="OAB9" s="53"/>
      <c r="OAC9" s="53"/>
      <c r="OAD9" s="53"/>
      <c r="OAE9" s="53"/>
      <c r="OAF9" s="53"/>
      <c r="OAG9" s="53"/>
      <c r="OAH9" s="53"/>
      <c r="OAI9" s="53"/>
      <c r="OAJ9" s="53"/>
      <c r="OAK9" s="53"/>
      <c r="OAL9" s="53"/>
      <c r="OAM9" s="53"/>
      <c r="OAN9" s="53"/>
      <c r="OAO9" s="53"/>
      <c r="OAP9" s="53"/>
      <c r="OAQ9" s="53"/>
      <c r="OAR9" s="53"/>
      <c r="OAS9" s="53"/>
      <c r="OAT9" s="53"/>
      <c r="OAU9" s="53"/>
      <c r="OAV9" s="53"/>
      <c r="OAW9" s="53"/>
      <c r="OAX9" s="53"/>
      <c r="OAY9" s="53"/>
      <c r="OAZ9" s="53"/>
      <c r="OBA9" s="53"/>
      <c r="OBB9" s="53"/>
      <c r="OBC9" s="53"/>
      <c r="OBD9" s="53"/>
      <c r="OBE9" s="53"/>
      <c r="OBF9" s="53"/>
      <c r="OBG9" s="53"/>
      <c r="OBH9" s="53"/>
      <c r="OBI9" s="53"/>
      <c r="OBJ9" s="53"/>
      <c r="OBK9" s="53"/>
      <c r="OBL9" s="53"/>
      <c r="OBM9" s="53"/>
      <c r="OBN9" s="53"/>
      <c r="OBO9" s="53"/>
      <c r="OBP9" s="53"/>
      <c r="OBQ9" s="53"/>
      <c r="OBR9" s="53"/>
      <c r="OBS9" s="53"/>
      <c r="OBT9" s="53"/>
      <c r="OBU9" s="53"/>
      <c r="OBV9" s="53"/>
      <c r="OBW9" s="53"/>
      <c r="OBX9" s="53"/>
      <c r="OBY9" s="53"/>
      <c r="OBZ9" s="53"/>
      <c r="OCA9" s="53"/>
      <c r="OCB9" s="53"/>
      <c r="OCC9" s="53"/>
      <c r="OCD9" s="53"/>
      <c r="OCE9" s="53"/>
      <c r="OCF9" s="53"/>
      <c r="OCG9" s="53"/>
      <c r="OCH9" s="53"/>
      <c r="OCI9" s="53"/>
      <c r="OCJ9" s="53"/>
      <c r="OCK9" s="53"/>
      <c r="OCL9" s="53"/>
      <c r="OCM9" s="53"/>
      <c r="OCN9" s="53"/>
      <c r="OCO9" s="53"/>
      <c r="OCP9" s="53"/>
      <c r="OCQ9" s="53"/>
      <c r="OCR9" s="53"/>
      <c r="OCS9" s="53"/>
      <c r="OCT9" s="53"/>
      <c r="OCU9" s="53"/>
      <c r="OCV9" s="53"/>
      <c r="OCW9" s="53"/>
      <c r="OCX9" s="53"/>
      <c r="OCY9" s="53"/>
      <c r="OCZ9" s="53"/>
      <c r="ODA9" s="53"/>
      <c r="ODB9" s="53"/>
      <c r="ODC9" s="53"/>
      <c r="ODD9" s="53"/>
      <c r="ODE9" s="53"/>
      <c r="ODF9" s="53"/>
      <c r="ODG9" s="53"/>
      <c r="ODH9" s="53"/>
      <c r="ODI9" s="53"/>
      <c r="ODJ9" s="53"/>
      <c r="ODK9" s="53"/>
      <c r="ODL9" s="53"/>
      <c r="ODM9" s="53"/>
      <c r="ODN9" s="53"/>
      <c r="ODO9" s="53"/>
      <c r="ODP9" s="53"/>
      <c r="ODQ9" s="53"/>
      <c r="ODR9" s="53"/>
      <c r="ODS9" s="53"/>
      <c r="ODT9" s="53"/>
      <c r="ODU9" s="53"/>
      <c r="ODV9" s="53"/>
      <c r="ODW9" s="53"/>
      <c r="ODX9" s="53"/>
      <c r="ODY9" s="53"/>
      <c r="ODZ9" s="53"/>
      <c r="OEA9" s="53"/>
      <c r="OEB9" s="53"/>
      <c r="OEC9" s="53"/>
      <c r="OED9" s="53"/>
      <c r="OEE9" s="53"/>
      <c r="OEF9" s="53"/>
      <c r="OEG9" s="53"/>
      <c r="OEH9" s="53"/>
      <c r="OEI9" s="53"/>
      <c r="OEJ9" s="53"/>
      <c r="OEK9" s="53"/>
      <c r="OEL9" s="53"/>
      <c r="OEM9" s="53"/>
      <c r="OEN9" s="53"/>
      <c r="OEO9" s="53"/>
      <c r="OEP9" s="53"/>
      <c r="OEQ9" s="53"/>
      <c r="OER9" s="53"/>
      <c r="OES9" s="53"/>
      <c r="OET9" s="53"/>
      <c r="OEU9" s="53"/>
      <c r="OEV9" s="53"/>
      <c r="OEW9" s="53"/>
      <c r="OEX9" s="53"/>
      <c r="OEY9" s="53"/>
      <c r="OEZ9" s="53"/>
      <c r="OFA9" s="53"/>
      <c r="OFB9" s="53"/>
      <c r="OFC9" s="53"/>
      <c r="OFD9" s="53"/>
      <c r="OFE9" s="53"/>
      <c r="OFF9" s="53"/>
      <c r="OFG9" s="53"/>
      <c r="OFH9" s="53"/>
      <c r="OFI9" s="53"/>
      <c r="OFJ9" s="53"/>
      <c r="OFK9" s="53"/>
      <c r="OFL9" s="53"/>
      <c r="OFM9" s="53"/>
      <c r="OFN9" s="53"/>
      <c r="OFO9" s="53"/>
      <c r="OFP9" s="53"/>
      <c r="OFQ9" s="53"/>
      <c r="OFR9" s="53"/>
      <c r="OFS9" s="53"/>
      <c r="OFT9" s="53"/>
      <c r="OFU9" s="53"/>
      <c r="OFV9" s="53"/>
      <c r="OFW9" s="53"/>
      <c r="OFX9" s="53"/>
      <c r="OFY9" s="53"/>
      <c r="OFZ9" s="53"/>
      <c r="OGA9" s="53"/>
      <c r="OGB9" s="53"/>
      <c r="OGC9" s="53"/>
      <c r="OGD9" s="53"/>
      <c r="OGE9" s="53"/>
      <c r="OGF9" s="53"/>
      <c r="OGG9" s="53"/>
      <c r="OGH9" s="53"/>
      <c r="OGI9" s="53"/>
      <c r="OGJ9" s="53"/>
      <c r="OGK9" s="53"/>
      <c r="OGL9" s="53"/>
      <c r="OGM9" s="53"/>
      <c r="OGN9" s="53"/>
      <c r="OGO9" s="53"/>
      <c r="OGP9" s="53"/>
      <c r="OGQ9" s="53"/>
      <c r="OGR9" s="53"/>
      <c r="OGS9" s="53"/>
      <c r="OGT9" s="53"/>
      <c r="OGU9" s="53"/>
      <c r="OGV9" s="53"/>
      <c r="OGW9" s="53"/>
      <c r="OGX9" s="53"/>
      <c r="OGY9" s="53"/>
      <c r="OGZ9" s="53"/>
      <c r="OHA9" s="53"/>
      <c r="OHB9" s="53"/>
      <c r="OHC9" s="53"/>
      <c r="OHD9" s="53"/>
      <c r="OHE9" s="53"/>
      <c r="OHF9" s="53"/>
      <c r="OHG9" s="53"/>
      <c r="OHH9" s="53"/>
      <c r="OHI9" s="53"/>
      <c r="OHJ9" s="53"/>
      <c r="OHK9" s="53"/>
      <c r="OHL9" s="53"/>
      <c r="OHM9" s="53"/>
      <c r="OHN9" s="53"/>
      <c r="OHO9" s="53"/>
      <c r="OHP9" s="53"/>
      <c r="OHQ9" s="53"/>
      <c r="OHR9" s="53"/>
      <c r="OHS9" s="53"/>
      <c r="OHT9" s="53"/>
      <c r="OHU9" s="53"/>
      <c r="OHV9" s="53"/>
      <c r="OHW9" s="53"/>
      <c r="OHX9" s="53"/>
      <c r="OHY9" s="53"/>
      <c r="OHZ9" s="53"/>
      <c r="OIA9" s="53"/>
      <c r="OIB9" s="53"/>
      <c r="OIC9" s="53"/>
      <c r="OID9" s="53"/>
      <c r="OIE9" s="53"/>
      <c r="OIF9" s="53"/>
      <c r="OIG9" s="53"/>
      <c r="OIH9" s="53"/>
      <c r="OII9" s="53"/>
      <c r="OIJ9" s="53"/>
      <c r="OIK9" s="53"/>
      <c r="OIL9" s="53"/>
      <c r="OIM9" s="53"/>
      <c r="OIN9" s="53"/>
      <c r="OIO9" s="53"/>
      <c r="OIP9" s="53"/>
      <c r="OIQ9" s="53"/>
      <c r="OIR9" s="53"/>
      <c r="OIS9" s="53"/>
      <c r="OIT9" s="53"/>
      <c r="OIU9" s="53"/>
      <c r="OIV9" s="53"/>
      <c r="OIW9" s="53"/>
      <c r="OIX9" s="53"/>
      <c r="OIY9" s="53"/>
      <c r="OIZ9" s="53"/>
      <c r="OJA9" s="53"/>
      <c r="OJB9" s="53"/>
      <c r="OJC9" s="53"/>
      <c r="OJD9" s="53"/>
      <c r="OJE9" s="53"/>
      <c r="OJF9" s="53"/>
      <c r="OJG9" s="53"/>
      <c r="OJH9" s="53"/>
      <c r="OJI9" s="53"/>
      <c r="OJJ9" s="53"/>
      <c r="OJK9" s="53"/>
      <c r="OJL9" s="53"/>
      <c r="OJM9" s="53"/>
      <c r="OJN9" s="53"/>
      <c r="OJO9" s="53"/>
      <c r="OJP9" s="53"/>
      <c r="OJQ9" s="53"/>
      <c r="OJR9" s="53"/>
      <c r="OJS9" s="53"/>
      <c r="OJT9" s="53"/>
      <c r="OJU9" s="53"/>
      <c r="OJV9" s="53"/>
      <c r="OJW9" s="53"/>
      <c r="OJX9" s="53"/>
      <c r="OJY9" s="53"/>
      <c r="OJZ9" s="53"/>
      <c r="OKA9" s="53"/>
      <c r="OKB9" s="53"/>
      <c r="OKC9" s="53"/>
      <c r="OKD9" s="53"/>
      <c r="OKE9" s="53"/>
      <c r="OKF9" s="53"/>
      <c r="OKG9" s="53"/>
      <c r="OKH9" s="53"/>
      <c r="OKI9" s="53"/>
      <c r="OKJ9" s="53"/>
      <c r="OKK9" s="53"/>
      <c r="OKL9" s="53"/>
      <c r="OKM9" s="53"/>
      <c r="OKN9" s="53"/>
      <c r="OKO9" s="53"/>
      <c r="OKP9" s="53"/>
      <c r="OKQ9" s="53"/>
      <c r="OKR9" s="53"/>
      <c r="OKS9" s="53"/>
      <c r="OKT9" s="53"/>
      <c r="OKU9" s="53"/>
      <c r="OKV9" s="53"/>
      <c r="OKW9" s="53"/>
      <c r="OKX9" s="53"/>
      <c r="OKY9" s="53"/>
      <c r="OKZ9" s="53"/>
      <c r="OLA9" s="53"/>
      <c r="OLB9" s="53"/>
      <c r="OLC9" s="53"/>
      <c r="OLD9" s="53"/>
      <c r="OLE9" s="53"/>
      <c r="OLF9" s="53"/>
      <c r="OLG9" s="53"/>
      <c r="OLH9" s="53"/>
      <c r="OLI9" s="53"/>
      <c r="OLJ9" s="53"/>
      <c r="OLK9" s="53"/>
      <c r="OLL9" s="53"/>
      <c r="OLM9" s="53"/>
      <c r="OLN9" s="53"/>
      <c r="OLO9" s="53"/>
      <c r="OLP9" s="53"/>
      <c r="OLQ9" s="53"/>
      <c r="OLR9" s="53"/>
      <c r="OLS9" s="53"/>
      <c r="OLT9" s="53"/>
      <c r="OLU9" s="53"/>
      <c r="OLV9" s="53"/>
      <c r="OLW9" s="53"/>
      <c r="OLX9" s="53"/>
      <c r="OLY9" s="53"/>
      <c r="OLZ9" s="53"/>
      <c r="OMA9" s="53"/>
      <c r="OMB9" s="53"/>
      <c r="OMC9" s="53"/>
      <c r="OMD9" s="53"/>
      <c r="OME9" s="53"/>
      <c r="OMF9" s="53"/>
      <c r="OMG9" s="53"/>
      <c r="OMH9" s="53"/>
      <c r="OMI9" s="53"/>
      <c r="OMJ9" s="53"/>
      <c r="OMK9" s="53"/>
      <c r="OML9" s="53"/>
      <c r="OMM9" s="53"/>
      <c r="OMN9" s="53"/>
      <c r="OMO9" s="53"/>
      <c r="OMP9" s="53"/>
      <c r="OMQ9" s="53"/>
      <c r="OMR9" s="53"/>
      <c r="OMS9" s="53"/>
      <c r="OMT9" s="53"/>
      <c r="OMU9" s="53"/>
      <c r="OMV9" s="53"/>
      <c r="OMW9" s="53"/>
      <c r="OMX9" s="53"/>
      <c r="OMY9" s="53"/>
      <c r="OMZ9" s="53"/>
      <c r="ONA9" s="53"/>
      <c r="ONB9" s="53"/>
      <c r="ONC9" s="53"/>
      <c r="OND9" s="53"/>
      <c r="ONE9" s="53"/>
      <c r="ONF9" s="53"/>
      <c r="ONG9" s="53"/>
      <c r="ONH9" s="53"/>
      <c r="ONI9" s="53"/>
      <c r="ONJ9" s="53"/>
      <c r="ONK9" s="53"/>
      <c r="ONL9" s="53"/>
      <c r="ONM9" s="53"/>
      <c r="ONN9" s="53"/>
      <c r="ONO9" s="53"/>
      <c r="ONP9" s="53"/>
      <c r="ONQ9" s="53"/>
      <c r="ONR9" s="53"/>
      <c r="ONS9" s="53"/>
      <c r="ONT9" s="53"/>
      <c r="ONU9" s="53"/>
      <c r="ONV9" s="53"/>
      <c r="ONW9" s="53"/>
      <c r="ONX9" s="53"/>
      <c r="ONY9" s="53"/>
      <c r="ONZ9" s="53"/>
      <c r="OOA9" s="53"/>
      <c r="OOB9" s="53"/>
      <c r="OOC9" s="53"/>
      <c r="OOD9" s="53"/>
      <c r="OOE9" s="53"/>
      <c r="OOF9" s="53"/>
      <c r="OOG9" s="53"/>
      <c r="OOH9" s="53"/>
      <c r="OOI9" s="53"/>
      <c r="OOJ9" s="53"/>
      <c r="OOK9" s="53"/>
      <c r="OOL9" s="53"/>
      <c r="OOM9" s="53"/>
      <c r="OON9" s="53"/>
      <c r="OOO9" s="53"/>
      <c r="OOP9" s="53"/>
      <c r="OOQ9" s="53"/>
      <c r="OOR9" s="53"/>
      <c r="OOS9" s="53"/>
      <c r="OOT9" s="53"/>
      <c r="OOU9" s="53"/>
      <c r="OOV9" s="53"/>
      <c r="OOW9" s="53"/>
      <c r="OOX9" s="53"/>
      <c r="OOY9" s="53"/>
      <c r="OOZ9" s="53"/>
      <c r="OPA9" s="53"/>
      <c r="OPB9" s="53"/>
      <c r="OPC9" s="53"/>
      <c r="OPD9" s="53"/>
      <c r="OPE9" s="53"/>
      <c r="OPF9" s="53"/>
      <c r="OPG9" s="53"/>
      <c r="OPH9" s="53"/>
      <c r="OPI9" s="53"/>
      <c r="OPJ9" s="53"/>
      <c r="OPK9" s="53"/>
      <c r="OPL9" s="53"/>
      <c r="OPM9" s="53"/>
      <c r="OPN9" s="53"/>
      <c r="OPO9" s="53"/>
      <c r="OPP9" s="53"/>
      <c r="OPQ9" s="53"/>
      <c r="OPR9" s="53"/>
      <c r="OPS9" s="53"/>
      <c r="OPT9" s="53"/>
      <c r="OPU9" s="53"/>
      <c r="OPV9" s="53"/>
      <c r="OPW9" s="53"/>
      <c r="OPX9" s="53"/>
      <c r="OPY9" s="53"/>
      <c r="OPZ9" s="53"/>
      <c r="OQA9" s="53"/>
      <c r="OQB9" s="53"/>
      <c r="OQC9" s="53"/>
      <c r="OQD9" s="53"/>
      <c r="OQE9" s="53"/>
      <c r="OQF9" s="53"/>
      <c r="OQG9" s="53"/>
      <c r="OQH9" s="53"/>
      <c r="OQI9" s="53"/>
      <c r="OQJ9" s="53"/>
      <c r="OQK9" s="53"/>
      <c r="OQL9" s="53"/>
      <c r="OQM9" s="53"/>
      <c r="OQN9" s="53"/>
      <c r="OQO9" s="53"/>
      <c r="OQP9" s="53"/>
      <c r="OQQ9" s="53"/>
      <c r="OQR9" s="53"/>
      <c r="OQS9" s="53"/>
      <c r="OQT9" s="53"/>
      <c r="OQU9" s="53"/>
      <c r="OQV9" s="53"/>
      <c r="OQW9" s="53"/>
      <c r="OQX9" s="53"/>
      <c r="OQY9" s="53"/>
      <c r="OQZ9" s="53"/>
      <c r="ORA9" s="53"/>
      <c r="ORB9" s="53"/>
      <c r="ORC9" s="53"/>
      <c r="ORD9" s="53"/>
      <c r="ORE9" s="53"/>
      <c r="ORF9" s="53"/>
      <c r="ORG9" s="53"/>
      <c r="ORH9" s="53"/>
      <c r="ORI9" s="53"/>
      <c r="ORJ9" s="53"/>
      <c r="ORK9" s="53"/>
      <c r="ORL9" s="53"/>
      <c r="ORM9" s="53"/>
      <c r="ORN9" s="53"/>
      <c r="ORO9" s="53"/>
      <c r="ORP9" s="53"/>
      <c r="ORQ9" s="53"/>
      <c r="ORR9" s="53"/>
      <c r="ORS9" s="53"/>
      <c r="ORT9" s="53"/>
      <c r="ORU9" s="53"/>
      <c r="ORV9" s="53"/>
      <c r="ORW9" s="53"/>
      <c r="ORX9" s="53"/>
      <c r="ORY9" s="53"/>
      <c r="ORZ9" s="53"/>
      <c r="OSA9" s="53"/>
      <c r="OSB9" s="53"/>
      <c r="OSC9" s="53"/>
      <c r="OSD9" s="53"/>
      <c r="OSE9" s="53"/>
      <c r="OSF9" s="53"/>
      <c r="OSG9" s="53"/>
      <c r="OSH9" s="53"/>
      <c r="OSI9" s="53"/>
      <c r="OSJ9" s="53"/>
      <c r="OSK9" s="53"/>
      <c r="OSL9" s="53"/>
      <c r="OSM9" s="53"/>
      <c r="OSN9" s="53"/>
      <c r="OSO9" s="53"/>
      <c r="OSP9" s="53"/>
      <c r="OSQ9" s="53"/>
      <c r="OSR9" s="53"/>
      <c r="OSS9" s="53"/>
      <c r="OST9" s="53"/>
      <c r="OSU9" s="53"/>
      <c r="OSV9" s="53"/>
      <c r="OSW9" s="53"/>
      <c r="OSX9" s="53"/>
      <c r="OSY9" s="53"/>
      <c r="OSZ9" s="53"/>
      <c r="OTA9" s="53"/>
      <c r="OTB9" s="53"/>
      <c r="OTC9" s="53"/>
      <c r="OTD9" s="53"/>
      <c r="OTE9" s="53"/>
      <c r="OTF9" s="53"/>
      <c r="OTG9" s="53"/>
      <c r="OTH9" s="53"/>
      <c r="OTI9" s="53"/>
      <c r="OTJ9" s="53"/>
      <c r="OTK9" s="53"/>
      <c r="OTL9" s="53"/>
      <c r="OTM9" s="53"/>
      <c r="OTN9" s="53"/>
      <c r="OTO9" s="53"/>
      <c r="OTP9" s="53"/>
      <c r="OTQ9" s="53"/>
      <c r="OTR9" s="53"/>
      <c r="OTS9" s="53"/>
      <c r="OTT9" s="53"/>
      <c r="OTU9" s="53"/>
      <c r="OTV9" s="53"/>
      <c r="OTW9" s="53"/>
      <c r="OTX9" s="53"/>
      <c r="OTY9" s="53"/>
      <c r="OTZ9" s="53"/>
      <c r="OUA9" s="53"/>
      <c r="OUB9" s="53"/>
      <c r="OUC9" s="53"/>
      <c r="OUD9" s="53"/>
      <c r="OUE9" s="53"/>
      <c r="OUF9" s="53"/>
      <c r="OUG9" s="53"/>
      <c r="OUH9" s="53"/>
      <c r="OUI9" s="53"/>
      <c r="OUJ9" s="53"/>
      <c r="OUK9" s="53"/>
      <c r="OUL9" s="53"/>
      <c r="OUM9" s="53"/>
      <c r="OUN9" s="53"/>
      <c r="OUO9" s="53"/>
      <c r="OUP9" s="53"/>
      <c r="OUQ9" s="53"/>
      <c r="OUR9" s="53"/>
      <c r="OUS9" s="53"/>
      <c r="OUT9" s="53"/>
      <c r="OUU9" s="53"/>
      <c r="OUV9" s="53"/>
      <c r="OUW9" s="53"/>
      <c r="OUX9" s="53"/>
      <c r="OUY9" s="53"/>
      <c r="OUZ9" s="53"/>
      <c r="OVA9" s="53"/>
      <c r="OVB9" s="53"/>
      <c r="OVC9" s="53"/>
      <c r="OVD9" s="53"/>
      <c r="OVE9" s="53"/>
      <c r="OVF9" s="53"/>
      <c r="OVG9" s="53"/>
      <c r="OVH9" s="53"/>
      <c r="OVI9" s="53"/>
      <c r="OVJ9" s="53"/>
      <c r="OVK9" s="53"/>
      <c r="OVL9" s="53"/>
      <c r="OVM9" s="53"/>
      <c r="OVN9" s="53"/>
      <c r="OVO9" s="53"/>
      <c r="OVP9" s="53"/>
      <c r="OVQ9" s="53"/>
      <c r="OVR9" s="53"/>
      <c r="OVS9" s="53"/>
      <c r="OVT9" s="53"/>
      <c r="OVU9" s="53"/>
      <c r="OVV9" s="53"/>
      <c r="OVW9" s="53"/>
      <c r="OVX9" s="53"/>
      <c r="OVY9" s="53"/>
      <c r="OVZ9" s="53"/>
      <c r="OWA9" s="53"/>
      <c r="OWB9" s="53"/>
      <c r="OWC9" s="53"/>
      <c r="OWD9" s="53"/>
      <c r="OWE9" s="53"/>
      <c r="OWF9" s="53"/>
      <c r="OWG9" s="53"/>
      <c r="OWH9" s="53"/>
      <c r="OWI9" s="53"/>
      <c r="OWJ9" s="53"/>
      <c r="OWK9" s="53"/>
      <c r="OWL9" s="53"/>
      <c r="OWM9" s="53"/>
      <c r="OWN9" s="53"/>
      <c r="OWO9" s="53"/>
      <c r="OWP9" s="53"/>
      <c r="OWQ9" s="53"/>
      <c r="OWR9" s="53"/>
      <c r="OWS9" s="53"/>
      <c r="OWT9" s="53"/>
      <c r="OWU9" s="53"/>
      <c r="OWV9" s="53"/>
      <c r="OWW9" s="53"/>
      <c r="OWX9" s="53"/>
      <c r="OWY9" s="53"/>
      <c r="OWZ9" s="53"/>
      <c r="OXA9" s="53"/>
      <c r="OXB9" s="53"/>
      <c r="OXC9" s="53"/>
      <c r="OXD9" s="53"/>
      <c r="OXE9" s="53"/>
      <c r="OXF9" s="53"/>
      <c r="OXG9" s="53"/>
      <c r="OXH9" s="53"/>
      <c r="OXI9" s="53"/>
      <c r="OXJ9" s="53"/>
      <c r="OXK9" s="53"/>
      <c r="OXL9" s="53"/>
      <c r="OXM9" s="53"/>
      <c r="OXN9" s="53"/>
      <c r="OXO9" s="53"/>
      <c r="OXP9" s="53"/>
      <c r="OXQ9" s="53"/>
      <c r="OXR9" s="53"/>
      <c r="OXS9" s="53"/>
      <c r="OXT9" s="53"/>
      <c r="OXU9" s="53"/>
      <c r="OXV9" s="53"/>
      <c r="OXW9" s="53"/>
      <c r="OXX9" s="53"/>
      <c r="OXY9" s="53"/>
      <c r="OXZ9" s="53"/>
      <c r="OYA9" s="53"/>
      <c r="OYB9" s="53"/>
      <c r="OYC9" s="53"/>
      <c r="OYD9" s="53"/>
      <c r="OYE9" s="53"/>
      <c r="OYF9" s="53"/>
      <c r="OYG9" s="53"/>
      <c r="OYH9" s="53"/>
      <c r="OYI9" s="53"/>
      <c r="OYJ9" s="53"/>
      <c r="OYK9" s="53"/>
      <c r="OYL9" s="53"/>
      <c r="OYM9" s="53"/>
      <c r="OYN9" s="53"/>
      <c r="OYO9" s="53"/>
      <c r="OYP9" s="53"/>
      <c r="OYQ9" s="53"/>
      <c r="OYR9" s="53"/>
      <c r="OYS9" s="53"/>
      <c r="OYT9" s="53"/>
      <c r="OYU9" s="53"/>
      <c r="OYV9" s="53"/>
      <c r="OYW9" s="53"/>
      <c r="OYX9" s="53"/>
      <c r="OYY9" s="53"/>
      <c r="OYZ9" s="53"/>
      <c r="OZA9" s="53"/>
      <c r="OZB9" s="53"/>
      <c r="OZC9" s="53"/>
      <c r="OZD9" s="53"/>
      <c r="OZE9" s="53"/>
      <c r="OZF9" s="53"/>
      <c r="OZG9" s="53"/>
      <c r="OZH9" s="53"/>
      <c r="OZI9" s="53"/>
      <c r="OZJ9" s="53"/>
      <c r="OZK9" s="53"/>
      <c r="OZL9" s="53"/>
      <c r="OZM9" s="53"/>
      <c r="OZN9" s="53"/>
      <c r="OZO9" s="53"/>
      <c r="OZP9" s="53"/>
      <c r="OZQ9" s="53"/>
      <c r="OZR9" s="53"/>
      <c r="OZS9" s="53"/>
      <c r="OZT9" s="53"/>
      <c r="OZU9" s="53"/>
      <c r="OZV9" s="53"/>
      <c r="OZW9" s="53"/>
      <c r="OZX9" s="53"/>
      <c r="OZY9" s="53"/>
      <c r="OZZ9" s="53"/>
      <c r="PAA9" s="53"/>
      <c r="PAB9" s="53"/>
      <c r="PAC9" s="53"/>
      <c r="PAD9" s="53"/>
      <c r="PAE9" s="53"/>
      <c r="PAF9" s="53"/>
      <c r="PAG9" s="53"/>
      <c r="PAH9" s="53"/>
      <c r="PAI9" s="53"/>
      <c r="PAJ9" s="53"/>
      <c r="PAK9" s="53"/>
      <c r="PAL9" s="53"/>
      <c r="PAM9" s="53"/>
      <c r="PAN9" s="53"/>
      <c r="PAO9" s="53"/>
      <c r="PAP9" s="53"/>
      <c r="PAQ9" s="53"/>
      <c r="PAR9" s="53"/>
      <c r="PAS9" s="53"/>
      <c r="PAT9" s="53"/>
      <c r="PAU9" s="53"/>
      <c r="PAV9" s="53"/>
      <c r="PAW9" s="53"/>
      <c r="PAX9" s="53"/>
      <c r="PAY9" s="53"/>
      <c r="PAZ9" s="53"/>
      <c r="PBA9" s="53"/>
      <c r="PBB9" s="53"/>
      <c r="PBC9" s="53"/>
      <c r="PBD9" s="53"/>
      <c r="PBE9" s="53"/>
      <c r="PBF9" s="53"/>
      <c r="PBG9" s="53"/>
      <c r="PBH9" s="53"/>
      <c r="PBI9" s="53"/>
      <c r="PBJ9" s="53"/>
      <c r="PBK9" s="53"/>
      <c r="PBL9" s="53"/>
      <c r="PBM9" s="53"/>
      <c r="PBN9" s="53"/>
      <c r="PBO9" s="53"/>
      <c r="PBP9" s="53"/>
      <c r="PBQ9" s="53"/>
      <c r="PBR9" s="53"/>
      <c r="PBS9" s="53"/>
      <c r="PBT9" s="53"/>
      <c r="PBU9" s="53"/>
      <c r="PBV9" s="53"/>
      <c r="PBW9" s="53"/>
      <c r="PBX9" s="53"/>
      <c r="PBY9" s="53"/>
      <c r="PBZ9" s="53"/>
      <c r="PCA9" s="53"/>
      <c r="PCB9" s="53"/>
      <c r="PCC9" s="53"/>
      <c r="PCD9" s="53"/>
      <c r="PCE9" s="53"/>
      <c r="PCF9" s="53"/>
      <c r="PCG9" s="53"/>
      <c r="PCH9" s="53"/>
      <c r="PCI9" s="53"/>
      <c r="PCJ9" s="53"/>
      <c r="PCK9" s="53"/>
      <c r="PCL9" s="53"/>
      <c r="PCM9" s="53"/>
      <c r="PCN9" s="53"/>
      <c r="PCO9" s="53"/>
      <c r="PCP9" s="53"/>
      <c r="PCQ9" s="53"/>
      <c r="PCR9" s="53"/>
      <c r="PCS9" s="53"/>
      <c r="PCT9" s="53"/>
      <c r="PCU9" s="53"/>
      <c r="PCV9" s="53"/>
      <c r="PCW9" s="53"/>
      <c r="PCX9" s="53"/>
      <c r="PCY9" s="53"/>
      <c r="PCZ9" s="53"/>
      <c r="PDA9" s="53"/>
      <c r="PDB9" s="53"/>
      <c r="PDC9" s="53"/>
      <c r="PDD9" s="53"/>
      <c r="PDE9" s="53"/>
      <c r="PDF9" s="53"/>
      <c r="PDG9" s="53"/>
      <c r="PDH9" s="53"/>
      <c r="PDI9" s="53"/>
      <c r="PDJ9" s="53"/>
      <c r="PDK9" s="53"/>
      <c r="PDL9" s="53"/>
      <c r="PDM9" s="53"/>
      <c r="PDN9" s="53"/>
      <c r="PDO9" s="53"/>
      <c r="PDP9" s="53"/>
      <c r="PDQ9" s="53"/>
      <c r="PDR9" s="53"/>
      <c r="PDS9" s="53"/>
      <c r="PDT9" s="53"/>
      <c r="PDU9" s="53"/>
      <c r="PDV9" s="53"/>
      <c r="PDW9" s="53"/>
      <c r="PDX9" s="53"/>
      <c r="PDY9" s="53"/>
      <c r="PDZ9" s="53"/>
      <c r="PEA9" s="53"/>
      <c r="PEB9" s="53"/>
      <c r="PEC9" s="53"/>
      <c r="PED9" s="53"/>
      <c r="PEE9" s="53"/>
      <c r="PEF9" s="53"/>
      <c r="PEG9" s="53"/>
      <c r="PEH9" s="53"/>
      <c r="PEI9" s="53"/>
      <c r="PEJ9" s="53"/>
      <c r="PEK9" s="53"/>
      <c r="PEL9" s="53"/>
      <c r="PEM9" s="53"/>
      <c r="PEN9" s="53"/>
      <c r="PEO9" s="53"/>
      <c r="PEP9" s="53"/>
      <c r="PEQ9" s="53"/>
      <c r="PER9" s="53"/>
      <c r="PES9" s="53"/>
      <c r="PET9" s="53"/>
      <c r="PEU9" s="53"/>
      <c r="PEV9" s="53"/>
      <c r="PEW9" s="53"/>
      <c r="PEX9" s="53"/>
      <c r="PEY9" s="53"/>
      <c r="PEZ9" s="53"/>
      <c r="PFA9" s="53"/>
      <c r="PFB9" s="53"/>
      <c r="PFC9" s="53"/>
      <c r="PFD9" s="53"/>
      <c r="PFE9" s="53"/>
      <c r="PFF9" s="53"/>
      <c r="PFG9" s="53"/>
      <c r="PFH9" s="53"/>
      <c r="PFI9" s="53"/>
      <c r="PFJ9" s="53"/>
      <c r="PFK9" s="53"/>
      <c r="PFL9" s="53"/>
      <c r="PFM9" s="53"/>
      <c r="PFN9" s="53"/>
      <c r="PFO9" s="53"/>
      <c r="PFP9" s="53"/>
      <c r="PFQ9" s="53"/>
      <c r="PFR9" s="53"/>
      <c r="PFS9" s="53"/>
      <c r="PFT9" s="53"/>
      <c r="PFU9" s="53"/>
      <c r="PFV9" s="53"/>
      <c r="PFW9" s="53"/>
      <c r="PFX9" s="53"/>
      <c r="PFY9" s="53"/>
      <c r="PFZ9" s="53"/>
      <c r="PGA9" s="53"/>
      <c r="PGB9" s="53"/>
      <c r="PGC9" s="53"/>
      <c r="PGD9" s="53"/>
      <c r="PGE9" s="53"/>
      <c r="PGF9" s="53"/>
      <c r="PGG9" s="53"/>
      <c r="PGH9" s="53"/>
      <c r="PGI9" s="53"/>
      <c r="PGJ9" s="53"/>
      <c r="PGK9" s="53"/>
      <c r="PGL9" s="53"/>
      <c r="PGM9" s="53"/>
      <c r="PGN9" s="53"/>
      <c r="PGO9" s="53"/>
      <c r="PGP9" s="53"/>
      <c r="PGQ9" s="53"/>
      <c r="PGR9" s="53"/>
      <c r="PGS9" s="53"/>
      <c r="PGT9" s="53"/>
      <c r="PGU9" s="53"/>
      <c r="PGV9" s="53"/>
      <c r="PGW9" s="53"/>
      <c r="PGX9" s="53"/>
      <c r="PGY9" s="53"/>
      <c r="PGZ9" s="53"/>
      <c r="PHA9" s="53"/>
      <c r="PHB9" s="53"/>
      <c r="PHC9" s="53"/>
      <c r="PHD9" s="53"/>
      <c r="PHE9" s="53"/>
      <c r="PHF9" s="53"/>
      <c r="PHG9" s="53"/>
      <c r="PHH9" s="53"/>
      <c r="PHI9" s="53"/>
      <c r="PHJ9" s="53"/>
      <c r="PHK9" s="53"/>
      <c r="PHL9" s="53"/>
      <c r="PHM9" s="53"/>
      <c r="PHN9" s="53"/>
      <c r="PHO9" s="53"/>
      <c r="PHP9" s="53"/>
      <c r="PHQ9" s="53"/>
      <c r="PHR9" s="53"/>
      <c r="PHS9" s="53"/>
      <c r="PHT9" s="53"/>
      <c r="PHU9" s="53"/>
      <c r="PHV9" s="53"/>
      <c r="PHW9" s="53"/>
      <c r="PHX9" s="53"/>
      <c r="PHY9" s="53"/>
      <c r="PHZ9" s="53"/>
      <c r="PIA9" s="53"/>
      <c r="PIB9" s="53"/>
      <c r="PIC9" s="53"/>
      <c r="PID9" s="53"/>
      <c r="PIE9" s="53"/>
      <c r="PIF9" s="53"/>
      <c r="PIG9" s="53"/>
      <c r="PIH9" s="53"/>
      <c r="PII9" s="53"/>
      <c r="PIJ9" s="53"/>
      <c r="PIK9" s="53"/>
      <c r="PIL9" s="53"/>
      <c r="PIM9" s="53"/>
      <c r="PIN9" s="53"/>
      <c r="PIO9" s="53"/>
      <c r="PIP9" s="53"/>
      <c r="PIQ9" s="53"/>
      <c r="PIR9" s="53"/>
      <c r="PIS9" s="53"/>
      <c r="PIT9" s="53"/>
      <c r="PIU9" s="53"/>
      <c r="PIV9" s="53"/>
      <c r="PIW9" s="53"/>
      <c r="PIX9" s="53"/>
      <c r="PIY9" s="53"/>
      <c r="PIZ9" s="53"/>
      <c r="PJA9" s="53"/>
      <c r="PJB9" s="53"/>
      <c r="PJC9" s="53"/>
      <c r="PJD9" s="53"/>
      <c r="PJE9" s="53"/>
      <c r="PJF9" s="53"/>
      <c r="PJG9" s="53"/>
      <c r="PJH9" s="53"/>
      <c r="PJI9" s="53"/>
      <c r="PJJ9" s="53"/>
      <c r="PJK9" s="53"/>
      <c r="PJL9" s="53"/>
      <c r="PJM9" s="53"/>
      <c r="PJN9" s="53"/>
      <c r="PJO9" s="53"/>
      <c r="PJP9" s="53"/>
      <c r="PJQ9" s="53"/>
      <c r="PJR9" s="53"/>
      <c r="PJS9" s="53"/>
      <c r="PJT9" s="53"/>
      <c r="PJU9" s="53"/>
      <c r="PJV9" s="53"/>
      <c r="PJW9" s="53"/>
      <c r="PJX9" s="53"/>
      <c r="PJY9" s="53"/>
      <c r="PJZ9" s="53"/>
      <c r="PKA9" s="53"/>
      <c r="PKB9" s="53"/>
      <c r="PKC9" s="53"/>
      <c r="PKD9" s="53"/>
      <c r="PKE9" s="53"/>
      <c r="PKF9" s="53"/>
      <c r="PKG9" s="53"/>
      <c r="PKH9" s="53"/>
      <c r="PKI9" s="53"/>
      <c r="PKJ9" s="53"/>
      <c r="PKK9" s="53"/>
      <c r="PKL9" s="53"/>
      <c r="PKM9" s="53"/>
      <c r="PKN9" s="53"/>
      <c r="PKO9" s="53"/>
      <c r="PKP9" s="53"/>
      <c r="PKQ9" s="53"/>
      <c r="PKR9" s="53"/>
      <c r="PKS9" s="53"/>
      <c r="PKT9" s="53"/>
      <c r="PKU9" s="53"/>
      <c r="PKV9" s="53"/>
      <c r="PKW9" s="53"/>
      <c r="PKX9" s="53"/>
      <c r="PKY9" s="53"/>
      <c r="PKZ9" s="53"/>
      <c r="PLA9" s="53"/>
      <c r="PLB9" s="53"/>
      <c r="PLC9" s="53"/>
      <c r="PLD9" s="53"/>
      <c r="PLE9" s="53"/>
      <c r="PLF9" s="53"/>
      <c r="PLG9" s="53"/>
      <c r="PLH9" s="53"/>
      <c r="PLI9" s="53"/>
      <c r="PLJ9" s="53"/>
      <c r="PLK9" s="53"/>
      <c r="PLL9" s="53"/>
      <c r="PLM9" s="53"/>
      <c r="PLN9" s="53"/>
      <c r="PLO9" s="53"/>
      <c r="PLP9" s="53"/>
      <c r="PLQ9" s="53"/>
      <c r="PLR9" s="53"/>
      <c r="PLS9" s="53"/>
      <c r="PLT9" s="53"/>
      <c r="PLU9" s="53"/>
      <c r="PLV9" s="53"/>
      <c r="PLW9" s="53"/>
      <c r="PLX9" s="53"/>
      <c r="PLY9" s="53"/>
      <c r="PLZ9" s="53"/>
      <c r="PMA9" s="53"/>
      <c r="PMB9" s="53"/>
      <c r="PMC9" s="53"/>
      <c r="PMD9" s="53"/>
      <c r="PME9" s="53"/>
      <c r="PMF9" s="53"/>
      <c r="PMG9" s="53"/>
      <c r="PMH9" s="53"/>
      <c r="PMI9" s="53"/>
      <c r="PMJ9" s="53"/>
      <c r="PMK9" s="53"/>
      <c r="PML9" s="53"/>
      <c r="PMM9" s="53"/>
      <c r="PMN9" s="53"/>
      <c r="PMO9" s="53"/>
      <c r="PMP9" s="53"/>
      <c r="PMQ9" s="53"/>
      <c r="PMR9" s="53"/>
      <c r="PMS9" s="53"/>
      <c r="PMT9" s="53"/>
      <c r="PMU9" s="53"/>
      <c r="PMV9" s="53"/>
      <c r="PMW9" s="53"/>
      <c r="PMX9" s="53"/>
      <c r="PMY9" s="53"/>
      <c r="PMZ9" s="53"/>
      <c r="PNA9" s="53"/>
      <c r="PNB9" s="53"/>
      <c r="PNC9" s="53"/>
      <c r="PND9" s="53"/>
      <c r="PNE9" s="53"/>
      <c r="PNF9" s="53"/>
      <c r="PNG9" s="53"/>
      <c r="PNH9" s="53"/>
      <c r="PNI9" s="53"/>
      <c r="PNJ9" s="53"/>
      <c r="PNK9" s="53"/>
      <c r="PNL9" s="53"/>
      <c r="PNM9" s="53"/>
      <c r="PNN9" s="53"/>
      <c r="PNO9" s="53"/>
      <c r="PNP9" s="53"/>
      <c r="PNQ9" s="53"/>
      <c r="PNR9" s="53"/>
      <c r="PNS9" s="53"/>
      <c r="PNT9" s="53"/>
      <c r="PNU9" s="53"/>
      <c r="PNV9" s="53"/>
      <c r="PNW9" s="53"/>
      <c r="PNX9" s="53"/>
      <c r="PNY9" s="53"/>
      <c r="PNZ9" s="53"/>
      <c r="POA9" s="53"/>
      <c r="POB9" s="53"/>
      <c r="POC9" s="53"/>
      <c r="POD9" s="53"/>
      <c r="POE9" s="53"/>
      <c r="POF9" s="53"/>
      <c r="POG9" s="53"/>
      <c r="POH9" s="53"/>
      <c r="POI9" s="53"/>
      <c r="POJ9" s="53"/>
      <c r="POK9" s="53"/>
      <c r="POL9" s="53"/>
      <c r="POM9" s="53"/>
      <c r="PON9" s="53"/>
      <c r="POO9" s="53"/>
      <c r="POP9" s="53"/>
      <c r="POQ9" s="53"/>
      <c r="POR9" s="53"/>
      <c r="POS9" s="53"/>
      <c r="POT9" s="53"/>
      <c r="POU9" s="53"/>
      <c r="POV9" s="53"/>
      <c r="POW9" s="53"/>
      <c r="POX9" s="53"/>
      <c r="POY9" s="53"/>
      <c r="POZ9" s="53"/>
      <c r="PPA9" s="53"/>
      <c r="PPB9" s="53"/>
      <c r="PPC9" s="53"/>
      <c r="PPD9" s="53"/>
      <c r="PPE9" s="53"/>
      <c r="PPF9" s="53"/>
      <c r="PPG9" s="53"/>
      <c r="PPH9" s="53"/>
      <c r="PPI9" s="53"/>
      <c r="PPJ9" s="53"/>
      <c r="PPK9" s="53"/>
      <c r="PPL9" s="53"/>
      <c r="PPM9" s="53"/>
      <c r="PPN9" s="53"/>
      <c r="PPO9" s="53"/>
      <c r="PPP9" s="53"/>
      <c r="PPQ9" s="53"/>
      <c r="PPR9" s="53"/>
      <c r="PPS9" s="53"/>
      <c r="PPT9" s="53"/>
      <c r="PPU9" s="53"/>
      <c r="PPV9" s="53"/>
      <c r="PPW9" s="53"/>
      <c r="PPX9" s="53"/>
      <c r="PPY9" s="53"/>
      <c r="PPZ9" s="53"/>
      <c r="PQA9" s="53"/>
      <c r="PQB9" s="53"/>
      <c r="PQC9" s="53"/>
      <c r="PQD9" s="53"/>
      <c r="PQE9" s="53"/>
      <c r="PQF9" s="53"/>
      <c r="PQG9" s="53"/>
      <c r="PQH9" s="53"/>
      <c r="PQI9" s="53"/>
      <c r="PQJ9" s="53"/>
      <c r="PQK9" s="53"/>
      <c r="PQL9" s="53"/>
      <c r="PQM9" s="53"/>
      <c r="PQN9" s="53"/>
      <c r="PQO9" s="53"/>
      <c r="PQP9" s="53"/>
      <c r="PQQ9" s="53"/>
      <c r="PQR9" s="53"/>
      <c r="PQS9" s="53"/>
      <c r="PQT9" s="53"/>
      <c r="PQU9" s="53"/>
      <c r="PQV9" s="53"/>
      <c r="PQW9" s="53"/>
      <c r="PQX9" s="53"/>
      <c r="PQY9" s="53"/>
      <c r="PQZ9" s="53"/>
      <c r="PRA9" s="53"/>
      <c r="PRB9" s="53"/>
      <c r="PRC9" s="53"/>
      <c r="PRD9" s="53"/>
      <c r="PRE9" s="53"/>
      <c r="PRF9" s="53"/>
      <c r="PRG9" s="53"/>
      <c r="PRH9" s="53"/>
      <c r="PRI9" s="53"/>
      <c r="PRJ9" s="53"/>
      <c r="PRK9" s="53"/>
      <c r="PRL9" s="53"/>
      <c r="PRM9" s="53"/>
      <c r="PRN9" s="53"/>
      <c r="PRO9" s="53"/>
      <c r="PRP9" s="53"/>
      <c r="PRQ9" s="53"/>
      <c r="PRR9" s="53"/>
      <c r="PRS9" s="53"/>
      <c r="PRT9" s="53"/>
      <c r="PRU9" s="53"/>
      <c r="PRV9" s="53"/>
      <c r="PRW9" s="53"/>
      <c r="PRX9" s="53"/>
      <c r="PRY9" s="53"/>
      <c r="PRZ9" s="53"/>
      <c r="PSA9" s="53"/>
      <c r="PSB9" s="53"/>
      <c r="PSC9" s="53"/>
      <c r="PSD9" s="53"/>
      <c r="PSE9" s="53"/>
      <c r="PSF9" s="53"/>
      <c r="PSG9" s="53"/>
      <c r="PSH9" s="53"/>
      <c r="PSI9" s="53"/>
      <c r="PSJ9" s="53"/>
      <c r="PSK9" s="53"/>
      <c r="PSL9" s="53"/>
      <c r="PSM9" s="53"/>
      <c r="PSN9" s="53"/>
      <c r="PSO9" s="53"/>
      <c r="PSP9" s="53"/>
      <c r="PSQ9" s="53"/>
      <c r="PSR9" s="53"/>
      <c r="PSS9" s="53"/>
      <c r="PST9" s="53"/>
      <c r="PSU9" s="53"/>
      <c r="PSV9" s="53"/>
      <c r="PSW9" s="53"/>
      <c r="PSX9" s="53"/>
      <c r="PSY9" s="53"/>
      <c r="PSZ9" s="53"/>
      <c r="PTA9" s="53"/>
      <c r="PTB9" s="53"/>
      <c r="PTC9" s="53"/>
      <c r="PTD9" s="53"/>
      <c r="PTE9" s="53"/>
      <c r="PTF9" s="53"/>
      <c r="PTG9" s="53"/>
      <c r="PTH9" s="53"/>
      <c r="PTI9" s="53"/>
      <c r="PTJ9" s="53"/>
      <c r="PTK9" s="53"/>
      <c r="PTL9" s="53"/>
      <c r="PTM9" s="53"/>
      <c r="PTN9" s="53"/>
      <c r="PTO9" s="53"/>
      <c r="PTP9" s="53"/>
      <c r="PTQ9" s="53"/>
      <c r="PTR9" s="53"/>
      <c r="PTS9" s="53"/>
      <c r="PTT9" s="53"/>
      <c r="PTU9" s="53"/>
      <c r="PTV9" s="53"/>
      <c r="PTW9" s="53"/>
      <c r="PTX9" s="53"/>
      <c r="PTY9" s="53"/>
      <c r="PTZ9" s="53"/>
      <c r="PUA9" s="53"/>
      <c r="PUB9" s="53"/>
      <c r="PUC9" s="53"/>
      <c r="PUD9" s="53"/>
      <c r="PUE9" s="53"/>
      <c r="PUF9" s="53"/>
      <c r="PUG9" s="53"/>
      <c r="PUH9" s="53"/>
      <c r="PUI9" s="53"/>
      <c r="PUJ9" s="53"/>
      <c r="PUK9" s="53"/>
      <c r="PUL9" s="53"/>
      <c r="PUM9" s="53"/>
      <c r="PUN9" s="53"/>
      <c r="PUO9" s="53"/>
      <c r="PUP9" s="53"/>
      <c r="PUQ9" s="53"/>
      <c r="PUR9" s="53"/>
      <c r="PUS9" s="53"/>
      <c r="PUT9" s="53"/>
      <c r="PUU9" s="53"/>
      <c r="PUV9" s="53"/>
      <c r="PUW9" s="53"/>
      <c r="PUX9" s="53"/>
      <c r="PUY9" s="53"/>
      <c r="PUZ9" s="53"/>
      <c r="PVA9" s="53"/>
      <c r="PVB9" s="53"/>
      <c r="PVC9" s="53"/>
      <c r="PVD9" s="53"/>
      <c r="PVE9" s="53"/>
      <c r="PVF9" s="53"/>
      <c r="PVG9" s="53"/>
      <c r="PVH9" s="53"/>
      <c r="PVI9" s="53"/>
      <c r="PVJ9" s="53"/>
      <c r="PVK9" s="53"/>
      <c r="PVL9" s="53"/>
      <c r="PVM9" s="53"/>
      <c r="PVN9" s="53"/>
      <c r="PVO9" s="53"/>
      <c r="PVP9" s="53"/>
      <c r="PVQ9" s="53"/>
      <c r="PVR9" s="53"/>
      <c r="PVS9" s="53"/>
      <c r="PVT9" s="53"/>
      <c r="PVU9" s="53"/>
      <c r="PVV9" s="53"/>
      <c r="PVW9" s="53"/>
      <c r="PVX9" s="53"/>
      <c r="PVY9" s="53"/>
      <c r="PVZ9" s="53"/>
      <c r="PWA9" s="53"/>
      <c r="PWB9" s="53"/>
      <c r="PWC9" s="53"/>
      <c r="PWD9" s="53"/>
      <c r="PWE9" s="53"/>
      <c r="PWF9" s="53"/>
      <c r="PWG9" s="53"/>
      <c r="PWH9" s="53"/>
      <c r="PWI9" s="53"/>
      <c r="PWJ9" s="53"/>
      <c r="PWK9" s="53"/>
      <c r="PWL9" s="53"/>
      <c r="PWM9" s="53"/>
      <c r="PWN9" s="53"/>
      <c r="PWO9" s="53"/>
      <c r="PWP9" s="53"/>
      <c r="PWQ9" s="53"/>
      <c r="PWR9" s="53"/>
      <c r="PWS9" s="53"/>
      <c r="PWT9" s="53"/>
      <c r="PWU9" s="53"/>
      <c r="PWV9" s="53"/>
      <c r="PWW9" s="53"/>
      <c r="PWX9" s="53"/>
      <c r="PWY9" s="53"/>
      <c r="PWZ9" s="53"/>
      <c r="PXA9" s="53"/>
      <c r="PXB9" s="53"/>
      <c r="PXC9" s="53"/>
      <c r="PXD9" s="53"/>
      <c r="PXE9" s="53"/>
      <c r="PXF9" s="53"/>
      <c r="PXG9" s="53"/>
      <c r="PXH9" s="53"/>
      <c r="PXI9" s="53"/>
      <c r="PXJ9" s="53"/>
      <c r="PXK9" s="53"/>
      <c r="PXL9" s="53"/>
      <c r="PXM9" s="53"/>
      <c r="PXN9" s="53"/>
      <c r="PXO9" s="53"/>
      <c r="PXP9" s="53"/>
      <c r="PXQ9" s="53"/>
      <c r="PXR9" s="53"/>
      <c r="PXS9" s="53"/>
      <c r="PXT9" s="53"/>
      <c r="PXU9" s="53"/>
      <c r="PXV9" s="53"/>
      <c r="PXW9" s="53"/>
      <c r="PXX9" s="53"/>
      <c r="PXY9" s="53"/>
      <c r="PXZ9" s="53"/>
      <c r="PYA9" s="53"/>
      <c r="PYB9" s="53"/>
      <c r="PYC9" s="53"/>
      <c r="PYD9" s="53"/>
      <c r="PYE9" s="53"/>
      <c r="PYF9" s="53"/>
      <c r="PYG9" s="53"/>
      <c r="PYH9" s="53"/>
      <c r="PYI9" s="53"/>
      <c r="PYJ9" s="53"/>
      <c r="PYK9" s="53"/>
      <c r="PYL9" s="53"/>
      <c r="PYM9" s="53"/>
      <c r="PYN9" s="53"/>
      <c r="PYO9" s="53"/>
      <c r="PYP9" s="53"/>
      <c r="PYQ9" s="53"/>
      <c r="PYR9" s="53"/>
      <c r="PYS9" s="53"/>
      <c r="PYT9" s="53"/>
      <c r="PYU9" s="53"/>
      <c r="PYV9" s="53"/>
      <c r="PYW9" s="53"/>
      <c r="PYX9" s="53"/>
      <c r="PYY9" s="53"/>
      <c r="PYZ9" s="53"/>
      <c r="PZA9" s="53"/>
      <c r="PZB9" s="53"/>
      <c r="PZC9" s="53"/>
      <c r="PZD9" s="53"/>
      <c r="PZE9" s="53"/>
      <c r="PZF9" s="53"/>
      <c r="PZG9" s="53"/>
      <c r="PZH9" s="53"/>
      <c r="PZI9" s="53"/>
      <c r="PZJ9" s="53"/>
      <c r="PZK9" s="53"/>
      <c r="PZL9" s="53"/>
      <c r="PZM9" s="53"/>
      <c r="PZN9" s="53"/>
      <c r="PZO9" s="53"/>
      <c r="PZP9" s="53"/>
      <c r="PZQ9" s="53"/>
      <c r="PZR9" s="53"/>
      <c r="PZS9" s="53"/>
      <c r="PZT9" s="53"/>
      <c r="PZU9" s="53"/>
      <c r="PZV9" s="53"/>
      <c r="PZW9" s="53"/>
      <c r="PZX9" s="53"/>
      <c r="PZY9" s="53"/>
      <c r="PZZ9" s="53"/>
      <c r="QAA9" s="53"/>
      <c r="QAB9" s="53"/>
      <c r="QAC9" s="53"/>
      <c r="QAD9" s="53"/>
      <c r="QAE9" s="53"/>
      <c r="QAF9" s="53"/>
      <c r="QAG9" s="53"/>
      <c r="QAH9" s="53"/>
      <c r="QAI9" s="53"/>
      <c r="QAJ9" s="53"/>
      <c r="QAK9" s="53"/>
      <c r="QAL9" s="53"/>
      <c r="QAM9" s="53"/>
      <c r="QAN9" s="53"/>
      <c r="QAO9" s="53"/>
      <c r="QAP9" s="53"/>
      <c r="QAQ9" s="53"/>
      <c r="QAR9" s="53"/>
      <c r="QAS9" s="53"/>
      <c r="QAT9" s="53"/>
      <c r="QAU9" s="53"/>
      <c r="QAV9" s="53"/>
      <c r="QAW9" s="53"/>
      <c r="QAX9" s="53"/>
      <c r="QAY9" s="53"/>
      <c r="QAZ9" s="53"/>
      <c r="QBA9" s="53"/>
      <c r="QBB9" s="53"/>
      <c r="QBC9" s="53"/>
      <c r="QBD9" s="53"/>
      <c r="QBE9" s="53"/>
      <c r="QBF9" s="53"/>
      <c r="QBG9" s="53"/>
      <c r="QBH9" s="53"/>
      <c r="QBI9" s="53"/>
      <c r="QBJ9" s="53"/>
      <c r="QBK9" s="53"/>
      <c r="QBL9" s="53"/>
      <c r="QBM9" s="53"/>
      <c r="QBN9" s="53"/>
      <c r="QBO9" s="53"/>
      <c r="QBP9" s="53"/>
      <c r="QBQ9" s="53"/>
      <c r="QBR9" s="53"/>
      <c r="QBS9" s="53"/>
      <c r="QBT9" s="53"/>
      <c r="QBU9" s="53"/>
      <c r="QBV9" s="53"/>
      <c r="QBW9" s="53"/>
      <c r="QBX9" s="53"/>
      <c r="QBY9" s="53"/>
      <c r="QBZ9" s="53"/>
      <c r="QCA9" s="53"/>
      <c r="QCB9" s="53"/>
      <c r="QCC9" s="53"/>
      <c r="QCD9" s="53"/>
      <c r="QCE9" s="53"/>
      <c r="QCF9" s="53"/>
      <c r="QCG9" s="53"/>
      <c r="QCH9" s="53"/>
      <c r="QCI9" s="53"/>
      <c r="QCJ9" s="53"/>
      <c r="QCK9" s="53"/>
      <c r="QCL9" s="53"/>
      <c r="QCM9" s="53"/>
      <c r="QCN9" s="53"/>
      <c r="QCO9" s="53"/>
      <c r="QCP9" s="53"/>
      <c r="QCQ9" s="53"/>
      <c r="QCR9" s="53"/>
      <c r="QCS9" s="53"/>
      <c r="QCT9" s="53"/>
      <c r="QCU9" s="53"/>
      <c r="QCV9" s="53"/>
      <c r="QCW9" s="53"/>
      <c r="QCX9" s="53"/>
      <c r="QCY9" s="53"/>
      <c r="QCZ9" s="53"/>
      <c r="QDA9" s="53"/>
      <c r="QDB9" s="53"/>
      <c r="QDC9" s="53"/>
      <c r="QDD9" s="53"/>
      <c r="QDE9" s="53"/>
      <c r="QDF9" s="53"/>
      <c r="QDG9" s="53"/>
      <c r="QDH9" s="53"/>
      <c r="QDI9" s="53"/>
      <c r="QDJ9" s="53"/>
      <c r="QDK9" s="53"/>
      <c r="QDL9" s="53"/>
      <c r="QDM9" s="53"/>
      <c r="QDN9" s="53"/>
      <c r="QDO9" s="53"/>
      <c r="QDP9" s="53"/>
      <c r="QDQ9" s="53"/>
      <c r="QDR9" s="53"/>
      <c r="QDS9" s="53"/>
      <c r="QDT9" s="53"/>
      <c r="QDU9" s="53"/>
      <c r="QDV9" s="53"/>
      <c r="QDW9" s="53"/>
      <c r="QDX9" s="53"/>
      <c r="QDY9" s="53"/>
      <c r="QDZ9" s="53"/>
      <c r="QEA9" s="53"/>
      <c r="QEB9" s="53"/>
      <c r="QEC9" s="53"/>
      <c r="QED9" s="53"/>
      <c r="QEE9" s="53"/>
      <c r="QEF9" s="53"/>
      <c r="QEG9" s="53"/>
      <c r="QEH9" s="53"/>
      <c r="QEI9" s="53"/>
      <c r="QEJ9" s="53"/>
      <c r="QEK9" s="53"/>
      <c r="QEL9" s="53"/>
      <c r="QEM9" s="53"/>
      <c r="QEN9" s="53"/>
      <c r="QEO9" s="53"/>
      <c r="QEP9" s="53"/>
      <c r="QEQ9" s="53"/>
      <c r="QER9" s="53"/>
      <c r="QES9" s="53"/>
      <c r="QET9" s="53"/>
      <c r="QEU9" s="53"/>
      <c r="QEV9" s="53"/>
      <c r="QEW9" s="53"/>
      <c r="QEX9" s="53"/>
      <c r="QEY9" s="53"/>
      <c r="QEZ9" s="53"/>
      <c r="QFA9" s="53"/>
      <c r="QFB9" s="53"/>
      <c r="QFC9" s="53"/>
      <c r="QFD9" s="53"/>
      <c r="QFE9" s="53"/>
      <c r="QFF9" s="53"/>
      <c r="QFG9" s="53"/>
      <c r="QFH9" s="53"/>
      <c r="QFI9" s="53"/>
      <c r="QFJ9" s="53"/>
      <c r="QFK9" s="53"/>
      <c r="QFL9" s="53"/>
      <c r="QFM9" s="53"/>
      <c r="QFN9" s="53"/>
      <c r="QFO9" s="53"/>
      <c r="QFP9" s="53"/>
      <c r="QFQ9" s="53"/>
      <c r="QFR9" s="53"/>
      <c r="QFS9" s="53"/>
      <c r="QFT9" s="53"/>
      <c r="QFU9" s="53"/>
      <c r="QFV9" s="53"/>
      <c r="QFW9" s="53"/>
      <c r="QFX9" s="53"/>
      <c r="QFY9" s="53"/>
      <c r="QFZ9" s="53"/>
      <c r="QGA9" s="53"/>
      <c r="QGB9" s="53"/>
      <c r="QGC9" s="53"/>
      <c r="QGD9" s="53"/>
      <c r="QGE9" s="53"/>
      <c r="QGF9" s="53"/>
      <c r="QGG9" s="53"/>
      <c r="QGH9" s="53"/>
      <c r="QGI9" s="53"/>
      <c r="QGJ9" s="53"/>
      <c r="QGK9" s="53"/>
      <c r="QGL9" s="53"/>
      <c r="QGM9" s="53"/>
      <c r="QGN9" s="53"/>
      <c r="QGO9" s="53"/>
      <c r="QGP9" s="53"/>
      <c r="QGQ9" s="53"/>
      <c r="QGR9" s="53"/>
      <c r="QGS9" s="53"/>
      <c r="QGT9" s="53"/>
      <c r="QGU9" s="53"/>
      <c r="QGV9" s="53"/>
      <c r="QGW9" s="53"/>
      <c r="QGX9" s="53"/>
      <c r="QGY9" s="53"/>
      <c r="QGZ9" s="53"/>
      <c r="QHA9" s="53"/>
      <c r="QHB9" s="53"/>
      <c r="QHC9" s="53"/>
      <c r="QHD9" s="53"/>
      <c r="QHE9" s="53"/>
      <c r="QHF9" s="53"/>
      <c r="QHG9" s="53"/>
      <c r="QHH9" s="53"/>
      <c r="QHI9" s="53"/>
      <c r="QHJ9" s="53"/>
      <c r="QHK9" s="53"/>
      <c r="QHL9" s="53"/>
      <c r="QHM9" s="53"/>
      <c r="QHN9" s="53"/>
      <c r="QHO9" s="53"/>
      <c r="QHP9" s="53"/>
      <c r="QHQ9" s="53"/>
      <c r="QHR9" s="53"/>
      <c r="QHS9" s="53"/>
      <c r="QHT9" s="53"/>
      <c r="QHU9" s="53"/>
      <c r="QHV9" s="53"/>
      <c r="QHW9" s="53"/>
      <c r="QHX9" s="53"/>
      <c r="QHY9" s="53"/>
      <c r="QHZ9" s="53"/>
      <c r="QIA9" s="53"/>
      <c r="QIB9" s="53"/>
      <c r="QIC9" s="53"/>
      <c r="QID9" s="53"/>
      <c r="QIE9" s="53"/>
      <c r="QIF9" s="53"/>
      <c r="QIG9" s="53"/>
      <c r="QIH9" s="53"/>
      <c r="QII9" s="53"/>
      <c r="QIJ9" s="53"/>
      <c r="QIK9" s="53"/>
      <c r="QIL9" s="53"/>
      <c r="QIM9" s="53"/>
      <c r="QIN9" s="53"/>
      <c r="QIO9" s="53"/>
      <c r="QIP9" s="53"/>
      <c r="QIQ9" s="53"/>
      <c r="QIR9" s="53"/>
      <c r="QIS9" s="53"/>
      <c r="QIT9" s="53"/>
      <c r="QIU9" s="53"/>
      <c r="QIV9" s="53"/>
      <c r="QIW9" s="53"/>
      <c r="QIX9" s="53"/>
      <c r="QIY9" s="53"/>
      <c r="QIZ9" s="53"/>
      <c r="QJA9" s="53"/>
      <c r="QJB9" s="53"/>
      <c r="QJC9" s="53"/>
      <c r="QJD9" s="53"/>
      <c r="QJE9" s="53"/>
      <c r="QJF9" s="53"/>
      <c r="QJG9" s="53"/>
      <c r="QJH9" s="53"/>
      <c r="QJI9" s="53"/>
      <c r="QJJ9" s="53"/>
      <c r="QJK9" s="53"/>
      <c r="QJL9" s="53"/>
      <c r="QJM9" s="53"/>
      <c r="QJN9" s="53"/>
      <c r="QJO9" s="53"/>
      <c r="QJP9" s="53"/>
      <c r="QJQ9" s="53"/>
      <c r="QJR9" s="53"/>
      <c r="QJS9" s="53"/>
      <c r="QJT9" s="53"/>
      <c r="QJU9" s="53"/>
      <c r="QJV9" s="53"/>
      <c r="QJW9" s="53"/>
      <c r="QJX9" s="53"/>
      <c r="QJY9" s="53"/>
      <c r="QJZ9" s="53"/>
      <c r="QKA9" s="53"/>
      <c r="QKB9" s="53"/>
      <c r="QKC9" s="53"/>
      <c r="QKD9" s="53"/>
      <c r="QKE9" s="53"/>
      <c r="QKF9" s="53"/>
      <c r="QKG9" s="53"/>
      <c r="QKH9" s="53"/>
      <c r="QKI9" s="53"/>
      <c r="QKJ9" s="53"/>
      <c r="QKK9" s="53"/>
      <c r="QKL9" s="53"/>
      <c r="QKM9" s="53"/>
      <c r="QKN9" s="53"/>
      <c r="QKO9" s="53"/>
      <c r="QKP9" s="53"/>
      <c r="QKQ9" s="53"/>
      <c r="QKR9" s="53"/>
      <c r="QKS9" s="53"/>
      <c r="QKT9" s="53"/>
      <c r="QKU9" s="53"/>
      <c r="QKV9" s="53"/>
      <c r="QKW9" s="53"/>
      <c r="QKX9" s="53"/>
      <c r="QKY9" s="53"/>
      <c r="QKZ9" s="53"/>
      <c r="QLA9" s="53"/>
      <c r="QLB9" s="53"/>
      <c r="QLC9" s="53"/>
      <c r="QLD9" s="53"/>
      <c r="QLE9" s="53"/>
      <c r="QLF9" s="53"/>
      <c r="QLG9" s="53"/>
      <c r="QLH9" s="53"/>
      <c r="QLI9" s="53"/>
      <c r="QLJ9" s="53"/>
      <c r="QLK9" s="53"/>
      <c r="QLL9" s="53"/>
      <c r="QLM9" s="53"/>
      <c r="QLN9" s="53"/>
      <c r="QLO9" s="53"/>
      <c r="QLP9" s="53"/>
      <c r="QLQ9" s="53"/>
      <c r="QLR9" s="53"/>
      <c r="QLS9" s="53"/>
      <c r="QLT9" s="53"/>
      <c r="QLU9" s="53"/>
      <c r="QLV9" s="53"/>
      <c r="QLW9" s="53"/>
      <c r="QLX9" s="53"/>
      <c r="QLY9" s="53"/>
      <c r="QLZ9" s="53"/>
      <c r="QMA9" s="53"/>
      <c r="QMB9" s="53"/>
      <c r="QMC9" s="53"/>
      <c r="QMD9" s="53"/>
      <c r="QME9" s="53"/>
      <c r="QMF9" s="53"/>
      <c r="QMG9" s="53"/>
      <c r="QMH9" s="53"/>
      <c r="QMI9" s="53"/>
      <c r="QMJ9" s="53"/>
      <c r="QMK9" s="53"/>
      <c r="QML9" s="53"/>
      <c r="QMM9" s="53"/>
      <c r="QMN9" s="53"/>
      <c r="QMO9" s="53"/>
      <c r="QMP9" s="53"/>
      <c r="QMQ9" s="53"/>
      <c r="QMR9" s="53"/>
      <c r="QMS9" s="53"/>
      <c r="QMT9" s="53"/>
      <c r="QMU9" s="53"/>
      <c r="QMV9" s="53"/>
      <c r="QMW9" s="53"/>
      <c r="QMX9" s="53"/>
      <c r="QMY9" s="53"/>
      <c r="QMZ9" s="53"/>
      <c r="QNA9" s="53"/>
      <c r="QNB9" s="53"/>
      <c r="QNC9" s="53"/>
      <c r="QND9" s="53"/>
      <c r="QNE9" s="53"/>
      <c r="QNF9" s="53"/>
      <c r="QNG9" s="53"/>
      <c r="QNH9" s="53"/>
      <c r="QNI9" s="53"/>
      <c r="QNJ9" s="53"/>
      <c r="QNK9" s="53"/>
      <c r="QNL9" s="53"/>
      <c r="QNM9" s="53"/>
      <c r="QNN9" s="53"/>
      <c r="QNO9" s="53"/>
      <c r="QNP9" s="53"/>
      <c r="QNQ9" s="53"/>
      <c r="QNR9" s="53"/>
      <c r="QNS9" s="53"/>
      <c r="QNT9" s="53"/>
      <c r="QNU9" s="53"/>
      <c r="QNV9" s="53"/>
      <c r="QNW9" s="53"/>
      <c r="QNX9" s="53"/>
      <c r="QNY9" s="53"/>
      <c r="QNZ9" s="53"/>
      <c r="QOA9" s="53"/>
      <c r="QOB9" s="53"/>
      <c r="QOC9" s="53"/>
      <c r="QOD9" s="53"/>
      <c r="QOE9" s="53"/>
      <c r="QOF9" s="53"/>
      <c r="QOG9" s="53"/>
      <c r="QOH9" s="53"/>
      <c r="QOI9" s="53"/>
      <c r="QOJ9" s="53"/>
      <c r="QOK9" s="53"/>
      <c r="QOL9" s="53"/>
      <c r="QOM9" s="53"/>
      <c r="QON9" s="53"/>
      <c r="QOO9" s="53"/>
      <c r="QOP9" s="53"/>
      <c r="QOQ9" s="53"/>
      <c r="QOR9" s="53"/>
      <c r="QOS9" s="53"/>
      <c r="QOT9" s="53"/>
      <c r="QOU9" s="53"/>
      <c r="QOV9" s="53"/>
      <c r="QOW9" s="53"/>
      <c r="QOX9" s="53"/>
      <c r="QOY9" s="53"/>
      <c r="QOZ9" s="53"/>
      <c r="QPA9" s="53"/>
      <c r="QPB9" s="53"/>
      <c r="QPC9" s="53"/>
      <c r="QPD9" s="53"/>
      <c r="QPE9" s="53"/>
      <c r="QPF9" s="53"/>
      <c r="QPG9" s="53"/>
      <c r="QPH9" s="53"/>
      <c r="QPI9" s="53"/>
      <c r="QPJ9" s="53"/>
      <c r="QPK9" s="53"/>
      <c r="QPL9" s="53"/>
      <c r="QPM9" s="53"/>
      <c r="QPN9" s="53"/>
      <c r="QPO9" s="53"/>
      <c r="QPP9" s="53"/>
      <c r="QPQ9" s="53"/>
      <c r="QPR9" s="53"/>
      <c r="QPS9" s="53"/>
      <c r="QPT9" s="53"/>
      <c r="QPU9" s="53"/>
      <c r="QPV9" s="53"/>
      <c r="QPW9" s="53"/>
      <c r="QPX9" s="53"/>
      <c r="QPY9" s="53"/>
      <c r="QPZ9" s="53"/>
      <c r="QQA9" s="53"/>
      <c r="QQB9" s="53"/>
      <c r="QQC9" s="53"/>
      <c r="QQD9" s="53"/>
      <c r="QQE9" s="53"/>
      <c r="QQF9" s="53"/>
      <c r="QQG9" s="53"/>
      <c r="QQH9" s="53"/>
      <c r="QQI9" s="53"/>
      <c r="QQJ9" s="53"/>
      <c r="QQK9" s="53"/>
      <c r="QQL9" s="53"/>
      <c r="QQM9" s="53"/>
      <c r="QQN9" s="53"/>
      <c r="QQO9" s="53"/>
      <c r="QQP9" s="53"/>
      <c r="QQQ9" s="53"/>
      <c r="QQR9" s="53"/>
      <c r="QQS9" s="53"/>
      <c r="QQT9" s="53"/>
      <c r="QQU9" s="53"/>
      <c r="QQV9" s="53"/>
      <c r="QQW9" s="53"/>
      <c r="QQX9" s="53"/>
      <c r="QQY9" s="53"/>
      <c r="QQZ9" s="53"/>
      <c r="QRA9" s="53"/>
      <c r="QRB9" s="53"/>
      <c r="QRC9" s="53"/>
      <c r="QRD9" s="53"/>
      <c r="QRE9" s="53"/>
      <c r="QRF9" s="53"/>
      <c r="QRG9" s="53"/>
      <c r="QRH9" s="53"/>
      <c r="QRI9" s="53"/>
      <c r="QRJ9" s="53"/>
      <c r="QRK9" s="53"/>
      <c r="QRL9" s="53"/>
      <c r="QRM9" s="53"/>
      <c r="QRN9" s="53"/>
      <c r="QRO9" s="53"/>
      <c r="QRP9" s="53"/>
      <c r="QRQ9" s="53"/>
      <c r="QRR9" s="53"/>
      <c r="QRS9" s="53"/>
      <c r="QRT9" s="53"/>
      <c r="QRU9" s="53"/>
      <c r="QRV9" s="53"/>
      <c r="QRW9" s="53"/>
      <c r="QRX9" s="53"/>
      <c r="QRY9" s="53"/>
      <c r="QRZ9" s="53"/>
      <c r="QSA9" s="53"/>
      <c r="QSB9" s="53"/>
      <c r="QSC9" s="53"/>
      <c r="QSD9" s="53"/>
      <c r="QSE9" s="53"/>
      <c r="QSF9" s="53"/>
      <c r="QSG9" s="53"/>
      <c r="QSH9" s="53"/>
      <c r="QSI9" s="53"/>
      <c r="QSJ9" s="53"/>
      <c r="QSK9" s="53"/>
      <c r="QSL9" s="53"/>
      <c r="QSM9" s="53"/>
      <c r="QSN9" s="53"/>
      <c r="QSO9" s="53"/>
      <c r="QSP9" s="53"/>
      <c r="QSQ9" s="53"/>
      <c r="QSR9" s="53"/>
      <c r="QSS9" s="53"/>
      <c r="QST9" s="53"/>
      <c r="QSU9" s="53"/>
      <c r="QSV9" s="53"/>
      <c r="QSW9" s="53"/>
      <c r="QSX9" s="53"/>
      <c r="QSY9" s="53"/>
      <c r="QSZ9" s="53"/>
      <c r="QTA9" s="53"/>
      <c r="QTB9" s="53"/>
      <c r="QTC9" s="53"/>
      <c r="QTD9" s="53"/>
      <c r="QTE9" s="53"/>
      <c r="QTF9" s="53"/>
      <c r="QTG9" s="53"/>
      <c r="QTH9" s="53"/>
      <c r="QTI9" s="53"/>
      <c r="QTJ9" s="53"/>
      <c r="QTK9" s="53"/>
      <c r="QTL9" s="53"/>
      <c r="QTM9" s="53"/>
      <c r="QTN9" s="53"/>
      <c r="QTO9" s="53"/>
      <c r="QTP9" s="53"/>
      <c r="QTQ9" s="53"/>
      <c r="QTR9" s="53"/>
      <c r="QTS9" s="53"/>
      <c r="QTT9" s="53"/>
      <c r="QTU9" s="53"/>
      <c r="QTV9" s="53"/>
      <c r="QTW9" s="53"/>
      <c r="QTX9" s="53"/>
      <c r="QTY9" s="53"/>
      <c r="QTZ9" s="53"/>
      <c r="QUA9" s="53"/>
      <c r="QUB9" s="53"/>
      <c r="QUC9" s="53"/>
      <c r="QUD9" s="53"/>
      <c r="QUE9" s="53"/>
      <c r="QUF9" s="53"/>
      <c r="QUG9" s="53"/>
      <c r="QUH9" s="53"/>
      <c r="QUI9" s="53"/>
      <c r="QUJ9" s="53"/>
      <c r="QUK9" s="53"/>
      <c r="QUL9" s="53"/>
      <c r="QUM9" s="53"/>
      <c r="QUN9" s="53"/>
      <c r="QUO9" s="53"/>
      <c r="QUP9" s="53"/>
      <c r="QUQ9" s="53"/>
      <c r="QUR9" s="53"/>
      <c r="QUS9" s="53"/>
      <c r="QUT9" s="53"/>
      <c r="QUU9" s="53"/>
      <c r="QUV9" s="53"/>
      <c r="QUW9" s="53"/>
      <c r="QUX9" s="53"/>
      <c r="QUY9" s="53"/>
      <c r="QUZ9" s="53"/>
      <c r="QVA9" s="53"/>
      <c r="QVB9" s="53"/>
      <c r="QVC9" s="53"/>
      <c r="QVD9" s="53"/>
      <c r="QVE9" s="53"/>
      <c r="QVF9" s="53"/>
      <c r="QVG9" s="53"/>
      <c r="QVH9" s="53"/>
      <c r="QVI9" s="53"/>
      <c r="QVJ9" s="53"/>
      <c r="QVK9" s="53"/>
      <c r="QVL9" s="53"/>
      <c r="QVM9" s="53"/>
      <c r="QVN9" s="53"/>
      <c r="QVO9" s="53"/>
      <c r="QVP9" s="53"/>
      <c r="QVQ9" s="53"/>
      <c r="QVR9" s="53"/>
      <c r="QVS9" s="53"/>
      <c r="QVT9" s="53"/>
      <c r="QVU9" s="53"/>
      <c r="QVV9" s="53"/>
      <c r="QVW9" s="53"/>
      <c r="QVX9" s="53"/>
      <c r="QVY9" s="53"/>
      <c r="QVZ9" s="53"/>
      <c r="QWA9" s="53"/>
      <c r="QWB9" s="53"/>
      <c r="QWC9" s="53"/>
      <c r="QWD9" s="53"/>
      <c r="QWE9" s="53"/>
      <c r="QWF9" s="53"/>
      <c r="QWG9" s="53"/>
      <c r="QWH9" s="53"/>
      <c r="QWI9" s="53"/>
      <c r="QWJ9" s="53"/>
      <c r="QWK9" s="53"/>
      <c r="QWL9" s="53"/>
      <c r="QWM9" s="53"/>
      <c r="QWN9" s="53"/>
      <c r="QWO9" s="53"/>
      <c r="QWP9" s="53"/>
      <c r="QWQ9" s="53"/>
      <c r="QWR9" s="53"/>
      <c r="QWS9" s="53"/>
      <c r="QWT9" s="53"/>
      <c r="QWU9" s="53"/>
      <c r="QWV9" s="53"/>
      <c r="QWW9" s="53"/>
      <c r="QWX9" s="53"/>
      <c r="QWY9" s="53"/>
      <c r="QWZ9" s="53"/>
      <c r="QXA9" s="53"/>
      <c r="QXB9" s="53"/>
      <c r="QXC9" s="53"/>
      <c r="QXD9" s="53"/>
      <c r="QXE9" s="53"/>
      <c r="QXF9" s="53"/>
      <c r="QXG9" s="53"/>
      <c r="QXH9" s="53"/>
      <c r="QXI9" s="53"/>
      <c r="QXJ9" s="53"/>
      <c r="QXK9" s="53"/>
      <c r="QXL9" s="53"/>
      <c r="QXM9" s="53"/>
      <c r="QXN9" s="53"/>
      <c r="QXO9" s="53"/>
      <c r="QXP9" s="53"/>
      <c r="QXQ9" s="53"/>
      <c r="QXR9" s="53"/>
      <c r="QXS9" s="53"/>
      <c r="QXT9" s="53"/>
      <c r="QXU9" s="53"/>
      <c r="QXV9" s="53"/>
      <c r="QXW9" s="53"/>
      <c r="QXX9" s="53"/>
      <c r="QXY9" s="53"/>
      <c r="QXZ9" s="53"/>
      <c r="QYA9" s="53"/>
      <c r="QYB9" s="53"/>
      <c r="QYC9" s="53"/>
      <c r="QYD9" s="53"/>
      <c r="QYE9" s="53"/>
      <c r="QYF9" s="53"/>
      <c r="QYG9" s="53"/>
      <c r="QYH9" s="53"/>
      <c r="QYI9" s="53"/>
      <c r="QYJ9" s="53"/>
      <c r="QYK9" s="53"/>
      <c r="QYL9" s="53"/>
      <c r="QYM9" s="53"/>
      <c r="QYN9" s="53"/>
      <c r="QYO9" s="53"/>
      <c r="QYP9" s="53"/>
      <c r="QYQ9" s="53"/>
      <c r="QYR9" s="53"/>
      <c r="QYS9" s="53"/>
      <c r="QYT9" s="53"/>
      <c r="QYU9" s="53"/>
      <c r="QYV9" s="53"/>
      <c r="QYW9" s="53"/>
      <c r="QYX9" s="53"/>
      <c r="QYY9" s="53"/>
      <c r="QYZ9" s="53"/>
      <c r="QZA9" s="53"/>
      <c r="QZB9" s="53"/>
      <c r="QZC9" s="53"/>
      <c r="QZD9" s="53"/>
      <c r="QZE9" s="53"/>
      <c r="QZF9" s="53"/>
      <c r="QZG9" s="53"/>
      <c r="QZH9" s="53"/>
      <c r="QZI9" s="53"/>
      <c r="QZJ9" s="53"/>
      <c r="QZK9" s="53"/>
      <c r="QZL9" s="53"/>
      <c r="QZM9" s="53"/>
      <c r="QZN9" s="53"/>
      <c r="QZO9" s="53"/>
      <c r="QZP9" s="53"/>
      <c r="QZQ9" s="53"/>
      <c r="QZR9" s="53"/>
      <c r="QZS9" s="53"/>
      <c r="QZT9" s="53"/>
      <c r="QZU9" s="53"/>
      <c r="QZV9" s="53"/>
      <c r="QZW9" s="53"/>
      <c r="QZX9" s="53"/>
      <c r="QZY9" s="53"/>
      <c r="QZZ9" s="53"/>
      <c r="RAA9" s="53"/>
      <c r="RAB9" s="53"/>
      <c r="RAC9" s="53"/>
      <c r="RAD9" s="53"/>
      <c r="RAE9" s="53"/>
      <c r="RAF9" s="53"/>
      <c r="RAG9" s="53"/>
      <c r="RAH9" s="53"/>
      <c r="RAI9" s="53"/>
      <c r="RAJ9" s="53"/>
      <c r="RAK9" s="53"/>
      <c r="RAL9" s="53"/>
      <c r="RAM9" s="53"/>
      <c r="RAN9" s="53"/>
      <c r="RAO9" s="53"/>
      <c r="RAP9" s="53"/>
      <c r="RAQ9" s="53"/>
      <c r="RAR9" s="53"/>
      <c r="RAS9" s="53"/>
      <c r="RAT9" s="53"/>
      <c r="RAU9" s="53"/>
      <c r="RAV9" s="53"/>
      <c r="RAW9" s="53"/>
      <c r="RAX9" s="53"/>
      <c r="RAY9" s="53"/>
      <c r="RAZ9" s="53"/>
      <c r="RBA9" s="53"/>
      <c r="RBB9" s="53"/>
      <c r="RBC9" s="53"/>
      <c r="RBD9" s="53"/>
      <c r="RBE9" s="53"/>
      <c r="RBF9" s="53"/>
      <c r="RBG9" s="53"/>
      <c r="RBH9" s="53"/>
      <c r="RBI9" s="53"/>
      <c r="RBJ9" s="53"/>
      <c r="RBK9" s="53"/>
      <c r="RBL9" s="53"/>
      <c r="RBM9" s="53"/>
      <c r="RBN9" s="53"/>
      <c r="RBO9" s="53"/>
      <c r="RBP9" s="53"/>
      <c r="RBQ9" s="53"/>
      <c r="RBR9" s="53"/>
      <c r="RBS9" s="53"/>
      <c r="RBT9" s="53"/>
      <c r="RBU9" s="53"/>
      <c r="RBV9" s="53"/>
      <c r="RBW9" s="53"/>
      <c r="RBX9" s="53"/>
      <c r="RBY9" s="53"/>
      <c r="RBZ9" s="53"/>
      <c r="RCA9" s="53"/>
      <c r="RCB9" s="53"/>
      <c r="RCC9" s="53"/>
      <c r="RCD9" s="53"/>
      <c r="RCE9" s="53"/>
      <c r="RCF9" s="53"/>
      <c r="RCG9" s="53"/>
      <c r="RCH9" s="53"/>
      <c r="RCI9" s="53"/>
      <c r="RCJ9" s="53"/>
      <c r="RCK9" s="53"/>
      <c r="RCL9" s="53"/>
      <c r="RCM9" s="53"/>
      <c r="RCN9" s="53"/>
      <c r="RCO9" s="53"/>
      <c r="RCP9" s="53"/>
      <c r="RCQ9" s="53"/>
      <c r="RCR9" s="53"/>
      <c r="RCS9" s="53"/>
      <c r="RCT9" s="53"/>
      <c r="RCU9" s="53"/>
      <c r="RCV9" s="53"/>
      <c r="RCW9" s="53"/>
      <c r="RCX9" s="53"/>
      <c r="RCY9" s="53"/>
      <c r="RCZ9" s="53"/>
      <c r="RDA9" s="53"/>
      <c r="RDB9" s="53"/>
      <c r="RDC9" s="53"/>
      <c r="RDD9" s="53"/>
      <c r="RDE9" s="53"/>
      <c r="RDF9" s="53"/>
      <c r="RDG9" s="53"/>
      <c r="RDH9" s="53"/>
      <c r="RDI9" s="53"/>
      <c r="RDJ9" s="53"/>
      <c r="RDK9" s="53"/>
      <c r="RDL9" s="53"/>
      <c r="RDM9" s="53"/>
      <c r="RDN9" s="53"/>
      <c r="RDO9" s="53"/>
      <c r="RDP9" s="53"/>
      <c r="RDQ9" s="53"/>
      <c r="RDR9" s="53"/>
      <c r="RDS9" s="53"/>
      <c r="RDT9" s="53"/>
      <c r="RDU9" s="53"/>
      <c r="RDV9" s="53"/>
      <c r="RDW9" s="53"/>
      <c r="RDX9" s="53"/>
      <c r="RDY9" s="53"/>
      <c r="RDZ9" s="53"/>
      <c r="REA9" s="53"/>
      <c r="REB9" s="53"/>
      <c r="REC9" s="53"/>
      <c r="RED9" s="53"/>
      <c r="REE9" s="53"/>
      <c r="REF9" s="53"/>
      <c r="REG9" s="53"/>
      <c r="REH9" s="53"/>
      <c r="REI9" s="53"/>
      <c r="REJ9" s="53"/>
      <c r="REK9" s="53"/>
      <c r="REL9" s="53"/>
      <c r="REM9" s="53"/>
      <c r="REN9" s="53"/>
      <c r="REO9" s="53"/>
      <c r="REP9" s="53"/>
      <c r="REQ9" s="53"/>
      <c r="RER9" s="53"/>
      <c r="RES9" s="53"/>
      <c r="RET9" s="53"/>
      <c r="REU9" s="53"/>
      <c r="REV9" s="53"/>
      <c r="REW9" s="53"/>
      <c r="REX9" s="53"/>
      <c r="REY9" s="53"/>
      <c r="REZ9" s="53"/>
      <c r="RFA9" s="53"/>
      <c r="RFB9" s="53"/>
      <c r="RFC9" s="53"/>
      <c r="RFD9" s="53"/>
      <c r="RFE9" s="53"/>
      <c r="RFF9" s="53"/>
      <c r="RFG9" s="53"/>
      <c r="RFH9" s="53"/>
      <c r="RFI9" s="53"/>
      <c r="RFJ9" s="53"/>
      <c r="RFK9" s="53"/>
      <c r="RFL9" s="53"/>
      <c r="RFM9" s="53"/>
      <c r="RFN9" s="53"/>
      <c r="RFO9" s="53"/>
      <c r="RFP9" s="53"/>
      <c r="RFQ9" s="53"/>
      <c r="RFR9" s="53"/>
      <c r="RFS9" s="53"/>
      <c r="RFT9" s="53"/>
      <c r="RFU9" s="53"/>
      <c r="RFV9" s="53"/>
      <c r="RFW9" s="53"/>
      <c r="RFX9" s="53"/>
      <c r="RFY9" s="53"/>
      <c r="RFZ9" s="53"/>
      <c r="RGA9" s="53"/>
      <c r="RGB9" s="53"/>
      <c r="RGC9" s="53"/>
      <c r="RGD9" s="53"/>
      <c r="RGE9" s="53"/>
      <c r="RGF9" s="53"/>
      <c r="RGG9" s="53"/>
      <c r="RGH9" s="53"/>
      <c r="RGI9" s="53"/>
      <c r="RGJ9" s="53"/>
      <c r="RGK9" s="53"/>
      <c r="RGL9" s="53"/>
      <c r="RGM9" s="53"/>
      <c r="RGN9" s="53"/>
      <c r="RGO9" s="53"/>
      <c r="RGP9" s="53"/>
      <c r="RGQ9" s="53"/>
      <c r="RGR9" s="53"/>
      <c r="RGS9" s="53"/>
      <c r="RGT9" s="53"/>
      <c r="RGU9" s="53"/>
      <c r="RGV9" s="53"/>
      <c r="RGW9" s="53"/>
      <c r="RGX9" s="53"/>
      <c r="RGY9" s="53"/>
      <c r="RGZ9" s="53"/>
      <c r="RHA9" s="53"/>
      <c r="RHB9" s="53"/>
      <c r="RHC9" s="53"/>
      <c r="RHD9" s="53"/>
      <c r="RHE9" s="53"/>
      <c r="RHF9" s="53"/>
      <c r="RHG9" s="53"/>
      <c r="RHH9" s="53"/>
      <c r="RHI9" s="53"/>
      <c r="RHJ9" s="53"/>
      <c r="RHK9" s="53"/>
      <c r="RHL9" s="53"/>
      <c r="RHM9" s="53"/>
      <c r="RHN9" s="53"/>
      <c r="RHO9" s="53"/>
      <c r="RHP9" s="53"/>
      <c r="RHQ9" s="53"/>
      <c r="RHR9" s="53"/>
      <c r="RHS9" s="53"/>
      <c r="RHT9" s="53"/>
      <c r="RHU9" s="53"/>
      <c r="RHV9" s="53"/>
      <c r="RHW9" s="53"/>
      <c r="RHX9" s="53"/>
      <c r="RHY9" s="53"/>
      <c r="RHZ9" s="53"/>
      <c r="RIA9" s="53"/>
      <c r="RIB9" s="53"/>
      <c r="RIC9" s="53"/>
      <c r="RID9" s="53"/>
      <c r="RIE9" s="53"/>
      <c r="RIF9" s="53"/>
      <c r="RIG9" s="53"/>
      <c r="RIH9" s="53"/>
      <c r="RII9" s="53"/>
      <c r="RIJ9" s="53"/>
      <c r="RIK9" s="53"/>
      <c r="RIL9" s="53"/>
      <c r="RIM9" s="53"/>
      <c r="RIN9" s="53"/>
      <c r="RIO9" s="53"/>
      <c r="RIP9" s="53"/>
      <c r="RIQ9" s="53"/>
      <c r="RIR9" s="53"/>
      <c r="RIS9" s="53"/>
      <c r="RIT9" s="53"/>
      <c r="RIU9" s="53"/>
      <c r="RIV9" s="53"/>
      <c r="RIW9" s="53"/>
      <c r="RIX9" s="53"/>
      <c r="RIY9" s="53"/>
      <c r="RIZ9" s="53"/>
      <c r="RJA9" s="53"/>
      <c r="RJB9" s="53"/>
      <c r="RJC9" s="53"/>
      <c r="RJD9" s="53"/>
      <c r="RJE9" s="53"/>
      <c r="RJF9" s="53"/>
      <c r="RJG9" s="53"/>
      <c r="RJH9" s="53"/>
      <c r="RJI9" s="53"/>
      <c r="RJJ9" s="53"/>
      <c r="RJK9" s="53"/>
      <c r="RJL9" s="53"/>
      <c r="RJM9" s="53"/>
      <c r="RJN9" s="53"/>
      <c r="RJO9" s="53"/>
      <c r="RJP9" s="53"/>
      <c r="RJQ9" s="53"/>
      <c r="RJR9" s="53"/>
      <c r="RJS9" s="53"/>
      <c r="RJT9" s="53"/>
      <c r="RJU9" s="53"/>
      <c r="RJV9" s="53"/>
      <c r="RJW9" s="53"/>
      <c r="RJX9" s="53"/>
      <c r="RJY9" s="53"/>
      <c r="RJZ9" s="53"/>
      <c r="RKA9" s="53"/>
      <c r="RKB9" s="53"/>
      <c r="RKC9" s="53"/>
      <c r="RKD9" s="53"/>
      <c r="RKE9" s="53"/>
      <c r="RKF9" s="53"/>
      <c r="RKG9" s="53"/>
      <c r="RKH9" s="53"/>
      <c r="RKI9" s="53"/>
      <c r="RKJ9" s="53"/>
      <c r="RKK9" s="53"/>
      <c r="RKL9" s="53"/>
      <c r="RKM9" s="53"/>
      <c r="RKN9" s="53"/>
      <c r="RKO9" s="53"/>
      <c r="RKP9" s="53"/>
      <c r="RKQ9" s="53"/>
      <c r="RKR9" s="53"/>
      <c r="RKS9" s="53"/>
      <c r="RKT9" s="53"/>
      <c r="RKU9" s="53"/>
      <c r="RKV9" s="53"/>
      <c r="RKW9" s="53"/>
      <c r="RKX9" s="53"/>
      <c r="RKY9" s="53"/>
      <c r="RKZ9" s="53"/>
      <c r="RLA9" s="53"/>
      <c r="RLB9" s="53"/>
      <c r="RLC9" s="53"/>
      <c r="RLD9" s="53"/>
      <c r="RLE9" s="53"/>
      <c r="RLF9" s="53"/>
      <c r="RLG9" s="53"/>
      <c r="RLH9" s="53"/>
      <c r="RLI9" s="53"/>
      <c r="RLJ9" s="53"/>
      <c r="RLK9" s="53"/>
      <c r="RLL9" s="53"/>
      <c r="RLM9" s="53"/>
      <c r="RLN9" s="53"/>
      <c r="RLO9" s="53"/>
      <c r="RLP9" s="53"/>
      <c r="RLQ9" s="53"/>
      <c r="RLR9" s="53"/>
      <c r="RLS9" s="53"/>
      <c r="RLT9" s="53"/>
      <c r="RLU9" s="53"/>
      <c r="RLV9" s="53"/>
      <c r="RLW9" s="53"/>
      <c r="RLX9" s="53"/>
      <c r="RLY9" s="53"/>
      <c r="RLZ9" s="53"/>
      <c r="RMA9" s="53"/>
      <c r="RMB9" s="53"/>
      <c r="RMC9" s="53"/>
      <c r="RMD9" s="53"/>
      <c r="RME9" s="53"/>
      <c r="RMF9" s="53"/>
      <c r="RMG9" s="53"/>
      <c r="RMH9" s="53"/>
      <c r="RMI9" s="53"/>
      <c r="RMJ9" s="53"/>
      <c r="RMK9" s="53"/>
      <c r="RML9" s="53"/>
      <c r="RMM9" s="53"/>
      <c r="RMN9" s="53"/>
      <c r="RMO9" s="53"/>
      <c r="RMP9" s="53"/>
      <c r="RMQ9" s="53"/>
      <c r="RMR9" s="53"/>
      <c r="RMS9" s="53"/>
      <c r="RMT9" s="53"/>
      <c r="RMU9" s="53"/>
      <c r="RMV9" s="53"/>
      <c r="RMW9" s="53"/>
      <c r="RMX9" s="53"/>
      <c r="RMY9" s="53"/>
      <c r="RMZ9" s="53"/>
      <c r="RNA9" s="53"/>
      <c r="RNB9" s="53"/>
      <c r="RNC9" s="53"/>
      <c r="RND9" s="53"/>
      <c r="RNE9" s="53"/>
      <c r="RNF9" s="53"/>
      <c r="RNG9" s="53"/>
      <c r="RNH9" s="53"/>
      <c r="RNI9" s="53"/>
      <c r="RNJ9" s="53"/>
      <c r="RNK9" s="53"/>
      <c r="RNL9" s="53"/>
      <c r="RNM9" s="53"/>
      <c r="RNN9" s="53"/>
      <c r="RNO9" s="53"/>
      <c r="RNP9" s="53"/>
      <c r="RNQ9" s="53"/>
      <c r="RNR9" s="53"/>
      <c r="RNS9" s="53"/>
      <c r="RNT9" s="53"/>
      <c r="RNU9" s="53"/>
      <c r="RNV9" s="53"/>
      <c r="RNW9" s="53"/>
      <c r="RNX9" s="53"/>
      <c r="RNY9" s="53"/>
      <c r="RNZ9" s="53"/>
      <c r="ROA9" s="53"/>
      <c r="ROB9" s="53"/>
      <c r="ROC9" s="53"/>
      <c r="ROD9" s="53"/>
      <c r="ROE9" s="53"/>
      <c r="ROF9" s="53"/>
      <c r="ROG9" s="53"/>
      <c r="ROH9" s="53"/>
      <c r="ROI9" s="53"/>
      <c r="ROJ9" s="53"/>
      <c r="ROK9" s="53"/>
      <c r="ROL9" s="53"/>
      <c r="ROM9" s="53"/>
      <c r="RON9" s="53"/>
      <c r="ROO9" s="53"/>
      <c r="ROP9" s="53"/>
      <c r="ROQ9" s="53"/>
      <c r="ROR9" s="53"/>
      <c r="ROS9" s="53"/>
      <c r="ROT9" s="53"/>
      <c r="ROU9" s="53"/>
      <c r="ROV9" s="53"/>
      <c r="ROW9" s="53"/>
      <c r="ROX9" s="53"/>
      <c r="ROY9" s="53"/>
      <c r="ROZ9" s="53"/>
      <c r="RPA9" s="53"/>
      <c r="RPB9" s="53"/>
      <c r="RPC9" s="53"/>
      <c r="RPD9" s="53"/>
      <c r="RPE9" s="53"/>
      <c r="RPF9" s="53"/>
      <c r="RPG9" s="53"/>
      <c r="RPH9" s="53"/>
      <c r="RPI9" s="53"/>
      <c r="RPJ9" s="53"/>
      <c r="RPK9" s="53"/>
      <c r="RPL9" s="53"/>
      <c r="RPM9" s="53"/>
      <c r="RPN9" s="53"/>
      <c r="RPO9" s="53"/>
      <c r="RPP9" s="53"/>
      <c r="RPQ9" s="53"/>
      <c r="RPR9" s="53"/>
      <c r="RPS9" s="53"/>
      <c r="RPT9" s="53"/>
      <c r="RPU9" s="53"/>
      <c r="RPV9" s="53"/>
      <c r="RPW9" s="53"/>
      <c r="RPX9" s="53"/>
      <c r="RPY9" s="53"/>
      <c r="RPZ9" s="53"/>
      <c r="RQA9" s="53"/>
      <c r="RQB9" s="53"/>
      <c r="RQC9" s="53"/>
      <c r="RQD9" s="53"/>
      <c r="RQE9" s="53"/>
      <c r="RQF9" s="53"/>
      <c r="RQG9" s="53"/>
      <c r="RQH9" s="53"/>
      <c r="RQI9" s="53"/>
      <c r="RQJ9" s="53"/>
      <c r="RQK9" s="53"/>
      <c r="RQL9" s="53"/>
      <c r="RQM9" s="53"/>
      <c r="RQN9" s="53"/>
      <c r="RQO9" s="53"/>
      <c r="RQP9" s="53"/>
      <c r="RQQ9" s="53"/>
      <c r="RQR9" s="53"/>
      <c r="RQS9" s="53"/>
      <c r="RQT9" s="53"/>
      <c r="RQU9" s="53"/>
      <c r="RQV9" s="53"/>
      <c r="RQW9" s="53"/>
      <c r="RQX9" s="53"/>
      <c r="RQY9" s="53"/>
      <c r="RQZ9" s="53"/>
      <c r="RRA9" s="53"/>
      <c r="RRB9" s="53"/>
      <c r="RRC9" s="53"/>
      <c r="RRD9" s="53"/>
      <c r="RRE9" s="53"/>
      <c r="RRF9" s="53"/>
      <c r="RRG9" s="53"/>
      <c r="RRH9" s="53"/>
      <c r="RRI9" s="53"/>
      <c r="RRJ9" s="53"/>
      <c r="RRK9" s="53"/>
      <c r="RRL9" s="53"/>
      <c r="RRM9" s="53"/>
      <c r="RRN9" s="53"/>
      <c r="RRO9" s="53"/>
      <c r="RRP9" s="53"/>
      <c r="RRQ9" s="53"/>
      <c r="RRR9" s="53"/>
      <c r="RRS9" s="53"/>
      <c r="RRT9" s="53"/>
      <c r="RRU9" s="53"/>
      <c r="RRV9" s="53"/>
      <c r="RRW9" s="53"/>
      <c r="RRX9" s="53"/>
      <c r="RRY9" s="53"/>
      <c r="RRZ9" s="53"/>
      <c r="RSA9" s="53"/>
      <c r="RSB9" s="53"/>
      <c r="RSC9" s="53"/>
      <c r="RSD9" s="53"/>
      <c r="RSE9" s="53"/>
      <c r="RSF9" s="53"/>
      <c r="RSG9" s="53"/>
      <c r="RSH9" s="53"/>
      <c r="RSI9" s="53"/>
      <c r="RSJ9" s="53"/>
      <c r="RSK9" s="53"/>
      <c r="RSL9" s="53"/>
      <c r="RSM9" s="53"/>
      <c r="RSN9" s="53"/>
      <c r="RSO9" s="53"/>
      <c r="RSP9" s="53"/>
      <c r="RSQ9" s="53"/>
      <c r="RSR9" s="53"/>
      <c r="RSS9" s="53"/>
      <c r="RST9" s="53"/>
      <c r="RSU9" s="53"/>
      <c r="RSV9" s="53"/>
      <c r="RSW9" s="53"/>
      <c r="RSX9" s="53"/>
      <c r="RSY9" s="53"/>
      <c r="RSZ9" s="53"/>
      <c r="RTA9" s="53"/>
      <c r="RTB9" s="53"/>
      <c r="RTC9" s="53"/>
      <c r="RTD9" s="53"/>
      <c r="RTE9" s="53"/>
      <c r="RTF9" s="53"/>
      <c r="RTG9" s="53"/>
      <c r="RTH9" s="53"/>
      <c r="RTI9" s="53"/>
      <c r="RTJ9" s="53"/>
      <c r="RTK9" s="53"/>
      <c r="RTL9" s="53"/>
      <c r="RTM9" s="53"/>
      <c r="RTN9" s="53"/>
      <c r="RTO9" s="53"/>
      <c r="RTP9" s="53"/>
      <c r="RTQ9" s="53"/>
      <c r="RTR9" s="53"/>
      <c r="RTS9" s="53"/>
      <c r="RTT9" s="53"/>
      <c r="RTU9" s="53"/>
      <c r="RTV9" s="53"/>
      <c r="RTW9" s="53"/>
      <c r="RTX9" s="53"/>
      <c r="RTY9" s="53"/>
      <c r="RTZ9" s="53"/>
      <c r="RUA9" s="53"/>
      <c r="RUB9" s="53"/>
      <c r="RUC9" s="53"/>
      <c r="RUD9" s="53"/>
      <c r="RUE9" s="53"/>
      <c r="RUF9" s="53"/>
      <c r="RUG9" s="53"/>
      <c r="RUH9" s="53"/>
      <c r="RUI9" s="53"/>
      <c r="RUJ9" s="53"/>
      <c r="RUK9" s="53"/>
      <c r="RUL9" s="53"/>
      <c r="RUM9" s="53"/>
      <c r="RUN9" s="53"/>
      <c r="RUO9" s="53"/>
      <c r="RUP9" s="53"/>
      <c r="RUQ9" s="53"/>
      <c r="RUR9" s="53"/>
      <c r="RUS9" s="53"/>
      <c r="RUT9" s="53"/>
      <c r="RUU9" s="53"/>
      <c r="RUV9" s="53"/>
      <c r="RUW9" s="53"/>
      <c r="RUX9" s="53"/>
      <c r="RUY9" s="53"/>
      <c r="RUZ9" s="53"/>
      <c r="RVA9" s="53"/>
      <c r="RVB9" s="53"/>
      <c r="RVC9" s="53"/>
      <c r="RVD9" s="53"/>
      <c r="RVE9" s="53"/>
      <c r="RVF9" s="53"/>
      <c r="RVG9" s="53"/>
      <c r="RVH9" s="53"/>
      <c r="RVI9" s="53"/>
      <c r="RVJ9" s="53"/>
      <c r="RVK9" s="53"/>
      <c r="RVL9" s="53"/>
      <c r="RVM9" s="53"/>
      <c r="RVN9" s="53"/>
      <c r="RVO9" s="53"/>
      <c r="RVP9" s="53"/>
      <c r="RVQ9" s="53"/>
      <c r="RVR9" s="53"/>
      <c r="RVS9" s="53"/>
      <c r="RVT9" s="53"/>
      <c r="RVU9" s="53"/>
      <c r="RVV9" s="53"/>
      <c r="RVW9" s="53"/>
      <c r="RVX9" s="53"/>
      <c r="RVY9" s="53"/>
      <c r="RVZ9" s="53"/>
      <c r="RWA9" s="53"/>
      <c r="RWB9" s="53"/>
      <c r="RWC9" s="53"/>
      <c r="RWD9" s="53"/>
      <c r="RWE9" s="53"/>
      <c r="RWF9" s="53"/>
      <c r="RWG9" s="53"/>
      <c r="RWH9" s="53"/>
      <c r="RWI9" s="53"/>
      <c r="RWJ9" s="53"/>
      <c r="RWK9" s="53"/>
      <c r="RWL9" s="53"/>
      <c r="RWM9" s="53"/>
      <c r="RWN9" s="53"/>
      <c r="RWO9" s="53"/>
      <c r="RWP9" s="53"/>
      <c r="RWQ9" s="53"/>
      <c r="RWR9" s="53"/>
      <c r="RWS9" s="53"/>
      <c r="RWT9" s="53"/>
      <c r="RWU9" s="53"/>
      <c r="RWV9" s="53"/>
      <c r="RWW9" s="53"/>
      <c r="RWX9" s="53"/>
      <c r="RWY9" s="53"/>
      <c r="RWZ9" s="53"/>
      <c r="RXA9" s="53"/>
      <c r="RXB9" s="53"/>
      <c r="RXC9" s="53"/>
      <c r="RXD9" s="53"/>
      <c r="RXE9" s="53"/>
      <c r="RXF9" s="53"/>
      <c r="RXG9" s="53"/>
      <c r="RXH9" s="53"/>
      <c r="RXI9" s="53"/>
      <c r="RXJ9" s="53"/>
      <c r="RXK9" s="53"/>
      <c r="RXL9" s="53"/>
      <c r="RXM9" s="53"/>
      <c r="RXN9" s="53"/>
      <c r="RXO9" s="53"/>
      <c r="RXP9" s="53"/>
      <c r="RXQ9" s="53"/>
      <c r="RXR9" s="53"/>
      <c r="RXS9" s="53"/>
      <c r="RXT9" s="53"/>
      <c r="RXU9" s="53"/>
      <c r="RXV9" s="53"/>
      <c r="RXW9" s="53"/>
      <c r="RXX9" s="53"/>
      <c r="RXY9" s="53"/>
      <c r="RXZ9" s="53"/>
      <c r="RYA9" s="53"/>
      <c r="RYB9" s="53"/>
      <c r="RYC9" s="53"/>
      <c r="RYD9" s="53"/>
      <c r="RYE9" s="53"/>
      <c r="RYF9" s="53"/>
      <c r="RYG9" s="53"/>
      <c r="RYH9" s="53"/>
      <c r="RYI9" s="53"/>
      <c r="RYJ9" s="53"/>
      <c r="RYK9" s="53"/>
      <c r="RYL9" s="53"/>
      <c r="RYM9" s="53"/>
      <c r="RYN9" s="53"/>
      <c r="RYO9" s="53"/>
      <c r="RYP9" s="53"/>
      <c r="RYQ9" s="53"/>
      <c r="RYR9" s="53"/>
      <c r="RYS9" s="53"/>
      <c r="RYT9" s="53"/>
      <c r="RYU9" s="53"/>
      <c r="RYV9" s="53"/>
      <c r="RYW9" s="53"/>
      <c r="RYX9" s="53"/>
      <c r="RYY9" s="53"/>
      <c r="RYZ9" s="53"/>
      <c r="RZA9" s="53"/>
      <c r="RZB9" s="53"/>
      <c r="RZC9" s="53"/>
      <c r="RZD9" s="53"/>
      <c r="RZE9" s="53"/>
      <c r="RZF9" s="53"/>
      <c r="RZG9" s="53"/>
      <c r="RZH9" s="53"/>
      <c r="RZI9" s="53"/>
      <c r="RZJ9" s="53"/>
      <c r="RZK9" s="53"/>
      <c r="RZL9" s="53"/>
      <c r="RZM9" s="53"/>
      <c r="RZN9" s="53"/>
      <c r="RZO9" s="53"/>
      <c r="RZP9" s="53"/>
      <c r="RZQ9" s="53"/>
      <c r="RZR9" s="53"/>
      <c r="RZS9" s="53"/>
      <c r="RZT9" s="53"/>
      <c r="RZU9" s="53"/>
      <c r="RZV9" s="53"/>
      <c r="RZW9" s="53"/>
      <c r="RZX9" s="53"/>
      <c r="RZY9" s="53"/>
      <c r="RZZ9" s="53"/>
      <c r="SAA9" s="53"/>
      <c r="SAB9" s="53"/>
      <c r="SAC9" s="53"/>
      <c r="SAD9" s="53"/>
      <c r="SAE9" s="53"/>
      <c r="SAF9" s="53"/>
      <c r="SAG9" s="53"/>
      <c r="SAH9" s="53"/>
      <c r="SAI9" s="53"/>
      <c r="SAJ9" s="53"/>
      <c r="SAK9" s="53"/>
      <c r="SAL9" s="53"/>
      <c r="SAM9" s="53"/>
      <c r="SAN9" s="53"/>
      <c r="SAO9" s="53"/>
      <c r="SAP9" s="53"/>
      <c r="SAQ9" s="53"/>
      <c r="SAR9" s="53"/>
      <c r="SAS9" s="53"/>
      <c r="SAT9" s="53"/>
      <c r="SAU9" s="53"/>
      <c r="SAV9" s="53"/>
      <c r="SAW9" s="53"/>
      <c r="SAX9" s="53"/>
      <c r="SAY9" s="53"/>
      <c r="SAZ9" s="53"/>
      <c r="SBA9" s="53"/>
      <c r="SBB9" s="53"/>
      <c r="SBC9" s="53"/>
      <c r="SBD9" s="53"/>
      <c r="SBE9" s="53"/>
      <c r="SBF9" s="53"/>
      <c r="SBG9" s="53"/>
      <c r="SBH9" s="53"/>
      <c r="SBI9" s="53"/>
      <c r="SBJ9" s="53"/>
      <c r="SBK9" s="53"/>
      <c r="SBL9" s="53"/>
      <c r="SBM9" s="53"/>
      <c r="SBN9" s="53"/>
      <c r="SBO9" s="53"/>
      <c r="SBP9" s="53"/>
      <c r="SBQ9" s="53"/>
      <c r="SBR9" s="53"/>
      <c r="SBS9" s="53"/>
      <c r="SBT9" s="53"/>
      <c r="SBU9" s="53"/>
      <c r="SBV9" s="53"/>
      <c r="SBW9" s="53"/>
      <c r="SBX9" s="53"/>
      <c r="SBY9" s="53"/>
      <c r="SBZ9" s="53"/>
      <c r="SCA9" s="53"/>
      <c r="SCB9" s="53"/>
      <c r="SCC9" s="53"/>
      <c r="SCD9" s="53"/>
      <c r="SCE9" s="53"/>
      <c r="SCF9" s="53"/>
      <c r="SCG9" s="53"/>
      <c r="SCH9" s="53"/>
      <c r="SCI9" s="53"/>
      <c r="SCJ9" s="53"/>
      <c r="SCK9" s="53"/>
      <c r="SCL9" s="53"/>
      <c r="SCM9" s="53"/>
      <c r="SCN9" s="53"/>
      <c r="SCO9" s="53"/>
      <c r="SCP9" s="53"/>
      <c r="SCQ9" s="53"/>
      <c r="SCR9" s="53"/>
      <c r="SCS9" s="53"/>
      <c r="SCT9" s="53"/>
      <c r="SCU9" s="53"/>
      <c r="SCV9" s="53"/>
      <c r="SCW9" s="53"/>
      <c r="SCX9" s="53"/>
      <c r="SCY9" s="53"/>
      <c r="SCZ9" s="53"/>
      <c r="SDA9" s="53"/>
      <c r="SDB9" s="53"/>
      <c r="SDC9" s="53"/>
      <c r="SDD9" s="53"/>
      <c r="SDE9" s="53"/>
      <c r="SDF9" s="53"/>
      <c r="SDG9" s="53"/>
      <c r="SDH9" s="53"/>
      <c r="SDI9" s="53"/>
      <c r="SDJ9" s="53"/>
      <c r="SDK9" s="53"/>
      <c r="SDL9" s="53"/>
      <c r="SDM9" s="53"/>
      <c r="SDN9" s="53"/>
      <c r="SDO9" s="53"/>
      <c r="SDP9" s="53"/>
      <c r="SDQ9" s="53"/>
      <c r="SDR9" s="53"/>
      <c r="SDS9" s="53"/>
      <c r="SDT9" s="53"/>
      <c r="SDU9" s="53"/>
      <c r="SDV9" s="53"/>
      <c r="SDW9" s="53"/>
      <c r="SDX9" s="53"/>
      <c r="SDY9" s="53"/>
      <c r="SDZ9" s="53"/>
      <c r="SEA9" s="53"/>
      <c r="SEB9" s="53"/>
      <c r="SEC9" s="53"/>
      <c r="SED9" s="53"/>
      <c r="SEE9" s="53"/>
      <c r="SEF9" s="53"/>
      <c r="SEG9" s="53"/>
      <c r="SEH9" s="53"/>
      <c r="SEI9" s="53"/>
      <c r="SEJ9" s="53"/>
      <c r="SEK9" s="53"/>
      <c r="SEL9" s="53"/>
      <c r="SEM9" s="53"/>
      <c r="SEN9" s="53"/>
      <c r="SEO9" s="53"/>
      <c r="SEP9" s="53"/>
      <c r="SEQ9" s="53"/>
      <c r="SER9" s="53"/>
      <c r="SES9" s="53"/>
      <c r="SET9" s="53"/>
      <c r="SEU9" s="53"/>
      <c r="SEV9" s="53"/>
      <c r="SEW9" s="53"/>
      <c r="SEX9" s="53"/>
      <c r="SEY9" s="53"/>
      <c r="SEZ9" s="53"/>
      <c r="SFA9" s="53"/>
      <c r="SFB9" s="53"/>
      <c r="SFC9" s="53"/>
      <c r="SFD9" s="53"/>
      <c r="SFE9" s="53"/>
      <c r="SFF9" s="53"/>
      <c r="SFG9" s="53"/>
      <c r="SFH9" s="53"/>
      <c r="SFI9" s="53"/>
      <c r="SFJ9" s="53"/>
      <c r="SFK9" s="53"/>
      <c r="SFL9" s="53"/>
      <c r="SFM9" s="53"/>
      <c r="SFN9" s="53"/>
      <c r="SFO9" s="53"/>
      <c r="SFP9" s="53"/>
      <c r="SFQ9" s="53"/>
      <c r="SFR9" s="53"/>
      <c r="SFS9" s="53"/>
      <c r="SFT9" s="53"/>
      <c r="SFU9" s="53"/>
      <c r="SFV9" s="53"/>
      <c r="SFW9" s="53"/>
      <c r="SFX9" s="53"/>
      <c r="SFY9" s="53"/>
      <c r="SFZ9" s="53"/>
      <c r="SGA9" s="53"/>
      <c r="SGB9" s="53"/>
      <c r="SGC9" s="53"/>
      <c r="SGD9" s="53"/>
      <c r="SGE9" s="53"/>
      <c r="SGF9" s="53"/>
      <c r="SGG9" s="53"/>
      <c r="SGH9" s="53"/>
      <c r="SGI9" s="53"/>
      <c r="SGJ9" s="53"/>
      <c r="SGK9" s="53"/>
      <c r="SGL9" s="53"/>
      <c r="SGM9" s="53"/>
      <c r="SGN9" s="53"/>
      <c r="SGO9" s="53"/>
      <c r="SGP9" s="53"/>
      <c r="SGQ9" s="53"/>
      <c r="SGR9" s="53"/>
      <c r="SGS9" s="53"/>
      <c r="SGT9" s="53"/>
      <c r="SGU9" s="53"/>
      <c r="SGV9" s="53"/>
      <c r="SGW9" s="53"/>
      <c r="SGX9" s="53"/>
      <c r="SGY9" s="53"/>
      <c r="SGZ9" s="53"/>
      <c r="SHA9" s="53"/>
      <c r="SHB9" s="53"/>
      <c r="SHC9" s="53"/>
      <c r="SHD9" s="53"/>
      <c r="SHE9" s="53"/>
      <c r="SHF9" s="53"/>
      <c r="SHG9" s="53"/>
      <c r="SHH9" s="53"/>
      <c r="SHI9" s="53"/>
      <c r="SHJ9" s="53"/>
      <c r="SHK9" s="53"/>
      <c r="SHL9" s="53"/>
      <c r="SHM9" s="53"/>
      <c r="SHN9" s="53"/>
      <c r="SHO9" s="53"/>
      <c r="SHP9" s="53"/>
      <c r="SHQ9" s="53"/>
      <c r="SHR9" s="53"/>
      <c r="SHS9" s="53"/>
      <c r="SHT9" s="53"/>
      <c r="SHU9" s="53"/>
      <c r="SHV9" s="53"/>
      <c r="SHW9" s="53"/>
      <c r="SHX9" s="53"/>
      <c r="SHY9" s="53"/>
      <c r="SHZ9" s="53"/>
      <c r="SIA9" s="53"/>
      <c r="SIB9" s="53"/>
      <c r="SIC9" s="53"/>
      <c r="SID9" s="53"/>
      <c r="SIE9" s="53"/>
      <c r="SIF9" s="53"/>
      <c r="SIG9" s="53"/>
      <c r="SIH9" s="53"/>
      <c r="SII9" s="53"/>
      <c r="SIJ9" s="53"/>
      <c r="SIK9" s="53"/>
      <c r="SIL9" s="53"/>
      <c r="SIM9" s="53"/>
      <c r="SIN9" s="53"/>
      <c r="SIO9" s="53"/>
      <c r="SIP9" s="53"/>
      <c r="SIQ9" s="53"/>
      <c r="SIR9" s="53"/>
      <c r="SIS9" s="53"/>
      <c r="SIT9" s="53"/>
      <c r="SIU9" s="53"/>
      <c r="SIV9" s="53"/>
      <c r="SIW9" s="53"/>
      <c r="SIX9" s="53"/>
      <c r="SIY9" s="53"/>
      <c r="SIZ9" s="53"/>
      <c r="SJA9" s="53"/>
      <c r="SJB9" s="53"/>
      <c r="SJC9" s="53"/>
      <c r="SJD9" s="53"/>
      <c r="SJE9" s="53"/>
      <c r="SJF9" s="53"/>
      <c r="SJG9" s="53"/>
      <c r="SJH9" s="53"/>
      <c r="SJI9" s="53"/>
      <c r="SJJ9" s="53"/>
      <c r="SJK9" s="53"/>
      <c r="SJL9" s="53"/>
      <c r="SJM9" s="53"/>
      <c r="SJN9" s="53"/>
      <c r="SJO9" s="53"/>
      <c r="SJP9" s="53"/>
      <c r="SJQ9" s="53"/>
      <c r="SJR9" s="53"/>
      <c r="SJS9" s="53"/>
      <c r="SJT9" s="53"/>
      <c r="SJU9" s="53"/>
      <c r="SJV9" s="53"/>
      <c r="SJW9" s="53"/>
      <c r="SJX9" s="53"/>
      <c r="SJY9" s="53"/>
      <c r="SJZ9" s="53"/>
      <c r="SKA9" s="53"/>
      <c r="SKB9" s="53"/>
      <c r="SKC9" s="53"/>
      <c r="SKD9" s="53"/>
      <c r="SKE9" s="53"/>
      <c r="SKF9" s="53"/>
      <c r="SKG9" s="53"/>
      <c r="SKH9" s="53"/>
      <c r="SKI9" s="53"/>
      <c r="SKJ9" s="53"/>
      <c r="SKK9" s="53"/>
      <c r="SKL9" s="53"/>
      <c r="SKM9" s="53"/>
      <c r="SKN9" s="53"/>
      <c r="SKO9" s="53"/>
      <c r="SKP9" s="53"/>
      <c r="SKQ9" s="53"/>
      <c r="SKR9" s="53"/>
      <c r="SKS9" s="53"/>
      <c r="SKT9" s="53"/>
      <c r="SKU9" s="53"/>
      <c r="SKV9" s="53"/>
      <c r="SKW9" s="53"/>
      <c r="SKX9" s="53"/>
      <c r="SKY9" s="53"/>
      <c r="SKZ9" s="53"/>
      <c r="SLA9" s="53"/>
      <c r="SLB9" s="53"/>
      <c r="SLC9" s="53"/>
      <c r="SLD9" s="53"/>
      <c r="SLE9" s="53"/>
      <c r="SLF9" s="53"/>
      <c r="SLG9" s="53"/>
      <c r="SLH9" s="53"/>
      <c r="SLI9" s="53"/>
      <c r="SLJ9" s="53"/>
      <c r="SLK9" s="53"/>
      <c r="SLL9" s="53"/>
      <c r="SLM9" s="53"/>
      <c r="SLN9" s="53"/>
      <c r="SLO9" s="53"/>
      <c r="SLP9" s="53"/>
      <c r="SLQ9" s="53"/>
      <c r="SLR9" s="53"/>
      <c r="SLS9" s="53"/>
      <c r="SLT9" s="53"/>
      <c r="SLU9" s="53"/>
      <c r="SLV9" s="53"/>
      <c r="SLW9" s="53"/>
      <c r="SLX9" s="53"/>
      <c r="SLY9" s="53"/>
      <c r="SLZ9" s="53"/>
      <c r="SMA9" s="53"/>
      <c r="SMB9" s="53"/>
      <c r="SMC9" s="53"/>
      <c r="SMD9" s="53"/>
      <c r="SME9" s="53"/>
      <c r="SMF9" s="53"/>
      <c r="SMG9" s="53"/>
      <c r="SMH9" s="53"/>
      <c r="SMI9" s="53"/>
      <c r="SMJ9" s="53"/>
      <c r="SMK9" s="53"/>
      <c r="SML9" s="53"/>
      <c r="SMM9" s="53"/>
      <c r="SMN9" s="53"/>
      <c r="SMO9" s="53"/>
      <c r="SMP9" s="53"/>
      <c r="SMQ9" s="53"/>
      <c r="SMR9" s="53"/>
      <c r="SMS9" s="53"/>
      <c r="SMT9" s="53"/>
      <c r="SMU9" s="53"/>
      <c r="SMV9" s="53"/>
      <c r="SMW9" s="53"/>
      <c r="SMX9" s="53"/>
      <c r="SMY9" s="53"/>
      <c r="SMZ9" s="53"/>
      <c r="SNA9" s="53"/>
      <c r="SNB9" s="53"/>
      <c r="SNC9" s="53"/>
      <c r="SND9" s="53"/>
      <c r="SNE9" s="53"/>
      <c r="SNF9" s="53"/>
      <c r="SNG9" s="53"/>
      <c r="SNH9" s="53"/>
      <c r="SNI9" s="53"/>
      <c r="SNJ9" s="53"/>
      <c r="SNK9" s="53"/>
      <c r="SNL9" s="53"/>
      <c r="SNM9" s="53"/>
      <c r="SNN9" s="53"/>
      <c r="SNO9" s="53"/>
      <c r="SNP9" s="53"/>
      <c r="SNQ9" s="53"/>
      <c r="SNR9" s="53"/>
      <c r="SNS9" s="53"/>
      <c r="SNT9" s="53"/>
      <c r="SNU9" s="53"/>
      <c r="SNV9" s="53"/>
      <c r="SNW9" s="53"/>
      <c r="SNX9" s="53"/>
      <c r="SNY9" s="53"/>
      <c r="SNZ9" s="53"/>
      <c r="SOA9" s="53"/>
      <c r="SOB9" s="53"/>
      <c r="SOC9" s="53"/>
      <c r="SOD9" s="53"/>
      <c r="SOE9" s="53"/>
      <c r="SOF9" s="53"/>
      <c r="SOG9" s="53"/>
      <c r="SOH9" s="53"/>
      <c r="SOI9" s="53"/>
      <c r="SOJ9" s="53"/>
      <c r="SOK9" s="53"/>
      <c r="SOL9" s="53"/>
      <c r="SOM9" s="53"/>
      <c r="SON9" s="53"/>
      <c r="SOO9" s="53"/>
      <c r="SOP9" s="53"/>
      <c r="SOQ9" s="53"/>
      <c r="SOR9" s="53"/>
      <c r="SOS9" s="53"/>
      <c r="SOT9" s="53"/>
      <c r="SOU9" s="53"/>
      <c r="SOV9" s="53"/>
      <c r="SOW9" s="53"/>
      <c r="SOX9" s="53"/>
      <c r="SOY9" s="53"/>
      <c r="SOZ9" s="53"/>
      <c r="SPA9" s="53"/>
      <c r="SPB9" s="53"/>
      <c r="SPC9" s="53"/>
      <c r="SPD9" s="53"/>
      <c r="SPE9" s="53"/>
      <c r="SPF9" s="53"/>
      <c r="SPG9" s="53"/>
      <c r="SPH9" s="53"/>
      <c r="SPI9" s="53"/>
      <c r="SPJ9" s="53"/>
      <c r="SPK9" s="53"/>
      <c r="SPL9" s="53"/>
      <c r="SPM9" s="53"/>
      <c r="SPN9" s="53"/>
      <c r="SPO9" s="53"/>
      <c r="SPP9" s="53"/>
      <c r="SPQ9" s="53"/>
      <c r="SPR9" s="53"/>
      <c r="SPS9" s="53"/>
      <c r="SPT9" s="53"/>
      <c r="SPU9" s="53"/>
      <c r="SPV9" s="53"/>
      <c r="SPW9" s="53"/>
      <c r="SPX9" s="53"/>
      <c r="SPY9" s="53"/>
      <c r="SPZ9" s="53"/>
      <c r="SQA9" s="53"/>
      <c r="SQB9" s="53"/>
      <c r="SQC9" s="53"/>
      <c r="SQD9" s="53"/>
      <c r="SQE9" s="53"/>
      <c r="SQF9" s="53"/>
      <c r="SQG9" s="53"/>
      <c r="SQH9" s="53"/>
      <c r="SQI9" s="53"/>
      <c r="SQJ9" s="53"/>
      <c r="SQK9" s="53"/>
      <c r="SQL9" s="53"/>
      <c r="SQM9" s="53"/>
      <c r="SQN9" s="53"/>
      <c r="SQO9" s="53"/>
      <c r="SQP9" s="53"/>
      <c r="SQQ9" s="53"/>
      <c r="SQR9" s="53"/>
      <c r="SQS9" s="53"/>
      <c r="SQT9" s="53"/>
      <c r="SQU9" s="53"/>
      <c r="SQV9" s="53"/>
      <c r="SQW9" s="53"/>
      <c r="SQX9" s="53"/>
      <c r="SQY9" s="53"/>
      <c r="SQZ9" s="53"/>
      <c r="SRA9" s="53"/>
      <c r="SRB9" s="53"/>
      <c r="SRC9" s="53"/>
      <c r="SRD9" s="53"/>
      <c r="SRE9" s="53"/>
      <c r="SRF9" s="53"/>
      <c r="SRG9" s="53"/>
      <c r="SRH9" s="53"/>
      <c r="SRI9" s="53"/>
      <c r="SRJ9" s="53"/>
      <c r="SRK9" s="53"/>
      <c r="SRL9" s="53"/>
      <c r="SRM9" s="53"/>
      <c r="SRN9" s="53"/>
      <c r="SRO9" s="53"/>
      <c r="SRP9" s="53"/>
      <c r="SRQ9" s="53"/>
      <c r="SRR9" s="53"/>
      <c r="SRS9" s="53"/>
      <c r="SRT9" s="53"/>
      <c r="SRU9" s="53"/>
      <c r="SRV9" s="53"/>
      <c r="SRW9" s="53"/>
      <c r="SRX9" s="53"/>
      <c r="SRY9" s="53"/>
      <c r="SRZ9" s="53"/>
      <c r="SSA9" s="53"/>
      <c r="SSB9" s="53"/>
      <c r="SSC9" s="53"/>
      <c r="SSD9" s="53"/>
      <c r="SSE9" s="53"/>
      <c r="SSF9" s="53"/>
      <c r="SSG9" s="53"/>
      <c r="SSH9" s="53"/>
      <c r="SSI9" s="53"/>
      <c r="SSJ9" s="53"/>
      <c r="SSK9" s="53"/>
      <c r="SSL9" s="53"/>
      <c r="SSM9" s="53"/>
      <c r="SSN9" s="53"/>
      <c r="SSO9" s="53"/>
      <c r="SSP9" s="53"/>
      <c r="SSQ9" s="53"/>
      <c r="SSR9" s="53"/>
      <c r="SSS9" s="53"/>
      <c r="SST9" s="53"/>
      <c r="SSU9" s="53"/>
      <c r="SSV9" s="53"/>
      <c r="SSW9" s="53"/>
      <c r="SSX9" s="53"/>
      <c r="SSY9" s="53"/>
      <c r="SSZ9" s="53"/>
      <c r="STA9" s="53"/>
      <c r="STB9" s="53"/>
      <c r="STC9" s="53"/>
      <c r="STD9" s="53"/>
      <c r="STE9" s="53"/>
      <c r="STF9" s="53"/>
      <c r="STG9" s="53"/>
      <c r="STH9" s="53"/>
      <c r="STI9" s="53"/>
      <c r="STJ9" s="53"/>
      <c r="STK9" s="53"/>
      <c r="STL9" s="53"/>
      <c r="STM9" s="53"/>
      <c r="STN9" s="53"/>
      <c r="STO9" s="53"/>
      <c r="STP9" s="53"/>
      <c r="STQ9" s="53"/>
      <c r="STR9" s="53"/>
      <c r="STS9" s="53"/>
      <c r="STT9" s="53"/>
      <c r="STU9" s="53"/>
      <c r="STV9" s="53"/>
      <c r="STW9" s="53"/>
      <c r="STX9" s="53"/>
      <c r="STY9" s="53"/>
      <c r="STZ9" s="53"/>
      <c r="SUA9" s="53"/>
      <c r="SUB9" s="53"/>
      <c r="SUC9" s="53"/>
      <c r="SUD9" s="53"/>
      <c r="SUE9" s="53"/>
      <c r="SUF9" s="53"/>
      <c r="SUG9" s="53"/>
      <c r="SUH9" s="53"/>
      <c r="SUI9" s="53"/>
      <c r="SUJ9" s="53"/>
      <c r="SUK9" s="53"/>
      <c r="SUL9" s="53"/>
      <c r="SUM9" s="53"/>
      <c r="SUN9" s="53"/>
      <c r="SUO9" s="53"/>
      <c r="SUP9" s="53"/>
      <c r="SUQ9" s="53"/>
      <c r="SUR9" s="53"/>
      <c r="SUS9" s="53"/>
      <c r="SUT9" s="53"/>
      <c r="SUU9" s="53"/>
      <c r="SUV9" s="53"/>
      <c r="SUW9" s="53"/>
      <c r="SUX9" s="53"/>
      <c r="SUY9" s="53"/>
      <c r="SUZ9" s="53"/>
      <c r="SVA9" s="53"/>
      <c r="SVB9" s="53"/>
      <c r="SVC9" s="53"/>
      <c r="SVD9" s="53"/>
      <c r="SVE9" s="53"/>
      <c r="SVF9" s="53"/>
      <c r="SVG9" s="53"/>
      <c r="SVH9" s="53"/>
      <c r="SVI9" s="53"/>
      <c r="SVJ9" s="53"/>
      <c r="SVK9" s="53"/>
      <c r="SVL9" s="53"/>
      <c r="SVM9" s="53"/>
      <c r="SVN9" s="53"/>
      <c r="SVO9" s="53"/>
      <c r="SVP9" s="53"/>
      <c r="SVQ9" s="53"/>
      <c r="SVR9" s="53"/>
      <c r="SVS9" s="53"/>
      <c r="SVT9" s="53"/>
      <c r="SVU9" s="53"/>
      <c r="SVV9" s="53"/>
      <c r="SVW9" s="53"/>
      <c r="SVX9" s="53"/>
      <c r="SVY9" s="53"/>
      <c r="SVZ9" s="53"/>
      <c r="SWA9" s="53"/>
      <c r="SWB9" s="53"/>
      <c r="SWC9" s="53"/>
      <c r="SWD9" s="53"/>
      <c r="SWE9" s="53"/>
      <c r="SWF9" s="53"/>
      <c r="SWG9" s="53"/>
      <c r="SWH9" s="53"/>
      <c r="SWI9" s="53"/>
      <c r="SWJ9" s="53"/>
      <c r="SWK9" s="53"/>
      <c r="SWL9" s="53"/>
      <c r="SWM9" s="53"/>
      <c r="SWN9" s="53"/>
      <c r="SWO9" s="53"/>
      <c r="SWP9" s="53"/>
      <c r="SWQ9" s="53"/>
      <c r="SWR9" s="53"/>
      <c r="SWS9" s="53"/>
      <c r="SWT9" s="53"/>
      <c r="SWU9" s="53"/>
      <c r="SWV9" s="53"/>
      <c r="SWW9" s="53"/>
      <c r="SWX9" s="53"/>
      <c r="SWY9" s="53"/>
      <c r="SWZ9" s="53"/>
      <c r="SXA9" s="53"/>
      <c r="SXB9" s="53"/>
      <c r="SXC9" s="53"/>
      <c r="SXD9" s="53"/>
      <c r="SXE9" s="53"/>
      <c r="SXF9" s="53"/>
      <c r="SXG9" s="53"/>
      <c r="SXH9" s="53"/>
      <c r="SXI9" s="53"/>
      <c r="SXJ9" s="53"/>
      <c r="SXK9" s="53"/>
      <c r="SXL9" s="53"/>
      <c r="SXM9" s="53"/>
      <c r="SXN9" s="53"/>
      <c r="SXO9" s="53"/>
      <c r="SXP9" s="53"/>
      <c r="SXQ9" s="53"/>
      <c r="SXR9" s="53"/>
      <c r="SXS9" s="53"/>
      <c r="SXT9" s="53"/>
      <c r="SXU9" s="53"/>
      <c r="SXV9" s="53"/>
      <c r="SXW9" s="53"/>
      <c r="SXX9" s="53"/>
      <c r="SXY9" s="53"/>
      <c r="SXZ9" s="53"/>
      <c r="SYA9" s="53"/>
      <c r="SYB9" s="53"/>
      <c r="SYC9" s="53"/>
      <c r="SYD9" s="53"/>
      <c r="SYE9" s="53"/>
      <c r="SYF9" s="53"/>
      <c r="SYG9" s="53"/>
      <c r="SYH9" s="53"/>
      <c r="SYI9" s="53"/>
      <c r="SYJ9" s="53"/>
      <c r="SYK9" s="53"/>
      <c r="SYL9" s="53"/>
      <c r="SYM9" s="53"/>
      <c r="SYN9" s="53"/>
      <c r="SYO9" s="53"/>
      <c r="SYP9" s="53"/>
      <c r="SYQ9" s="53"/>
      <c r="SYR9" s="53"/>
      <c r="SYS9" s="53"/>
      <c r="SYT9" s="53"/>
      <c r="SYU9" s="53"/>
      <c r="SYV9" s="53"/>
      <c r="SYW9" s="53"/>
      <c r="SYX9" s="53"/>
      <c r="SYY9" s="53"/>
      <c r="SYZ9" s="53"/>
      <c r="SZA9" s="53"/>
      <c r="SZB9" s="53"/>
      <c r="SZC9" s="53"/>
      <c r="SZD9" s="53"/>
      <c r="SZE9" s="53"/>
      <c r="SZF9" s="53"/>
      <c r="SZG9" s="53"/>
      <c r="SZH9" s="53"/>
      <c r="SZI9" s="53"/>
      <c r="SZJ9" s="53"/>
      <c r="SZK9" s="53"/>
      <c r="SZL9" s="53"/>
      <c r="SZM9" s="53"/>
      <c r="SZN9" s="53"/>
      <c r="SZO9" s="53"/>
      <c r="SZP9" s="53"/>
      <c r="SZQ9" s="53"/>
      <c r="SZR9" s="53"/>
      <c r="SZS9" s="53"/>
      <c r="SZT9" s="53"/>
      <c r="SZU9" s="53"/>
      <c r="SZV9" s="53"/>
      <c r="SZW9" s="53"/>
      <c r="SZX9" s="53"/>
      <c r="SZY9" s="53"/>
      <c r="SZZ9" s="53"/>
      <c r="TAA9" s="53"/>
      <c r="TAB9" s="53"/>
      <c r="TAC9" s="53"/>
      <c r="TAD9" s="53"/>
      <c r="TAE9" s="53"/>
      <c r="TAF9" s="53"/>
      <c r="TAG9" s="53"/>
      <c r="TAH9" s="53"/>
      <c r="TAI9" s="53"/>
      <c r="TAJ9" s="53"/>
      <c r="TAK9" s="53"/>
      <c r="TAL9" s="53"/>
      <c r="TAM9" s="53"/>
      <c r="TAN9" s="53"/>
      <c r="TAO9" s="53"/>
      <c r="TAP9" s="53"/>
      <c r="TAQ9" s="53"/>
      <c r="TAR9" s="53"/>
      <c r="TAS9" s="53"/>
      <c r="TAT9" s="53"/>
      <c r="TAU9" s="53"/>
      <c r="TAV9" s="53"/>
      <c r="TAW9" s="53"/>
      <c r="TAX9" s="53"/>
      <c r="TAY9" s="53"/>
      <c r="TAZ9" s="53"/>
      <c r="TBA9" s="53"/>
      <c r="TBB9" s="53"/>
      <c r="TBC9" s="53"/>
      <c r="TBD9" s="53"/>
      <c r="TBE9" s="53"/>
      <c r="TBF9" s="53"/>
      <c r="TBG9" s="53"/>
      <c r="TBH9" s="53"/>
      <c r="TBI9" s="53"/>
      <c r="TBJ9" s="53"/>
      <c r="TBK9" s="53"/>
      <c r="TBL9" s="53"/>
      <c r="TBM9" s="53"/>
      <c r="TBN9" s="53"/>
      <c r="TBO9" s="53"/>
      <c r="TBP9" s="53"/>
      <c r="TBQ9" s="53"/>
      <c r="TBR9" s="53"/>
      <c r="TBS9" s="53"/>
      <c r="TBT9" s="53"/>
      <c r="TBU9" s="53"/>
      <c r="TBV9" s="53"/>
      <c r="TBW9" s="53"/>
      <c r="TBX9" s="53"/>
      <c r="TBY9" s="53"/>
      <c r="TBZ9" s="53"/>
      <c r="TCA9" s="53"/>
      <c r="TCB9" s="53"/>
      <c r="TCC9" s="53"/>
      <c r="TCD9" s="53"/>
      <c r="TCE9" s="53"/>
      <c r="TCF9" s="53"/>
      <c r="TCG9" s="53"/>
      <c r="TCH9" s="53"/>
      <c r="TCI9" s="53"/>
      <c r="TCJ9" s="53"/>
      <c r="TCK9" s="53"/>
      <c r="TCL9" s="53"/>
      <c r="TCM9" s="53"/>
      <c r="TCN9" s="53"/>
      <c r="TCO9" s="53"/>
      <c r="TCP9" s="53"/>
      <c r="TCQ9" s="53"/>
      <c r="TCR9" s="53"/>
      <c r="TCS9" s="53"/>
      <c r="TCT9" s="53"/>
      <c r="TCU9" s="53"/>
      <c r="TCV9" s="53"/>
      <c r="TCW9" s="53"/>
      <c r="TCX9" s="53"/>
      <c r="TCY9" s="53"/>
      <c r="TCZ9" s="53"/>
      <c r="TDA9" s="53"/>
      <c r="TDB9" s="53"/>
      <c r="TDC9" s="53"/>
      <c r="TDD9" s="53"/>
      <c r="TDE9" s="53"/>
      <c r="TDF9" s="53"/>
      <c r="TDG9" s="53"/>
      <c r="TDH9" s="53"/>
      <c r="TDI9" s="53"/>
      <c r="TDJ9" s="53"/>
      <c r="TDK9" s="53"/>
      <c r="TDL9" s="53"/>
      <c r="TDM9" s="53"/>
      <c r="TDN9" s="53"/>
      <c r="TDO9" s="53"/>
      <c r="TDP9" s="53"/>
      <c r="TDQ9" s="53"/>
      <c r="TDR9" s="53"/>
      <c r="TDS9" s="53"/>
      <c r="TDT9" s="53"/>
      <c r="TDU9" s="53"/>
      <c r="TDV9" s="53"/>
      <c r="TDW9" s="53"/>
      <c r="TDX9" s="53"/>
      <c r="TDY9" s="53"/>
      <c r="TDZ9" s="53"/>
      <c r="TEA9" s="53"/>
      <c r="TEB9" s="53"/>
      <c r="TEC9" s="53"/>
      <c r="TED9" s="53"/>
      <c r="TEE9" s="53"/>
      <c r="TEF9" s="53"/>
      <c r="TEG9" s="53"/>
      <c r="TEH9" s="53"/>
      <c r="TEI9" s="53"/>
      <c r="TEJ9" s="53"/>
      <c r="TEK9" s="53"/>
      <c r="TEL9" s="53"/>
      <c r="TEM9" s="53"/>
      <c r="TEN9" s="53"/>
      <c r="TEO9" s="53"/>
      <c r="TEP9" s="53"/>
      <c r="TEQ9" s="53"/>
      <c r="TER9" s="53"/>
      <c r="TES9" s="53"/>
      <c r="TET9" s="53"/>
      <c r="TEU9" s="53"/>
      <c r="TEV9" s="53"/>
      <c r="TEW9" s="53"/>
      <c r="TEX9" s="53"/>
      <c r="TEY9" s="53"/>
      <c r="TEZ9" s="53"/>
      <c r="TFA9" s="53"/>
      <c r="TFB9" s="53"/>
      <c r="TFC9" s="53"/>
      <c r="TFD9" s="53"/>
      <c r="TFE9" s="53"/>
      <c r="TFF9" s="53"/>
      <c r="TFG9" s="53"/>
      <c r="TFH9" s="53"/>
      <c r="TFI9" s="53"/>
      <c r="TFJ9" s="53"/>
      <c r="TFK9" s="53"/>
      <c r="TFL9" s="53"/>
      <c r="TFM9" s="53"/>
      <c r="TFN9" s="53"/>
      <c r="TFO9" s="53"/>
      <c r="TFP9" s="53"/>
      <c r="TFQ9" s="53"/>
      <c r="TFR9" s="53"/>
      <c r="TFS9" s="53"/>
      <c r="TFT9" s="53"/>
      <c r="TFU9" s="53"/>
      <c r="TFV9" s="53"/>
      <c r="TFW9" s="53"/>
      <c r="TFX9" s="53"/>
      <c r="TFY9" s="53"/>
      <c r="TFZ9" s="53"/>
      <c r="TGA9" s="53"/>
      <c r="TGB9" s="53"/>
      <c r="TGC9" s="53"/>
      <c r="TGD9" s="53"/>
      <c r="TGE9" s="53"/>
      <c r="TGF9" s="53"/>
      <c r="TGG9" s="53"/>
      <c r="TGH9" s="53"/>
      <c r="TGI9" s="53"/>
      <c r="TGJ9" s="53"/>
      <c r="TGK9" s="53"/>
      <c r="TGL9" s="53"/>
      <c r="TGM9" s="53"/>
      <c r="TGN9" s="53"/>
      <c r="TGO9" s="53"/>
      <c r="TGP9" s="53"/>
      <c r="TGQ9" s="53"/>
      <c r="TGR9" s="53"/>
      <c r="TGS9" s="53"/>
      <c r="TGT9" s="53"/>
      <c r="TGU9" s="53"/>
      <c r="TGV9" s="53"/>
      <c r="TGW9" s="53"/>
      <c r="TGX9" s="53"/>
      <c r="TGY9" s="53"/>
      <c r="TGZ9" s="53"/>
      <c r="THA9" s="53"/>
      <c r="THB9" s="53"/>
      <c r="THC9" s="53"/>
      <c r="THD9" s="53"/>
      <c r="THE9" s="53"/>
      <c r="THF9" s="53"/>
      <c r="THG9" s="53"/>
      <c r="THH9" s="53"/>
      <c r="THI9" s="53"/>
      <c r="THJ9" s="53"/>
      <c r="THK9" s="53"/>
      <c r="THL9" s="53"/>
      <c r="THM9" s="53"/>
      <c r="THN9" s="53"/>
      <c r="THO9" s="53"/>
      <c r="THP9" s="53"/>
      <c r="THQ9" s="53"/>
      <c r="THR9" s="53"/>
      <c r="THS9" s="53"/>
      <c r="THT9" s="53"/>
      <c r="THU9" s="53"/>
      <c r="THV9" s="53"/>
      <c r="THW9" s="53"/>
      <c r="THX9" s="53"/>
      <c r="THY9" s="53"/>
      <c r="THZ9" s="53"/>
      <c r="TIA9" s="53"/>
      <c r="TIB9" s="53"/>
      <c r="TIC9" s="53"/>
      <c r="TID9" s="53"/>
      <c r="TIE9" s="53"/>
      <c r="TIF9" s="53"/>
      <c r="TIG9" s="53"/>
      <c r="TIH9" s="53"/>
      <c r="TII9" s="53"/>
      <c r="TIJ9" s="53"/>
      <c r="TIK9" s="53"/>
      <c r="TIL9" s="53"/>
      <c r="TIM9" s="53"/>
      <c r="TIN9" s="53"/>
      <c r="TIO9" s="53"/>
      <c r="TIP9" s="53"/>
      <c r="TIQ9" s="53"/>
      <c r="TIR9" s="53"/>
      <c r="TIS9" s="53"/>
      <c r="TIT9" s="53"/>
      <c r="TIU9" s="53"/>
      <c r="TIV9" s="53"/>
      <c r="TIW9" s="53"/>
      <c r="TIX9" s="53"/>
      <c r="TIY9" s="53"/>
      <c r="TIZ9" s="53"/>
      <c r="TJA9" s="53"/>
      <c r="TJB9" s="53"/>
      <c r="TJC9" s="53"/>
      <c r="TJD9" s="53"/>
      <c r="TJE9" s="53"/>
      <c r="TJF9" s="53"/>
      <c r="TJG9" s="53"/>
      <c r="TJH9" s="53"/>
      <c r="TJI9" s="53"/>
      <c r="TJJ9" s="53"/>
      <c r="TJK9" s="53"/>
      <c r="TJL9" s="53"/>
      <c r="TJM9" s="53"/>
      <c r="TJN9" s="53"/>
      <c r="TJO9" s="53"/>
      <c r="TJP9" s="53"/>
      <c r="TJQ9" s="53"/>
      <c r="TJR9" s="53"/>
      <c r="TJS9" s="53"/>
      <c r="TJT9" s="53"/>
      <c r="TJU9" s="53"/>
      <c r="TJV9" s="53"/>
      <c r="TJW9" s="53"/>
      <c r="TJX9" s="53"/>
      <c r="TJY9" s="53"/>
      <c r="TJZ9" s="53"/>
      <c r="TKA9" s="53"/>
      <c r="TKB9" s="53"/>
      <c r="TKC9" s="53"/>
      <c r="TKD9" s="53"/>
      <c r="TKE9" s="53"/>
      <c r="TKF9" s="53"/>
      <c r="TKG9" s="53"/>
      <c r="TKH9" s="53"/>
      <c r="TKI9" s="53"/>
      <c r="TKJ9" s="53"/>
      <c r="TKK9" s="53"/>
      <c r="TKL9" s="53"/>
      <c r="TKM9" s="53"/>
      <c r="TKN9" s="53"/>
      <c r="TKO9" s="53"/>
      <c r="TKP9" s="53"/>
      <c r="TKQ9" s="53"/>
      <c r="TKR9" s="53"/>
      <c r="TKS9" s="53"/>
      <c r="TKT9" s="53"/>
      <c r="TKU9" s="53"/>
      <c r="TKV9" s="53"/>
      <c r="TKW9" s="53"/>
      <c r="TKX9" s="53"/>
      <c r="TKY9" s="53"/>
      <c r="TKZ9" s="53"/>
      <c r="TLA9" s="53"/>
      <c r="TLB9" s="53"/>
      <c r="TLC9" s="53"/>
      <c r="TLD9" s="53"/>
      <c r="TLE9" s="53"/>
      <c r="TLF9" s="53"/>
      <c r="TLG9" s="53"/>
      <c r="TLH9" s="53"/>
      <c r="TLI9" s="53"/>
      <c r="TLJ9" s="53"/>
      <c r="TLK9" s="53"/>
      <c r="TLL9" s="53"/>
      <c r="TLM9" s="53"/>
      <c r="TLN9" s="53"/>
      <c r="TLO9" s="53"/>
      <c r="TLP9" s="53"/>
      <c r="TLQ9" s="53"/>
      <c r="TLR9" s="53"/>
      <c r="TLS9" s="53"/>
      <c r="TLT9" s="53"/>
      <c r="TLU9" s="53"/>
      <c r="TLV9" s="53"/>
      <c r="TLW9" s="53"/>
      <c r="TLX9" s="53"/>
      <c r="TLY9" s="53"/>
      <c r="TLZ9" s="53"/>
      <c r="TMA9" s="53"/>
      <c r="TMB9" s="53"/>
      <c r="TMC9" s="53"/>
      <c r="TMD9" s="53"/>
      <c r="TME9" s="53"/>
      <c r="TMF9" s="53"/>
      <c r="TMG9" s="53"/>
      <c r="TMH9" s="53"/>
      <c r="TMI9" s="53"/>
      <c r="TMJ9" s="53"/>
      <c r="TMK9" s="53"/>
      <c r="TML9" s="53"/>
      <c r="TMM9" s="53"/>
      <c r="TMN9" s="53"/>
      <c r="TMO9" s="53"/>
      <c r="TMP9" s="53"/>
      <c r="TMQ9" s="53"/>
      <c r="TMR9" s="53"/>
      <c r="TMS9" s="53"/>
      <c r="TMT9" s="53"/>
      <c r="TMU9" s="53"/>
      <c r="TMV9" s="53"/>
      <c r="TMW9" s="53"/>
      <c r="TMX9" s="53"/>
      <c r="TMY9" s="53"/>
      <c r="TMZ9" s="53"/>
      <c r="TNA9" s="53"/>
      <c r="TNB9" s="53"/>
      <c r="TNC9" s="53"/>
      <c r="TND9" s="53"/>
      <c r="TNE9" s="53"/>
      <c r="TNF9" s="53"/>
      <c r="TNG9" s="53"/>
      <c r="TNH9" s="53"/>
      <c r="TNI9" s="53"/>
      <c r="TNJ9" s="53"/>
      <c r="TNK9" s="53"/>
      <c r="TNL9" s="53"/>
      <c r="TNM9" s="53"/>
      <c r="TNN9" s="53"/>
      <c r="TNO9" s="53"/>
      <c r="TNP9" s="53"/>
      <c r="TNQ9" s="53"/>
      <c r="TNR9" s="53"/>
      <c r="TNS9" s="53"/>
      <c r="TNT9" s="53"/>
      <c r="TNU9" s="53"/>
      <c r="TNV9" s="53"/>
      <c r="TNW9" s="53"/>
      <c r="TNX9" s="53"/>
      <c r="TNY9" s="53"/>
      <c r="TNZ9" s="53"/>
      <c r="TOA9" s="53"/>
      <c r="TOB9" s="53"/>
      <c r="TOC9" s="53"/>
      <c r="TOD9" s="53"/>
      <c r="TOE9" s="53"/>
      <c r="TOF9" s="53"/>
      <c r="TOG9" s="53"/>
      <c r="TOH9" s="53"/>
      <c r="TOI9" s="53"/>
      <c r="TOJ9" s="53"/>
      <c r="TOK9" s="53"/>
      <c r="TOL9" s="53"/>
      <c r="TOM9" s="53"/>
      <c r="TON9" s="53"/>
      <c r="TOO9" s="53"/>
      <c r="TOP9" s="53"/>
      <c r="TOQ9" s="53"/>
      <c r="TOR9" s="53"/>
      <c r="TOS9" s="53"/>
      <c r="TOT9" s="53"/>
      <c r="TOU9" s="53"/>
      <c r="TOV9" s="53"/>
      <c r="TOW9" s="53"/>
      <c r="TOX9" s="53"/>
      <c r="TOY9" s="53"/>
      <c r="TOZ9" s="53"/>
      <c r="TPA9" s="53"/>
      <c r="TPB9" s="53"/>
      <c r="TPC9" s="53"/>
      <c r="TPD9" s="53"/>
      <c r="TPE9" s="53"/>
      <c r="TPF9" s="53"/>
      <c r="TPG9" s="53"/>
      <c r="TPH9" s="53"/>
      <c r="TPI9" s="53"/>
      <c r="TPJ9" s="53"/>
      <c r="TPK9" s="53"/>
      <c r="TPL9" s="53"/>
      <c r="TPM9" s="53"/>
      <c r="TPN9" s="53"/>
      <c r="TPO9" s="53"/>
      <c r="TPP9" s="53"/>
      <c r="TPQ9" s="53"/>
      <c r="TPR9" s="53"/>
      <c r="TPS9" s="53"/>
      <c r="TPT9" s="53"/>
      <c r="TPU9" s="53"/>
      <c r="TPV9" s="53"/>
      <c r="TPW9" s="53"/>
      <c r="TPX9" s="53"/>
      <c r="TPY9" s="53"/>
      <c r="TPZ9" s="53"/>
      <c r="TQA9" s="53"/>
      <c r="TQB9" s="53"/>
      <c r="TQC9" s="53"/>
      <c r="TQD9" s="53"/>
      <c r="TQE9" s="53"/>
      <c r="TQF9" s="53"/>
      <c r="TQG9" s="53"/>
      <c r="TQH9" s="53"/>
      <c r="TQI9" s="53"/>
      <c r="TQJ9" s="53"/>
      <c r="TQK9" s="53"/>
      <c r="TQL9" s="53"/>
      <c r="TQM9" s="53"/>
      <c r="TQN9" s="53"/>
      <c r="TQO9" s="53"/>
      <c r="TQP9" s="53"/>
      <c r="TQQ9" s="53"/>
      <c r="TQR9" s="53"/>
      <c r="TQS9" s="53"/>
      <c r="TQT9" s="53"/>
      <c r="TQU9" s="53"/>
      <c r="TQV9" s="53"/>
      <c r="TQW9" s="53"/>
      <c r="TQX9" s="53"/>
      <c r="TQY9" s="53"/>
      <c r="TQZ9" s="53"/>
      <c r="TRA9" s="53"/>
      <c r="TRB9" s="53"/>
      <c r="TRC9" s="53"/>
      <c r="TRD9" s="53"/>
      <c r="TRE9" s="53"/>
      <c r="TRF9" s="53"/>
      <c r="TRG9" s="53"/>
      <c r="TRH9" s="53"/>
      <c r="TRI9" s="53"/>
      <c r="TRJ9" s="53"/>
      <c r="TRK9" s="53"/>
      <c r="TRL9" s="53"/>
      <c r="TRM9" s="53"/>
      <c r="TRN9" s="53"/>
      <c r="TRO9" s="53"/>
      <c r="TRP9" s="53"/>
      <c r="TRQ9" s="53"/>
      <c r="TRR9" s="53"/>
      <c r="TRS9" s="53"/>
      <c r="TRT9" s="53"/>
      <c r="TRU9" s="53"/>
      <c r="TRV9" s="53"/>
      <c r="TRW9" s="53"/>
      <c r="TRX9" s="53"/>
      <c r="TRY9" s="53"/>
      <c r="TRZ9" s="53"/>
      <c r="TSA9" s="53"/>
      <c r="TSB9" s="53"/>
      <c r="TSC9" s="53"/>
      <c r="TSD9" s="53"/>
      <c r="TSE9" s="53"/>
      <c r="TSF9" s="53"/>
      <c r="TSG9" s="53"/>
      <c r="TSH9" s="53"/>
      <c r="TSI9" s="53"/>
      <c r="TSJ9" s="53"/>
      <c r="TSK9" s="53"/>
      <c r="TSL9" s="53"/>
      <c r="TSM9" s="53"/>
      <c r="TSN9" s="53"/>
      <c r="TSO9" s="53"/>
      <c r="TSP9" s="53"/>
      <c r="TSQ9" s="53"/>
      <c r="TSR9" s="53"/>
      <c r="TSS9" s="53"/>
      <c r="TST9" s="53"/>
      <c r="TSU9" s="53"/>
      <c r="TSV9" s="53"/>
      <c r="TSW9" s="53"/>
      <c r="TSX9" s="53"/>
      <c r="TSY9" s="53"/>
      <c r="TSZ9" s="53"/>
      <c r="TTA9" s="53"/>
      <c r="TTB9" s="53"/>
      <c r="TTC9" s="53"/>
      <c r="TTD9" s="53"/>
      <c r="TTE9" s="53"/>
      <c r="TTF9" s="53"/>
      <c r="TTG9" s="53"/>
      <c r="TTH9" s="53"/>
      <c r="TTI9" s="53"/>
      <c r="TTJ9" s="53"/>
      <c r="TTK9" s="53"/>
      <c r="TTL9" s="53"/>
      <c r="TTM9" s="53"/>
      <c r="TTN9" s="53"/>
      <c r="TTO9" s="53"/>
      <c r="TTP9" s="53"/>
      <c r="TTQ9" s="53"/>
      <c r="TTR9" s="53"/>
      <c r="TTS9" s="53"/>
      <c r="TTT9" s="53"/>
      <c r="TTU9" s="53"/>
      <c r="TTV9" s="53"/>
      <c r="TTW9" s="53"/>
      <c r="TTX9" s="53"/>
      <c r="TTY9" s="53"/>
      <c r="TTZ9" s="53"/>
      <c r="TUA9" s="53"/>
      <c r="TUB9" s="53"/>
      <c r="TUC9" s="53"/>
      <c r="TUD9" s="53"/>
      <c r="TUE9" s="53"/>
      <c r="TUF9" s="53"/>
      <c r="TUG9" s="53"/>
      <c r="TUH9" s="53"/>
      <c r="TUI9" s="53"/>
      <c r="TUJ9" s="53"/>
      <c r="TUK9" s="53"/>
      <c r="TUL9" s="53"/>
      <c r="TUM9" s="53"/>
      <c r="TUN9" s="53"/>
      <c r="TUO9" s="53"/>
      <c r="TUP9" s="53"/>
      <c r="TUQ9" s="53"/>
      <c r="TUR9" s="53"/>
      <c r="TUS9" s="53"/>
      <c r="TUT9" s="53"/>
      <c r="TUU9" s="53"/>
      <c r="TUV9" s="53"/>
      <c r="TUW9" s="53"/>
      <c r="TUX9" s="53"/>
      <c r="TUY9" s="53"/>
      <c r="TUZ9" s="53"/>
      <c r="TVA9" s="53"/>
      <c r="TVB9" s="53"/>
      <c r="TVC9" s="53"/>
      <c r="TVD9" s="53"/>
      <c r="TVE9" s="53"/>
      <c r="TVF9" s="53"/>
      <c r="TVG9" s="53"/>
      <c r="TVH9" s="53"/>
      <c r="TVI9" s="53"/>
      <c r="TVJ9" s="53"/>
      <c r="TVK9" s="53"/>
      <c r="TVL9" s="53"/>
      <c r="TVM9" s="53"/>
      <c r="TVN9" s="53"/>
      <c r="TVO9" s="53"/>
      <c r="TVP9" s="53"/>
      <c r="TVQ9" s="53"/>
      <c r="TVR9" s="53"/>
      <c r="TVS9" s="53"/>
      <c r="TVT9" s="53"/>
      <c r="TVU9" s="53"/>
      <c r="TVV9" s="53"/>
      <c r="TVW9" s="53"/>
      <c r="TVX9" s="53"/>
      <c r="TVY9" s="53"/>
      <c r="TVZ9" s="53"/>
      <c r="TWA9" s="53"/>
      <c r="TWB9" s="53"/>
      <c r="TWC9" s="53"/>
      <c r="TWD9" s="53"/>
      <c r="TWE9" s="53"/>
      <c r="TWF9" s="53"/>
      <c r="TWG9" s="53"/>
      <c r="TWH9" s="53"/>
      <c r="TWI9" s="53"/>
      <c r="TWJ9" s="53"/>
      <c r="TWK9" s="53"/>
      <c r="TWL9" s="53"/>
      <c r="TWM9" s="53"/>
      <c r="TWN9" s="53"/>
      <c r="TWO9" s="53"/>
      <c r="TWP9" s="53"/>
      <c r="TWQ9" s="53"/>
      <c r="TWR9" s="53"/>
      <c r="TWS9" s="53"/>
      <c r="TWT9" s="53"/>
      <c r="TWU9" s="53"/>
      <c r="TWV9" s="53"/>
      <c r="TWW9" s="53"/>
      <c r="TWX9" s="53"/>
      <c r="TWY9" s="53"/>
      <c r="TWZ9" s="53"/>
      <c r="TXA9" s="53"/>
      <c r="TXB9" s="53"/>
      <c r="TXC9" s="53"/>
      <c r="TXD9" s="53"/>
      <c r="TXE9" s="53"/>
      <c r="TXF9" s="53"/>
      <c r="TXG9" s="53"/>
      <c r="TXH9" s="53"/>
      <c r="TXI9" s="53"/>
      <c r="TXJ9" s="53"/>
      <c r="TXK9" s="53"/>
      <c r="TXL9" s="53"/>
      <c r="TXM9" s="53"/>
      <c r="TXN9" s="53"/>
      <c r="TXO9" s="53"/>
      <c r="TXP9" s="53"/>
      <c r="TXQ9" s="53"/>
      <c r="TXR9" s="53"/>
      <c r="TXS9" s="53"/>
      <c r="TXT9" s="53"/>
      <c r="TXU9" s="53"/>
      <c r="TXV9" s="53"/>
      <c r="TXW9" s="53"/>
      <c r="TXX9" s="53"/>
      <c r="TXY9" s="53"/>
      <c r="TXZ9" s="53"/>
      <c r="TYA9" s="53"/>
      <c r="TYB9" s="53"/>
      <c r="TYC9" s="53"/>
      <c r="TYD9" s="53"/>
      <c r="TYE9" s="53"/>
      <c r="TYF9" s="53"/>
      <c r="TYG9" s="53"/>
      <c r="TYH9" s="53"/>
      <c r="TYI9" s="53"/>
      <c r="TYJ9" s="53"/>
      <c r="TYK9" s="53"/>
      <c r="TYL9" s="53"/>
      <c r="TYM9" s="53"/>
      <c r="TYN9" s="53"/>
      <c r="TYO9" s="53"/>
      <c r="TYP9" s="53"/>
      <c r="TYQ9" s="53"/>
      <c r="TYR9" s="53"/>
      <c r="TYS9" s="53"/>
      <c r="TYT9" s="53"/>
      <c r="TYU9" s="53"/>
      <c r="TYV9" s="53"/>
      <c r="TYW9" s="53"/>
      <c r="TYX9" s="53"/>
      <c r="TYY9" s="53"/>
      <c r="TYZ9" s="53"/>
      <c r="TZA9" s="53"/>
      <c r="TZB9" s="53"/>
      <c r="TZC9" s="53"/>
      <c r="TZD9" s="53"/>
      <c r="TZE9" s="53"/>
      <c r="TZF9" s="53"/>
      <c r="TZG9" s="53"/>
      <c r="TZH9" s="53"/>
      <c r="TZI9" s="53"/>
      <c r="TZJ9" s="53"/>
      <c r="TZK9" s="53"/>
      <c r="TZL9" s="53"/>
      <c r="TZM9" s="53"/>
      <c r="TZN9" s="53"/>
      <c r="TZO9" s="53"/>
      <c r="TZP9" s="53"/>
      <c r="TZQ9" s="53"/>
      <c r="TZR9" s="53"/>
      <c r="TZS9" s="53"/>
      <c r="TZT9" s="53"/>
      <c r="TZU9" s="53"/>
      <c r="TZV9" s="53"/>
      <c r="TZW9" s="53"/>
      <c r="TZX9" s="53"/>
      <c r="TZY9" s="53"/>
      <c r="TZZ9" s="53"/>
      <c r="UAA9" s="53"/>
      <c r="UAB9" s="53"/>
      <c r="UAC9" s="53"/>
      <c r="UAD9" s="53"/>
      <c r="UAE9" s="53"/>
      <c r="UAF9" s="53"/>
      <c r="UAG9" s="53"/>
      <c r="UAH9" s="53"/>
      <c r="UAI9" s="53"/>
      <c r="UAJ9" s="53"/>
      <c r="UAK9" s="53"/>
      <c r="UAL9" s="53"/>
      <c r="UAM9" s="53"/>
      <c r="UAN9" s="53"/>
      <c r="UAO9" s="53"/>
      <c r="UAP9" s="53"/>
      <c r="UAQ9" s="53"/>
      <c r="UAR9" s="53"/>
      <c r="UAS9" s="53"/>
      <c r="UAT9" s="53"/>
      <c r="UAU9" s="53"/>
      <c r="UAV9" s="53"/>
      <c r="UAW9" s="53"/>
      <c r="UAX9" s="53"/>
      <c r="UAY9" s="53"/>
      <c r="UAZ9" s="53"/>
      <c r="UBA9" s="53"/>
      <c r="UBB9" s="53"/>
      <c r="UBC9" s="53"/>
      <c r="UBD9" s="53"/>
      <c r="UBE9" s="53"/>
      <c r="UBF9" s="53"/>
      <c r="UBG9" s="53"/>
      <c r="UBH9" s="53"/>
      <c r="UBI9" s="53"/>
      <c r="UBJ9" s="53"/>
      <c r="UBK9" s="53"/>
      <c r="UBL9" s="53"/>
      <c r="UBM9" s="53"/>
      <c r="UBN9" s="53"/>
      <c r="UBO9" s="53"/>
      <c r="UBP9" s="53"/>
      <c r="UBQ9" s="53"/>
      <c r="UBR9" s="53"/>
      <c r="UBS9" s="53"/>
      <c r="UBT9" s="53"/>
      <c r="UBU9" s="53"/>
      <c r="UBV9" s="53"/>
      <c r="UBW9" s="53"/>
      <c r="UBX9" s="53"/>
      <c r="UBY9" s="53"/>
      <c r="UBZ9" s="53"/>
      <c r="UCA9" s="53"/>
      <c r="UCB9" s="53"/>
      <c r="UCC9" s="53"/>
      <c r="UCD9" s="53"/>
      <c r="UCE9" s="53"/>
      <c r="UCF9" s="53"/>
      <c r="UCG9" s="53"/>
      <c r="UCH9" s="53"/>
      <c r="UCI9" s="53"/>
      <c r="UCJ9" s="53"/>
      <c r="UCK9" s="53"/>
      <c r="UCL9" s="53"/>
      <c r="UCM9" s="53"/>
      <c r="UCN9" s="53"/>
      <c r="UCO9" s="53"/>
      <c r="UCP9" s="53"/>
      <c r="UCQ9" s="53"/>
      <c r="UCR9" s="53"/>
      <c r="UCS9" s="53"/>
      <c r="UCT9" s="53"/>
      <c r="UCU9" s="53"/>
      <c r="UCV9" s="53"/>
      <c r="UCW9" s="53"/>
      <c r="UCX9" s="53"/>
      <c r="UCY9" s="53"/>
      <c r="UCZ9" s="53"/>
      <c r="UDA9" s="53"/>
      <c r="UDB9" s="53"/>
      <c r="UDC9" s="53"/>
      <c r="UDD9" s="53"/>
      <c r="UDE9" s="53"/>
      <c r="UDF9" s="53"/>
      <c r="UDG9" s="53"/>
      <c r="UDH9" s="53"/>
      <c r="UDI9" s="53"/>
      <c r="UDJ9" s="53"/>
      <c r="UDK9" s="53"/>
      <c r="UDL9" s="53"/>
      <c r="UDM9" s="53"/>
      <c r="UDN9" s="53"/>
      <c r="UDO9" s="53"/>
      <c r="UDP9" s="53"/>
      <c r="UDQ9" s="53"/>
      <c r="UDR9" s="53"/>
      <c r="UDS9" s="53"/>
      <c r="UDT9" s="53"/>
      <c r="UDU9" s="53"/>
      <c r="UDV9" s="53"/>
      <c r="UDW9" s="53"/>
      <c r="UDX9" s="53"/>
      <c r="UDY9" s="53"/>
      <c r="UDZ9" s="53"/>
      <c r="UEA9" s="53"/>
      <c r="UEB9" s="53"/>
      <c r="UEC9" s="53"/>
      <c r="UED9" s="53"/>
      <c r="UEE9" s="53"/>
      <c r="UEF9" s="53"/>
      <c r="UEG9" s="53"/>
      <c r="UEH9" s="53"/>
      <c r="UEI9" s="53"/>
      <c r="UEJ9" s="53"/>
      <c r="UEK9" s="53"/>
      <c r="UEL9" s="53"/>
      <c r="UEM9" s="53"/>
      <c r="UEN9" s="53"/>
      <c r="UEO9" s="53"/>
      <c r="UEP9" s="53"/>
      <c r="UEQ9" s="53"/>
      <c r="UER9" s="53"/>
      <c r="UES9" s="53"/>
      <c r="UET9" s="53"/>
      <c r="UEU9" s="53"/>
      <c r="UEV9" s="53"/>
      <c r="UEW9" s="53"/>
      <c r="UEX9" s="53"/>
      <c r="UEY9" s="53"/>
      <c r="UEZ9" s="53"/>
      <c r="UFA9" s="53"/>
      <c r="UFB9" s="53"/>
      <c r="UFC9" s="53"/>
      <c r="UFD9" s="53"/>
      <c r="UFE9" s="53"/>
      <c r="UFF9" s="53"/>
      <c r="UFG9" s="53"/>
      <c r="UFH9" s="53"/>
      <c r="UFI9" s="53"/>
      <c r="UFJ9" s="53"/>
      <c r="UFK9" s="53"/>
      <c r="UFL9" s="53"/>
      <c r="UFM9" s="53"/>
      <c r="UFN9" s="53"/>
      <c r="UFO9" s="53"/>
      <c r="UFP9" s="53"/>
      <c r="UFQ9" s="53"/>
      <c r="UFR9" s="53"/>
      <c r="UFS9" s="53"/>
      <c r="UFT9" s="53"/>
      <c r="UFU9" s="53"/>
      <c r="UFV9" s="53"/>
      <c r="UFW9" s="53"/>
      <c r="UFX9" s="53"/>
      <c r="UFY9" s="53"/>
      <c r="UFZ9" s="53"/>
      <c r="UGA9" s="53"/>
      <c r="UGB9" s="53"/>
      <c r="UGC9" s="53"/>
      <c r="UGD9" s="53"/>
      <c r="UGE9" s="53"/>
      <c r="UGF9" s="53"/>
      <c r="UGG9" s="53"/>
      <c r="UGH9" s="53"/>
      <c r="UGI9" s="53"/>
      <c r="UGJ9" s="53"/>
      <c r="UGK9" s="53"/>
      <c r="UGL9" s="53"/>
      <c r="UGM9" s="53"/>
      <c r="UGN9" s="53"/>
      <c r="UGO9" s="53"/>
      <c r="UGP9" s="53"/>
      <c r="UGQ9" s="53"/>
      <c r="UGR9" s="53"/>
      <c r="UGS9" s="53"/>
      <c r="UGT9" s="53"/>
      <c r="UGU9" s="53"/>
      <c r="UGV9" s="53"/>
      <c r="UGW9" s="53"/>
      <c r="UGX9" s="53"/>
      <c r="UGY9" s="53"/>
      <c r="UGZ9" s="53"/>
      <c r="UHA9" s="53"/>
      <c r="UHB9" s="53"/>
      <c r="UHC9" s="53"/>
      <c r="UHD9" s="53"/>
      <c r="UHE9" s="53"/>
      <c r="UHF9" s="53"/>
      <c r="UHG9" s="53"/>
      <c r="UHH9" s="53"/>
      <c r="UHI9" s="53"/>
      <c r="UHJ9" s="53"/>
      <c r="UHK9" s="53"/>
      <c r="UHL9" s="53"/>
      <c r="UHM9" s="53"/>
      <c r="UHN9" s="53"/>
      <c r="UHO9" s="53"/>
      <c r="UHP9" s="53"/>
      <c r="UHQ9" s="53"/>
      <c r="UHR9" s="53"/>
      <c r="UHS9" s="53"/>
      <c r="UHT9" s="53"/>
      <c r="UHU9" s="53"/>
      <c r="UHV9" s="53"/>
      <c r="UHW9" s="53"/>
      <c r="UHX9" s="53"/>
      <c r="UHY9" s="53"/>
      <c r="UHZ9" s="53"/>
      <c r="UIA9" s="53"/>
      <c r="UIB9" s="53"/>
      <c r="UIC9" s="53"/>
      <c r="UID9" s="53"/>
      <c r="UIE9" s="53"/>
      <c r="UIF9" s="53"/>
      <c r="UIG9" s="53"/>
      <c r="UIH9" s="53"/>
      <c r="UII9" s="53"/>
      <c r="UIJ9" s="53"/>
      <c r="UIK9" s="53"/>
      <c r="UIL9" s="53"/>
      <c r="UIM9" s="53"/>
      <c r="UIN9" s="53"/>
      <c r="UIO9" s="53"/>
      <c r="UIP9" s="53"/>
      <c r="UIQ9" s="53"/>
      <c r="UIR9" s="53"/>
      <c r="UIS9" s="53"/>
      <c r="UIT9" s="53"/>
      <c r="UIU9" s="53"/>
      <c r="UIV9" s="53"/>
      <c r="UIW9" s="53"/>
      <c r="UIX9" s="53"/>
      <c r="UIY9" s="53"/>
      <c r="UIZ9" s="53"/>
      <c r="UJA9" s="53"/>
      <c r="UJB9" s="53"/>
      <c r="UJC9" s="53"/>
      <c r="UJD9" s="53"/>
      <c r="UJE9" s="53"/>
      <c r="UJF9" s="53"/>
      <c r="UJG9" s="53"/>
      <c r="UJH9" s="53"/>
      <c r="UJI9" s="53"/>
      <c r="UJJ9" s="53"/>
      <c r="UJK9" s="53"/>
      <c r="UJL9" s="53"/>
      <c r="UJM9" s="53"/>
      <c r="UJN9" s="53"/>
      <c r="UJO9" s="53"/>
      <c r="UJP9" s="53"/>
      <c r="UJQ9" s="53"/>
      <c r="UJR9" s="53"/>
      <c r="UJS9" s="53"/>
      <c r="UJT9" s="53"/>
      <c r="UJU9" s="53"/>
      <c r="UJV9" s="53"/>
      <c r="UJW9" s="53"/>
      <c r="UJX9" s="53"/>
      <c r="UJY9" s="53"/>
      <c r="UJZ9" s="53"/>
      <c r="UKA9" s="53"/>
      <c r="UKB9" s="53"/>
      <c r="UKC9" s="53"/>
      <c r="UKD9" s="53"/>
      <c r="UKE9" s="53"/>
      <c r="UKF9" s="53"/>
      <c r="UKG9" s="53"/>
      <c r="UKH9" s="53"/>
      <c r="UKI9" s="53"/>
      <c r="UKJ9" s="53"/>
      <c r="UKK9" s="53"/>
      <c r="UKL9" s="53"/>
      <c r="UKM9" s="53"/>
      <c r="UKN9" s="53"/>
      <c r="UKO9" s="53"/>
      <c r="UKP9" s="53"/>
      <c r="UKQ9" s="53"/>
      <c r="UKR9" s="53"/>
      <c r="UKS9" s="53"/>
      <c r="UKT9" s="53"/>
      <c r="UKU9" s="53"/>
      <c r="UKV9" s="53"/>
      <c r="UKW9" s="53"/>
      <c r="UKX9" s="53"/>
      <c r="UKY9" s="53"/>
      <c r="UKZ9" s="53"/>
      <c r="ULA9" s="53"/>
      <c r="ULB9" s="53"/>
      <c r="ULC9" s="53"/>
      <c r="ULD9" s="53"/>
      <c r="ULE9" s="53"/>
      <c r="ULF9" s="53"/>
      <c r="ULG9" s="53"/>
      <c r="ULH9" s="53"/>
      <c r="ULI9" s="53"/>
      <c r="ULJ9" s="53"/>
      <c r="ULK9" s="53"/>
      <c r="ULL9" s="53"/>
      <c r="ULM9" s="53"/>
      <c r="ULN9" s="53"/>
      <c r="ULO9" s="53"/>
      <c r="ULP9" s="53"/>
      <c r="ULQ9" s="53"/>
      <c r="ULR9" s="53"/>
      <c r="ULS9" s="53"/>
      <c r="ULT9" s="53"/>
      <c r="ULU9" s="53"/>
      <c r="ULV9" s="53"/>
      <c r="ULW9" s="53"/>
      <c r="ULX9" s="53"/>
      <c r="ULY9" s="53"/>
      <c r="ULZ9" s="53"/>
      <c r="UMA9" s="53"/>
      <c r="UMB9" s="53"/>
      <c r="UMC9" s="53"/>
      <c r="UMD9" s="53"/>
      <c r="UME9" s="53"/>
      <c r="UMF9" s="53"/>
      <c r="UMG9" s="53"/>
      <c r="UMH9" s="53"/>
      <c r="UMI9" s="53"/>
      <c r="UMJ9" s="53"/>
      <c r="UMK9" s="53"/>
      <c r="UML9" s="53"/>
      <c r="UMM9" s="53"/>
      <c r="UMN9" s="53"/>
      <c r="UMO9" s="53"/>
      <c r="UMP9" s="53"/>
      <c r="UMQ9" s="53"/>
      <c r="UMR9" s="53"/>
      <c r="UMS9" s="53"/>
      <c r="UMT9" s="53"/>
      <c r="UMU9" s="53"/>
      <c r="UMV9" s="53"/>
      <c r="UMW9" s="53"/>
      <c r="UMX9" s="53"/>
      <c r="UMY9" s="53"/>
      <c r="UMZ9" s="53"/>
      <c r="UNA9" s="53"/>
      <c r="UNB9" s="53"/>
      <c r="UNC9" s="53"/>
      <c r="UND9" s="53"/>
      <c r="UNE9" s="53"/>
      <c r="UNF9" s="53"/>
      <c r="UNG9" s="53"/>
      <c r="UNH9" s="53"/>
      <c r="UNI9" s="53"/>
      <c r="UNJ9" s="53"/>
      <c r="UNK9" s="53"/>
      <c r="UNL9" s="53"/>
      <c r="UNM9" s="53"/>
      <c r="UNN9" s="53"/>
      <c r="UNO9" s="53"/>
      <c r="UNP9" s="53"/>
      <c r="UNQ9" s="53"/>
      <c r="UNR9" s="53"/>
      <c r="UNS9" s="53"/>
      <c r="UNT9" s="53"/>
      <c r="UNU9" s="53"/>
      <c r="UNV9" s="53"/>
      <c r="UNW9" s="53"/>
      <c r="UNX9" s="53"/>
      <c r="UNY9" s="53"/>
      <c r="UNZ9" s="53"/>
      <c r="UOA9" s="53"/>
      <c r="UOB9" s="53"/>
      <c r="UOC9" s="53"/>
      <c r="UOD9" s="53"/>
      <c r="UOE9" s="53"/>
      <c r="UOF9" s="53"/>
      <c r="UOG9" s="53"/>
      <c r="UOH9" s="53"/>
      <c r="UOI9" s="53"/>
      <c r="UOJ9" s="53"/>
      <c r="UOK9" s="53"/>
      <c r="UOL9" s="53"/>
      <c r="UOM9" s="53"/>
      <c r="UON9" s="53"/>
      <c r="UOO9" s="53"/>
      <c r="UOP9" s="53"/>
      <c r="UOQ9" s="53"/>
      <c r="UOR9" s="53"/>
      <c r="UOS9" s="53"/>
      <c r="UOT9" s="53"/>
      <c r="UOU9" s="53"/>
      <c r="UOV9" s="53"/>
      <c r="UOW9" s="53"/>
      <c r="UOX9" s="53"/>
      <c r="UOY9" s="53"/>
      <c r="UOZ9" s="53"/>
      <c r="UPA9" s="53"/>
      <c r="UPB9" s="53"/>
      <c r="UPC9" s="53"/>
      <c r="UPD9" s="53"/>
      <c r="UPE9" s="53"/>
      <c r="UPF9" s="53"/>
      <c r="UPG9" s="53"/>
      <c r="UPH9" s="53"/>
      <c r="UPI9" s="53"/>
      <c r="UPJ9" s="53"/>
      <c r="UPK9" s="53"/>
      <c r="UPL9" s="53"/>
      <c r="UPM9" s="53"/>
      <c r="UPN9" s="53"/>
      <c r="UPO9" s="53"/>
      <c r="UPP9" s="53"/>
      <c r="UPQ9" s="53"/>
      <c r="UPR9" s="53"/>
      <c r="UPS9" s="53"/>
      <c r="UPT9" s="53"/>
      <c r="UPU9" s="53"/>
      <c r="UPV9" s="53"/>
      <c r="UPW9" s="53"/>
      <c r="UPX9" s="53"/>
      <c r="UPY9" s="53"/>
      <c r="UPZ9" s="53"/>
      <c r="UQA9" s="53"/>
      <c r="UQB9" s="53"/>
      <c r="UQC9" s="53"/>
      <c r="UQD9" s="53"/>
      <c r="UQE9" s="53"/>
      <c r="UQF9" s="53"/>
      <c r="UQG9" s="53"/>
      <c r="UQH9" s="53"/>
      <c r="UQI9" s="53"/>
      <c r="UQJ9" s="53"/>
      <c r="UQK9" s="53"/>
      <c r="UQL9" s="53"/>
      <c r="UQM9" s="53"/>
      <c r="UQN9" s="53"/>
      <c r="UQO9" s="53"/>
      <c r="UQP9" s="53"/>
      <c r="UQQ9" s="53"/>
      <c r="UQR9" s="53"/>
      <c r="UQS9" s="53"/>
      <c r="UQT9" s="53"/>
      <c r="UQU9" s="53"/>
      <c r="UQV9" s="53"/>
      <c r="UQW9" s="53"/>
      <c r="UQX9" s="53"/>
      <c r="UQY9" s="53"/>
      <c r="UQZ9" s="53"/>
      <c r="URA9" s="53"/>
      <c r="URB9" s="53"/>
      <c r="URC9" s="53"/>
      <c r="URD9" s="53"/>
      <c r="URE9" s="53"/>
      <c r="URF9" s="53"/>
      <c r="URG9" s="53"/>
      <c r="URH9" s="53"/>
      <c r="URI9" s="53"/>
      <c r="URJ9" s="53"/>
      <c r="URK9" s="53"/>
      <c r="URL9" s="53"/>
      <c r="URM9" s="53"/>
      <c r="URN9" s="53"/>
      <c r="URO9" s="53"/>
      <c r="URP9" s="53"/>
      <c r="URQ9" s="53"/>
      <c r="URR9" s="53"/>
      <c r="URS9" s="53"/>
      <c r="URT9" s="53"/>
      <c r="URU9" s="53"/>
      <c r="URV9" s="53"/>
      <c r="URW9" s="53"/>
      <c r="URX9" s="53"/>
      <c r="URY9" s="53"/>
      <c r="URZ9" s="53"/>
      <c r="USA9" s="53"/>
      <c r="USB9" s="53"/>
      <c r="USC9" s="53"/>
      <c r="USD9" s="53"/>
      <c r="USE9" s="53"/>
      <c r="USF9" s="53"/>
      <c r="USG9" s="53"/>
      <c r="USH9" s="53"/>
      <c r="USI9" s="53"/>
      <c r="USJ9" s="53"/>
      <c r="USK9" s="53"/>
      <c r="USL9" s="53"/>
      <c r="USM9" s="53"/>
      <c r="USN9" s="53"/>
      <c r="USO9" s="53"/>
      <c r="USP9" s="53"/>
      <c r="USQ9" s="53"/>
      <c r="USR9" s="53"/>
      <c r="USS9" s="53"/>
      <c r="UST9" s="53"/>
      <c r="USU9" s="53"/>
      <c r="USV9" s="53"/>
      <c r="USW9" s="53"/>
      <c r="USX9" s="53"/>
      <c r="USY9" s="53"/>
      <c r="USZ9" s="53"/>
      <c r="UTA9" s="53"/>
      <c r="UTB9" s="53"/>
      <c r="UTC9" s="53"/>
      <c r="UTD9" s="53"/>
      <c r="UTE9" s="53"/>
      <c r="UTF9" s="53"/>
      <c r="UTG9" s="53"/>
      <c r="UTH9" s="53"/>
      <c r="UTI9" s="53"/>
      <c r="UTJ9" s="53"/>
      <c r="UTK9" s="53"/>
      <c r="UTL9" s="53"/>
      <c r="UTM9" s="53"/>
      <c r="UTN9" s="53"/>
      <c r="UTO9" s="53"/>
      <c r="UTP9" s="53"/>
      <c r="UTQ9" s="53"/>
      <c r="UTR9" s="53"/>
      <c r="UTS9" s="53"/>
      <c r="UTT9" s="53"/>
      <c r="UTU9" s="53"/>
      <c r="UTV9" s="53"/>
      <c r="UTW9" s="53"/>
      <c r="UTX9" s="53"/>
      <c r="UTY9" s="53"/>
      <c r="UTZ9" s="53"/>
      <c r="UUA9" s="53"/>
      <c r="UUB9" s="53"/>
      <c r="UUC9" s="53"/>
      <c r="UUD9" s="53"/>
      <c r="UUE9" s="53"/>
      <c r="UUF9" s="53"/>
      <c r="UUG9" s="53"/>
      <c r="UUH9" s="53"/>
      <c r="UUI9" s="53"/>
      <c r="UUJ9" s="53"/>
      <c r="UUK9" s="53"/>
      <c r="UUL9" s="53"/>
      <c r="UUM9" s="53"/>
      <c r="UUN9" s="53"/>
      <c r="UUO9" s="53"/>
      <c r="UUP9" s="53"/>
      <c r="UUQ9" s="53"/>
      <c r="UUR9" s="53"/>
      <c r="UUS9" s="53"/>
      <c r="UUT9" s="53"/>
      <c r="UUU9" s="53"/>
      <c r="UUV9" s="53"/>
      <c r="UUW9" s="53"/>
      <c r="UUX9" s="53"/>
      <c r="UUY9" s="53"/>
      <c r="UUZ9" s="53"/>
      <c r="UVA9" s="53"/>
      <c r="UVB9" s="53"/>
      <c r="UVC9" s="53"/>
      <c r="UVD9" s="53"/>
      <c r="UVE9" s="53"/>
      <c r="UVF9" s="53"/>
      <c r="UVG9" s="53"/>
      <c r="UVH9" s="53"/>
      <c r="UVI9" s="53"/>
      <c r="UVJ9" s="53"/>
      <c r="UVK9" s="53"/>
      <c r="UVL9" s="53"/>
      <c r="UVM9" s="53"/>
      <c r="UVN9" s="53"/>
      <c r="UVO9" s="53"/>
      <c r="UVP9" s="53"/>
      <c r="UVQ9" s="53"/>
      <c r="UVR9" s="53"/>
      <c r="UVS9" s="53"/>
      <c r="UVT9" s="53"/>
      <c r="UVU9" s="53"/>
      <c r="UVV9" s="53"/>
      <c r="UVW9" s="53"/>
      <c r="UVX9" s="53"/>
      <c r="UVY9" s="53"/>
      <c r="UVZ9" s="53"/>
      <c r="UWA9" s="53"/>
      <c r="UWB9" s="53"/>
      <c r="UWC9" s="53"/>
      <c r="UWD9" s="53"/>
      <c r="UWE9" s="53"/>
      <c r="UWF9" s="53"/>
      <c r="UWG9" s="53"/>
      <c r="UWH9" s="53"/>
      <c r="UWI9" s="53"/>
      <c r="UWJ9" s="53"/>
      <c r="UWK9" s="53"/>
      <c r="UWL9" s="53"/>
      <c r="UWM9" s="53"/>
      <c r="UWN9" s="53"/>
      <c r="UWO9" s="53"/>
      <c r="UWP9" s="53"/>
      <c r="UWQ9" s="53"/>
      <c r="UWR9" s="53"/>
      <c r="UWS9" s="53"/>
      <c r="UWT9" s="53"/>
      <c r="UWU9" s="53"/>
      <c r="UWV9" s="53"/>
      <c r="UWW9" s="53"/>
      <c r="UWX9" s="53"/>
      <c r="UWY9" s="53"/>
      <c r="UWZ9" s="53"/>
      <c r="UXA9" s="53"/>
      <c r="UXB9" s="53"/>
      <c r="UXC9" s="53"/>
      <c r="UXD9" s="53"/>
      <c r="UXE9" s="53"/>
      <c r="UXF9" s="53"/>
      <c r="UXG9" s="53"/>
      <c r="UXH9" s="53"/>
      <c r="UXI9" s="53"/>
      <c r="UXJ9" s="53"/>
      <c r="UXK9" s="53"/>
      <c r="UXL9" s="53"/>
      <c r="UXM9" s="53"/>
      <c r="UXN9" s="53"/>
      <c r="UXO9" s="53"/>
      <c r="UXP9" s="53"/>
      <c r="UXQ9" s="53"/>
      <c r="UXR9" s="53"/>
      <c r="UXS9" s="53"/>
      <c r="UXT9" s="53"/>
      <c r="UXU9" s="53"/>
      <c r="UXV9" s="53"/>
      <c r="UXW9" s="53"/>
      <c r="UXX9" s="53"/>
      <c r="UXY9" s="53"/>
      <c r="UXZ9" s="53"/>
      <c r="UYA9" s="53"/>
      <c r="UYB9" s="53"/>
      <c r="UYC9" s="53"/>
      <c r="UYD9" s="53"/>
      <c r="UYE9" s="53"/>
      <c r="UYF9" s="53"/>
      <c r="UYG9" s="53"/>
      <c r="UYH9" s="53"/>
      <c r="UYI9" s="53"/>
      <c r="UYJ9" s="53"/>
      <c r="UYK9" s="53"/>
      <c r="UYL9" s="53"/>
      <c r="UYM9" s="53"/>
      <c r="UYN9" s="53"/>
      <c r="UYO9" s="53"/>
      <c r="UYP9" s="53"/>
      <c r="UYQ9" s="53"/>
      <c r="UYR9" s="53"/>
      <c r="UYS9" s="53"/>
      <c r="UYT9" s="53"/>
      <c r="UYU9" s="53"/>
      <c r="UYV9" s="53"/>
      <c r="UYW9" s="53"/>
      <c r="UYX9" s="53"/>
      <c r="UYY9" s="53"/>
      <c r="UYZ9" s="53"/>
      <c r="UZA9" s="53"/>
      <c r="UZB9" s="53"/>
      <c r="UZC9" s="53"/>
      <c r="UZD9" s="53"/>
      <c r="UZE9" s="53"/>
      <c r="UZF9" s="53"/>
      <c r="UZG9" s="53"/>
      <c r="UZH9" s="53"/>
      <c r="UZI9" s="53"/>
      <c r="UZJ9" s="53"/>
      <c r="UZK9" s="53"/>
      <c r="UZL9" s="53"/>
      <c r="UZM9" s="53"/>
      <c r="UZN9" s="53"/>
      <c r="UZO9" s="53"/>
      <c r="UZP9" s="53"/>
      <c r="UZQ9" s="53"/>
      <c r="UZR9" s="53"/>
      <c r="UZS9" s="53"/>
      <c r="UZT9" s="53"/>
      <c r="UZU9" s="53"/>
      <c r="UZV9" s="53"/>
      <c r="UZW9" s="53"/>
      <c r="UZX9" s="53"/>
      <c r="UZY9" s="53"/>
      <c r="UZZ9" s="53"/>
      <c r="VAA9" s="53"/>
      <c r="VAB9" s="53"/>
      <c r="VAC9" s="53"/>
      <c r="VAD9" s="53"/>
      <c r="VAE9" s="53"/>
      <c r="VAF9" s="53"/>
      <c r="VAG9" s="53"/>
      <c r="VAH9" s="53"/>
      <c r="VAI9" s="53"/>
      <c r="VAJ9" s="53"/>
      <c r="VAK9" s="53"/>
      <c r="VAL9" s="53"/>
      <c r="VAM9" s="53"/>
      <c r="VAN9" s="53"/>
      <c r="VAO9" s="53"/>
      <c r="VAP9" s="53"/>
      <c r="VAQ9" s="53"/>
      <c r="VAR9" s="53"/>
      <c r="VAS9" s="53"/>
      <c r="VAT9" s="53"/>
      <c r="VAU9" s="53"/>
      <c r="VAV9" s="53"/>
      <c r="VAW9" s="53"/>
      <c r="VAX9" s="53"/>
      <c r="VAY9" s="53"/>
      <c r="VAZ9" s="53"/>
      <c r="VBA9" s="53"/>
      <c r="VBB9" s="53"/>
      <c r="VBC9" s="53"/>
      <c r="VBD9" s="53"/>
      <c r="VBE9" s="53"/>
      <c r="VBF9" s="53"/>
      <c r="VBG9" s="53"/>
      <c r="VBH9" s="53"/>
      <c r="VBI9" s="53"/>
      <c r="VBJ9" s="53"/>
      <c r="VBK9" s="53"/>
      <c r="VBL9" s="53"/>
      <c r="VBM9" s="53"/>
      <c r="VBN9" s="53"/>
      <c r="VBO9" s="53"/>
      <c r="VBP9" s="53"/>
      <c r="VBQ9" s="53"/>
      <c r="VBR9" s="53"/>
      <c r="VBS9" s="53"/>
      <c r="VBT9" s="53"/>
      <c r="VBU9" s="53"/>
      <c r="VBV9" s="53"/>
      <c r="VBW9" s="53"/>
      <c r="VBX9" s="53"/>
      <c r="VBY9" s="53"/>
      <c r="VBZ9" s="53"/>
      <c r="VCA9" s="53"/>
      <c r="VCB9" s="53"/>
      <c r="VCC9" s="53"/>
      <c r="VCD9" s="53"/>
      <c r="VCE9" s="53"/>
      <c r="VCF9" s="53"/>
      <c r="VCG9" s="53"/>
      <c r="VCH9" s="53"/>
      <c r="VCI9" s="53"/>
      <c r="VCJ9" s="53"/>
      <c r="VCK9" s="53"/>
      <c r="VCL9" s="53"/>
      <c r="VCM9" s="53"/>
      <c r="VCN9" s="53"/>
      <c r="VCO9" s="53"/>
      <c r="VCP9" s="53"/>
      <c r="VCQ9" s="53"/>
      <c r="VCR9" s="53"/>
      <c r="VCS9" s="53"/>
      <c r="VCT9" s="53"/>
      <c r="VCU9" s="53"/>
      <c r="VCV9" s="53"/>
      <c r="VCW9" s="53"/>
      <c r="VCX9" s="53"/>
      <c r="VCY9" s="53"/>
      <c r="VCZ9" s="53"/>
      <c r="VDA9" s="53"/>
      <c r="VDB9" s="53"/>
      <c r="VDC9" s="53"/>
      <c r="VDD9" s="53"/>
      <c r="VDE9" s="53"/>
      <c r="VDF9" s="53"/>
      <c r="VDG9" s="53"/>
      <c r="VDH9" s="53"/>
      <c r="VDI9" s="53"/>
      <c r="VDJ9" s="53"/>
      <c r="VDK9" s="53"/>
      <c r="VDL9" s="53"/>
      <c r="VDM9" s="53"/>
      <c r="VDN9" s="53"/>
      <c r="VDO9" s="53"/>
      <c r="VDP9" s="53"/>
      <c r="VDQ9" s="53"/>
      <c r="VDR9" s="53"/>
      <c r="VDS9" s="53"/>
      <c r="VDT9" s="53"/>
      <c r="VDU9" s="53"/>
      <c r="VDV9" s="53"/>
      <c r="VDW9" s="53"/>
      <c r="VDX9" s="53"/>
      <c r="VDY9" s="53"/>
      <c r="VDZ9" s="53"/>
      <c r="VEA9" s="53"/>
      <c r="VEB9" s="53"/>
      <c r="VEC9" s="53"/>
      <c r="VED9" s="53"/>
      <c r="VEE9" s="53"/>
      <c r="VEF9" s="53"/>
      <c r="VEG9" s="53"/>
      <c r="VEH9" s="53"/>
      <c r="VEI9" s="53"/>
      <c r="VEJ9" s="53"/>
      <c r="VEK9" s="53"/>
      <c r="VEL9" s="53"/>
      <c r="VEM9" s="53"/>
      <c r="VEN9" s="53"/>
      <c r="VEO9" s="53"/>
      <c r="VEP9" s="53"/>
      <c r="VEQ9" s="53"/>
      <c r="VER9" s="53"/>
      <c r="VES9" s="53"/>
      <c r="VET9" s="53"/>
      <c r="VEU9" s="53"/>
      <c r="VEV9" s="53"/>
      <c r="VEW9" s="53"/>
      <c r="VEX9" s="53"/>
      <c r="VEY9" s="53"/>
      <c r="VEZ9" s="53"/>
      <c r="VFA9" s="53"/>
      <c r="VFB9" s="53"/>
      <c r="VFC9" s="53"/>
      <c r="VFD9" s="53"/>
      <c r="VFE9" s="53"/>
      <c r="VFF9" s="53"/>
      <c r="VFG9" s="53"/>
      <c r="VFH9" s="53"/>
      <c r="VFI9" s="53"/>
      <c r="VFJ9" s="53"/>
      <c r="VFK9" s="53"/>
      <c r="VFL9" s="53"/>
      <c r="VFM9" s="53"/>
      <c r="VFN9" s="53"/>
      <c r="VFO9" s="53"/>
      <c r="VFP9" s="53"/>
      <c r="VFQ9" s="53"/>
      <c r="VFR9" s="53"/>
      <c r="VFS9" s="53"/>
      <c r="VFT9" s="53"/>
      <c r="VFU9" s="53"/>
      <c r="VFV9" s="53"/>
      <c r="VFW9" s="53"/>
      <c r="VFX9" s="53"/>
      <c r="VFY9" s="53"/>
      <c r="VFZ9" s="53"/>
      <c r="VGA9" s="53"/>
      <c r="VGB9" s="53"/>
      <c r="VGC9" s="53"/>
      <c r="VGD9" s="53"/>
      <c r="VGE9" s="53"/>
      <c r="VGF9" s="53"/>
      <c r="VGG9" s="53"/>
      <c r="VGH9" s="53"/>
      <c r="VGI9" s="53"/>
      <c r="VGJ9" s="53"/>
      <c r="VGK9" s="53"/>
      <c r="VGL9" s="53"/>
      <c r="VGM9" s="53"/>
      <c r="VGN9" s="53"/>
      <c r="VGO9" s="53"/>
      <c r="VGP9" s="53"/>
      <c r="VGQ9" s="53"/>
      <c r="VGR9" s="53"/>
      <c r="VGS9" s="53"/>
      <c r="VGT9" s="53"/>
      <c r="VGU9" s="53"/>
      <c r="VGV9" s="53"/>
      <c r="VGW9" s="53"/>
      <c r="VGX9" s="53"/>
      <c r="VGY9" s="53"/>
      <c r="VGZ9" s="53"/>
      <c r="VHA9" s="53"/>
      <c r="VHB9" s="53"/>
      <c r="VHC9" s="53"/>
      <c r="VHD9" s="53"/>
      <c r="VHE9" s="53"/>
      <c r="VHF9" s="53"/>
      <c r="VHG9" s="53"/>
      <c r="VHH9" s="53"/>
      <c r="VHI9" s="53"/>
      <c r="VHJ9" s="53"/>
      <c r="VHK9" s="53"/>
      <c r="VHL9" s="53"/>
      <c r="VHM9" s="53"/>
      <c r="VHN9" s="53"/>
      <c r="VHO9" s="53"/>
      <c r="VHP9" s="53"/>
      <c r="VHQ9" s="53"/>
      <c r="VHR9" s="53"/>
      <c r="VHS9" s="53"/>
      <c r="VHT9" s="53"/>
      <c r="VHU9" s="53"/>
      <c r="VHV9" s="53"/>
      <c r="VHW9" s="53"/>
      <c r="VHX9" s="53"/>
      <c r="VHY9" s="53"/>
      <c r="VHZ9" s="53"/>
      <c r="VIA9" s="53"/>
      <c r="VIB9" s="53"/>
      <c r="VIC9" s="53"/>
      <c r="VID9" s="53"/>
      <c r="VIE9" s="53"/>
      <c r="VIF9" s="53"/>
      <c r="VIG9" s="53"/>
      <c r="VIH9" s="53"/>
      <c r="VII9" s="53"/>
      <c r="VIJ9" s="53"/>
      <c r="VIK9" s="53"/>
      <c r="VIL9" s="53"/>
      <c r="VIM9" s="53"/>
      <c r="VIN9" s="53"/>
      <c r="VIO9" s="53"/>
      <c r="VIP9" s="53"/>
      <c r="VIQ9" s="53"/>
      <c r="VIR9" s="53"/>
      <c r="VIS9" s="53"/>
      <c r="VIT9" s="53"/>
      <c r="VIU9" s="53"/>
      <c r="VIV9" s="53"/>
      <c r="VIW9" s="53"/>
      <c r="VIX9" s="53"/>
      <c r="VIY9" s="53"/>
      <c r="VIZ9" s="53"/>
      <c r="VJA9" s="53"/>
      <c r="VJB9" s="53"/>
      <c r="VJC9" s="53"/>
      <c r="VJD9" s="53"/>
      <c r="VJE9" s="53"/>
      <c r="VJF9" s="53"/>
      <c r="VJG9" s="53"/>
      <c r="VJH9" s="53"/>
      <c r="VJI9" s="53"/>
      <c r="VJJ9" s="53"/>
      <c r="VJK9" s="53"/>
      <c r="VJL9" s="53"/>
      <c r="VJM9" s="53"/>
      <c r="VJN9" s="53"/>
      <c r="VJO9" s="53"/>
      <c r="VJP9" s="53"/>
      <c r="VJQ9" s="53"/>
      <c r="VJR9" s="53"/>
      <c r="VJS9" s="53"/>
      <c r="VJT9" s="53"/>
      <c r="VJU9" s="53"/>
      <c r="VJV9" s="53"/>
      <c r="VJW9" s="53"/>
      <c r="VJX9" s="53"/>
      <c r="VJY9" s="53"/>
      <c r="VJZ9" s="53"/>
      <c r="VKA9" s="53"/>
      <c r="VKB9" s="53"/>
      <c r="VKC9" s="53"/>
      <c r="VKD9" s="53"/>
      <c r="VKE9" s="53"/>
      <c r="VKF9" s="53"/>
      <c r="VKG9" s="53"/>
      <c r="VKH9" s="53"/>
      <c r="VKI9" s="53"/>
      <c r="VKJ9" s="53"/>
      <c r="VKK9" s="53"/>
      <c r="VKL9" s="53"/>
      <c r="VKM9" s="53"/>
      <c r="VKN9" s="53"/>
      <c r="VKO9" s="53"/>
      <c r="VKP9" s="53"/>
      <c r="VKQ9" s="53"/>
      <c r="VKR9" s="53"/>
      <c r="VKS9" s="53"/>
      <c r="VKT9" s="53"/>
      <c r="VKU9" s="53"/>
      <c r="VKV9" s="53"/>
      <c r="VKW9" s="53"/>
      <c r="VKX9" s="53"/>
      <c r="VKY9" s="53"/>
      <c r="VKZ9" s="53"/>
      <c r="VLA9" s="53"/>
      <c r="VLB9" s="53"/>
      <c r="VLC9" s="53"/>
      <c r="VLD9" s="53"/>
      <c r="VLE9" s="53"/>
      <c r="VLF9" s="53"/>
      <c r="VLG9" s="53"/>
      <c r="VLH9" s="53"/>
      <c r="VLI9" s="53"/>
      <c r="VLJ9" s="53"/>
      <c r="VLK9" s="53"/>
      <c r="VLL9" s="53"/>
      <c r="VLM9" s="53"/>
      <c r="VLN9" s="53"/>
      <c r="VLO9" s="53"/>
      <c r="VLP9" s="53"/>
      <c r="VLQ9" s="53"/>
      <c r="VLR9" s="53"/>
      <c r="VLS9" s="53"/>
      <c r="VLT9" s="53"/>
      <c r="VLU9" s="53"/>
      <c r="VLV9" s="53"/>
      <c r="VLW9" s="53"/>
      <c r="VLX9" s="53"/>
      <c r="VLY9" s="53"/>
      <c r="VLZ9" s="53"/>
      <c r="VMA9" s="53"/>
      <c r="VMB9" s="53"/>
      <c r="VMC9" s="53"/>
      <c r="VMD9" s="53"/>
      <c r="VME9" s="53"/>
      <c r="VMF9" s="53"/>
      <c r="VMG9" s="53"/>
      <c r="VMH9" s="53"/>
      <c r="VMI9" s="53"/>
      <c r="VMJ9" s="53"/>
      <c r="VMK9" s="53"/>
      <c r="VML9" s="53"/>
      <c r="VMM9" s="53"/>
      <c r="VMN9" s="53"/>
      <c r="VMO9" s="53"/>
      <c r="VMP9" s="53"/>
      <c r="VMQ9" s="53"/>
      <c r="VMR9" s="53"/>
      <c r="VMS9" s="53"/>
      <c r="VMT9" s="53"/>
      <c r="VMU9" s="53"/>
      <c r="VMV9" s="53"/>
      <c r="VMW9" s="53"/>
      <c r="VMX9" s="53"/>
      <c r="VMY9" s="53"/>
      <c r="VMZ9" s="53"/>
      <c r="VNA9" s="53"/>
      <c r="VNB9" s="53"/>
      <c r="VNC9" s="53"/>
      <c r="VND9" s="53"/>
      <c r="VNE9" s="53"/>
      <c r="VNF9" s="53"/>
      <c r="VNG9" s="53"/>
      <c r="VNH9" s="53"/>
      <c r="VNI9" s="53"/>
      <c r="VNJ9" s="53"/>
      <c r="VNK9" s="53"/>
      <c r="VNL9" s="53"/>
      <c r="VNM9" s="53"/>
      <c r="VNN9" s="53"/>
      <c r="VNO9" s="53"/>
      <c r="VNP9" s="53"/>
      <c r="VNQ9" s="53"/>
      <c r="VNR9" s="53"/>
      <c r="VNS9" s="53"/>
      <c r="VNT9" s="53"/>
      <c r="VNU9" s="53"/>
      <c r="VNV9" s="53"/>
      <c r="VNW9" s="53"/>
      <c r="VNX9" s="53"/>
      <c r="VNY9" s="53"/>
      <c r="VNZ9" s="53"/>
      <c r="VOA9" s="53"/>
      <c r="VOB9" s="53"/>
      <c r="VOC9" s="53"/>
      <c r="VOD9" s="53"/>
      <c r="VOE9" s="53"/>
      <c r="VOF9" s="53"/>
      <c r="VOG9" s="53"/>
      <c r="VOH9" s="53"/>
      <c r="VOI9" s="53"/>
      <c r="VOJ9" s="53"/>
      <c r="VOK9" s="53"/>
      <c r="VOL9" s="53"/>
      <c r="VOM9" s="53"/>
      <c r="VON9" s="53"/>
      <c r="VOO9" s="53"/>
      <c r="VOP9" s="53"/>
      <c r="VOQ9" s="53"/>
      <c r="VOR9" s="53"/>
      <c r="VOS9" s="53"/>
      <c r="VOT9" s="53"/>
      <c r="VOU9" s="53"/>
      <c r="VOV9" s="53"/>
      <c r="VOW9" s="53"/>
      <c r="VOX9" s="53"/>
      <c r="VOY9" s="53"/>
      <c r="VOZ9" s="53"/>
      <c r="VPA9" s="53"/>
      <c r="VPB9" s="53"/>
      <c r="VPC9" s="53"/>
      <c r="VPD9" s="53"/>
      <c r="VPE9" s="53"/>
      <c r="VPF9" s="53"/>
      <c r="VPG9" s="53"/>
      <c r="VPH9" s="53"/>
      <c r="VPI9" s="53"/>
      <c r="VPJ9" s="53"/>
      <c r="VPK9" s="53"/>
      <c r="VPL9" s="53"/>
      <c r="VPM9" s="53"/>
      <c r="VPN9" s="53"/>
      <c r="VPO9" s="53"/>
      <c r="VPP9" s="53"/>
      <c r="VPQ9" s="53"/>
      <c r="VPR9" s="53"/>
      <c r="VPS9" s="53"/>
      <c r="VPT9" s="53"/>
      <c r="VPU9" s="53"/>
      <c r="VPV9" s="53"/>
      <c r="VPW9" s="53"/>
      <c r="VPX9" s="53"/>
      <c r="VPY9" s="53"/>
      <c r="VPZ9" s="53"/>
      <c r="VQA9" s="53"/>
      <c r="VQB9" s="53"/>
      <c r="VQC9" s="53"/>
      <c r="VQD9" s="53"/>
      <c r="VQE9" s="53"/>
      <c r="VQF9" s="53"/>
      <c r="VQG9" s="53"/>
      <c r="VQH9" s="53"/>
      <c r="VQI9" s="53"/>
      <c r="VQJ9" s="53"/>
      <c r="VQK9" s="53"/>
      <c r="VQL9" s="53"/>
      <c r="VQM9" s="53"/>
      <c r="VQN9" s="53"/>
      <c r="VQO9" s="53"/>
      <c r="VQP9" s="53"/>
      <c r="VQQ9" s="53"/>
      <c r="VQR9" s="53"/>
      <c r="VQS9" s="53"/>
      <c r="VQT9" s="53"/>
      <c r="VQU9" s="53"/>
      <c r="VQV9" s="53"/>
      <c r="VQW9" s="53"/>
      <c r="VQX9" s="53"/>
      <c r="VQY9" s="53"/>
      <c r="VQZ9" s="53"/>
      <c r="VRA9" s="53"/>
      <c r="VRB9" s="53"/>
      <c r="VRC9" s="53"/>
      <c r="VRD9" s="53"/>
      <c r="VRE9" s="53"/>
      <c r="VRF9" s="53"/>
      <c r="VRG9" s="53"/>
      <c r="VRH9" s="53"/>
      <c r="VRI9" s="53"/>
      <c r="VRJ9" s="53"/>
      <c r="VRK9" s="53"/>
      <c r="VRL9" s="53"/>
      <c r="VRM9" s="53"/>
      <c r="VRN9" s="53"/>
      <c r="VRO9" s="53"/>
      <c r="VRP9" s="53"/>
      <c r="VRQ9" s="53"/>
      <c r="VRR9" s="53"/>
      <c r="VRS9" s="53"/>
      <c r="VRT9" s="53"/>
      <c r="VRU9" s="53"/>
      <c r="VRV9" s="53"/>
      <c r="VRW9" s="53"/>
      <c r="VRX9" s="53"/>
      <c r="VRY9" s="53"/>
      <c r="VRZ9" s="53"/>
      <c r="VSA9" s="53"/>
      <c r="VSB9" s="53"/>
      <c r="VSC9" s="53"/>
      <c r="VSD9" s="53"/>
      <c r="VSE9" s="53"/>
      <c r="VSF9" s="53"/>
      <c r="VSG9" s="53"/>
      <c r="VSH9" s="53"/>
      <c r="VSI9" s="53"/>
      <c r="VSJ9" s="53"/>
      <c r="VSK9" s="53"/>
      <c r="VSL9" s="53"/>
      <c r="VSM9" s="53"/>
      <c r="VSN9" s="53"/>
      <c r="VSO9" s="53"/>
      <c r="VSP9" s="53"/>
      <c r="VSQ9" s="53"/>
      <c r="VSR9" s="53"/>
      <c r="VSS9" s="53"/>
      <c r="VST9" s="53"/>
      <c r="VSU9" s="53"/>
      <c r="VSV9" s="53"/>
      <c r="VSW9" s="53"/>
      <c r="VSX9" s="53"/>
      <c r="VSY9" s="53"/>
      <c r="VSZ9" s="53"/>
      <c r="VTA9" s="53"/>
      <c r="VTB9" s="53"/>
      <c r="VTC9" s="53"/>
      <c r="VTD9" s="53"/>
      <c r="VTE9" s="53"/>
      <c r="VTF9" s="53"/>
      <c r="VTG9" s="53"/>
      <c r="VTH9" s="53"/>
      <c r="VTI9" s="53"/>
      <c r="VTJ9" s="53"/>
      <c r="VTK9" s="53"/>
      <c r="VTL9" s="53"/>
      <c r="VTM9" s="53"/>
      <c r="VTN9" s="53"/>
      <c r="VTO9" s="53"/>
      <c r="VTP9" s="53"/>
      <c r="VTQ9" s="53"/>
      <c r="VTR9" s="53"/>
      <c r="VTS9" s="53"/>
      <c r="VTT9" s="53"/>
      <c r="VTU9" s="53"/>
      <c r="VTV9" s="53"/>
      <c r="VTW9" s="53"/>
      <c r="VTX9" s="53"/>
      <c r="VTY9" s="53"/>
      <c r="VTZ9" s="53"/>
      <c r="VUA9" s="53"/>
      <c r="VUB9" s="53"/>
      <c r="VUC9" s="53"/>
      <c r="VUD9" s="53"/>
      <c r="VUE9" s="53"/>
      <c r="VUF9" s="53"/>
      <c r="VUG9" s="53"/>
      <c r="VUH9" s="53"/>
      <c r="VUI9" s="53"/>
      <c r="VUJ9" s="53"/>
      <c r="VUK9" s="53"/>
      <c r="VUL9" s="53"/>
      <c r="VUM9" s="53"/>
      <c r="VUN9" s="53"/>
      <c r="VUO9" s="53"/>
      <c r="VUP9" s="53"/>
      <c r="VUQ9" s="53"/>
      <c r="VUR9" s="53"/>
      <c r="VUS9" s="53"/>
      <c r="VUT9" s="53"/>
      <c r="VUU9" s="53"/>
      <c r="VUV9" s="53"/>
      <c r="VUW9" s="53"/>
      <c r="VUX9" s="53"/>
      <c r="VUY9" s="53"/>
      <c r="VUZ9" s="53"/>
      <c r="VVA9" s="53"/>
      <c r="VVB9" s="53"/>
      <c r="VVC9" s="53"/>
      <c r="VVD9" s="53"/>
      <c r="VVE9" s="53"/>
      <c r="VVF9" s="53"/>
      <c r="VVG9" s="53"/>
      <c r="VVH9" s="53"/>
      <c r="VVI9" s="53"/>
      <c r="VVJ9" s="53"/>
      <c r="VVK9" s="53"/>
      <c r="VVL9" s="53"/>
      <c r="VVM9" s="53"/>
      <c r="VVN9" s="53"/>
      <c r="VVO9" s="53"/>
      <c r="VVP9" s="53"/>
      <c r="VVQ9" s="53"/>
      <c r="VVR9" s="53"/>
      <c r="VVS9" s="53"/>
      <c r="VVT9" s="53"/>
      <c r="VVU9" s="53"/>
      <c r="VVV9" s="53"/>
      <c r="VVW9" s="53"/>
      <c r="VVX9" s="53"/>
      <c r="VVY9" s="53"/>
      <c r="VVZ9" s="53"/>
      <c r="VWA9" s="53"/>
      <c r="VWB9" s="53"/>
      <c r="VWC9" s="53"/>
      <c r="VWD9" s="53"/>
      <c r="VWE9" s="53"/>
      <c r="VWF9" s="53"/>
      <c r="VWG9" s="53"/>
      <c r="VWH9" s="53"/>
      <c r="VWI9" s="53"/>
      <c r="VWJ9" s="53"/>
      <c r="VWK9" s="53"/>
      <c r="VWL9" s="53"/>
      <c r="VWM9" s="53"/>
      <c r="VWN9" s="53"/>
      <c r="VWO9" s="53"/>
      <c r="VWP9" s="53"/>
      <c r="VWQ9" s="53"/>
      <c r="VWR9" s="53"/>
      <c r="VWS9" s="53"/>
      <c r="VWT9" s="53"/>
      <c r="VWU9" s="53"/>
      <c r="VWV9" s="53"/>
      <c r="VWW9" s="53"/>
      <c r="VWX9" s="53"/>
      <c r="VWY9" s="53"/>
      <c r="VWZ9" s="53"/>
      <c r="VXA9" s="53"/>
      <c r="VXB9" s="53"/>
      <c r="VXC9" s="53"/>
      <c r="VXD9" s="53"/>
      <c r="VXE9" s="53"/>
      <c r="VXF9" s="53"/>
      <c r="VXG9" s="53"/>
      <c r="VXH9" s="53"/>
      <c r="VXI9" s="53"/>
      <c r="VXJ9" s="53"/>
      <c r="VXK9" s="53"/>
      <c r="VXL9" s="53"/>
      <c r="VXM9" s="53"/>
      <c r="VXN9" s="53"/>
      <c r="VXO9" s="53"/>
      <c r="VXP9" s="53"/>
      <c r="VXQ9" s="53"/>
      <c r="VXR9" s="53"/>
      <c r="VXS9" s="53"/>
      <c r="VXT9" s="53"/>
      <c r="VXU9" s="53"/>
      <c r="VXV9" s="53"/>
      <c r="VXW9" s="53"/>
      <c r="VXX9" s="53"/>
      <c r="VXY9" s="53"/>
      <c r="VXZ9" s="53"/>
      <c r="VYA9" s="53"/>
      <c r="VYB9" s="53"/>
      <c r="VYC9" s="53"/>
      <c r="VYD9" s="53"/>
      <c r="VYE9" s="53"/>
      <c r="VYF9" s="53"/>
      <c r="VYG9" s="53"/>
      <c r="VYH9" s="53"/>
      <c r="VYI9" s="53"/>
      <c r="VYJ9" s="53"/>
      <c r="VYK9" s="53"/>
      <c r="VYL9" s="53"/>
      <c r="VYM9" s="53"/>
      <c r="VYN9" s="53"/>
      <c r="VYO9" s="53"/>
      <c r="VYP9" s="53"/>
      <c r="VYQ9" s="53"/>
      <c r="VYR9" s="53"/>
      <c r="VYS9" s="53"/>
      <c r="VYT9" s="53"/>
      <c r="VYU9" s="53"/>
      <c r="VYV9" s="53"/>
      <c r="VYW9" s="53"/>
      <c r="VYX9" s="53"/>
      <c r="VYY9" s="53"/>
      <c r="VYZ9" s="53"/>
      <c r="VZA9" s="53"/>
      <c r="VZB9" s="53"/>
      <c r="VZC9" s="53"/>
      <c r="VZD9" s="53"/>
      <c r="VZE9" s="53"/>
      <c r="VZF9" s="53"/>
      <c r="VZG9" s="53"/>
      <c r="VZH9" s="53"/>
      <c r="VZI9" s="53"/>
      <c r="VZJ9" s="53"/>
      <c r="VZK9" s="53"/>
      <c r="VZL9" s="53"/>
      <c r="VZM9" s="53"/>
      <c r="VZN9" s="53"/>
      <c r="VZO9" s="53"/>
      <c r="VZP9" s="53"/>
      <c r="VZQ9" s="53"/>
      <c r="VZR9" s="53"/>
      <c r="VZS9" s="53"/>
      <c r="VZT9" s="53"/>
      <c r="VZU9" s="53"/>
      <c r="VZV9" s="53"/>
      <c r="VZW9" s="53"/>
      <c r="VZX9" s="53"/>
      <c r="VZY9" s="53"/>
      <c r="VZZ9" s="53"/>
      <c r="WAA9" s="53"/>
      <c r="WAB9" s="53"/>
      <c r="WAC9" s="53"/>
      <c r="WAD9" s="53"/>
      <c r="WAE9" s="53"/>
      <c r="WAF9" s="53"/>
      <c r="WAG9" s="53"/>
      <c r="WAH9" s="53"/>
      <c r="WAI9" s="53"/>
      <c r="WAJ9" s="53"/>
      <c r="WAK9" s="53"/>
      <c r="WAL9" s="53"/>
      <c r="WAM9" s="53"/>
      <c r="WAN9" s="53"/>
      <c r="WAO9" s="53"/>
      <c r="WAP9" s="53"/>
      <c r="WAQ9" s="53"/>
      <c r="WAR9" s="53"/>
      <c r="WAS9" s="53"/>
      <c r="WAT9" s="53"/>
      <c r="WAU9" s="53"/>
      <c r="WAV9" s="53"/>
      <c r="WAW9" s="53"/>
      <c r="WAX9" s="53"/>
      <c r="WAY9" s="53"/>
      <c r="WAZ9" s="53"/>
      <c r="WBA9" s="53"/>
      <c r="WBB9" s="53"/>
      <c r="WBC9" s="53"/>
      <c r="WBD9" s="53"/>
      <c r="WBE9" s="53"/>
      <c r="WBF9" s="53"/>
      <c r="WBG9" s="53"/>
      <c r="WBH9" s="53"/>
      <c r="WBI9" s="53"/>
      <c r="WBJ9" s="53"/>
      <c r="WBK9" s="53"/>
      <c r="WBL9" s="53"/>
      <c r="WBM9" s="53"/>
      <c r="WBN9" s="53"/>
      <c r="WBO9" s="53"/>
      <c r="WBP9" s="53"/>
      <c r="WBQ9" s="53"/>
      <c r="WBR9" s="53"/>
      <c r="WBS9" s="53"/>
      <c r="WBT9" s="53"/>
      <c r="WBU9" s="53"/>
      <c r="WBV9" s="53"/>
      <c r="WBW9" s="53"/>
      <c r="WBX9" s="53"/>
      <c r="WBY9" s="53"/>
      <c r="WBZ9" s="53"/>
      <c r="WCA9" s="53"/>
      <c r="WCB9" s="53"/>
      <c r="WCC9" s="53"/>
      <c r="WCD9" s="53"/>
      <c r="WCE9" s="53"/>
      <c r="WCF9" s="53"/>
      <c r="WCG9" s="53"/>
      <c r="WCH9" s="53"/>
      <c r="WCI9" s="53"/>
      <c r="WCJ9" s="53"/>
      <c r="WCK9" s="53"/>
      <c r="WCL9" s="53"/>
      <c r="WCM9" s="53"/>
      <c r="WCN9" s="53"/>
      <c r="WCO9" s="53"/>
      <c r="WCP9" s="53"/>
      <c r="WCQ9" s="53"/>
      <c r="WCR9" s="53"/>
      <c r="WCS9" s="53"/>
      <c r="WCT9" s="53"/>
      <c r="WCU9" s="53"/>
      <c r="WCV9" s="53"/>
      <c r="WCW9" s="53"/>
      <c r="WCX9" s="53"/>
      <c r="WCY9" s="53"/>
      <c r="WCZ9" s="53"/>
      <c r="WDA9" s="53"/>
      <c r="WDB9" s="53"/>
      <c r="WDC9" s="53"/>
      <c r="WDD9" s="53"/>
      <c r="WDE9" s="53"/>
      <c r="WDF9" s="53"/>
      <c r="WDG9" s="53"/>
      <c r="WDH9" s="53"/>
      <c r="WDI9" s="53"/>
      <c r="WDJ9" s="53"/>
      <c r="WDK9" s="53"/>
      <c r="WDL9" s="53"/>
      <c r="WDM9" s="53"/>
      <c r="WDN9" s="53"/>
      <c r="WDO9" s="53"/>
      <c r="WDP9" s="53"/>
      <c r="WDQ9" s="53"/>
      <c r="WDR9" s="53"/>
      <c r="WDS9" s="53"/>
      <c r="WDT9" s="53"/>
      <c r="WDU9" s="53"/>
      <c r="WDV9" s="53"/>
      <c r="WDW9" s="53"/>
      <c r="WDX9" s="53"/>
      <c r="WDY9" s="53"/>
      <c r="WDZ9" s="53"/>
      <c r="WEA9" s="53"/>
      <c r="WEB9" s="53"/>
      <c r="WEC9" s="53"/>
      <c r="WED9" s="53"/>
      <c r="WEE9" s="53"/>
      <c r="WEF9" s="53"/>
      <c r="WEG9" s="53"/>
      <c r="WEH9" s="53"/>
      <c r="WEI9" s="53"/>
      <c r="WEJ9" s="53"/>
      <c r="WEK9" s="53"/>
      <c r="WEL9" s="53"/>
      <c r="WEM9" s="53"/>
      <c r="WEN9" s="53"/>
      <c r="WEO9" s="53"/>
      <c r="WEP9" s="53"/>
      <c r="WEQ9" s="53"/>
      <c r="WER9" s="53"/>
      <c r="WES9" s="53"/>
      <c r="WET9" s="53"/>
      <c r="WEU9" s="53"/>
      <c r="WEV9" s="53"/>
      <c r="WEW9" s="53"/>
      <c r="WEX9" s="53"/>
      <c r="WEY9" s="53"/>
      <c r="WEZ9" s="53"/>
      <c r="WFA9" s="53"/>
      <c r="WFB9" s="53"/>
      <c r="WFC9" s="53"/>
      <c r="WFD9" s="53"/>
      <c r="WFE9" s="53"/>
      <c r="WFF9" s="53"/>
      <c r="WFG9" s="53"/>
      <c r="WFH9" s="53"/>
      <c r="WFI9" s="53"/>
      <c r="WFJ9" s="53"/>
      <c r="WFK9" s="53"/>
      <c r="WFL9" s="53"/>
      <c r="WFM9" s="53"/>
      <c r="WFN9" s="53"/>
      <c r="WFO9" s="53"/>
      <c r="WFP9" s="53"/>
      <c r="WFQ9" s="53"/>
      <c r="WFR9" s="53"/>
      <c r="WFS9" s="53"/>
      <c r="WFT9" s="53"/>
      <c r="WFU9" s="53"/>
      <c r="WFV9" s="53"/>
      <c r="WFW9" s="53"/>
      <c r="WFX9" s="53"/>
      <c r="WFY9" s="53"/>
      <c r="WFZ9" s="53"/>
      <c r="WGA9" s="53"/>
      <c r="WGB9" s="53"/>
      <c r="WGC9" s="53"/>
      <c r="WGD9" s="53"/>
      <c r="WGE9" s="53"/>
      <c r="WGF9" s="53"/>
      <c r="WGG9" s="53"/>
      <c r="WGH9" s="53"/>
      <c r="WGI9" s="53"/>
      <c r="WGJ9" s="53"/>
      <c r="WGK9" s="53"/>
      <c r="WGL9" s="53"/>
      <c r="WGM9" s="53"/>
      <c r="WGN9" s="53"/>
      <c r="WGO9" s="53"/>
      <c r="WGP9" s="53"/>
      <c r="WGQ9" s="53"/>
      <c r="WGR9" s="53"/>
      <c r="WGS9" s="53"/>
      <c r="WGT9" s="53"/>
      <c r="WGU9" s="53"/>
      <c r="WGV9" s="53"/>
      <c r="WGW9" s="53"/>
      <c r="WGX9" s="53"/>
      <c r="WGY9" s="53"/>
      <c r="WGZ9" s="53"/>
      <c r="WHA9" s="53"/>
      <c r="WHB9" s="53"/>
      <c r="WHC9" s="53"/>
      <c r="WHD9" s="53"/>
      <c r="WHE9" s="53"/>
      <c r="WHF9" s="53"/>
      <c r="WHG9" s="53"/>
      <c r="WHH9" s="53"/>
      <c r="WHI9" s="53"/>
      <c r="WHJ9" s="53"/>
      <c r="WHK9" s="53"/>
      <c r="WHL9" s="53"/>
      <c r="WHM9" s="53"/>
      <c r="WHN9" s="53"/>
      <c r="WHO9" s="53"/>
      <c r="WHP9" s="53"/>
      <c r="WHQ9" s="53"/>
      <c r="WHR9" s="53"/>
      <c r="WHS9" s="53"/>
      <c r="WHT9" s="53"/>
      <c r="WHU9" s="53"/>
      <c r="WHV9" s="53"/>
      <c r="WHW9" s="53"/>
      <c r="WHX9" s="53"/>
      <c r="WHY9" s="53"/>
      <c r="WHZ9" s="53"/>
      <c r="WIA9" s="53"/>
      <c r="WIB9" s="53"/>
      <c r="WIC9" s="53"/>
      <c r="WID9" s="53"/>
      <c r="WIE9" s="53"/>
      <c r="WIF9" s="53"/>
      <c r="WIG9" s="53"/>
      <c r="WIH9" s="53"/>
      <c r="WII9" s="53"/>
      <c r="WIJ9" s="53"/>
      <c r="WIK9" s="53"/>
      <c r="WIL9" s="53"/>
      <c r="WIM9" s="53"/>
      <c r="WIN9" s="53"/>
      <c r="WIO9" s="53"/>
      <c r="WIP9" s="53"/>
      <c r="WIQ9" s="53"/>
      <c r="WIR9" s="53"/>
      <c r="WIS9" s="53"/>
      <c r="WIT9" s="53"/>
      <c r="WIU9" s="53"/>
      <c r="WIV9" s="53"/>
      <c r="WIW9" s="53"/>
      <c r="WIX9" s="53"/>
      <c r="WIY9" s="53"/>
      <c r="WIZ9" s="53"/>
      <c r="WJA9" s="53"/>
      <c r="WJB9" s="53"/>
      <c r="WJC9" s="53"/>
      <c r="WJD9" s="53"/>
      <c r="WJE9" s="53"/>
      <c r="WJF9" s="53"/>
      <c r="WJG9" s="53"/>
      <c r="WJH9" s="53"/>
      <c r="WJI9" s="53"/>
      <c r="WJJ9" s="53"/>
      <c r="WJK9" s="53"/>
      <c r="WJL9" s="53"/>
      <c r="WJM9" s="53"/>
      <c r="WJN9" s="53"/>
      <c r="WJO9" s="53"/>
      <c r="WJP9" s="53"/>
      <c r="WJQ9" s="53"/>
      <c r="WJR9" s="53"/>
      <c r="WJS9" s="53"/>
      <c r="WJT9" s="53"/>
      <c r="WJU9" s="53"/>
      <c r="WJV9" s="53"/>
      <c r="WJW9" s="53"/>
      <c r="WJX9" s="53"/>
      <c r="WJY9" s="53"/>
      <c r="WJZ9" s="53"/>
      <c r="WKA9" s="53"/>
      <c r="WKB9" s="53"/>
      <c r="WKC9" s="53"/>
      <c r="WKD9" s="53"/>
      <c r="WKE9" s="53"/>
      <c r="WKF9" s="53"/>
      <c r="WKG9" s="53"/>
      <c r="WKH9" s="53"/>
      <c r="WKI9" s="53"/>
      <c r="WKJ9" s="53"/>
      <c r="WKK9" s="53"/>
      <c r="WKL9" s="53"/>
      <c r="WKM9" s="53"/>
      <c r="WKN9" s="53"/>
      <c r="WKO9" s="53"/>
      <c r="WKP9" s="53"/>
      <c r="WKQ9" s="53"/>
      <c r="WKR9" s="53"/>
      <c r="WKS9" s="53"/>
      <c r="WKT9" s="53"/>
      <c r="WKU9" s="53"/>
      <c r="WKV9" s="53"/>
      <c r="WKW9" s="53"/>
      <c r="WKX9" s="53"/>
      <c r="WKY9" s="53"/>
      <c r="WKZ9" s="53"/>
      <c r="WLA9" s="53"/>
      <c r="WLB9" s="53"/>
      <c r="WLC9" s="53"/>
      <c r="WLD9" s="53"/>
      <c r="WLE9" s="53"/>
      <c r="WLF9" s="53"/>
      <c r="WLG9" s="53"/>
      <c r="WLH9" s="53"/>
      <c r="WLI9" s="53"/>
      <c r="WLJ9" s="53"/>
      <c r="WLK9" s="53"/>
      <c r="WLL9" s="53"/>
      <c r="WLM9" s="53"/>
      <c r="WLN9" s="53"/>
      <c r="WLO9" s="53"/>
      <c r="WLP9" s="53"/>
      <c r="WLQ9" s="53"/>
      <c r="WLR9" s="53"/>
      <c r="WLS9" s="53"/>
      <c r="WLT9" s="53"/>
      <c r="WLU9" s="53"/>
      <c r="WLV9" s="53"/>
      <c r="WLW9" s="53"/>
      <c r="WLX9" s="53"/>
      <c r="WLY9" s="53"/>
      <c r="WLZ9" s="53"/>
      <c r="WMA9" s="53"/>
      <c r="WMB9" s="53"/>
      <c r="WMC9" s="53"/>
      <c r="WMD9" s="53"/>
      <c r="WME9" s="53"/>
      <c r="WMF9" s="53"/>
      <c r="WMG9" s="53"/>
      <c r="WMH9" s="53"/>
      <c r="WMI9" s="53"/>
      <c r="WMJ9" s="53"/>
      <c r="WMK9" s="53"/>
      <c r="WML9" s="53"/>
      <c r="WMM9" s="53"/>
      <c r="WMN9" s="53"/>
      <c r="WMO9" s="53"/>
      <c r="WMP9" s="53"/>
      <c r="WMQ9" s="53"/>
      <c r="WMR9" s="53"/>
      <c r="WMS9" s="53"/>
      <c r="WMT9" s="53"/>
      <c r="WMU9" s="53"/>
      <c r="WMV9" s="53"/>
      <c r="WMW9" s="53"/>
      <c r="WMX9" s="53"/>
      <c r="WMY9" s="53"/>
      <c r="WMZ9" s="53"/>
      <c r="WNA9" s="53"/>
      <c r="WNB9" s="53"/>
      <c r="WNC9" s="53"/>
      <c r="WND9" s="53"/>
      <c r="WNE9" s="53"/>
      <c r="WNF9" s="53"/>
      <c r="WNG9" s="53"/>
      <c r="WNH9" s="53"/>
      <c r="WNI9" s="53"/>
      <c r="WNJ9" s="53"/>
      <c r="WNK9" s="53"/>
      <c r="WNL9" s="53"/>
      <c r="WNM9" s="53"/>
      <c r="WNN9" s="53"/>
      <c r="WNO9" s="53"/>
      <c r="WNP9" s="53"/>
      <c r="WNQ9" s="53"/>
      <c r="WNR9" s="53"/>
      <c r="WNS9" s="53"/>
      <c r="WNT9" s="53"/>
      <c r="WNU9" s="53"/>
      <c r="WNV9" s="53"/>
      <c r="WNW9" s="53"/>
      <c r="WNX9" s="53"/>
      <c r="WNY9" s="53"/>
      <c r="WNZ9" s="53"/>
      <c r="WOA9" s="53"/>
      <c r="WOB9" s="53"/>
      <c r="WOC9" s="53"/>
      <c r="WOD9" s="53"/>
      <c r="WOE9" s="53"/>
      <c r="WOF9" s="53"/>
      <c r="WOG9" s="53"/>
      <c r="WOH9" s="53"/>
      <c r="WOI9" s="53"/>
      <c r="WOJ9" s="53"/>
      <c r="WOK9" s="53"/>
      <c r="WOL9" s="53"/>
      <c r="WOM9" s="53"/>
      <c r="WON9" s="53"/>
      <c r="WOO9" s="53"/>
      <c r="WOP9" s="53"/>
      <c r="WOQ9" s="53"/>
      <c r="WOR9" s="53"/>
      <c r="WOS9" s="53"/>
      <c r="WOT9" s="53"/>
      <c r="WOU9" s="53"/>
      <c r="WOV9" s="53"/>
      <c r="WOW9" s="53"/>
      <c r="WOX9" s="53"/>
      <c r="WOY9" s="53"/>
      <c r="WOZ9" s="53"/>
      <c r="WPA9" s="53"/>
      <c r="WPB9" s="53"/>
      <c r="WPC9" s="53"/>
      <c r="WPD9" s="53"/>
      <c r="WPE9" s="53"/>
      <c r="WPF9" s="53"/>
      <c r="WPG9" s="53"/>
      <c r="WPH9" s="53"/>
      <c r="WPI9" s="53"/>
      <c r="WPJ9" s="53"/>
      <c r="WPK9" s="53"/>
      <c r="WPL9" s="53"/>
      <c r="WPM9" s="53"/>
      <c r="WPN9" s="53"/>
      <c r="WPO9" s="53"/>
      <c r="WPP9" s="53"/>
      <c r="WPQ9" s="53"/>
      <c r="WPR9" s="53"/>
      <c r="WPS9" s="53"/>
      <c r="WPT9" s="53"/>
      <c r="WPU9" s="53"/>
      <c r="WPV9" s="53"/>
      <c r="WPW9" s="53"/>
      <c r="WPX9" s="53"/>
      <c r="WPY9" s="53"/>
      <c r="WPZ9" s="53"/>
      <c r="WQA9" s="53"/>
      <c r="WQB9" s="53"/>
      <c r="WQC9" s="53"/>
      <c r="WQD9" s="53"/>
      <c r="WQE9" s="53"/>
      <c r="WQF9" s="53"/>
      <c r="WQG9" s="53"/>
      <c r="WQH9" s="53"/>
      <c r="WQI9" s="53"/>
      <c r="WQJ9" s="53"/>
      <c r="WQK9" s="53"/>
      <c r="WQL9" s="53"/>
      <c r="WQM9" s="53"/>
      <c r="WQN9" s="53"/>
      <c r="WQO9" s="53"/>
      <c r="WQP9" s="53"/>
      <c r="WQQ9" s="53"/>
      <c r="WQR9" s="53"/>
      <c r="WQS9" s="53"/>
      <c r="WQT9" s="53"/>
      <c r="WQU9" s="53"/>
      <c r="WQV9" s="53"/>
      <c r="WQW9" s="53"/>
      <c r="WQX9" s="53"/>
      <c r="WQY9" s="53"/>
      <c r="WQZ9" s="53"/>
      <c r="WRA9" s="53"/>
      <c r="WRB9" s="53"/>
      <c r="WRC9" s="53"/>
      <c r="WRD9" s="53"/>
      <c r="WRE9" s="53"/>
      <c r="WRF9" s="53"/>
      <c r="WRG9" s="53"/>
      <c r="WRH9" s="53"/>
      <c r="WRI9" s="53"/>
      <c r="WRJ9" s="53"/>
      <c r="WRK9" s="53"/>
      <c r="WRL9" s="53"/>
      <c r="WRM9" s="53"/>
      <c r="WRN9" s="53"/>
      <c r="WRO9" s="53"/>
      <c r="WRP9" s="53"/>
      <c r="WRQ9" s="53"/>
      <c r="WRR9" s="53"/>
      <c r="WRS9" s="53"/>
      <c r="WRT9" s="53"/>
      <c r="WRU9" s="53"/>
      <c r="WRV9" s="53"/>
      <c r="WRW9" s="53"/>
      <c r="WRX9" s="53"/>
      <c r="WRY9" s="53"/>
      <c r="WRZ9" s="53"/>
      <c r="WSA9" s="53"/>
      <c r="WSB9" s="53"/>
      <c r="WSC9" s="53"/>
      <c r="WSD9" s="53"/>
      <c r="WSE9" s="53"/>
      <c r="WSF9" s="53"/>
      <c r="WSG9" s="53"/>
      <c r="WSH9" s="53"/>
      <c r="WSI9" s="53"/>
      <c r="WSJ9" s="53"/>
      <c r="WSK9" s="53"/>
      <c r="WSL9" s="53"/>
      <c r="WSM9" s="53"/>
      <c r="WSN9" s="53"/>
      <c r="WSO9" s="53"/>
      <c r="WSP9" s="53"/>
      <c r="WSQ9" s="53"/>
      <c r="WSR9" s="53"/>
      <c r="WSS9" s="53"/>
      <c r="WST9" s="53"/>
      <c r="WSU9" s="53"/>
      <c r="WSV9" s="53"/>
      <c r="WSW9" s="53"/>
      <c r="WSX9" s="53"/>
      <c r="WSY9" s="53"/>
      <c r="WSZ9" s="53"/>
      <c r="WTA9" s="53"/>
      <c r="WTB9" s="53"/>
      <c r="WTC9" s="53"/>
      <c r="WTD9" s="53"/>
      <c r="WTE9" s="53"/>
      <c r="WTF9" s="53"/>
      <c r="WTG9" s="53"/>
      <c r="WTH9" s="53"/>
      <c r="WTI9" s="53"/>
      <c r="WTJ9" s="53"/>
      <c r="WTK9" s="53"/>
      <c r="WTL9" s="53"/>
      <c r="WTM9" s="53"/>
      <c r="WTN9" s="53"/>
      <c r="WTO9" s="53"/>
      <c r="WTP9" s="53"/>
      <c r="WTQ9" s="53"/>
      <c r="WTR9" s="53"/>
      <c r="WTS9" s="53"/>
      <c r="WTT9" s="53"/>
      <c r="WTU9" s="53"/>
      <c r="WTV9" s="53"/>
      <c r="WTW9" s="53"/>
      <c r="WTX9" s="53"/>
      <c r="WTY9" s="53"/>
      <c r="WTZ9" s="53"/>
      <c r="WUA9" s="53"/>
      <c r="WUB9" s="53"/>
      <c r="WUC9" s="53"/>
      <c r="WUD9" s="53"/>
      <c r="WUE9" s="53"/>
      <c r="WUF9" s="53"/>
      <c r="WUG9" s="53"/>
      <c r="WUH9" s="53"/>
      <c r="WUI9" s="53"/>
      <c r="WUJ9" s="53"/>
      <c r="WUK9" s="53"/>
      <c r="WUL9" s="53"/>
      <c r="WUM9" s="53"/>
      <c r="WUN9" s="53"/>
      <c r="WUO9" s="53"/>
      <c r="WUP9" s="53"/>
      <c r="WUQ9" s="53"/>
      <c r="WUR9" s="53"/>
      <c r="WUS9" s="53"/>
      <c r="WUT9" s="53"/>
      <c r="WUU9" s="53"/>
      <c r="WUV9" s="53"/>
      <c r="WUW9" s="53"/>
      <c r="WUX9" s="53"/>
      <c r="WUY9" s="53"/>
      <c r="WUZ9" s="53"/>
      <c r="WVA9" s="53"/>
      <c r="WVB9" s="53"/>
      <c r="WVC9" s="53"/>
      <c r="WVD9" s="53"/>
      <c r="WVE9" s="53"/>
      <c r="WVF9" s="53"/>
      <c r="WVG9" s="53"/>
      <c r="WVH9" s="53"/>
      <c r="WVI9" s="53"/>
      <c r="WVJ9" s="53"/>
      <c r="WVK9" s="53"/>
      <c r="WVL9" s="53"/>
      <c r="WVM9" s="53"/>
      <c r="WVN9" s="53"/>
      <c r="WVO9" s="53"/>
      <c r="WVP9" s="53"/>
      <c r="WVQ9" s="53"/>
      <c r="WVR9" s="53"/>
      <c r="WVS9" s="53"/>
      <c r="WVT9" s="53"/>
      <c r="WVU9" s="53"/>
      <c r="WVV9" s="53"/>
      <c r="WVW9" s="53"/>
      <c r="WVX9" s="53"/>
      <c r="WVY9" s="53"/>
      <c r="WVZ9" s="53"/>
      <c r="WWA9" s="53"/>
      <c r="WWB9" s="53"/>
      <c r="WWC9" s="53"/>
      <c r="WWD9" s="53"/>
      <c r="WWE9" s="53"/>
      <c r="WWF9" s="53"/>
      <c r="WWG9" s="53"/>
      <c r="WWH9" s="53"/>
      <c r="WWI9" s="53"/>
      <c r="WWJ9" s="53"/>
      <c r="WWK9" s="53"/>
      <c r="WWL9" s="53"/>
      <c r="WWM9" s="53"/>
      <c r="WWN9" s="53"/>
      <c r="WWO9" s="53"/>
      <c r="WWP9" s="53"/>
      <c r="WWQ9" s="53"/>
      <c r="WWR9" s="53"/>
      <c r="WWS9" s="53"/>
      <c r="WWT9" s="53"/>
      <c r="WWU9" s="53"/>
      <c r="WWV9" s="53"/>
      <c r="WWW9" s="53"/>
      <c r="WWX9" s="53"/>
      <c r="WWY9" s="53"/>
      <c r="WWZ9" s="53"/>
      <c r="WXA9" s="53"/>
      <c r="WXB9" s="53"/>
      <c r="WXC9" s="53"/>
      <c r="WXD9" s="53"/>
      <c r="WXE9" s="53"/>
      <c r="WXF9" s="53"/>
      <c r="WXG9" s="53"/>
      <c r="WXH9" s="53"/>
      <c r="WXI9" s="53"/>
      <c r="WXJ9" s="53"/>
      <c r="WXK9" s="53"/>
      <c r="WXL9" s="53"/>
      <c r="WXM9" s="53"/>
      <c r="WXN9" s="53"/>
      <c r="WXO9" s="53"/>
      <c r="WXP9" s="53"/>
      <c r="WXQ9" s="53"/>
      <c r="WXR9" s="53"/>
      <c r="WXS9" s="53"/>
      <c r="WXT9" s="53"/>
      <c r="WXU9" s="53"/>
      <c r="WXV9" s="53"/>
      <c r="WXW9" s="53"/>
      <c r="WXX9" s="53"/>
      <c r="WXY9" s="53"/>
      <c r="WXZ9" s="53"/>
      <c r="WYA9" s="53"/>
      <c r="WYB9" s="53"/>
      <c r="WYC9" s="53"/>
      <c r="WYD9" s="53"/>
      <c r="WYE9" s="53"/>
      <c r="WYF9" s="53"/>
      <c r="WYG9" s="53"/>
      <c r="WYH9" s="53"/>
      <c r="WYI9" s="53"/>
      <c r="WYJ9" s="53"/>
      <c r="WYK9" s="53"/>
      <c r="WYL9" s="53"/>
      <c r="WYM9" s="53"/>
      <c r="WYN9" s="53"/>
      <c r="WYO9" s="53"/>
      <c r="WYP9" s="53"/>
      <c r="WYQ9" s="53"/>
      <c r="WYR9" s="53"/>
      <c r="WYS9" s="53"/>
      <c r="WYT9" s="53"/>
      <c r="WYU9" s="53"/>
      <c r="WYV9" s="53"/>
      <c r="WYW9" s="53"/>
      <c r="WYX9" s="53"/>
      <c r="WYY9" s="53"/>
      <c r="WYZ9" s="53"/>
      <c r="WZA9" s="53"/>
      <c r="WZB9" s="53"/>
      <c r="WZC9" s="53"/>
      <c r="WZD9" s="53"/>
      <c r="WZE9" s="53"/>
      <c r="WZF9" s="53"/>
      <c r="WZG9" s="53"/>
      <c r="WZH9" s="53"/>
      <c r="WZI9" s="53"/>
      <c r="WZJ9" s="53"/>
      <c r="WZK9" s="53"/>
      <c r="WZL9" s="53"/>
      <c r="WZM9" s="53"/>
      <c r="WZN9" s="53"/>
      <c r="WZO9" s="53"/>
      <c r="WZP9" s="53"/>
      <c r="WZQ9" s="53"/>
      <c r="WZR9" s="53"/>
      <c r="WZS9" s="53"/>
      <c r="WZT9" s="53"/>
      <c r="WZU9" s="53"/>
      <c r="WZV9" s="53"/>
      <c r="WZW9" s="53"/>
      <c r="WZX9" s="53"/>
      <c r="WZY9" s="53"/>
      <c r="WZZ9" s="53"/>
      <c r="XAA9" s="53"/>
      <c r="XAB9" s="53"/>
      <c r="XAC9" s="53"/>
      <c r="XAD9" s="53"/>
      <c r="XAE9" s="53"/>
      <c r="XAF9" s="53"/>
      <c r="XAG9" s="53"/>
      <c r="XAH9" s="53"/>
      <c r="XAI9" s="53"/>
      <c r="XAJ9" s="53"/>
      <c r="XAK9" s="53"/>
      <c r="XAL9" s="53"/>
      <c r="XAM9" s="53"/>
      <c r="XAN9" s="53"/>
      <c r="XAO9" s="53"/>
      <c r="XAP9" s="53"/>
      <c r="XAQ9" s="53"/>
      <c r="XAR9" s="53"/>
      <c r="XAS9" s="53"/>
      <c r="XAT9" s="53"/>
      <c r="XAU9" s="53"/>
      <c r="XAV9" s="53"/>
      <c r="XAW9" s="53"/>
      <c r="XAX9" s="53"/>
      <c r="XAY9" s="53"/>
      <c r="XAZ9" s="53"/>
      <c r="XBA9" s="53"/>
      <c r="XBB9" s="53"/>
      <c r="XBC9" s="53"/>
      <c r="XBD9" s="53"/>
      <c r="XBE9" s="53"/>
      <c r="XBF9" s="53"/>
      <c r="XBG9" s="53"/>
      <c r="XBH9" s="53"/>
      <c r="XBI9" s="53"/>
      <c r="XBJ9" s="53"/>
      <c r="XBK9" s="53"/>
      <c r="XBL9" s="53"/>
      <c r="XBM9" s="53"/>
      <c r="XBN9" s="53"/>
      <c r="XBO9" s="53"/>
      <c r="XBP9" s="53"/>
      <c r="XBQ9" s="53"/>
      <c r="XBR9" s="53"/>
      <c r="XBS9" s="53"/>
      <c r="XBT9" s="53"/>
      <c r="XBU9" s="53"/>
      <c r="XBV9" s="53"/>
      <c r="XBW9" s="53"/>
      <c r="XBX9" s="53"/>
      <c r="XBY9" s="53"/>
      <c r="XBZ9" s="53"/>
      <c r="XCA9" s="53"/>
      <c r="XCB9" s="53"/>
      <c r="XCC9" s="53"/>
    </row>
    <row r="10" spans="2:16305" x14ac:dyDescent="0.25">
      <c r="D10" s="19" t="s">
        <v>85</v>
      </c>
      <c r="E10" s="16">
        <f>SUMIFS(FCA_Capacity_Credits!E$6:E$118,FCA_Capacity_Credits!$D$6:$D$118,SUMMARY!$D$10)</f>
        <v>-11905.774420091284</v>
      </c>
      <c r="F10" s="16">
        <f>SUMIFS(FCA_Capacity_Credits!F$6:F$118,FCA_Capacity_Credits!$D$6:$D$118,SUMMARY!$D$10)</f>
        <v>-11905.774420091284</v>
      </c>
      <c r="G10" s="16">
        <f>SUMIFS(FCA_Capacity_Credits!G$6:G$118,FCA_Capacity_Credits!$D$6:$D$118,SUMMARY!$D$10)</f>
        <v>-11905.774420091284</v>
      </c>
      <c r="H10" s="16">
        <f>SUMIFS(FCA_Capacity_Credits!H$6:H$118,FCA_Capacity_Credits!$D$6:$D$118,SUMMARY!$D$10)</f>
        <v>-11905.774420091284</v>
      </c>
      <c r="I10" s="16">
        <f>SUMIFS(FCA_Capacity_Credits!I$6:I$118,FCA_Capacity_Credits!$D$6:$D$118,SUMMARY!$D$10)</f>
        <v>-11905.774420091284</v>
      </c>
      <c r="J10" s="16" t="e">
        <f>SUMIFS(FCA_Capacity_Credits!J$6:J$118,FCA_Capacity_Credits!$D$6:$D$118,SUMMARY!$D$10)</f>
        <v>#VALUE!</v>
      </c>
      <c r="K10" s="16" t="e">
        <f>SUMIFS(FCA_Capacity_Credits!K$6:K$118,FCA_Capacity_Credits!$D$6:$D$118,SUMMARY!$D$10)</f>
        <v>#VALUE!</v>
      </c>
      <c r="L10" s="16" t="e">
        <f>SUMIFS(FCA_Capacity_Credits!L$6:L$118,FCA_Capacity_Credits!$D$6:$D$118,SUMMARY!$D$10)</f>
        <v>#VALUE!</v>
      </c>
      <c r="M10" s="16" t="e">
        <f>SUMIFS(FCA_Capacity_Credits!M$6:M$118,FCA_Capacity_Credits!$D$6:$D$118,SUMMARY!$D$10)</f>
        <v>#VALUE!</v>
      </c>
      <c r="N10" s="16" t="e">
        <f>SUMIFS(FCA_Capacity_Credits!N$6:N$118,FCA_Capacity_Credits!$D$6:$D$118,SUMMARY!$D$10)</f>
        <v>#VALUE!</v>
      </c>
      <c r="O10" s="16">
        <f>SUMIFS(FCA_Capacity_Credits!O$6:O$118,FCA_Capacity_Credits!$D$6:$D$118,SUMMARY!$D$10)</f>
        <v>-35901.05017865714</v>
      </c>
      <c r="P10" s="16">
        <f>SUMIFS(FCA_Capacity_Credits!P$6:P$118,FCA_Capacity_Credits!$D$6:$D$118,SUMMARY!$D$10)</f>
        <v>-35901.05017865714</v>
      </c>
      <c r="Q10" s="16">
        <f>SUMIFS(FCA_Capacity_Credits!Q$6:Q$118,FCA_Capacity_Credits!$D$6:$D$118,SUMMARY!$D$10)</f>
        <v>-35901.05017865714</v>
      </c>
      <c r="R10" s="16">
        <f>SUMIFS(FCA_Capacity_Credits!R$6:R$118,FCA_Capacity_Credits!$D$6:$D$118,SUMMARY!$D$10)</f>
        <v>-35901.05017865714</v>
      </c>
      <c r="S10" s="16">
        <f>SUMIFS(FCA_Capacity_Credits!S$6:S$118,FCA_Capacity_Credits!$D$6:$D$118,SUMMARY!$D$10)</f>
        <v>-35901.05017865714</v>
      </c>
      <c r="T10" s="16">
        <f>SUMIFS(FCA_Capacity_Credits!T$6:T$118,FCA_Capacity_Credits!$D$6:$D$118,SUMMARY!$D$10)</f>
        <v>-35901.05017865714</v>
      </c>
      <c r="U10" s="16">
        <f>SUMIFS(FCA_Capacity_Credits!U$6:U$118,FCA_Capacity_Credits!$D$6:$D$118,SUMMARY!$D$10)</f>
        <v>-35901.05017865714</v>
      </c>
      <c r="V10" s="16">
        <f>SUMIFS(FCA_Capacity_Credits!V$6:V$118,FCA_Capacity_Credits!$D$6:$D$118,SUMMARY!$D$10)</f>
        <v>-18580.575212498141</v>
      </c>
      <c r="W10" s="16">
        <f>SUMIFS(FCA_Capacity_Credits!W$6:W$118,FCA_Capacity_Credits!$D$6:$D$118,SUMMARY!$D$10)</f>
        <v>-18580.575212498141</v>
      </c>
      <c r="X10" s="16">
        <f>SUMIFS(FCA_Capacity_Credits!X$6:X$118,FCA_Capacity_Credits!$D$6:$D$118,SUMMARY!$D$10)</f>
        <v>-18580.575212498141</v>
      </c>
      <c r="Y10" s="16">
        <f>SUMIFS(FCA_Capacity_Credits!Y$6:Y$118,FCA_Capacity_Credits!$D$6:$D$118,SUMMARY!$D$10)</f>
        <v>-18580.575212498141</v>
      </c>
      <c r="Z10" s="16">
        <f>SUMIFS(FCA_Capacity_Credits!Z$6:Z$118,FCA_Capacity_Credits!$D$6:$D$118,SUMMARY!$D$10)</f>
        <v>-18750.66021249814</v>
      </c>
      <c r="AA10" s="16">
        <f>SUMIFS(FCA_Capacity_Credits!AA$6:AA$118,FCA_Capacity_Credits!$D$6:$D$118,SUMMARY!$D$10)</f>
        <v>-35901.05017865714</v>
      </c>
      <c r="AB10" s="16">
        <f>SUMIFS(FCA_Capacity_Credits!AB$6:AB$118,FCA_Capacity_Credits!$D$6:$D$118,SUMMARY!$D$10)</f>
        <v>-35901.05017865714</v>
      </c>
      <c r="AC10" s="16">
        <f>SUMIFS(FCA_Capacity_Credits!AC$6:AC$118,FCA_Capacity_Credits!$D$6:$D$118,SUMMARY!$D$10)</f>
        <v>-35901.05017865714</v>
      </c>
      <c r="AD10" s="16">
        <f>SUMIFS(FCA_Capacity_Credits!AD$6:AD$118,FCA_Capacity_Credits!$D$6:$D$118,SUMMARY!$D$10)</f>
        <v>-35901.05017865714</v>
      </c>
      <c r="AE10" s="16">
        <f>SUMIFS(FCA_Capacity_Credits!AE$6:AE$118,FCA_Capacity_Credits!$D$6:$D$118,SUMMARY!$D$10)</f>
        <v>-35901.05017865714</v>
      </c>
      <c r="AF10" s="16">
        <f>SUMIFS(FCA_Capacity_Credits!AF$6:AF$118,FCA_Capacity_Credits!$D$6:$D$118,SUMMARY!$D$10)</f>
        <v>-35901.05017865714</v>
      </c>
      <c r="AG10" s="16">
        <f>SUMIFS(FCA_Capacity_Credits!AG$6:AG$118,FCA_Capacity_Credits!$D$6:$D$118,SUMMARY!$D$10)</f>
        <v>-35901.05017865714</v>
      </c>
      <c r="AH10" s="16">
        <f>SUMIFS(FCA_Capacity_Credits!AH$6:AH$118,FCA_Capacity_Credits!$D$6:$D$118,SUMMARY!$D$10)</f>
        <v>-18562.027943498138</v>
      </c>
      <c r="AI10" s="16">
        <f>SUMIFS(FCA_Capacity_Credits!AI$6:AI$118,FCA_Capacity_Credits!$D$6:$D$118,SUMMARY!$D$10)</f>
        <v>-18562.027943498138</v>
      </c>
      <c r="AJ10" s="16">
        <f>SUMIFS(FCA_Capacity_Credits!AJ$6:AJ$118,FCA_Capacity_Credits!$D$6:$D$118,SUMMARY!$D$10)</f>
        <v>-18562.027943498138</v>
      </c>
      <c r="AK10" s="16">
        <f>SUMIFS(FCA_Capacity_Credits!AK$6:AK$118,FCA_Capacity_Credits!$D$6:$D$118,SUMMARY!$D$10)</f>
        <v>-18562.027943498138</v>
      </c>
      <c r="AL10" s="16">
        <f>SUMIFS(FCA_Capacity_Credits!AL$6:AL$118,FCA_Capacity_Credits!$D$6:$D$118,SUMMARY!$D$10)</f>
        <v>-18732.112943498141</v>
      </c>
      <c r="AM10" s="16">
        <f>SUMIFS(FCA_Capacity_Credits!AM$6:AM$118,FCA_Capacity_Credits!$D$6:$D$118,SUMMARY!$D$10)</f>
        <v>-18886.189943498139</v>
      </c>
      <c r="AN10" s="16">
        <f>SUMIFS(FCA_Capacity_Credits!AN$6:AN$118,FCA_Capacity_Credits!$D$6:$D$118,SUMMARY!$D$10)</f>
        <v>-18886.189943498139</v>
      </c>
      <c r="AO10" s="16">
        <f>SUMIFS(FCA_Capacity_Credits!AO$6:AO$118,FCA_Capacity_Credits!$D$6:$D$118,SUMMARY!$D$10)</f>
        <v>-18886.189943498139</v>
      </c>
      <c r="AP10" s="16">
        <f>SUMIFS(FCA_Capacity_Credits!AP$6:AP$118,FCA_Capacity_Credits!$D$6:$D$118,SUMMARY!$D$10)</f>
        <v>-18886.189943498139</v>
      </c>
      <c r="AQ10" s="16">
        <f>SUMIFS(FCA_Capacity_Credits!AQ$6:AQ$118,FCA_Capacity_Credits!$D$6:$D$118,SUMMARY!$D$10)</f>
        <v>-18886.189943498139</v>
      </c>
      <c r="AR10" s="16">
        <f>SUMIFS(FCA_Capacity_Credits!AR$6:AR$118,FCA_Capacity_Credits!$D$6:$D$118,SUMMARY!$D$10)</f>
        <v>-18886.189943498139</v>
      </c>
      <c r="AS10" s="16">
        <f>SUMIFS(FCA_Capacity_Credits!AS$6:AS$118,FCA_Capacity_Credits!$D$6:$D$118,SUMMARY!$D$10)</f>
        <v>-18886.189943498139</v>
      </c>
      <c r="AT10" s="16">
        <f>SUMIFS(FCA_Capacity_Credits!AT$6:AT$118,FCA_Capacity_Credits!$D$6:$D$118,SUMMARY!$D$10)</f>
        <v>-7696.0434186141429</v>
      </c>
      <c r="AU10" s="16">
        <f>SUMIFS(FCA_Capacity_Credits!AU$6:AU$118,FCA_Capacity_Credits!$D$6:$D$118,SUMMARY!$D$10)</f>
        <v>-7696.0434186141429</v>
      </c>
      <c r="AV10" s="16">
        <f>SUMIFS(FCA_Capacity_Credits!AV$6:AV$118,FCA_Capacity_Credits!$D$6:$D$118,SUMMARY!$D$10)</f>
        <v>-7696.0434186141429</v>
      </c>
      <c r="AW10" s="16">
        <f>SUMIFS(FCA_Capacity_Credits!AW$6:AW$118,FCA_Capacity_Credits!$D$6:$D$118,SUMMARY!$D$10)</f>
        <v>-7696.0434186141429</v>
      </c>
      <c r="AX10" s="16">
        <f>SUMIFS(FCA_Capacity_Credits!AX$6:AX$118,FCA_Capacity_Credits!$D$6:$D$118,SUMMARY!$D$10)</f>
        <v>-7696.0434186141429</v>
      </c>
      <c r="AY10" s="16">
        <f>SUMIFS(FCA_Capacity_Credits!AY$6:AY$118,FCA_Capacity_Credits!$D$6:$D$118,SUMMARY!$D$10)</f>
        <v>-7013.1741506141425</v>
      </c>
      <c r="AZ10" s="16">
        <f>SUMIFS(FCA_Capacity_Credits!AZ$6:AZ$118,FCA_Capacity_Credits!$D$6:$D$118,SUMMARY!$D$10)</f>
        <v>-7013.1741506141425</v>
      </c>
      <c r="BA10" s="16">
        <f>SUMIFS(FCA_Capacity_Credits!BA$6:BA$118,FCA_Capacity_Credits!$D$6:$D$118,SUMMARY!$D$10)</f>
        <v>-7013.1741506141425</v>
      </c>
      <c r="BB10" s="16">
        <f>SUMIFS(FCA_Capacity_Credits!BB$6:BB$118,FCA_Capacity_Credits!$D$6:$D$118,SUMMARY!$D$10)</f>
        <v>-7013.1741506141425</v>
      </c>
      <c r="BC10" s="16">
        <f>SUMIFS(FCA_Capacity_Credits!BC$6:BC$118,FCA_Capacity_Credits!$D$6:$D$118,SUMMARY!$D$10)</f>
        <v>-7013.1741506141425</v>
      </c>
      <c r="BD10" s="16">
        <f>SUMIFS(FCA_Capacity_Credits!BD$6:BD$118,FCA_Capacity_Credits!$D$6:$D$118,SUMMARY!$D$10)</f>
        <v>-7013.1741506141425</v>
      </c>
      <c r="BE10" s="16">
        <f>SUMIFS(FCA_Capacity_Credits!BE$6:BE$118,FCA_Capacity_Credits!$D$6:$D$118,SUMMARY!$D$10)</f>
        <v>-7013.1741506141425</v>
      </c>
      <c r="BF10" s="16">
        <f>SUMIFS(FCA_Capacity_Credits!BF$6:BF$118,FCA_Capacity_Credits!$D$6:$D$118,SUMMARY!$D$10)</f>
        <v>-7166.0653109424284</v>
      </c>
      <c r="BG10" s="16">
        <f>SUMIFS(FCA_Capacity_Credits!BG$6:BG$118,FCA_Capacity_Credits!$D$6:$D$118,SUMMARY!$D$10)</f>
        <v>-7166.0653109424284</v>
      </c>
      <c r="BH10" s="16">
        <f>SUMIFS(FCA_Capacity_Credits!BH$6:BH$118,FCA_Capacity_Credits!$D$6:$D$118,SUMMARY!$D$10)</f>
        <v>-7166.0653109424284</v>
      </c>
      <c r="BI10" s="16">
        <f>SUMIFS(FCA_Capacity_Credits!BI$6:BI$118,FCA_Capacity_Credits!$D$6:$D$118,SUMMARY!$D$10)</f>
        <v>-7166.0653109424284</v>
      </c>
      <c r="BJ10" s="16">
        <f>SUMIFS(FCA_Capacity_Credits!BJ$6:BJ$118,FCA_Capacity_Credits!$D$6:$D$118,SUMMARY!$D$10)</f>
        <v>-7166.0653109424284</v>
      </c>
      <c r="BK10" s="16">
        <f>SUMIFS(FCA_Capacity_Credits!BK$6:BK$118,FCA_Capacity_Credits!$D$6:$D$118,SUMMARY!$D$10)</f>
        <v>-7166.0653109424284</v>
      </c>
      <c r="BL10" s="16">
        <f>SUMIFS(FCA_Capacity_Credits!BL$6:BL$118,FCA_Capacity_Credits!$D$6:$D$118,SUMMARY!$D$10)</f>
        <v>-7166.0653109424284</v>
      </c>
      <c r="BM10" s="16">
        <f>SUMIFS(FCA_Capacity_Credits!BM$6:BM$118,FCA_Capacity_Credits!$D$6:$D$118,SUMMARY!$D$10)</f>
        <v>-7166.0653109424284</v>
      </c>
      <c r="BN10" s="16">
        <f>SUMIFS(FCA_Capacity_Credits!BN$6:BN$118,FCA_Capacity_Credits!$D$6:$D$118,SUMMARY!$D$10)</f>
        <v>-7166.0653109424284</v>
      </c>
      <c r="BO10" s="16">
        <f>SUMIFS(FCA_Capacity_Credits!BO$6:BO$118,FCA_Capacity_Credits!$D$6:$D$118,SUMMARY!$D$10)</f>
        <v>-7166.0653109424284</v>
      </c>
      <c r="BP10" s="16">
        <f>SUMIFS(FCA_Capacity_Credits!BP$6:BP$118,FCA_Capacity_Credits!$D$6:$D$118,SUMMARY!$D$10)</f>
        <v>-7166.0653109424284</v>
      </c>
      <c r="BQ10" s="16">
        <f>SUMIFS(FCA_Capacity_Credits!BQ$6:BQ$118,FCA_Capacity_Credits!$D$6:$D$118,SUMMARY!$D$10)</f>
        <v>-7166.0653109424284</v>
      </c>
      <c r="BR10" s="16">
        <f>SUMIFS(FCA_Capacity_Credits!BR$6:BR$118,FCA_Capacity_Credits!$D$6:$D$118,SUMMARY!$D$10)</f>
        <v>-9909.6122434999997</v>
      </c>
      <c r="BS10" s="16">
        <f>SUMIFS(FCA_Capacity_Credits!BS$6:BS$118,FCA_Capacity_Credits!$D$6:$D$118,SUMMARY!$D$10)</f>
        <v>-9909.6122434999997</v>
      </c>
      <c r="BT10" s="16">
        <f>SUMIFS(FCA_Capacity_Credits!BT$6:BT$118,FCA_Capacity_Credits!$D$6:$D$118,SUMMARY!$D$10)</f>
        <v>-9909.6122434999997</v>
      </c>
      <c r="BU10" s="16">
        <f>SUMIFS(FCA_Capacity_Credits!BU$6:BU$118,FCA_Capacity_Credits!$D$6:$D$118,SUMMARY!$D$10)</f>
        <v>-9909.6122434999997</v>
      </c>
      <c r="BV10" s="16">
        <f>SUMIFS(FCA_Capacity_Credits!BV$6:BV$118,FCA_Capacity_Credits!$D$6:$D$118,SUMMARY!$D$10)</f>
        <v>-9909.6122434999997</v>
      </c>
      <c r="BW10" s="16">
        <f>SUMIFS(FCA_Capacity_Credits!BW$6:BW$118,FCA_Capacity_Credits!$D$6:$D$118,SUMMARY!$D$10)</f>
        <v>-9909.6122434999997</v>
      </c>
      <c r="BX10" s="16">
        <f>SUMIFS(FCA_Capacity_Credits!BX$6:BX$118,FCA_Capacity_Credits!$D$6:$D$118,SUMMARY!$D$10)</f>
        <v>-9909.6122434999997</v>
      </c>
      <c r="BY10" s="16">
        <f>SUMIFS(FCA_Capacity_Credits!BY$6:BY$118,FCA_Capacity_Credits!$D$6:$D$118,SUMMARY!$D$10)</f>
        <v>-9909.6122434999997</v>
      </c>
      <c r="BZ10" s="16">
        <f>SUMIFS(FCA_Capacity_Credits!BZ$6:BZ$118,FCA_Capacity_Credits!$D$6:$D$118,SUMMARY!$D$10)</f>
        <v>-9909.6122434999997</v>
      </c>
      <c r="CA10" s="16">
        <f>SUMIFS(FCA_Capacity_Credits!CA$6:CA$118,FCA_Capacity_Credits!$D$6:$D$118,SUMMARY!$D$10)</f>
        <v>-9909.6122434999997</v>
      </c>
      <c r="CB10" s="16">
        <f>SUMIFS(FCA_Capacity_Credits!CB$6:CB$118,FCA_Capacity_Credits!$D$6:$D$118,SUMMARY!$D$10)</f>
        <v>-9909.6122434999997</v>
      </c>
      <c r="CC10" s="16">
        <f>SUMIFS(FCA_Capacity_Credits!CC$6:CC$118,FCA_Capacity_Credits!$D$6:$D$118,SUMMARY!$D$10)</f>
        <v>-9909.6122434999997</v>
      </c>
      <c r="CD10" s="16">
        <f>SUMIFS(FCA_Capacity_Credits!CD$6:CD$118,FCA_Capacity_Credits!$D$6:$D$118,SUMMARY!$D$10)</f>
        <v>-12033.100581392857</v>
      </c>
      <c r="CE10" s="16">
        <f>SUMIFS(FCA_Capacity_Credits!CE$6:CE$118,FCA_Capacity_Credits!$D$6:$D$118,SUMMARY!$D$10)</f>
        <v>-12033.100581392857</v>
      </c>
      <c r="CF10" s="16">
        <f>SUMIFS(FCA_Capacity_Credits!CF$6:CF$118,FCA_Capacity_Credits!$D$6:$D$118,SUMMARY!$D$10)</f>
        <v>-12033.100581392857</v>
      </c>
      <c r="CG10" s="16">
        <f>SUMIFS(FCA_Capacity_Credits!CG$6:CG$118,FCA_Capacity_Credits!$D$6:$D$118,SUMMARY!$D$10)</f>
        <v>-12033.100581392857</v>
      </c>
      <c r="CH10" s="16">
        <f>SUMIFS(FCA_Capacity_Credits!CH$6:CH$118,FCA_Capacity_Credits!$D$6:$D$118,SUMMARY!$D$10)</f>
        <v>-12033.100581392857</v>
      </c>
      <c r="CI10" s="16">
        <f>SUMIFS(FCA_Capacity_Credits!CI$6:CI$118,FCA_Capacity_Credits!$D$6:$D$118,SUMMARY!$D$10)</f>
        <v>-12033.100581392857</v>
      </c>
      <c r="CJ10" s="16">
        <f>SUMIFS(FCA_Capacity_Credits!CJ$6:CJ$118,FCA_Capacity_Credits!$D$6:$D$118,SUMMARY!$D$10)</f>
        <v>-12033.100581392857</v>
      </c>
      <c r="CK10" s="16">
        <f>SUMIFS(FCA_Capacity_Credits!CK$6:CK$118,FCA_Capacity_Credits!$D$6:$D$118,SUMMARY!$D$10)</f>
        <v>-12033.100581392857</v>
      </c>
      <c r="CL10" s="16">
        <f>SUMIFS(FCA_Capacity_Credits!CL$6:CL$118,FCA_Capacity_Credits!$D$6:$D$118,SUMMARY!$D$10)</f>
        <v>-12033.100581392857</v>
      </c>
      <c r="CM10" s="16">
        <f>SUMIFS(FCA_Capacity_Credits!CM$6:CM$118,FCA_Capacity_Credits!$D$6:$D$118,SUMMARY!$D$10)</f>
        <v>-12033.100581392857</v>
      </c>
      <c r="CN10" s="16">
        <f>SUMIFS(FCA_Capacity_Credits!CN$6:CN$118,FCA_Capacity_Credits!$D$6:$D$118,SUMMARY!$D$10)</f>
        <v>-12033.100581392857</v>
      </c>
      <c r="CO10" s="16">
        <f>SUMIFS(FCA_Capacity_Credits!CO$6:CO$118,FCA_Capacity_Credits!$D$6:$D$118,SUMMARY!$D$10)</f>
        <v>-12033.100581392857</v>
      </c>
      <c r="CP10" s="16">
        <f>SUMIFS(FCA_Capacity_Credits!CP$6:CP$118,FCA_Capacity_Credits!$D$6:$D$118,SUMMARY!$D$10)</f>
        <v>-14156.588919285714</v>
      </c>
      <c r="CQ10" s="16">
        <f>SUMIFS(FCA_Capacity_Credits!CQ$6:CQ$118,FCA_Capacity_Credits!$D$6:$D$118,SUMMARY!$D$10)</f>
        <v>-14156.588919285714</v>
      </c>
      <c r="CR10" s="16">
        <f>SUMIFS(FCA_Capacity_Credits!CR$6:CR$118,FCA_Capacity_Credits!$D$6:$D$118,SUMMARY!$D$10)</f>
        <v>-14156.588919285714</v>
      </c>
      <c r="CS10" s="16">
        <f>SUMIFS(FCA_Capacity_Credits!CS$6:CS$118,FCA_Capacity_Credits!$D$6:$D$118,SUMMARY!$D$10)</f>
        <v>-14156.588919285714</v>
      </c>
      <c r="CT10" s="16">
        <f>SUMIFS(FCA_Capacity_Credits!CT$6:CT$118,FCA_Capacity_Credits!$D$6:$D$118,SUMMARY!$D$10)</f>
        <v>-14156.588919285714</v>
      </c>
      <c r="CU10" s="16">
        <f>SUMIFS(FCA_Capacity_Credits!CU$6:CU$118,FCA_Capacity_Credits!$D$6:$D$118,SUMMARY!$D$10)</f>
        <v>-14156.588919285714</v>
      </c>
      <c r="CV10" s="16">
        <f>SUMIFS(FCA_Capacity_Credits!CV$6:CV$118,FCA_Capacity_Credits!$D$6:$D$118,SUMMARY!$D$10)</f>
        <v>-14156.588919285714</v>
      </c>
      <c r="CW10" s="16">
        <f>SUMIFS(FCA_Capacity_Credits!CW$6:CW$118,FCA_Capacity_Credits!$D$6:$D$118,SUMMARY!$D$10)</f>
        <v>-14156.588919285714</v>
      </c>
      <c r="CX10" s="16">
        <f>SUMIFS(FCA_Capacity_Credits!CX$6:CX$118,FCA_Capacity_Credits!$D$6:$D$118,SUMMARY!$D$10)</f>
        <v>-14156.588919285714</v>
      </c>
      <c r="CY10" s="16">
        <f>SUMIFS(FCA_Capacity_Credits!CY$6:CY$118,FCA_Capacity_Credits!$D$6:$D$118,SUMMARY!$D$10)</f>
        <v>-14156.588919285714</v>
      </c>
      <c r="CZ10" s="16">
        <f>SUMIFS(FCA_Capacity_Credits!CZ$6:CZ$118,FCA_Capacity_Credits!$D$6:$D$118,SUMMARY!$D$10)</f>
        <v>-14156.588919285714</v>
      </c>
      <c r="DA10" s="16">
        <f>SUMIFS(FCA_Capacity_Credits!DA$6:DA$118,FCA_Capacity_Credits!$D$6:$D$118,SUMMARY!$D$10)</f>
        <v>-14156.588919285714</v>
      </c>
      <c r="DB10" s="16">
        <f>SUMIFS(FCA_Capacity_Credits!DB$6:DB$118,FCA_Capacity_Credits!$D$6:$D$118,SUMMARY!$D$10)</f>
        <v>-14581.286586864288</v>
      </c>
      <c r="DC10" s="16">
        <f>SUMIFS(FCA_Capacity_Credits!DC$6:DC$118,FCA_Capacity_Credits!$D$6:$D$118,SUMMARY!$D$10)</f>
        <v>-14581.286586864288</v>
      </c>
      <c r="DD10" s="16">
        <f>SUMIFS(FCA_Capacity_Credits!DD$6:DD$118,FCA_Capacity_Credits!$D$6:$D$118,SUMMARY!$D$10)</f>
        <v>-14581.286586864288</v>
      </c>
      <c r="DE10" s="16">
        <f>SUMIFS(FCA_Capacity_Credits!DE$6:DE$118,FCA_Capacity_Credits!$D$6:$D$118,SUMMARY!$D$10)</f>
        <v>-14581.286586864288</v>
      </c>
      <c r="DF10" s="16">
        <f>SUMIFS(FCA_Capacity_Credits!DF$6:DF$118,FCA_Capacity_Credits!$D$6:$D$118,SUMMARY!$D$10)</f>
        <v>-14581.286586864288</v>
      </c>
      <c r="DG10" s="16">
        <f>SUMIFS(FCA_Capacity_Credits!DG$6:DG$118,FCA_Capacity_Credits!$D$6:$D$118,SUMMARY!$D$10)</f>
        <v>-14581.286586864288</v>
      </c>
      <c r="DH10" s="16">
        <f>SUMIFS(FCA_Capacity_Credits!DH$6:DH$118,FCA_Capacity_Credits!$D$6:$D$118,SUMMARY!$D$10)</f>
        <v>-14581.286586864288</v>
      </c>
      <c r="DI10" s="16">
        <f>SUMIFS(FCA_Capacity_Credits!DI$6:DI$118,FCA_Capacity_Credits!$D$6:$D$118,SUMMARY!$D$10)</f>
        <v>-14581.286586864288</v>
      </c>
      <c r="DJ10" s="16">
        <f>SUMIFS(FCA_Capacity_Credits!DJ$6:DJ$118,FCA_Capacity_Credits!$D$6:$D$118,SUMMARY!$D$10)</f>
        <v>-14581.286586864288</v>
      </c>
      <c r="DK10" s="16">
        <f>SUMIFS(FCA_Capacity_Credits!DK$6:DK$118,FCA_Capacity_Credits!$D$6:$D$118,SUMMARY!$D$10)</f>
        <v>-14581.286586864288</v>
      </c>
      <c r="DL10" s="16">
        <f>SUMIFS(FCA_Capacity_Credits!DL$6:DL$118,FCA_Capacity_Credits!$D$6:$D$118,SUMMARY!$D$10)</f>
        <v>-14581.286586864288</v>
      </c>
      <c r="DM10" s="16">
        <f>SUMIFS(FCA_Capacity_Credits!DM$6:DM$118,FCA_Capacity_Credits!$D$6:$D$118,SUMMARY!$D$10)</f>
        <v>-14581.286586864288</v>
      </c>
      <c r="DN10" s="16">
        <f>SUMIFS(FCA_Capacity_Credits!DN$6:DN$118,FCA_Capacity_Credits!$D$6:$D$118,SUMMARY!$D$10)</f>
        <v>-15018.725184470215</v>
      </c>
      <c r="DO10" s="16">
        <f>SUMIFS(FCA_Capacity_Credits!DO$6:DO$118,FCA_Capacity_Credits!$D$6:$D$118,SUMMARY!$D$10)</f>
        <v>-15018.725184470215</v>
      </c>
      <c r="DP10" s="16">
        <f>SUMIFS(FCA_Capacity_Credits!DP$6:DP$118,FCA_Capacity_Credits!$D$6:$D$118,SUMMARY!$D$10)</f>
        <v>-15018.725184470215</v>
      </c>
      <c r="DQ10" s="16">
        <f>SUMIFS(FCA_Capacity_Credits!DQ$6:DQ$118,FCA_Capacity_Credits!$D$6:$D$118,SUMMARY!$D$10)</f>
        <v>-15018.725184470215</v>
      </c>
      <c r="DR10" s="16">
        <f>SUMIFS(FCA_Capacity_Credits!DR$6:DR$118,FCA_Capacity_Credits!$D$6:$D$118,SUMMARY!$D$10)</f>
        <v>-15018.725184470215</v>
      </c>
      <c r="DS10" s="16">
        <f>SUMIFS(FCA_Capacity_Credits!DS$6:DS$118,FCA_Capacity_Credits!$D$6:$D$118,SUMMARY!$D$10)</f>
        <v>-15018.725184470215</v>
      </c>
      <c r="DT10" s="16">
        <f>SUMIFS(FCA_Capacity_Credits!DT$6:DT$118,FCA_Capacity_Credits!$D$6:$D$118,SUMMARY!$D$10)</f>
        <v>-15018.725184470215</v>
      </c>
      <c r="DU10" s="16">
        <f>SUMIFS(FCA_Capacity_Credits!DU$6:DU$118,FCA_Capacity_Credits!$D$6:$D$118,SUMMARY!$D$10)</f>
        <v>-15018.725184470215</v>
      </c>
      <c r="DV10" s="16">
        <f>SUMIFS(FCA_Capacity_Credits!DV$6:DV$118,FCA_Capacity_Credits!$D$6:$D$118,SUMMARY!$D$10)</f>
        <v>-15018.725184470215</v>
      </c>
      <c r="DW10" s="16">
        <f>SUMIFS(FCA_Capacity_Credits!DW$6:DW$118,FCA_Capacity_Credits!$D$6:$D$118,SUMMARY!$D$10)</f>
        <v>-15018.725184470215</v>
      </c>
      <c r="DX10" s="16">
        <f>SUMIFS(FCA_Capacity_Credits!DX$6:DX$118,FCA_Capacity_Credits!$D$6:$D$118,SUMMARY!$D$10)</f>
        <v>-15018.725184470215</v>
      </c>
      <c r="DY10" s="16">
        <f>SUMIFS(FCA_Capacity_Credits!DY$6:DY$118,FCA_Capacity_Credits!$D$6:$D$118,SUMMARY!$D$10)</f>
        <v>-15018.725184470215</v>
      </c>
      <c r="DZ10" s="16">
        <f>SUMIFS(FCA_Capacity_Credits!DZ$6:DZ$118,FCA_Capacity_Credits!$D$6:$D$118,SUMMARY!$D$10)</f>
        <v>-15469.286940004324</v>
      </c>
      <c r="EA10" s="16">
        <f>SUMIFS(FCA_Capacity_Credits!EA$6:EA$118,FCA_Capacity_Credits!$D$6:$D$118,SUMMARY!$D$10)</f>
        <v>-15469.286940004324</v>
      </c>
      <c r="EB10" s="16">
        <f>SUMIFS(FCA_Capacity_Credits!EB$6:EB$118,FCA_Capacity_Credits!$D$6:$D$118,SUMMARY!$D$10)</f>
        <v>-15469.286940004324</v>
      </c>
      <c r="EC10" s="16">
        <f>SUMIFS(FCA_Capacity_Credits!EC$6:EC$118,FCA_Capacity_Credits!$D$6:$D$118,SUMMARY!$D$10)</f>
        <v>-15469.286940004324</v>
      </c>
      <c r="ED10" s="16">
        <f>SUMIFS(FCA_Capacity_Credits!ED$6:ED$118,FCA_Capacity_Credits!$D$6:$D$118,SUMMARY!$D$10)</f>
        <v>-15469.286940004324</v>
      </c>
      <c r="EE10" s="16">
        <f>SUMIFS(FCA_Capacity_Credits!EE$6:EE$118,FCA_Capacity_Credits!$D$6:$D$118,SUMMARY!$D$10)</f>
        <v>-15469.286940004324</v>
      </c>
      <c r="EF10" s="16">
        <f>SUMIFS(FCA_Capacity_Credits!EF$6:EF$118,FCA_Capacity_Credits!$D$6:$D$118,SUMMARY!$D$10)</f>
        <v>-15469.286940004324</v>
      </c>
      <c r="EG10" s="16">
        <f>SUMIFS(FCA_Capacity_Credits!EG$6:EG$118,FCA_Capacity_Credits!$D$6:$D$118,SUMMARY!$D$10)</f>
        <v>-15469.286940004324</v>
      </c>
      <c r="EH10" s="16">
        <f>SUMIFS(FCA_Capacity_Credits!EH$6:EH$118,FCA_Capacity_Credits!$D$6:$D$118,SUMMARY!$D$10)</f>
        <v>-15469.286940004324</v>
      </c>
      <c r="EI10" s="16">
        <f>SUMIFS(FCA_Capacity_Credits!EI$6:EI$118,FCA_Capacity_Credits!$D$6:$D$118,SUMMARY!$D$10)</f>
        <v>-15469.286940004324</v>
      </c>
      <c r="EJ10" s="16">
        <f>SUMIFS(FCA_Capacity_Credits!EJ$6:EJ$118,FCA_Capacity_Credits!$D$6:$D$118,SUMMARY!$D$10)</f>
        <v>-15469.286940004324</v>
      </c>
      <c r="EK10" s="16">
        <f>SUMIFS(FCA_Capacity_Credits!EK$6:EK$118,FCA_Capacity_Credits!$D$6:$D$118,SUMMARY!$D$10)</f>
        <v>-15469.286940004324</v>
      </c>
      <c r="EL10" s="16">
        <f>SUMIFS(FCA_Capacity_Credits!EL$6:EL$118,FCA_Capacity_Credits!$D$6:$D$118,SUMMARY!$D$10)</f>
        <v>-15933.365548204456</v>
      </c>
      <c r="EM10" s="16">
        <f>SUMIFS(FCA_Capacity_Credits!EM$6:EM$118,FCA_Capacity_Credits!$D$6:$D$118,SUMMARY!$D$10)</f>
        <v>-15933.365548204456</v>
      </c>
      <c r="EN10" s="16">
        <f>SUMIFS(FCA_Capacity_Credits!EN$6:EN$118,FCA_Capacity_Credits!$D$6:$D$118,SUMMARY!$D$10)</f>
        <v>-15933.365548204456</v>
      </c>
      <c r="EO10" s="16">
        <f>SUMIFS(FCA_Capacity_Credits!EO$6:EO$118,FCA_Capacity_Credits!$D$6:$D$118,SUMMARY!$D$10)</f>
        <v>-15933.365548204456</v>
      </c>
      <c r="EP10" s="16">
        <f>SUMIFS(FCA_Capacity_Credits!EP$6:EP$118,FCA_Capacity_Credits!$D$6:$D$118,SUMMARY!$D$10)</f>
        <v>-15933.365548204456</v>
      </c>
      <c r="EQ10" s="16">
        <f>SUMIFS(FCA_Capacity_Credits!EQ$6:EQ$118,FCA_Capacity_Credits!$D$6:$D$118,SUMMARY!$D$10)</f>
        <v>-15933.365548204456</v>
      </c>
      <c r="ER10" s="16">
        <f>SUMIFS(FCA_Capacity_Credits!ER$6:ER$118,FCA_Capacity_Credits!$D$6:$D$118,SUMMARY!$D$10)</f>
        <v>-15933.365548204456</v>
      </c>
      <c r="ES10" s="16">
        <f>SUMIFS(FCA_Capacity_Credits!ES$6:ES$118,FCA_Capacity_Credits!$D$6:$D$118,SUMMARY!$D$10)</f>
        <v>-15933.365548204456</v>
      </c>
      <c r="ET10" s="16">
        <f>SUMIFS(FCA_Capacity_Credits!ET$6:ET$118,FCA_Capacity_Credits!$D$6:$D$118,SUMMARY!$D$10)</f>
        <v>-15933.365548204456</v>
      </c>
      <c r="EU10" s="16">
        <f>SUMIFS(FCA_Capacity_Credits!EU$6:EU$118,FCA_Capacity_Credits!$D$6:$D$118,SUMMARY!$D$10)</f>
        <v>-15933.365548204456</v>
      </c>
      <c r="EV10" s="16">
        <f>SUMIFS(FCA_Capacity_Credits!EV$6:EV$118,FCA_Capacity_Credits!$D$6:$D$118,SUMMARY!$D$10)</f>
        <v>-15933.365548204456</v>
      </c>
      <c r="EW10" s="16">
        <f>SUMIFS(FCA_Capacity_Credits!EW$6:EW$118,FCA_Capacity_Credits!$D$6:$D$118,SUMMARY!$D$10)</f>
        <v>-15933.365548204456</v>
      </c>
      <c r="EX10" s="16">
        <f>SUMIFS(FCA_Capacity_Credits!EX$6:EX$118,FCA_Capacity_Credits!$D$6:$D$118,SUMMARY!$D$10)</f>
        <v>-16411.366514650585</v>
      </c>
      <c r="EY10" s="16">
        <f>SUMIFS(FCA_Capacity_Credits!EY$6:EY$118,FCA_Capacity_Credits!$D$6:$D$118,SUMMARY!$D$10)</f>
        <v>-16411.366514650585</v>
      </c>
      <c r="EZ10" s="16">
        <f>SUMIFS(FCA_Capacity_Credits!EZ$6:EZ$118,FCA_Capacity_Credits!$D$6:$D$118,SUMMARY!$D$10)</f>
        <v>-16411.366514650585</v>
      </c>
      <c r="FA10" s="16">
        <f>SUMIFS(FCA_Capacity_Credits!FA$6:FA$118,FCA_Capacity_Credits!$D$6:$D$118,SUMMARY!$D$10)</f>
        <v>-16411.366514650585</v>
      </c>
      <c r="FB10" s="16">
        <f>SUMIFS(FCA_Capacity_Credits!FB$6:FB$118,FCA_Capacity_Credits!$D$6:$D$118,SUMMARY!$D$10)</f>
        <v>-16411.366514650585</v>
      </c>
      <c r="FC10" s="16">
        <f>SUMIFS(FCA_Capacity_Credits!FC$6:FC$118,FCA_Capacity_Credits!$D$6:$D$118,SUMMARY!$D$10)</f>
        <v>-16411.366514650585</v>
      </c>
      <c r="FD10" s="16">
        <f>SUMIFS(FCA_Capacity_Credits!FD$6:FD$118,FCA_Capacity_Credits!$D$6:$D$118,SUMMARY!$D$10)</f>
        <v>-16411.366514650585</v>
      </c>
      <c r="FE10" s="16">
        <f>SUMIFS(FCA_Capacity_Credits!FE$6:FE$118,FCA_Capacity_Credits!$D$6:$D$118,SUMMARY!$D$10)</f>
        <v>-16411.366514650585</v>
      </c>
      <c r="FF10" s="16">
        <f>SUMIFS(FCA_Capacity_Credits!FF$6:FF$118,FCA_Capacity_Credits!$D$6:$D$118,SUMMARY!$D$10)</f>
        <v>-16411.366514650585</v>
      </c>
      <c r="FG10" s="16">
        <f>SUMIFS(FCA_Capacity_Credits!FG$6:FG$118,FCA_Capacity_Credits!$D$6:$D$118,SUMMARY!$D$10)</f>
        <v>-16411.366514650585</v>
      </c>
      <c r="FH10" s="16">
        <f>SUMIFS(FCA_Capacity_Credits!FH$6:FH$118,FCA_Capacity_Credits!$D$6:$D$118,SUMMARY!$D$10)</f>
        <v>-16411.366514650585</v>
      </c>
      <c r="FI10" s="16">
        <f>SUMIFS(FCA_Capacity_Credits!FI$6:FI$118,FCA_Capacity_Credits!$D$6:$D$118,SUMMARY!$D$10)</f>
        <v>-16411.366514650585</v>
      </c>
      <c r="FJ10" s="16">
        <f>SUMIFS(FCA_Capacity_Credits!FJ$6:FJ$118,FCA_Capacity_Credits!$D$6:$D$118,SUMMARY!$D$10)</f>
        <v>-16903.707510090106</v>
      </c>
      <c r="FK10" s="16">
        <f>SUMIFS(FCA_Capacity_Credits!FK$6:FK$118,FCA_Capacity_Credits!$D$6:$D$118,SUMMARY!$D$10)</f>
        <v>-16903.707510090106</v>
      </c>
      <c r="FL10" s="16">
        <f>SUMIFS(FCA_Capacity_Credits!FL$6:FL$118,FCA_Capacity_Credits!$D$6:$D$118,SUMMARY!$D$10)</f>
        <v>-16903.707510090106</v>
      </c>
      <c r="FM10" s="16">
        <f>SUMIFS(FCA_Capacity_Credits!FM$6:FM$118,FCA_Capacity_Credits!$D$6:$D$118,SUMMARY!$D$10)</f>
        <v>-16903.707510090106</v>
      </c>
      <c r="FN10" s="16">
        <f>SUMIFS(FCA_Capacity_Credits!FN$6:FN$118,FCA_Capacity_Credits!$D$6:$D$118,SUMMARY!$D$10)</f>
        <v>-16903.707510090106</v>
      </c>
      <c r="FO10" s="16">
        <f>SUMIFS(FCA_Capacity_Credits!FO$6:FO$118,FCA_Capacity_Credits!$D$6:$D$118,SUMMARY!$D$10)</f>
        <v>-16903.707510090106</v>
      </c>
      <c r="FP10" s="16">
        <f>SUMIFS(FCA_Capacity_Credits!FP$6:FP$118,FCA_Capacity_Credits!$D$6:$D$118,SUMMARY!$D$10)</f>
        <v>-16903.707510090106</v>
      </c>
      <c r="FQ10" s="16">
        <f>SUMIFS(FCA_Capacity_Credits!FQ$6:FQ$118,FCA_Capacity_Credits!$D$6:$D$118,SUMMARY!$D$10)</f>
        <v>-16903.707510090106</v>
      </c>
      <c r="FR10" s="16">
        <f>SUMIFS(FCA_Capacity_Credits!FR$6:FR$118,FCA_Capacity_Credits!$D$6:$D$118,SUMMARY!$D$10)</f>
        <v>-16903.707510090106</v>
      </c>
      <c r="FS10" s="16">
        <f>SUMIFS(FCA_Capacity_Credits!FS$6:FS$118,FCA_Capacity_Credits!$D$6:$D$118,SUMMARY!$D$10)</f>
        <v>-16903.707510090106</v>
      </c>
      <c r="FT10" s="16">
        <f>SUMIFS(FCA_Capacity_Credits!FT$6:FT$118,FCA_Capacity_Credits!$D$6:$D$118,SUMMARY!$D$10)</f>
        <v>-16903.707510090106</v>
      </c>
      <c r="FU10" s="16">
        <f>SUMIFS(FCA_Capacity_Credits!FU$6:FU$118,FCA_Capacity_Credits!$D$6:$D$118,SUMMARY!$D$10)</f>
        <v>-16903.707510090106</v>
      </c>
      <c r="FV10" s="16">
        <f>SUMIFS(FCA_Capacity_Credits!FV$6:FV$118,FCA_Capacity_Credits!$D$6:$D$118,SUMMARY!$D$10)</f>
        <v>-17410.818735392812</v>
      </c>
      <c r="FW10" s="16">
        <f>SUMIFS(FCA_Capacity_Credits!FW$6:FW$118,FCA_Capacity_Credits!$D$6:$D$118,SUMMARY!$D$10)</f>
        <v>-17410.818735392812</v>
      </c>
      <c r="FX10" s="16">
        <f>SUMIFS(FCA_Capacity_Credits!FX$6:FX$118,FCA_Capacity_Credits!$D$6:$D$118,SUMMARY!$D$10)</f>
        <v>-17410.818735392812</v>
      </c>
      <c r="FY10" s="16">
        <f>SUMIFS(FCA_Capacity_Credits!FY$6:FY$118,FCA_Capacity_Credits!$D$6:$D$118,SUMMARY!$D$10)</f>
        <v>-17410.818735392812</v>
      </c>
      <c r="FZ10" s="16">
        <f>SUMIFS(FCA_Capacity_Credits!FZ$6:FZ$118,FCA_Capacity_Credits!$D$6:$D$118,SUMMARY!$D$10)</f>
        <v>-17410.818735392812</v>
      </c>
      <c r="GA10" s="16">
        <f>SUMIFS(FCA_Capacity_Credits!GA$6:GA$118,FCA_Capacity_Credits!$D$6:$D$118,SUMMARY!$D$10)</f>
        <v>-17410.818735392812</v>
      </c>
      <c r="GB10" s="16">
        <f>SUMIFS(FCA_Capacity_Credits!GB$6:GB$118,FCA_Capacity_Credits!$D$6:$D$118,SUMMARY!$D$10)</f>
        <v>-17410.818735392812</v>
      </c>
      <c r="GC10" s="16">
        <f>SUMIFS(FCA_Capacity_Credits!GC$6:GC$118,FCA_Capacity_Credits!$D$6:$D$118,SUMMARY!$D$10)</f>
        <v>-17410.818735392812</v>
      </c>
      <c r="GD10" s="16">
        <f>SUMIFS(FCA_Capacity_Credits!GD$6:GD$118,FCA_Capacity_Credits!$D$6:$D$118,SUMMARY!$D$10)</f>
        <v>-17410.818735392812</v>
      </c>
      <c r="GE10" s="16">
        <f>SUMIFS(FCA_Capacity_Credits!GE$6:GE$118,FCA_Capacity_Credits!$D$6:$D$118,SUMMARY!$D$10)</f>
        <v>-17410.818735392812</v>
      </c>
      <c r="GF10" s="16">
        <f>SUMIFS(FCA_Capacity_Credits!GF$6:GF$118,FCA_Capacity_Credits!$D$6:$D$118,SUMMARY!$D$10)</f>
        <v>-17410.818735392812</v>
      </c>
      <c r="GG10" s="16">
        <f>SUMIFS(FCA_Capacity_Credits!GG$6:GG$118,FCA_Capacity_Credits!$D$6:$D$118,SUMMARY!$D$10)</f>
        <v>-17410.818735392812</v>
      </c>
      <c r="GH10" s="16">
        <f>SUMIFS(FCA_Capacity_Credits!GH$6:GH$118,FCA_Capacity_Credits!$D$6:$D$118,SUMMARY!$D$10)</f>
        <v>-17933.143297454593</v>
      </c>
      <c r="GI10" s="16">
        <f>SUMIFS(FCA_Capacity_Credits!GI$6:GI$118,FCA_Capacity_Credits!$D$6:$D$118,SUMMARY!$D$10)</f>
        <v>-17933.143297454593</v>
      </c>
      <c r="GJ10" s="16">
        <f>SUMIFS(FCA_Capacity_Credits!GJ$6:GJ$118,FCA_Capacity_Credits!$D$6:$D$118,SUMMARY!$D$10)</f>
        <v>-17933.143297454593</v>
      </c>
      <c r="GK10" s="16">
        <f>SUMIFS(FCA_Capacity_Credits!GK$6:GK$118,FCA_Capacity_Credits!$D$6:$D$118,SUMMARY!$D$10)</f>
        <v>-17933.143297454593</v>
      </c>
      <c r="GL10" s="16">
        <f>SUMIFS(FCA_Capacity_Credits!GL$6:GL$118,FCA_Capacity_Credits!$D$6:$D$118,SUMMARY!$D$10)</f>
        <v>-17933.143297454593</v>
      </c>
      <c r="GM10" s="16">
        <f>SUMIFS(FCA_Capacity_Credits!GM$6:GM$118,FCA_Capacity_Credits!$D$6:$D$118,SUMMARY!$D$10)</f>
        <v>-17933.143297454593</v>
      </c>
      <c r="GN10" s="16">
        <f>SUMIFS(FCA_Capacity_Credits!GN$6:GN$118,FCA_Capacity_Credits!$D$6:$D$118,SUMMARY!$D$10)</f>
        <v>-17933.143297454593</v>
      </c>
      <c r="GO10" s="16">
        <f>SUMIFS(FCA_Capacity_Credits!GO$6:GO$118,FCA_Capacity_Credits!$D$6:$D$118,SUMMARY!$D$10)</f>
        <v>-17933.143297454593</v>
      </c>
      <c r="GP10" s="16">
        <f>SUMIFS(FCA_Capacity_Credits!GP$6:GP$118,FCA_Capacity_Credits!$D$6:$D$118,SUMMARY!$D$10)</f>
        <v>-17933.143297454593</v>
      </c>
      <c r="GQ10" s="16">
        <f>SUMIFS(FCA_Capacity_Credits!GQ$6:GQ$118,FCA_Capacity_Credits!$D$6:$D$118,SUMMARY!$D$10)</f>
        <v>-17933.143297454593</v>
      </c>
      <c r="GR10" s="16">
        <f>SUMIFS(FCA_Capacity_Credits!GR$6:GR$118,FCA_Capacity_Credits!$D$6:$D$118,SUMMARY!$D$10)</f>
        <v>-17933.143297454593</v>
      </c>
      <c r="GS10" s="16">
        <f>SUMIFS(FCA_Capacity_Credits!GS$6:GS$118,FCA_Capacity_Credits!$D$6:$D$118,SUMMARY!$D$10)</f>
        <v>-17933.143297454593</v>
      </c>
      <c r="GT10" s="16">
        <f>SUMIFS(FCA_Capacity_Credits!GT$6:GT$118,FCA_Capacity_Credits!$D$6:$D$118,SUMMARY!$D$10)</f>
        <v>-18471.137596378234</v>
      </c>
      <c r="GU10" s="16">
        <f>SUMIFS(FCA_Capacity_Credits!GU$6:GU$118,FCA_Capacity_Credits!$D$6:$D$118,SUMMARY!$D$10)</f>
        <v>-18471.137596378234</v>
      </c>
      <c r="GV10" s="16">
        <f>SUMIFS(FCA_Capacity_Credits!GV$6:GV$118,FCA_Capacity_Credits!$D$6:$D$118,SUMMARY!$D$10)</f>
        <v>-18471.137596378234</v>
      </c>
      <c r="GW10" s="16">
        <f>SUMIFS(FCA_Capacity_Credits!GW$6:GW$118,FCA_Capacity_Credits!$D$6:$D$118,SUMMARY!$D$10)</f>
        <v>-18471.137596378234</v>
      </c>
      <c r="GX10" s="16">
        <f>SUMIFS(FCA_Capacity_Credits!GX$6:GX$118,FCA_Capacity_Credits!$D$6:$D$118,SUMMARY!$D$10)</f>
        <v>-18471.137596378234</v>
      </c>
      <c r="GY10" s="16">
        <f>SUMIFS(FCA_Capacity_Credits!GY$6:GY$118,FCA_Capacity_Credits!$D$6:$D$118,SUMMARY!$D$10)</f>
        <v>-18471.137596378234</v>
      </c>
      <c r="GZ10" s="16">
        <f>SUMIFS(FCA_Capacity_Credits!GZ$6:GZ$118,FCA_Capacity_Credits!$D$6:$D$118,SUMMARY!$D$10)</f>
        <v>-18471.137596378234</v>
      </c>
      <c r="HA10" s="16">
        <f>SUMIFS(FCA_Capacity_Credits!HA$6:HA$118,FCA_Capacity_Credits!$D$6:$D$118,SUMMARY!$D$10)</f>
        <v>-18471.137596378234</v>
      </c>
      <c r="HB10" s="16">
        <f>SUMIFS(FCA_Capacity_Credits!HB$6:HB$118,FCA_Capacity_Credits!$D$6:$D$118,SUMMARY!$D$10)</f>
        <v>-18471.137596378234</v>
      </c>
      <c r="HC10" s="16">
        <f>SUMIFS(FCA_Capacity_Credits!HC$6:HC$118,FCA_Capacity_Credits!$D$6:$D$118,SUMMARY!$D$10)</f>
        <v>-18471.137596378234</v>
      </c>
      <c r="HD10" s="16">
        <f>SUMIFS(FCA_Capacity_Credits!HD$6:HD$118,FCA_Capacity_Credits!$D$6:$D$118,SUMMARY!$D$10)</f>
        <v>-18471.137596378234</v>
      </c>
      <c r="HE10" s="16">
        <f>SUMIFS(FCA_Capacity_Credits!HE$6:HE$118,FCA_Capacity_Credits!$D$6:$D$118,SUMMARY!$D$10)</f>
        <v>-18471.137596378234</v>
      </c>
      <c r="HF10" s="16">
        <f>SUMIFS(FCA_Capacity_Credits!HF$6:HF$118,FCA_Capacity_Credits!$D$6:$D$118,SUMMARY!$D$10)</f>
        <v>-19025.27172426958</v>
      </c>
      <c r="HG10" s="16">
        <f>SUMIFS(FCA_Capacity_Credits!HG$6:HG$118,FCA_Capacity_Credits!$D$6:$D$118,SUMMARY!$D$10)</f>
        <v>-19025.27172426958</v>
      </c>
      <c r="HH10" s="16">
        <f>SUMIFS(FCA_Capacity_Credits!HH$6:HH$118,FCA_Capacity_Credits!$D$6:$D$118,SUMMARY!$D$10)</f>
        <v>-19025.27172426958</v>
      </c>
      <c r="HI10" s="16">
        <f>SUMIFS(FCA_Capacity_Credits!HI$6:HI$118,FCA_Capacity_Credits!$D$6:$D$118,SUMMARY!$D$10)</f>
        <v>-19025.27172426958</v>
      </c>
      <c r="HJ10" s="16">
        <f>SUMIFS(FCA_Capacity_Credits!HJ$6:HJ$118,FCA_Capacity_Credits!$D$6:$D$118,SUMMARY!$D$10)</f>
        <v>-19025.27172426958</v>
      </c>
      <c r="HK10" s="16">
        <f>SUMIFS(FCA_Capacity_Credits!HK$6:HK$118,FCA_Capacity_Credits!$D$6:$D$118,SUMMARY!$D$10)</f>
        <v>-19025.27172426958</v>
      </c>
      <c r="HL10" s="16">
        <f>SUMIFS(FCA_Capacity_Credits!HL$6:HL$118,FCA_Capacity_Credits!$D$6:$D$118,SUMMARY!$D$10)</f>
        <v>-19025.27172426958</v>
      </c>
      <c r="HM10" s="16">
        <f>SUMIFS(FCA_Capacity_Credits!HM$6:HM$118,FCA_Capacity_Credits!$D$6:$D$118,SUMMARY!$D$10)</f>
        <v>-19025.27172426958</v>
      </c>
      <c r="HN10" s="16">
        <f>SUMIFS(FCA_Capacity_Credits!HN$6:HN$118,FCA_Capacity_Credits!$D$6:$D$118,SUMMARY!$D$10)</f>
        <v>-19025.27172426958</v>
      </c>
      <c r="HO10" s="16">
        <f>SUMIFS(FCA_Capacity_Credits!HO$6:HO$118,FCA_Capacity_Credits!$D$6:$D$118,SUMMARY!$D$10)</f>
        <v>-19025.27172426958</v>
      </c>
      <c r="HP10" s="16">
        <f>SUMIFS(FCA_Capacity_Credits!HP$6:HP$118,FCA_Capacity_Credits!$D$6:$D$118,SUMMARY!$D$10)</f>
        <v>-19025.27172426958</v>
      </c>
      <c r="HQ10" s="16">
        <f>SUMIFS(FCA_Capacity_Credits!HQ$6:HQ$118,FCA_Capacity_Credits!$D$6:$D$118,SUMMARY!$D$10)</f>
        <v>-19025.27172426958</v>
      </c>
      <c r="HR10" s="16">
        <f>SUMIFS(FCA_Capacity_Credits!HR$6:HR$118,FCA_Capacity_Credits!$D$6:$D$118,SUMMARY!$D$10)</f>
        <v>-19596.029875997665</v>
      </c>
      <c r="HS10" s="16">
        <f>SUMIFS(FCA_Capacity_Credits!HS$6:HS$118,FCA_Capacity_Credits!$D$6:$D$118,SUMMARY!$D$10)</f>
        <v>-19596.029875997665</v>
      </c>
      <c r="HT10" s="16">
        <f>SUMIFS(FCA_Capacity_Credits!HT$6:HT$118,FCA_Capacity_Credits!$D$6:$D$118,SUMMARY!$D$10)</f>
        <v>-19596.029875997665</v>
      </c>
      <c r="HU10" s="16">
        <f>SUMIFS(FCA_Capacity_Credits!HU$6:HU$118,FCA_Capacity_Credits!$D$6:$D$118,SUMMARY!$D$10)</f>
        <v>-19596.029875997665</v>
      </c>
      <c r="HV10" s="16">
        <f>SUMIFS(FCA_Capacity_Credits!HV$6:HV$118,FCA_Capacity_Credits!$D$6:$D$118,SUMMARY!$D$10)</f>
        <v>-19596.029875997665</v>
      </c>
      <c r="HW10" s="16">
        <f>SUMIFS(FCA_Capacity_Credits!HW$6:HW$118,FCA_Capacity_Credits!$D$6:$D$118,SUMMARY!$D$10)</f>
        <v>-19596.029875997665</v>
      </c>
      <c r="HX10" s="16">
        <f>SUMIFS(FCA_Capacity_Credits!HX$6:HX$118,FCA_Capacity_Credits!$D$6:$D$118,SUMMARY!$D$10)</f>
        <v>-19596.029875997665</v>
      </c>
      <c r="HY10" s="16">
        <f>SUMIFS(FCA_Capacity_Credits!HY$6:HY$118,FCA_Capacity_Credits!$D$6:$D$118,SUMMARY!$D$10)</f>
        <v>-19596.029875997665</v>
      </c>
      <c r="HZ10" s="16">
        <f>SUMIFS(FCA_Capacity_Credits!HZ$6:HZ$118,FCA_Capacity_Credits!$D$6:$D$118,SUMMARY!$D$10)</f>
        <v>-19596.029875997665</v>
      </c>
      <c r="IA10" s="16">
        <f>SUMIFS(FCA_Capacity_Credits!IA$6:IA$118,FCA_Capacity_Credits!$D$6:$D$118,SUMMARY!$D$10)</f>
        <v>-19596.029875997665</v>
      </c>
      <c r="IB10" s="16">
        <f>SUMIFS(FCA_Capacity_Credits!IB$6:IB$118,FCA_Capacity_Credits!$D$6:$D$118,SUMMARY!$D$10)</f>
        <v>-19596.029875997665</v>
      </c>
      <c r="IC10" s="16">
        <f>SUMIFS(FCA_Capacity_Credits!IC$6:IC$118,FCA_Capacity_Credits!$D$6:$D$118,SUMMARY!$D$10)</f>
        <v>-19596.029875997665</v>
      </c>
      <c r="ID10" s="16">
        <f>SUMIFS(FCA_Capacity_Credits!ID$6:ID$118,FCA_Capacity_Credits!$D$6:$D$118,SUMMARY!$D$10)</f>
        <v>-20183.910772277599</v>
      </c>
      <c r="IE10" s="16">
        <f>SUMIFS(FCA_Capacity_Credits!IE$6:IE$118,FCA_Capacity_Credits!$D$6:$D$118,SUMMARY!$D$10)</f>
        <v>-20183.910772277599</v>
      </c>
      <c r="IF10" s="16">
        <f>SUMIFS(FCA_Capacity_Credits!IF$6:IF$118,FCA_Capacity_Credits!$D$6:$D$118,SUMMARY!$D$10)</f>
        <v>-20183.910772277599</v>
      </c>
      <c r="IG10" s="16">
        <f>SUMIFS(FCA_Capacity_Credits!IG$6:IG$118,FCA_Capacity_Credits!$D$6:$D$118,SUMMARY!$D$10)</f>
        <v>-20183.910772277599</v>
      </c>
      <c r="IH10" s="16">
        <f>SUMIFS(FCA_Capacity_Credits!IH$6:IH$118,FCA_Capacity_Credits!$D$6:$D$118,SUMMARY!$D$10)</f>
        <v>-20183.910772277599</v>
      </c>
      <c r="II10" s="16">
        <f>SUMIFS(FCA_Capacity_Credits!II$6:II$118,FCA_Capacity_Credits!$D$6:$D$118,SUMMARY!$D$10)</f>
        <v>-20183.910772277599</v>
      </c>
      <c r="IJ10" s="16">
        <f>SUMIFS(FCA_Capacity_Credits!IJ$6:IJ$118,FCA_Capacity_Credits!$D$6:$D$118,SUMMARY!$D$10)</f>
        <v>-20183.910772277599</v>
      </c>
      <c r="IK10" s="16">
        <f>SUMIFS(FCA_Capacity_Credits!IK$6:IK$118,FCA_Capacity_Credits!$D$6:$D$118,SUMMARY!$D$10)</f>
        <v>-20183.910772277599</v>
      </c>
      <c r="IL10" s="16">
        <f>SUMIFS(FCA_Capacity_Credits!IL$6:IL$118,FCA_Capacity_Credits!$D$6:$D$118,SUMMARY!$D$10)</f>
        <v>-20183.910772277599</v>
      </c>
      <c r="IM10" s="16">
        <f>SUMIFS(FCA_Capacity_Credits!IM$6:IM$118,FCA_Capacity_Credits!$D$6:$D$118,SUMMARY!$D$10)</f>
        <v>-20183.910772277599</v>
      </c>
      <c r="IN10" s="16">
        <f>SUMIFS(FCA_Capacity_Credits!IN$6:IN$118,FCA_Capacity_Credits!$D$6:$D$118,SUMMARY!$D$10)</f>
        <v>-20183.910772277599</v>
      </c>
      <c r="IO10" s="16">
        <f>SUMIFS(FCA_Capacity_Credits!IO$6:IO$118,FCA_Capacity_Credits!$D$6:$D$118,SUMMARY!$D$10)</f>
        <v>-20183.910772277599</v>
      </c>
      <c r="IP10" s="16">
        <f>SUMIFS(FCA_Capacity_Credits!IP$6:IP$118,FCA_Capacity_Credits!$D$6:$D$118,SUMMARY!$D$10)</f>
        <v>-20789.428095445925</v>
      </c>
      <c r="IQ10" s="16">
        <f>SUMIFS(FCA_Capacity_Credits!IQ$6:IQ$118,FCA_Capacity_Credits!$D$6:$D$118,SUMMARY!$D$10)</f>
        <v>-20789.428095445925</v>
      </c>
      <c r="IR10" s="16">
        <f>SUMIFS(FCA_Capacity_Credits!IR$6:IR$118,FCA_Capacity_Credits!$D$6:$D$118,SUMMARY!$D$10)</f>
        <v>-20789.428095445925</v>
      </c>
      <c r="IS10" s="16">
        <f>SUMIFS(FCA_Capacity_Credits!IS$6:IS$118,FCA_Capacity_Credits!$D$6:$D$118,SUMMARY!$D$10)</f>
        <v>-20789.428095445925</v>
      </c>
      <c r="IT10" s="16">
        <f>SUMIFS(FCA_Capacity_Credits!IT$6:IT$118,FCA_Capacity_Credits!$D$6:$D$118,SUMMARY!$D$10)</f>
        <v>-20789.428095445925</v>
      </c>
      <c r="IU10" s="16">
        <f>SUMIFS(FCA_Capacity_Credits!IU$6:IU$118,FCA_Capacity_Credits!$D$6:$D$118,SUMMARY!$D$10)</f>
        <v>-20789.428095445925</v>
      </c>
      <c r="IV10" s="16">
        <f>SUMIFS(FCA_Capacity_Credits!IV$6:IV$118,FCA_Capacity_Credits!$D$6:$D$118,SUMMARY!$D$10)</f>
        <v>-20789.428095445925</v>
      </c>
      <c r="IW10" s="16">
        <f>SUMIFS(FCA_Capacity_Credits!IW$6:IW$118,FCA_Capacity_Credits!$D$6:$D$118,SUMMARY!$D$10)</f>
        <v>-20789.428095445925</v>
      </c>
      <c r="IX10" s="16">
        <f>SUMIFS(FCA_Capacity_Credits!IX$6:IX$118,FCA_Capacity_Credits!$D$6:$D$118,SUMMARY!$D$10)</f>
        <v>-20789.428095445925</v>
      </c>
      <c r="IY10" s="16">
        <f>SUMIFS(FCA_Capacity_Credits!IY$6:IY$118,FCA_Capacity_Credits!$D$6:$D$118,SUMMARY!$D$10)</f>
        <v>-20789.428095445925</v>
      </c>
      <c r="IZ10" s="16">
        <f>SUMIFS(FCA_Capacity_Credits!IZ$6:IZ$118,FCA_Capacity_Credits!$D$6:$D$118,SUMMARY!$D$10)</f>
        <v>-20789.428095445925</v>
      </c>
      <c r="JA10" s="16">
        <f>SUMIFS(FCA_Capacity_Credits!JA$6:JA$118,FCA_Capacity_Credits!$D$6:$D$118,SUMMARY!$D$10)</f>
        <v>-20789.428095445925</v>
      </c>
      <c r="JB10" s="16">
        <f>SUMIFS(FCA_Capacity_Credits!JB$6:JB$118,FCA_Capacity_Credits!$D$6:$D$118,SUMMARY!$D$10)</f>
        <v>-21413.110938309306</v>
      </c>
      <c r="JC10" s="16">
        <f>SUMIFS(FCA_Capacity_Credits!JC$6:JC$118,FCA_Capacity_Credits!$D$6:$D$118,SUMMARY!$D$10)</f>
        <v>-21413.110938309306</v>
      </c>
      <c r="JD10" s="16">
        <f>SUMIFS(FCA_Capacity_Credits!JD$6:JD$118,FCA_Capacity_Credits!$D$6:$D$118,SUMMARY!$D$10)</f>
        <v>-21413.110938309306</v>
      </c>
      <c r="JE10" s="16">
        <f>SUMIFS(FCA_Capacity_Credits!JE$6:JE$118,FCA_Capacity_Credits!$D$6:$D$118,SUMMARY!$D$10)</f>
        <v>-21413.110938309306</v>
      </c>
      <c r="JF10" s="16">
        <f>SUMIFS(FCA_Capacity_Credits!JF$6:JF$118,FCA_Capacity_Credits!$D$6:$D$118,SUMMARY!$D$10)</f>
        <v>-21413.110938309306</v>
      </c>
      <c r="JG10" s="16">
        <f>SUMIFS(FCA_Capacity_Credits!JG$6:JG$118,FCA_Capacity_Credits!$D$6:$D$118,SUMMARY!$D$10)</f>
        <v>-21413.110938309306</v>
      </c>
      <c r="JH10" s="16">
        <f>SUMIFS(FCA_Capacity_Credits!JH$6:JH$118,FCA_Capacity_Credits!$D$6:$D$118,SUMMARY!$D$10)</f>
        <v>-21413.110938309306</v>
      </c>
      <c r="JI10" s="16">
        <f>SUMIFS(FCA_Capacity_Credits!JI$6:JI$118,FCA_Capacity_Credits!$D$6:$D$118,SUMMARY!$D$10)</f>
        <v>-21413.110938309306</v>
      </c>
      <c r="JJ10" s="16">
        <f>SUMIFS(FCA_Capacity_Credits!JJ$6:JJ$118,FCA_Capacity_Credits!$D$6:$D$118,SUMMARY!$D$10)</f>
        <v>-21413.110938309306</v>
      </c>
      <c r="JK10" s="16">
        <f>SUMIFS(FCA_Capacity_Credits!JK$6:JK$118,FCA_Capacity_Credits!$D$6:$D$118,SUMMARY!$D$10)</f>
        <v>-21413.110938309306</v>
      </c>
      <c r="JL10" s="16">
        <f>SUMIFS(FCA_Capacity_Credits!JL$6:JL$118,FCA_Capacity_Credits!$D$6:$D$118,SUMMARY!$D$10)</f>
        <v>-21413.110938309306</v>
      </c>
      <c r="JM10" s="16">
        <f>SUMIFS(FCA_Capacity_Credits!JM$6:JM$118,FCA_Capacity_Credits!$D$6:$D$118,SUMMARY!$D$10)</f>
        <v>-21413.110938309306</v>
      </c>
      <c r="JN10" s="16">
        <f>SUMIFS(FCA_Capacity_Credits!JN$6:JN$118,FCA_Capacity_Credits!$D$6:$D$118,SUMMARY!$D$10)</f>
        <v>-22055.504266458585</v>
      </c>
      <c r="JO10" s="16">
        <f>SUMIFS(FCA_Capacity_Credits!JO$6:JO$118,FCA_Capacity_Credits!$D$6:$D$118,SUMMARY!$D$10)</f>
        <v>-22055.504266458585</v>
      </c>
      <c r="JP10" s="16">
        <f>SUMIFS(FCA_Capacity_Credits!JP$6:JP$118,FCA_Capacity_Credits!$D$6:$D$118,SUMMARY!$D$10)</f>
        <v>-22055.504266458585</v>
      </c>
      <c r="JQ10" s="16">
        <f>SUMIFS(FCA_Capacity_Credits!JQ$6:JQ$118,FCA_Capacity_Credits!$D$6:$D$118,SUMMARY!$D$10)</f>
        <v>-22055.504266458585</v>
      </c>
      <c r="JR10" s="16">
        <f>SUMIFS(FCA_Capacity_Credits!JR$6:JR$118,FCA_Capacity_Credits!$D$6:$D$118,SUMMARY!$D$10)</f>
        <v>-22055.504266458585</v>
      </c>
      <c r="JS10" s="16">
        <f>SUMIFS(FCA_Capacity_Credits!JS$6:JS$118,FCA_Capacity_Credits!$D$6:$D$118,SUMMARY!$D$10)</f>
        <v>-22055.504266458585</v>
      </c>
      <c r="JT10" s="16">
        <f>SUMIFS(FCA_Capacity_Credits!JT$6:JT$118,FCA_Capacity_Credits!$D$6:$D$118,SUMMARY!$D$10)</f>
        <v>-22055.504266458585</v>
      </c>
      <c r="JU10" s="16">
        <f>SUMIFS(FCA_Capacity_Credits!JU$6:JU$118,FCA_Capacity_Credits!$D$6:$D$118,SUMMARY!$D$10)</f>
        <v>-22055.504266458585</v>
      </c>
      <c r="JV10" s="16">
        <f>SUMIFS(FCA_Capacity_Credits!JV$6:JV$118,FCA_Capacity_Credits!$D$6:$D$118,SUMMARY!$D$10)</f>
        <v>-22055.504266458585</v>
      </c>
      <c r="JW10" s="16">
        <f>SUMIFS(FCA_Capacity_Credits!JW$6:JW$118,FCA_Capacity_Credits!$D$6:$D$118,SUMMARY!$D$10)</f>
        <v>-22055.504266458585</v>
      </c>
      <c r="JX10" s="16">
        <f>SUMIFS(FCA_Capacity_Credits!JX$6:JX$118,FCA_Capacity_Credits!$D$6:$D$118,SUMMARY!$D$10)</f>
        <v>-22055.504266458585</v>
      </c>
      <c r="JY10" s="16">
        <f>SUMIFS(FCA_Capacity_Credits!JY$6:JY$118,FCA_Capacity_Credits!$D$6:$D$118,SUMMARY!$D$10)</f>
        <v>-22055.504266458585</v>
      </c>
      <c r="JZ10" s="16">
        <f>SUMIFS(FCA_Capacity_Credits!JZ$6:JZ$118,FCA_Capacity_Credits!$D$6:$D$118,SUMMARY!$D$10)</f>
        <v>-22717.169394452343</v>
      </c>
      <c r="KA10" s="16">
        <f>SUMIFS(FCA_Capacity_Credits!KA$6:KA$118,FCA_Capacity_Credits!$D$6:$D$118,SUMMARY!$D$10)</f>
        <v>-22717.169394452343</v>
      </c>
      <c r="KB10" s="16">
        <f>SUMIFS(FCA_Capacity_Credits!KB$6:KB$118,FCA_Capacity_Credits!$D$6:$D$118,SUMMARY!$D$10)</f>
        <v>-22717.169394452343</v>
      </c>
      <c r="KC10" s="16">
        <f>SUMIFS(FCA_Capacity_Credits!KC$6:KC$118,FCA_Capacity_Credits!$D$6:$D$118,SUMMARY!$D$10)</f>
        <v>-22717.169394452343</v>
      </c>
      <c r="KD10" s="16">
        <f>SUMIFS(FCA_Capacity_Credits!KD$6:KD$118,FCA_Capacity_Credits!$D$6:$D$118,SUMMARY!$D$10)</f>
        <v>-22717.169394452343</v>
      </c>
      <c r="KE10" s="16">
        <f>SUMIFS(FCA_Capacity_Credits!KE$6:KE$118,FCA_Capacity_Credits!$D$6:$D$118,SUMMARY!$D$10)</f>
        <v>-22717.169394452343</v>
      </c>
      <c r="KF10" s="16">
        <f>SUMIFS(FCA_Capacity_Credits!KF$6:KF$118,FCA_Capacity_Credits!$D$6:$D$118,SUMMARY!$D$10)</f>
        <v>-22717.169394452343</v>
      </c>
      <c r="KG10" s="16">
        <f>SUMIFS(FCA_Capacity_Credits!KG$6:KG$118,FCA_Capacity_Credits!$D$6:$D$118,SUMMARY!$D$10)</f>
        <v>-22717.169394452343</v>
      </c>
      <c r="KH10" s="16">
        <f>SUMIFS(FCA_Capacity_Credits!KH$6:KH$118,FCA_Capacity_Credits!$D$6:$D$118,SUMMARY!$D$10)</f>
        <v>-22717.169394452343</v>
      </c>
      <c r="KI10" s="16">
        <f>SUMIFS(FCA_Capacity_Credits!KI$6:KI$118,FCA_Capacity_Credits!$D$6:$D$118,SUMMARY!$D$10)</f>
        <v>-22717.169394452343</v>
      </c>
      <c r="KJ10" s="16">
        <f>SUMIFS(FCA_Capacity_Credits!KJ$6:KJ$118,FCA_Capacity_Credits!$D$6:$D$118,SUMMARY!$D$10)</f>
        <v>-22717.169394452343</v>
      </c>
      <c r="KK10" s="16">
        <f>SUMIFS(FCA_Capacity_Credits!KK$6:KK$118,FCA_Capacity_Credits!$D$6:$D$118,SUMMARY!$D$10)</f>
        <v>-22717.169394452343</v>
      </c>
      <c r="KL10" s="16">
        <f>SUMIFS(FCA_Capacity_Credits!KL$6:KL$118,FCA_Capacity_Credits!$D$6:$D$118,SUMMARY!$D$10)</f>
        <v>-23398.684476285915</v>
      </c>
      <c r="KM10" s="16">
        <f>SUMIFS(FCA_Capacity_Credits!KM$6:KM$118,FCA_Capacity_Credits!$D$6:$D$118,SUMMARY!$D$10)</f>
        <v>-23398.684476285915</v>
      </c>
      <c r="KN10" s="16">
        <f>SUMIFS(FCA_Capacity_Credits!KN$6:KN$118,FCA_Capacity_Credits!$D$6:$D$118,SUMMARY!$D$10)</f>
        <v>-23398.684476285915</v>
      </c>
      <c r="KO10" s="16">
        <f>SUMIFS(FCA_Capacity_Credits!KO$6:KO$118,FCA_Capacity_Credits!$D$6:$D$118,SUMMARY!$D$10)</f>
        <v>-23398.684476285915</v>
      </c>
      <c r="KP10" s="16">
        <f>SUMIFS(FCA_Capacity_Credits!KP$6:KP$118,FCA_Capacity_Credits!$D$6:$D$118,SUMMARY!$D$10)</f>
        <v>-23398.684476285915</v>
      </c>
      <c r="KQ10" s="16">
        <f>SUMIFS(FCA_Capacity_Credits!KQ$6:KQ$118,FCA_Capacity_Credits!$D$6:$D$118,SUMMARY!$D$10)</f>
        <v>-23398.684476285915</v>
      </c>
      <c r="KR10" s="16">
        <f>SUMIFS(FCA_Capacity_Credits!KR$6:KR$118,FCA_Capacity_Credits!$D$6:$D$118,SUMMARY!$D$10)</f>
        <v>-23398.684476285915</v>
      </c>
      <c r="KS10" s="16">
        <f>SUMIFS(FCA_Capacity_Credits!KS$6:KS$118,FCA_Capacity_Credits!$D$6:$D$118,SUMMARY!$D$10)</f>
        <v>-23398.684476285915</v>
      </c>
      <c r="KT10" s="16">
        <f>SUMIFS(FCA_Capacity_Credits!KT$6:KT$118,FCA_Capacity_Credits!$D$6:$D$118,SUMMARY!$D$10)</f>
        <v>-23398.684476285915</v>
      </c>
      <c r="KU10" s="16">
        <f>SUMIFS(FCA_Capacity_Credits!KU$6:KU$118,FCA_Capacity_Credits!$D$6:$D$118,SUMMARY!$D$10)</f>
        <v>-23398.684476285915</v>
      </c>
      <c r="KV10" s="16">
        <f>SUMIFS(FCA_Capacity_Credits!KV$6:KV$118,FCA_Capacity_Credits!$D$6:$D$118,SUMMARY!$D$10)</f>
        <v>-23398.684476285915</v>
      </c>
      <c r="KW10" s="16">
        <f>SUMIFS(FCA_Capacity_Credits!KW$6:KW$118,FCA_Capacity_Credits!$D$6:$D$118,SUMMARY!$D$10)</f>
        <v>-23398.684476285915</v>
      </c>
      <c r="KX10" s="16">
        <f>SUMIFS(FCA_Capacity_Credits!KX$6:KX$118,FCA_Capacity_Credits!$D$6:$D$118,SUMMARY!$D$10)</f>
        <v>-24100.645010574488</v>
      </c>
      <c r="KY10" s="16">
        <f>SUMIFS(FCA_Capacity_Credits!KY$6:KY$118,FCA_Capacity_Credits!$D$6:$D$118,SUMMARY!$D$10)</f>
        <v>-24100.645010574488</v>
      </c>
      <c r="KZ10" s="16">
        <f>SUMIFS(FCA_Capacity_Credits!KZ$6:KZ$118,FCA_Capacity_Credits!$D$6:$D$118,SUMMARY!$D$10)</f>
        <v>-24100.645010574488</v>
      </c>
      <c r="LA10" s="16">
        <f>SUMIFS(FCA_Capacity_Credits!LA$6:LA$118,FCA_Capacity_Credits!$D$6:$D$118,SUMMARY!$D$10)</f>
        <v>-24100.645010574488</v>
      </c>
      <c r="LB10" s="16">
        <f>SUMIFS(FCA_Capacity_Credits!LB$6:LB$118,FCA_Capacity_Credits!$D$6:$D$118,SUMMARY!$D$10)</f>
        <v>-24100.645010574488</v>
      </c>
      <c r="LC10" s="16">
        <f>SUMIFS(FCA_Capacity_Credits!LC$6:LC$118,FCA_Capacity_Credits!$D$6:$D$118,SUMMARY!$D$10)</f>
        <v>-24100.645010574488</v>
      </c>
      <c r="LD10" s="16">
        <f>SUMIFS(FCA_Capacity_Credits!LD$6:LD$118,FCA_Capacity_Credits!$D$6:$D$118,SUMMARY!$D$10)</f>
        <v>-24100.645010574488</v>
      </c>
      <c r="LE10" s="16">
        <f>SUMIFS(FCA_Capacity_Credits!LE$6:LE$118,FCA_Capacity_Credits!$D$6:$D$118,SUMMARY!$D$10)</f>
        <v>-24100.645010574488</v>
      </c>
      <c r="LF10" s="16">
        <f>SUMIFS(FCA_Capacity_Credits!LF$6:LF$118,FCA_Capacity_Credits!$D$6:$D$118,SUMMARY!$D$10)</f>
        <v>-24100.645010574488</v>
      </c>
      <c r="LG10" s="16">
        <f>SUMIFS(FCA_Capacity_Credits!LG$6:LG$118,FCA_Capacity_Credits!$D$6:$D$118,SUMMARY!$D$10)</f>
        <v>-24100.645010574488</v>
      </c>
      <c r="LH10" s="16">
        <f>SUMIFS(FCA_Capacity_Credits!LH$6:LH$118,FCA_Capacity_Credits!$D$6:$D$118,SUMMARY!$D$10)</f>
        <v>-24100.645010574488</v>
      </c>
      <c r="LI10" s="16">
        <f>SUMIFS(FCA_Capacity_Credits!LI$6:LI$118,FCA_Capacity_Credits!$D$6:$D$118,SUMMARY!$D$10)</f>
        <v>-24100.645010574488</v>
      </c>
      <c r="LJ10" s="16">
        <f>SUMIFS(FCA_Capacity_Credits!LJ$6:LJ$118,FCA_Capacity_Credits!$D$6:$D$118,SUMMARY!$D$10)</f>
        <v>-24823.664360891729</v>
      </c>
      <c r="LK10" s="16">
        <f>SUMIFS(FCA_Capacity_Credits!LK$6:LK$118,FCA_Capacity_Credits!$D$6:$D$118,SUMMARY!$D$10)</f>
        <v>-24823.664360891729</v>
      </c>
      <c r="LL10" s="16">
        <f>SUMIFS(FCA_Capacity_Credits!LL$6:LL$118,FCA_Capacity_Credits!$D$6:$D$118,SUMMARY!$D$10)</f>
        <v>-24823.664360891729</v>
      </c>
      <c r="LM10" s="16">
        <f>SUMIFS(FCA_Capacity_Credits!LM$6:LM$118,FCA_Capacity_Credits!$D$6:$D$118,SUMMARY!$D$10)</f>
        <v>-24823.664360891729</v>
      </c>
      <c r="LN10" s="16">
        <f>SUMIFS(FCA_Capacity_Credits!LN$6:LN$118,FCA_Capacity_Credits!$D$6:$D$118,SUMMARY!$D$10)</f>
        <v>-24823.664360891729</v>
      </c>
      <c r="LO10" s="16">
        <f>SUMIFS(FCA_Capacity_Credits!LO$6:LO$118,FCA_Capacity_Credits!$D$6:$D$118,SUMMARY!$D$10)</f>
        <v>-24823.664360891729</v>
      </c>
      <c r="LP10" s="16">
        <f>SUMIFS(FCA_Capacity_Credits!LP$6:LP$118,FCA_Capacity_Credits!$D$6:$D$118,SUMMARY!$D$10)</f>
        <v>-24823.664360891729</v>
      </c>
      <c r="LQ10" s="16">
        <f>SUMIFS(FCA_Capacity_Credits!LQ$6:LQ$118,FCA_Capacity_Credits!$D$6:$D$118,SUMMARY!$D$10)</f>
        <v>-24823.664360891729</v>
      </c>
      <c r="LR10" s="16">
        <f>SUMIFS(FCA_Capacity_Credits!LR$6:LR$118,FCA_Capacity_Credits!$D$6:$D$118,SUMMARY!$D$10)</f>
        <v>-24823.664360891729</v>
      </c>
      <c r="LS10" s="16">
        <f>SUMIFS(FCA_Capacity_Credits!LS$6:LS$118,FCA_Capacity_Credits!$D$6:$D$118,SUMMARY!$D$10)</f>
        <v>-24823.664360891729</v>
      </c>
      <c r="LT10" s="16">
        <f>SUMIFS(FCA_Capacity_Credits!LT$6:LT$118,FCA_Capacity_Credits!$D$6:$D$118,SUMMARY!$D$10)</f>
        <v>-24823.664360891729</v>
      </c>
      <c r="LU10" s="16">
        <f>SUMIFS(FCA_Capacity_Credits!LU$6:LU$118,FCA_Capacity_Credits!$D$6:$D$118,SUMMARY!$D$10)</f>
        <v>-24823.664360891729</v>
      </c>
      <c r="LV10" s="16">
        <f>SUMIFS(FCA_Capacity_Credits!LV$6:LV$118,FCA_Capacity_Credits!$D$6:$D$118,SUMMARY!$D$10)</f>
        <v>-25568.374291718479</v>
      </c>
      <c r="LW10" s="16">
        <f>SUMIFS(FCA_Capacity_Credits!LW$6:LW$118,FCA_Capacity_Credits!$D$6:$D$118,SUMMARY!$D$10)</f>
        <v>-25568.374291718479</v>
      </c>
      <c r="LX10" s="16">
        <f>SUMIFS(FCA_Capacity_Credits!LX$6:LX$118,FCA_Capacity_Credits!$D$6:$D$118,SUMMARY!$D$10)</f>
        <v>-25568.374291718479</v>
      </c>
      <c r="LY10" s="16">
        <f>SUMIFS(FCA_Capacity_Credits!LY$6:LY$118,FCA_Capacity_Credits!$D$6:$D$118,SUMMARY!$D$10)</f>
        <v>-25568.374291718479</v>
      </c>
      <c r="LZ10" s="16">
        <f>SUMIFS(FCA_Capacity_Credits!LZ$6:LZ$118,FCA_Capacity_Credits!$D$6:$D$118,SUMMARY!$D$10)</f>
        <v>-25568.374291718479</v>
      </c>
      <c r="MA10" s="16">
        <f>SUMIFS(FCA_Capacity_Credits!MA$6:MA$118,FCA_Capacity_Credits!$D$6:$D$118,SUMMARY!$D$10)</f>
        <v>-25568.374291718479</v>
      </c>
      <c r="MB10" s="16">
        <f>SUMIFS(FCA_Capacity_Credits!MB$6:MB$118,FCA_Capacity_Credits!$D$6:$D$118,SUMMARY!$D$10)</f>
        <v>-25568.374291718479</v>
      </c>
      <c r="MC10" s="16">
        <f>SUMIFS(FCA_Capacity_Credits!MC$6:MC$118,FCA_Capacity_Credits!$D$6:$D$118,SUMMARY!$D$10)</f>
        <v>-25568.374291718479</v>
      </c>
      <c r="MD10" s="16">
        <f>SUMIFS(FCA_Capacity_Credits!MD$6:MD$118,FCA_Capacity_Credits!$D$6:$D$118,SUMMARY!$D$10)</f>
        <v>-25568.374291718479</v>
      </c>
      <c r="ME10" s="16">
        <f>SUMIFS(FCA_Capacity_Credits!ME$6:ME$118,FCA_Capacity_Credits!$D$6:$D$118,SUMMARY!$D$10)</f>
        <v>-25568.374291718479</v>
      </c>
      <c r="MF10" s="16">
        <f>SUMIFS(FCA_Capacity_Credits!MF$6:MF$118,FCA_Capacity_Credits!$D$6:$D$118,SUMMARY!$D$10)</f>
        <v>-25568.374291718479</v>
      </c>
      <c r="MG10" s="16">
        <f>SUMIFS(FCA_Capacity_Credits!MG$6:MG$118,FCA_Capacity_Credits!$D$6:$D$118,SUMMARY!$D$10)</f>
        <v>-25568.374291718479</v>
      </c>
      <c r="MH10" s="16">
        <f>SUMIFS(FCA_Capacity_Credits!MH$6:MH$118,FCA_Capacity_Credits!$D$6:$D$118,SUMMARY!$D$10)</f>
        <v>-26335.425520470031</v>
      </c>
      <c r="MI10" s="16">
        <f>SUMIFS(FCA_Capacity_Credits!MI$6:MI$118,FCA_Capacity_Credits!$D$6:$D$118,SUMMARY!$D$10)</f>
        <v>-26335.425520470031</v>
      </c>
      <c r="MJ10" s="16">
        <f>SUMIFS(FCA_Capacity_Credits!MJ$6:MJ$118,FCA_Capacity_Credits!$D$6:$D$118,SUMMARY!$D$10)</f>
        <v>-26335.425520470031</v>
      </c>
      <c r="MK10" s="16">
        <f>SUMIFS(FCA_Capacity_Credits!MK$6:MK$118,FCA_Capacity_Credits!$D$6:$D$118,SUMMARY!$D$10)</f>
        <v>-26335.425520470031</v>
      </c>
      <c r="ML10" s="16">
        <f>SUMIFS(FCA_Capacity_Credits!ML$6:ML$118,FCA_Capacity_Credits!$D$6:$D$118,SUMMARY!$D$10)</f>
        <v>-26335.425520470031</v>
      </c>
      <c r="MM10" s="16">
        <f>SUMIFS(FCA_Capacity_Credits!MM$6:MM$118,FCA_Capacity_Credits!$D$6:$D$118,SUMMARY!$D$10)</f>
        <v>-26335.425520470031</v>
      </c>
      <c r="MN10" s="16">
        <f>SUMIFS(FCA_Capacity_Credits!MN$6:MN$118,FCA_Capacity_Credits!$D$6:$D$118,SUMMARY!$D$10)</f>
        <v>-26335.425520470031</v>
      </c>
      <c r="MO10" s="16">
        <f>SUMIFS(FCA_Capacity_Credits!MO$6:MO$118,FCA_Capacity_Credits!$D$6:$D$118,SUMMARY!$D$10)</f>
        <v>-26335.425520470031</v>
      </c>
      <c r="MP10" s="16">
        <f>SUMIFS(FCA_Capacity_Credits!MP$6:MP$118,FCA_Capacity_Credits!$D$6:$D$118,SUMMARY!$D$10)</f>
        <v>-26335.425520470031</v>
      </c>
      <c r="MQ10" s="16">
        <f>SUMIFS(FCA_Capacity_Credits!MQ$6:MQ$118,FCA_Capacity_Credits!$D$6:$D$118,SUMMARY!$D$10)</f>
        <v>-26335.425520470031</v>
      </c>
      <c r="MR10" s="16">
        <f>SUMIFS(FCA_Capacity_Credits!MR$6:MR$118,FCA_Capacity_Credits!$D$6:$D$118,SUMMARY!$D$10)</f>
        <v>-26335.425520470031</v>
      </c>
      <c r="MS10" s="16">
        <f>SUMIFS(FCA_Capacity_Credits!MS$6:MS$118,FCA_Capacity_Credits!$D$6:$D$118,SUMMARY!$D$10)</f>
        <v>-26335.425520470031</v>
      </c>
      <c r="MT10" s="16">
        <f>SUMIFS(FCA_Capacity_Credits!MT$6:MT$118,FCA_Capacity_Credits!$D$6:$D$118,SUMMARY!$D$10)</f>
        <v>-27125.488286084132</v>
      </c>
      <c r="MU10" s="16">
        <f>SUMIFS(FCA_Capacity_Credits!MU$6:MU$118,FCA_Capacity_Credits!$D$6:$D$118,SUMMARY!$D$10)</f>
        <v>-27125.488286084132</v>
      </c>
      <c r="MV10" s="16">
        <f>SUMIFS(FCA_Capacity_Credits!MV$6:MV$118,FCA_Capacity_Credits!$D$6:$D$118,SUMMARY!$D$10)</f>
        <v>-27125.488286084132</v>
      </c>
      <c r="MW10" s="16">
        <f>SUMIFS(FCA_Capacity_Credits!MW$6:MW$118,FCA_Capacity_Credits!$D$6:$D$118,SUMMARY!$D$10)</f>
        <v>-27125.488286084132</v>
      </c>
      <c r="MX10" s="16">
        <f>SUMIFS(FCA_Capacity_Credits!MX$6:MX$118,FCA_Capacity_Credits!$D$6:$D$118,SUMMARY!$D$10)</f>
        <v>-27125.488286084132</v>
      </c>
      <c r="MY10" s="16">
        <f>SUMIFS(FCA_Capacity_Credits!MY$6:MY$118,FCA_Capacity_Credits!$D$6:$D$118,SUMMARY!$D$10)</f>
        <v>-27125.488286084132</v>
      </c>
      <c r="MZ10" s="16">
        <f>SUMIFS(FCA_Capacity_Credits!MZ$6:MZ$118,FCA_Capacity_Credits!$D$6:$D$118,SUMMARY!$D$10)</f>
        <v>-27125.488286084132</v>
      </c>
      <c r="NA10" s="53"/>
      <c r="NB10" s="54" t="str">
        <f>+D10</f>
        <v>Capacity Credits ($)</v>
      </c>
      <c r="NC10" s="16" t="e">
        <f t="shared" ref="NC10:NV10" si="483">SUMIF($E$3:$IJ$3,NC$3,$E10:$IJ10)</f>
        <v>#VALUE!</v>
      </c>
      <c r="ND10" s="16">
        <f t="shared" si="483"/>
        <v>-344380.31231309066</v>
      </c>
      <c r="NE10" s="16">
        <f t="shared" si="483"/>
        <v>-310257.85549777263</v>
      </c>
      <c r="NF10" s="16">
        <f t="shared" si="483"/>
        <v>-146937.51511178969</v>
      </c>
      <c r="NG10" s="16">
        <f t="shared" si="483"/>
        <v>-85228.327929667721</v>
      </c>
      <c r="NH10" s="16">
        <f t="shared" si="483"/>
        <v>-105197.61225921214</v>
      </c>
      <c r="NI10" s="16">
        <f t="shared" si="483"/>
        <v>-133779.76528724996</v>
      </c>
      <c r="NJ10" s="16">
        <f t="shared" si="483"/>
        <v>-159261.62534196427</v>
      </c>
      <c r="NK10" s="16">
        <f t="shared" si="483"/>
        <v>-172851.9507044786</v>
      </c>
      <c r="NL10" s="16">
        <f t="shared" si="483"/>
        <v>-178037.50922561291</v>
      </c>
      <c r="NM10" s="16">
        <f t="shared" si="483"/>
        <v>-183378.63450238135</v>
      </c>
      <c r="NN10" s="16">
        <f t="shared" si="483"/>
        <v>-188879.99353745283</v>
      </c>
      <c r="NO10" s="16">
        <f t="shared" si="483"/>
        <v>-194546.39334357635</v>
      </c>
      <c r="NP10" s="16">
        <f t="shared" si="483"/>
        <v>-200382.7851438837</v>
      </c>
      <c r="NQ10" s="16">
        <f t="shared" si="483"/>
        <v>-206394.26869820026</v>
      </c>
      <c r="NR10" s="16">
        <f t="shared" si="483"/>
        <v>-212586.09675914625</v>
      </c>
      <c r="NS10" s="16">
        <f t="shared" si="483"/>
        <v>-218963.67966192053</v>
      </c>
      <c r="NT10" s="16">
        <f t="shared" si="483"/>
        <v>-225532.59005177824</v>
      </c>
      <c r="NU10" s="16">
        <f t="shared" si="483"/>
        <v>-232298.5677533315</v>
      </c>
      <c r="NV10" s="16">
        <f t="shared" si="483"/>
        <v>-239267.52478593148</v>
      </c>
      <c r="NW10" s="16">
        <f t="shared" ref="NW10:OF12" si="484">SUMIF($E$3:$IJ$3,NW$3,$E10:$IJ10)</f>
        <v>0</v>
      </c>
      <c r="NX10" s="16">
        <f t="shared" si="484"/>
        <v>0</v>
      </c>
      <c r="NY10" s="16">
        <f t="shared" si="484"/>
        <v>0</v>
      </c>
      <c r="NZ10" s="16">
        <f t="shared" si="484"/>
        <v>0</v>
      </c>
      <c r="OA10" s="16">
        <f t="shared" si="484"/>
        <v>0</v>
      </c>
      <c r="OB10" s="16">
        <f t="shared" si="484"/>
        <v>0</v>
      </c>
      <c r="OC10" s="16">
        <f t="shared" si="484"/>
        <v>0</v>
      </c>
      <c r="OD10" s="16">
        <f t="shared" si="484"/>
        <v>0</v>
      </c>
      <c r="OE10" s="16">
        <f t="shared" si="484"/>
        <v>0</v>
      </c>
      <c r="OF10" s="16">
        <f t="shared" si="484"/>
        <v>0</v>
      </c>
      <c r="OG10" s="53"/>
      <c r="OH10" s="53"/>
      <c r="OI10" s="53"/>
      <c r="OJ10" s="53"/>
      <c r="OK10" s="53"/>
      <c r="OL10" s="53"/>
      <c r="OM10" s="53"/>
      <c r="ON10" s="53"/>
      <c r="OO10" s="53"/>
      <c r="OP10" s="53"/>
      <c r="OQ10" s="53"/>
      <c r="OR10" s="53"/>
      <c r="OS10" s="53"/>
      <c r="OT10" s="53"/>
      <c r="OU10" s="53"/>
      <c r="OV10" s="53"/>
      <c r="OW10" s="53"/>
      <c r="OX10" s="53"/>
      <c r="OY10" s="53"/>
      <c r="OZ10" s="53"/>
      <c r="PA10" s="53"/>
      <c r="PB10" s="53"/>
      <c r="PC10" s="53"/>
      <c r="PD10" s="53"/>
      <c r="PE10" s="53"/>
      <c r="PF10" s="53"/>
      <c r="PG10" s="53"/>
      <c r="PH10" s="53"/>
      <c r="PI10" s="53"/>
      <c r="PJ10" s="53"/>
      <c r="PK10" s="53"/>
      <c r="PL10" s="53"/>
      <c r="PM10" s="53"/>
      <c r="PN10" s="53"/>
      <c r="PO10" s="53"/>
      <c r="PP10" s="53"/>
      <c r="PQ10" s="53"/>
      <c r="PR10" s="53"/>
      <c r="PS10" s="53"/>
      <c r="PT10" s="53"/>
      <c r="PU10" s="53"/>
      <c r="PV10" s="53"/>
      <c r="PW10" s="53"/>
      <c r="PX10" s="53"/>
      <c r="PY10" s="53"/>
      <c r="PZ10" s="53"/>
      <c r="QA10" s="53"/>
      <c r="QB10" s="53"/>
      <c r="QC10" s="53"/>
      <c r="QD10" s="53"/>
      <c r="QE10" s="53"/>
      <c r="QF10" s="53"/>
      <c r="QG10" s="53"/>
      <c r="QH10" s="53"/>
      <c r="QI10" s="53"/>
      <c r="QJ10" s="53"/>
      <c r="QK10" s="53"/>
      <c r="QL10" s="53"/>
      <c r="QM10" s="53"/>
      <c r="QN10" s="53"/>
      <c r="QO10" s="53"/>
      <c r="QP10" s="53"/>
      <c r="QQ10" s="53"/>
      <c r="QR10" s="53"/>
      <c r="QS10" s="53"/>
      <c r="QT10" s="53"/>
      <c r="QU10" s="53"/>
      <c r="QV10" s="53"/>
      <c r="QW10" s="53"/>
      <c r="QX10" s="53"/>
      <c r="QY10" s="53"/>
      <c r="QZ10" s="53"/>
      <c r="RA10" s="53"/>
      <c r="RB10" s="53"/>
      <c r="RC10" s="53"/>
      <c r="RD10" s="53"/>
      <c r="RE10" s="53"/>
      <c r="RF10" s="53"/>
      <c r="RG10" s="53"/>
      <c r="RH10" s="53"/>
      <c r="RI10" s="53"/>
      <c r="RJ10" s="53"/>
      <c r="RK10" s="53"/>
      <c r="RL10" s="53"/>
      <c r="RM10" s="53"/>
      <c r="RN10" s="53"/>
      <c r="RO10" s="53"/>
      <c r="RP10" s="53"/>
      <c r="RQ10" s="53"/>
      <c r="RR10" s="53"/>
      <c r="RS10" s="53"/>
      <c r="RT10" s="53"/>
      <c r="RU10" s="53"/>
      <c r="RV10" s="53"/>
      <c r="RW10" s="53"/>
      <c r="RX10" s="53"/>
      <c r="RY10" s="53"/>
      <c r="RZ10" s="53"/>
      <c r="SA10" s="53"/>
      <c r="SB10" s="53"/>
      <c r="SC10" s="53"/>
      <c r="SD10" s="53"/>
      <c r="SE10" s="53"/>
      <c r="SF10" s="53"/>
      <c r="SG10" s="53"/>
      <c r="SH10" s="53"/>
      <c r="SI10" s="53"/>
      <c r="SJ10" s="53"/>
      <c r="SK10" s="53"/>
      <c r="SL10" s="53"/>
      <c r="SM10" s="53"/>
      <c r="SN10" s="53"/>
      <c r="SO10" s="53"/>
      <c r="SP10" s="53"/>
      <c r="SQ10" s="53"/>
      <c r="SR10" s="53"/>
      <c r="SS10" s="53"/>
      <c r="ST10" s="53"/>
      <c r="SU10" s="53"/>
      <c r="SV10" s="53"/>
      <c r="SW10" s="53"/>
      <c r="SX10" s="53"/>
      <c r="SY10" s="53"/>
      <c r="SZ10" s="53"/>
      <c r="TA10" s="53"/>
      <c r="TB10" s="53"/>
      <c r="TC10" s="53"/>
      <c r="TD10" s="53"/>
      <c r="TE10" s="53"/>
      <c r="TF10" s="53"/>
      <c r="TG10" s="53"/>
      <c r="TH10" s="53"/>
      <c r="TI10" s="53"/>
      <c r="TJ10" s="53"/>
      <c r="TK10" s="53"/>
      <c r="TL10" s="53"/>
      <c r="TM10" s="53"/>
      <c r="TN10" s="53"/>
      <c r="TO10" s="53"/>
      <c r="TP10" s="53"/>
      <c r="TQ10" s="53"/>
      <c r="TR10" s="53"/>
      <c r="TS10" s="53"/>
      <c r="TT10" s="53"/>
      <c r="TU10" s="53"/>
      <c r="TV10" s="53"/>
      <c r="TW10" s="53"/>
      <c r="TX10" s="53"/>
      <c r="TY10" s="53"/>
      <c r="TZ10" s="53"/>
      <c r="UA10" s="53"/>
      <c r="UB10" s="53"/>
      <c r="UC10" s="53"/>
      <c r="UD10" s="53"/>
      <c r="UE10" s="53"/>
      <c r="UF10" s="53"/>
      <c r="UG10" s="53"/>
      <c r="UH10" s="53"/>
      <c r="UI10" s="53"/>
      <c r="UJ10" s="53"/>
      <c r="UK10" s="53"/>
      <c r="UL10" s="53"/>
      <c r="UM10" s="53"/>
      <c r="UN10" s="53"/>
      <c r="UO10" s="53"/>
      <c r="UP10" s="53"/>
      <c r="UQ10" s="53"/>
      <c r="UR10" s="53"/>
      <c r="US10" s="53"/>
      <c r="UT10" s="53"/>
      <c r="UU10" s="53"/>
      <c r="UV10" s="53"/>
      <c r="UW10" s="53"/>
      <c r="UX10" s="53"/>
      <c r="UY10" s="53"/>
      <c r="UZ10" s="53"/>
      <c r="VA10" s="53"/>
      <c r="VB10" s="53"/>
      <c r="VC10" s="53"/>
      <c r="VD10" s="53"/>
      <c r="VE10" s="53"/>
      <c r="VF10" s="53"/>
      <c r="VG10" s="53"/>
      <c r="VH10" s="53"/>
      <c r="VI10" s="53"/>
      <c r="VJ10" s="53"/>
      <c r="VK10" s="53"/>
      <c r="VL10" s="53"/>
      <c r="VM10" s="53"/>
      <c r="VN10" s="53"/>
      <c r="VO10" s="53"/>
      <c r="VP10" s="53"/>
      <c r="VQ10" s="53"/>
      <c r="VR10" s="53"/>
      <c r="VS10" s="53"/>
      <c r="VT10" s="53"/>
      <c r="VU10" s="53"/>
      <c r="VV10" s="53"/>
      <c r="VW10" s="53"/>
      <c r="VX10" s="53"/>
      <c r="VY10" s="53"/>
      <c r="VZ10" s="53"/>
      <c r="WA10" s="53"/>
      <c r="WB10" s="53"/>
      <c r="WC10" s="53"/>
      <c r="WD10" s="53"/>
      <c r="WE10" s="53"/>
      <c r="WF10" s="53"/>
      <c r="WG10" s="53"/>
      <c r="WH10" s="53"/>
      <c r="WI10" s="53"/>
      <c r="WJ10" s="53"/>
      <c r="WK10" s="53"/>
      <c r="WL10" s="53"/>
      <c r="WM10" s="53"/>
      <c r="WN10" s="53"/>
      <c r="WO10" s="53"/>
      <c r="WP10" s="53"/>
      <c r="WQ10" s="53"/>
      <c r="WR10" s="53"/>
      <c r="WS10" s="53"/>
      <c r="WT10" s="53"/>
      <c r="WU10" s="53"/>
      <c r="WV10" s="53"/>
      <c r="WW10" s="53"/>
      <c r="WX10" s="53"/>
      <c r="WY10" s="53"/>
      <c r="WZ10" s="53"/>
      <c r="XA10" s="53"/>
      <c r="XB10" s="53"/>
      <c r="XC10" s="53"/>
      <c r="XD10" s="53"/>
      <c r="XE10" s="53"/>
      <c r="XF10" s="53"/>
      <c r="XG10" s="53"/>
      <c r="XH10" s="53"/>
      <c r="XI10" s="53"/>
      <c r="XJ10" s="53"/>
      <c r="XK10" s="53"/>
      <c r="XL10" s="53"/>
      <c r="XM10" s="53"/>
      <c r="XN10" s="53"/>
      <c r="XO10" s="53"/>
      <c r="XP10" s="53"/>
      <c r="XQ10" s="53"/>
      <c r="XR10" s="53"/>
      <c r="XS10" s="53"/>
      <c r="XT10" s="53"/>
      <c r="XU10" s="53"/>
      <c r="XV10" s="53"/>
      <c r="XW10" s="53"/>
      <c r="XX10" s="53"/>
      <c r="XY10" s="53"/>
      <c r="XZ10" s="53"/>
      <c r="YA10" s="53"/>
      <c r="YB10" s="53"/>
      <c r="YC10" s="53"/>
      <c r="YD10" s="53"/>
      <c r="YE10" s="53"/>
      <c r="YF10" s="53"/>
      <c r="YG10" s="53"/>
      <c r="YH10" s="53"/>
      <c r="YI10" s="53"/>
      <c r="YJ10" s="53"/>
      <c r="YK10" s="53"/>
      <c r="YL10" s="53"/>
      <c r="YM10" s="53"/>
      <c r="YN10" s="53"/>
      <c r="YO10" s="53"/>
      <c r="YP10" s="53"/>
      <c r="YQ10" s="53"/>
      <c r="YR10" s="53"/>
      <c r="YS10" s="53"/>
      <c r="YT10" s="53"/>
      <c r="YU10" s="53"/>
      <c r="YV10" s="53"/>
      <c r="YW10" s="53"/>
      <c r="YX10" s="53"/>
      <c r="YY10" s="53"/>
      <c r="YZ10" s="53"/>
      <c r="ZA10" s="53"/>
      <c r="ZB10" s="53"/>
      <c r="ZC10" s="53"/>
      <c r="ZD10" s="53"/>
      <c r="ZE10" s="53"/>
      <c r="ZF10" s="53"/>
      <c r="ZG10" s="53"/>
      <c r="ZH10" s="53"/>
      <c r="ZI10" s="53"/>
      <c r="ZJ10" s="53"/>
      <c r="ZK10" s="53"/>
      <c r="ZL10" s="53"/>
      <c r="ZM10" s="53"/>
      <c r="ZN10" s="53"/>
      <c r="ZO10" s="53"/>
      <c r="ZP10" s="53"/>
      <c r="ZQ10" s="53"/>
      <c r="ZR10" s="53"/>
      <c r="ZS10" s="53"/>
      <c r="ZT10" s="53"/>
      <c r="ZU10" s="53"/>
      <c r="ZV10" s="53"/>
      <c r="ZW10" s="53"/>
      <c r="ZX10" s="53"/>
      <c r="ZY10" s="53"/>
      <c r="ZZ10" s="53"/>
      <c r="AAA10" s="53"/>
      <c r="AAB10" s="53"/>
      <c r="AAC10" s="53"/>
      <c r="AAD10" s="53"/>
      <c r="AAE10" s="53"/>
      <c r="AAF10" s="53"/>
      <c r="AAG10" s="53"/>
      <c r="AAH10" s="53"/>
      <c r="AAI10" s="53"/>
      <c r="AAJ10" s="53"/>
      <c r="AAK10" s="53"/>
      <c r="AAL10" s="53"/>
      <c r="AAM10" s="53"/>
      <c r="AAN10" s="53"/>
      <c r="AAO10" s="53"/>
      <c r="AAP10" s="53"/>
      <c r="AAQ10" s="53"/>
      <c r="AAR10" s="53"/>
      <c r="AAS10" s="53"/>
      <c r="AAT10" s="53"/>
      <c r="AAU10" s="53"/>
      <c r="AAV10" s="53"/>
      <c r="AAW10" s="53"/>
      <c r="AAX10" s="53"/>
      <c r="AAY10" s="53"/>
      <c r="AAZ10" s="53"/>
      <c r="ABA10" s="53"/>
      <c r="ABB10" s="53"/>
      <c r="ABC10" s="53"/>
      <c r="ABD10" s="53"/>
      <c r="ABE10" s="53"/>
      <c r="ABF10" s="53"/>
      <c r="ABG10" s="53"/>
      <c r="ABH10" s="53"/>
      <c r="ABI10" s="53"/>
      <c r="ABJ10" s="53"/>
      <c r="ABK10" s="53"/>
      <c r="ABL10" s="53"/>
      <c r="ABM10" s="53"/>
      <c r="ABN10" s="53"/>
      <c r="ABO10" s="53"/>
      <c r="ABP10" s="53"/>
      <c r="ABQ10" s="53"/>
      <c r="ABR10" s="53"/>
      <c r="ABS10" s="53"/>
      <c r="ABT10" s="53"/>
      <c r="ABU10" s="53"/>
      <c r="ABV10" s="53"/>
      <c r="ABW10" s="53"/>
      <c r="ABX10" s="53"/>
      <c r="ABY10" s="53"/>
      <c r="ABZ10" s="53"/>
      <c r="ACA10" s="53"/>
      <c r="ACB10" s="53"/>
      <c r="ACC10" s="53"/>
      <c r="ACD10" s="53"/>
      <c r="ACE10" s="53"/>
      <c r="ACF10" s="53"/>
      <c r="ACG10" s="53"/>
      <c r="ACH10" s="53"/>
      <c r="ACI10" s="53"/>
      <c r="ACJ10" s="53"/>
      <c r="ACK10" s="53"/>
      <c r="ACL10" s="53"/>
      <c r="ACM10" s="53"/>
      <c r="ACN10" s="53"/>
      <c r="ACO10" s="53"/>
      <c r="ACP10" s="53"/>
      <c r="ACQ10" s="53"/>
      <c r="ACR10" s="53"/>
      <c r="ACS10" s="53"/>
      <c r="ACT10" s="53"/>
      <c r="ACU10" s="53"/>
      <c r="ACV10" s="53"/>
      <c r="ACW10" s="53"/>
      <c r="ACX10" s="53"/>
      <c r="ACY10" s="53"/>
      <c r="ACZ10" s="53"/>
      <c r="ADA10" s="53"/>
      <c r="ADB10" s="53"/>
      <c r="ADC10" s="53"/>
      <c r="ADD10" s="53"/>
      <c r="ADE10" s="53"/>
      <c r="ADF10" s="53"/>
      <c r="ADG10" s="53"/>
      <c r="ADH10" s="53"/>
      <c r="ADI10" s="53"/>
      <c r="ADJ10" s="53"/>
      <c r="ADK10" s="53"/>
      <c r="ADL10" s="53"/>
      <c r="ADM10" s="53"/>
      <c r="ADN10" s="53"/>
      <c r="ADO10" s="53"/>
      <c r="ADP10" s="53"/>
      <c r="ADQ10" s="53"/>
      <c r="ADR10" s="53"/>
      <c r="ADS10" s="53"/>
      <c r="ADT10" s="53"/>
      <c r="ADU10" s="53"/>
      <c r="ADV10" s="53"/>
      <c r="ADW10" s="53"/>
      <c r="ADX10" s="53"/>
      <c r="ADY10" s="53"/>
      <c r="ADZ10" s="53"/>
      <c r="AEA10" s="53"/>
      <c r="AEB10" s="53"/>
      <c r="AEC10" s="53"/>
      <c r="AED10" s="53"/>
      <c r="AEE10" s="53"/>
      <c r="AEF10" s="53"/>
      <c r="AEG10" s="53"/>
      <c r="AEH10" s="53"/>
      <c r="AEI10" s="53"/>
      <c r="AEJ10" s="53"/>
      <c r="AEK10" s="53"/>
      <c r="AEL10" s="53"/>
      <c r="AEM10" s="53"/>
      <c r="AEN10" s="53"/>
      <c r="AEO10" s="53"/>
      <c r="AEP10" s="53"/>
      <c r="AEQ10" s="53"/>
      <c r="AER10" s="53"/>
      <c r="AES10" s="53"/>
      <c r="AET10" s="53"/>
      <c r="AEU10" s="53"/>
      <c r="AEV10" s="53"/>
      <c r="AEW10" s="53"/>
      <c r="AEX10" s="53"/>
      <c r="AEY10" s="53"/>
      <c r="AEZ10" s="53"/>
      <c r="AFA10" s="53"/>
      <c r="AFB10" s="53"/>
      <c r="AFC10" s="53"/>
      <c r="AFD10" s="53"/>
      <c r="AFE10" s="53"/>
      <c r="AFF10" s="53"/>
      <c r="AFG10" s="53"/>
      <c r="AFH10" s="53"/>
      <c r="AFI10" s="53"/>
      <c r="AFJ10" s="53"/>
      <c r="AFK10" s="53"/>
      <c r="AFL10" s="53"/>
      <c r="AFM10" s="53"/>
      <c r="AFN10" s="53"/>
      <c r="AFO10" s="53"/>
      <c r="AFP10" s="53"/>
      <c r="AFQ10" s="53"/>
      <c r="AFR10" s="53"/>
      <c r="AFS10" s="53"/>
      <c r="AFT10" s="53"/>
      <c r="AFU10" s="53"/>
      <c r="AFV10" s="53"/>
      <c r="AFW10" s="53"/>
      <c r="AFX10" s="53"/>
      <c r="AFY10" s="53"/>
      <c r="AFZ10" s="53"/>
      <c r="AGA10" s="53"/>
      <c r="AGB10" s="53"/>
      <c r="AGC10" s="53"/>
      <c r="AGD10" s="53"/>
      <c r="AGE10" s="53"/>
      <c r="AGF10" s="53"/>
      <c r="AGG10" s="53"/>
      <c r="AGH10" s="53"/>
      <c r="AGI10" s="53"/>
      <c r="AGJ10" s="53"/>
      <c r="AGK10" s="53"/>
      <c r="AGL10" s="53"/>
      <c r="AGM10" s="53"/>
      <c r="AGN10" s="53"/>
      <c r="AGO10" s="53"/>
      <c r="AGP10" s="53"/>
      <c r="AGQ10" s="53"/>
      <c r="AGR10" s="53"/>
      <c r="AGS10" s="53"/>
      <c r="AGT10" s="53"/>
      <c r="AGU10" s="53"/>
      <c r="AGV10" s="53"/>
      <c r="AGW10" s="53"/>
      <c r="AGX10" s="53"/>
      <c r="AGY10" s="53"/>
      <c r="AGZ10" s="53"/>
      <c r="AHA10" s="53"/>
      <c r="AHB10" s="53"/>
      <c r="AHC10" s="53"/>
      <c r="AHD10" s="53"/>
      <c r="AHE10" s="53"/>
      <c r="AHF10" s="53"/>
      <c r="AHG10" s="53"/>
      <c r="AHH10" s="53"/>
      <c r="AHI10" s="53"/>
      <c r="AHJ10" s="53"/>
      <c r="AHK10" s="53"/>
      <c r="AHL10" s="53"/>
      <c r="AHM10" s="53"/>
      <c r="AHN10" s="53"/>
      <c r="AHO10" s="53"/>
      <c r="AHP10" s="53"/>
      <c r="AHQ10" s="53"/>
      <c r="AHR10" s="53"/>
      <c r="AHS10" s="53"/>
      <c r="AHT10" s="53"/>
      <c r="AHU10" s="53"/>
      <c r="AHV10" s="53"/>
      <c r="AHW10" s="53"/>
      <c r="AHX10" s="53"/>
      <c r="AHY10" s="53"/>
      <c r="AHZ10" s="53"/>
      <c r="AIA10" s="53"/>
      <c r="AIB10" s="53"/>
      <c r="AIC10" s="53"/>
      <c r="AID10" s="53"/>
      <c r="AIE10" s="53"/>
      <c r="AIF10" s="53"/>
      <c r="AIG10" s="53"/>
      <c r="AIH10" s="53"/>
      <c r="AII10" s="53"/>
      <c r="AIJ10" s="53"/>
      <c r="AIK10" s="53"/>
      <c r="AIL10" s="53"/>
      <c r="AIM10" s="53"/>
      <c r="AIN10" s="53"/>
      <c r="AIO10" s="53"/>
      <c r="AIP10" s="53"/>
      <c r="AIQ10" s="53"/>
      <c r="AIR10" s="53"/>
      <c r="AIS10" s="53"/>
      <c r="AIT10" s="53"/>
      <c r="AIU10" s="53"/>
      <c r="AIV10" s="53"/>
      <c r="AIW10" s="53"/>
      <c r="AIX10" s="53"/>
      <c r="AIY10" s="53"/>
      <c r="AIZ10" s="53"/>
      <c r="AJA10" s="53"/>
      <c r="AJB10" s="53"/>
      <c r="AJC10" s="53"/>
      <c r="AJD10" s="53"/>
      <c r="AJE10" s="53"/>
      <c r="AJF10" s="53"/>
      <c r="AJG10" s="53"/>
      <c r="AJH10" s="53"/>
      <c r="AJI10" s="53"/>
      <c r="AJJ10" s="53"/>
      <c r="AJK10" s="53"/>
      <c r="AJL10" s="53"/>
      <c r="AJM10" s="53"/>
      <c r="AJN10" s="53"/>
      <c r="AJO10" s="53"/>
      <c r="AJP10" s="53"/>
      <c r="AJQ10" s="53"/>
      <c r="AJR10" s="53"/>
      <c r="AJS10" s="53"/>
      <c r="AJT10" s="53"/>
      <c r="AJU10" s="53"/>
      <c r="AJV10" s="53"/>
      <c r="AJW10" s="53"/>
      <c r="AJX10" s="53"/>
      <c r="AJY10" s="53"/>
      <c r="AJZ10" s="53"/>
      <c r="AKA10" s="53"/>
      <c r="AKB10" s="53"/>
      <c r="AKC10" s="53"/>
      <c r="AKD10" s="53"/>
      <c r="AKE10" s="53"/>
      <c r="AKF10" s="53"/>
      <c r="AKG10" s="53"/>
      <c r="AKH10" s="53"/>
      <c r="AKI10" s="53"/>
      <c r="AKJ10" s="53"/>
      <c r="AKK10" s="53"/>
      <c r="AKL10" s="53"/>
      <c r="AKM10" s="53"/>
      <c r="AKN10" s="53"/>
      <c r="AKO10" s="53"/>
      <c r="AKP10" s="53"/>
      <c r="AKQ10" s="53"/>
      <c r="AKR10" s="53"/>
      <c r="AKS10" s="53"/>
      <c r="AKT10" s="53"/>
      <c r="AKU10" s="53"/>
      <c r="AKV10" s="53"/>
      <c r="AKW10" s="53"/>
      <c r="AKX10" s="53"/>
      <c r="AKY10" s="53"/>
      <c r="AKZ10" s="53"/>
      <c r="ALA10" s="53"/>
      <c r="ALB10" s="53"/>
      <c r="ALC10" s="53"/>
      <c r="ALD10" s="53"/>
      <c r="ALE10" s="53"/>
      <c r="ALF10" s="53"/>
      <c r="ALG10" s="53"/>
      <c r="ALH10" s="53"/>
      <c r="ALI10" s="53"/>
      <c r="ALJ10" s="53"/>
      <c r="ALK10" s="53"/>
      <c r="ALL10" s="53"/>
      <c r="ALM10" s="53"/>
      <c r="ALN10" s="53"/>
      <c r="ALO10" s="53"/>
      <c r="ALP10" s="53"/>
      <c r="ALQ10" s="53"/>
      <c r="ALR10" s="53"/>
      <c r="ALS10" s="53"/>
      <c r="ALT10" s="53"/>
      <c r="ALU10" s="53"/>
      <c r="ALV10" s="53"/>
      <c r="ALW10" s="53"/>
      <c r="ALX10" s="53"/>
      <c r="ALY10" s="53"/>
      <c r="ALZ10" s="53"/>
      <c r="AMA10" s="53"/>
      <c r="AMB10" s="53"/>
      <c r="AMC10" s="53"/>
      <c r="AMD10" s="53"/>
      <c r="AME10" s="53"/>
      <c r="AMF10" s="53"/>
      <c r="AMG10" s="53"/>
      <c r="AMH10" s="53"/>
      <c r="AMI10" s="53"/>
      <c r="AMJ10" s="53"/>
      <c r="AMK10" s="53"/>
      <c r="AML10" s="53"/>
      <c r="AMM10" s="53"/>
      <c r="AMN10" s="53"/>
      <c r="AMO10" s="53"/>
      <c r="AMP10" s="53"/>
      <c r="AMQ10" s="53"/>
      <c r="AMR10" s="53"/>
      <c r="AMS10" s="53"/>
      <c r="AMT10" s="53"/>
      <c r="AMU10" s="53"/>
      <c r="AMV10" s="53"/>
      <c r="AMW10" s="53"/>
      <c r="AMX10" s="53"/>
      <c r="AMY10" s="53"/>
      <c r="AMZ10" s="53"/>
      <c r="ANA10" s="53"/>
      <c r="ANB10" s="53"/>
      <c r="ANC10" s="53"/>
      <c r="AND10" s="53"/>
      <c r="ANE10" s="53"/>
      <c r="ANF10" s="53"/>
      <c r="ANG10" s="53"/>
      <c r="ANH10" s="53"/>
      <c r="ANI10" s="53"/>
      <c r="ANJ10" s="53"/>
      <c r="ANK10" s="53"/>
      <c r="ANL10" s="53"/>
      <c r="ANM10" s="53"/>
      <c r="ANN10" s="53"/>
      <c r="ANO10" s="53"/>
      <c r="ANP10" s="53"/>
      <c r="ANQ10" s="53"/>
      <c r="ANR10" s="53"/>
      <c r="ANS10" s="53"/>
      <c r="ANT10" s="53"/>
      <c r="ANU10" s="53"/>
      <c r="ANV10" s="53"/>
      <c r="ANW10" s="53"/>
      <c r="ANX10" s="53"/>
      <c r="ANY10" s="53"/>
      <c r="ANZ10" s="53"/>
      <c r="AOA10" s="53"/>
      <c r="AOB10" s="53"/>
      <c r="AOC10" s="53"/>
      <c r="AOD10" s="53"/>
      <c r="AOE10" s="53"/>
      <c r="AOF10" s="53"/>
      <c r="AOG10" s="53"/>
      <c r="AOH10" s="53"/>
      <c r="AOI10" s="53"/>
      <c r="AOJ10" s="53"/>
      <c r="AOK10" s="53"/>
      <c r="AOL10" s="53"/>
      <c r="AOM10" s="53"/>
      <c r="AON10" s="53"/>
      <c r="AOO10" s="53"/>
      <c r="AOP10" s="53"/>
      <c r="AOQ10" s="53"/>
      <c r="AOR10" s="53"/>
      <c r="AOS10" s="53"/>
      <c r="AOT10" s="53"/>
      <c r="AOU10" s="53"/>
      <c r="AOV10" s="53"/>
      <c r="AOW10" s="53"/>
      <c r="AOX10" s="53"/>
      <c r="AOY10" s="53"/>
      <c r="AOZ10" s="53"/>
      <c r="APA10" s="53"/>
      <c r="APB10" s="53"/>
      <c r="APC10" s="53"/>
      <c r="APD10" s="53"/>
      <c r="APE10" s="53"/>
      <c r="APF10" s="53"/>
      <c r="APG10" s="53"/>
      <c r="APH10" s="53"/>
      <c r="API10" s="53"/>
      <c r="APJ10" s="53"/>
      <c r="APK10" s="53"/>
      <c r="APL10" s="53"/>
      <c r="APM10" s="53"/>
      <c r="APN10" s="53"/>
      <c r="APO10" s="53"/>
      <c r="APP10" s="53"/>
      <c r="APQ10" s="53"/>
      <c r="APR10" s="53"/>
      <c r="APS10" s="53"/>
      <c r="APT10" s="53"/>
      <c r="APU10" s="53"/>
      <c r="APV10" s="53"/>
      <c r="APW10" s="53"/>
      <c r="APX10" s="53"/>
      <c r="APY10" s="53"/>
      <c r="APZ10" s="53"/>
      <c r="AQA10" s="53"/>
      <c r="AQB10" s="53"/>
      <c r="AQC10" s="53"/>
      <c r="AQD10" s="53"/>
      <c r="AQE10" s="53"/>
      <c r="AQF10" s="53"/>
      <c r="AQG10" s="53"/>
      <c r="AQH10" s="53"/>
      <c r="AQI10" s="53"/>
      <c r="AQJ10" s="53"/>
      <c r="AQK10" s="53"/>
      <c r="AQL10" s="53"/>
      <c r="AQM10" s="53"/>
      <c r="AQN10" s="53"/>
      <c r="AQO10" s="53"/>
      <c r="AQP10" s="53"/>
      <c r="AQQ10" s="53"/>
      <c r="AQR10" s="53"/>
      <c r="AQS10" s="53"/>
      <c r="AQT10" s="53"/>
      <c r="AQU10" s="53"/>
      <c r="AQV10" s="53"/>
      <c r="AQW10" s="53"/>
      <c r="AQX10" s="53"/>
      <c r="AQY10" s="53"/>
      <c r="AQZ10" s="53"/>
      <c r="ARA10" s="53"/>
      <c r="ARB10" s="53"/>
      <c r="ARC10" s="53"/>
      <c r="ARD10" s="53"/>
      <c r="ARE10" s="53"/>
      <c r="ARF10" s="53"/>
      <c r="ARG10" s="53"/>
      <c r="ARH10" s="53"/>
      <c r="ARI10" s="53"/>
      <c r="ARJ10" s="53"/>
      <c r="ARK10" s="53"/>
      <c r="ARL10" s="53"/>
      <c r="ARM10" s="53"/>
      <c r="ARN10" s="53"/>
      <c r="ARO10" s="53"/>
      <c r="ARP10" s="53"/>
      <c r="ARQ10" s="53"/>
      <c r="ARR10" s="53"/>
      <c r="ARS10" s="53"/>
      <c r="ART10" s="53"/>
      <c r="ARU10" s="53"/>
      <c r="ARV10" s="53"/>
      <c r="ARW10" s="53"/>
      <c r="ARX10" s="53"/>
      <c r="ARY10" s="53"/>
      <c r="ARZ10" s="53"/>
      <c r="ASA10" s="53"/>
      <c r="ASB10" s="53"/>
      <c r="ASC10" s="53"/>
      <c r="ASD10" s="53"/>
      <c r="ASE10" s="53"/>
      <c r="ASF10" s="53"/>
      <c r="ASG10" s="53"/>
      <c r="ASH10" s="53"/>
      <c r="ASI10" s="53"/>
      <c r="ASJ10" s="53"/>
      <c r="ASK10" s="53"/>
      <c r="ASL10" s="53"/>
      <c r="ASM10" s="53"/>
      <c r="ASN10" s="53"/>
      <c r="ASO10" s="53"/>
      <c r="ASP10" s="53"/>
      <c r="ASQ10" s="53"/>
      <c r="ASR10" s="53"/>
      <c r="ASS10" s="53"/>
      <c r="AST10" s="53"/>
      <c r="ASU10" s="53"/>
      <c r="ASV10" s="53"/>
      <c r="ASW10" s="53"/>
      <c r="ASX10" s="53"/>
      <c r="ASY10" s="53"/>
      <c r="ASZ10" s="53"/>
      <c r="ATA10" s="53"/>
      <c r="ATB10" s="53"/>
      <c r="ATC10" s="53"/>
      <c r="ATD10" s="53"/>
      <c r="ATE10" s="53"/>
      <c r="ATF10" s="53"/>
      <c r="ATG10" s="53"/>
      <c r="ATH10" s="53"/>
      <c r="ATI10" s="53"/>
      <c r="ATJ10" s="53"/>
      <c r="ATK10" s="53"/>
      <c r="ATL10" s="53"/>
      <c r="ATM10" s="53"/>
      <c r="ATN10" s="53"/>
      <c r="ATO10" s="53"/>
      <c r="ATP10" s="53"/>
      <c r="ATQ10" s="53"/>
      <c r="ATR10" s="53"/>
      <c r="ATS10" s="53"/>
      <c r="ATT10" s="53"/>
      <c r="ATU10" s="53"/>
      <c r="ATV10" s="53"/>
      <c r="ATW10" s="53"/>
      <c r="ATX10" s="53"/>
      <c r="ATY10" s="53"/>
      <c r="ATZ10" s="53"/>
      <c r="AUA10" s="53"/>
      <c r="AUB10" s="53"/>
      <c r="AUC10" s="53"/>
      <c r="AUD10" s="53"/>
      <c r="AUE10" s="53"/>
      <c r="AUF10" s="53"/>
      <c r="AUG10" s="53"/>
      <c r="AUH10" s="53"/>
      <c r="AUI10" s="53"/>
      <c r="AUJ10" s="53"/>
      <c r="AUK10" s="53"/>
      <c r="AUL10" s="53"/>
      <c r="AUM10" s="53"/>
      <c r="AUN10" s="53"/>
      <c r="AUO10" s="53"/>
      <c r="AUP10" s="53"/>
      <c r="AUQ10" s="53"/>
      <c r="AUR10" s="53"/>
      <c r="AUS10" s="53"/>
      <c r="AUT10" s="53"/>
      <c r="AUU10" s="53"/>
      <c r="AUV10" s="53"/>
      <c r="AUW10" s="53"/>
      <c r="AUX10" s="53"/>
      <c r="AUY10" s="53"/>
      <c r="AUZ10" s="53"/>
      <c r="AVA10" s="53"/>
      <c r="AVB10" s="53"/>
      <c r="AVC10" s="53"/>
      <c r="AVD10" s="53"/>
      <c r="AVE10" s="53"/>
      <c r="AVF10" s="53"/>
      <c r="AVG10" s="53"/>
      <c r="AVH10" s="53"/>
      <c r="AVI10" s="53"/>
      <c r="AVJ10" s="53"/>
      <c r="AVK10" s="53"/>
      <c r="AVL10" s="53"/>
      <c r="AVM10" s="53"/>
      <c r="AVN10" s="53"/>
      <c r="AVO10" s="53"/>
      <c r="AVP10" s="53"/>
      <c r="AVQ10" s="53"/>
      <c r="AVR10" s="53"/>
      <c r="AVS10" s="53"/>
      <c r="AVT10" s="53"/>
      <c r="AVU10" s="53"/>
      <c r="AVV10" s="53"/>
      <c r="AVW10" s="53"/>
      <c r="AVX10" s="53"/>
      <c r="AVY10" s="53"/>
      <c r="AVZ10" s="53"/>
      <c r="AWA10" s="53"/>
      <c r="AWB10" s="53"/>
      <c r="AWC10" s="53"/>
      <c r="AWD10" s="53"/>
      <c r="AWE10" s="53"/>
      <c r="AWF10" s="53"/>
      <c r="AWG10" s="53"/>
      <c r="AWH10" s="53"/>
      <c r="AWI10" s="53"/>
      <c r="AWJ10" s="53"/>
      <c r="AWK10" s="53"/>
      <c r="AWL10" s="53"/>
      <c r="AWM10" s="53"/>
      <c r="AWN10" s="53"/>
      <c r="AWO10" s="53"/>
      <c r="AWP10" s="53"/>
      <c r="AWQ10" s="53"/>
      <c r="AWR10" s="53"/>
      <c r="AWS10" s="53"/>
      <c r="AWT10" s="53"/>
      <c r="AWU10" s="53"/>
      <c r="AWV10" s="53"/>
      <c r="AWW10" s="53"/>
      <c r="AWX10" s="53"/>
      <c r="AWY10" s="53"/>
      <c r="AWZ10" s="53"/>
      <c r="AXA10" s="53"/>
      <c r="AXB10" s="53"/>
      <c r="AXC10" s="53"/>
      <c r="AXD10" s="53"/>
      <c r="AXE10" s="53"/>
      <c r="AXF10" s="53"/>
      <c r="AXG10" s="53"/>
      <c r="AXH10" s="53"/>
      <c r="AXI10" s="53"/>
      <c r="AXJ10" s="53"/>
      <c r="AXK10" s="53"/>
      <c r="AXL10" s="53"/>
      <c r="AXM10" s="53"/>
      <c r="AXN10" s="53"/>
      <c r="AXO10" s="53"/>
      <c r="AXP10" s="53"/>
      <c r="AXQ10" s="53"/>
      <c r="AXR10" s="53"/>
      <c r="AXS10" s="53"/>
      <c r="AXT10" s="53"/>
      <c r="AXU10" s="53"/>
      <c r="AXV10" s="53"/>
      <c r="AXW10" s="53"/>
      <c r="AXX10" s="53"/>
      <c r="AXY10" s="53"/>
      <c r="AXZ10" s="53"/>
      <c r="AYA10" s="53"/>
      <c r="AYB10" s="53"/>
      <c r="AYC10" s="53"/>
      <c r="AYD10" s="53"/>
      <c r="AYE10" s="53"/>
      <c r="AYF10" s="53"/>
      <c r="AYG10" s="53"/>
      <c r="AYH10" s="53"/>
      <c r="AYI10" s="53"/>
      <c r="AYJ10" s="53"/>
      <c r="AYK10" s="53"/>
      <c r="AYL10" s="53"/>
      <c r="AYM10" s="53"/>
      <c r="AYN10" s="53"/>
      <c r="AYO10" s="53"/>
      <c r="AYP10" s="53"/>
      <c r="AYQ10" s="53"/>
      <c r="AYR10" s="53"/>
      <c r="AYS10" s="53"/>
      <c r="AYT10" s="53"/>
      <c r="AYU10" s="53"/>
      <c r="AYV10" s="53"/>
      <c r="AYW10" s="53"/>
      <c r="AYX10" s="53"/>
      <c r="AYY10" s="53"/>
      <c r="AYZ10" s="53"/>
      <c r="AZA10" s="53"/>
      <c r="AZB10" s="53"/>
      <c r="AZC10" s="53"/>
      <c r="AZD10" s="53"/>
      <c r="AZE10" s="53"/>
      <c r="AZF10" s="53"/>
      <c r="AZG10" s="53"/>
      <c r="AZH10" s="53"/>
      <c r="AZI10" s="53"/>
      <c r="AZJ10" s="53"/>
      <c r="AZK10" s="53"/>
      <c r="AZL10" s="53"/>
      <c r="AZM10" s="53"/>
      <c r="AZN10" s="53"/>
      <c r="AZO10" s="53"/>
      <c r="AZP10" s="53"/>
      <c r="AZQ10" s="53"/>
      <c r="AZR10" s="53"/>
      <c r="AZS10" s="53"/>
      <c r="AZT10" s="53"/>
      <c r="AZU10" s="53"/>
      <c r="AZV10" s="53"/>
      <c r="AZW10" s="53"/>
      <c r="AZX10" s="53"/>
      <c r="AZY10" s="53"/>
      <c r="AZZ10" s="53"/>
      <c r="BAA10" s="53"/>
      <c r="BAB10" s="53"/>
      <c r="BAC10" s="53"/>
      <c r="BAD10" s="53"/>
      <c r="BAE10" s="53"/>
      <c r="BAF10" s="53"/>
      <c r="BAG10" s="53"/>
      <c r="BAH10" s="53"/>
      <c r="BAI10" s="53"/>
      <c r="BAJ10" s="53"/>
      <c r="BAK10" s="53"/>
      <c r="BAL10" s="53"/>
      <c r="BAM10" s="53"/>
      <c r="BAN10" s="53"/>
      <c r="BAO10" s="53"/>
      <c r="BAP10" s="53"/>
      <c r="BAQ10" s="53"/>
      <c r="BAR10" s="53"/>
      <c r="BAS10" s="53"/>
      <c r="BAT10" s="53"/>
      <c r="BAU10" s="53"/>
      <c r="BAV10" s="53"/>
      <c r="BAW10" s="53"/>
      <c r="BAX10" s="53"/>
      <c r="BAY10" s="53"/>
      <c r="BAZ10" s="53"/>
      <c r="BBA10" s="53"/>
      <c r="BBB10" s="53"/>
      <c r="BBC10" s="53"/>
      <c r="BBD10" s="53"/>
      <c r="BBE10" s="53"/>
      <c r="BBF10" s="53"/>
      <c r="BBG10" s="53"/>
      <c r="BBH10" s="53"/>
      <c r="BBI10" s="53"/>
      <c r="BBJ10" s="53"/>
      <c r="BBK10" s="53"/>
      <c r="BBL10" s="53"/>
      <c r="BBM10" s="53"/>
      <c r="BBN10" s="53"/>
      <c r="BBO10" s="53"/>
      <c r="BBP10" s="53"/>
      <c r="BBQ10" s="53"/>
      <c r="BBR10" s="53"/>
      <c r="BBS10" s="53"/>
      <c r="BBT10" s="53"/>
      <c r="BBU10" s="53"/>
      <c r="BBV10" s="53"/>
      <c r="BBW10" s="53"/>
      <c r="BBX10" s="53"/>
      <c r="BBY10" s="53"/>
      <c r="BBZ10" s="53"/>
      <c r="BCA10" s="53"/>
      <c r="BCB10" s="53"/>
      <c r="BCC10" s="53"/>
      <c r="BCD10" s="53"/>
      <c r="BCE10" s="53"/>
      <c r="BCF10" s="53"/>
      <c r="BCG10" s="53"/>
      <c r="BCH10" s="53"/>
      <c r="BCI10" s="53"/>
      <c r="BCJ10" s="53"/>
      <c r="BCK10" s="53"/>
      <c r="BCL10" s="53"/>
      <c r="BCM10" s="53"/>
      <c r="BCN10" s="53"/>
      <c r="BCO10" s="53"/>
      <c r="BCP10" s="53"/>
      <c r="BCQ10" s="53"/>
      <c r="BCR10" s="53"/>
      <c r="BCS10" s="53"/>
      <c r="BCT10" s="53"/>
      <c r="BCU10" s="53"/>
      <c r="BCV10" s="53"/>
      <c r="BCW10" s="53"/>
      <c r="BCX10" s="53"/>
      <c r="BCY10" s="53"/>
      <c r="BCZ10" s="53"/>
      <c r="BDA10" s="53"/>
      <c r="BDB10" s="53"/>
      <c r="BDC10" s="53"/>
      <c r="BDD10" s="53"/>
      <c r="BDE10" s="53"/>
      <c r="BDF10" s="53"/>
      <c r="BDG10" s="53"/>
      <c r="BDH10" s="53"/>
      <c r="BDI10" s="53"/>
      <c r="BDJ10" s="53"/>
      <c r="BDK10" s="53"/>
      <c r="BDL10" s="53"/>
      <c r="BDM10" s="53"/>
      <c r="BDN10" s="53"/>
      <c r="BDO10" s="53"/>
      <c r="BDP10" s="53"/>
      <c r="BDQ10" s="53"/>
      <c r="BDR10" s="53"/>
      <c r="BDS10" s="53"/>
      <c r="BDT10" s="53"/>
      <c r="BDU10" s="53"/>
      <c r="BDV10" s="53"/>
      <c r="BDW10" s="53"/>
      <c r="BDX10" s="53"/>
      <c r="BDY10" s="53"/>
      <c r="BDZ10" s="53"/>
      <c r="BEA10" s="53"/>
      <c r="BEB10" s="53"/>
      <c r="BEC10" s="53"/>
      <c r="BED10" s="53"/>
      <c r="BEE10" s="53"/>
      <c r="BEF10" s="53"/>
      <c r="BEG10" s="53"/>
      <c r="BEH10" s="53"/>
      <c r="BEI10" s="53"/>
      <c r="BEJ10" s="53"/>
      <c r="BEK10" s="53"/>
      <c r="BEL10" s="53"/>
      <c r="BEM10" s="53"/>
      <c r="BEN10" s="53"/>
      <c r="BEO10" s="53"/>
      <c r="BEP10" s="53"/>
      <c r="BEQ10" s="53"/>
      <c r="BER10" s="53"/>
      <c r="BES10" s="53"/>
      <c r="BET10" s="53"/>
      <c r="BEU10" s="53"/>
      <c r="BEV10" s="53"/>
      <c r="BEW10" s="53"/>
      <c r="BEX10" s="53"/>
      <c r="BEY10" s="53"/>
      <c r="BEZ10" s="53"/>
      <c r="BFA10" s="53"/>
      <c r="BFB10" s="53"/>
      <c r="BFC10" s="53"/>
      <c r="BFD10" s="53"/>
      <c r="BFE10" s="53"/>
      <c r="BFF10" s="53"/>
      <c r="BFG10" s="53"/>
      <c r="BFH10" s="53"/>
      <c r="BFI10" s="53"/>
      <c r="BFJ10" s="53"/>
      <c r="BFK10" s="53"/>
      <c r="BFL10" s="53"/>
      <c r="BFM10" s="53"/>
      <c r="BFN10" s="53"/>
      <c r="BFO10" s="53"/>
      <c r="BFP10" s="53"/>
      <c r="BFQ10" s="53"/>
      <c r="BFR10" s="53"/>
      <c r="BFS10" s="53"/>
      <c r="BFT10" s="53"/>
      <c r="BFU10" s="53"/>
      <c r="BFV10" s="53"/>
      <c r="BFW10" s="53"/>
      <c r="BFX10" s="53"/>
      <c r="BFY10" s="53"/>
      <c r="BFZ10" s="53"/>
      <c r="BGA10" s="53"/>
      <c r="BGB10" s="53"/>
      <c r="BGC10" s="53"/>
      <c r="BGD10" s="53"/>
      <c r="BGE10" s="53"/>
      <c r="BGF10" s="53"/>
      <c r="BGG10" s="53"/>
      <c r="BGH10" s="53"/>
      <c r="BGI10" s="53"/>
      <c r="BGJ10" s="53"/>
      <c r="BGK10" s="53"/>
      <c r="BGL10" s="53"/>
      <c r="BGM10" s="53"/>
      <c r="BGN10" s="53"/>
      <c r="BGO10" s="53"/>
      <c r="BGP10" s="53"/>
      <c r="BGQ10" s="53"/>
      <c r="BGR10" s="53"/>
      <c r="BGS10" s="53"/>
      <c r="BGT10" s="53"/>
      <c r="BGU10" s="53"/>
      <c r="BGV10" s="53"/>
      <c r="BGW10" s="53"/>
      <c r="BGX10" s="53"/>
      <c r="BGY10" s="53"/>
      <c r="BGZ10" s="53"/>
      <c r="BHA10" s="53"/>
      <c r="BHB10" s="53"/>
      <c r="BHC10" s="53"/>
      <c r="BHD10" s="53"/>
      <c r="BHE10" s="53"/>
      <c r="BHF10" s="53"/>
      <c r="BHG10" s="53"/>
      <c r="BHH10" s="53"/>
      <c r="BHI10" s="53"/>
      <c r="BHJ10" s="53"/>
      <c r="BHK10" s="53"/>
      <c r="BHL10" s="53"/>
      <c r="BHM10" s="53"/>
      <c r="BHN10" s="53"/>
      <c r="BHO10" s="53"/>
      <c r="BHP10" s="53"/>
      <c r="BHQ10" s="53"/>
      <c r="BHR10" s="53"/>
      <c r="BHS10" s="53"/>
      <c r="BHT10" s="53"/>
      <c r="BHU10" s="53"/>
      <c r="BHV10" s="53"/>
      <c r="BHW10" s="53"/>
      <c r="BHX10" s="53"/>
      <c r="BHY10" s="53"/>
      <c r="BHZ10" s="53"/>
      <c r="BIA10" s="53"/>
      <c r="BIB10" s="53"/>
      <c r="BIC10" s="53"/>
      <c r="BID10" s="53"/>
      <c r="BIE10" s="53"/>
      <c r="BIF10" s="53"/>
      <c r="BIG10" s="53"/>
      <c r="BIH10" s="53"/>
      <c r="BII10" s="53"/>
      <c r="BIJ10" s="53"/>
      <c r="BIK10" s="53"/>
      <c r="BIL10" s="53"/>
      <c r="BIM10" s="53"/>
      <c r="BIN10" s="53"/>
      <c r="BIO10" s="53"/>
      <c r="BIP10" s="53"/>
      <c r="BIQ10" s="53"/>
      <c r="BIR10" s="53"/>
      <c r="BIS10" s="53"/>
      <c r="BIT10" s="53"/>
      <c r="BIU10" s="53"/>
      <c r="BIV10" s="53"/>
      <c r="BIW10" s="53"/>
      <c r="BIX10" s="53"/>
      <c r="BIY10" s="53"/>
      <c r="BIZ10" s="53"/>
      <c r="BJA10" s="53"/>
      <c r="BJB10" s="53"/>
      <c r="BJC10" s="53"/>
      <c r="BJD10" s="53"/>
      <c r="BJE10" s="53"/>
      <c r="BJF10" s="53"/>
      <c r="BJG10" s="53"/>
      <c r="BJH10" s="53"/>
      <c r="BJI10" s="53"/>
      <c r="BJJ10" s="53"/>
      <c r="BJK10" s="53"/>
      <c r="BJL10" s="53"/>
      <c r="BJM10" s="53"/>
      <c r="BJN10" s="53"/>
      <c r="BJO10" s="53"/>
      <c r="BJP10" s="53"/>
      <c r="BJQ10" s="53"/>
      <c r="BJR10" s="53"/>
      <c r="BJS10" s="53"/>
      <c r="BJT10" s="53"/>
      <c r="BJU10" s="53"/>
      <c r="BJV10" s="53"/>
      <c r="BJW10" s="53"/>
      <c r="BJX10" s="53"/>
      <c r="BJY10" s="53"/>
      <c r="BJZ10" s="53"/>
      <c r="BKA10" s="53"/>
      <c r="BKB10" s="53"/>
      <c r="BKC10" s="53"/>
      <c r="BKD10" s="53"/>
      <c r="BKE10" s="53"/>
      <c r="BKF10" s="53"/>
      <c r="BKG10" s="53"/>
      <c r="BKH10" s="53"/>
      <c r="BKI10" s="53"/>
      <c r="BKJ10" s="53"/>
      <c r="BKK10" s="53"/>
      <c r="BKL10" s="53"/>
      <c r="BKM10" s="53"/>
      <c r="BKN10" s="53"/>
      <c r="BKO10" s="53"/>
      <c r="BKP10" s="53"/>
      <c r="BKQ10" s="53"/>
      <c r="BKR10" s="53"/>
      <c r="BKS10" s="53"/>
      <c r="BKT10" s="53"/>
      <c r="BKU10" s="53"/>
      <c r="BKV10" s="53"/>
      <c r="BKW10" s="53"/>
      <c r="BKX10" s="53"/>
      <c r="BKY10" s="53"/>
      <c r="BKZ10" s="53"/>
      <c r="BLA10" s="53"/>
      <c r="BLB10" s="53"/>
      <c r="BLC10" s="53"/>
      <c r="BLD10" s="53"/>
      <c r="BLE10" s="53"/>
      <c r="BLF10" s="53"/>
      <c r="BLG10" s="53"/>
      <c r="BLH10" s="53"/>
      <c r="BLI10" s="53"/>
      <c r="BLJ10" s="53"/>
      <c r="BLK10" s="53"/>
      <c r="BLL10" s="53"/>
      <c r="BLM10" s="53"/>
      <c r="BLN10" s="53"/>
      <c r="BLO10" s="53"/>
      <c r="BLP10" s="53"/>
      <c r="BLQ10" s="53"/>
      <c r="BLR10" s="53"/>
      <c r="BLS10" s="53"/>
      <c r="BLT10" s="53"/>
      <c r="BLU10" s="53"/>
      <c r="BLV10" s="53"/>
      <c r="BLW10" s="53"/>
      <c r="BLX10" s="53"/>
      <c r="BLY10" s="53"/>
      <c r="BLZ10" s="53"/>
      <c r="BMA10" s="53"/>
      <c r="BMB10" s="53"/>
      <c r="BMC10" s="53"/>
      <c r="BMD10" s="53"/>
      <c r="BME10" s="53"/>
      <c r="BMF10" s="53"/>
      <c r="BMG10" s="53"/>
      <c r="BMH10" s="53"/>
      <c r="BMI10" s="53"/>
      <c r="BMJ10" s="53"/>
      <c r="BMK10" s="53"/>
      <c r="BML10" s="53"/>
      <c r="BMM10" s="53"/>
      <c r="BMN10" s="53"/>
      <c r="BMO10" s="53"/>
      <c r="BMP10" s="53"/>
      <c r="BMQ10" s="53"/>
      <c r="BMR10" s="53"/>
      <c r="BMS10" s="53"/>
      <c r="BMT10" s="53"/>
      <c r="BMU10" s="53"/>
      <c r="BMV10" s="53"/>
      <c r="BMW10" s="53"/>
      <c r="BMX10" s="53"/>
      <c r="BMY10" s="53"/>
      <c r="BMZ10" s="53"/>
      <c r="BNA10" s="53"/>
      <c r="BNB10" s="53"/>
      <c r="BNC10" s="53"/>
      <c r="BND10" s="53"/>
      <c r="BNE10" s="53"/>
      <c r="BNF10" s="53"/>
      <c r="BNG10" s="53"/>
      <c r="BNH10" s="53"/>
      <c r="BNI10" s="53"/>
      <c r="BNJ10" s="53"/>
      <c r="BNK10" s="53"/>
      <c r="BNL10" s="53"/>
      <c r="BNM10" s="53"/>
      <c r="BNN10" s="53"/>
      <c r="BNO10" s="53"/>
      <c r="BNP10" s="53"/>
      <c r="BNQ10" s="53"/>
      <c r="BNR10" s="53"/>
      <c r="BNS10" s="53"/>
      <c r="BNT10" s="53"/>
      <c r="BNU10" s="53"/>
      <c r="BNV10" s="53"/>
      <c r="BNW10" s="53"/>
      <c r="BNX10" s="53"/>
      <c r="BNY10" s="53"/>
      <c r="BNZ10" s="53"/>
      <c r="BOA10" s="53"/>
      <c r="BOB10" s="53"/>
      <c r="BOC10" s="53"/>
      <c r="BOD10" s="53"/>
      <c r="BOE10" s="53"/>
      <c r="BOF10" s="53"/>
      <c r="BOG10" s="53"/>
      <c r="BOH10" s="53"/>
      <c r="BOI10" s="53"/>
      <c r="BOJ10" s="53"/>
      <c r="BOK10" s="53"/>
      <c r="BOL10" s="53"/>
      <c r="BOM10" s="53"/>
      <c r="BON10" s="53"/>
      <c r="BOO10" s="53"/>
      <c r="BOP10" s="53"/>
      <c r="BOQ10" s="53"/>
      <c r="BOR10" s="53"/>
      <c r="BOS10" s="53"/>
      <c r="BOT10" s="53"/>
      <c r="BOU10" s="53"/>
      <c r="BOV10" s="53"/>
      <c r="BOW10" s="53"/>
      <c r="BOX10" s="53"/>
      <c r="BOY10" s="53"/>
      <c r="BOZ10" s="53"/>
      <c r="BPA10" s="53"/>
      <c r="BPB10" s="53"/>
      <c r="BPC10" s="53"/>
      <c r="BPD10" s="53"/>
      <c r="BPE10" s="53"/>
      <c r="BPF10" s="53"/>
      <c r="BPG10" s="53"/>
      <c r="BPH10" s="53"/>
      <c r="BPI10" s="53"/>
      <c r="BPJ10" s="53"/>
      <c r="BPK10" s="53"/>
      <c r="BPL10" s="53"/>
      <c r="BPM10" s="53"/>
      <c r="BPN10" s="53"/>
      <c r="BPO10" s="53"/>
      <c r="BPP10" s="53"/>
      <c r="BPQ10" s="53"/>
      <c r="BPR10" s="53"/>
      <c r="BPS10" s="53"/>
      <c r="BPT10" s="53"/>
      <c r="BPU10" s="53"/>
      <c r="BPV10" s="53"/>
      <c r="BPW10" s="53"/>
      <c r="BPX10" s="53"/>
      <c r="BPY10" s="53"/>
      <c r="BPZ10" s="53"/>
      <c r="BQA10" s="53"/>
      <c r="BQB10" s="53"/>
      <c r="BQC10" s="53"/>
      <c r="BQD10" s="53"/>
      <c r="BQE10" s="53"/>
      <c r="BQF10" s="53"/>
      <c r="BQG10" s="53"/>
      <c r="BQH10" s="53"/>
      <c r="BQI10" s="53"/>
      <c r="BQJ10" s="53"/>
      <c r="BQK10" s="53"/>
      <c r="BQL10" s="53"/>
      <c r="BQM10" s="53"/>
      <c r="BQN10" s="53"/>
      <c r="BQO10" s="53"/>
      <c r="BQP10" s="53"/>
      <c r="BQQ10" s="53"/>
      <c r="BQR10" s="53"/>
      <c r="BQS10" s="53"/>
      <c r="BQT10" s="53"/>
      <c r="BQU10" s="53"/>
      <c r="BQV10" s="53"/>
      <c r="BQW10" s="53"/>
      <c r="BQX10" s="53"/>
      <c r="BQY10" s="53"/>
      <c r="BQZ10" s="53"/>
      <c r="BRA10" s="53"/>
      <c r="BRB10" s="53"/>
      <c r="BRC10" s="53"/>
      <c r="BRD10" s="53"/>
      <c r="BRE10" s="53"/>
      <c r="BRF10" s="53"/>
      <c r="BRG10" s="53"/>
      <c r="BRH10" s="53"/>
      <c r="BRI10" s="53"/>
      <c r="BRJ10" s="53"/>
      <c r="BRK10" s="53"/>
      <c r="BRL10" s="53"/>
      <c r="BRM10" s="53"/>
      <c r="BRN10" s="53"/>
      <c r="BRO10" s="53"/>
      <c r="BRP10" s="53"/>
      <c r="BRQ10" s="53"/>
      <c r="BRR10" s="53"/>
      <c r="BRS10" s="53"/>
      <c r="BRT10" s="53"/>
      <c r="BRU10" s="53"/>
      <c r="BRV10" s="53"/>
      <c r="BRW10" s="53"/>
      <c r="BRX10" s="53"/>
      <c r="BRY10" s="53"/>
      <c r="BRZ10" s="53"/>
      <c r="BSA10" s="53"/>
      <c r="BSB10" s="53"/>
      <c r="BSC10" s="53"/>
      <c r="BSD10" s="53"/>
      <c r="BSE10" s="53"/>
      <c r="BSF10" s="53"/>
      <c r="BSG10" s="53"/>
      <c r="BSH10" s="53"/>
      <c r="BSI10" s="53"/>
      <c r="BSJ10" s="53"/>
      <c r="BSK10" s="53"/>
      <c r="BSL10" s="53"/>
      <c r="BSM10" s="53"/>
      <c r="BSN10" s="53"/>
      <c r="BSO10" s="53"/>
      <c r="BSP10" s="53"/>
      <c r="BSQ10" s="53"/>
      <c r="BSR10" s="53"/>
      <c r="BSS10" s="53"/>
      <c r="BST10" s="53"/>
      <c r="BSU10" s="53"/>
      <c r="BSV10" s="53"/>
      <c r="BSW10" s="53"/>
      <c r="BSX10" s="53"/>
      <c r="BSY10" s="53"/>
      <c r="BSZ10" s="53"/>
      <c r="BTA10" s="53"/>
      <c r="BTB10" s="53"/>
      <c r="BTC10" s="53"/>
      <c r="BTD10" s="53"/>
      <c r="BTE10" s="53"/>
      <c r="BTF10" s="53"/>
      <c r="BTG10" s="53"/>
      <c r="BTH10" s="53"/>
      <c r="BTI10" s="53"/>
      <c r="BTJ10" s="53"/>
      <c r="BTK10" s="53"/>
      <c r="BTL10" s="53"/>
      <c r="BTM10" s="53"/>
      <c r="BTN10" s="53"/>
      <c r="BTO10" s="53"/>
      <c r="BTP10" s="53"/>
      <c r="BTQ10" s="53"/>
      <c r="BTR10" s="53"/>
      <c r="BTS10" s="53"/>
      <c r="BTT10" s="53"/>
      <c r="BTU10" s="53"/>
      <c r="BTV10" s="53"/>
      <c r="BTW10" s="53"/>
      <c r="BTX10" s="53"/>
      <c r="BTY10" s="53"/>
      <c r="BTZ10" s="53"/>
      <c r="BUA10" s="53"/>
      <c r="BUB10" s="53"/>
      <c r="BUC10" s="53"/>
      <c r="BUD10" s="53"/>
      <c r="BUE10" s="53"/>
      <c r="BUF10" s="53"/>
      <c r="BUG10" s="53"/>
      <c r="BUH10" s="53"/>
      <c r="BUI10" s="53"/>
      <c r="BUJ10" s="53"/>
      <c r="BUK10" s="53"/>
      <c r="BUL10" s="53"/>
      <c r="BUM10" s="53"/>
      <c r="BUN10" s="53"/>
      <c r="BUO10" s="53"/>
      <c r="BUP10" s="53"/>
      <c r="BUQ10" s="53"/>
      <c r="BUR10" s="53"/>
      <c r="BUS10" s="53"/>
      <c r="BUT10" s="53"/>
      <c r="BUU10" s="53"/>
      <c r="BUV10" s="53"/>
      <c r="BUW10" s="53"/>
      <c r="BUX10" s="53"/>
      <c r="BUY10" s="53"/>
      <c r="BUZ10" s="53"/>
      <c r="BVA10" s="53"/>
      <c r="BVB10" s="53"/>
      <c r="BVC10" s="53"/>
      <c r="BVD10" s="53"/>
      <c r="BVE10" s="53"/>
      <c r="BVF10" s="53"/>
      <c r="BVG10" s="53"/>
      <c r="BVH10" s="53"/>
      <c r="BVI10" s="53"/>
      <c r="BVJ10" s="53"/>
      <c r="BVK10" s="53"/>
      <c r="BVL10" s="53"/>
      <c r="BVM10" s="53"/>
      <c r="BVN10" s="53"/>
      <c r="BVO10" s="53"/>
      <c r="BVP10" s="53"/>
      <c r="BVQ10" s="53"/>
      <c r="BVR10" s="53"/>
      <c r="BVS10" s="53"/>
      <c r="BVT10" s="53"/>
      <c r="BVU10" s="53"/>
      <c r="BVV10" s="53"/>
      <c r="BVW10" s="53"/>
      <c r="BVX10" s="53"/>
      <c r="BVY10" s="53"/>
      <c r="BVZ10" s="53"/>
      <c r="BWA10" s="53"/>
      <c r="BWB10" s="53"/>
      <c r="BWC10" s="53"/>
      <c r="BWD10" s="53"/>
      <c r="BWE10" s="53"/>
      <c r="BWF10" s="53"/>
      <c r="BWG10" s="53"/>
      <c r="BWH10" s="53"/>
      <c r="BWI10" s="53"/>
      <c r="BWJ10" s="53"/>
      <c r="BWK10" s="53"/>
      <c r="BWL10" s="53"/>
      <c r="BWM10" s="53"/>
      <c r="BWN10" s="53"/>
      <c r="BWO10" s="53"/>
      <c r="BWP10" s="53"/>
      <c r="BWQ10" s="53"/>
      <c r="BWR10" s="53"/>
      <c r="BWS10" s="53"/>
      <c r="BWT10" s="53"/>
      <c r="BWU10" s="53"/>
      <c r="BWV10" s="53"/>
      <c r="BWW10" s="53"/>
      <c r="BWX10" s="53"/>
      <c r="BWY10" s="53"/>
      <c r="BWZ10" s="53"/>
      <c r="BXA10" s="53"/>
      <c r="BXB10" s="53"/>
      <c r="BXC10" s="53"/>
      <c r="BXD10" s="53"/>
      <c r="BXE10" s="53"/>
      <c r="BXF10" s="53"/>
      <c r="BXG10" s="53"/>
      <c r="BXH10" s="53"/>
      <c r="BXI10" s="53"/>
      <c r="BXJ10" s="53"/>
      <c r="BXK10" s="53"/>
      <c r="BXL10" s="53"/>
      <c r="BXM10" s="53"/>
      <c r="BXN10" s="53"/>
      <c r="BXO10" s="53"/>
      <c r="BXP10" s="53"/>
      <c r="BXQ10" s="53"/>
      <c r="BXR10" s="53"/>
      <c r="BXS10" s="53"/>
      <c r="BXT10" s="53"/>
      <c r="BXU10" s="53"/>
      <c r="BXV10" s="53"/>
      <c r="BXW10" s="53"/>
      <c r="BXX10" s="53"/>
      <c r="BXY10" s="53"/>
      <c r="BXZ10" s="53"/>
      <c r="BYA10" s="53"/>
      <c r="BYB10" s="53"/>
      <c r="BYC10" s="53"/>
      <c r="BYD10" s="53"/>
      <c r="BYE10" s="53"/>
      <c r="BYF10" s="53"/>
      <c r="BYG10" s="53"/>
      <c r="BYH10" s="53"/>
      <c r="BYI10" s="53"/>
      <c r="BYJ10" s="53"/>
      <c r="BYK10" s="53"/>
      <c r="BYL10" s="53"/>
      <c r="BYM10" s="53"/>
      <c r="BYN10" s="53"/>
      <c r="BYO10" s="53"/>
      <c r="BYP10" s="53"/>
      <c r="BYQ10" s="53"/>
      <c r="BYR10" s="53"/>
      <c r="BYS10" s="53"/>
      <c r="BYT10" s="53"/>
      <c r="BYU10" s="53"/>
      <c r="BYV10" s="53"/>
      <c r="BYW10" s="53"/>
      <c r="BYX10" s="53"/>
      <c r="BYY10" s="53"/>
      <c r="BYZ10" s="53"/>
      <c r="BZA10" s="53"/>
      <c r="BZB10" s="53"/>
      <c r="BZC10" s="53"/>
      <c r="BZD10" s="53"/>
      <c r="BZE10" s="53"/>
      <c r="BZF10" s="53"/>
      <c r="BZG10" s="53"/>
      <c r="BZH10" s="53"/>
      <c r="BZI10" s="53"/>
      <c r="BZJ10" s="53"/>
      <c r="BZK10" s="53"/>
      <c r="BZL10" s="53"/>
      <c r="BZM10" s="53"/>
      <c r="BZN10" s="53"/>
      <c r="BZO10" s="53"/>
      <c r="BZP10" s="53"/>
      <c r="BZQ10" s="53"/>
      <c r="BZR10" s="53"/>
      <c r="BZS10" s="53"/>
      <c r="BZT10" s="53"/>
      <c r="BZU10" s="53"/>
      <c r="BZV10" s="53"/>
      <c r="BZW10" s="53"/>
      <c r="BZX10" s="53"/>
      <c r="BZY10" s="53"/>
      <c r="BZZ10" s="53"/>
      <c r="CAA10" s="53"/>
      <c r="CAB10" s="53"/>
      <c r="CAC10" s="53"/>
      <c r="CAD10" s="53"/>
      <c r="CAE10" s="53"/>
      <c r="CAF10" s="53"/>
      <c r="CAG10" s="53"/>
      <c r="CAH10" s="53"/>
      <c r="CAI10" s="53"/>
      <c r="CAJ10" s="53"/>
      <c r="CAK10" s="53"/>
      <c r="CAL10" s="53"/>
      <c r="CAM10" s="53"/>
      <c r="CAN10" s="53"/>
      <c r="CAO10" s="53"/>
      <c r="CAP10" s="53"/>
      <c r="CAQ10" s="53"/>
      <c r="CAR10" s="53"/>
      <c r="CAS10" s="53"/>
      <c r="CAT10" s="53"/>
      <c r="CAU10" s="53"/>
      <c r="CAV10" s="53"/>
      <c r="CAW10" s="53"/>
      <c r="CAX10" s="53"/>
      <c r="CAY10" s="53"/>
      <c r="CAZ10" s="53"/>
      <c r="CBA10" s="53"/>
      <c r="CBB10" s="53"/>
      <c r="CBC10" s="53"/>
      <c r="CBD10" s="53"/>
      <c r="CBE10" s="53"/>
      <c r="CBF10" s="53"/>
      <c r="CBG10" s="53"/>
      <c r="CBH10" s="53"/>
      <c r="CBI10" s="53"/>
      <c r="CBJ10" s="53"/>
      <c r="CBK10" s="53"/>
      <c r="CBL10" s="53"/>
      <c r="CBM10" s="53"/>
      <c r="CBN10" s="53"/>
      <c r="CBO10" s="53"/>
      <c r="CBP10" s="53"/>
      <c r="CBQ10" s="53"/>
      <c r="CBR10" s="53"/>
      <c r="CBS10" s="53"/>
      <c r="CBT10" s="53"/>
      <c r="CBU10" s="53"/>
      <c r="CBV10" s="53"/>
      <c r="CBW10" s="53"/>
      <c r="CBX10" s="53"/>
      <c r="CBY10" s="53"/>
      <c r="CBZ10" s="53"/>
      <c r="CCA10" s="53"/>
      <c r="CCB10" s="53"/>
      <c r="CCC10" s="53"/>
      <c r="CCD10" s="53"/>
      <c r="CCE10" s="53"/>
      <c r="CCF10" s="53"/>
      <c r="CCG10" s="53"/>
      <c r="CCH10" s="53"/>
      <c r="CCI10" s="53"/>
      <c r="CCJ10" s="53"/>
      <c r="CCK10" s="53"/>
      <c r="CCL10" s="53"/>
      <c r="CCM10" s="53"/>
      <c r="CCN10" s="53"/>
      <c r="CCO10" s="53"/>
      <c r="CCP10" s="53"/>
      <c r="CCQ10" s="53"/>
      <c r="CCR10" s="53"/>
      <c r="CCS10" s="53"/>
      <c r="CCT10" s="53"/>
      <c r="CCU10" s="53"/>
      <c r="CCV10" s="53"/>
      <c r="CCW10" s="53"/>
      <c r="CCX10" s="53"/>
      <c r="CCY10" s="53"/>
      <c r="CCZ10" s="53"/>
      <c r="CDA10" s="53"/>
      <c r="CDB10" s="53"/>
      <c r="CDC10" s="53"/>
      <c r="CDD10" s="53"/>
      <c r="CDE10" s="53"/>
      <c r="CDF10" s="53"/>
      <c r="CDG10" s="53"/>
      <c r="CDH10" s="53"/>
      <c r="CDI10" s="53"/>
      <c r="CDJ10" s="53"/>
      <c r="CDK10" s="53"/>
      <c r="CDL10" s="53"/>
      <c r="CDM10" s="53"/>
      <c r="CDN10" s="53"/>
      <c r="CDO10" s="53"/>
      <c r="CDP10" s="53"/>
      <c r="CDQ10" s="53"/>
      <c r="CDR10" s="53"/>
      <c r="CDS10" s="53"/>
      <c r="CDT10" s="53"/>
      <c r="CDU10" s="53"/>
      <c r="CDV10" s="53"/>
      <c r="CDW10" s="53"/>
      <c r="CDX10" s="53"/>
      <c r="CDY10" s="53"/>
      <c r="CDZ10" s="53"/>
      <c r="CEA10" s="53"/>
      <c r="CEB10" s="53"/>
      <c r="CEC10" s="53"/>
      <c r="CED10" s="53"/>
      <c r="CEE10" s="53"/>
      <c r="CEF10" s="53"/>
      <c r="CEG10" s="53"/>
      <c r="CEH10" s="53"/>
      <c r="CEI10" s="53"/>
      <c r="CEJ10" s="53"/>
      <c r="CEK10" s="53"/>
      <c r="CEL10" s="53"/>
      <c r="CEM10" s="53"/>
      <c r="CEN10" s="53"/>
      <c r="CEO10" s="53"/>
      <c r="CEP10" s="53"/>
      <c r="CEQ10" s="53"/>
      <c r="CER10" s="53"/>
      <c r="CES10" s="53"/>
      <c r="CET10" s="53"/>
      <c r="CEU10" s="53"/>
      <c r="CEV10" s="53"/>
      <c r="CEW10" s="53"/>
      <c r="CEX10" s="53"/>
      <c r="CEY10" s="53"/>
      <c r="CEZ10" s="53"/>
      <c r="CFA10" s="53"/>
      <c r="CFB10" s="53"/>
      <c r="CFC10" s="53"/>
      <c r="CFD10" s="53"/>
      <c r="CFE10" s="53"/>
      <c r="CFF10" s="53"/>
      <c r="CFG10" s="53"/>
      <c r="CFH10" s="53"/>
      <c r="CFI10" s="53"/>
      <c r="CFJ10" s="53"/>
      <c r="CFK10" s="53"/>
      <c r="CFL10" s="53"/>
      <c r="CFM10" s="53"/>
      <c r="CFN10" s="53"/>
      <c r="CFO10" s="53"/>
      <c r="CFP10" s="53"/>
      <c r="CFQ10" s="53"/>
      <c r="CFR10" s="53"/>
      <c r="CFS10" s="53"/>
      <c r="CFT10" s="53"/>
      <c r="CFU10" s="53"/>
      <c r="CFV10" s="53"/>
      <c r="CFW10" s="53"/>
      <c r="CFX10" s="53"/>
      <c r="CFY10" s="53"/>
      <c r="CFZ10" s="53"/>
      <c r="CGA10" s="53"/>
      <c r="CGB10" s="53"/>
      <c r="CGC10" s="53"/>
      <c r="CGD10" s="53"/>
      <c r="CGE10" s="53"/>
      <c r="CGF10" s="53"/>
      <c r="CGG10" s="53"/>
      <c r="CGH10" s="53"/>
      <c r="CGI10" s="53"/>
      <c r="CGJ10" s="53"/>
      <c r="CGK10" s="53"/>
      <c r="CGL10" s="53"/>
      <c r="CGM10" s="53"/>
      <c r="CGN10" s="53"/>
      <c r="CGO10" s="53"/>
      <c r="CGP10" s="53"/>
      <c r="CGQ10" s="53"/>
      <c r="CGR10" s="53"/>
      <c r="CGS10" s="53"/>
      <c r="CGT10" s="53"/>
      <c r="CGU10" s="53"/>
      <c r="CGV10" s="53"/>
      <c r="CGW10" s="53"/>
      <c r="CGX10" s="53"/>
      <c r="CGY10" s="53"/>
      <c r="CGZ10" s="53"/>
      <c r="CHA10" s="53"/>
      <c r="CHB10" s="53"/>
      <c r="CHC10" s="53"/>
      <c r="CHD10" s="53"/>
      <c r="CHE10" s="53"/>
      <c r="CHF10" s="53"/>
      <c r="CHG10" s="53"/>
      <c r="CHH10" s="53"/>
      <c r="CHI10" s="53"/>
      <c r="CHJ10" s="53"/>
      <c r="CHK10" s="53"/>
      <c r="CHL10" s="53"/>
      <c r="CHM10" s="53"/>
      <c r="CHN10" s="53"/>
      <c r="CHO10" s="53"/>
      <c r="CHP10" s="53"/>
      <c r="CHQ10" s="53"/>
      <c r="CHR10" s="53"/>
      <c r="CHS10" s="53"/>
      <c r="CHT10" s="53"/>
      <c r="CHU10" s="53"/>
      <c r="CHV10" s="53"/>
      <c r="CHW10" s="53"/>
      <c r="CHX10" s="53"/>
      <c r="CHY10" s="53"/>
      <c r="CHZ10" s="53"/>
      <c r="CIA10" s="53"/>
      <c r="CIB10" s="53"/>
      <c r="CIC10" s="53"/>
      <c r="CID10" s="53"/>
      <c r="CIE10" s="53"/>
      <c r="CIF10" s="53"/>
      <c r="CIG10" s="53"/>
      <c r="CIH10" s="53"/>
      <c r="CII10" s="53"/>
      <c r="CIJ10" s="53"/>
      <c r="CIK10" s="53"/>
      <c r="CIL10" s="53"/>
      <c r="CIM10" s="53"/>
      <c r="CIN10" s="53"/>
      <c r="CIO10" s="53"/>
      <c r="CIP10" s="53"/>
      <c r="CIQ10" s="53"/>
      <c r="CIR10" s="53"/>
      <c r="CIS10" s="53"/>
      <c r="CIT10" s="53"/>
      <c r="CIU10" s="53"/>
      <c r="CIV10" s="53"/>
      <c r="CIW10" s="53"/>
      <c r="CIX10" s="53"/>
      <c r="CIY10" s="53"/>
      <c r="CIZ10" s="53"/>
      <c r="CJA10" s="53"/>
      <c r="CJB10" s="53"/>
      <c r="CJC10" s="53"/>
      <c r="CJD10" s="53"/>
      <c r="CJE10" s="53"/>
      <c r="CJF10" s="53"/>
      <c r="CJG10" s="53"/>
      <c r="CJH10" s="53"/>
      <c r="CJI10" s="53"/>
      <c r="CJJ10" s="53"/>
      <c r="CJK10" s="53"/>
      <c r="CJL10" s="53"/>
      <c r="CJM10" s="53"/>
      <c r="CJN10" s="53"/>
      <c r="CJO10" s="53"/>
      <c r="CJP10" s="53"/>
      <c r="CJQ10" s="53"/>
      <c r="CJR10" s="53"/>
      <c r="CJS10" s="53"/>
      <c r="CJT10" s="53"/>
      <c r="CJU10" s="53"/>
      <c r="CJV10" s="53"/>
      <c r="CJW10" s="53"/>
      <c r="CJX10" s="53"/>
      <c r="CJY10" s="53"/>
      <c r="CJZ10" s="53"/>
      <c r="CKA10" s="53"/>
      <c r="CKB10" s="53"/>
      <c r="CKC10" s="53"/>
      <c r="CKD10" s="53"/>
      <c r="CKE10" s="53"/>
      <c r="CKF10" s="53"/>
      <c r="CKG10" s="53"/>
      <c r="CKH10" s="53"/>
      <c r="CKI10" s="53"/>
      <c r="CKJ10" s="53"/>
      <c r="CKK10" s="53"/>
      <c r="CKL10" s="53"/>
      <c r="CKM10" s="53"/>
      <c r="CKN10" s="53"/>
      <c r="CKO10" s="53"/>
      <c r="CKP10" s="53"/>
      <c r="CKQ10" s="53"/>
      <c r="CKR10" s="53"/>
      <c r="CKS10" s="53"/>
      <c r="CKT10" s="53"/>
      <c r="CKU10" s="53"/>
      <c r="CKV10" s="53"/>
      <c r="CKW10" s="53"/>
      <c r="CKX10" s="53"/>
      <c r="CKY10" s="53"/>
      <c r="CKZ10" s="53"/>
      <c r="CLA10" s="53"/>
      <c r="CLB10" s="53"/>
      <c r="CLC10" s="53"/>
      <c r="CLD10" s="53"/>
      <c r="CLE10" s="53"/>
      <c r="CLF10" s="53"/>
      <c r="CLG10" s="53"/>
      <c r="CLH10" s="53"/>
      <c r="CLI10" s="53"/>
      <c r="CLJ10" s="53"/>
      <c r="CLK10" s="53"/>
      <c r="CLL10" s="53"/>
      <c r="CLM10" s="53"/>
      <c r="CLN10" s="53"/>
      <c r="CLO10" s="53"/>
      <c r="CLP10" s="53"/>
      <c r="CLQ10" s="53"/>
      <c r="CLR10" s="53"/>
      <c r="CLS10" s="53"/>
      <c r="CLT10" s="53"/>
      <c r="CLU10" s="53"/>
      <c r="CLV10" s="53"/>
      <c r="CLW10" s="53"/>
      <c r="CLX10" s="53"/>
      <c r="CLY10" s="53"/>
      <c r="CLZ10" s="53"/>
      <c r="CMA10" s="53"/>
      <c r="CMB10" s="53"/>
      <c r="CMC10" s="53"/>
      <c r="CMD10" s="53"/>
      <c r="CME10" s="53"/>
      <c r="CMF10" s="53"/>
      <c r="CMG10" s="53"/>
      <c r="CMH10" s="53"/>
      <c r="CMI10" s="53"/>
      <c r="CMJ10" s="53"/>
      <c r="CMK10" s="53"/>
      <c r="CML10" s="53"/>
      <c r="CMM10" s="53"/>
      <c r="CMN10" s="53"/>
      <c r="CMO10" s="53"/>
      <c r="CMP10" s="53"/>
      <c r="CMQ10" s="53"/>
      <c r="CMR10" s="53"/>
      <c r="CMS10" s="53"/>
      <c r="CMT10" s="53"/>
      <c r="CMU10" s="53"/>
      <c r="CMV10" s="53"/>
      <c r="CMW10" s="53"/>
      <c r="CMX10" s="53"/>
      <c r="CMY10" s="53"/>
      <c r="CMZ10" s="53"/>
      <c r="CNA10" s="53"/>
      <c r="CNB10" s="53"/>
      <c r="CNC10" s="53"/>
      <c r="CND10" s="53"/>
      <c r="CNE10" s="53"/>
      <c r="CNF10" s="53"/>
      <c r="CNG10" s="53"/>
      <c r="CNH10" s="53"/>
      <c r="CNI10" s="53"/>
      <c r="CNJ10" s="53"/>
      <c r="CNK10" s="53"/>
      <c r="CNL10" s="53"/>
      <c r="CNM10" s="53"/>
      <c r="CNN10" s="53"/>
      <c r="CNO10" s="53"/>
      <c r="CNP10" s="53"/>
      <c r="CNQ10" s="53"/>
      <c r="CNR10" s="53"/>
      <c r="CNS10" s="53"/>
      <c r="CNT10" s="53"/>
      <c r="CNU10" s="53"/>
      <c r="CNV10" s="53"/>
      <c r="CNW10" s="53"/>
      <c r="CNX10" s="53"/>
      <c r="CNY10" s="53"/>
      <c r="CNZ10" s="53"/>
      <c r="COA10" s="53"/>
      <c r="COB10" s="53"/>
      <c r="COC10" s="53"/>
      <c r="COD10" s="53"/>
      <c r="COE10" s="53"/>
      <c r="COF10" s="53"/>
      <c r="COG10" s="53"/>
      <c r="COH10" s="53"/>
      <c r="COI10" s="53"/>
      <c r="COJ10" s="53"/>
      <c r="COK10" s="53"/>
      <c r="COL10" s="53"/>
      <c r="COM10" s="53"/>
      <c r="CON10" s="53"/>
      <c r="COO10" s="53"/>
      <c r="COP10" s="53"/>
      <c r="COQ10" s="53"/>
      <c r="COR10" s="53"/>
      <c r="COS10" s="53"/>
      <c r="COT10" s="53"/>
      <c r="COU10" s="53"/>
      <c r="COV10" s="53"/>
      <c r="COW10" s="53"/>
      <c r="COX10" s="53"/>
      <c r="COY10" s="53"/>
      <c r="COZ10" s="53"/>
      <c r="CPA10" s="53"/>
      <c r="CPB10" s="53"/>
      <c r="CPC10" s="53"/>
      <c r="CPD10" s="53"/>
      <c r="CPE10" s="53"/>
      <c r="CPF10" s="53"/>
      <c r="CPG10" s="53"/>
      <c r="CPH10" s="53"/>
      <c r="CPI10" s="53"/>
      <c r="CPJ10" s="53"/>
      <c r="CPK10" s="53"/>
      <c r="CPL10" s="53"/>
      <c r="CPM10" s="53"/>
      <c r="CPN10" s="53"/>
      <c r="CPO10" s="53"/>
      <c r="CPP10" s="53"/>
      <c r="CPQ10" s="53"/>
      <c r="CPR10" s="53"/>
      <c r="CPS10" s="53"/>
      <c r="CPT10" s="53"/>
      <c r="CPU10" s="53"/>
      <c r="CPV10" s="53"/>
      <c r="CPW10" s="53"/>
      <c r="CPX10" s="53"/>
      <c r="CPY10" s="53"/>
      <c r="CPZ10" s="53"/>
      <c r="CQA10" s="53"/>
      <c r="CQB10" s="53"/>
      <c r="CQC10" s="53"/>
      <c r="CQD10" s="53"/>
      <c r="CQE10" s="53"/>
      <c r="CQF10" s="53"/>
      <c r="CQG10" s="53"/>
      <c r="CQH10" s="53"/>
      <c r="CQI10" s="53"/>
      <c r="CQJ10" s="53"/>
      <c r="CQK10" s="53"/>
      <c r="CQL10" s="53"/>
      <c r="CQM10" s="53"/>
      <c r="CQN10" s="53"/>
      <c r="CQO10" s="53"/>
      <c r="CQP10" s="53"/>
      <c r="CQQ10" s="53"/>
      <c r="CQR10" s="53"/>
      <c r="CQS10" s="53"/>
      <c r="CQT10" s="53"/>
      <c r="CQU10" s="53"/>
      <c r="CQV10" s="53"/>
      <c r="CQW10" s="53"/>
      <c r="CQX10" s="53"/>
      <c r="CQY10" s="53"/>
      <c r="CQZ10" s="53"/>
      <c r="CRA10" s="53"/>
      <c r="CRB10" s="53"/>
      <c r="CRC10" s="53"/>
      <c r="CRD10" s="53"/>
      <c r="CRE10" s="53"/>
      <c r="CRF10" s="53"/>
      <c r="CRG10" s="53"/>
      <c r="CRH10" s="53"/>
      <c r="CRI10" s="53"/>
      <c r="CRJ10" s="53"/>
      <c r="CRK10" s="53"/>
      <c r="CRL10" s="53"/>
      <c r="CRM10" s="53"/>
      <c r="CRN10" s="53"/>
      <c r="CRO10" s="53"/>
      <c r="CRP10" s="53"/>
      <c r="CRQ10" s="53"/>
      <c r="CRR10" s="53"/>
      <c r="CRS10" s="53"/>
      <c r="CRT10" s="53"/>
      <c r="CRU10" s="53"/>
      <c r="CRV10" s="53"/>
      <c r="CRW10" s="53"/>
      <c r="CRX10" s="53"/>
      <c r="CRY10" s="53"/>
      <c r="CRZ10" s="53"/>
      <c r="CSA10" s="53"/>
      <c r="CSB10" s="53"/>
      <c r="CSC10" s="53"/>
      <c r="CSD10" s="53"/>
      <c r="CSE10" s="53"/>
      <c r="CSF10" s="53"/>
      <c r="CSG10" s="53"/>
      <c r="CSH10" s="53"/>
      <c r="CSI10" s="53"/>
      <c r="CSJ10" s="53"/>
      <c r="CSK10" s="53"/>
      <c r="CSL10" s="53"/>
      <c r="CSM10" s="53"/>
      <c r="CSN10" s="53"/>
      <c r="CSO10" s="53"/>
      <c r="CSP10" s="53"/>
      <c r="CSQ10" s="53"/>
      <c r="CSR10" s="53"/>
      <c r="CSS10" s="53"/>
      <c r="CST10" s="53"/>
      <c r="CSU10" s="53"/>
      <c r="CSV10" s="53"/>
      <c r="CSW10" s="53"/>
      <c r="CSX10" s="53"/>
      <c r="CSY10" s="53"/>
      <c r="CSZ10" s="53"/>
      <c r="CTA10" s="53"/>
      <c r="CTB10" s="53"/>
      <c r="CTC10" s="53"/>
      <c r="CTD10" s="53"/>
      <c r="CTE10" s="53"/>
      <c r="CTF10" s="53"/>
      <c r="CTG10" s="53"/>
      <c r="CTH10" s="53"/>
      <c r="CTI10" s="53"/>
      <c r="CTJ10" s="53"/>
      <c r="CTK10" s="53"/>
      <c r="CTL10" s="53"/>
      <c r="CTM10" s="53"/>
      <c r="CTN10" s="53"/>
      <c r="CTO10" s="53"/>
      <c r="CTP10" s="53"/>
      <c r="CTQ10" s="53"/>
      <c r="CTR10" s="53"/>
      <c r="CTS10" s="53"/>
      <c r="CTT10" s="53"/>
      <c r="CTU10" s="53"/>
      <c r="CTV10" s="53"/>
      <c r="CTW10" s="53"/>
      <c r="CTX10" s="53"/>
      <c r="CTY10" s="53"/>
      <c r="CTZ10" s="53"/>
      <c r="CUA10" s="53"/>
      <c r="CUB10" s="53"/>
      <c r="CUC10" s="53"/>
      <c r="CUD10" s="53"/>
      <c r="CUE10" s="53"/>
      <c r="CUF10" s="53"/>
      <c r="CUG10" s="53"/>
      <c r="CUH10" s="53"/>
      <c r="CUI10" s="53"/>
      <c r="CUJ10" s="53"/>
      <c r="CUK10" s="53"/>
      <c r="CUL10" s="53"/>
      <c r="CUM10" s="53"/>
      <c r="CUN10" s="53"/>
      <c r="CUO10" s="53"/>
      <c r="CUP10" s="53"/>
      <c r="CUQ10" s="53"/>
      <c r="CUR10" s="53"/>
      <c r="CUS10" s="53"/>
      <c r="CUT10" s="53"/>
      <c r="CUU10" s="53"/>
      <c r="CUV10" s="53"/>
      <c r="CUW10" s="53"/>
      <c r="CUX10" s="53"/>
      <c r="CUY10" s="53"/>
      <c r="CUZ10" s="53"/>
      <c r="CVA10" s="53"/>
      <c r="CVB10" s="53"/>
      <c r="CVC10" s="53"/>
      <c r="CVD10" s="53"/>
      <c r="CVE10" s="53"/>
      <c r="CVF10" s="53"/>
      <c r="CVG10" s="53"/>
      <c r="CVH10" s="53"/>
      <c r="CVI10" s="53"/>
      <c r="CVJ10" s="53"/>
      <c r="CVK10" s="53"/>
      <c r="CVL10" s="53"/>
      <c r="CVM10" s="53"/>
      <c r="CVN10" s="53"/>
      <c r="CVO10" s="53"/>
      <c r="CVP10" s="53"/>
      <c r="CVQ10" s="53"/>
      <c r="CVR10" s="53"/>
      <c r="CVS10" s="53"/>
      <c r="CVT10" s="53"/>
      <c r="CVU10" s="53"/>
      <c r="CVV10" s="53"/>
      <c r="CVW10" s="53"/>
      <c r="CVX10" s="53"/>
      <c r="CVY10" s="53"/>
      <c r="CVZ10" s="53"/>
      <c r="CWA10" s="53"/>
      <c r="CWB10" s="53"/>
      <c r="CWC10" s="53"/>
      <c r="CWD10" s="53"/>
      <c r="CWE10" s="53"/>
      <c r="CWF10" s="53"/>
      <c r="CWG10" s="53"/>
      <c r="CWH10" s="53"/>
      <c r="CWI10" s="53"/>
      <c r="CWJ10" s="53"/>
      <c r="CWK10" s="53"/>
      <c r="CWL10" s="53"/>
      <c r="CWM10" s="53"/>
      <c r="CWN10" s="53"/>
      <c r="CWO10" s="53"/>
      <c r="CWP10" s="53"/>
      <c r="CWQ10" s="53"/>
      <c r="CWR10" s="53"/>
      <c r="CWS10" s="53"/>
      <c r="CWT10" s="53"/>
      <c r="CWU10" s="53"/>
      <c r="CWV10" s="53"/>
      <c r="CWW10" s="53"/>
      <c r="CWX10" s="53"/>
      <c r="CWY10" s="53"/>
      <c r="CWZ10" s="53"/>
      <c r="CXA10" s="53"/>
      <c r="CXB10" s="53"/>
      <c r="CXC10" s="53"/>
      <c r="CXD10" s="53"/>
      <c r="CXE10" s="53"/>
      <c r="CXF10" s="53"/>
      <c r="CXG10" s="53"/>
      <c r="CXH10" s="53"/>
      <c r="CXI10" s="53"/>
      <c r="CXJ10" s="53"/>
      <c r="CXK10" s="53"/>
      <c r="CXL10" s="53"/>
      <c r="CXM10" s="53"/>
      <c r="CXN10" s="53"/>
      <c r="CXO10" s="53"/>
      <c r="CXP10" s="53"/>
      <c r="CXQ10" s="53"/>
      <c r="CXR10" s="53"/>
      <c r="CXS10" s="53"/>
      <c r="CXT10" s="53"/>
      <c r="CXU10" s="53"/>
      <c r="CXV10" s="53"/>
      <c r="CXW10" s="53"/>
      <c r="CXX10" s="53"/>
      <c r="CXY10" s="53"/>
      <c r="CXZ10" s="53"/>
      <c r="CYA10" s="53"/>
      <c r="CYB10" s="53"/>
      <c r="CYC10" s="53"/>
      <c r="CYD10" s="53"/>
      <c r="CYE10" s="53"/>
      <c r="CYF10" s="53"/>
      <c r="CYG10" s="53"/>
      <c r="CYH10" s="53"/>
      <c r="CYI10" s="53"/>
      <c r="CYJ10" s="53"/>
      <c r="CYK10" s="53"/>
      <c r="CYL10" s="53"/>
      <c r="CYM10" s="53"/>
      <c r="CYN10" s="53"/>
      <c r="CYO10" s="53"/>
      <c r="CYP10" s="53"/>
      <c r="CYQ10" s="53"/>
      <c r="CYR10" s="53"/>
      <c r="CYS10" s="53"/>
      <c r="CYT10" s="53"/>
      <c r="CYU10" s="53"/>
      <c r="CYV10" s="53"/>
      <c r="CYW10" s="53"/>
      <c r="CYX10" s="53"/>
      <c r="CYY10" s="53"/>
      <c r="CYZ10" s="53"/>
      <c r="CZA10" s="53"/>
      <c r="CZB10" s="53"/>
      <c r="CZC10" s="53"/>
      <c r="CZD10" s="53"/>
      <c r="CZE10" s="53"/>
      <c r="CZF10" s="53"/>
      <c r="CZG10" s="53"/>
      <c r="CZH10" s="53"/>
      <c r="CZI10" s="53"/>
      <c r="CZJ10" s="53"/>
      <c r="CZK10" s="53"/>
      <c r="CZL10" s="53"/>
      <c r="CZM10" s="53"/>
      <c r="CZN10" s="53"/>
      <c r="CZO10" s="53"/>
      <c r="CZP10" s="53"/>
      <c r="CZQ10" s="53"/>
      <c r="CZR10" s="53"/>
      <c r="CZS10" s="53"/>
      <c r="CZT10" s="53"/>
      <c r="CZU10" s="53"/>
      <c r="CZV10" s="53"/>
      <c r="CZW10" s="53"/>
      <c r="CZX10" s="53"/>
      <c r="CZY10" s="53"/>
      <c r="CZZ10" s="53"/>
      <c r="DAA10" s="53"/>
      <c r="DAB10" s="53"/>
      <c r="DAC10" s="53"/>
      <c r="DAD10" s="53"/>
      <c r="DAE10" s="53"/>
      <c r="DAF10" s="53"/>
      <c r="DAG10" s="53"/>
      <c r="DAH10" s="53"/>
      <c r="DAI10" s="53"/>
      <c r="DAJ10" s="53"/>
      <c r="DAK10" s="53"/>
      <c r="DAL10" s="53"/>
      <c r="DAM10" s="53"/>
      <c r="DAN10" s="53"/>
      <c r="DAO10" s="53"/>
      <c r="DAP10" s="53"/>
      <c r="DAQ10" s="53"/>
      <c r="DAR10" s="53"/>
      <c r="DAS10" s="53"/>
      <c r="DAT10" s="53"/>
      <c r="DAU10" s="53"/>
      <c r="DAV10" s="53"/>
      <c r="DAW10" s="53"/>
      <c r="DAX10" s="53"/>
      <c r="DAY10" s="53"/>
      <c r="DAZ10" s="53"/>
      <c r="DBA10" s="53"/>
      <c r="DBB10" s="53"/>
      <c r="DBC10" s="53"/>
      <c r="DBD10" s="53"/>
      <c r="DBE10" s="53"/>
      <c r="DBF10" s="53"/>
      <c r="DBG10" s="53"/>
      <c r="DBH10" s="53"/>
      <c r="DBI10" s="53"/>
      <c r="DBJ10" s="53"/>
      <c r="DBK10" s="53"/>
      <c r="DBL10" s="53"/>
      <c r="DBM10" s="53"/>
      <c r="DBN10" s="53"/>
      <c r="DBO10" s="53"/>
      <c r="DBP10" s="53"/>
      <c r="DBQ10" s="53"/>
      <c r="DBR10" s="53"/>
      <c r="DBS10" s="53"/>
      <c r="DBT10" s="53"/>
      <c r="DBU10" s="53"/>
      <c r="DBV10" s="53"/>
      <c r="DBW10" s="53"/>
      <c r="DBX10" s="53"/>
      <c r="DBY10" s="53"/>
      <c r="DBZ10" s="53"/>
      <c r="DCA10" s="53"/>
      <c r="DCB10" s="53"/>
      <c r="DCC10" s="53"/>
      <c r="DCD10" s="53"/>
      <c r="DCE10" s="53"/>
      <c r="DCF10" s="53"/>
      <c r="DCG10" s="53"/>
      <c r="DCH10" s="53"/>
      <c r="DCI10" s="53"/>
      <c r="DCJ10" s="53"/>
      <c r="DCK10" s="53"/>
      <c r="DCL10" s="53"/>
      <c r="DCM10" s="53"/>
      <c r="DCN10" s="53"/>
      <c r="DCO10" s="53"/>
      <c r="DCP10" s="53"/>
      <c r="DCQ10" s="53"/>
      <c r="DCR10" s="53"/>
      <c r="DCS10" s="53"/>
      <c r="DCT10" s="53"/>
      <c r="DCU10" s="53"/>
      <c r="DCV10" s="53"/>
      <c r="DCW10" s="53"/>
      <c r="DCX10" s="53"/>
      <c r="DCY10" s="53"/>
      <c r="DCZ10" s="53"/>
      <c r="DDA10" s="53"/>
      <c r="DDB10" s="53"/>
      <c r="DDC10" s="53"/>
      <c r="DDD10" s="53"/>
      <c r="DDE10" s="53"/>
      <c r="DDF10" s="53"/>
      <c r="DDG10" s="53"/>
      <c r="DDH10" s="53"/>
      <c r="DDI10" s="53"/>
      <c r="DDJ10" s="53"/>
      <c r="DDK10" s="53"/>
      <c r="DDL10" s="53"/>
      <c r="DDM10" s="53"/>
      <c r="DDN10" s="53"/>
      <c r="DDO10" s="53"/>
      <c r="DDP10" s="53"/>
      <c r="DDQ10" s="53"/>
      <c r="DDR10" s="53"/>
      <c r="DDS10" s="53"/>
      <c r="DDT10" s="53"/>
      <c r="DDU10" s="53"/>
      <c r="DDV10" s="53"/>
      <c r="DDW10" s="53"/>
      <c r="DDX10" s="53"/>
      <c r="DDY10" s="53"/>
      <c r="DDZ10" s="53"/>
      <c r="DEA10" s="53"/>
      <c r="DEB10" s="53"/>
      <c r="DEC10" s="53"/>
      <c r="DED10" s="53"/>
      <c r="DEE10" s="53"/>
      <c r="DEF10" s="53"/>
      <c r="DEG10" s="53"/>
      <c r="DEH10" s="53"/>
      <c r="DEI10" s="53"/>
      <c r="DEJ10" s="53"/>
      <c r="DEK10" s="53"/>
      <c r="DEL10" s="53"/>
      <c r="DEM10" s="53"/>
      <c r="DEN10" s="53"/>
      <c r="DEO10" s="53"/>
      <c r="DEP10" s="53"/>
      <c r="DEQ10" s="53"/>
      <c r="DER10" s="53"/>
      <c r="DES10" s="53"/>
      <c r="DET10" s="53"/>
      <c r="DEU10" s="53"/>
      <c r="DEV10" s="53"/>
      <c r="DEW10" s="53"/>
      <c r="DEX10" s="53"/>
      <c r="DEY10" s="53"/>
      <c r="DEZ10" s="53"/>
      <c r="DFA10" s="53"/>
      <c r="DFB10" s="53"/>
      <c r="DFC10" s="53"/>
      <c r="DFD10" s="53"/>
      <c r="DFE10" s="53"/>
      <c r="DFF10" s="53"/>
      <c r="DFG10" s="53"/>
      <c r="DFH10" s="53"/>
      <c r="DFI10" s="53"/>
      <c r="DFJ10" s="53"/>
      <c r="DFK10" s="53"/>
      <c r="DFL10" s="53"/>
      <c r="DFM10" s="53"/>
      <c r="DFN10" s="53"/>
      <c r="DFO10" s="53"/>
      <c r="DFP10" s="53"/>
      <c r="DFQ10" s="53"/>
      <c r="DFR10" s="53"/>
      <c r="DFS10" s="53"/>
      <c r="DFT10" s="53"/>
      <c r="DFU10" s="53"/>
      <c r="DFV10" s="53"/>
      <c r="DFW10" s="53"/>
      <c r="DFX10" s="53"/>
      <c r="DFY10" s="53"/>
      <c r="DFZ10" s="53"/>
      <c r="DGA10" s="53"/>
      <c r="DGB10" s="53"/>
      <c r="DGC10" s="53"/>
      <c r="DGD10" s="53"/>
      <c r="DGE10" s="53"/>
      <c r="DGF10" s="53"/>
      <c r="DGG10" s="53"/>
      <c r="DGH10" s="53"/>
      <c r="DGI10" s="53"/>
      <c r="DGJ10" s="53"/>
      <c r="DGK10" s="53"/>
      <c r="DGL10" s="53"/>
      <c r="DGM10" s="53"/>
      <c r="DGN10" s="53"/>
      <c r="DGO10" s="53"/>
      <c r="DGP10" s="53"/>
      <c r="DGQ10" s="53"/>
      <c r="DGR10" s="53"/>
      <c r="DGS10" s="53"/>
      <c r="DGT10" s="53"/>
      <c r="DGU10" s="53"/>
      <c r="DGV10" s="53"/>
      <c r="DGW10" s="53"/>
      <c r="DGX10" s="53"/>
      <c r="DGY10" s="53"/>
      <c r="DGZ10" s="53"/>
      <c r="DHA10" s="53"/>
      <c r="DHB10" s="53"/>
      <c r="DHC10" s="53"/>
      <c r="DHD10" s="53"/>
      <c r="DHE10" s="53"/>
      <c r="DHF10" s="53"/>
      <c r="DHG10" s="53"/>
      <c r="DHH10" s="53"/>
      <c r="DHI10" s="53"/>
      <c r="DHJ10" s="53"/>
      <c r="DHK10" s="53"/>
      <c r="DHL10" s="53"/>
      <c r="DHM10" s="53"/>
      <c r="DHN10" s="53"/>
      <c r="DHO10" s="53"/>
      <c r="DHP10" s="53"/>
      <c r="DHQ10" s="53"/>
      <c r="DHR10" s="53"/>
      <c r="DHS10" s="53"/>
      <c r="DHT10" s="53"/>
      <c r="DHU10" s="53"/>
      <c r="DHV10" s="53"/>
      <c r="DHW10" s="53"/>
      <c r="DHX10" s="53"/>
      <c r="DHY10" s="53"/>
      <c r="DHZ10" s="53"/>
      <c r="DIA10" s="53"/>
      <c r="DIB10" s="53"/>
      <c r="DIC10" s="53"/>
      <c r="DID10" s="53"/>
      <c r="DIE10" s="53"/>
      <c r="DIF10" s="53"/>
      <c r="DIG10" s="53"/>
      <c r="DIH10" s="53"/>
      <c r="DII10" s="53"/>
      <c r="DIJ10" s="53"/>
      <c r="DIK10" s="53"/>
      <c r="DIL10" s="53"/>
      <c r="DIM10" s="53"/>
      <c r="DIN10" s="53"/>
      <c r="DIO10" s="53"/>
      <c r="DIP10" s="53"/>
      <c r="DIQ10" s="53"/>
      <c r="DIR10" s="53"/>
      <c r="DIS10" s="53"/>
      <c r="DIT10" s="53"/>
      <c r="DIU10" s="53"/>
      <c r="DIV10" s="53"/>
      <c r="DIW10" s="53"/>
      <c r="DIX10" s="53"/>
      <c r="DIY10" s="53"/>
      <c r="DIZ10" s="53"/>
      <c r="DJA10" s="53"/>
      <c r="DJB10" s="53"/>
      <c r="DJC10" s="53"/>
      <c r="DJD10" s="53"/>
      <c r="DJE10" s="53"/>
      <c r="DJF10" s="53"/>
      <c r="DJG10" s="53"/>
      <c r="DJH10" s="53"/>
      <c r="DJI10" s="53"/>
      <c r="DJJ10" s="53"/>
      <c r="DJK10" s="53"/>
      <c r="DJL10" s="53"/>
      <c r="DJM10" s="53"/>
      <c r="DJN10" s="53"/>
      <c r="DJO10" s="53"/>
      <c r="DJP10" s="53"/>
      <c r="DJQ10" s="53"/>
      <c r="DJR10" s="53"/>
      <c r="DJS10" s="53"/>
      <c r="DJT10" s="53"/>
      <c r="DJU10" s="53"/>
      <c r="DJV10" s="53"/>
      <c r="DJW10" s="53"/>
      <c r="DJX10" s="53"/>
      <c r="DJY10" s="53"/>
      <c r="DJZ10" s="53"/>
      <c r="DKA10" s="53"/>
      <c r="DKB10" s="53"/>
      <c r="DKC10" s="53"/>
      <c r="DKD10" s="53"/>
      <c r="DKE10" s="53"/>
      <c r="DKF10" s="53"/>
      <c r="DKG10" s="53"/>
      <c r="DKH10" s="53"/>
      <c r="DKI10" s="53"/>
      <c r="DKJ10" s="53"/>
      <c r="DKK10" s="53"/>
      <c r="DKL10" s="53"/>
      <c r="DKM10" s="53"/>
      <c r="DKN10" s="53"/>
      <c r="DKO10" s="53"/>
      <c r="DKP10" s="53"/>
      <c r="DKQ10" s="53"/>
      <c r="DKR10" s="53"/>
      <c r="DKS10" s="53"/>
      <c r="DKT10" s="53"/>
      <c r="DKU10" s="53"/>
      <c r="DKV10" s="53"/>
      <c r="DKW10" s="53"/>
      <c r="DKX10" s="53"/>
      <c r="DKY10" s="53"/>
      <c r="DKZ10" s="53"/>
      <c r="DLA10" s="53"/>
      <c r="DLB10" s="53"/>
      <c r="DLC10" s="53"/>
      <c r="DLD10" s="53"/>
      <c r="DLE10" s="53"/>
      <c r="DLF10" s="53"/>
      <c r="DLG10" s="53"/>
      <c r="DLH10" s="53"/>
      <c r="DLI10" s="53"/>
      <c r="DLJ10" s="53"/>
      <c r="DLK10" s="53"/>
      <c r="DLL10" s="53"/>
      <c r="DLM10" s="53"/>
      <c r="DLN10" s="53"/>
      <c r="DLO10" s="53"/>
      <c r="DLP10" s="53"/>
      <c r="DLQ10" s="53"/>
      <c r="DLR10" s="53"/>
      <c r="DLS10" s="53"/>
      <c r="DLT10" s="53"/>
      <c r="DLU10" s="53"/>
      <c r="DLV10" s="53"/>
      <c r="DLW10" s="53"/>
      <c r="DLX10" s="53"/>
      <c r="DLY10" s="53"/>
      <c r="DLZ10" s="53"/>
      <c r="DMA10" s="53"/>
      <c r="DMB10" s="53"/>
      <c r="DMC10" s="53"/>
      <c r="DMD10" s="53"/>
      <c r="DME10" s="53"/>
      <c r="DMF10" s="53"/>
      <c r="DMG10" s="53"/>
      <c r="DMH10" s="53"/>
      <c r="DMI10" s="53"/>
      <c r="DMJ10" s="53"/>
      <c r="DMK10" s="53"/>
      <c r="DML10" s="53"/>
      <c r="DMM10" s="53"/>
      <c r="DMN10" s="53"/>
      <c r="DMO10" s="53"/>
      <c r="DMP10" s="53"/>
      <c r="DMQ10" s="53"/>
      <c r="DMR10" s="53"/>
      <c r="DMS10" s="53"/>
      <c r="DMT10" s="53"/>
      <c r="DMU10" s="53"/>
      <c r="DMV10" s="53"/>
      <c r="DMW10" s="53"/>
      <c r="DMX10" s="53"/>
      <c r="DMY10" s="53"/>
      <c r="DMZ10" s="53"/>
      <c r="DNA10" s="53"/>
      <c r="DNB10" s="53"/>
      <c r="DNC10" s="53"/>
      <c r="DND10" s="53"/>
      <c r="DNE10" s="53"/>
      <c r="DNF10" s="53"/>
      <c r="DNG10" s="53"/>
      <c r="DNH10" s="53"/>
      <c r="DNI10" s="53"/>
      <c r="DNJ10" s="53"/>
      <c r="DNK10" s="53"/>
      <c r="DNL10" s="53"/>
      <c r="DNM10" s="53"/>
      <c r="DNN10" s="53"/>
      <c r="DNO10" s="53"/>
      <c r="DNP10" s="53"/>
      <c r="DNQ10" s="53"/>
      <c r="DNR10" s="53"/>
      <c r="DNS10" s="53"/>
      <c r="DNT10" s="53"/>
      <c r="DNU10" s="53"/>
      <c r="DNV10" s="53"/>
      <c r="DNW10" s="53"/>
      <c r="DNX10" s="53"/>
      <c r="DNY10" s="53"/>
      <c r="DNZ10" s="53"/>
      <c r="DOA10" s="53"/>
      <c r="DOB10" s="53"/>
      <c r="DOC10" s="53"/>
      <c r="DOD10" s="53"/>
      <c r="DOE10" s="53"/>
      <c r="DOF10" s="53"/>
      <c r="DOG10" s="53"/>
      <c r="DOH10" s="53"/>
      <c r="DOI10" s="53"/>
      <c r="DOJ10" s="53"/>
      <c r="DOK10" s="53"/>
      <c r="DOL10" s="53"/>
      <c r="DOM10" s="53"/>
      <c r="DON10" s="53"/>
      <c r="DOO10" s="53"/>
      <c r="DOP10" s="53"/>
      <c r="DOQ10" s="53"/>
      <c r="DOR10" s="53"/>
      <c r="DOS10" s="53"/>
      <c r="DOT10" s="53"/>
      <c r="DOU10" s="53"/>
      <c r="DOV10" s="53"/>
      <c r="DOW10" s="53"/>
      <c r="DOX10" s="53"/>
      <c r="DOY10" s="53"/>
      <c r="DOZ10" s="53"/>
      <c r="DPA10" s="53"/>
      <c r="DPB10" s="53"/>
      <c r="DPC10" s="53"/>
      <c r="DPD10" s="53"/>
      <c r="DPE10" s="53"/>
      <c r="DPF10" s="53"/>
      <c r="DPG10" s="53"/>
      <c r="DPH10" s="53"/>
      <c r="DPI10" s="53"/>
      <c r="DPJ10" s="53"/>
      <c r="DPK10" s="53"/>
      <c r="DPL10" s="53"/>
      <c r="DPM10" s="53"/>
      <c r="DPN10" s="53"/>
      <c r="DPO10" s="53"/>
      <c r="DPP10" s="53"/>
      <c r="DPQ10" s="53"/>
      <c r="DPR10" s="53"/>
      <c r="DPS10" s="53"/>
      <c r="DPT10" s="53"/>
      <c r="DPU10" s="53"/>
      <c r="DPV10" s="53"/>
      <c r="DPW10" s="53"/>
      <c r="DPX10" s="53"/>
      <c r="DPY10" s="53"/>
      <c r="DPZ10" s="53"/>
      <c r="DQA10" s="53"/>
      <c r="DQB10" s="53"/>
      <c r="DQC10" s="53"/>
      <c r="DQD10" s="53"/>
      <c r="DQE10" s="53"/>
      <c r="DQF10" s="53"/>
      <c r="DQG10" s="53"/>
      <c r="DQH10" s="53"/>
      <c r="DQI10" s="53"/>
      <c r="DQJ10" s="53"/>
      <c r="DQK10" s="53"/>
      <c r="DQL10" s="53"/>
      <c r="DQM10" s="53"/>
      <c r="DQN10" s="53"/>
      <c r="DQO10" s="53"/>
      <c r="DQP10" s="53"/>
      <c r="DQQ10" s="53"/>
      <c r="DQR10" s="53"/>
      <c r="DQS10" s="53"/>
      <c r="DQT10" s="53"/>
      <c r="DQU10" s="53"/>
      <c r="DQV10" s="53"/>
      <c r="DQW10" s="53"/>
      <c r="DQX10" s="53"/>
      <c r="DQY10" s="53"/>
      <c r="DQZ10" s="53"/>
      <c r="DRA10" s="53"/>
      <c r="DRB10" s="53"/>
      <c r="DRC10" s="53"/>
      <c r="DRD10" s="53"/>
      <c r="DRE10" s="53"/>
      <c r="DRF10" s="53"/>
      <c r="DRG10" s="53"/>
      <c r="DRH10" s="53"/>
      <c r="DRI10" s="53"/>
      <c r="DRJ10" s="53"/>
      <c r="DRK10" s="53"/>
      <c r="DRL10" s="53"/>
      <c r="DRM10" s="53"/>
      <c r="DRN10" s="53"/>
      <c r="DRO10" s="53"/>
      <c r="DRP10" s="53"/>
      <c r="DRQ10" s="53"/>
      <c r="DRR10" s="53"/>
      <c r="DRS10" s="53"/>
      <c r="DRT10" s="53"/>
      <c r="DRU10" s="53"/>
      <c r="DRV10" s="53"/>
      <c r="DRW10" s="53"/>
      <c r="DRX10" s="53"/>
      <c r="DRY10" s="53"/>
      <c r="DRZ10" s="53"/>
      <c r="DSA10" s="53"/>
      <c r="DSB10" s="53"/>
      <c r="DSC10" s="53"/>
      <c r="DSD10" s="53"/>
      <c r="DSE10" s="53"/>
      <c r="DSF10" s="53"/>
      <c r="DSG10" s="53"/>
      <c r="DSH10" s="53"/>
      <c r="DSI10" s="53"/>
      <c r="DSJ10" s="53"/>
      <c r="DSK10" s="53"/>
      <c r="DSL10" s="53"/>
      <c r="DSM10" s="53"/>
      <c r="DSN10" s="53"/>
      <c r="DSO10" s="53"/>
      <c r="DSP10" s="53"/>
      <c r="DSQ10" s="53"/>
      <c r="DSR10" s="53"/>
      <c r="DSS10" s="53"/>
      <c r="DST10" s="53"/>
      <c r="DSU10" s="53"/>
      <c r="DSV10" s="53"/>
      <c r="DSW10" s="53"/>
      <c r="DSX10" s="53"/>
      <c r="DSY10" s="53"/>
      <c r="DSZ10" s="53"/>
      <c r="DTA10" s="53"/>
      <c r="DTB10" s="53"/>
      <c r="DTC10" s="53"/>
      <c r="DTD10" s="53"/>
      <c r="DTE10" s="53"/>
      <c r="DTF10" s="53"/>
      <c r="DTG10" s="53"/>
      <c r="DTH10" s="53"/>
      <c r="DTI10" s="53"/>
      <c r="DTJ10" s="53"/>
      <c r="DTK10" s="53"/>
      <c r="DTL10" s="53"/>
      <c r="DTM10" s="53"/>
      <c r="DTN10" s="53"/>
      <c r="DTO10" s="53"/>
      <c r="DTP10" s="53"/>
      <c r="DTQ10" s="53"/>
      <c r="DTR10" s="53"/>
      <c r="DTS10" s="53"/>
      <c r="DTT10" s="53"/>
      <c r="DTU10" s="53"/>
      <c r="DTV10" s="53"/>
      <c r="DTW10" s="53"/>
      <c r="DTX10" s="53"/>
      <c r="DTY10" s="53"/>
      <c r="DTZ10" s="53"/>
      <c r="DUA10" s="53"/>
      <c r="DUB10" s="53"/>
      <c r="DUC10" s="53"/>
      <c r="DUD10" s="53"/>
      <c r="DUE10" s="53"/>
      <c r="DUF10" s="53"/>
      <c r="DUG10" s="53"/>
      <c r="DUH10" s="53"/>
      <c r="DUI10" s="53"/>
      <c r="DUJ10" s="53"/>
      <c r="DUK10" s="53"/>
      <c r="DUL10" s="53"/>
      <c r="DUM10" s="53"/>
      <c r="DUN10" s="53"/>
      <c r="DUO10" s="53"/>
      <c r="DUP10" s="53"/>
      <c r="DUQ10" s="53"/>
      <c r="DUR10" s="53"/>
      <c r="DUS10" s="53"/>
      <c r="DUT10" s="53"/>
      <c r="DUU10" s="53"/>
      <c r="DUV10" s="53"/>
      <c r="DUW10" s="53"/>
      <c r="DUX10" s="53"/>
      <c r="DUY10" s="53"/>
      <c r="DUZ10" s="53"/>
      <c r="DVA10" s="53"/>
      <c r="DVB10" s="53"/>
      <c r="DVC10" s="53"/>
      <c r="DVD10" s="53"/>
      <c r="DVE10" s="53"/>
      <c r="DVF10" s="53"/>
      <c r="DVG10" s="53"/>
      <c r="DVH10" s="53"/>
      <c r="DVI10" s="53"/>
      <c r="DVJ10" s="53"/>
      <c r="DVK10" s="53"/>
      <c r="DVL10" s="53"/>
      <c r="DVM10" s="53"/>
      <c r="DVN10" s="53"/>
      <c r="DVO10" s="53"/>
      <c r="DVP10" s="53"/>
      <c r="DVQ10" s="53"/>
      <c r="DVR10" s="53"/>
      <c r="DVS10" s="53"/>
      <c r="DVT10" s="53"/>
      <c r="DVU10" s="53"/>
      <c r="DVV10" s="53"/>
      <c r="DVW10" s="53"/>
      <c r="DVX10" s="53"/>
      <c r="DVY10" s="53"/>
      <c r="DVZ10" s="53"/>
      <c r="DWA10" s="53"/>
      <c r="DWB10" s="53"/>
      <c r="DWC10" s="53"/>
      <c r="DWD10" s="53"/>
      <c r="DWE10" s="53"/>
      <c r="DWF10" s="53"/>
      <c r="DWG10" s="53"/>
      <c r="DWH10" s="53"/>
      <c r="DWI10" s="53"/>
      <c r="DWJ10" s="53"/>
      <c r="DWK10" s="53"/>
      <c r="DWL10" s="53"/>
      <c r="DWM10" s="53"/>
      <c r="DWN10" s="53"/>
      <c r="DWO10" s="53"/>
      <c r="DWP10" s="53"/>
      <c r="DWQ10" s="53"/>
      <c r="DWR10" s="53"/>
      <c r="DWS10" s="53"/>
      <c r="DWT10" s="53"/>
      <c r="DWU10" s="53"/>
      <c r="DWV10" s="53"/>
      <c r="DWW10" s="53"/>
      <c r="DWX10" s="53"/>
      <c r="DWY10" s="53"/>
      <c r="DWZ10" s="53"/>
      <c r="DXA10" s="53"/>
      <c r="DXB10" s="53"/>
      <c r="DXC10" s="53"/>
      <c r="DXD10" s="53"/>
      <c r="DXE10" s="53"/>
      <c r="DXF10" s="53"/>
      <c r="DXG10" s="53"/>
      <c r="DXH10" s="53"/>
      <c r="DXI10" s="53"/>
      <c r="DXJ10" s="53"/>
      <c r="DXK10" s="53"/>
      <c r="DXL10" s="53"/>
      <c r="DXM10" s="53"/>
      <c r="DXN10" s="53"/>
      <c r="DXO10" s="53"/>
      <c r="DXP10" s="53"/>
      <c r="DXQ10" s="53"/>
      <c r="DXR10" s="53"/>
      <c r="DXS10" s="53"/>
      <c r="DXT10" s="53"/>
      <c r="DXU10" s="53"/>
      <c r="DXV10" s="53"/>
      <c r="DXW10" s="53"/>
      <c r="DXX10" s="53"/>
      <c r="DXY10" s="53"/>
      <c r="DXZ10" s="53"/>
      <c r="DYA10" s="53"/>
      <c r="DYB10" s="53"/>
      <c r="DYC10" s="53"/>
      <c r="DYD10" s="53"/>
      <c r="DYE10" s="53"/>
      <c r="DYF10" s="53"/>
      <c r="DYG10" s="53"/>
      <c r="DYH10" s="53"/>
      <c r="DYI10" s="53"/>
      <c r="DYJ10" s="53"/>
      <c r="DYK10" s="53"/>
      <c r="DYL10" s="53"/>
      <c r="DYM10" s="53"/>
      <c r="DYN10" s="53"/>
      <c r="DYO10" s="53"/>
      <c r="DYP10" s="53"/>
      <c r="DYQ10" s="53"/>
      <c r="DYR10" s="53"/>
      <c r="DYS10" s="53"/>
      <c r="DYT10" s="53"/>
      <c r="DYU10" s="53"/>
      <c r="DYV10" s="53"/>
      <c r="DYW10" s="53"/>
      <c r="DYX10" s="53"/>
      <c r="DYY10" s="53"/>
      <c r="DYZ10" s="53"/>
      <c r="DZA10" s="53"/>
      <c r="DZB10" s="53"/>
      <c r="DZC10" s="53"/>
      <c r="DZD10" s="53"/>
      <c r="DZE10" s="53"/>
      <c r="DZF10" s="53"/>
      <c r="DZG10" s="53"/>
      <c r="DZH10" s="53"/>
      <c r="DZI10" s="53"/>
      <c r="DZJ10" s="53"/>
      <c r="DZK10" s="53"/>
      <c r="DZL10" s="53"/>
      <c r="DZM10" s="53"/>
      <c r="DZN10" s="53"/>
      <c r="DZO10" s="53"/>
      <c r="DZP10" s="53"/>
      <c r="DZQ10" s="53"/>
      <c r="DZR10" s="53"/>
      <c r="DZS10" s="53"/>
      <c r="DZT10" s="53"/>
      <c r="DZU10" s="53"/>
      <c r="DZV10" s="53"/>
      <c r="DZW10" s="53"/>
      <c r="DZX10" s="53"/>
      <c r="DZY10" s="53"/>
      <c r="DZZ10" s="53"/>
      <c r="EAA10" s="53"/>
      <c r="EAB10" s="53"/>
      <c r="EAC10" s="53"/>
      <c r="EAD10" s="53"/>
      <c r="EAE10" s="53"/>
      <c r="EAF10" s="53"/>
      <c r="EAG10" s="53"/>
      <c r="EAH10" s="53"/>
      <c r="EAI10" s="53"/>
      <c r="EAJ10" s="53"/>
      <c r="EAK10" s="53"/>
      <c r="EAL10" s="53"/>
      <c r="EAM10" s="53"/>
      <c r="EAN10" s="53"/>
      <c r="EAO10" s="53"/>
      <c r="EAP10" s="53"/>
      <c r="EAQ10" s="53"/>
      <c r="EAR10" s="53"/>
      <c r="EAS10" s="53"/>
      <c r="EAT10" s="53"/>
      <c r="EAU10" s="53"/>
      <c r="EAV10" s="53"/>
      <c r="EAW10" s="53"/>
      <c r="EAX10" s="53"/>
      <c r="EAY10" s="53"/>
      <c r="EAZ10" s="53"/>
      <c r="EBA10" s="53"/>
      <c r="EBB10" s="53"/>
      <c r="EBC10" s="53"/>
      <c r="EBD10" s="53"/>
      <c r="EBE10" s="53"/>
      <c r="EBF10" s="53"/>
      <c r="EBG10" s="53"/>
      <c r="EBH10" s="53"/>
      <c r="EBI10" s="53"/>
      <c r="EBJ10" s="53"/>
      <c r="EBK10" s="53"/>
      <c r="EBL10" s="53"/>
      <c r="EBM10" s="53"/>
      <c r="EBN10" s="53"/>
      <c r="EBO10" s="53"/>
      <c r="EBP10" s="53"/>
      <c r="EBQ10" s="53"/>
      <c r="EBR10" s="53"/>
      <c r="EBS10" s="53"/>
      <c r="EBT10" s="53"/>
      <c r="EBU10" s="53"/>
      <c r="EBV10" s="53"/>
      <c r="EBW10" s="53"/>
      <c r="EBX10" s="53"/>
      <c r="EBY10" s="53"/>
      <c r="EBZ10" s="53"/>
      <c r="ECA10" s="53"/>
      <c r="ECB10" s="53"/>
      <c r="ECC10" s="53"/>
      <c r="ECD10" s="53"/>
      <c r="ECE10" s="53"/>
      <c r="ECF10" s="53"/>
      <c r="ECG10" s="53"/>
      <c r="ECH10" s="53"/>
      <c r="ECI10" s="53"/>
      <c r="ECJ10" s="53"/>
      <c r="ECK10" s="53"/>
      <c r="ECL10" s="53"/>
      <c r="ECM10" s="53"/>
      <c r="ECN10" s="53"/>
      <c r="ECO10" s="53"/>
      <c r="ECP10" s="53"/>
      <c r="ECQ10" s="53"/>
      <c r="ECR10" s="53"/>
      <c r="ECS10" s="53"/>
      <c r="ECT10" s="53"/>
      <c r="ECU10" s="53"/>
      <c r="ECV10" s="53"/>
      <c r="ECW10" s="53"/>
      <c r="ECX10" s="53"/>
      <c r="ECY10" s="53"/>
      <c r="ECZ10" s="53"/>
      <c r="EDA10" s="53"/>
      <c r="EDB10" s="53"/>
      <c r="EDC10" s="53"/>
      <c r="EDD10" s="53"/>
      <c r="EDE10" s="53"/>
      <c r="EDF10" s="53"/>
      <c r="EDG10" s="53"/>
      <c r="EDH10" s="53"/>
      <c r="EDI10" s="53"/>
      <c r="EDJ10" s="53"/>
      <c r="EDK10" s="53"/>
      <c r="EDL10" s="53"/>
      <c r="EDM10" s="53"/>
      <c r="EDN10" s="53"/>
      <c r="EDO10" s="53"/>
      <c r="EDP10" s="53"/>
      <c r="EDQ10" s="53"/>
      <c r="EDR10" s="53"/>
      <c r="EDS10" s="53"/>
      <c r="EDT10" s="53"/>
      <c r="EDU10" s="53"/>
      <c r="EDV10" s="53"/>
      <c r="EDW10" s="53"/>
      <c r="EDX10" s="53"/>
      <c r="EDY10" s="53"/>
      <c r="EDZ10" s="53"/>
      <c r="EEA10" s="53"/>
      <c r="EEB10" s="53"/>
      <c r="EEC10" s="53"/>
      <c r="EED10" s="53"/>
      <c r="EEE10" s="53"/>
      <c r="EEF10" s="53"/>
      <c r="EEG10" s="53"/>
      <c r="EEH10" s="53"/>
      <c r="EEI10" s="53"/>
      <c r="EEJ10" s="53"/>
      <c r="EEK10" s="53"/>
      <c r="EEL10" s="53"/>
      <c r="EEM10" s="53"/>
      <c r="EEN10" s="53"/>
      <c r="EEO10" s="53"/>
      <c r="EEP10" s="53"/>
      <c r="EEQ10" s="53"/>
      <c r="EER10" s="53"/>
      <c r="EES10" s="53"/>
      <c r="EET10" s="53"/>
      <c r="EEU10" s="53"/>
      <c r="EEV10" s="53"/>
      <c r="EEW10" s="53"/>
      <c r="EEX10" s="53"/>
      <c r="EEY10" s="53"/>
      <c r="EEZ10" s="53"/>
      <c r="EFA10" s="53"/>
      <c r="EFB10" s="53"/>
      <c r="EFC10" s="53"/>
      <c r="EFD10" s="53"/>
      <c r="EFE10" s="53"/>
      <c r="EFF10" s="53"/>
      <c r="EFG10" s="53"/>
      <c r="EFH10" s="53"/>
      <c r="EFI10" s="53"/>
      <c r="EFJ10" s="53"/>
      <c r="EFK10" s="53"/>
      <c r="EFL10" s="53"/>
      <c r="EFM10" s="53"/>
      <c r="EFN10" s="53"/>
      <c r="EFO10" s="53"/>
      <c r="EFP10" s="53"/>
      <c r="EFQ10" s="53"/>
      <c r="EFR10" s="53"/>
      <c r="EFS10" s="53"/>
      <c r="EFT10" s="53"/>
      <c r="EFU10" s="53"/>
      <c r="EFV10" s="53"/>
      <c r="EFW10" s="53"/>
      <c r="EFX10" s="53"/>
      <c r="EFY10" s="53"/>
      <c r="EFZ10" s="53"/>
      <c r="EGA10" s="53"/>
      <c r="EGB10" s="53"/>
      <c r="EGC10" s="53"/>
      <c r="EGD10" s="53"/>
      <c r="EGE10" s="53"/>
      <c r="EGF10" s="53"/>
      <c r="EGG10" s="53"/>
      <c r="EGH10" s="53"/>
      <c r="EGI10" s="53"/>
      <c r="EGJ10" s="53"/>
      <c r="EGK10" s="53"/>
      <c r="EGL10" s="53"/>
      <c r="EGM10" s="53"/>
      <c r="EGN10" s="53"/>
      <c r="EGO10" s="53"/>
      <c r="EGP10" s="53"/>
      <c r="EGQ10" s="53"/>
      <c r="EGR10" s="53"/>
      <c r="EGS10" s="53"/>
      <c r="EGT10" s="53"/>
      <c r="EGU10" s="53"/>
      <c r="EGV10" s="53"/>
      <c r="EGW10" s="53"/>
      <c r="EGX10" s="53"/>
      <c r="EGY10" s="53"/>
      <c r="EGZ10" s="53"/>
      <c r="EHA10" s="53"/>
      <c r="EHB10" s="53"/>
      <c r="EHC10" s="53"/>
      <c r="EHD10" s="53"/>
      <c r="EHE10" s="53"/>
      <c r="EHF10" s="53"/>
      <c r="EHG10" s="53"/>
      <c r="EHH10" s="53"/>
      <c r="EHI10" s="53"/>
      <c r="EHJ10" s="53"/>
      <c r="EHK10" s="53"/>
      <c r="EHL10" s="53"/>
      <c r="EHM10" s="53"/>
      <c r="EHN10" s="53"/>
      <c r="EHO10" s="53"/>
      <c r="EHP10" s="53"/>
      <c r="EHQ10" s="53"/>
      <c r="EHR10" s="53"/>
      <c r="EHS10" s="53"/>
      <c r="EHT10" s="53"/>
      <c r="EHU10" s="53"/>
      <c r="EHV10" s="53"/>
      <c r="EHW10" s="53"/>
      <c r="EHX10" s="53"/>
      <c r="EHY10" s="53"/>
      <c r="EHZ10" s="53"/>
      <c r="EIA10" s="53"/>
      <c r="EIB10" s="53"/>
      <c r="EIC10" s="53"/>
      <c r="EID10" s="53"/>
      <c r="EIE10" s="53"/>
      <c r="EIF10" s="53"/>
      <c r="EIG10" s="53"/>
      <c r="EIH10" s="53"/>
      <c r="EII10" s="53"/>
      <c r="EIJ10" s="53"/>
      <c r="EIK10" s="53"/>
      <c r="EIL10" s="53"/>
      <c r="EIM10" s="53"/>
      <c r="EIN10" s="53"/>
      <c r="EIO10" s="53"/>
      <c r="EIP10" s="53"/>
      <c r="EIQ10" s="53"/>
      <c r="EIR10" s="53"/>
      <c r="EIS10" s="53"/>
      <c r="EIT10" s="53"/>
      <c r="EIU10" s="53"/>
      <c r="EIV10" s="53"/>
      <c r="EIW10" s="53"/>
      <c r="EIX10" s="53"/>
      <c r="EIY10" s="53"/>
      <c r="EIZ10" s="53"/>
      <c r="EJA10" s="53"/>
      <c r="EJB10" s="53"/>
      <c r="EJC10" s="53"/>
      <c r="EJD10" s="53"/>
      <c r="EJE10" s="53"/>
      <c r="EJF10" s="53"/>
      <c r="EJG10" s="53"/>
      <c r="EJH10" s="53"/>
      <c r="EJI10" s="53"/>
      <c r="EJJ10" s="53"/>
      <c r="EJK10" s="53"/>
      <c r="EJL10" s="53"/>
      <c r="EJM10" s="53"/>
      <c r="EJN10" s="53"/>
      <c r="EJO10" s="53"/>
      <c r="EJP10" s="53"/>
      <c r="EJQ10" s="53"/>
      <c r="EJR10" s="53"/>
      <c r="EJS10" s="53"/>
      <c r="EJT10" s="53"/>
      <c r="EJU10" s="53"/>
      <c r="EJV10" s="53"/>
      <c r="EJW10" s="53"/>
      <c r="EJX10" s="53"/>
      <c r="EJY10" s="53"/>
      <c r="EJZ10" s="53"/>
      <c r="EKA10" s="53"/>
      <c r="EKB10" s="53"/>
      <c r="EKC10" s="53"/>
      <c r="EKD10" s="53"/>
      <c r="EKE10" s="53"/>
      <c r="EKF10" s="53"/>
      <c r="EKG10" s="53"/>
      <c r="EKH10" s="53"/>
      <c r="EKI10" s="53"/>
      <c r="EKJ10" s="53"/>
      <c r="EKK10" s="53"/>
      <c r="EKL10" s="53"/>
      <c r="EKM10" s="53"/>
      <c r="EKN10" s="53"/>
      <c r="EKO10" s="53"/>
      <c r="EKP10" s="53"/>
      <c r="EKQ10" s="53"/>
      <c r="EKR10" s="53"/>
      <c r="EKS10" s="53"/>
      <c r="EKT10" s="53"/>
      <c r="EKU10" s="53"/>
      <c r="EKV10" s="53"/>
      <c r="EKW10" s="53"/>
      <c r="EKX10" s="53"/>
      <c r="EKY10" s="53"/>
      <c r="EKZ10" s="53"/>
      <c r="ELA10" s="53"/>
      <c r="ELB10" s="53"/>
      <c r="ELC10" s="53"/>
      <c r="ELD10" s="53"/>
      <c r="ELE10" s="53"/>
      <c r="ELF10" s="53"/>
      <c r="ELG10" s="53"/>
      <c r="ELH10" s="53"/>
      <c r="ELI10" s="53"/>
      <c r="ELJ10" s="53"/>
      <c r="ELK10" s="53"/>
      <c r="ELL10" s="53"/>
      <c r="ELM10" s="53"/>
      <c r="ELN10" s="53"/>
      <c r="ELO10" s="53"/>
      <c r="ELP10" s="53"/>
      <c r="ELQ10" s="53"/>
      <c r="ELR10" s="53"/>
      <c r="ELS10" s="53"/>
      <c r="ELT10" s="53"/>
      <c r="ELU10" s="53"/>
      <c r="ELV10" s="53"/>
      <c r="ELW10" s="53"/>
      <c r="ELX10" s="53"/>
      <c r="ELY10" s="53"/>
      <c r="ELZ10" s="53"/>
      <c r="EMA10" s="53"/>
      <c r="EMB10" s="53"/>
      <c r="EMC10" s="53"/>
      <c r="EMD10" s="53"/>
      <c r="EME10" s="53"/>
      <c r="EMF10" s="53"/>
      <c r="EMG10" s="53"/>
      <c r="EMH10" s="53"/>
      <c r="EMI10" s="53"/>
      <c r="EMJ10" s="53"/>
      <c r="EMK10" s="53"/>
      <c r="EML10" s="53"/>
      <c r="EMM10" s="53"/>
      <c r="EMN10" s="53"/>
      <c r="EMO10" s="53"/>
      <c r="EMP10" s="53"/>
      <c r="EMQ10" s="53"/>
      <c r="EMR10" s="53"/>
      <c r="EMS10" s="53"/>
      <c r="EMT10" s="53"/>
      <c r="EMU10" s="53"/>
      <c r="EMV10" s="53"/>
      <c r="EMW10" s="53"/>
      <c r="EMX10" s="53"/>
      <c r="EMY10" s="53"/>
      <c r="EMZ10" s="53"/>
      <c r="ENA10" s="53"/>
      <c r="ENB10" s="53"/>
      <c r="ENC10" s="53"/>
      <c r="END10" s="53"/>
      <c r="ENE10" s="53"/>
      <c r="ENF10" s="53"/>
      <c r="ENG10" s="53"/>
      <c r="ENH10" s="53"/>
      <c r="ENI10" s="53"/>
      <c r="ENJ10" s="53"/>
      <c r="ENK10" s="53"/>
      <c r="ENL10" s="53"/>
      <c r="ENM10" s="53"/>
      <c r="ENN10" s="53"/>
      <c r="ENO10" s="53"/>
      <c r="ENP10" s="53"/>
      <c r="ENQ10" s="53"/>
      <c r="ENR10" s="53"/>
      <c r="ENS10" s="53"/>
      <c r="ENT10" s="53"/>
      <c r="ENU10" s="53"/>
      <c r="ENV10" s="53"/>
      <c r="ENW10" s="53"/>
      <c r="ENX10" s="53"/>
      <c r="ENY10" s="53"/>
      <c r="ENZ10" s="53"/>
      <c r="EOA10" s="53"/>
      <c r="EOB10" s="53"/>
      <c r="EOC10" s="53"/>
      <c r="EOD10" s="53"/>
      <c r="EOE10" s="53"/>
      <c r="EOF10" s="53"/>
      <c r="EOG10" s="53"/>
      <c r="EOH10" s="53"/>
      <c r="EOI10" s="53"/>
      <c r="EOJ10" s="53"/>
      <c r="EOK10" s="53"/>
      <c r="EOL10" s="53"/>
      <c r="EOM10" s="53"/>
      <c r="EON10" s="53"/>
      <c r="EOO10" s="53"/>
      <c r="EOP10" s="53"/>
      <c r="EOQ10" s="53"/>
      <c r="EOR10" s="53"/>
      <c r="EOS10" s="53"/>
      <c r="EOT10" s="53"/>
      <c r="EOU10" s="53"/>
      <c r="EOV10" s="53"/>
      <c r="EOW10" s="53"/>
      <c r="EOX10" s="53"/>
      <c r="EOY10" s="53"/>
      <c r="EOZ10" s="53"/>
      <c r="EPA10" s="53"/>
      <c r="EPB10" s="53"/>
      <c r="EPC10" s="53"/>
      <c r="EPD10" s="53"/>
      <c r="EPE10" s="53"/>
      <c r="EPF10" s="53"/>
      <c r="EPG10" s="53"/>
      <c r="EPH10" s="53"/>
      <c r="EPI10" s="53"/>
      <c r="EPJ10" s="53"/>
      <c r="EPK10" s="53"/>
      <c r="EPL10" s="53"/>
      <c r="EPM10" s="53"/>
      <c r="EPN10" s="53"/>
      <c r="EPO10" s="53"/>
      <c r="EPP10" s="53"/>
      <c r="EPQ10" s="53"/>
      <c r="EPR10" s="53"/>
      <c r="EPS10" s="53"/>
      <c r="EPT10" s="53"/>
      <c r="EPU10" s="53"/>
      <c r="EPV10" s="53"/>
      <c r="EPW10" s="53"/>
      <c r="EPX10" s="53"/>
      <c r="EPY10" s="53"/>
      <c r="EPZ10" s="53"/>
      <c r="EQA10" s="53"/>
      <c r="EQB10" s="53"/>
      <c r="EQC10" s="53"/>
      <c r="EQD10" s="53"/>
      <c r="EQE10" s="53"/>
      <c r="EQF10" s="53"/>
      <c r="EQG10" s="53"/>
      <c r="EQH10" s="53"/>
      <c r="EQI10" s="53"/>
      <c r="EQJ10" s="53"/>
      <c r="EQK10" s="53"/>
      <c r="EQL10" s="53"/>
      <c r="EQM10" s="53"/>
      <c r="EQN10" s="53"/>
      <c r="EQO10" s="53"/>
      <c r="EQP10" s="53"/>
      <c r="EQQ10" s="53"/>
      <c r="EQR10" s="53"/>
      <c r="EQS10" s="53"/>
      <c r="EQT10" s="53"/>
      <c r="EQU10" s="53"/>
      <c r="EQV10" s="53"/>
      <c r="EQW10" s="53"/>
      <c r="EQX10" s="53"/>
      <c r="EQY10" s="53"/>
      <c r="EQZ10" s="53"/>
      <c r="ERA10" s="53"/>
      <c r="ERB10" s="53"/>
      <c r="ERC10" s="53"/>
      <c r="ERD10" s="53"/>
      <c r="ERE10" s="53"/>
      <c r="ERF10" s="53"/>
      <c r="ERG10" s="53"/>
      <c r="ERH10" s="53"/>
      <c r="ERI10" s="53"/>
      <c r="ERJ10" s="53"/>
      <c r="ERK10" s="53"/>
      <c r="ERL10" s="53"/>
      <c r="ERM10" s="53"/>
      <c r="ERN10" s="53"/>
      <c r="ERO10" s="53"/>
      <c r="ERP10" s="53"/>
      <c r="ERQ10" s="53"/>
      <c r="ERR10" s="53"/>
      <c r="ERS10" s="53"/>
      <c r="ERT10" s="53"/>
      <c r="ERU10" s="53"/>
      <c r="ERV10" s="53"/>
      <c r="ERW10" s="53"/>
      <c r="ERX10" s="53"/>
      <c r="ERY10" s="53"/>
      <c r="ERZ10" s="53"/>
      <c r="ESA10" s="53"/>
      <c r="ESB10" s="53"/>
      <c r="ESC10" s="53"/>
      <c r="ESD10" s="53"/>
      <c r="ESE10" s="53"/>
      <c r="ESF10" s="53"/>
      <c r="ESG10" s="53"/>
      <c r="ESH10" s="53"/>
      <c r="ESI10" s="53"/>
      <c r="ESJ10" s="53"/>
      <c r="ESK10" s="53"/>
      <c r="ESL10" s="53"/>
      <c r="ESM10" s="53"/>
      <c r="ESN10" s="53"/>
      <c r="ESO10" s="53"/>
      <c r="ESP10" s="53"/>
      <c r="ESQ10" s="53"/>
      <c r="ESR10" s="53"/>
      <c r="ESS10" s="53"/>
      <c r="EST10" s="53"/>
      <c r="ESU10" s="53"/>
      <c r="ESV10" s="53"/>
      <c r="ESW10" s="53"/>
      <c r="ESX10" s="53"/>
      <c r="ESY10" s="53"/>
      <c r="ESZ10" s="53"/>
      <c r="ETA10" s="53"/>
      <c r="ETB10" s="53"/>
      <c r="ETC10" s="53"/>
      <c r="ETD10" s="53"/>
      <c r="ETE10" s="53"/>
      <c r="ETF10" s="53"/>
      <c r="ETG10" s="53"/>
      <c r="ETH10" s="53"/>
      <c r="ETI10" s="53"/>
      <c r="ETJ10" s="53"/>
      <c r="ETK10" s="53"/>
      <c r="ETL10" s="53"/>
      <c r="ETM10" s="53"/>
      <c r="ETN10" s="53"/>
      <c r="ETO10" s="53"/>
      <c r="ETP10" s="53"/>
      <c r="ETQ10" s="53"/>
      <c r="ETR10" s="53"/>
      <c r="ETS10" s="53"/>
      <c r="ETT10" s="53"/>
      <c r="ETU10" s="53"/>
      <c r="ETV10" s="53"/>
      <c r="ETW10" s="53"/>
      <c r="ETX10" s="53"/>
      <c r="ETY10" s="53"/>
      <c r="ETZ10" s="53"/>
      <c r="EUA10" s="53"/>
      <c r="EUB10" s="53"/>
      <c r="EUC10" s="53"/>
      <c r="EUD10" s="53"/>
      <c r="EUE10" s="53"/>
      <c r="EUF10" s="53"/>
      <c r="EUG10" s="53"/>
      <c r="EUH10" s="53"/>
      <c r="EUI10" s="53"/>
      <c r="EUJ10" s="53"/>
      <c r="EUK10" s="53"/>
      <c r="EUL10" s="53"/>
      <c r="EUM10" s="53"/>
      <c r="EUN10" s="53"/>
      <c r="EUO10" s="53"/>
      <c r="EUP10" s="53"/>
      <c r="EUQ10" s="53"/>
      <c r="EUR10" s="53"/>
      <c r="EUS10" s="53"/>
      <c r="EUT10" s="53"/>
      <c r="EUU10" s="53"/>
      <c r="EUV10" s="53"/>
      <c r="EUW10" s="53"/>
      <c r="EUX10" s="53"/>
      <c r="EUY10" s="53"/>
      <c r="EUZ10" s="53"/>
      <c r="EVA10" s="53"/>
      <c r="EVB10" s="53"/>
      <c r="EVC10" s="53"/>
      <c r="EVD10" s="53"/>
      <c r="EVE10" s="53"/>
      <c r="EVF10" s="53"/>
      <c r="EVG10" s="53"/>
      <c r="EVH10" s="53"/>
      <c r="EVI10" s="53"/>
      <c r="EVJ10" s="53"/>
      <c r="EVK10" s="53"/>
      <c r="EVL10" s="53"/>
      <c r="EVM10" s="53"/>
      <c r="EVN10" s="53"/>
      <c r="EVO10" s="53"/>
      <c r="EVP10" s="53"/>
      <c r="EVQ10" s="53"/>
      <c r="EVR10" s="53"/>
      <c r="EVS10" s="53"/>
      <c r="EVT10" s="53"/>
      <c r="EVU10" s="53"/>
      <c r="EVV10" s="53"/>
      <c r="EVW10" s="53"/>
      <c r="EVX10" s="53"/>
      <c r="EVY10" s="53"/>
      <c r="EVZ10" s="53"/>
      <c r="EWA10" s="53"/>
      <c r="EWB10" s="53"/>
      <c r="EWC10" s="53"/>
      <c r="EWD10" s="53"/>
      <c r="EWE10" s="53"/>
      <c r="EWF10" s="53"/>
      <c r="EWG10" s="53"/>
      <c r="EWH10" s="53"/>
      <c r="EWI10" s="53"/>
      <c r="EWJ10" s="53"/>
      <c r="EWK10" s="53"/>
      <c r="EWL10" s="53"/>
      <c r="EWM10" s="53"/>
      <c r="EWN10" s="53"/>
      <c r="EWO10" s="53"/>
      <c r="EWP10" s="53"/>
      <c r="EWQ10" s="53"/>
      <c r="EWR10" s="53"/>
      <c r="EWS10" s="53"/>
      <c r="EWT10" s="53"/>
      <c r="EWU10" s="53"/>
      <c r="EWV10" s="53"/>
      <c r="EWW10" s="53"/>
      <c r="EWX10" s="53"/>
      <c r="EWY10" s="53"/>
      <c r="EWZ10" s="53"/>
      <c r="EXA10" s="53"/>
      <c r="EXB10" s="53"/>
      <c r="EXC10" s="53"/>
      <c r="EXD10" s="53"/>
      <c r="EXE10" s="53"/>
      <c r="EXF10" s="53"/>
      <c r="EXG10" s="53"/>
      <c r="EXH10" s="53"/>
      <c r="EXI10" s="53"/>
      <c r="EXJ10" s="53"/>
      <c r="EXK10" s="53"/>
      <c r="EXL10" s="53"/>
      <c r="EXM10" s="53"/>
      <c r="EXN10" s="53"/>
      <c r="EXO10" s="53"/>
      <c r="EXP10" s="53"/>
      <c r="EXQ10" s="53"/>
      <c r="EXR10" s="53"/>
      <c r="EXS10" s="53"/>
      <c r="EXT10" s="53"/>
      <c r="EXU10" s="53"/>
      <c r="EXV10" s="53"/>
      <c r="EXW10" s="53"/>
      <c r="EXX10" s="53"/>
      <c r="EXY10" s="53"/>
      <c r="EXZ10" s="53"/>
      <c r="EYA10" s="53"/>
      <c r="EYB10" s="53"/>
      <c r="EYC10" s="53"/>
      <c r="EYD10" s="53"/>
      <c r="EYE10" s="53"/>
      <c r="EYF10" s="53"/>
      <c r="EYG10" s="53"/>
      <c r="EYH10" s="53"/>
      <c r="EYI10" s="53"/>
      <c r="EYJ10" s="53"/>
      <c r="EYK10" s="53"/>
      <c r="EYL10" s="53"/>
      <c r="EYM10" s="53"/>
      <c r="EYN10" s="53"/>
      <c r="EYO10" s="53"/>
      <c r="EYP10" s="53"/>
      <c r="EYQ10" s="53"/>
      <c r="EYR10" s="53"/>
      <c r="EYS10" s="53"/>
      <c r="EYT10" s="53"/>
      <c r="EYU10" s="53"/>
      <c r="EYV10" s="53"/>
      <c r="EYW10" s="53"/>
      <c r="EYX10" s="53"/>
      <c r="EYY10" s="53"/>
      <c r="EYZ10" s="53"/>
      <c r="EZA10" s="53"/>
      <c r="EZB10" s="53"/>
      <c r="EZC10" s="53"/>
      <c r="EZD10" s="53"/>
      <c r="EZE10" s="53"/>
      <c r="EZF10" s="53"/>
      <c r="EZG10" s="53"/>
      <c r="EZH10" s="53"/>
      <c r="EZI10" s="53"/>
      <c r="EZJ10" s="53"/>
      <c r="EZK10" s="53"/>
      <c r="EZL10" s="53"/>
      <c r="EZM10" s="53"/>
      <c r="EZN10" s="53"/>
      <c r="EZO10" s="53"/>
      <c r="EZP10" s="53"/>
      <c r="EZQ10" s="53"/>
      <c r="EZR10" s="53"/>
      <c r="EZS10" s="53"/>
      <c r="EZT10" s="53"/>
      <c r="EZU10" s="53"/>
      <c r="EZV10" s="53"/>
      <c r="EZW10" s="53"/>
      <c r="EZX10" s="53"/>
      <c r="EZY10" s="53"/>
      <c r="EZZ10" s="53"/>
      <c r="FAA10" s="53"/>
      <c r="FAB10" s="53"/>
      <c r="FAC10" s="53"/>
      <c r="FAD10" s="53"/>
      <c r="FAE10" s="53"/>
      <c r="FAF10" s="53"/>
      <c r="FAG10" s="53"/>
      <c r="FAH10" s="53"/>
      <c r="FAI10" s="53"/>
      <c r="FAJ10" s="53"/>
      <c r="FAK10" s="53"/>
      <c r="FAL10" s="53"/>
      <c r="FAM10" s="53"/>
      <c r="FAN10" s="53"/>
      <c r="FAO10" s="53"/>
      <c r="FAP10" s="53"/>
      <c r="FAQ10" s="53"/>
      <c r="FAR10" s="53"/>
      <c r="FAS10" s="53"/>
      <c r="FAT10" s="53"/>
      <c r="FAU10" s="53"/>
      <c r="FAV10" s="53"/>
      <c r="FAW10" s="53"/>
      <c r="FAX10" s="53"/>
      <c r="FAY10" s="53"/>
      <c r="FAZ10" s="53"/>
      <c r="FBA10" s="53"/>
      <c r="FBB10" s="53"/>
      <c r="FBC10" s="53"/>
      <c r="FBD10" s="53"/>
      <c r="FBE10" s="53"/>
      <c r="FBF10" s="53"/>
      <c r="FBG10" s="53"/>
      <c r="FBH10" s="53"/>
      <c r="FBI10" s="53"/>
      <c r="FBJ10" s="53"/>
      <c r="FBK10" s="53"/>
      <c r="FBL10" s="53"/>
      <c r="FBM10" s="53"/>
      <c r="FBN10" s="53"/>
      <c r="FBO10" s="53"/>
      <c r="FBP10" s="53"/>
      <c r="FBQ10" s="53"/>
      <c r="FBR10" s="53"/>
      <c r="FBS10" s="53"/>
      <c r="FBT10" s="53"/>
      <c r="FBU10" s="53"/>
      <c r="FBV10" s="53"/>
      <c r="FBW10" s="53"/>
      <c r="FBX10" s="53"/>
      <c r="FBY10" s="53"/>
      <c r="FBZ10" s="53"/>
      <c r="FCA10" s="53"/>
      <c r="FCB10" s="53"/>
      <c r="FCC10" s="53"/>
      <c r="FCD10" s="53"/>
      <c r="FCE10" s="53"/>
      <c r="FCF10" s="53"/>
      <c r="FCG10" s="53"/>
      <c r="FCH10" s="53"/>
      <c r="FCI10" s="53"/>
      <c r="FCJ10" s="53"/>
      <c r="FCK10" s="53"/>
      <c r="FCL10" s="53"/>
      <c r="FCM10" s="53"/>
      <c r="FCN10" s="53"/>
      <c r="FCO10" s="53"/>
      <c r="FCP10" s="53"/>
      <c r="FCQ10" s="53"/>
      <c r="FCR10" s="53"/>
      <c r="FCS10" s="53"/>
      <c r="FCT10" s="53"/>
      <c r="FCU10" s="53"/>
      <c r="FCV10" s="53"/>
      <c r="FCW10" s="53"/>
      <c r="FCX10" s="53"/>
      <c r="FCY10" s="53"/>
      <c r="FCZ10" s="53"/>
      <c r="FDA10" s="53"/>
      <c r="FDB10" s="53"/>
      <c r="FDC10" s="53"/>
      <c r="FDD10" s="53"/>
      <c r="FDE10" s="53"/>
      <c r="FDF10" s="53"/>
      <c r="FDG10" s="53"/>
      <c r="FDH10" s="53"/>
      <c r="FDI10" s="53"/>
      <c r="FDJ10" s="53"/>
      <c r="FDK10" s="53"/>
      <c r="FDL10" s="53"/>
      <c r="FDM10" s="53"/>
      <c r="FDN10" s="53"/>
      <c r="FDO10" s="53"/>
      <c r="FDP10" s="53"/>
      <c r="FDQ10" s="53"/>
      <c r="FDR10" s="53"/>
      <c r="FDS10" s="53"/>
      <c r="FDT10" s="53"/>
      <c r="FDU10" s="53"/>
      <c r="FDV10" s="53"/>
      <c r="FDW10" s="53"/>
      <c r="FDX10" s="53"/>
      <c r="FDY10" s="53"/>
      <c r="FDZ10" s="53"/>
      <c r="FEA10" s="53"/>
      <c r="FEB10" s="53"/>
      <c r="FEC10" s="53"/>
      <c r="FED10" s="53"/>
      <c r="FEE10" s="53"/>
      <c r="FEF10" s="53"/>
      <c r="FEG10" s="53"/>
      <c r="FEH10" s="53"/>
      <c r="FEI10" s="53"/>
      <c r="FEJ10" s="53"/>
      <c r="FEK10" s="53"/>
      <c r="FEL10" s="53"/>
      <c r="FEM10" s="53"/>
      <c r="FEN10" s="53"/>
      <c r="FEO10" s="53"/>
      <c r="FEP10" s="53"/>
      <c r="FEQ10" s="53"/>
      <c r="FER10" s="53"/>
      <c r="FES10" s="53"/>
      <c r="FET10" s="53"/>
      <c r="FEU10" s="53"/>
      <c r="FEV10" s="53"/>
      <c r="FEW10" s="53"/>
      <c r="FEX10" s="53"/>
      <c r="FEY10" s="53"/>
      <c r="FEZ10" s="53"/>
      <c r="FFA10" s="53"/>
      <c r="FFB10" s="53"/>
      <c r="FFC10" s="53"/>
      <c r="FFD10" s="53"/>
      <c r="FFE10" s="53"/>
      <c r="FFF10" s="53"/>
      <c r="FFG10" s="53"/>
      <c r="FFH10" s="53"/>
      <c r="FFI10" s="53"/>
      <c r="FFJ10" s="53"/>
      <c r="FFK10" s="53"/>
      <c r="FFL10" s="53"/>
      <c r="FFM10" s="53"/>
      <c r="FFN10" s="53"/>
      <c r="FFO10" s="53"/>
      <c r="FFP10" s="53"/>
      <c r="FFQ10" s="53"/>
      <c r="FFR10" s="53"/>
      <c r="FFS10" s="53"/>
      <c r="FFT10" s="53"/>
      <c r="FFU10" s="53"/>
      <c r="FFV10" s="53"/>
      <c r="FFW10" s="53"/>
      <c r="FFX10" s="53"/>
      <c r="FFY10" s="53"/>
      <c r="FFZ10" s="53"/>
      <c r="FGA10" s="53"/>
      <c r="FGB10" s="53"/>
      <c r="FGC10" s="53"/>
      <c r="FGD10" s="53"/>
      <c r="FGE10" s="53"/>
      <c r="FGF10" s="53"/>
      <c r="FGG10" s="53"/>
      <c r="FGH10" s="53"/>
      <c r="FGI10" s="53"/>
      <c r="FGJ10" s="53"/>
      <c r="FGK10" s="53"/>
      <c r="FGL10" s="53"/>
      <c r="FGM10" s="53"/>
      <c r="FGN10" s="53"/>
      <c r="FGO10" s="53"/>
      <c r="FGP10" s="53"/>
      <c r="FGQ10" s="53"/>
      <c r="FGR10" s="53"/>
      <c r="FGS10" s="53"/>
      <c r="FGT10" s="53"/>
      <c r="FGU10" s="53"/>
      <c r="FGV10" s="53"/>
      <c r="FGW10" s="53"/>
      <c r="FGX10" s="53"/>
      <c r="FGY10" s="53"/>
      <c r="FGZ10" s="53"/>
      <c r="FHA10" s="53"/>
      <c r="FHB10" s="53"/>
      <c r="FHC10" s="53"/>
      <c r="FHD10" s="53"/>
      <c r="FHE10" s="53"/>
      <c r="FHF10" s="53"/>
      <c r="FHG10" s="53"/>
      <c r="FHH10" s="53"/>
      <c r="FHI10" s="53"/>
      <c r="FHJ10" s="53"/>
      <c r="FHK10" s="53"/>
      <c r="FHL10" s="53"/>
      <c r="FHM10" s="53"/>
      <c r="FHN10" s="53"/>
      <c r="FHO10" s="53"/>
      <c r="FHP10" s="53"/>
      <c r="FHQ10" s="53"/>
      <c r="FHR10" s="53"/>
      <c r="FHS10" s="53"/>
      <c r="FHT10" s="53"/>
      <c r="FHU10" s="53"/>
      <c r="FHV10" s="53"/>
      <c r="FHW10" s="53"/>
      <c r="FHX10" s="53"/>
      <c r="FHY10" s="53"/>
      <c r="FHZ10" s="53"/>
      <c r="FIA10" s="53"/>
      <c r="FIB10" s="53"/>
      <c r="FIC10" s="53"/>
      <c r="FID10" s="53"/>
      <c r="FIE10" s="53"/>
      <c r="FIF10" s="53"/>
      <c r="FIG10" s="53"/>
      <c r="FIH10" s="53"/>
      <c r="FII10" s="53"/>
      <c r="FIJ10" s="53"/>
      <c r="FIK10" s="53"/>
      <c r="FIL10" s="53"/>
      <c r="FIM10" s="53"/>
      <c r="FIN10" s="53"/>
      <c r="FIO10" s="53"/>
      <c r="FIP10" s="53"/>
      <c r="FIQ10" s="53"/>
      <c r="FIR10" s="53"/>
      <c r="FIS10" s="53"/>
      <c r="FIT10" s="53"/>
      <c r="FIU10" s="53"/>
      <c r="FIV10" s="53"/>
      <c r="FIW10" s="53"/>
      <c r="FIX10" s="53"/>
      <c r="FIY10" s="53"/>
      <c r="FIZ10" s="53"/>
      <c r="FJA10" s="53"/>
      <c r="FJB10" s="53"/>
      <c r="FJC10" s="53"/>
      <c r="FJD10" s="53"/>
      <c r="FJE10" s="53"/>
      <c r="FJF10" s="53"/>
      <c r="FJG10" s="53"/>
      <c r="FJH10" s="53"/>
      <c r="FJI10" s="53"/>
      <c r="FJJ10" s="53"/>
      <c r="FJK10" s="53"/>
      <c r="FJL10" s="53"/>
      <c r="FJM10" s="53"/>
      <c r="FJN10" s="53"/>
      <c r="FJO10" s="53"/>
      <c r="FJP10" s="53"/>
      <c r="FJQ10" s="53"/>
      <c r="FJR10" s="53"/>
      <c r="FJS10" s="53"/>
      <c r="FJT10" s="53"/>
      <c r="FJU10" s="53"/>
      <c r="FJV10" s="53"/>
      <c r="FJW10" s="53"/>
      <c r="FJX10" s="53"/>
      <c r="FJY10" s="53"/>
      <c r="FJZ10" s="53"/>
      <c r="FKA10" s="53"/>
      <c r="FKB10" s="53"/>
      <c r="FKC10" s="53"/>
      <c r="FKD10" s="53"/>
      <c r="FKE10" s="53"/>
      <c r="FKF10" s="53"/>
      <c r="FKG10" s="53"/>
      <c r="FKH10" s="53"/>
      <c r="FKI10" s="53"/>
      <c r="FKJ10" s="53"/>
      <c r="FKK10" s="53"/>
      <c r="FKL10" s="53"/>
      <c r="FKM10" s="53"/>
      <c r="FKN10" s="53"/>
      <c r="FKO10" s="53"/>
      <c r="FKP10" s="53"/>
      <c r="FKQ10" s="53"/>
      <c r="FKR10" s="53"/>
      <c r="FKS10" s="53"/>
      <c r="FKT10" s="53"/>
      <c r="FKU10" s="53"/>
      <c r="FKV10" s="53"/>
      <c r="FKW10" s="53"/>
      <c r="FKX10" s="53"/>
      <c r="FKY10" s="53"/>
      <c r="FKZ10" s="53"/>
      <c r="FLA10" s="53"/>
      <c r="FLB10" s="53"/>
      <c r="FLC10" s="53"/>
      <c r="FLD10" s="53"/>
      <c r="FLE10" s="53"/>
      <c r="FLF10" s="53"/>
      <c r="FLG10" s="53"/>
      <c r="FLH10" s="53"/>
      <c r="FLI10" s="53"/>
      <c r="FLJ10" s="53"/>
      <c r="FLK10" s="53"/>
      <c r="FLL10" s="53"/>
      <c r="FLM10" s="53"/>
      <c r="FLN10" s="53"/>
      <c r="FLO10" s="53"/>
      <c r="FLP10" s="53"/>
      <c r="FLQ10" s="53"/>
      <c r="FLR10" s="53"/>
      <c r="FLS10" s="53"/>
      <c r="FLT10" s="53"/>
      <c r="FLU10" s="53"/>
      <c r="FLV10" s="53"/>
      <c r="FLW10" s="53"/>
      <c r="FLX10" s="53"/>
      <c r="FLY10" s="53"/>
      <c r="FLZ10" s="53"/>
      <c r="FMA10" s="53"/>
      <c r="FMB10" s="53"/>
      <c r="FMC10" s="53"/>
      <c r="FMD10" s="53"/>
      <c r="FME10" s="53"/>
      <c r="FMF10" s="53"/>
      <c r="FMG10" s="53"/>
      <c r="FMH10" s="53"/>
      <c r="FMI10" s="53"/>
      <c r="FMJ10" s="53"/>
      <c r="FMK10" s="53"/>
      <c r="FML10" s="53"/>
      <c r="FMM10" s="53"/>
      <c r="FMN10" s="53"/>
      <c r="FMO10" s="53"/>
      <c r="FMP10" s="53"/>
      <c r="FMQ10" s="53"/>
      <c r="FMR10" s="53"/>
      <c r="FMS10" s="53"/>
      <c r="FMT10" s="53"/>
      <c r="FMU10" s="53"/>
      <c r="FMV10" s="53"/>
      <c r="FMW10" s="53"/>
      <c r="FMX10" s="53"/>
      <c r="FMY10" s="53"/>
      <c r="FMZ10" s="53"/>
      <c r="FNA10" s="53"/>
      <c r="FNB10" s="53"/>
      <c r="FNC10" s="53"/>
      <c r="FND10" s="53"/>
      <c r="FNE10" s="53"/>
      <c r="FNF10" s="53"/>
      <c r="FNG10" s="53"/>
      <c r="FNH10" s="53"/>
      <c r="FNI10" s="53"/>
      <c r="FNJ10" s="53"/>
      <c r="FNK10" s="53"/>
      <c r="FNL10" s="53"/>
      <c r="FNM10" s="53"/>
      <c r="FNN10" s="53"/>
      <c r="FNO10" s="53"/>
      <c r="FNP10" s="53"/>
      <c r="FNQ10" s="53"/>
      <c r="FNR10" s="53"/>
      <c r="FNS10" s="53"/>
      <c r="FNT10" s="53"/>
      <c r="FNU10" s="53"/>
      <c r="FNV10" s="53"/>
      <c r="FNW10" s="53"/>
      <c r="FNX10" s="53"/>
      <c r="FNY10" s="53"/>
      <c r="FNZ10" s="53"/>
      <c r="FOA10" s="53"/>
      <c r="FOB10" s="53"/>
      <c r="FOC10" s="53"/>
      <c r="FOD10" s="53"/>
      <c r="FOE10" s="53"/>
      <c r="FOF10" s="53"/>
      <c r="FOG10" s="53"/>
      <c r="FOH10" s="53"/>
      <c r="FOI10" s="53"/>
      <c r="FOJ10" s="53"/>
      <c r="FOK10" s="53"/>
      <c r="FOL10" s="53"/>
      <c r="FOM10" s="53"/>
      <c r="FON10" s="53"/>
      <c r="FOO10" s="53"/>
      <c r="FOP10" s="53"/>
      <c r="FOQ10" s="53"/>
      <c r="FOR10" s="53"/>
      <c r="FOS10" s="53"/>
      <c r="FOT10" s="53"/>
      <c r="FOU10" s="53"/>
      <c r="FOV10" s="53"/>
      <c r="FOW10" s="53"/>
      <c r="FOX10" s="53"/>
      <c r="FOY10" s="53"/>
      <c r="FOZ10" s="53"/>
      <c r="FPA10" s="53"/>
      <c r="FPB10" s="53"/>
      <c r="FPC10" s="53"/>
      <c r="FPD10" s="53"/>
      <c r="FPE10" s="53"/>
      <c r="FPF10" s="53"/>
      <c r="FPG10" s="53"/>
      <c r="FPH10" s="53"/>
      <c r="FPI10" s="53"/>
      <c r="FPJ10" s="53"/>
      <c r="FPK10" s="53"/>
      <c r="FPL10" s="53"/>
      <c r="FPM10" s="53"/>
      <c r="FPN10" s="53"/>
      <c r="FPO10" s="53"/>
      <c r="FPP10" s="53"/>
      <c r="FPQ10" s="53"/>
      <c r="FPR10" s="53"/>
      <c r="FPS10" s="53"/>
      <c r="FPT10" s="53"/>
      <c r="FPU10" s="53"/>
      <c r="FPV10" s="53"/>
      <c r="FPW10" s="53"/>
      <c r="FPX10" s="53"/>
      <c r="FPY10" s="53"/>
      <c r="FPZ10" s="53"/>
      <c r="FQA10" s="53"/>
      <c r="FQB10" s="53"/>
      <c r="FQC10" s="53"/>
      <c r="FQD10" s="53"/>
      <c r="FQE10" s="53"/>
      <c r="FQF10" s="53"/>
      <c r="FQG10" s="53"/>
      <c r="FQH10" s="53"/>
      <c r="FQI10" s="53"/>
      <c r="FQJ10" s="53"/>
      <c r="FQK10" s="53"/>
      <c r="FQL10" s="53"/>
      <c r="FQM10" s="53"/>
      <c r="FQN10" s="53"/>
      <c r="FQO10" s="53"/>
      <c r="FQP10" s="53"/>
      <c r="FQQ10" s="53"/>
      <c r="FQR10" s="53"/>
      <c r="FQS10" s="53"/>
      <c r="FQT10" s="53"/>
      <c r="FQU10" s="53"/>
      <c r="FQV10" s="53"/>
      <c r="FQW10" s="53"/>
      <c r="FQX10" s="53"/>
      <c r="FQY10" s="53"/>
      <c r="FQZ10" s="53"/>
      <c r="FRA10" s="53"/>
      <c r="FRB10" s="53"/>
      <c r="FRC10" s="53"/>
      <c r="FRD10" s="53"/>
      <c r="FRE10" s="53"/>
      <c r="FRF10" s="53"/>
      <c r="FRG10" s="53"/>
      <c r="FRH10" s="53"/>
      <c r="FRI10" s="53"/>
      <c r="FRJ10" s="53"/>
      <c r="FRK10" s="53"/>
      <c r="FRL10" s="53"/>
      <c r="FRM10" s="53"/>
      <c r="FRN10" s="53"/>
      <c r="FRO10" s="53"/>
      <c r="FRP10" s="53"/>
      <c r="FRQ10" s="53"/>
      <c r="FRR10" s="53"/>
      <c r="FRS10" s="53"/>
      <c r="FRT10" s="53"/>
      <c r="FRU10" s="53"/>
      <c r="FRV10" s="53"/>
      <c r="FRW10" s="53"/>
      <c r="FRX10" s="53"/>
      <c r="FRY10" s="53"/>
      <c r="FRZ10" s="53"/>
      <c r="FSA10" s="53"/>
      <c r="FSB10" s="53"/>
      <c r="FSC10" s="53"/>
      <c r="FSD10" s="53"/>
      <c r="FSE10" s="53"/>
      <c r="FSF10" s="53"/>
      <c r="FSG10" s="53"/>
      <c r="FSH10" s="53"/>
      <c r="FSI10" s="53"/>
      <c r="FSJ10" s="53"/>
      <c r="FSK10" s="53"/>
      <c r="FSL10" s="53"/>
      <c r="FSM10" s="53"/>
      <c r="FSN10" s="53"/>
      <c r="FSO10" s="53"/>
      <c r="FSP10" s="53"/>
      <c r="FSQ10" s="53"/>
      <c r="FSR10" s="53"/>
      <c r="FSS10" s="53"/>
      <c r="FST10" s="53"/>
      <c r="FSU10" s="53"/>
      <c r="FSV10" s="53"/>
      <c r="FSW10" s="53"/>
      <c r="FSX10" s="53"/>
      <c r="FSY10" s="53"/>
      <c r="FSZ10" s="53"/>
      <c r="FTA10" s="53"/>
      <c r="FTB10" s="53"/>
      <c r="FTC10" s="53"/>
      <c r="FTD10" s="53"/>
      <c r="FTE10" s="53"/>
      <c r="FTF10" s="53"/>
      <c r="FTG10" s="53"/>
      <c r="FTH10" s="53"/>
      <c r="FTI10" s="53"/>
      <c r="FTJ10" s="53"/>
      <c r="FTK10" s="53"/>
      <c r="FTL10" s="53"/>
      <c r="FTM10" s="53"/>
      <c r="FTN10" s="53"/>
      <c r="FTO10" s="53"/>
      <c r="FTP10" s="53"/>
      <c r="FTQ10" s="53"/>
      <c r="FTR10" s="53"/>
      <c r="FTS10" s="53"/>
      <c r="FTT10" s="53"/>
      <c r="FTU10" s="53"/>
      <c r="FTV10" s="53"/>
      <c r="FTW10" s="53"/>
      <c r="FTX10" s="53"/>
      <c r="FTY10" s="53"/>
      <c r="FTZ10" s="53"/>
      <c r="FUA10" s="53"/>
      <c r="FUB10" s="53"/>
      <c r="FUC10" s="53"/>
      <c r="FUD10" s="53"/>
      <c r="FUE10" s="53"/>
      <c r="FUF10" s="53"/>
      <c r="FUG10" s="53"/>
      <c r="FUH10" s="53"/>
      <c r="FUI10" s="53"/>
      <c r="FUJ10" s="53"/>
      <c r="FUK10" s="53"/>
      <c r="FUL10" s="53"/>
      <c r="FUM10" s="53"/>
      <c r="FUN10" s="53"/>
      <c r="FUO10" s="53"/>
      <c r="FUP10" s="53"/>
      <c r="FUQ10" s="53"/>
      <c r="FUR10" s="53"/>
      <c r="FUS10" s="53"/>
      <c r="FUT10" s="53"/>
      <c r="FUU10" s="53"/>
      <c r="FUV10" s="53"/>
      <c r="FUW10" s="53"/>
      <c r="FUX10" s="53"/>
      <c r="FUY10" s="53"/>
      <c r="FUZ10" s="53"/>
      <c r="FVA10" s="53"/>
      <c r="FVB10" s="53"/>
      <c r="FVC10" s="53"/>
      <c r="FVD10" s="53"/>
      <c r="FVE10" s="53"/>
      <c r="FVF10" s="53"/>
      <c r="FVG10" s="53"/>
      <c r="FVH10" s="53"/>
      <c r="FVI10" s="53"/>
      <c r="FVJ10" s="53"/>
      <c r="FVK10" s="53"/>
      <c r="FVL10" s="53"/>
      <c r="FVM10" s="53"/>
      <c r="FVN10" s="53"/>
      <c r="FVO10" s="53"/>
      <c r="FVP10" s="53"/>
      <c r="FVQ10" s="53"/>
      <c r="FVR10" s="53"/>
      <c r="FVS10" s="53"/>
      <c r="FVT10" s="53"/>
      <c r="FVU10" s="53"/>
      <c r="FVV10" s="53"/>
      <c r="FVW10" s="53"/>
      <c r="FVX10" s="53"/>
      <c r="FVY10" s="53"/>
      <c r="FVZ10" s="53"/>
      <c r="FWA10" s="53"/>
      <c r="FWB10" s="53"/>
      <c r="FWC10" s="53"/>
      <c r="FWD10" s="53"/>
      <c r="FWE10" s="53"/>
      <c r="FWF10" s="53"/>
      <c r="FWG10" s="53"/>
      <c r="FWH10" s="53"/>
      <c r="FWI10" s="53"/>
      <c r="FWJ10" s="53"/>
      <c r="FWK10" s="53"/>
      <c r="FWL10" s="53"/>
      <c r="FWM10" s="53"/>
      <c r="FWN10" s="53"/>
      <c r="FWO10" s="53"/>
      <c r="FWP10" s="53"/>
      <c r="FWQ10" s="53"/>
      <c r="FWR10" s="53"/>
      <c r="FWS10" s="53"/>
      <c r="FWT10" s="53"/>
      <c r="FWU10" s="53"/>
      <c r="FWV10" s="53"/>
      <c r="FWW10" s="53"/>
      <c r="FWX10" s="53"/>
      <c r="FWY10" s="53"/>
      <c r="FWZ10" s="53"/>
      <c r="FXA10" s="53"/>
      <c r="FXB10" s="53"/>
      <c r="FXC10" s="53"/>
      <c r="FXD10" s="53"/>
      <c r="FXE10" s="53"/>
      <c r="FXF10" s="53"/>
      <c r="FXG10" s="53"/>
      <c r="FXH10" s="53"/>
      <c r="FXI10" s="53"/>
      <c r="FXJ10" s="53"/>
      <c r="FXK10" s="53"/>
      <c r="FXL10" s="53"/>
      <c r="FXM10" s="53"/>
      <c r="FXN10" s="53"/>
      <c r="FXO10" s="53"/>
      <c r="FXP10" s="53"/>
      <c r="FXQ10" s="53"/>
      <c r="FXR10" s="53"/>
      <c r="FXS10" s="53"/>
      <c r="FXT10" s="53"/>
      <c r="FXU10" s="53"/>
      <c r="FXV10" s="53"/>
      <c r="FXW10" s="53"/>
      <c r="FXX10" s="53"/>
      <c r="FXY10" s="53"/>
      <c r="FXZ10" s="53"/>
      <c r="FYA10" s="53"/>
      <c r="FYB10" s="53"/>
      <c r="FYC10" s="53"/>
      <c r="FYD10" s="53"/>
      <c r="FYE10" s="53"/>
      <c r="FYF10" s="53"/>
      <c r="FYG10" s="53"/>
      <c r="FYH10" s="53"/>
      <c r="FYI10" s="53"/>
      <c r="FYJ10" s="53"/>
      <c r="FYK10" s="53"/>
      <c r="FYL10" s="53"/>
      <c r="FYM10" s="53"/>
      <c r="FYN10" s="53"/>
      <c r="FYO10" s="53"/>
      <c r="FYP10" s="53"/>
      <c r="FYQ10" s="53"/>
      <c r="FYR10" s="53"/>
      <c r="FYS10" s="53"/>
      <c r="FYT10" s="53"/>
      <c r="FYU10" s="53"/>
      <c r="FYV10" s="53"/>
      <c r="FYW10" s="53"/>
      <c r="FYX10" s="53"/>
      <c r="FYY10" s="53"/>
      <c r="FYZ10" s="53"/>
      <c r="FZA10" s="53"/>
      <c r="FZB10" s="53"/>
      <c r="FZC10" s="53"/>
      <c r="FZD10" s="53"/>
      <c r="FZE10" s="53"/>
      <c r="FZF10" s="53"/>
      <c r="FZG10" s="53"/>
      <c r="FZH10" s="53"/>
      <c r="FZI10" s="53"/>
      <c r="FZJ10" s="53"/>
      <c r="FZK10" s="53"/>
      <c r="FZL10" s="53"/>
      <c r="FZM10" s="53"/>
      <c r="FZN10" s="53"/>
      <c r="FZO10" s="53"/>
      <c r="FZP10" s="53"/>
      <c r="FZQ10" s="53"/>
      <c r="FZR10" s="53"/>
      <c r="FZS10" s="53"/>
      <c r="FZT10" s="53"/>
      <c r="FZU10" s="53"/>
      <c r="FZV10" s="53"/>
      <c r="FZW10" s="53"/>
      <c r="FZX10" s="53"/>
      <c r="FZY10" s="53"/>
      <c r="FZZ10" s="53"/>
      <c r="GAA10" s="53"/>
      <c r="GAB10" s="53"/>
      <c r="GAC10" s="53"/>
      <c r="GAD10" s="53"/>
      <c r="GAE10" s="53"/>
      <c r="GAF10" s="53"/>
      <c r="GAG10" s="53"/>
      <c r="GAH10" s="53"/>
      <c r="GAI10" s="53"/>
      <c r="GAJ10" s="53"/>
      <c r="GAK10" s="53"/>
      <c r="GAL10" s="53"/>
      <c r="GAM10" s="53"/>
      <c r="GAN10" s="53"/>
      <c r="GAO10" s="53"/>
      <c r="GAP10" s="53"/>
      <c r="GAQ10" s="53"/>
      <c r="GAR10" s="53"/>
      <c r="GAS10" s="53"/>
      <c r="GAT10" s="53"/>
      <c r="GAU10" s="53"/>
      <c r="GAV10" s="53"/>
      <c r="GAW10" s="53"/>
      <c r="GAX10" s="53"/>
      <c r="GAY10" s="53"/>
      <c r="GAZ10" s="53"/>
      <c r="GBA10" s="53"/>
      <c r="GBB10" s="53"/>
      <c r="GBC10" s="53"/>
      <c r="GBD10" s="53"/>
      <c r="GBE10" s="53"/>
      <c r="GBF10" s="53"/>
      <c r="GBG10" s="53"/>
      <c r="GBH10" s="53"/>
      <c r="GBI10" s="53"/>
      <c r="GBJ10" s="53"/>
      <c r="GBK10" s="53"/>
      <c r="GBL10" s="53"/>
      <c r="GBM10" s="53"/>
      <c r="GBN10" s="53"/>
      <c r="GBO10" s="53"/>
      <c r="GBP10" s="53"/>
      <c r="GBQ10" s="53"/>
      <c r="GBR10" s="53"/>
      <c r="GBS10" s="53"/>
      <c r="GBT10" s="53"/>
      <c r="GBU10" s="53"/>
      <c r="GBV10" s="53"/>
      <c r="GBW10" s="53"/>
      <c r="GBX10" s="53"/>
      <c r="GBY10" s="53"/>
      <c r="GBZ10" s="53"/>
      <c r="GCA10" s="53"/>
      <c r="GCB10" s="53"/>
      <c r="GCC10" s="53"/>
      <c r="GCD10" s="53"/>
      <c r="GCE10" s="53"/>
      <c r="GCF10" s="53"/>
      <c r="GCG10" s="53"/>
      <c r="GCH10" s="53"/>
      <c r="GCI10" s="53"/>
      <c r="GCJ10" s="53"/>
      <c r="GCK10" s="53"/>
      <c r="GCL10" s="53"/>
      <c r="GCM10" s="53"/>
      <c r="GCN10" s="53"/>
      <c r="GCO10" s="53"/>
      <c r="GCP10" s="53"/>
      <c r="GCQ10" s="53"/>
      <c r="GCR10" s="53"/>
      <c r="GCS10" s="53"/>
      <c r="GCT10" s="53"/>
      <c r="GCU10" s="53"/>
      <c r="GCV10" s="53"/>
      <c r="GCW10" s="53"/>
      <c r="GCX10" s="53"/>
      <c r="GCY10" s="53"/>
      <c r="GCZ10" s="53"/>
      <c r="GDA10" s="53"/>
      <c r="GDB10" s="53"/>
      <c r="GDC10" s="53"/>
      <c r="GDD10" s="53"/>
      <c r="GDE10" s="53"/>
      <c r="GDF10" s="53"/>
      <c r="GDG10" s="53"/>
      <c r="GDH10" s="53"/>
      <c r="GDI10" s="53"/>
      <c r="GDJ10" s="53"/>
      <c r="GDK10" s="53"/>
      <c r="GDL10" s="53"/>
      <c r="GDM10" s="53"/>
      <c r="GDN10" s="53"/>
      <c r="GDO10" s="53"/>
      <c r="GDP10" s="53"/>
      <c r="GDQ10" s="53"/>
      <c r="GDR10" s="53"/>
      <c r="GDS10" s="53"/>
      <c r="GDT10" s="53"/>
      <c r="GDU10" s="53"/>
      <c r="GDV10" s="53"/>
      <c r="GDW10" s="53"/>
      <c r="GDX10" s="53"/>
      <c r="GDY10" s="53"/>
      <c r="GDZ10" s="53"/>
      <c r="GEA10" s="53"/>
      <c r="GEB10" s="53"/>
      <c r="GEC10" s="53"/>
      <c r="GED10" s="53"/>
      <c r="GEE10" s="53"/>
      <c r="GEF10" s="53"/>
      <c r="GEG10" s="53"/>
      <c r="GEH10" s="53"/>
      <c r="GEI10" s="53"/>
      <c r="GEJ10" s="53"/>
      <c r="GEK10" s="53"/>
      <c r="GEL10" s="53"/>
      <c r="GEM10" s="53"/>
      <c r="GEN10" s="53"/>
      <c r="GEO10" s="53"/>
      <c r="GEP10" s="53"/>
      <c r="GEQ10" s="53"/>
      <c r="GER10" s="53"/>
      <c r="GES10" s="53"/>
      <c r="GET10" s="53"/>
      <c r="GEU10" s="53"/>
      <c r="GEV10" s="53"/>
      <c r="GEW10" s="53"/>
      <c r="GEX10" s="53"/>
      <c r="GEY10" s="53"/>
      <c r="GEZ10" s="53"/>
      <c r="GFA10" s="53"/>
      <c r="GFB10" s="53"/>
      <c r="GFC10" s="53"/>
      <c r="GFD10" s="53"/>
      <c r="GFE10" s="53"/>
      <c r="GFF10" s="53"/>
      <c r="GFG10" s="53"/>
      <c r="GFH10" s="53"/>
      <c r="GFI10" s="53"/>
      <c r="GFJ10" s="53"/>
      <c r="GFK10" s="53"/>
      <c r="GFL10" s="53"/>
      <c r="GFM10" s="53"/>
      <c r="GFN10" s="53"/>
      <c r="GFO10" s="53"/>
      <c r="GFP10" s="53"/>
      <c r="GFQ10" s="53"/>
      <c r="GFR10" s="53"/>
      <c r="GFS10" s="53"/>
      <c r="GFT10" s="53"/>
      <c r="GFU10" s="53"/>
      <c r="GFV10" s="53"/>
      <c r="GFW10" s="53"/>
      <c r="GFX10" s="53"/>
      <c r="GFY10" s="53"/>
      <c r="GFZ10" s="53"/>
      <c r="GGA10" s="53"/>
      <c r="GGB10" s="53"/>
      <c r="GGC10" s="53"/>
      <c r="GGD10" s="53"/>
      <c r="GGE10" s="53"/>
      <c r="GGF10" s="53"/>
      <c r="GGG10" s="53"/>
      <c r="GGH10" s="53"/>
      <c r="GGI10" s="53"/>
      <c r="GGJ10" s="53"/>
      <c r="GGK10" s="53"/>
      <c r="GGL10" s="53"/>
      <c r="GGM10" s="53"/>
      <c r="GGN10" s="53"/>
      <c r="GGO10" s="53"/>
      <c r="GGP10" s="53"/>
      <c r="GGQ10" s="53"/>
      <c r="GGR10" s="53"/>
      <c r="GGS10" s="53"/>
      <c r="GGT10" s="53"/>
      <c r="GGU10" s="53"/>
      <c r="GGV10" s="53"/>
      <c r="GGW10" s="53"/>
      <c r="GGX10" s="53"/>
      <c r="GGY10" s="53"/>
      <c r="GGZ10" s="53"/>
      <c r="GHA10" s="53"/>
      <c r="GHB10" s="53"/>
      <c r="GHC10" s="53"/>
      <c r="GHD10" s="53"/>
      <c r="GHE10" s="53"/>
      <c r="GHF10" s="53"/>
      <c r="GHG10" s="53"/>
      <c r="GHH10" s="53"/>
      <c r="GHI10" s="53"/>
      <c r="GHJ10" s="53"/>
      <c r="GHK10" s="53"/>
      <c r="GHL10" s="53"/>
      <c r="GHM10" s="53"/>
      <c r="GHN10" s="53"/>
      <c r="GHO10" s="53"/>
      <c r="GHP10" s="53"/>
      <c r="GHQ10" s="53"/>
      <c r="GHR10" s="53"/>
      <c r="GHS10" s="53"/>
      <c r="GHT10" s="53"/>
      <c r="GHU10" s="53"/>
      <c r="GHV10" s="53"/>
      <c r="GHW10" s="53"/>
      <c r="GHX10" s="53"/>
      <c r="GHY10" s="53"/>
      <c r="GHZ10" s="53"/>
      <c r="GIA10" s="53"/>
      <c r="GIB10" s="53"/>
      <c r="GIC10" s="53"/>
      <c r="GID10" s="53"/>
      <c r="GIE10" s="53"/>
      <c r="GIF10" s="53"/>
      <c r="GIG10" s="53"/>
      <c r="GIH10" s="53"/>
      <c r="GII10" s="53"/>
      <c r="GIJ10" s="53"/>
      <c r="GIK10" s="53"/>
      <c r="GIL10" s="53"/>
      <c r="GIM10" s="53"/>
      <c r="GIN10" s="53"/>
      <c r="GIO10" s="53"/>
      <c r="GIP10" s="53"/>
      <c r="GIQ10" s="53"/>
      <c r="GIR10" s="53"/>
      <c r="GIS10" s="53"/>
      <c r="GIT10" s="53"/>
      <c r="GIU10" s="53"/>
      <c r="GIV10" s="53"/>
      <c r="GIW10" s="53"/>
      <c r="GIX10" s="53"/>
      <c r="GIY10" s="53"/>
      <c r="GIZ10" s="53"/>
      <c r="GJA10" s="53"/>
      <c r="GJB10" s="53"/>
      <c r="GJC10" s="53"/>
      <c r="GJD10" s="53"/>
      <c r="GJE10" s="53"/>
      <c r="GJF10" s="53"/>
      <c r="GJG10" s="53"/>
      <c r="GJH10" s="53"/>
      <c r="GJI10" s="53"/>
      <c r="GJJ10" s="53"/>
      <c r="GJK10" s="53"/>
      <c r="GJL10" s="53"/>
      <c r="GJM10" s="53"/>
      <c r="GJN10" s="53"/>
      <c r="GJO10" s="53"/>
      <c r="GJP10" s="53"/>
      <c r="GJQ10" s="53"/>
      <c r="GJR10" s="53"/>
      <c r="GJS10" s="53"/>
      <c r="GJT10" s="53"/>
      <c r="GJU10" s="53"/>
      <c r="GJV10" s="53"/>
      <c r="GJW10" s="53"/>
      <c r="GJX10" s="53"/>
      <c r="GJY10" s="53"/>
      <c r="GJZ10" s="53"/>
      <c r="GKA10" s="53"/>
      <c r="GKB10" s="53"/>
      <c r="GKC10" s="53"/>
      <c r="GKD10" s="53"/>
      <c r="GKE10" s="53"/>
      <c r="GKF10" s="53"/>
      <c r="GKG10" s="53"/>
      <c r="GKH10" s="53"/>
      <c r="GKI10" s="53"/>
      <c r="GKJ10" s="53"/>
      <c r="GKK10" s="53"/>
      <c r="GKL10" s="53"/>
      <c r="GKM10" s="53"/>
      <c r="GKN10" s="53"/>
      <c r="GKO10" s="53"/>
      <c r="GKP10" s="53"/>
      <c r="GKQ10" s="53"/>
      <c r="GKR10" s="53"/>
      <c r="GKS10" s="53"/>
      <c r="GKT10" s="53"/>
      <c r="GKU10" s="53"/>
      <c r="GKV10" s="53"/>
      <c r="GKW10" s="53"/>
      <c r="GKX10" s="53"/>
      <c r="GKY10" s="53"/>
      <c r="GKZ10" s="53"/>
      <c r="GLA10" s="53"/>
      <c r="GLB10" s="53"/>
      <c r="GLC10" s="53"/>
      <c r="GLD10" s="53"/>
      <c r="GLE10" s="53"/>
      <c r="GLF10" s="53"/>
      <c r="GLG10" s="53"/>
      <c r="GLH10" s="53"/>
      <c r="GLI10" s="53"/>
      <c r="GLJ10" s="53"/>
      <c r="GLK10" s="53"/>
      <c r="GLL10" s="53"/>
      <c r="GLM10" s="53"/>
      <c r="GLN10" s="53"/>
      <c r="GLO10" s="53"/>
      <c r="GLP10" s="53"/>
      <c r="GLQ10" s="53"/>
      <c r="GLR10" s="53"/>
      <c r="GLS10" s="53"/>
      <c r="GLT10" s="53"/>
      <c r="GLU10" s="53"/>
      <c r="GLV10" s="53"/>
      <c r="GLW10" s="53"/>
      <c r="GLX10" s="53"/>
      <c r="GLY10" s="53"/>
      <c r="GLZ10" s="53"/>
      <c r="GMA10" s="53"/>
      <c r="GMB10" s="53"/>
      <c r="GMC10" s="53"/>
      <c r="GMD10" s="53"/>
      <c r="GME10" s="53"/>
      <c r="GMF10" s="53"/>
      <c r="GMG10" s="53"/>
      <c r="GMH10" s="53"/>
      <c r="GMI10" s="53"/>
      <c r="GMJ10" s="53"/>
      <c r="GMK10" s="53"/>
      <c r="GML10" s="53"/>
      <c r="GMM10" s="53"/>
      <c r="GMN10" s="53"/>
      <c r="GMO10" s="53"/>
      <c r="GMP10" s="53"/>
      <c r="GMQ10" s="53"/>
      <c r="GMR10" s="53"/>
      <c r="GMS10" s="53"/>
      <c r="GMT10" s="53"/>
      <c r="GMU10" s="53"/>
      <c r="GMV10" s="53"/>
      <c r="GMW10" s="53"/>
      <c r="GMX10" s="53"/>
      <c r="GMY10" s="53"/>
      <c r="GMZ10" s="53"/>
      <c r="GNA10" s="53"/>
      <c r="GNB10" s="53"/>
      <c r="GNC10" s="53"/>
      <c r="GND10" s="53"/>
      <c r="GNE10" s="53"/>
      <c r="GNF10" s="53"/>
      <c r="GNG10" s="53"/>
      <c r="GNH10" s="53"/>
      <c r="GNI10" s="53"/>
      <c r="GNJ10" s="53"/>
      <c r="GNK10" s="53"/>
      <c r="GNL10" s="53"/>
      <c r="GNM10" s="53"/>
      <c r="GNN10" s="53"/>
      <c r="GNO10" s="53"/>
      <c r="GNP10" s="53"/>
      <c r="GNQ10" s="53"/>
      <c r="GNR10" s="53"/>
      <c r="GNS10" s="53"/>
      <c r="GNT10" s="53"/>
      <c r="GNU10" s="53"/>
      <c r="GNV10" s="53"/>
      <c r="GNW10" s="53"/>
      <c r="GNX10" s="53"/>
      <c r="GNY10" s="53"/>
      <c r="GNZ10" s="53"/>
      <c r="GOA10" s="53"/>
      <c r="GOB10" s="53"/>
      <c r="GOC10" s="53"/>
      <c r="GOD10" s="53"/>
      <c r="GOE10" s="53"/>
      <c r="GOF10" s="53"/>
      <c r="GOG10" s="53"/>
      <c r="GOH10" s="53"/>
      <c r="GOI10" s="53"/>
      <c r="GOJ10" s="53"/>
      <c r="GOK10" s="53"/>
      <c r="GOL10" s="53"/>
      <c r="GOM10" s="53"/>
      <c r="GON10" s="53"/>
      <c r="GOO10" s="53"/>
      <c r="GOP10" s="53"/>
      <c r="GOQ10" s="53"/>
      <c r="GOR10" s="53"/>
      <c r="GOS10" s="53"/>
      <c r="GOT10" s="53"/>
      <c r="GOU10" s="53"/>
      <c r="GOV10" s="53"/>
      <c r="GOW10" s="53"/>
      <c r="GOX10" s="53"/>
      <c r="GOY10" s="53"/>
      <c r="GOZ10" s="53"/>
      <c r="GPA10" s="53"/>
      <c r="GPB10" s="53"/>
      <c r="GPC10" s="53"/>
      <c r="GPD10" s="53"/>
      <c r="GPE10" s="53"/>
      <c r="GPF10" s="53"/>
      <c r="GPG10" s="53"/>
      <c r="GPH10" s="53"/>
      <c r="GPI10" s="53"/>
      <c r="GPJ10" s="53"/>
      <c r="GPK10" s="53"/>
      <c r="GPL10" s="53"/>
      <c r="GPM10" s="53"/>
      <c r="GPN10" s="53"/>
      <c r="GPO10" s="53"/>
      <c r="GPP10" s="53"/>
      <c r="GPQ10" s="53"/>
      <c r="GPR10" s="53"/>
      <c r="GPS10" s="53"/>
      <c r="GPT10" s="53"/>
      <c r="GPU10" s="53"/>
      <c r="GPV10" s="53"/>
      <c r="GPW10" s="53"/>
      <c r="GPX10" s="53"/>
      <c r="GPY10" s="53"/>
      <c r="GPZ10" s="53"/>
      <c r="GQA10" s="53"/>
      <c r="GQB10" s="53"/>
      <c r="GQC10" s="53"/>
      <c r="GQD10" s="53"/>
      <c r="GQE10" s="53"/>
      <c r="GQF10" s="53"/>
      <c r="GQG10" s="53"/>
      <c r="GQH10" s="53"/>
      <c r="GQI10" s="53"/>
      <c r="GQJ10" s="53"/>
      <c r="GQK10" s="53"/>
      <c r="GQL10" s="53"/>
      <c r="GQM10" s="53"/>
      <c r="GQN10" s="53"/>
      <c r="GQO10" s="53"/>
      <c r="GQP10" s="53"/>
      <c r="GQQ10" s="53"/>
      <c r="GQR10" s="53"/>
      <c r="GQS10" s="53"/>
      <c r="GQT10" s="53"/>
      <c r="GQU10" s="53"/>
      <c r="GQV10" s="53"/>
      <c r="GQW10" s="53"/>
      <c r="GQX10" s="53"/>
      <c r="GQY10" s="53"/>
      <c r="GQZ10" s="53"/>
      <c r="GRA10" s="53"/>
      <c r="GRB10" s="53"/>
      <c r="GRC10" s="53"/>
      <c r="GRD10" s="53"/>
      <c r="GRE10" s="53"/>
      <c r="GRF10" s="53"/>
      <c r="GRG10" s="53"/>
      <c r="GRH10" s="53"/>
      <c r="GRI10" s="53"/>
      <c r="GRJ10" s="53"/>
      <c r="GRK10" s="53"/>
      <c r="GRL10" s="53"/>
      <c r="GRM10" s="53"/>
      <c r="GRN10" s="53"/>
      <c r="GRO10" s="53"/>
      <c r="GRP10" s="53"/>
      <c r="GRQ10" s="53"/>
      <c r="GRR10" s="53"/>
      <c r="GRS10" s="53"/>
      <c r="GRT10" s="53"/>
      <c r="GRU10" s="53"/>
      <c r="GRV10" s="53"/>
      <c r="GRW10" s="53"/>
      <c r="GRX10" s="53"/>
      <c r="GRY10" s="53"/>
      <c r="GRZ10" s="53"/>
      <c r="GSA10" s="53"/>
      <c r="GSB10" s="53"/>
      <c r="GSC10" s="53"/>
      <c r="GSD10" s="53"/>
      <c r="GSE10" s="53"/>
      <c r="GSF10" s="53"/>
      <c r="GSG10" s="53"/>
      <c r="GSH10" s="53"/>
      <c r="GSI10" s="53"/>
      <c r="GSJ10" s="53"/>
      <c r="GSK10" s="53"/>
      <c r="GSL10" s="53"/>
      <c r="GSM10" s="53"/>
      <c r="GSN10" s="53"/>
      <c r="GSO10" s="53"/>
      <c r="GSP10" s="53"/>
      <c r="GSQ10" s="53"/>
      <c r="GSR10" s="53"/>
      <c r="GSS10" s="53"/>
      <c r="GST10" s="53"/>
      <c r="GSU10" s="53"/>
      <c r="GSV10" s="53"/>
      <c r="GSW10" s="53"/>
      <c r="GSX10" s="53"/>
      <c r="GSY10" s="53"/>
      <c r="GSZ10" s="53"/>
      <c r="GTA10" s="53"/>
      <c r="GTB10" s="53"/>
      <c r="GTC10" s="53"/>
      <c r="GTD10" s="53"/>
      <c r="GTE10" s="53"/>
      <c r="GTF10" s="53"/>
      <c r="GTG10" s="53"/>
      <c r="GTH10" s="53"/>
      <c r="GTI10" s="53"/>
      <c r="GTJ10" s="53"/>
      <c r="GTK10" s="53"/>
      <c r="GTL10" s="53"/>
      <c r="GTM10" s="53"/>
      <c r="GTN10" s="53"/>
      <c r="GTO10" s="53"/>
      <c r="GTP10" s="53"/>
      <c r="GTQ10" s="53"/>
      <c r="GTR10" s="53"/>
      <c r="GTS10" s="53"/>
      <c r="GTT10" s="53"/>
      <c r="GTU10" s="53"/>
      <c r="GTV10" s="53"/>
      <c r="GTW10" s="53"/>
      <c r="GTX10" s="53"/>
      <c r="GTY10" s="53"/>
      <c r="GTZ10" s="53"/>
      <c r="GUA10" s="53"/>
      <c r="GUB10" s="53"/>
      <c r="GUC10" s="53"/>
      <c r="GUD10" s="53"/>
      <c r="GUE10" s="53"/>
      <c r="GUF10" s="53"/>
      <c r="GUG10" s="53"/>
      <c r="GUH10" s="53"/>
      <c r="GUI10" s="53"/>
      <c r="GUJ10" s="53"/>
      <c r="GUK10" s="53"/>
      <c r="GUL10" s="53"/>
      <c r="GUM10" s="53"/>
      <c r="GUN10" s="53"/>
      <c r="GUO10" s="53"/>
      <c r="GUP10" s="53"/>
      <c r="GUQ10" s="53"/>
      <c r="GUR10" s="53"/>
      <c r="GUS10" s="53"/>
      <c r="GUT10" s="53"/>
      <c r="GUU10" s="53"/>
      <c r="GUV10" s="53"/>
      <c r="GUW10" s="53"/>
      <c r="GUX10" s="53"/>
      <c r="GUY10" s="53"/>
      <c r="GUZ10" s="53"/>
      <c r="GVA10" s="53"/>
      <c r="GVB10" s="53"/>
      <c r="GVC10" s="53"/>
      <c r="GVD10" s="53"/>
      <c r="GVE10" s="53"/>
      <c r="GVF10" s="53"/>
      <c r="GVG10" s="53"/>
      <c r="GVH10" s="53"/>
      <c r="GVI10" s="53"/>
      <c r="GVJ10" s="53"/>
      <c r="GVK10" s="53"/>
      <c r="GVL10" s="53"/>
      <c r="GVM10" s="53"/>
      <c r="GVN10" s="53"/>
      <c r="GVO10" s="53"/>
      <c r="GVP10" s="53"/>
      <c r="GVQ10" s="53"/>
      <c r="GVR10" s="53"/>
      <c r="GVS10" s="53"/>
      <c r="GVT10" s="53"/>
      <c r="GVU10" s="53"/>
      <c r="GVV10" s="53"/>
      <c r="GVW10" s="53"/>
      <c r="GVX10" s="53"/>
      <c r="GVY10" s="53"/>
      <c r="GVZ10" s="53"/>
      <c r="GWA10" s="53"/>
      <c r="GWB10" s="53"/>
      <c r="GWC10" s="53"/>
      <c r="GWD10" s="53"/>
      <c r="GWE10" s="53"/>
      <c r="GWF10" s="53"/>
      <c r="GWG10" s="53"/>
      <c r="GWH10" s="53"/>
      <c r="GWI10" s="53"/>
      <c r="GWJ10" s="53"/>
      <c r="GWK10" s="53"/>
      <c r="GWL10" s="53"/>
      <c r="GWM10" s="53"/>
      <c r="GWN10" s="53"/>
      <c r="GWO10" s="53"/>
      <c r="GWP10" s="53"/>
      <c r="GWQ10" s="53"/>
      <c r="GWR10" s="53"/>
      <c r="GWS10" s="53"/>
      <c r="GWT10" s="53"/>
      <c r="GWU10" s="53"/>
      <c r="GWV10" s="53"/>
      <c r="GWW10" s="53"/>
      <c r="GWX10" s="53"/>
      <c r="GWY10" s="53"/>
      <c r="GWZ10" s="53"/>
      <c r="GXA10" s="53"/>
      <c r="GXB10" s="53"/>
      <c r="GXC10" s="53"/>
      <c r="GXD10" s="53"/>
      <c r="GXE10" s="53"/>
      <c r="GXF10" s="53"/>
      <c r="GXG10" s="53"/>
      <c r="GXH10" s="53"/>
      <c r="GXI10" s="53"/>
      <c r="GXJ10" s="53"/>
      <c r="GXK10" s="53"/>
      <c r="GXL10" s="53"/>
      <c r="GXM10" s="53"/>
      <c r="GXN10" s="53"/>
      <c r="GXO10" s="53"/>
      <c r="GXP10" s="53"/>
      <c r="GXQ10" s="53"/>
      <c r="GXR10" s="53"/>
      <c r="GXS10" s="53"/>
      <c r="GXT10" s="53"/>
      <c r="GXU10" s="53"/>
      <c r="GXV10" s="53"/>
      <c r="GXW10" s="53"/>
      <c r="GXX10" s="53"/>
      <c r="GXY10" s="53"/>
      <c r="GXZ10" s="53"/>
      <c r="GYA10" s="53"/>
      <c r="GYB10" s="53"/>
      <c r="GYC10" s="53"/>
      <c r="GYD10" s="53"/>
      <c r="GYE10" s="53"/>
      <c r="GYF10" s="53"/>
      <c r="GYG10" s="53"/>
      <c r="GYH10" s="53"/>
      <c r="GYI10" s="53"/>
      <c r="GYJ10" s="53"/>
      <c r="GYK10" s="53"/>
      <c r="GYL10" s="53"/>
      <c r="GYM10" s="53"/>
      <c r="GYN10" s="53"/>
      <c r="GYO10" s="53"/>
      <c r="GYP10" s="53"/>
      <c r="GYQ10" s="53"/>
      <c r="GYR10" s="53"/>
      <c r="GYS10" s="53"/>
      <c r="GYT10" s="53"/>
      <c r="GYU10" s="53"/>
      <c r="GYV10" s="53"/>
      <c r="GYW10" s="53"/>
      <c r="GYX10" s="53"/>
      <c r="GYY10" s="53"/>
      <c r="GYZ10" s="53"/>
      <c r="GZA10" s="53"/>
      <c r="GZB10" s="53"/>
      <c r="GZC10" s="53"/>
      <c r="GZD10" s="53"/>
      <c r="GZE10" s="53"/>
      <c r="GZF10" s="53"/>
      <c r="GZG10" s="53"/>
      <c r="GZH10" s="53"/>
      <c r="GZI10" s="53"/>
      <c r="GZJ10" s="53"/>
      <c r="GZK10" s="53"/>
      <c r="GZL10" s="53"/>
      <c r="GZM10" s="53"/>
      <c r="GZN10" s="53"/>
      <c r="GZO10" s="53"/>
      <c r="GZP10" s="53"/>
      <c r="GZQ10" s="53"/>
      <c r="GZR10" s="53"/>
      <c r="GZS10" s="53"/>
      <c r="GZT10" s="53"/>
      <c r="GZU10" s="53"/>
      <c r="GZV10" s="53"/>
      <c r="GZW10" s="53"/>
      <c r="GZX10" s="53"/>
      <c r="GZY10" s="53"/>
      <c r="GZZ10" s="53"/>
      <c r="HAA10" s="53"/>
      <c r="HAB10" s="53"/>
      <c r="HAC10" s="53"/>
      <c r="HAD10" s="53"/>
      <c r="HAE10" s="53"/>
      <c r="HAF10" s="53"/>
      <c r="HAG10" s="53"/>
      <c r="HAH10" s="53"/>
      <c r="HAI10" s="53"/>
      <c r="HAJ10" s="53"/>
      <c r="HAK10" s="53"/>
      <c r="HAL10" s="53"/>
      <c r="HAM10" s="53"/>
      <c r="HAN10" s="53"/>
      <c r="HAO10" s="53"/>
      <c r="HAP10" s="53"/>
      <c r="HAQ10" s="53"/>
      <c r="HAR10" s="53"/>
      <c r="HAS10" s="53"/>
      <c r="HAT10" s="53"/>
      <c r="HAU10" s="53"/>
      <c r="HAV10" s="53"/>
      <c r="HAW10" s="53"/>
      <c r="HAX10" s="53"/>
      <c r="HAY10" s="53"/>
      <c r="HAZ10" s="53"/>
      <c r="HBA10" s="53"/>
      <c r="HBB10" s="53"/>
      <c r="HBC10" s="53"/>
      <c r="HBD10" s="53"/>
      <c r="HBE10" s="53"/>
      <c r="HBF10" s="53"/>
      <c r="HBG10" s="53"/>
      <c r="HBH10" s="53"/>
      <c r="HBI10" s="53"/>
      <c r="HBJ10" s="53"/>
      <c r="HBK10" s="53"/>
      <c r="HBL10" s="53"/>
      <c r="HBM10" s="53"/>
      <c r="HBN10" s="53"/>
      <c r="HBO10" s="53"/>
      <c r="HBP10" s="53"/>
      <c r="HBQ10" s="53"/>
      <c r="HBR10" s="53"/>
      <c r="HBS10" s="53"/>
      <c r="HBT10" s="53"/>
      <c r="HBU10" s="53"/>
      <c r="HBV10" s="53"/>
      <c r="HBW10" s="53"/>
      <c r="HBX10" s="53"/>
      <c r="HBY10" s="53"/>
      <c r="HBZ10" s="53"/>
      <c r="HCA10" s="53"/>
      <c r="HCB10" s="53"/>
      <c r="HCC10" s="53"/>
      <c r="HCD10" s="53"/>
      <c r="HCE10" s="53"/>
      <c r="HCF10" s="53"/>
      <c r="HCG10" s="53"/>
      <c r="HCH10" s="53"/>
      <c r="HCI10" s="53"/>
      <c r="HCJ10" s="53"/>
      <c r="HCK10" s="53"/>
      <c r="HCL10" s="53"/>
      <c r="HCM10" s="53"/>
      <c r="HCN10" s="53"/>
      <c r="HCO10" s="53"/>
      <c r="HCP10" s="53"/>
      <c r="HCQ10" s="53"/>
      <c r="HCR10" s="53"/>
      <c r="HCS10" s="53"/>
      <c r="HCT10" s="53"/>
      <c r="HCU10" s="53"/>
      <c r="HCV10" s="53"/>
      <c r="HCW10" s="53"/>
      <c r="HCX10" s="53"/>
      <c r="HCY10" s="53"/>
      <c r="HCZ10" s="53"/>
      <c r="HDA10" s="53"/>
      <c r="HDB10" s="53"/>
      <c r="HDC10" s="53"/>
      <c r="HDD10" s="53"/>
      <c r="HDE10" s="53"/>
      <c r="HDF10" s="53"/>
      <c r="HDG10" s="53"/>
      <c r="HDH10" s="53"/>
      <c r="HDI10" s="53"/>
      <c r="HDJ10" s="53"/>
      <c r="HDK10" s="53"/>
      <c r="HDL10" s="53"/>
      <c r="HDM10" s="53"/>
      <c r="HDN10" s="53"/>
      <c r="HDO10" s="53"/>
      <c r="HDP10" s="53"/>
      <c r="HDQ10" s="53"/>
      <c r="HDR10" s="53"/>
      <c r="HDS10" s="53"/>
      <c r="HDT10" s="53"/>
      <c r="HDU10" s="53"/>
      <c r="HDV10" s="53"/>
      <c r="HDW10" s="53"/>
      <c r="HDX10" s="53"/>
      <c r="HDY10" s="53"/>
      <c r="HDZ10" s="53"/>
      <c r="HEA10" s="53"/>
      <c r="HEB10" s="53"/>
      <c r="HEC10" s="53"/>
      <c r="HED10" s="53"/>
      <c r="HEE10" s="53"/>
      <c r="HEF10" s="53"/>
      <c r="HEG10" s="53"/>
      <c r="HEH10" s="53"/>
      <c r="HEI10" s="53"/>
      <c r="HEJ10" s="53"/>
      <c r="HEK10" s="53"/>
      <c r="HEL10" s="53"/>
      <c r="HEM10" s="53"/>
      <c r="HEN10" s="53"/>
      <c r="HEO10" s="53"/>
      <c r="HEP10" s="53"/>
      <c r="HEQ10" s="53"/>
      <c r="HER10" s="53"/>
      <c r="HES10" s="53"/>
      <c r="HET10" s="53"/>
      <c r="HEU10" s="53"/>
      <c r="HEV10" s="53"/>
      <c r="HEW10" s="53"/>
      <c r="HEX10" s="53"/>
      <c r="HEY10" s="53"/>
      <c r="HEZ10" s="53"/>
      <c r="HFA10" s="53"/>
      <c r="HFB10" s="53"/>
      <c r="HFC10" s="53"/>
      <c r="HFD10" s="53"/>
      <c r="HFE10" s="53"/>
      <c r="HFF10" s="53"/>
      <c r="HFG10" s="53"/>
      <c r="HFH10" s="53"/>
      <c r="HFI10" s="53"/>
      <c r="HFJ10" s="53"/>
      <c r="HFK10" s="53"/>
      <c r="HFL10" s="53"/>
      <c r="HFM10" s="53"/>
      <c r="HFN10" s="53"/>
      <c r="HFO10" s="53"/>
      <c r="HFP10" s="53"/>
      <c r="HFQ10" s="53"/>
      <c r="HFR10" s="53"/>
      <c r="HFS10" s="53"/>
      <c r="HFT10" s="53"/>
      <c r="HFU10" s="53"/>
      <c r="HFV10" s="53"/>
      <c r="HFW10" s="53"/>
      <c r="HFX10" s="53"/>
      <c r="HFY10" s="53"/>
      <c r="HFZ10" s="53"/>
      <c r="HGA10" s="53"/>
      <c r="HGB10" s="53"/>
      <c r="HGC10" s="53"/>
      <c r="HGD10" s="53"/>
      <c r="HGE10" s="53"/>
      <c r="HGF10" s="53"/>
      <c r="HGG10" s="53"/>
      <c r="HGH10" s="53"/>
      <c r="HGI10" s="53"/>
      <c r="HGJ10" s="53"/>
      <c r="HGK10" s="53"/>
      <c r="HGL10" s="53"/>
      <c r="HGM10" s="53"/>
      <c r="HGN10" s="53"/>
      <c r="HGO10" s="53"/>
      <c r="HGP10" s="53"/>
      <c r="HGQ10" s="53"/>
      <c r="HGR10" s="53"/>
      <c r="HGS10" s="53"/>
      <c r="HGT10" s="53"/>
      <c r="HGU10" s="53"/>
      <c r="HGV10" s="53"/>
      <c r="HGW10" s="53"/>
      <c r="HGX10" s="53"/>
      <c r="HGY10" s="53"/>
      <c r="HGZ10" s="53"/>
      <c r="HHA10" s="53"/>
      <c r="HHB10" s="53"/>
      <c r="HHC10" s="53"/>
      <c r="HHD10" s="53"/>
      <c r="HHE10" s="53"/>
      <c r="HHF10" s="53"/>
      <c r="HHG10" s="53"/>
      <c r="HHH10" s="53"/>
      <c r="HHI10" s="53"/>
      <c r="HHJ10" s="53"/>
      <c r="HHK10" s="53"/>
      <c r="HHL10" s="53"/>
      <c r="HHM10" s="53"/>
      <c r="HHN10" s="53"/>
      <c r="HHO10" s="53"/>
      <c r="HHP10" s="53"/>
      <c r="HHQ10" s="53"/>
      <c r="HHR10" s="53"/>
      <c r="HHS10" s="53"/>
      <c r="HHT10" s="53"/>
      <c r="HHU10" s="53"/>
      <c r="HHV10" s="53"/>
      <c r="HHW10" s="53"/>
      <c r="HHX10" s="53"/>
      <c r="HHY10" s="53"/>
      <c r="HHZ10" s="53"/>
      <c r="HIA10" s="53"/>
      <c r="HIB10" s="53"/>
      <c r="HIC10" s="53"/>
      <c r="HID10" s="53"/>
      <c r="HIE10" s="53"/>
      <c r="HIF10" s="53"/>
      <c r="HIG10" s="53"/>
      <c r="HIH10" s="53"/>
      <c r="HII10" s="53"/>
      <c r="HIJ10" s="53"/>
      <c r="HIK10" s="53"/>
      <c r="HIL10" s="53"/>
      <c r="HIM10" s="53"/>
      <c r="HIN10" s="53"/>
      <c r="HIO10" s="53"/>
      <c r="HIP10" s="53"/>
      <c r="HIQ10" s="53"/>
      <c r="HIR10" s="53"/>
      <c r="HIS10" s="53"/>
      <c r="HIT10" s="53"/>
      <c r="HIU10" s="53"/>
      <c r="HIV10" s="53"/>
      <c r="HIW10" s="53"/>
      <c r="HIX10" s="53"/>
      <c r="HIY10" s="53"/>
      <c r="HIZ10" s="53"/>
      <c r="HJA10" s="53"/>
      <c r="HJB10" s="53"/>
      <c r="HJC10" s="53"/>
      <c r="HJD10" s="53"/>
      <c r="HJE10" s="53"/>
      <c r="HJF10" s="53"/>
      <c r="HJG10" s="53"/>
      <c r="HJH10" s="53"/>
      <c r="HJI10" s="53"/>
      <c r="HJJ10" s="53"/>
      <c r="HJK10" s="53"/>
      <c r="HJL10" s="53"/>
      <c r="HJM10" s="53"/>
      <c r="HJN10" s="53"/>
      <c r="HJO10" s="53"/>
      <c r="HJP10" s="53"/>
      <c r="HJQ10" s="53"/>
      <c r="HJR10" s="53"/>
      <c r="HJS10" s="53"/>
      <c r="HJT10" s="53"/>
      <c r="HJU10" s="53"/>
      <c r="HJV10" s="53"/>
      <c r="HJW10" s="53"/>
      <c r="HJX10" s="53"/>
      <c r="HJY10" s="53"/>
      <c r="HJZ10" s="53"/>
      <c r="HKA10" s="53"/>
      <c r="HKB10" s="53"/>
      <c r="HKC10" s="53"/>
      <c r="HKD10" s="53"/>
      <c r="HKE10" s="53"/>
      <c r="HKF10" s="53"/>
      <c r="HKG10" s="53"/>
      <c r="HKH10" s="53"/>
      <c r="HKI10" s="53"/>
      <c r="HKJ10" s="53"/>
      <c r="HKK10" s="53"/>
      <c r="HKL10" s="53"/>
      <c r="HKM10" s="53"/>
      <c r="HKN10" s="53"/>
      <c r="HKO10" s="53"/>
      <c r="HKP10" s="53"/>
      <c r="HKQ10" s="53"/>
      <c r="HKR10" s="53"/>
      <c r="HKS10" s="53"/>
      <c r="HKT10" s="53"/>
      <c r="HKU10" s="53"/>
      <c r="HKV10" s="53"/>
      <c r="HKW10" s="53"/>
      <c r="HKX10" s="53"/>
      <c r="HKY10" s="53"/>
      <c r="HKZ10" s="53"/>
      <c r="HLA10" s="53"/>
      <c r="HLB10" s="53"/>
      <c r="HLC10" s="53"/>
      <c r="HLD10" s="53"/>
      <c r="HLE10" s="53"/>
      <c r="HLF10" s="53"/>
      <c r="HLG10" s="53"/>
      <c r="HLH10" s="53"/>
      <c r="HLI10" s="53"/>
      <c r="HLJ10" s="53"/>
      <c r="HLK10" s="53"/>
      <c r="HLL10" s="53"/>
      <c r="HLM10" s="53"/>
      <c r="HLN10" s="53"/>
      <c r="HLO10" s="53"/>
      <c r="HLP10" s="53"/>
      <c r="HLQ10" s="53"/>
      <c r="HLR10" s="53"/>
      <c r="HLS10" s="53"/>
      <c r="HLT10" s="53"/>
      <c r="HLU10" s="53"/>
      <c r="HLV10" s="53"/>
      <c r="HLW10" s="53"/>
      <c r="HLX10" s="53"/>
      <c r="HLY10" s="53"/>
      <c r="HLZ10" s="53"/>
      <c r="HMA10" s="53"/>
      <c r="HMB10" s="53"/>
      <c r="HMC10" s="53"/>
      <c r="HMD10" s="53"/>
      <c r="HME10" s="53"/>
      <c r="HMF10" s="53"/>
      <c r="HMG10" s="53"/>
      <c r="HMH10" s="53"/>
      <c r="HMI10" s="53"/>
      <c r="HMJ10" s="53"/>
      <c r="HMK10" s="53"/>
      <c r="HML10" s="53"/>
      <c r="HMM10" s="53"/>
      <c r="HMN10" s="53"/>
      <c r="HMO10" s="53"/>
      <c r="HMP10" s="53"/>
      <c r="HMQ10" s="53"/>
      <c r="HMR10" s="53"/>
      <c r="HMS10" s="53"/>
      <c r="HMT10" s="53"/>
      <c r="HMU10" s="53"/>
      <c r="HMV10" s="53"/>
      <c r="HMW10" s="53"/>
      <c r="HMX10" s="53"/>
      <c r="HMY10" s="53"/>
      <c r="HMZ10" s="53"/>
      <c r="HNA10" s="53"/>
      <c r="HNB10" s="53"/>
      <c r="HNC10" s="53"/>
      <c r="HND10" s="53"/>
      <c r="HNE10" s="53"/>
      <c r="HNF10" s="53"/>
      <c r="HNG10" s="53"/>
      <c r="HNH10" s="53"/>
      <c r="HNI10" s="53"/>
      <c r="HNJ10" s="53"/>
      <c r="HNK10" s="53"/>
      <c r="HNL10" s="53"/>
      <c r="HNM10" s="53"/>
      <c r="HNN10" s="53"/>
      <c r="HNO10" s="53"/>
      <c r="HNP10" s="53"/>
      <c r="HNQ10" s="53"/>
      <c r="HNR10" s="53"/>
      <c r="HNS10" s="53"/>
      <c r="HNT10" s="53"/>
      <c r="HNU10" s="53"/>
      <c r="HNV10" s="53"/>
      <c r="HNW10" s="53"/>
      <c r="HNX10" s="53"/>
      <c r="HNY10" s="53"/>
      <c r="HNZ10" s="53"/>
      <c r="HOA10" s="53"/>
      <c r="HOB10" s="53"/>
      <c r="HOC10" s="53"/>
      <c r="HOD10" s="53"/>
      <c r="HOE10" s="53"/>
      <c r="HOF10" s="53"/>
      <c r="HOG10" s="53"/>
      <c r="HOH10" s="53"/>
      <c r="HOI10" s="53"/>
      <c r="HOJ10" s="53"/>
      <c r="HOK10" s="53"/>
      <c r="HOL10" s="53"/>
      <c r="HOM10" s="53"/>
      <c r="HON10" s="53"/>
      <c r="HOO10" s="53"/>
      <c r="HOP10" s="53"/>
      <c r="HOQ10" s="53"/>
      <c r="HOR10" s="53"/>
      <c r="HOS10" s="53"/>
      <c r="HOT10" s="53"/>
      <c r="HOU10" s="53"/>
      <c r="HOV10" s="53"/>
      <c r="HOW10" s="53"/>
      <c r="HOX10" s="53"/>
      <c r="HOY10" s="53"/>
      <c r="HOZ10" s="53"/>
      <c r="HPA10" s="53"/>
      <c r="HPB10" s="53"/>
      <c r="HPC10" s="53"/>
      <c r="HPD10" s="53"/>
      <c r="HPE10" s="53"/>
      <c r="HPF10" s="53"/>
      <c r="HPG10" s="53"/>
      <c r="HPH10" s="53"/>
      <c r="HPI10" s="53"/>
      <c r="HPJ10" s="53"/>
      <c r="HPK10" s="53"/>
      <c r="HPL10" s="53"/>
      <c r="HPM10" s="53"/>
      <c r="HPN10" s="53"/>
      <c r="HPO10" s="53"/>
      <c r="HPP10" s="53"/>
      <c r="HPQ10" s="53"/>
      <c r="HPR10" s="53"/>
      <c r="HPS10" s="53"/>
      <c r="HPT10" s="53"/>
      <c r="HPU10" s="53"/>
      <c r="HPV10" s="53"/>
      <c r="HPW10" s="53"/>
      <c r="HPX10" s="53"/>
      <c r="HPY10" s="53"/>
      <c r="HPZ10" s="53"/>
      <c r="HQA10" s="53"/>
      <c r="HQB10" s="53"/>
      <c r="HQC10" s="53"/>
      <c r="HQD10" s="53"/>
      <c r="HQE10" s="53"/>
      <c r="HQF10" s="53"/>
      <c r="HQG10" s="53"/>
      <c r="HQH10" s="53"/>
      <c r="HQI10" s="53"/>
      <c r="HQJ10" s="53"/>
      <c r="HQK10" s="53"/>
      <c r="HQL10" s="53"/>
      <c r="HQM10" s="53"/>
      <c r="HQN10" s="53"/>
      <c r="HQO10" s="53"/>
      <c r="HQP10" s="53"/>
      <c r="HQQ10" s="53"/>
      <c r="HQR10" s="53"/>
      <c r="HQS10" s="53"/>
      <c r="HQT10" s="53"/>
      <c r="HQU10" s="53"/>
      <c r="HQV10" s="53"/>
      <c r="HQW10" s="53"/>
      <c r="HQX10" s="53"/>
      <c r="HQY10" s="53"/>
      <c r="HQZ10" s="53"/>
      <c r="HRA10" s="53"/>
      <c r="HRB10" s="53"/>
      <c r="HRC10" s="53"/>
      <c r="HRD10" s="53"/>
      <c r="HRE10" s="53"/>
      <c r="HRF10" s="53"/>
      <c r="HRG10" s="53"/>
      <c r="HRH10" s="53"/>
      <c r="HRI10" s="53"/>
      <c r="HRJ10" s="53"/>
      <c r="HRK10" s="53"/>
      <c r="HRL10" s="53"/>
      <c r="HRM10" s="53"/>
      <c r="HRN10" s="53"/>
      <c r="HRO10" s="53"/>
      <c r="HRP10" s="53"/>
      <c r="HRQ10" s="53"/>
      <c r="HRR10" s="53"/>
      <c r="HRS10" s="53"/>
      <c r="HRT10" s="53"/>
      <c r="HRU10" s="53"/>
      <c r="HRV10" s="53"/>
      <c r="HRW10" s="53"/>
      <c r="HRX10" s="53"/>
      <c r="HRY10" s="53"/>
      <c r="HRZ10" s="53"/>
      <c r="HSA10" s="53"/>
      <c r="HSB10" s="53"/>
      <c r="HSC10" s="53"/>
      <c r="HSD10" s="53"/>
      <c r="HSE10" s="53"/>
      <c r="HSF10" s="53"/>
      <c r="HSG10" s="53"/>
      <c r="HSH10" s="53"/>
      <c r="HSI10" s="53"/>
      <c r="HSJ10" s="53"/>
      <c r="HSK10" s="53"/>
      <c r="HSL10" s="53"/>
      <c r="HSM10" s="53"/>
      <c r="HSN10" s="53"/>
      <c r="HSO10" s="53"/>
      <c r="HSP10" s="53"/>
      <c r="HSQ10" s="53"/>
      <c r="HSR10" s="53"/>
      <c r="HSS10" s="53"/>
      <c r="HST10" s="53"/>
      <c r="HSU10" s="53"/>
      <c r="HSV10" s="53"/>
      <c r="HSW10" s="53"/>
      <c r="HSX10" s="53"/>
      <c r="HSY10" s="53"/>
      <c r="HSZ10" s="53"/>
      <c r="HTA10" s="53"/>
      <c r="HTB10" s="53"/>
      <c r="HTC10" s="53"/>
      <c r="HTD10" s="53"/>
      <c r="HTE10" s="53"/>
      <c r="HTF10" s="53"/>
      <c r="HTG10" s="53"/>
      <c r="HTH10" s="53"/>
      <c r="HTI10" s="53"/>
      <c r="HTJ10" s="53"/>
      <c r="HTK10" s="53"/>
      <c r="HTL10" s="53"/>
      <c r="HTM10" s="53"/>
      <c r="HTN10" s="53"/>
      <c r="HTO10" s="53"/>
      <c r="HTP10" s="53"/>
      <c r="HTQ10" s="53"/>
      <c r="HTR10" s="53"/>
      <c r="HTS10" s="53"/>
      <c r="HTT10" s="53"/>
      <c r="HTU10" s="53"/>
      <c r="HTV10" s="53"/>
      <c r="HTW10" s="53"/>
      <c r="HTX10" s="53"/>
      <c r="HTY10" s="53"/>
      <c r="HTZ10" s="53"/>
      <c r="HUA10" s="53"/>
      <c r="HUB10" s="53"/>
      <c r="HUC10" s="53"/>
      <c r="HUD10" s="53"/>
      <c r="HUE10" s="53"/>
      <c r="HUF10" s="53"/>
      <c r="HUG10" s="53"/>
      <c r="HUH10" s="53"/>
      <c r="HUI10" s="53"/>
      <c r="HUJ10" s="53"/>
      <c r="HUK10" s="53"/>
      <c r="HUL10" s="53"/>
      <c r="HUM10" s="53"/>
      <c r="HUN10" s="53"/>
      <c r="HUO10" s="53"/>
      <c r="HUP10" s="53"/>
      <c r="HUQ10" s="53"/>
      <c r="HUR10" s="53"/>
      <c r="HUS10" s="53"/>
      <c r="HUT10" s="53"/>
      <c r="HUU10" s="53"/>
      <c r="HUV10" s="53"/>
      <c r="HUW10" s="53"/>
      <c r="HUX10" s="53"/>
      <c r="HUY10" s="53"/>
      <c r="HUZ10" s="53"/>
      <c r="HVA10" s="53"/>
      <c r="HVB10" s="53"/>
      <c r="HVC10" s="53"/>
      <c r="HVD10" s="53"/>
      <c r="HVE10" s="53"/>
      <c r="HVF10" s="53"/>
      <c r="HVG10" s="53"/>
      <c r="HVH10" s="53"/>
      <c r="HVI10" s="53"/>
      <c r="HVJ10" s="53"/>
      <c r="HVK10" s="53"/>
      <c r="HVL10" s="53"/>
      <c r="HVM10" s="53"/>
      <c r="HVN10" s="53"/>
      <c r="HVO10" s="53"/>
      <c r="HVP10" s="53"/>
      <c r="HVQ10" s="53"/>
      <c r="HVR10" s="53"/>
      <c r="HVS10" s="53"/>
      <c r="HVT10" s="53"/>
      <c r="HVU10" s="53"/>
      <c r="HVV10" s="53"/>
      <c r="HVW10" s="53"/>
      <c r="HVX10" s="53"/>
      <c r="HVY10" s="53"/>
      <c r="HVZ10" s="53"/>
      <c r="HWA10" s="53"/>
      <c r="HWB10" s="53"/>
      <c r="HWC10" s="53"/>
      <c r="HWD10" s="53"/>
      <c r="HWE10" s="53"/>
      <c r="HWF10" s="53"/>
      <c r="HWG10" s="53"/>
      <c r="HWH10" s="53"/>
      <c r="HWI10" s="53"/>
      <c r="HWJ10" s="53"/>
      <c r="HWK10" s="53"/>
      <c r="HWL10" s="53"/>
      <c r="HWM10" s="53"/>
      <c r="HWN10" s="53"/>
      <c r="HWO10" s="53"/>
      <c r="HWP10" s="53"/>
      <c r="HWQ10" s="53"/>
      <c r="HWR10" s="53"/>
      <c r="HWS10" s="53"/>
      <c r="HWT10" s="53"/>
      <c r="HWU10" s="53"/>
      <c r="HWV10" s="53"/>
      <c r="HWW10" s="53"/>
      <c r="HWX10" s="53"/>
      <c r="HWY10" s="53"/>
      <c r="HWZ10" s="53"/>
      <c r="HXA10" s="53"/>
      <c r="HXB10" s="53"/>
      <c r="HXC10" s="53"/>
      <c r="HXD10" s="53"/>
      <c r="HXE10" s="53"/>
      <c r="HXF10" s="53"/>
      <c r="HXG10" s="53"/>
      <c r="HXH10" s="53"/>
      <c r="HXI10" s="53"/>
      <c r="HXJ10" s="53"/>
      <c r="HXK10" s="53"/>
      <c r="HXL10" s="53"/>
      <c r="HXM10" s="53"/>
      <c r="HXN10" s="53"/>
      <c r="HXO10" s="53"/>
      <c r="HXP10" s="53"/>
      <c r="HXQ10" s="53"/>
      <c r="HXR10" s="53"/>
      <c r="HXS10" s="53"/>
      <c r="HXT10" s="53"/>
      <c r="HXU10" s="53"/>
      <c r="HXV10" s="53"/>
      <c r="HXW10" s="53"/>
      <c r="HXX10" s="53"/>
      <c r="HXY10" s="53"/>
      <c r="HXZ10" s="53"/>
      <c r="HYA10" s="53"/>
      <c r="HYB10" s="53"/>
      <c r="HYC10" s="53"/>
      <c r="HYD10" s="53"/>
      <c r="HYE10" s="53"/>
      <c r="HYF10" s="53"/>
      <c r="HYG10" s="53"/>
      <c r="HYH10" s="53"/>
      <c r="HYI10" s="53"/>
      <c r="HYJ10" s="53"/>
      <c r="HYK10" s="53"/>
      <c r="HYL10" s="53"/>
      <c r="HYM10" s="53"/>
      <c r="HYN10" s="53"/>
      <c r="HYO10" s="53"/>
      <c r="HYP10" s="53"/>
      <c r="HYQ10" s="53"/>
      <c r="HYR10" s="53"/>
      <c r="HYS10" s="53"/>
      <c r="HYT10" s="53"/>
      <c r="HYU10" s="53"/>
      <c r="HYV10" s="53"/>
      <c r="HYW10" s="53"/>
      <c r="HYX10" s="53"/>
      <c r="HYY10" s="53"/>
      <c r="HYZ10" s="53"/>
      <c r="HZA10" s="53"/>
      <c r="HZB10" s="53"/>
      <c r="HZC10" s="53"/>
      <c r="HZD10" s="53"/>
      <c r="HZE10" s="53"/>
      <c r="HZF10" s="53"/>
      <c r="HZG10" s="53"/>
      <c r="HZH10" s="53"/>
      <c r="HZI10" s="53"/>
      <c r="HZJ10" s="53"/>
      <c r="HZK10" s="53"/>
      <c r="HZL10" s="53"/>
      <c r="HZM10" s="53"/>
      <c r="HZN10" s="53"/>
      <c r="HZO10" s="53"/>
      <c r="HZP10" s="53"/>
      <c r="HZQ10" s="53"/>
      <c r="HZR10" s="53"/>
      <c r="HZS10" s="53"/>
      <c r="HZT10" s="53"/>
      <c r="HZU10" s="53"/>
      <c r="HZV10" s="53"/>
      <c r="HZW10" s="53"/>
      <c r="HZX10" s="53"/>
      <c r="HZY10" s="53"/>
      <c r="HZZ10" s="53"/>
      <c r="IAA10" s="53"/>
      <c r="IAB10" s="53"/>
      <c r="IAC10" s="53"/>
      <c r="IAD10" s="53"/>
      <c r="IAE10" s="53"/>
      <c r="IAF10" s="53"/>
      <c r="IAG10" s="53"/>
      <c r="IAH10" s="53"/>
      <c r="IAI10" s="53"/>
      <c r="IAJ10" s="53"/>
      <c r="IAK10" s="53"/>
      <c r="IAL10" s="53"/>
      <c r="IAM10" s="53"/>
      <c r="IAN10" s="53"/>
      <c r="IAO10" s="53"/>
      <c r="IAP10" s="53"/>
      <c r="IAQ10" s="53"/>
      <c r="IAR10" s="53"/>
      <c r="IAS10" s="53"/>
      <c r="IAT10" s="53"/>
      <c r="IAU10" s="53"/>
      <c r="IAV10" s="53"/>
      <c r="IAW10" s="53"/>
      <c r="IAX10" s="53"/>
      <c r="IAY10" s="53"/>
      <c r="IAZ10" s="53"/>
      <c r="IBA10" s="53"/>
      <c r="IBB10" s="53"/>
      <c r="IBC10" s="53"/>
      <c r="IBD10" s="53"/>
      <c r="IBE10" s="53"/>
      <c r="IBF10" s="53"/>
      <c r="IBG10" s="53"/>
      <c r="IBH10" s="53"/>
      <c r="IBI10" s="53"/>
      <c r="IBJ10" s="53"/>
      <c r="IBK10" s="53"/>
      <c r="IBL10" s="53"/>
      <c r="IBM10" s="53"/>
      <c r="IBN10" s="53"/>
      <c r="IBO10" s="53"/>
      <c r="IBP10" s="53"/>
      <c r="IBQ10" s="53"/>
      <c r="IBR10" s="53"/>
      <c r="IBS10" s="53"/>
      <c r="IBT10" s="53"/>
      <c r="IBU10" s="53"/>
      <c r="IBV10" s="53"/>
      <c r="IBW10" s="53"/>
      <c r="IBX10" s="53"/>
      <c r="IBY10" s="53"/>
      <c r="IBZ10" s="53"/>
      <c r="ICA10" s="53"/>
      <c r="ICB10" s="53"/>
      <c r="ICC10" s="53"/>
      <c r="ICD10" s="53"/>
      <c r="ICE10" s="53"/>
      <c r="ICF10" s="53"/>
      <c r="ICG10" s="53"/>
      <c r="ICH10" s="53"/>
      <c r="ICI10" s="53"/>
      <c r="ICJ10" s="53"/>
      <c r="ICK10" s="53"/>
      <c r="ICL10" s="53"/>
      <c r="ICM10" s="53"/>
      <c r="ICN10" s="53"/>
      <c r="ICO10" s="53"/>
      <c r="ICP10" s="53"/>
      <c r="ICQ10" s="53"/>
      <c r="ICR10" s="53"/>
      <c r="ICS10" s="53"/>
      <c r="ICT10" s="53"/>
      <c r="ICU10" s="53"/>
      <c r="ICV10" s="53"/>
      <c r="ICW10" s="53"/>
      <c r="ICX10" s="53"/>
      <c r="ICY10" s="53"/>
      <c r="ICZ10" s="53"/>
      <c r="IDA10" s="53"/>
      <c r="IDB10" s="53"/>
      <c r="IDC10" s="53"/>
      <c r="IDD10" s="53"/>
      <c r="IDE10" s="53"/>
      <c r="IDF10" s="53"/>
      <c r="IDG10" s="53"/>
      <c r="IDH10" s="53"/>
      <c r="IDI10" s="53"/>
      <c r="IDJ10" s="53"/>
      <c r="IDK10" s="53"/>
      <c r="IDL10" s="53"/>
      <c r="IDM10" s="53"/>
      <c r="IDN10" s="53"/>
      <c r="IDO10" s="53"/>
      <c r="IDP10" s="53"/>
      <c r="IDQ10" s="53"/>
      <c r="IDR10" s="53"/>
      <c r="IDS10" s="53"/>
      <c r="IDT10" s="53"/>
      <c r="IDU10" s="53"/>
      <c r="IDV10" s="53"/>
      <c r="IDW10" s="53"/>
      <c r="IDX10" s="53"/>
      <c r="IDY10" s="53"/>
      <c r="IDZ10" s="53"/>
      <c r="IEA10" s="53"/>
      <c r="IEB10" s="53"/>
      <c r="IEC10" s="53"/>
      <c r="IED10" s="53"/>
      <c r="IEE10" s="53"/>
      <c r="IEF10" s="53"/>
      <c r="IEG10" s="53"/>
      <c r="IEH10" s="53"/>
      <c r="IEI10" s="53"/>
      <c r="IEJ10" s="53"/>
      <c r="IEK10" s="53"/>
      <c r="IEL10" s="53"/>
      <c r="IEM10" s="53"/>
      <c r="IEN10" s="53"/>
      <c r="IEO10" s="53"/>
      <c r="IEP10" s="53"/>
      <c r="IEQ10" s="53"/>
      <c r="IER10" s="53"/>
      <c r="IES10" s="53"/>
      <c r="IET10" s="53"/>
      <c r="IEU10" s="53"/>
      <c r="IEV10" s="53"/>
      <c r="IEW10" s="53"/>
      <c r="IEX10" s="53"/>
      <c r="IEY10" s="53"/>
      <c r="IEZ10" s="53"/>
      <c r="IFA10" s="53"/>
      <c r="IFB10" s="53"/>
      <c r="IFC10" s="53"/>
      <c r="IFD10" s="53"/>
      <c r="IFE10" s="53"/>
      <c r="IFF10" s="53"/>
      <c r="IFG10" s="53"/>
      <c r="IFH10" s="53"/>
      <c r="IFI10" s="53"/>
      <c r="IFJ10" s="53"/>
      <c r="IFK10" s="53"/>
      <c r="IFL10" s="53"/>
      <c r="IFM10" s="53"/>
      <c r="IFN10" s="53"/>
      <c r="IFO10" s="53"/>
      <c r="IFP10" s="53"/>
      <c r="IFQ10" s="53"/>
      <c r="IFR10" s="53"/>
      <c r="IFS10" s="53"/>
      <c r="IFT10" s="53"/>
      <c r="IFU10" s="53"/>
      <c r="IFV10" s="53"/>
      <c r="IFW10" s="53"/>
      <c r="IFX10" s="53"/>
      <c r="IFY10" s="53"/>
      <c r="IFZ10" s="53"/>
      <c r="IGA10" s="53"/>
      <c r="IGB10" s="53"/>
      <c r="IGC10" s="53"/>
      <c r="IGD10" s="53"/>
      <c r="IGE10" s="53"/>
      <c r="IGF10" s="53"/>
      <c r="IGG10" s="53"/>
      <c r="IGH10" s="53"/>
      <c r="IGI10" s="53"/>
      <c r="IGJ10" s="53"/>
      <c r="IGK10" s="53"/>
      <c r="IGL10" s="53"/>
      <c r="IGM10" s="53"/>
      <c r="IGN10" s="53"/>
      <c r="IGO10" s="53"/>
      <c r="IGP10" s="53"/>
      <c r="IGQ10" s="53"/>
      <c r="IGR10" s="53"/>
      <c r="IGS10" s="53"/>
      <c r="IGT10" s="53"/>
      <c r="IGU10" s="53"/>
      <c r="IGV10" s="53"/>
      <c r="IGW10" s="53"/>
      <c r="IGX10" s="53"/>
      <c r="IGY10" s="53"/>
      <c r="IGZ10" s="53"/>
      <c r="IHA10" s="53"/>
      <c r="IHB10" s="53"/>
      <c r="IHC10" s="53"/>
      <c r="IHD10" s="53"/>
      <c r="IHE10" s="53"/>
      <c r="IHF10" s="53"/>
      <c r="IHG10" s="53"/>
      <c r="IHH10" s="53"/>
      <c r="IHI10" s="53"/>
      <c r="IHJ10" s="53"/>
      <c r="IHK10" s="53"/>
      <c r="IHL10" s="53"/>
      <c r="IHM10" s="53"/>
      <c r="IHN10" s="53"/>
      <c r="IHO10" s="53"/>
      <c r="IHP10" s="53"/>
      <c r="IHQ10" s="53"/>
      <c r="IHR10" s="53"/>
      <c r="IHS10" s="53"/>
      <c r="IHT10" s="53"/>
      <c r="IHU10" s="53"/>
      <c r="IHV10" s="53"/>
      <c r="IHW10" s="53"/>
      <c r="IHX10" s="53"/>
      <c r="IHY10" s="53"/>
      <c r="IHZ10" s="53"/>
      <c r="IIA10" s="53"/>
      <c r="IIB10" s="53"/>
      <c r="IIC10" s="53"/>
      <c r="IID10" s="53"/>
      <c r="IIE10" s="53"/>
      <c r="IIF10" s="53"/>
      <c r="IIG10" s="53"/>
      <c r="IIH10" s="53"/>
      <c r="III10" s="53"/>
      <c r="IIJ10" s="53"/>
      <c r="IIK10" s="53"/>
      <c r="IIL10" s="53"/>
      <c r="IIM10" s="53"/>
      <c r="IIN10" s="53"/>
      <c r="IIO10" s="53"/>
      <c r="IIP10" s="53"/>
      <c r="IIQ10" s="53"/>
      <c r="IIR10" s="53"/>
      <c r="IIS10" s="53"/>
      <c r="IIT10" s="53"/>
      <c r="IIU10" s="53"/>
      <c r="IIV10" s="53"/>
      <c r="IIW10" s="53"/>
      <c r="IIX10" s="53"/>
      <c r="IIY10" s="53"/>
      <c r="IIZ10" s="53"/>
      <c r="IJA10" s="53"/>
      <c r="IJB10" s="53"/>
      <c r="IJC10" s="53"/>
      <c r="IJD10" s="53"/>
      <c r="IJE10" s="53"/>
      <c r="IJF10" s="53"/>
      <c r="IJG10" s="53"/>
      <c r="IJH10" s="53"/>
      <c r="IJI10" s="53"/>
      <c r="IJJ10" s="53"/>
      <c r="IJK10" s="53"/>
      <c r="IJL10" s="53"/>
      <c r="IJM10" s="53"/>
      <c r="IJN10" s="53"/>
      <c r="IJO10" s="53"/>
      <c r="IJP10" s="53"/>
      <c r="IJQ10" s="53"/>
      <c r="IJR10" s="53"/>
      <c r="IJS10" s="53"/>
      <c r="IJT10" s="53"/>
      <c r="IJU10" s="53"/>
      <c r="IJV10" s="53"/>
      <c r="IJW10" s="53"/>
      <c r="IJX10" s="53"/>
      <c r="IJY10" s="53"/>
      <c r="IJZ10" s="53"/>
      <c r="IKA10" s="53"/>
      <c r="IKB10" s="53"/>
      <c r="IKC10" s="53"/>
      <c r="IKD10" s="53"/>
      <c r="IKE10" s="53"/>
      <c r="IKF10" s="53"/>
      <c r="IKG10" s="53"/>
      <c r="IKH10" s="53"/>
      <c r="IKI10" s="53"/>
      <c r="IKJ10" s="53"/>
      <c r="IKK10" s="53"/>
      <c r="IKL10" s="53"/>
      <c r="IKM10" s="53"/>
      <c r="IKN10" s="53"/>
      <c r="IKO10" s="53"/>
      <c r="IKP10" s="53"/>
      <c r="IKQ10" s="53"/>
      <c r="IKR10" s="53"/>
      <c r="IKS10" s="53"/>
      <c r="IKT10" s="53"/>
      <c r="IKU10" s="53"/>
      <c r="IKV10" s="53"/>
      <c r="IKW10" s="53"/>
      <c r="IKX10" s="53"/>
      <c r="IKY10" s="53"/>
      <c r="IKZ10" s="53"/>
      <c r="ILA10" s="53"/>
      <c r="ILB10" s="53"/>
      <c r="ILC10" s="53"/>
      <c r="ILD10" s="53"/>
      <c r="ILE10" s="53"/>
      <c r="ILF10" s="53"/>
      <c r="ILG10" s="53"/>
      <c r="ILH10" s="53"/>
      <c r="ILI10" s="53"/>
      <c r="ILJ10" s="53"/>
      <c r="ILK10" s="53"/>
      <c r="ILL10" s="53"/>
      <c r="ILM10" s="53"/>
      <c r="ILN10" s="53"/>
      <c r="ILO10" s="53"/>
      <c r="ILP10" s="53"/>
      <c r="ILQ10" s="53"/>
      <c r="ILR10" s="53"/>
      <c r="ILS10" s="53"/>
      <c r="ILT10" s="53"/>
      <c r="ILU10" s="53"/>
      <c r="ILV10" s="53"/>
      <c r="ILW10" s="53"/>
      <c r="ILX10" s="53"/>
      <c r="ILY10" s="53"/>
      <c r="ILZ10" s="53"/>
      <c r="IMA10" s="53"/>
      <c r="IMB10" s="53"/>
      <c r="IMC10" s="53"/>
      <c r="IMD10" s="53"/>
      <c r="IME10" s="53"/>
      <c r="IMF10" s="53"/>
      <c r="IMG10" s="53"/>
      <c r="IMH10" s="53"/>
      <c r="IMI10" s="53"/>
      <c r="IMJ10" s="53"/>
      <c r="IMK10" s="53"/>
      <c r="IML10" s="53"/>
      <c r="IMM10" s="53"/>
      <c r="IMN10" s="53"/>
      <c r="IMO10" s="53"/>
      <c r="IMP10" s="53"/>
      <c r="IMQ10" s="53"/>
      <c r="IMR10" s="53"/>
      <c r="IMS10" s="53"/>
      <c r="IMT10" s="53"/>
      <c r="IMU10" s="53"/>
      <c r="IMV10" s="53"/>
      <c r="IMW10" s="53"/>
      <c r="IMX10" s="53"/>
      <c r="IMY10" s="53"/>
      <c r="IMZ10" s="53"/>
      <c r="INA10" s="53"/>
      <c r="INB10" s="53"/>
      <c r="INC10" s="53"/>
      <c r="IND10" s="53"/>
      <c r="INE10" s="53"/>
      <c r="INF10" s="53"/>
      <c r="ING10" s="53"/>
      <c r="INH10" s="53"/>
      <c r="INI10" s="53"/>
      <c r="INJ10" s="53"/>
      <c r="INK10" s="53"/>
      <c r="INL10" s="53"/>
      <c r="INM10" s="53"/>
      <c r="INN10" s="53"/>
      <c r="INO10" s="53"/>
      <c r="INP10" s="53"/>
      <c r="INQ10" s="53"/>
      <c r="INR10" s="53"/>
      <c r="INS10" s="53"/>
      <c r="INT10" s="53"/>
      <c r="INU10" s="53"/>
      <c r="INV10" s="53"/>
      <c r="INW10" s="53"/>
      <c r="INX10" s="53"/>
      <c r="INY10" s="53"/>
      <c r="INZ10" s="53"/>
      <c r="IOA10" s="53"/>
      <c r="IOB10" s="53"/>
      <c r="IOC10" s="53"/>
      <c r="IOD10" s="53"/>
      <c r="IOE10" s="53"/>
      <c r="IOF10" s="53"/>
      <c r="IOG10" s="53"/>
      <c r="IOH10" s="53"/>
      <c r="IOI10" s="53"/>
      <c r="IOJ10" s="53"/>
      <c r="IOK10" s="53"/>
      <c r="IOL10" s="53"/>
      <c r="IOM10" s="53"/>
      <c r="ION10" s="53"/>
      <c r="IOO10" s="53"/>
      <c r="IOP10" s="53"/>
      <c r="IOQ10" s="53"/>
      <c r="IOR10" s="53"/>
      <c r="IOS10" s="53"/>
      <c r="IOT10" s="53"/>
      <c r="IOU10" s="53"/>
      <c r="IOV10" s="53"/>
      <c r="IOW10" s="53"/>
      <c r="IOX10" s="53"/>
      <c r="IOY10" s="53"/>
      <c r="IOZ10" s="53"/>
      <c r="IPA10" s="53"/>
      <c r="IPB10" s="53"/>
      <c r="IPC10" s="53"/>
      <c r="IPD10" s="53"/>
      <c r="IPE10" s="53"/>
      <c r="IPF10" s="53"/>
      <c r="IPG10" s="53"/>
      <c r="IPH10" s="53"/>
      <c r="IPI10" s="53"/>
      <c r="IPJ10" s="53"/>
      <c r="IPK10" s="53"/>
      <c r="IPL10" s="53"/>
      <c r="IPM10" s="53"/>
      <c r="IPN10" s="53"/>
      <c r="IPO10" s="53"/>
      <c r="IPP10" s="53"/>
      <c r="IPQ10" s="53"/>
      <c r="IPR10" s="53"/>
      <c r="IPS10" s="53"/>
      <c r="IPT10" s="53"/>
      <c r="IPU10" s="53"/>
      <c r="IPV10" s="53"/>
      <c r="IPW10" s="53"/>
      <c r="IPX10" s="53"/>
      <c r="IPY10" s="53"/>
      <c r="IPZ10" s="53"/>
      <c r="IQA10" s="53"/>
      <c r="IQB10" s="53"/>
      <c r="IQC10" s="53"/>
      <c r="IQD10" s="53"/>
      <c r="IQE10" s="53"/>
      <c r="IQF10" s="53"/>
      <c r="IQG10" s="53"/>
      <c r="IQH10" s="53"/>
      <c r="IQI10" s="53"/>
      <c r="IQJ10" s="53"/>
      <c r="IQK10" s="53"/>
      <c r="IQL10" s="53"/>
      <c r="IQM10" s="53"/>
      <c r="IQN10" s="53"/>
      <c r="IQO10" s="53"/>
      <c r="IQP10" s="53"/>
      <c r="IQQ10" s="53"/>
      <c r="IQR10" s="53"/>
      <c r="IQS10" s="53"/>
      <c r="IQT10" s="53"/>
      <c r="IQU10" s="53"/>
      <c r="IQV10" s="53"/>
      <c r="IQW10" s="53"/>
      <c r="IQX10" s="53"/>
      <c r="IQY10" s="53"/>
      <c r="IQZ10" s="53"/>
      <c r="IRA10" s="53"/>
      <c r="IRB10" s="53"/>
      <c r="IRC10" s="53"/>
      <c r="IRD10" s="53"/>
      <c r="IRE10" s="53"/>
      <c r="IRF10" s="53"/>
      <c r="IRG10" s="53"/>
      <c r="IRH10" s="53"/>
      <c r="IRI10" s="53"/>
      <c r="IRJ10" s="53"/>
      <c r="IRK10" s="53"/>
      <c r="IRL10" s="53"/>
      <c r="IRM10" s="53"/>
      <c r="IRN10" s="53"/>
      <c r="IRO10" s="53"/>
      <c r="IRP10" s="53"/>
      <c r="IRQ10" s="53"/>
      <c r="IRR10" s="53"/>
      <c r="IRS10" s="53"/>
      <c r="IRT10" s="53"/>
      <c r="IRU10" s="53"/>
      <c r="IRV10" s="53"/>
      <c r="IRW10" s="53"/>
      <c r="IRX10" s="53"/>
      <c r="IRY10" s="53"/>
      <c r="IRZ10" s="53"/>
      <c r="ISA10" s="53"/>
      <c r="ISB10" s="53"/>
      <c r="ISC10" s="53"/>
      <c r="ISD10" s="53"/>
      <c r="ISE10" s="53"/>
      <c r="ISF10" s="53"/>
      <c r="ISG10" s="53"/>
      <c r="ISH10" s="53"/>
      <c r="ISI10" s="53"/>
      <c r="ISJ10" s="53"/>
      <c r="ISK10" s="53"/>
      <c r="ISL10" s="53"/>
      <c r="ISM10" s="53"/>
      <c r="ISN10" s="53"/>
      <c r="ISO10" s="53"/>
      <c r="ISP10" s="53"/>
      <c r="ISQ10" s="53"/>
      <c r="ISR10" s="53"/>
      <c r="ISS10" s="53"/>
      <c r="IST10" s="53"/>
      <c r="ISU10" s="53"/>
      <c r="ISV10" s="53"/>
      <c r="ISW10" s="53"/>
      <c r="ISX10" s="53"/>
      <c r="ISY10" s="53"/>
      <c r="ISZ10" s="53"/>
      <c r="ITA10" s="53"/>
      <c r="ITB10" s="53"/>
      <c r="ITC10" s="53"/>
      <c r="ITD10" s="53"/>
      <c r="ITE10" s="53"/>
      <c r="ITF10" s="53"/>
      <c r="ITG10" s="53"/>
      <c r="ITH10" s="53"/>
      <c r="ITI10" s="53"/>
      <c r="ITJ10" s="53"/>
      <c r="ITK10" s="53"/>
      <c r="ITL10" s="53"/>
      <c r="ITM10" s="53"/>
      <c r="ITN10" s="53"/>
      <c r="ITO10" s="53"/>
      <c r="ITP10" s="53"/>
      <c r="ITQ10" s="53"/>
      <c r="ITR10" s="53"/>
      <c r="ITS10" s="53"/>
      <c r="ITT10" s="53"/>
      <c r="ITU10" s="53"/>
      <c r="ITV10" s="53"/>
      <c r="ITW10" s="53"/>
      <c r="ITX10" s="53"/>
      <c r="ITY10" s="53"/>
      <c r="ITZ10" s="53"/>
      <c r="IUA10" s="53"/>
      <c r="IUB10" s="53"/>
      <c r="IUC10" s="53"/>
      <c r="IUD10" s="53"/>
      <c r="IUE10" s="53"/>
      <c r="IUF10" s="53"/>
      <c r="IUG10" s="53"/>
      <c r="IUH10" s="53"/>
      <c r="IUI10" s="53"/>
      <c r="IUJ10" s="53"/>
      <c r="IUK10" s="53"/>
      <c r="IUL10" s="53"/>
      <c r="IUM10" s="53"/>
      <c r="IUN10" s="53"/>
      <c r="IUO10" s="53"/>
      <c r="IUP10" s="53"/>
      <c r="IUQ10" s="53"/>
      <c r="IUR10" s="53"/>
      <c r="IUS10" s="53"/>
      <c r="IUT10" s="53"/>
      <c r="IUU10" s="53"/>
      <c r="IUV10" s="53"/>
      <c r="IUW10" s="53"/>
      <c r="IUX10" s="53"/>
      <c r="IUY10" s="53"/>
      <c r="IUZ10" s="53"/>
      <c r="IVA10" s="53"/>
      <c r="IVB10" s="53"/>
      <c r="IVC10" s="53"/>
      <c r="IVD10" s="53"/>
      <c r="IVE10" s="53"/>
      <c r="IVF10" s="53"/>
      <c r="IVG10" s="53"/>
      <c r="IVH10" s="53"/>
      <c r="IVI10" s="53"/>
      <c r="IVJ10" s="53"/>
      <c r="IVK10" s="53"/>
      <c r="IVL10" s="53"/>
      <c r="IVM10" s="53"/>
      <c r="IVN10" s="53"/>
      <c r="IVO10" s="53"/>
      <c r="IVP10" s="53"/>
      <c r="IVQ10" s="53"/>
      <c r="IVR10" s="53"/>
      <c r="IVS10" s="53"/>
      <c r="IVT10" s="53"/>
      <c r="IVU10" s="53"/>
      <c r="IVV10" s="53"/>
      <c r="IVW10" s="53"/>
      <c r="IVX10" s="53"/>
      <c r="IVY10" s="53"/>
      <c r="IVZ10" s="53"/>
      <c r="IWA10" s="53"/>
      <c r="IWB10" s="53"/>
      <c r="IWC10" s="53"/>
      <c r="IWD10" s="53"/>
      <c r="IWE10" s="53"/>
      <c r="IWF10" s="53"/>
      <c r="IWG10" s="53"/>
      <c r="IWH10" s="53"/>
      <c r="IWI10" s="53"/>
      <c r="IWJ10" s="53"/>
      <c r="IWK10" s="53"/>
      <c r="IWL10" s="53"/>
      <c r="IWM10" s="53"/>
      <c r="IWN10" s="53"/>
      <c r="IWO10" s="53"/>
      <c r="IWP10" s="53"/>
      <c r="IWQ10" s="53"/>
      <c r="IWR10" s="53"/>
      <c r="IWS10" s="53"/>
      <c r="IWT10" s="53"/>
      <c r="IWU10" s="53"/>
      <c r="IWV10" s="53"/>
      <c r="IWW10" s="53"/>
      <c r="IWX10" s="53"/>
      <c r="IWY10" s="53"/>
      <c r="IWZ10" s="53"/>
      <c r="IXA10" s="53"/>
      <c r="IXB10" s="53"/>
      <c r="IXC10" s="53"/>
      <c r="IXD10" s="53"/>
      <c r="IXE10" s="53"/>
      <c r="IXF10" s="53"/>
      <c r="IXG10" s="53"/>
      <c r="IXH10" s="53"/>
      <c r="IXI10" s="53"/>
      <c r="IXJ10" s="53"/>
      <c r="IXK10" s="53"/>
      <c r="IXL10" s="53"/>
      <c r="IXM10" s="53"/>
      <c r="IXN10" s="53"/>
      <c r="IXO10" s="53"/>
      <c r="IXP10" s="53"/>
      <c r="IXQ10" s="53"/>
      <c r="IXR10" s="53"/>
      <c r="IXS10" s="53"/>
      <c r="IXT10" s="53"/>
      <c r="IXU10" s="53"/>
      <c r="IXV10" s="53"/>
      <c r="IXW10" s="53"/>
      <c r="IXX10" s="53"/>
      <c r="IXY10" s="53"/>
      <c r="IXZ10" s="53"/>
      <c r="IYA10" s="53"/>
      <c r="IYB10" s="53"/>
      <c r="IYC10" s="53"/>
      <c r="IYD10" s="53"/>
      <c r="IYE10" s="53"/>
      <c r="IYF10" s="53"/>
      <c r="IYG10" s="53"/>
      <c r="IYH10" s="53"/>
      <c r="IYI10" s="53"/>
      <c r="IYJ10" s="53"/>
      <c r="IYK10" s="53"/>
      <c r="IYL10" s="53"/>
      <c r="IYM10" s="53"/>
      <c r="IYN10" s="53"/>
      <c r="IYO10" s="53"/>
      <c r="IYP10" s="53"/>
      <c r="IYQ10" s="53"/>
      <c r="IYR10" s="53"/>
      <c r="IYS10" s="53"/>
      <c r="IYT10" s="53"/>
      <c r="IYU10" s="53"/>
      <c r="IYV10" s="53"/>
      <c r="IYW10" s="53"/>
      <c r="IYX10" s="53"/>
      <c r="IYY10" s="53"/>
      <c r="IYZ10" s="53"/>
      <c r="IZA10" s="53"/>
      <c r="IZB10" s="53"/>
      <c r="IZC10" s="53"/>
      <c r="IZD10" s="53"/>
      <c r="IZE10" s="53"/>
      <c r="IZF10" s="53"/>
      <c r="IZG10" s="53"/>
      <c r="IZH10" s="53"/>
      <c r="IZI10" s="53"/>
      <c r="IZJ10" s="53"/>
      <c r="IZK10" s="53"/>
      <c r="IZL10" s="53"/>
      <c r="IZM10" s="53"/>
      <c r="IZN10" s="53"/>
      <c r="IZO10" s="53"/>
      <c r="IZP10" s="53"/>
      <c r="IZQ10" s="53"/>
      <c r="IZR10" s="53"/>
      <c r="IZS10" s="53"/>
      <c r="IZT10" s="53"/>
      <c r="IZU10" s="53"/>
      <c r="IZV10" s="53"/>
      <c r="IZW10" s="53"/>
      <c r="IZX10" s="53"/>
      <c r="IZY10" s="53"/>
      <c r="IZZ10" s="53"/>
      <c r="JAA10" s="53"/>
      <c r="JAB10" s="53"/>
      <c r="JAC10" s="53"/>
      <c r="JAD10" s="53"/>
      <c r="JAE10" s="53"/>
      <c r="JAF10" s="53"/>
      <c r="JAG10" s="53"/>
      <c r="JAH10" s="53"/>
      <c r="JAI10" s="53"/>
      <c r="JAJ10" s="53"/>
      <c r="JAK10" s="53"/>
      <c r="JAL10" s="53"/>
      <c r="JAM10" s="53"/>
      <c r="JAN10" s="53"/>
      <c r="JAO10" s="53"/>
      <c r="JAP10" s="53"/>
      <c r="JAQ10" s="53"/>
      <c r="JAR10" s="53"/>
      <c r="JAS10" s="53"/>
      <c r="JAT10" s="53"/>
      <c r="JAU10" s="53"/>
      <c r="JAV10" s="53"/>
      <c r="JAW10" s="53"/>
      <c r="JAX10" s="53"/>
      <c r="JAY10" s="53"/>
      <c r="JAZ10" s="53"/>
      <c r="JBA10" s="53"/>
      <c r="JBB10" s="53"/>
      <c r="JBC10" s="53"/>
      <c r="JBD10" s="53"/>
      <c r="JBE10" s="53"/>
      <c r="JBF10" s="53"/>
      <c r="JBG10" s="53"/>
      <c r="JBH10" s="53"/>
      <c r="JBI10" s="53"/>
      <c r="JBJ10" s="53"/>
      <c r="JBK10" s="53"/>
      <c r="JBL10" s="53"/>
      <c r="JBM10" s="53"/>
      <c r="JBN10" s="53"/>
      <c r="JBO10" s="53"/>
      <c r="JBP10" s="53"/>
      <c r="JBQ10" s="53"/>
      <c r="JBR10" s="53"/>
      <c r="JBS10" s="53"/>
      <c r="JBT10" s="53"/>
      <c r="JBU10" s="53"/>
      <c r="JBV10" s="53"/>
      <c r="JBW10" s="53"/>
      <c r="JBX10" s="53"/>
      <c r="JBY10" s="53"/>
      <c r="JBZ10" s="53"/>
      <c r="JCA10" s="53"/>
      <c r="JCB10" s="53"/>
      <c r="JCC10" s="53"/>
      <c r="JCD10" s="53"/>
      <c r="JCE10" s="53"/>
      <c r="JCF10" s="53"/>
      <c r="JCG10" s="53"/>
      <c r="JCH10" s="53"/>
      <c r="JCI10" s="53"/>
      <c r="JCJ10" s="53"/>
      <c r="JCK10" s="53"/>
      <c r="JCL10" s="53"/>
      <c r="JCM10" s="53"/>
      <c r="JCN10" s="53"/>
      <c r="JCO10" s="53"/>
      <c r="JCP10" s="53"/>
      <c r="JCQ10" s="53"/>
      <c r="JCR10" s="53"/>
      <c r="JCS10" s="53"/>
      <c r="JCT10" s="53"/>
      <c r="JCU10" s="53"/>
      <c r="JCV10" s="53"/>
      <c r="JCW10" s="53"/>
      <c r="JCX10" s="53"/>
      <c r="JCY10" s="53"/>
      <c r="JCZ10" s="53"/>
      <c r="JDA10" s="53"/>
      <c r="JDB10" s="53"/>
      <c r="JDC10" s="53"/>
      <c r="JDD10" s="53"/>
      <c r="JDE10" s="53"/>
      <c r="JDF10" s="53"/>
      <c r="JDG10" s="53"/>
      <c r="JDH10" s="53"/>
      <c r="JDI10" s="53"/>
      <c r="JDJ10" s="53"/>
      <c r="JDK10" s="53"/>
      <c r="JDL10" s="53"/>
      <c r="JDM10" s="53"/>
      <c r="JDN10" s="53"/>
      <c r="JDO10" s="53"/>
      <c r="JDP10" s="53"/>
      <c r="JDQ10" s="53"/>
      <c r="JDR10" s="53"/>
      <c r="JDS10" s="53"/>
      <c r="JDT10" s="53"/>
      <c r="JDU10" s="53"/>
      <c r="JDV10" s="53"/>
      <c r="JDW10" s="53"/>
      <c r="JDX10" s="53"/>
      <c r="JDY10" s="53"/>
      <c r="JDZ10" s="53"/>
      <c r="JEA10" s="53"/>
      <c r="JEB10" s="53"/>
      <c r="JEC10" s="53"/>
      <c r="JED10" s="53"/>
      <c r="JEE10" s="53"/>
      <c r="JEF10" s="53"/>
      <c r="JEG10" s="53"/>
      <c r="JEH10" s="53"/>
      <c r="JEI10" s="53"/>
      <c r="JEJ10" s="53"/>
      <c r="JEK10" s="53"/>
      <c r="JEL10" s="53"/>
      <c r="JEM10" s="53"/>
      <c r="JEN10" s="53"/>
      <c r="JEO10" s="53"/>
      <c r="JEP10" s="53"/>
      <c r="JEQ10" s="53"/>
      <c r="JER10" s="53"/>
      <c r="JES10" s="53"/>
      <c r="JET10" s="53"/>
      <c r="JEU10" s="53"/>
      <c r="JEV10" s="53"/>
      <c r="JEW10" s="53"/>
      <c r="JEX10" s="53"/>
      <c r="JEY10" s="53"/>
      <c r="JEZ10" s="53"/>
      <c r="JFA10" s="53"/>
      <c r="JFB10" s="53"/>
      <c r="JFC10" s="53"/>
      <c r="JFD10" s="53"/>
      <c r="JFE10" s="53"/>
      <c r="JFF10" s="53"/>
      <c r="JFG10" s="53"/>
      <c r="JFH10" s="53"/>
      <c r="JFI10" s="53"/>
      <c r="JFJ10" s="53"/>
      <c r="JFK10" s="53"/>
      <c r="JFL10" s="53"/>
      <c r="JFM10" s="53"/>
      <c r="JFN10" s="53"/>
      <c r="JFO10" s="53"/>
      <c r="JFP10" s="53"/>
      <c r="JFQ10" s="53"/>
      <c r="JFR10" s="53"/>
      <c r="JFS10" s="53"/>
      <c r="JFT10" s="53"/>
      <c r="JFU10" s="53"/>
      <c r="JFV10" s="53"/>
      <c r="JFW10" s="53"/>
      <c r="JFX10" s="53"/>
      <c r="JFY10" s="53"/>
      <c r="JFZ10" s="53"/>
      <c r="JGA10" s="53"/>
      <c r="JGB10" s="53"/>
      <c r="JGC10" s="53"/>
      <c r="JGD10" s="53"/>
      <c r="JGE10" s="53"/>
      <c r="JGF10" s="53"/>
      <c r="JGG10" s="53"/>
      <c r="JGH10" s="53"/>
      <c r="JGI10" s="53"/>
      <c r="JGJ10" s="53"/>
      <c r="JGK10" s="53"/>
      <c r="JGL10" s="53"/>
      <c r="JGM10" s="53"/>
      <c r="JGN10" s="53"/>
      <c r="JGO10" s="53"/>
      <c r="JGP10" s="53"/>
      <c r="JGQ10" s="53"/>
      <c r="JGR10" s="53"/>
      <c r="JGS10" s="53"/>
      <c r="JGT10" s="53"/>
      <c r="JGU10" s="53"/>
      <c r="JGV10" s="53"/>
      <c r="JGW10" s="53"/>
      <c r="JGX10" s="53"/>
      <c r="JGY10" s="53"/>
      <c r="JGZ10" s="53"/>
      <c r="JHA10" s="53"/>
      <c r="JHB10" s="53"/>
      <c r="JHC10" s="53"/>
      <c r="JHD10" s="53"/>
      <c r="JHE10" s="53"/>
      <c r="JHF10" s="53"/>
      <c r="JHG10" s="53"/>
      <c r="JHH10" s="53"/>
      <c r="JHI10" s="53"/>
      <c r="JHJ10" s="53"/>
      <c r="JHK10" s="53"/>
      <c r="JHL10" s="53"/>
      <c r="JHM10" s="53"/>
      <c r="JHN10" s="53"/>
      <c r="JHO10" s="53"/>
      <c r="JHP10" s="53"/>
      <c r="JHQ10" s="53"/>
      <c r="JHR10" s="53"/>
      <c r="JHS10" s="53"/>
      <c r="JHT10" s="53"/>
      <c r="JHU10" s="53"/>
      <c r="JHV10" s="53"/>
      <c r="JHW10" s="53"/>
      <c r="JHX10" s="53"/>
      <c r="JHY10" s="53"/>
      <c r="JHZ10" s="53"/>
      <c r="JIA10" s="53"/>
      <c r="JIB10" s="53"/>
      <c r="JIC10" s="53"/>
      <c r="JID10" s="53"/>
      <c r="JIE10" s="53"/>
      <c r="JIF10" s="53"/>
      <c r="JIG10" s="53"/>
      <c r="JIH10" s="53"/>
      <c r="JII10" s="53"/>
      <c r="JIJ10" s="53"/>
      <c r="JIK10" s="53"/>
      <c r="JIL10" s="53"/>
      <c r="JIM10" s="53"/>
      <c r="JIN10" s="53"/>
      <c r="JIO10" s="53"/>
      <c r="JIP10" s="53"/>
      <c r="JIQ10" s="53"/>
      <c r="JIR10" s="53"/>
      <c r="JIS10" s="53"/>
      <c r="JIT10" s="53"/>
      <c r="JIU10" s="53"/>
      <c r="JIV10" s="53"/>
      <c r="JIW10" s="53"/>
      <c r="JIX10" s="53"/>
      <c r="JIY10" s="53"/>
      <c r="JIZ10" s="53"/>
      <c r="JJA10" s="53"/>
      <c r="JJB10" s="53"/>
      <c r="JJC10" s="53"/>
      <c r="JJD10" s="53"/>
      <c r="JJE10" s="53"/>
      <c r="JJF10" s="53"/>
      <c r="JJG10" s="53"/>
      <c r="JJH10" s="53"/>
      <c r="JJI10" s="53"/>
      <c r="JJJ10" s="53"/>
      <c r="JJK10" s="53"/>
      <c r="JJL10" s="53"/>
      <c r="JJM10" s="53"/>
      <c r="JJN10" s="53"/>
      <c r="JJO10" s="53"/>
      <c r="JJP10" s="53"/>
      <c r="JJQ10" s="53"/>
      <c r="JJR10" s="53"/>
      <c r="JJS10" s="53"/>
      <c r="JJT10" s="53"/>
      <c r="JJU10" s="53"/>
      <c r="JJV10" s="53"/>
      <c r="JJW10" s="53"/>
      <c r="JJX10" s="53"/>
      <c r="JJY10" s="53"/>
      <c r="JJZ10" s="53"/>
      <c r="JKA10" s="53"/>
      <c r="JKB10" s="53"/>
      <c r="JKC10" s="53"/>
      <c r="JKD10" s="53"/>
      <c r="JKE10" s="53"/>
      <c r="JKF10" s="53"/>
      <c r="JKG10" s="53"/>
      <c r="JKH10" s="53"/>
      <c r="JKI10" s="53"/>
      <c r="JKJ10" s="53"/>
      <c r="JKK10" s="53"/>
      <c r="JKL10" s="53"/>
      <c r="JKM10" s="53"/>
      <c r="JKN10" s="53"/>
      <c r="JKO10" s="53"/>
      <c r="JKP10" s="53"/>
      <c r="JKQ10" s="53"/>
      <c r="JKR10" s="53"/>
      <c r="JKS10" s="53"/>
      <c r="JKT10" s="53"/>
      <c r="JKU10" s="53"/>
      <c r="JKV10" s="53"/>
      <c r="JKW10" s="53"/>
      <c r="JKX10" s="53"/>
      <c r="JKY10" s="53"/>
      <c r="JKZ10" s="53"/>
      <c r="JLA10" s="53"/>
      <c r="JLB10" s="53"/>
      <c r="JLC10" s="53"/>
      <c r="JLD10" s="53"/>
      <c r="JLE10" s="53"/>
      <c r="JLF10" s="53"/>
      <c r="JLG10" s="53"/>
      <c r="JLH10" s="53"/>
      <c r="JLI10" s="53"/>
      <c r="JLJ10" s="53"/>
      <c r="JLK10" s="53"/>
      <c r="JLL10" s="53"/>
      <c r="JLM10" s="53"/>
      <c r="JLN10" s="53"/>
      <c r="JLO10" s="53"/>
      <c r="JLP10" s="53"/>
      <c r="JLQ10" s="53"/>
      <c r="JLR10" s="53"/>
      <c r="JLS10" s="53"/>
      <c r="JLT10" s="53"/>
      <c r="JLU10" s="53"/>
      <c r="JLV10" s="53"/>
      <c r="JLW10" s="53"/>
      <c r="JLX10" s="53"/>
      <c r="JLY10" s="53"/>
      <c r="JLZ10" s="53"/>
      <c r="JMA10" s="53"/>
      <c r="JMB10" s="53"/>
      <c r="JMC10" s="53"/>
      <c r="JMD10" s="53"/>
      <c r="JME10" s="53"/>
      <c r="JMF10" s="53"/>
      <c r="JMG10" s="53"/>
      <c r="JMH10" s="53"/>
      <c r="JMI10" s="53"/>
      <c r="JMJ10" s="53"/>
      <c r="JMK10" s="53"/>
      <c r="JML10" s="53"/>
      <c r="JMM10" s="53"/>
      <c r="JMN10" s="53"/>
      <c r="JMO10" s="53"/>
      <c r="JMP10" s="53"/>
      <c r="JMQ10" s="53"/>
      <c r="JMR10" s="53"/>
      <c r="JMS10" s="53"/>
      <c r="JMT10" s="53"/>
      <c r="JMU10" s="53"/>
      <c r="JMV10" s="53"/>
      <c r="JMW10" s="53"/>
      <c r="JMX10" s="53"/>
      <c r="JMY10" s="53"/>
      <c r="JMZ10" s="53"/>
      <c r="JNA10" s="53"/>
      <c r="JNB10" s="53"/>
      <c r="JNC10" s="53"/>
      <c r="JND10" s="53"/>
      <c r="JNE10" s="53"/>
      <c r="JNF10" s="53"/>
      <c r="JNG10" s="53"/>
      <c r="JNH10" s="53"/>
      <c r="JNI10" s="53"/>
      <c r="JNJ10" s="53"/>
      <c r="JNK10" s="53"/>
      <c r="JNL10" s="53"/>
      <c r="JNM10" s="53"/>
      <c r="JNN10" s="53"/>
      <c r="JNO10" s="53"/>
      <c r="JNP10" s="53"/>
      <c r="JNQ10" s="53"/>
      <c r="JNR10" s="53"/>
      <c r="JNS10" s="53"/>
      <c r="JNT10" s="53"/>
      <c r="JNU10" s="53"/>
      <c r="JNV10" s="53"/>
      <c r="JNW10" s="53"/>
      <c r="JNX10" s="53"/>
      <c r="JNY10" s="53"/>
      <c r="JNZ10" s="53"/>
      <c r="JOA10" s="53"/>
      <c r="JOB10" s="53"/>
      <c r="JOC10" s="53"/>
      <c r="JOD10" s="53"/>
      <c r="JOE10" s="53"/>
      <c r="JOF10" s="53"/>
      <c r="JOG10" s="53"/>
      <c r="JOH10" s="53"/>
      <c r="JOI10" s="53"/>
      <c r="JOJ10" s="53"/>
      <c r="JOK10" s="53"/>
      <c r="JOL10" s="53"/>
      <c r="JOM10" s="53"/>
      <c r="JON10" s="53"/>
      <c r="JOO10" s="53"/>
      <c r="JOP10" s="53"/>
      <c r="JOQ10" s="53"/>
      <c r="JOR10" s="53"/>
      <c r="JOS10" s="53"/>
      <c r="JOT10" s="53"/>
      <c r="JOU10" s="53"/>
      <c r="JOV10" s="53"/>
      <c r="JOW10" s="53"/>
      <c r="JOX10" s="53"/>
      <c r="JOY10" s="53"/>
      <c r="JOZ10" s="53"/>
      <c r="JPA10" s="53"/>
      <c r="JPB10" s="53"/>
      <c r="JPC10" s="53"/>
      <c r="JPD10" s="53"/>
      <c r="JPE10" s="53"/>
      <c r="JPF10" s="53"/>
      <c r="JPG10" s="53"/>
      <c r="JPH10" s="53"/>
      <c r="JPI10" s="53"/>
      <c r="JPJ10" s="53"/>
      <c r="JPK10" s="53"/>
      <c r="JPL10" s="53"/>
      <c r="JPM10" s="53"/>
      <c r="JPN10" s="53"/>
      <c r="JPO10" s="53"/>
      <c r="JPP10" s="53"/>
      <c r="JPQ10" s="53"/>
      <c r="JPR10" s="53"/>
      <c r="JPS10" s="53"/>
      <c r="JPT10" s="53"/>
      <c r="JPU10" s="53"/>
      <c r="JPV10" s="53"/>
      <c r="JPW10" s="53"/>
      <c r="JPX10" s="53"/>
      <c r="JPY10" s="53"/>
      <c r="JPZ10" s="53"/>
      <c r="JQA10" s="53"/>
      <c r="JQB10" s="53"/>
      <c r="JQC10" s="53"/>
      <c r="JQD10" s="53"/>
      <c r="JQE10" s="53"/>
      <c r="JQF10" s="53"/>
      <c r="JQG10" s="53"/>
      <c r="JQH10" s="53"/>
      <c r="JQI10" s="53"/>
      <c r="JQJ10" s="53"/>
      <c r="JQK10" s="53"/>
      <c r="JQL10" s="53"/>
      <c r="JQM10" s="53"/>
      <c r="JQN10" s="53"/>
      <c r="JQO10" s="53"/>
      <c r="JQP10" s="53"/>
      <c r="JQQ10" s="53"/>
      <c r="JQR10" s="53"/>
      <c r="JQS10" s="53"/>
      <c r="JQT10" s="53"/>
      <c r="JQU10" s="53"/>
      <c r="JQV10" s="53"/>
      <c r="JQW10" s="53"/>
      <c r="JQX10" s="53"/>
      <c r="JQY10" s="53"/>
      <c r="JQZ10" s="53"/>
      <c r="JRA10" s="53"/>
      <c r="JRB10" s="53"/>
      <c r="JRC10" s="53"/>
      <c r="JRD10" s="53"/>
      <c r="JRE10" s="53"/>
      <c r="JRF10" s="53"/>
      <c r="JRG10" s="53"/>
      <c r="JRH10" s="53"/>
      <c r="JRI10" s="53"/>
      <c r="JRJ10" s="53"/>
      <c r="JRK10" s="53"/>
      <c r="JRL10" s="53"/>
      <c r="JRM10" s="53"/>
      <c r="JRN10" s="53"/>
      <c r="JRO10" s="53"/>
      <c r="JRP10" s="53"/>
      <c r="JRQ10" s="53"/>
      <c r="JRR10" s="53"/>
      <c r="JRS10" s="53"/>
      <c r="JRT10" s="53"/>
      <c r="JRU10" s="53"/>
      <c r="JRV10" s="53"/>
      <c r="JRW10" s="53"/>
      <c r="JRX10" s="53"/>
      <c r="JRY10" s="53"/>
      <c r="JRZ10" s="53"/>
      <c r="JSA10" s="53"/>
      <c r="JSB10" s="53"/>
      <c r="JSC10" s="53"/>
      <c r="JSD10" s="53"/>
      <c r="JSE10" s="53"/>
      <c r="JSF10" s="53"/>
      <c r="JSG10" s="53"/>
      <c r="JSH10" s="53"/>
      <c r="JSI10" s="53"/>
      <c r="JSJ10" s="53"/>
      <c r="JSK10" s="53"/>
      <c r="JSL10" s="53"/>
      <c r="JSM10" s="53"/>
      <c r="JSN10" s="53"/>
      <c r="JSO10" s="53"/>
      <c r="JSP10" s="53"/>
      <c r="JSQ10" s="53"/>
      <c r="JSR10" s="53"/>
      <c r="JSS10" s="53"/>
      <c r="JST10" s="53"/>
      <c r="JSU10" s="53"/>
      <c r="JSV10" s="53"/>
      <c r="JSW10" s="53"/>
      <c r="JSX10" s="53"/>
      <c r="JSY10" s="53"/>
      <c r="JSZ10" s="53"/>
      <c r="JTA10" s="53"/>
      <c r="JTB10" s="53"/>
      <c r="JTC10" s="53"/>
      <c r="JTD10" s="53"/>
      <c r="JTE10" s="53"/>
      <c r="JTF10" s="53"/>
      <c r="JTG10" s="53"/>
      <c r="JTH10" s="53"/>
      <c r="JTI10" s="53"/>
      <c r="JTJ10" s="53"/>
      <c r="JTK10" s="53"/>
      <c r="JTL10" s="53"/>
      <c r="JTM10" s="53"/>
      <c r="JTN10" s="53"/>
      <c r="JTO10" s="53"/>
      <c r="JTP10" s="53"/>
      <c r="JTQ10" s="53"/>
      <c r="JTR10" s="53"/>
      <c r="JTS10" s="53"/>
      <c r="JTT10" s="53"/>
      <c r="JTU10" s="53"/>
      <c r="JTV10" s="53"/>
      <c r="JTW10" s="53"/>
      <c r="JTX10" s="53"/>
      <c r="JTY10" s="53"/>
      <c r="JTZ10" s="53"/>
      <c r="JUA10" s="53"/>
      <c r="JUB10" s="53"/>
      <c r="JUC10" s="53"/>
      <c r="JUD10" s="53"/>
      <c r="JUE10" s="53"/>
      <c r="JUF10" s="53"/>
      <c r="JUG10" s="53"/>
      <c r="JUH10" s="53"/>
      <c r="JUI10" s="53"/>
      <c r="JUJ10" s="53"/>
      <c r="JUK10" s="53"/>
      <c r="JUL10" s="53"/>
      <c r="JUM10" s="53"/>
      <c r="JUN10" s="53"/>
      <c r="JUO10" s="53"/>
      <c r="JUP10" s="53"/>
      <c r="JUQ10" s="53"/>
      <c r="JUR10" s="53"/>
      <c r="JUS10" s="53"/>
      <c r="JUT10" s="53"/>
      <c r="JUU10" s="53"/>
      <c r="JUV10" s="53"/>
      <c r="JUW10" s="53"/>
      <c r="JUX10" s="53"/>
      <c r="JUY10" s="53"/>
      <c r="JUZ10" s="53"/>
      <c r="JVA10" s="53"/>
      <c r="JVB10" s="53"/>
      <c r="JVC10" s="53"/>
      <c r="JVD10" s="53"/>
      <c r="JVE10" s="53"/>
      <c r="JVF10" s="53"/>
      <c r="JVG10" s="53"/>
      <c r="JVH10" s="53"/>
      <c r="JVI10" s="53"/>
      <c r="JVJ10" s="53"/>
      <c r="JVK10" s="53"/>
      <c r="JVL10" s="53"/>
      <c r="JVM10" s="53"/>
      <c r="JVN10" s="53"/>
      <c r="JVO10" s="53"/>
      <c r="JVP10" s="53"/>
      <c r="JVQ10" s="53"/>
      <c r="JVR10" s="53"/>
      <c r="JVS10" s="53"/>
      <c r="JVT10" s="53"/>
      <c r="JVU10" s="53"/>
      <c r="JVV10" s="53"/>
      <c r="JVW10" s="53"/>
      <c r="JVX10" s="53"/>
      <c r="JVY10" s="53"/>
      <c r="JVZ10" s="53"/>
      <c r="JWA10" s="53"/>
      <c r="JWB10" s="53"/>
      <c r="JWC10" s="53"/>
      <c r="JWD10" s="53"/>
      <c r="JWE10" s="53"/>
      <c r="JWF10" s="53"/>
      <c r="JWG10" s="53"/>
      <c r="JWH10" s="53"/>
      <c r="JWI10" s="53"/>
      <c r="JWJ10" s="53"/>
      <c r="JWK10" s="53"/>
      <c r="JWL10" s="53"/>
      <c r="JWM10" s="53"/>
      <c r="JWN10" s="53"/>
      <c r="JWO10" s="53"/>
      <c r="JWP10" s="53"/>
      <c r="JWQ10" s="53"/>
      <c r="JWR10" s="53"/>
      <c r="JWS10" s="53"/>
      <c r="JWT10" s="53"/>
      <c r="JWU10" s="53"/>
      <c r="JWV10" s="53"/>
      <c r="JWW10" s="53"/>
      <c r="JWX10" s="53"/>
      <c r="JWY10" s="53"/>
      <c r="JWZ10" s="53"/>
      <c r="JXA10" s="53"/>
      <c r="JXB10" s="53"/>
      <c r="JXC10" s="53"/>
      <c r="JXD10" s="53"/>
      <c r="JXE10" s="53"/>
      <c r="JXF10" s="53"/>
      <c r="JXG10" s="53"/>
      <c r="JXH10" s="53"/>
      <c r="JXI10" s="53"/>
      <c r="JXJ10" s="53"/>
      <c r="JXK10" s="53"/>
      <c r="JXL10" s="53"/>
      <c r="JXM10" s="53"/>
      <c r="JXN10" s="53"/>
      <c r="JXO10" s="53"/>
      <c r="JXP10" s="53"/>
      <c r="JXQ10" s="53"/>
      <c r="JXR10" s="53"/>
      <c r="JXS10" s="53"/>
      <c r="JXT10" s="53"/>
      <c r="JXU10" s="53"/>
      <c r="JXV10" s="53"/>
      <c r="JXW10" s="53"/>
      <c r="JXX10" s="53"/>
      <c r="JXY10" s="53"/>
      <c r="JXZ10" s="53"/>
      <c r="JYA10" s="53"/>
      <c r="JYB10" s="53"/>
      <c r="JYC10" s="53"/>
      <c r="JYD10" s="53"/>
      <c r="JYE10" s="53"/>
      <c r="JYF10" s="53"/>
      <c r="JYG10" s="53"/>
      <c r="JYH10" s="53"/>
      <c r="JYI10" s="53"/>
      <c r="JYJ10" s="53"/>
      <c r="JYK10" s="53"/>
      <c r="JYL10" s="53"/>
      <c r="JYM10" s="53"/>
      <c r="JYN10" s="53"/>
      <c r="JYO10" s="53"/>
      <c r="JYP10" s="53"/>
      <c r="JYQ10" s="53"/>
      <c r="JYR10" s="53"/>
      <c r="JYS10" s="53"/>
      <c r="JYT10" s="53"/>
      <c r="JYU10" s="53"/>
      <c r="JYV10" s="53"/>
      <c r="JYW10" s="53"/>
      <c r="JYX10" s="53"/>
      <c r="JYY10" s="53"/>
      <c r="JYZ10" s="53"/>
      <c r="JZA10" s="53"/>
      <c r="JZB10" s="53"/>
      <c r="JZC10" s="53"/>
      <c r="JZD10" s="53"/>
      <c r="JZE10" s="53"/>
      <c r="JZF10" s="53"/>
      <c r="JZG10" s="53"/>
      <c r="JZH10" s="53"/>
      <c r="JZI10" s="53"/>
      <c r="JZJ10" s="53"/>
      <c r="JZK10" s="53"/>
      <c r="JZL10" s="53"/>
      <c r="JZM10" s="53"/>
      <c r="JZN10" s="53"/>
      <c r="JZO10" s="53"/>
      <c r="JZP10" s="53"/>
      <c r="JZQ10" s="53"/>
      <c r="JZR10" s="53"/>
      <c r="JZS10" s="53"/>
      <c r="JZT10" s="53"/>
      <c r="JZU10" s="53"/>
      <c r="JZV10" s="53"/>
      <c r="JZW10" s="53"/>
      <c r="JZX10" s="53"/>
      <c r="JZY10" s="53"/>
      <c r="JZZ10" s="53"/>
      <c r="KAA10" s="53"/>
      <c r="KAB10" s="53"/>
      <c r="KAC10" s="53"/>
      <c r="KAD10" s="53"/>
      <c r="KAE10" s="53"/>
      <c r="KAF10" s="53"/>
      <c r="KAG10" s="53"/>
      <c r="KAH10" s="53"/>
      <c r="KAI10" s="53"/>
      <c r="KAJ10" s="53"/>
      <c r="KAK10" s="53"/>
      <c r="KAL10" s="53"/>
      <c r="KAM10" s="53"/>
      <c r="KAN10" s="53"/>
      <c r="KAO10" s="53"/>
      <c r="KAP10" s="53"/>
      <c r="KAQ10" s="53"/>
      <c r="KAR10" s="53"/>
      <c r="KAS10" s="53"/>
      <c r="KAT10" s="53"/>
      <c r="KAU10" s="53"/>
      <c r="KAV10" s="53"/>
      <c r="KAW10" s="53"/>
      <c r="KAX10" s="53"/>
      <c r="KAY10" s="53"/>
      <c r="KAZ10" s="53"/>
      <c r="KBA10" s="53"/>
      <c r="KBB10" s="53"/>
      <c r="KBC10" s="53"/>
      <c r="KBD10" s="53"/>
      <c r="KBE10" s="53"/>
      <c r="KBF10" s="53"/>
      <c r="KBG10" s="53"/>
      <c r="KBH10" s="53"/>
      <c r="KBI10" s="53"/>
      <c r="KBJ10" s="53"/>
      <c r="KBK10" s="53"/>
      <c r="KBL10" s="53"/>
      <c r="KBM10" s="53"/>
      <c r="KBN10" s="53"/>
      <c r="KBO10" s="53"/>
      <c r="KBP10" s="53"/>
      <c r="KBQ10" s="53"/>
      <c r="KBR10" s="53"/>
      <c r="KBS10" s="53"/>
      <c r="KBT10" s="53"/>
      <c r="KBU10" s="53"/>
      <c r="KBV10" s="53"/>
      <c r="KBW10" s="53"/>
      <c r="KBX10" s="53"/>
      <c r="KBY10" s="53"/>
      <c r="KBZ10" s="53"/>
      <c r="KCA10" s="53"/>
      <c r="KCB10" s="53"/>
      <c r="KCC10" s="53"/>
      <c r="KCD10" s="53"/>
      <c r="KCE10" s="53"/>
      <c r="KCF10" s="53"/>
      <c r="KCG10" s="53"/>
      <c r="KCH10" s="53"/>
      <c r="KCI10" s="53"/>
      <c r="KCJ10" s="53"/>
      <c r="KCK10" s="53"/>
      <c r="KCL10" s="53"/>
      <c r="KCM10" s="53"/>
      <c r="KCN10" s="53"/>
      <c r="KCO10" s="53"/>
      <c r="KCP10" s="53"/>
      <c r="KCQ10" s="53"/>
      <c r="KCR10" s="53"/>
      <c r="KCS10" s="53"/>
      <c r="KCT10" s="53"/>
      <c r="KCU10" s="53"/>
      <c r="KCV10" s="53"/>
      <c r="KCW10" s="53"/>
      <c r="KCX10" s="53"/>
      <c r="KCY10" s="53"/>
      <c r="KCZ10" s="53"/>
      <c r="KDA10" s="53"/>
      <c r="KDB10" s="53"/>
      <c r="KDC10" s="53"/>
      <c r="KDD10" s="53"/>
      <c r="KDE10" s="53"/>
      <c r="KDF10" s="53"/>
      <c r="KDG10" s="53"/>
      <c r="KDH10" s="53"/>
      <c r="KDI10" s="53"/>
      <c r="KDJ10" s="53"/>
      <c r="KDK10" s="53"/>
      <c r="KDL10" s="53"/>
      <c r="KDM10" s="53"/>
      <c r="KDN10" s="53"/>
      <c r="KDO10" s="53"/>
      <c r="KDP10" s="53"/>
      <c r="KDQ10" s="53"/>
      <c r="KDR10" s="53"/>
      <c r="KDS10" s="53"/>
      <c r="KDT10" s="53"/>
      <c r="KDU10" s="53"/>
      <c r="KDV10" s="53"/>
      <c r="KDW10" s="53"/>
      <c r="KDX10" s="53"/>
      <c r="KDY10" s="53"/>
      <c r="KDZ10" s="53"/>
      <c r="KEA10" s="53"/>
      <c r="KEB10" s="53"/>
      <c r="KEC10" s="53"/>
      <c r="KED10" s="53"/>
      <c r="KEE10" s="53"/>
      <c r="KEF10" s="53"/>
      <c r="KEG10" s="53"/>
      <c r="KEH10" s="53"/>
      <c r="KEI10" s="53"/>
      <c r="KEJ10" s="53"/>
      <c r="KEK10" s="53"/>
      <c r="KEL10" s="53"/>
      <c r="KEM10" s="53"/>
      <c r="KEN10" s="53"/>
      <c r="KEO10" s="53"/>
      <c r="KEP10" s="53"/>
      <c r="KEQ10" s="53"/>
      <c r="KER10" s="53"/>
      <c r="KES10" s="53"/>
      <c r="KET10" s="53"/>
      <c r="KEU10" s="53"/>
      <c r="KEV10" s="53"/>
      <c r="KEW10" s="53"/>
      <c r="KEX10" s="53"/>
      <c r="KEY10" s="53"/>
      <c r="KEZ10" s="53"/>
      <c r="KFA10" s="53"/>
      <c r="KFB10" s="53"/>
      <c r="KFC10" s="53"/>
      <c r="KFD10" s="53"/>
      <c r="KFE10" s="53"/>
      <c r="KFF10" s="53"/>
      <c r="KFG10" s="53"/>
      <c r="KFH10" s="53"/>
      <c r="KFI10" s="53"/>
      <c r="KFJ10" s="53"/>
      <c r="KFK10" s="53"/>
      <c r="KFL10" s="53"/>
      <c r="KFM10" s="53"/>
      <c r="KFN10" s="53"/>
      <c r="KFO10" s="53"/>
      <c r="KFP10" s="53"/>
      <c r="KFQ10" s="53"/>
      <c r="KFR10" s="53"/>
      <c r="KFS10" s="53"/>
      <c r="KFT10" s="53"/>
      <c r="KFU10" s="53"/>
      <c r="KFV10" s="53"/>
      <c r="KFW10" s="53"/>
      <c r="KFX10" s="53"/>
      <c r="KFY10" s="53"/>
      <c r="KFZ10" s="53"/>
      <c r="KGA10" s="53"/>
      <c r="KGB10" s="53"/>
      <c r="KGC10" s="53"/>
      <c r="KGD10" s="53"/>
      <c r="KGE10" s="53"/>
      <c r="KGF10" s="53"/>
      <c r="KGG10" s="53"/>
      <c r="KGH10" s="53"/>
      <c r="KGI10" s="53"/>
      <c r="KGJ10" s="53"/>
      <c r="KGK10" s="53"/>
      <c r="KGL10" s="53"/>
      <c r="KGM10" s="53"/>
      <c r="KGN10" s="53"/>
      <c r="KGO10" s="53"/>
      <c r="KGP10" s="53"/>
      <c r="KGQ10" s="53"/>
      <c r="KGR10" s="53"/>
      <c r="KGS10" s="53"/>
      <c r="KGT10" s="53"/>
      <c r="KGU10" s="53"/>
      <c r="KGV10" s="53"/>
      <c r="KGW10" s="53"/>
      <c r="KGX10" s="53"/>
      <c r="KGY10" s="53"/>
      <c r="KGZ10" s="53"/>
      <c r="KHA10" s="53"/>
      <c r="KHB10" s="53"/>
      <c r="KHC10" s="53"/>
      <c r="KHD10" s="53"/>
      <c r="KHE10" s="53"/>
      <c r="KHF10" s="53"/>
      <c r="KHG10" s="53"/>
      <c r="KHH10" s="53"/>
      <c r="KHI10" s="53"/>
      <c r="KHJ10" s="53"/>
      <c r="KHK10" s="53"/>
      <c r="KHL10" s="53"/>
      <c r="KHM10" s="53"/>
      <c r="KHN10" s="53"/>
      <c r="KHO10" s="53"/>
      <c r="KHP10" s="53"/>
      <c r="KHQ10" s="53"/>
      <c r="KHR10" s="53"/>
      <c r="KHS10" s="53"/>
      <c r="KHT10" s="53"/>
      <c r="KHU10" s="53"/>
      <c r="KHV10" s="53"/>
      <c r="KHW10" s="53"/>
      <c r="KHX10" s="53"/>
      <c r="KHY10" s="53"/>
      <c r="KHZ10" s="53"/>
      <c r="KIA10" s="53"/>
      <c r="KIB10" s="53"/>
      <c r="KIC10" s="53"/>
      <c r="KID10" s="53"/>
      <c r="KIE10" s="53"/>
      <c r="KIF10" s="53"/>
      <c r="KIG10" s="53"/>
      <c r="KIH10" s="53"/>
      <c r="KII10" s="53"/>
      <c r="KIJ10" s="53"/>
      <c r="KIK10" s="53"/>
      <c r="KIL10" s="53"/>
      <c r="KIM10" s="53"/>
      <c r="KIN10" s="53"/>
      <c r="KIO10" s="53"/>
      <c r="KIP10" s="53"/>
      <c r="KIQ10" s="53"/>
      <c r="KIR10" s="53"/>
      <c r="KIS10" s="53"/>
      <c r="KIT10" s="53"/>
      <c r="KIU10" s="53"/>
      <c r="KIV10" s="53"/>
      <c r="KIW10" s="53"/>
      <c r="KIX10" s="53"/>
      <c r="KIY10" s="53"/>
      <c r="KIZ10" s="53"/>
      <c r="KJA10" s="53"/>
      <c r="KJB10" s="53"/>
      <c r="KJC10" s="53"/>
      <c r="KJD10" s="53"/>
      <c r="KJE10" s="53"/>
      <c r="KJF10" s="53"/>
      <c r="KJG10" s="53"/>
      <c r="KJH10" s="53"/>
      <c r="KJI10" s="53"/>
      <c r="KJJ10" s="53"/>
      <c r="KJK10" s="53"/>
      <c r="KJL10" s="53"/>
      <c r="KJM10" s="53"/>
      <c r="KJN10" s="53"/>
      <c r="KJO10" s="53"/>
      <c r="KJP10" s="53"/>
      <c r="KJQ10" s="53"/>
      <c r="KJR10" s="53"/>
      <c r="KJS10" s="53"/>
      <c r="KJT10" s="53"/>
      <c r="KJU10" s="53"/>
      <c r="KJV10" s="53"/>
      <c r="KJW10" s="53"/>
      <c r="KJX10" s="53"/>
      <c r="KJY10" s="53"/>
      <c r="KJZ10" s="53"/>
      <c r="KKA10" s="53"/>
      <c r="KKB10" s="53"/>
      <c r="KKC10" s="53"/>
      <c r="KKD10" s="53"/>
      <c r="KKE10" s="53"/>
      <c r="KKF10" s="53"/>
      <c r="KKG10" s="53"/>
      <c r="KKH10" s="53"/>
      <c r="KKI10" s="53"/>
      <c r="KKJ10" s="53"/>
      <c r="KKK10" s="53"/>
      <c r="KKL10" s="53"/>
      <c r="KKM10" s="53"/>
      <c r="KKN10" s="53"/>
      <c r="KKO10" s="53"/>
      <c r="KKP10" s="53"/>
      <c r="KKQ10" s="53"/>
      <c r="KKR10" s="53"/>
      <c r="KKS10" s="53"/>
      <c r="KKT10" s="53"/>
      <c r="KKU10" s="53"/>
      <c r="KKV10" s="53"/>
      <c r="KKW10" s="53"/>
      <c r="KKX10" s="53"/>
      <c r="KKY10" s="53"/>
      <c r="KKZ10" s="53"/>
      <c r="KLA10" s="53"/>
      <c r="KLB10" s="53"/>
      <c r="KLC10" s="53"/>
      <c r="KLD10" s="53"/>
      <c r="KLE10" s="53"/>
      <c r="KLF10" s="53"/>
      <c r="KLG10" s="53"/>
      <c r="KLH10" s="53"/>
      <c r="KLI10" s="53"/>
      <c r="KLJ10" s="53"/>
      <c r="KLK10" s="53"/>
      <c r="KLL10" s="53"/>
      <c r="KLM10" s="53"/>
      <c r="KLN10" s="53"/>
      <c r="KLO10" s="53"/>
      <c r="KLP10" s="53"/>
      <c r="KLQ10" s="53"/>
      <c r="KLR10" s="53"/>
      <c r="KLS10" s="53"/>
      <c r="KLT10" s="53"/>
      <c r="KLU10" s="53"/>
      <c r="KLV10" s="53"/>
      <c r="KLW10" s="53"/>
      <c r="KLX10" s="53"/>
      <c r="KLY10" s="53"/>
      <c r="KLZ10" s="53"/>
      <c r="KMA10" s="53"/>
      <c r="KMB10" s="53"/>
      <c r="KMC10" s="53"/>
      <c r="KMD10" s="53"/>
      <c r="KME10" s="53"/>
      <c r="KMF10" s="53"/>
      <c r="KMG10" s="53"/>
      <c r="KMH10" s="53"/>
      <c r="KMI10" s="53"/>
      <c r="KMJ10" s="53"/>
      <c r="KMK10" s="53"/>
      <c r="KML10" s="53"/>
      <c r="KMM10" s="53"/>
      <c r="KMN10" s="53"/>
      <c r="KMO10" s="53"/>
      <c r="KMP10" s="53"/>
      <c r="KMQ10" s="53"/>
      <c r="KMR10" s="53"/>
      <c r="KMS10" s="53"/>
      <c r="KMT10" s="53"/>
      <c r="KMU10" s="53"/>
      <c r="KMV10" s="53"/>
      <c r="KMW10" s="53"/>
      <c r="KMX10" s="53"/>
      <c r="KMY10" s="53"/>
      <c r="KMZ10" s="53"/>
      <c r="KNA10" s="53"/>
      <c r="KNB10" s="53"/>
      <c r="KNC10" s="53"/>
      <c r="KND10" s="53"/>
      <c r="KNE10" s="53"/>
      <c r="KNF10" s="53"/>
      <c r="KNG10" s="53"/>
      <c r="KNH10" s="53"/>
      <c r="KNI10" s="53"/>
      <c r="KNJ10" s="53"/>
      <c r="KNK10" s="53"/>
      <c r="KNL10" s="53"/>
      <c r="KNM10" s="53"/>
      <c r="KNN10" s="53"/>
      <c r="KNO10" s="53"/>
      <c r="KNP10" s="53"/>
      <c r="KNQ10" s="53"/>
      <c r="KNR10" s="53"/>
      <c r="KNS10" s="53"/>
      <c r="KNT10" s="53"/>
      <c r="KNU10" s="53"/>
      <c r="KNV10" s="53"/>
      <c r="KNW10" s="53"/>
      <c r="KNX10" s="53"/>
      <c r="KNY10" s="53"/>
      <c r="KNZ10" s="53"/>
      <c r="KOA10" s="53"/>
      <c r="KOB10" s="53"/>
      <c r="KOC10" s="53"/>
      <c r="KOD10" s="53"/>
      <c r="KOE10" s="53"/>
      <c r="KOF10" s="53"/>
      <c r="KOG10" s="53"/>
      <c r="KOH10" s="53"/>
      <c r="KOI10" s="53"/>
      <c r="KOJ10" s="53"/>
      <c r="KOK10" s="53"/>
      <c r="KOL10" s="53"/>
      <c r="KOM10" s="53"/>
      <c r="KON10" s="53"/>
      <c r="KOO10" s="53"/>
      <c r="KOP10" s="53"/>
      <c r="KOQ10" s="53"/>
      <c r="KOR10" s="53"/>
      <c r="KOS10" s="53"/>
      <c r="KOT10" s="53"/>
      <c r="KOU10" s="53"/>
      <c r="KOV10" s="53"/>
      <c r="KOW10" s="53"/>
      <c r="KOX10" s="53"/>
      <c r="KOY10" s="53"/>
      <c r="KOZ10" s="53"/>
      <c r="KPA10" s="53"/>
      <c r="KPB10" s="53"/>
      <c r="KPC10" s="53"/>
      <c r="KPD10" s="53"/>
      <c r="KPE10" s="53"/>
      <c r="KPF10" s="53"/>
      <c r="KPG10" s="53"/>
      <c r="KPH10" s="53"/>
      <c r="KPI10" s="53"/>
      <c r="KPJ10" s="53"/>
      <c r="KPK10" s="53"/>
      <c r="KPL10" s="53"/>
      <c r="KPM10" s="53"/>
      <c r="KPN10" s="53"/>
      <c r="KPO10" s="53"/>
      <c r="KPP10" s="53"/>
      <c r="KPQ10" s="53"/>
      <c r="KPR10" s="53"/>
      <c r="KPS10" s="53"/>
      <c r="KPT10" s="53"/>
      <c r="KPU10" s="53"/>
      <c r="KPV10" s="53"/>
      <c r="KPW10" s="53"/>
      <c r="KPX10" s="53"/>
      <c r="KPY10" s="53"/>
      <c r="KPZ10" s="53"/>
      <c r="KQA10" s="53"/>
      <c r="KQB10" s="53"/>
      <c r="KQC10" s="53"/>
      <c r="KQD10" s="53"/>
      <c r="KQE10" s="53"/>
      <c r="KQF10" s="53"/>
      <c r="KQG10" s="53"/>
      <c r="KQH10" s="53"/>
      <c r="KQI10" s="53"/>
      <c r="KQJ10" s="53"/>
      <c r="KQK10" s="53"/>
      <c r="KQL10" s="53"/>
      <c r="KQM10" s="53"/>
      <c r="KQN10" s="53"/>
      <c r="KQO10" s="53"/>
      <c r="KQP10" s="53"/>
      <c r="KQQ10" s="53"/>
      <c r="KQR10" s="53"/>
      <c r="KQS10" s="53"/>
      <c r="KQT10" s="53"/>
      <c r="KQU10" s="53"/>
      <c r="KQV10" s="53"/>
      <c r="KQW10" s="53"/>
      <c r="KQX10" s="53"/>
      <c r="KQY10" s="53"/>
      <c r="KQZ10" s="53"/>
      <c r="KRA10" s="53"/>
      <c r="KRB10" s="53"/>
      <c r="KRC10" s="53"/>
      <c r="KRD10" s="53"/>
      <c r="KRE10" s="53"/>
      <c r="KRF10" s="53"/>
      <c r="KRG10" s="53"/>
      <c r="KRH10" s="53"/>
      <c r="KRI10" s="53"/>
      <c r="KRJ10" s="53"/>
      <c r="KRK10" s="53"/>
      <c r="KRL10" s="53"/>
      <c r="KRM10" s="53"/>
      <c r="KRN10" s="53"/>
      <c r="KRO10" s="53"/>
      <c r="KRP10" s="53"/>
      <c r="KRQ10" s="53"/>
      <c r="KRR10" s="53"/>
      <c r="KRS10" s="53"/>
      <c r="KRT10" s="53"/>
      <c r="KRU10" s="53"/>
      <c r="KRV10" s="53"/>
      <c r="KRW10" s="53"/>
      <c r="KRX10" s="53"/>
      <c r="KRY10" s="53"/>
      <c r="KRZ10" s="53"/>
      <c r="KSA10" s="53"/>
      <c r="KSB10" s="53"/>
      <c r="KSC10" s="53"/>
      <c r="KSD10" s="53"/>
      <c r="KSE10" s="53"/>
      <c r="KSF10" s="53"/>
      <c r="KSG10" s="53"/>
      <c r="KSH10" s="53"/>
      <c r="KSI10" s="53"/>
      <c r="KSJ10" s="53"/>
      <c r="KSK10" s="53"/>
      <c r="KSL10" s="53"/>
      <c r="KSM10" s="53"/>
      <c r="KSN10" s="53"/>
      <c r="KSO10" s="53"/>
      <c r="KSP10" s="53"/>
      <c r="KSQ10" s="53"/>
      <c r="KSR10" s="53"/>
      <c r="KSS10" s="53"/>
      <c r="KST10" s="53"/>
      <c r="KSU10" s="53"/>
      <c r="KSV10" s="53"/>
      <c r="KSW10" s="53"/>
      <c r="KSX10" s="53"/>
      <c r="KSY10" s="53"/>
      <c r="KSZ10" s="53"/>
      <c r="KTA10" s="53"/>
      <c r="KTB10" s="53"/>
      <c r="KTC10" s="53"/>
      <c r="KTD10" s="53"/>
      <c r="KTE10" s="53"/>
      <c r="KTF10" s="53"/>
      <c r="KTG10" s="53"/>
      <c r="KTH10" s="53"/>
      <c r="KTI10" s="53"/>
      <c r="KTJ10" s="53"/>
      <c r="KTK10" s="53"/>
      <c r="KTL10" s="53"/>
      <c r="KTM10" s="53"/>
      <c r="KTN10" s="53"/>
      <c r="KTO10" s="53"/>
      <c r="KTP10" s="53"/>
      <c r="KTQ10" s="53"/>
      <c r="KTR10" s="53"/>
      <c r="KTS10" s="53"/>
      <c r="KTT10" s="53"/>
      <c r="KTU10" s="53"/>
      <c r="KTV10" s="53"/>
      <c r="KTW10" s="53"/>
      <c r="KTX10" s="53"/>
      <c r="KTY10" s="53"/>
      <c r="KTZ10" s="53"/>
      <c r="KUA10" s="53"/>
      <c r="KUB10" s="53"/>
      <c r="KUC10" s="53"/>
      <c r="KUD10" s="53"/>
      <c r="KUE10" s="53"/>
      <c r="KUF10" s="53"/>
      <c r="KUG10" s="53"/>
      <c r="KUH10" s="53"/>
      <c r="KUI10" s="53"/>
      <c r="KUJ10" s="53"/>
      <c r="KUK10" s="53"/>
      <c r="KUL10" s="53"/>
      <c r="KUM10" s="53"/>
      <c r="KUN10" s="53"/>
      <c r="KUO10" s="53"/>
      <c r="KUP10" s="53"/>
      <c r="KUQ10" s="53"/>
      <c r="KUR10" s="53"/>
      <c r="KUS10" s="53"/>
      <c r="KUT10" s="53"/>
      <c r="KUU10" s="53"/>
      <c r="KUV10" s="53"/>
      <c r="KUW10" s="53"/>
      <c r="KUX10" s="53"/>
      <c r="KUY10" s="53"/>
      <c r="KUZ10" s="53"/>
      <c r="KVA10" s="53"/>
      <c r="KVB10" s="53"/>
      <c r="KVC10" s="53"/>
      <c r="KVD10" s="53"/>
      <c r="KVE10" s="53"/>
      <c r="KVF10" s="53"/>
      <c r="KVG10" s="53"/>
      <c r="KVH10" s="53"/>
      <c r="KVI10" s="53"/>
      <c r="KVJ10" s="53"/>
      <c r="KVK10" s="53"/>
      <c r="KVL10" s="53"/>
      <c r="KVM10" s="53"/>
      <c r="KVN10" s="53"/>
      <c r="KVO10" s="53"/>
      <c r="KVP10" s="53"/>
      <c r="KVQ10" s="53"/>
      <c r="KVR10" s="53"/>
      <c r="KVS10" s="53"/>
      <c r="KVT10" s="53"/>
      <c r="KVU10" s="53"/>
      <c r="KVV10" s="53"/>
      <c r="KVW10" s="53"/>
      <c r="KVX10" s="53"/>
      <c r="KVY10" s="53"/>
      <c r="KVZ10" s="53"/>
      <c r="KWA10" s="53"/>
      <c r="KWB10" s="53"/>
      <c r="KWC10" s="53"/>
      <c r="KWD10" s="53"/>
      <c r="KWE10" s="53"/>
      <c r="KWF10" s="53"/>
      <c r="KWG10" s="53"/>
      <c r="KWH10" s="53"/>
      <c r="KWI10" s="53"/>
      <c r="KWJ10" s="53"/>
      <c r="KWK10" s="53"/>
      <c r="KWL10" s="53"/>
      <c r="KWM10" s="53"/>
      <c r="KWN10" s="53"/>
      <c r="KWO10" s="53"/>
      <c r="KWP10" s="53"/>
      <c r="KWQ10" s="53"/>
      <c r="KWR10" s="53"/>
      <c r="KWS10" s="53"/>
      <c r="KWT10" s="53"/>
      <c r="KWU10" s="53"/>
      <c r="KWV10" s="53"/>
      <c r="KWW10" s="53"/>
      <c r="KWX10" s="53"/>
      <c r="KWY10" s="53"/>
      <c r="KWZ10" s="53"/>
      <c r="KXA10" s="53"/>
      <c r="KXB10" s="53"/>
      <c r="KXC10" s="53"/>
      <c r="KXD10" s="53"/>
      <c r="KXE10" s="53"/>
      <c r="KXF10" s="53"/>
      <c r="KXG10" s="53"/>
      <c r="KXH10" s="53"/>
      <c r="KXI10" s="53"/>
      <c r="KXJ10" s="53"/>
      <c r="KXK10" s="53"/>
      <c r="KXL10" s="53"/>
      <c r="KXM10" s="53"/>
      <c r="KXN10" s="53"/>
      <c r="KXO10" s="53"/>
      <c r="KXP10" s="53"/>
      <c r="KXQ10" s="53"/>
      <c r="KXR10" s="53"/>
      <c r="KXS10" s="53"/>
      <c r="KXT10" s="53"/>
      <c r="KXU10" s="53"/>
      <c r="KXV10" s="53"/>
      <c r="KXW10" s="53"/>
      <c r="KXX10" s="53"/>
      <c r="KXY10" s="53"/>
      <c r="KXZ10" s="53"/>
      <c r="KYA10" s="53"/>
      <c r="KYB10" s="53"/>
      <c r="KYC10" s="53"/>
      <c r="KYD10" s="53"/>
      <c r="KYE10" s="53"/>
      <c r="KYF10" s="53"/>
      <c r="KYG10" s="53"/>
      <c r="KYH10" s="53"/>
      <c r="KYI10" s="53"/>
      <c r="KYJ10" s="53"/>
      <c r="KYK10" s="53"/>
      <c r="KYL10" s="53"/>
      <c r="KYM10" s="53"/>
      <c r="KYN10" s="53"/>
      <c r="KYO10" s="53"/>
      <c r="KYP10" s="53"/>
      <c r="KYQ10" s="53"/>
      <c r="KYR10" s="53"/>
      <c r="KYS10" s="53"/>
      <c r="KYT10" s="53"/>
      <c r="KYU10" s="53"/>
      <c r="KYV10" s="53"/>
      <c r="KYW10" s="53"/>
      <c r="KYX10" s="53"/>
      <c r="KYY10" s="53"/>
      <c r="KYZ10" s="53"/>
      <c r="KZA10" s="53"/>
      <c r="KZB10" s="53"/>
      <c r="KZC10" s="53"/>
      <c r="KZD10" s="53"/>
      <c r="KZE10" s="53"/>
      <c r="KZF10" s="53"/>
      <c r="KZG10" s="53"/>
      <c r="KZH10" s="53"/>
      <c r="KZI10" s="53"/>
      <c r="KZJ10" s="53"/>
      <c r="KZK10" s="53"/>
      <c r="KZL10" s="53"/>
      <c r="KZM10" s="53"/>
      <c r="KZN10" s="53"/>
      <c r="KZO10" s="53"/>
      <c r="KZP10" s="53"/>
      <c r="KZQ10" s="53"/>
      <c r="KZR10" s="53"/>
      <c r="KZS10" s="53"/>
      <c r="KZT10" s="53"/>
      <c r="KZU10" s="53"/>
      <c r="KZV10" s="53"/>
      <c r="KZW10" s="53"/>
      <c r="KZX10" s="53"/>
      <c r="KZY10" s="53"/>
      <c r="KZZ10" s="53"/>
      <c r="LAA10" s="53"/>
      <c r="LAB10" s="53"/>
      <c r="LAC10" s="53"/>
      <c r="LAD10" s="53"/>
      <c r="LAE10" s="53"/>
      <c r="LAF10" s="53"/>
      <c r="LAG10" s="53"/>
      <c r="LAH10" s="53"/>
      <c r="LAI10" s="53"/>
      <c r="LAJ10" s="53"/>
      <c r="LAK10" s="53"/>
      <c r="LAL10" s="53"/>
      <c r="LAM10" s="53"/>
      <c r="LAN10" s="53"/>
      <c r="LAO10" s="53"/>
      <c r="LAP10" s="53"/>
      <c r="LAQ10" s="53"/>
      <c r="LAR10" s="53"/>
      <c r="LAS10" s="53"/>
      <c r="LAT10" s="53"/>
      <c r="LAU10" s="53"/>
      <c r="LAV10" s="53"/>
      <c r="LAW10" s="53"/>
      <c r="LAX10" s="53"/>
      <c r="LAY10" s="53"/>
      <c r="LAZ10" s="53"/>
      <c r="LBA10" s="53"/>
      <c r="LBB10" s="53"/>
      <c r="LBC10" s="53"/>
      <c r="LBD10" s="53"/>
      <c r="LBE10" s="53"/>
      <c r="LBF10" s="53"/>
      <c r="LBG10" s="53"/>
      <c r="LBH10" s="53"/>
      <c r="LBI10" s="53"/>
      <c r="LBJ10" s="53"/>
      <c r="LBK10" s="53"/>
      <c r="LBL10" s="53"/>
      <c r="LBM10" s="53"/>
      <c r="LBN10" s="53"/>
      <c r="LBO10" s="53"/>
      <c r="LBP10" s="53"/>
      <c r="LBQ10" s="53"/>
      <c r="LBR10" s="53"/>
      <c r="LBS10" s="53"/>
      <c r="LBT10" s="53"/>
      <c r="LBU10" s="53"/>
      <c r="LBV10" s="53"/>
      <c r="LBW10" s="53"/>
      <c r="LBX10" s="53"/>
      <c r="LBY10" s="53"/>
      <c r="LBZ10" s="53"/>
      <c r="LCA10" s="53"/>
      <c r="LCB10" s="53"/>
      <c r="LCC10" s="53"/>
      <c r="LCD10" s="53"/>
      <c r="LCE10" s="53"/>
      <c r="LCF10" s="53"/>
      <c r="LCG10" s="53"/>
      <c r="LCH10" s="53"/>
      <c r="LCI10" s="53"/>
      <c r="LCJ10" s="53"/>
      <c r="LCK10" s="53"/>
      <c r="LCL10" s="53"/>
      <c r="LCM10" s="53"/>
      <c r="LCN10" s="53"/>
      <c r="LCO10" s="53"/>
      <c r="LCP10" s="53"/>
      <c r="LCQ10" s="53"/>
      <c r="LCR10" s="53"/>
      <c r="LCS10" s="53"/>
      <c r="LCT10" s="53"/>
      <c r="LCU10" s="53"/>
      <c r="LCV10" s="53"/>
      <c r="LCW10" s="53"/>
      <c r="LCX10" s="53"/>
      <c r="LCY10" s="53"/>
      <c r="LCZ10" s="53"/>
      <c r="LDA10" s="53"/>
      <c r="LDB10" s="53"/>
      <c r="LDC10" s="53"/>
      <c r="LDD10" s="53"/>
      <c r="LDE10" s="53"/>
      <c r="LDF10" s="53"/>
      <c r="LDG10" s="53"/>
      <c r="LDH10" s="53"/>
      <c r="LDI10" s="53"/>
      <c r="LDJ10" s="53"/>
      <c r="LDK10" s="53"/>
      <c r="LDL10" s="53"/>
      <c r="LDM10" s="53"/>
      <c r="LDN10" s="53"/>
      <c r="LDO10" s="53"/>
      <c r="LDP10" s="53"/>
      <c r="LDQ10" s="53"/>
      <c r="LDR10" s="53"/>
      <c r="LDS10" s="53"/>
      <c r="LDT10" s="53"/>
      <c r="LDU10" s="53"/>
      <c r="LDV10" s="53"/>
      <c r="LDW10" s="53"/>
      <c r="LDX10" s="53"/>
      <c r="LDY10" s="53"/>
      <c r="LDZ10" s="53"/>
      <c r="LEA10" s="53"/>
      <c r="LEB10" s="53"/>
      <c r="LEC10" s="53"/>
      <c r="LED10" s="53"/>
      <c r="LEE10" s="53"/>
      <c r="LEF10" s="53"/>
      <c r="LEG10" s="53"/>
      <c r="LEH10" s="53"/>
      <c r="LEI10" s="53"/>
      <c r="LEJ10" s="53"/>
      <c r="LEK10" s="53"/>
      <c r="LEL10" s="53"/>
      <c r="LEM10" s="53"/>
      <c r="LEN10" s="53"/>
      <c r="LEO10" s="53"/>
      <c r="LEP10" s="53"/>
      <c r="LEQ10" s="53"/>
      <c r="LER10" s="53"/>
      <c r="LES10" s="53"/>
      <c r="LET10" s="53"/>
      <c r="LEU10" s="53"/>
      <c r="LEV10" s="53"/>
      <c r="LEW10" s="53"/>
      <c r="LEX10" s="53"/>
      <c r="LEY10" s="53"/>
      <c r="LEZ10" s="53"/>
      <c r="LFA10" s="53"/>
      <c r="LFB10" s="53"/>
      <c r="LFC10" s="53"/>
      <c r="LFD10" s="53"/>
      <c r="LFE10" s="53"/>
      <c r="LFF10" s="53"/>
      <c r="LFG10" s="53"/>
      <c r="LFH10" s="53"/>
      <c r="LFI10" s="53"/>
      <c r="LFJ10" s="53"/>
      <c r="LFK10" s="53"/>
      <c r="LFL10" s="53"/>
      <c r="LFM10" s="53"/>
      <c r="LFN10" s="53"/>
      <c r="LFO10" s="53"/>
      <c r="LFP10" s="53"/>
      <c r="LFQ10" s="53"/>
      <c r="LFR10" s="53"/>
      <c r="LFS10" s="53"/>
      <c r="LFT10" s="53"/>
      <c r="LFU10" s="53"/>
      <c r="LFV10" s="53"/>
      <c r="LFW10" s="53"/>
      <c r="LFX10" s="53"/>
      <c r="LFY10" s="53"/>
      <c r="LFZ10" s="53"/>
      <c r="LGA10" s="53"/>
      <c r="LGB10" s="53"/>
      <c r="LGC10" s="53"/>
      <c r="LGD10" s="53"/>
      <c r="LGE10" s="53"/>
      <c r="LGF10" s="53"/>
      <c r="LGG10" s="53"/>
      <c r="LGH10" s="53"/>
      <c r="LGI10" s="53"/>
      <c r="LGJ10" s="53"/>
      <c r="LGK10" s="53"/>
      <c r="LGL10" s="53"/>
      <c r="LGM10" s="53"/>
      <c r="LGN10" s="53"/>
      <c r="LGO10" s="53"/>
      <c r="LGP10" s="53"/>
      <c r="LGQ10" s="53"/>
      <c r="LGR10" s="53"/>
      <c r="LGS10" s="53"/>
      <c r="LGT10" s="53"/>
      <c r="LGU10" s="53"/>
      <c r="LGV10" s="53"/>
      <c r="LGW10" s="53"/>
      <c r="LGX10" s="53"/>
      <c r="LGY10" s="53"/>
      <c r="LGZ10" s="53"/>
      <c r="LHA10" s="53"/>
      <c r="LHB10" s="53"/>
      <c r="LHC10" s="53"/>
      <c r="LHD10" s="53"/>
      <c r="LHE10" s="53"/>
      <c r="LHF10" s="53"/>
      <c r="LHG10" s="53"/>
      <c r="LHH10" s="53"/>
      <c r="LHI10" s="53"/>
      <c r="LHJ10" s="53"/>
      <c r="LHK10" s="53"/>
      <c r="LHL10" s="53"/>
      <c r="LHM10" s="53"/>
      <c r="LHN10" s="53"/>
      <c r="LHO10" s="53"/>
      <c r="LHP10" s="53"/>
      <c r="LHQ10" s="53"/>
      <c r="LHR10" s="53"/>
      <c r="LHS10" s="53"/>
      <c r="LHT10" s="53"/>
      <c r="LHU10" s="53"/>
      <c r="LHV10" s="53"/>
      <c r="LHW10" s="53"/>
      <c r="LHX10" s="53"/>
      <c r="LHY10" s="53"/>
      <c r="LHZ10" s="53"/>
      <c r="LIA10" s="53"/>
      <c r="LIB10" s="53"/>
      <c r="LIC10" s="53"/>
      <c r="LID10" s="53"/>
      <c r="LIE10" s="53"/>
      <c r="LIF10" s="53"/>
      <c r="LIG10" s="53"/>
      <c r="LIH10" s="53"/>
      <c r="LII10" s="53"/>
      <c r="LIJ10" s="53"/>
      <c r="LIK10" s="53"/>
      <c r="LIL10" s="53"/>
      <c r="LIM10" s="53"/>
      <c r="LIN10" s="53"/>
      <c r="LIO10" s="53"/>
      <c r="LIP10" s="53"/>
      <c r="LIQ10" s="53"/>
      <c r="LIR10" s="53"/>
      <c r="LIS10" s="53"/>
      <c r="LIT10" s="53"/>
      <c r="LIU10" s="53"/>
      <c r="LIV10" s="53"/>
      <c r="LIW10" s="53"/>
      <c r="LIX10" s="53"/>
      <c r="LIY10" s="53"/>
      <c r="LIZ10" s="53"/>
      <c r="LJA10" s="53"/>
      <c r="LJB10" s="53"/>
      <c r="LJC10" s="53"/>
      <c r="LJD10" s="53"/>
      <c r="LJE10" s="53"/>
      <c r="LJF10" s="53"/>
      <c r="LJG10" s="53"/>
      <c r="LJH10" s="53"/>
      <c r="LJI10" s="53"/>
      <c r="LJJ10" s="53"/>
      <c r="LJK10" s="53"/>
      <c r="LJL10" s="53"/>
      <c r="LJM10" s="53"/>
      <c r="LJN10" s="53"/>
      <c r="LJO10" s="53"/>
      <c r="LJP10" s="53"/>
      <c r="LJQ10" s="53"/>
      <c r="LJR10" s="53"/>
      <c r="LJS10" s="53"/>
      <c r="LJT10" s="53"/>
      <c r="LJU10" s="53"/>
      <c r="LJV10" s="53"/>
      <c r="LJW10" s="53"/>
      <c r="LJX10" s="53"/>
      <c r="LJY10" s="53"/>
      <c r="LJZ10" s="53"/>
      <c r="LKA10" s="53"/>
      <c r="LKB10" s="53"/>
      <c r="LKC10" s="53"/>
      <c r="LKD10" s="53"/>
      <c r="LKE10" s="53"/>
      <c r="LKF10" s="53"/>
      <c r="LKG10" s="53"/>
      <c r="LKH10" s="53"/>
      <c r="LKI10" s="53"/>
      <c r="LKJ10" s="53"/>
      <c r="LKK10" s="53"/>
      <c r="LKL10" s="53"/>
      <c r="LKM10" s="53"/>
      <c r="LKN10" s="53"/>
      <c r="LKO10" s="53"/>
      <c r="LKP10" s="53"/>
      <c r="LKQ10" s="53"/>
      <c r="LKR10" s="53"/>
      <c r="LKS10" s="53"/>
      <c r="LKT10" s="53"/>
      <c r="LKU10" s="53"/>
      <c r="LKV10" s="53"/>
      <c r="LKW10" s="53"/>
      <c r="LKX10" s="53"/>
      <c r="LKY10" s="53"/>
      <c r="LKZ10" s="53"/>
      <c r="LLA10" s="53"/>
      <c r="LLB10" s="53"/>
      <c r="LLC10" s="53"/>
      <c r="LLD10" s="53"/>
      <c r="LLE10" s="53"/>
      <c r="LLF10" s="53"/>
      <c r="LLG10" s="53"/>
      <c r="LLH10" s="53"/>
      <c r="LLI10" s="53"/>
      <c r="LLJ10" s="53"/>
      <c r="LLK10" s="53"/>
      <c r="LLL10" s="53"/>
      <c r="LLM10" s="53"/>
      <c r="LLN10" s="53"/>
      <c r="LLO10" s="53"/>
      <c r="LLP10" s="53"/>
      <c r="LLQ10" s="53"/>
      <c r="LLR10" s="53"/>
      <c r="LLS10" s="53"/>
      <c r="LLT10" s="53"/>
      <c r="LLU10" s="53"/>
      <c r="LLV10" s="53"/>
      <c r="LLW10" s="53"/>
      <c r="LLX10" s="53"/>
      <c r="LLY10" s="53"/>
      <c r="LLZ10" s="53"/>
      <c r="LMA10" s="53"/>
      <c r="LMB10" s="53"/>
      <c r="LMC10" s="53"/>
      <c r="LMD10" s="53"/>
      <c r="LME10" s="53"/>
      <c r="LMF10" s="53"/>
      <c r="LMG10" s="53"/>
      <c r="LMH10" s="53"/>
      <c r="LMI10" s="53"/>
      <c r="LMJ10" s="53"/>
      <c r="LMK10" s="53"/>
      <c r="LML10" s="53"/>
      <c r="LMM10" s="53"/>
      <c r="LMN10" s="53"/>
      <c r="LMO10" s="53"/>
      <c r="LMP10" s="53"/>
      <c r="LMQ10" s="53"/>
      <c r="LMR10" s="53"/>
      <c r="LMS10" s="53"/>
      <c r="LMT10" s="53"/>
      <c r="LMU10" s="53"/>
      <c r="LMV10" s="53"/>
      <c r="LMW10" s="53"/>
      <c r="LMX10" s="53"/>
      <c r="LMY10" s="53"/>
      <c r="LMZ10" s="53"/>
      <c r="LNA10" s="53"/>
      <c r="LNB10" s="53"/>
      <c r="LNC10" s="53"/>
      <c r="LND10" s="53"/>
      <c r="LNE10" s="53"/>
      <c r="LNF10" s="53"/>
      <c r="LNG10" s="53"/>
      <c r="LNH10" s="53"/>
      <c r="LNI10" s="53"/>
      <c r="LNJ10" s="53"/>
      <c r="LNK10" s="53"/>
      <c r="LNL10" s="53"/>
      <c r="LNM10" s="53"/>
      <c r="LNN10" s="53"/>
      <c r="LNO10" s="53"/>
      <c r="LNP10" s="53"/>
      <c r="LNQ10" s="53"/>
      <c r="LNR10" s="53"/>
      <c r="LNS10" s="53"/>
      <c r="LNT10" s="53"/>
      <c r="LNU10" s="53"/>
      <c r="LNV10" s="53"/>
      <c r="LNW10" s="53"/>
      <c r="LNX10" s="53"/>
      <c r="LNY10" s="53"/>
      <c r="LNZ10" s="53"/>
      <c r="LOA10" s="53"/>
      <c r="LOB10" s="53"/>
      <c r="LOC10" s="53"/>
      <c r="LOD10" s="53"/>
      <c r="LOE10" s="53"/>
      <c r="LOF10" s="53"/>
      <c r="LOG10" s="53"/>
      <c r="LOH10" s="53"/>
      <c r="LOI10" s="53"/>
      <c r="LOJ10" s="53"/>
      <c r="LOK10" s="53"/>
      <c r="LOL10" s="53"/>
      <c r="LOM10" s="53"/>
      <c r="LON10" s="53"/>
      <c r="LOO10" s="53"/>
      <c r="LOP10" s="53"/>
      <c r="LOQ10" s="53"/>
      <c r="LOR10" s="53"/>
      <c r="LOS10" s="53"/>
      <c r="LOT10" s="53"/>
      <c r="LOU10" s="53"/>
      <c r="LOV10" s="53"/>
      <c r="LOW10" s="53"/>
      <c r="LOX10" s="53"/>
      <c r="LOY10" s="53"/>
      <c r="LOZ10" s="53"/>
      <c r="LPA10" s="53"/>
      <c r="LPB10" s="53"/>
      <c r="LPC10" s="53"/>
      <c r="LPD10" s="53"/>
      <c r="LPE10" s="53"/>
      <c r="LPF10" s="53"/>
      <c r="LPG10" s="53"/>
      <c r="LPH10" s="53"/>
      <c r="LPI10" s="53"/>
      <c r="LPJ10" s="53"/>
      <c r="LPK10" s="53"/>
      <c r="LPL10" s="53"/>
      <c r="LPM10" s="53"/>
      <c r="LPN10" s="53"/>
      <c r="LPO10" s="53"/>
      <c r="LPP10" s="53"/>
      <c r="LPQ10" s="53"/>
      <c r="LPR10" s="53"/>
      <c r="LPS10" s="53"/>
      <c r="LPT10" s="53"/>
      <c r="LPU10" s="53"/>
      <c r="LPV10" s="53"/>
      <c r="LPW10" s="53"/>
      <c r="LPX10" s="53"/>
      <c r="LPY10" s="53"/>
      <c r="LPZ10" s="53"/>
      <c r="LQA10" s="53"/>
      <c r="LQB10" s="53"/>
      <c r="LQC10" s="53"/>
      <c r="LQD10" s="53"/>
      <c r="LQE10" s="53"/>
      <c r="LQF10" s="53"/>
      <c r="LQG10" s="53"/>
      <c r="LQH10" s="53"/>
      <c r="LQI10" s="53"/>
      <c r="LQJ10" s="53"/>
      <c r="LQK10" s="53"/>
      <c r="LQL10" s="53"/>
      <c r="LQM10" s="53"/>
      <c r="LQN10" s="53"/>
      <c r="LQO10" s="53"/>
      <c r="LQP10" s="53"/>
      <c r="LQQ10" s="53"/>
      <c r="LQR10" s="53"/>
      <c r="LQS10" s="53"/>
      <c r="LQT10" s="53"/>
      <c r="LQU10" s="53"/>
      <c r="LQV10" s="53"/>
      <c r="LQW10" s="53"/>
      <c r="LQX10" s="53"/>
      <c r="LQY10" s="53"/>
      <c r="LQZ10" s="53"/>
      <c r="LRA10" s="53"/>
      <c r="LRB10" s="53"/>
      <c r="LRC10" s="53"/>
      <c r="LRD10" s="53"/>
      <c r="LRE10" s="53"/>
      <c r="LRF10" s="53"/>
      <c r="LRG10" s="53"/>
      <c r="LRH10" s="53"/>
      <c r="LRI10" s="53"/>
      <c r="LRJ10" s="53"/>
      <c r="LRK10" s="53"/>
      <c r="LRL10" s="53"/>
      <c r="LRM10" s="53"/>
      <c r="LRN10" s="53"/>
      <c r="LRO10" s="53"/>
      <c r="LRP10" s="53"/>
      <c r="LRQ10" s="53"/>
      <c r="LRR10" s="53"/>
      <c r="LRS10" s="53"/>
      <c r="LRT10" s="53"/>
      <c r="LRU10" s="53"/>
      <c r="LRV10" s="53"/>
      <c r="LRW10" s="53"/>
      <c r="LRX10" s="53"/>
      <c r="LRY10" s="53"/>
      <c r="LRZ10" s="53"/>
      <c r="LSA10" s="53"/>
      <c r="LSB10" s="53"/>
      <c r="LSC10" s="53"/>
      <c r="LSD10" s="53"/>
      <c r="LSE10" s="53"/>
      <c r="LSF10" s="53"/>
      <c r="LSG10" s="53"/>
      <c r="LSH10" s="53"/>
      <c r="LSI10" s="53"/>
      <c r="LSJ10" s="53"/>
      <c r="LSK10" s="53"/>
      <c r="LSL10" s="53"/>
      <c r="LSM10" s="53"/>
      <c r="LSN10" s="53"/>
      <c r="LSO10" s="53"/>
      <c r="LSP10" s="53"/>
      <c r="LSQ10" s="53"/>
      <c r="LSR10" s="53"/>
      <c r="LSS10" s="53"/>
      <c r="LST10" s="53"/>
      <c r="LSU10" s="53"/>
      <c r="LSV10" s="53"/>
      <c r="LSW10" s="53"/>
      <c r="LSX10" s="53"/>
      <c r="LSY10" s="53"/>
      <c r="LSZ10" s="53"/>
      <c r="LTA10" s="53"/>
      <c r="LTB10" s="53"/>
      <c r="LTC10" s="53"/>
      <c r="LTD10" s="53"/>
      <c r="LTE10" s="53"/>
      <c r="LTF10" s="53"/>
      <c r="LTG10" s="53"/>
      <c r="LTH10" s="53"/>
      <c r="LTI10" s="53"/>
      <c r="LTJ10" s="53"/>
      <c r="LTK10" s="53"/>
      <c r="LTL10" s="53"/>
      <c r="LTM10" s="53"/>
      <c r="LTN10" s="53"/>
      <c r="LTO10" s="53"/>
      <c r="LTP10" s="53"/>
      <c r="LTQ10" s="53"/>
      <c r="LTR10" s="53"/>
      <c r="LTS10" s="53"/>
      <c r="LTT10" s="53"/>
      <c r="LTU10" s="53"/>
      <c r="LTV10" s="53"/>
      <c r="LTW10" s="53"/>
      <c r="LTX10" s="53"/>
      <c r="LTY10" s="53"/>
      <c r="LTZ10" s="53"/>
      <c r="LUA10" s="53"/>
      <c r="LUB10" s="53"/>
      <c r="LUC10" s="53"/>
      <c r="LUD10" s="53"/>
      <c r="LUE10" s="53"/>
      <c r="LUF10" s="53"/>
      <c r="LUG10" s="53"/>
      <c r="LUH10" s="53"/>
      <c r="LUI10" s="53"/>
      <c r="LUJ10" s="53"/>
      <c r="LUK10" s="53"/>
      <c r="LUL10" s="53"/>
      <c r="LUM10" s="53"/>
      <c r="LUN10" s="53"/>
      <c r="LUO10" s="53"/>
      <c r="LUP10" s="53"/>
      <c r="LUQ10" s="53"/>
      <c r="LUR10" s="53"/>
      <c r="LUS10" s="53"/>
      <c r="LUT10" s="53"/>
      <c r="LUU10" s="53"/>
      <c r="LUV10" s="53"/>
      <c r="LUW10" s="53"/>
      <c r="LUX10" s="53"/>
      <c r="LUY10" s="53"/>
      <c r="LUZ10" s="53"/>
      <c r="LVA10" s="53"/>
      <c r="LVB10" s="53"/>
      <c r="LVC10" s="53"/>
      <c r="LVD10" s="53"/>
      <c r="LVE10" s="53"/>
      <c r="LVF10" s="53"/>
      <c r="LVG10" s="53"/>
      <c r="LVH10" s="53"/>
      <c r="LVI10" s="53"/>
      <c r="LVJ10" s="53"/>
      <c r="LVK10" s="53"/>
      <c r="LVL10" s="53"/>
      <c r="LVM10" s="53"/>
      <c r="LVN10" s="53"/>
      <c r="LVO10" s="53"/>
      <c r="LVP10" s="53"/>
      <c r="LVQ10" s="53"/>
      <c r="LVR10" s="53"/>
      <c r="LVS10" s="53"/>
      <c r="LVT10" s="53"/>
      <c r="LVU10" s="53"/>
      <c r="LVV10" s="53"/>
      <c r="LVW10" s="53"/>
      <c r="LVX10" s="53"/>
      <c r="LVY10" s="53"/>
      <c r="LVZ10" s="53"/>
      <c r="LWA10" s="53"/>
      <c r="LWB10" s="53"/>
      <c r="LWC10" s="53"/>
      <c r="LWD10" s="53"/>
      <c r="LWE10" s="53"/>
      <c r="LWF10" s="53"/>
      <c r="LWG10" s="53"/>
      <c r="LWH10" s="53"/>
      <c r="LWI10" s="53"/>
      <c r="LWJ10" s="53"/>
      <c r="LWK10" s="53"/>
      <c r="LWL10" s="53"/>
      <c r="LWM10" s="53"/>
      <c r="LWN10" s="53"/>
      <c r="LWO10" s="53"/>
      <c r="LWP10" s="53"/>
      <c r="LWQ10" s="53"/>
      <c r="LWR10" s="53"/>
      <c r="LWS10" s="53"/>
      <c r="LWT10" s="53"/>
      <c r="LWU10" s="53"/>
      <c r="LWV10" s="53"/>
      <c r="LWW10" s="53"/>
      <c r="LWX10" s="53"/>
      <c r="LWY10" s="53"/>
      <c r="LWZ10" s="53"/>
      <c r="LXA10" s="53"/>
      <c r="LXB10" s="53"/>
      <c r="LXC10" s="53"/>
      <c r="LXD10" s="53"/>
      <c r="LXE10" s="53"/>
      <c r="LXF10" s="53"/>
      <c r="LXG10" s="53"/>
      <c r="LXH10" s="53"/>
      <c r="LXI10" s="53"/>
      <c r="LXJ10" s="53"/>
      <c r="LXK10" s="53"/>
      <c r="LXL10" s="53"/>
      <c r="LXM10" s="53"/>
      <c r="LXN10" s="53"/>
      <c r="LXO10" s="53"/>
      <c r="LXP10" s="53"/>
      <c r="LXQ10" s="53"/>
      <c r="LXR10" s="53"/>
      <c r="LXS10" s="53"/>
      <c r="LXT10" s="53"/>
      <c r="LXU10" s="53"/>
      <c r="LXV10" s="53"/>
      <c r="LXW10" s="53"/>
      <c r="LXX10" s="53"/>
      <c r="LXY10" s="53"/>
      <c r="LXZ10" s="53"/>
      <c r="LYA10" s="53"/>
      <c r="LYB10" s="53"/>
      <c r="LYC10" s="53"/>
      <c r="LYD10" s="53"/>
      <c r="LYE10" s="53"/>
      <c r="LYF10" s="53"/>
      <c r="LYG10" s="53"/>
      <c r="LYH10" s="53"/>
      <c r="LYI10" s="53"/>
      <c r="LYJ10" s="53"/>
      <c r="LYK10" s="53"/>
      <c r="LYL10" s="53"/>
      <c r="LYM10" s="53"/>
      <c r="LYN10" s="53"/>
      <c r="LYO10" s="53"/>
      <c r="LYP10" s="53"/>
      <c r="LYQ10" s="53"/>
      <c r="LYR10" s="53"/>
      <c r="LYS10" s="53"/>
      <c r="LYT10" s="53"/>
      <c r="LYU10" s="53"/>
      <c r="LYV10" s="53"/>
      <c r="LYW10" s="53"/>
      <c r="LYX10" s="53"/>
      <c r="LYY10" s="53"/>
      <c r="LYZ10" s="53"/>
      <c r="LZA10" s="53"/>
      <c r="LZB10" s="53"/>
      <c r="LZC10" s="53"/>
      <c r="LZD10" s="53"/>
      <c r="LZE10" s="53"/>
      <c r="LZF10" s="53"/>
      <c r="LZG10" s="53"/>
      <c r="LZH10" s="53"/>
      <c r="LZI10" s="53"/>
      <c r="LZJ10" s="53"/>
      <c r="LZK10" s="53"/>
      <c r="LZL10" s="53"/>
      <c r="LZM10" s="53"/>
      <c r="LZN10" s="53"/>
      <c r="LZO10" s="53"/>
      <c r="LZP10" s="53"/>
      <c r="LZQ10" s="53"/>
      <c r="LZR10" s="53"/>
      <c r="LZS10" s="53"/>
      <c r="LZT10" s="53"/>
      <c r="LZU10" s="53"/>
      <c r="LZV10" s="53"/>
      <c r="LZW10" s="53"/>
      <c r="LZX10" s="53"/>
      <c r="LZY10" s="53"/>
      <c r="LZZ10" s="53"/>
      <c r="MAA10" s="53"/>
      <c r="MAB10" s="53"/>
      <c r="MAC10" s="53"/>
      <c r="MAD10" s="53"/>
      <c r="MAE10" s="53"/>
      <c r="MAF10" s="53"/>
      <c r="MAG10" s="53"/>
      <c r="MAH10" s="53"/>
      <c r="MAI10" s="53"/>
      <c r="MAJ10" s="53"/>
      <c r="MAK10" s="53"/>
      <c r="MAL10" s="53"/>
      <c r="MAM10" s="53"/>
      <c r="MAN10" s="53"/>
      <c r="MAO10" s="53"/>
      <c r="MAP10" s="53"/>
      <c r="MAQ10" s="53"/>
      <c r="MAR10" s="53"/>
      <c r="MAS10" s="53"/>
      <c r="MAT10" s="53"/>
      <c r="MAU10" s="53"/>
      <c r="MAV10" s="53"/>
      <c r="MAW10" s="53"/>
      <c r="MAX10" s="53"/>
      <c r="MAY10" s="53"/>
      <c r="MAZ10" s="53"/>
      <c r="MBA10" s="53"/>
      <c r="MBB10" s="53"/>
      <c r="MBC10" s="53"/>
      <c r="MBD10" s="53"/>
      <c r="MBE10" s="53"/>
      <c r="MBF10" s="53"/>
      <c r="MBG10" s="53"/>
      <c r="MBH10" s="53"/>
      <c r="MBI10" s="53"/>
      <c r="MBJ10" s="53"/>
      <c r="MBK10" s="53"/>
      <c r="MBL10" s="53"/>
      <c r="MBM10" s="53"/>
      <c r="MBN10" s="53"/>
      <c r="MBO10" s="53"/>
      <c r="MBP10" s="53"/>
      <c r="MBQ10" s="53"/>
      <c r="MBR10" s="53"/>
      <c r="MBS10" s="53"/>
      <c r="MBT10" s="53"/>
      <c r="MBU10" s="53"/>
      <c r="MBV10" s="53"/>
      <c r="MBW10" s="53"/>
      <c r="MBX10" s="53"/>
      <c r="MBY10" s="53"/>
      <c r="MBZ10" s="53"/>
      <c r="MCA10" s="53"/>
      <c r="MCB10" s="53"/>
      <c r="MCC10" s="53"/>
      <c r="MCD10" s="53"/>
      <c r="MCE10" s="53"/>
      <c r="MCF10" s="53"/>
      <c r="MCG10" s="53"/>
      <c r="MCH10" s="53"/>
      <c r="MCI10" s="53"/>
      <c r="MCJ10" s="53"/>
      <c r="MCK10" s="53"/>
      <c r="MCL10" s="53"/>
      <c r="MCM10" s="53"/>
      <c r="MCN10" s="53"/>
      <c r="MCO10" s="53"/>
      <c r="MCP10" s="53"/>
      <c r="MCQ10" s="53"/>
      <c r="MCR10" s="53"/>
      <c r="MCS10" s="53"/>
      <c r="MCT10" s="53"/>
      <c r="MCU10" s="53"/>
      <c r="MCV10" s="53"/>
      <c r="MCW10" s="53"/>
      <c r="MCX10" s="53"/>
      <c r="MCY10" s="53"/>
      <c r="MCZ10" s="53"/>
      <c r="MDA10" s="53"/>
      <c r="MDB10" s="53"/>
      <c r="MDC10" s="53"/>
      <c r="MDD10" s="53"/>
      <c r="MDE10" s="53"/>
      <c r="MDF10" s="53"/>
      <c r="MDG10" s="53"/>
      <c r="MDH10" s="53"/>
      <c r="MDI10" s="53"/>
      <c r="MDJ10" s="53"/>
      <c r="MDK10" s="53"/>
      <c r="MDL10" s="53"/>
      <c r="MDM10" s="53"/>
      <c r="MDN10" s="53"/>
      <c r="MDO10" s="53"/>
      <c r="MDP10" s="53"/>
      <c r="MDQ10" s="53"/>
      <c r="MDR10" s="53"/>
      <c r="MDS10" s="53"/>
      <c r="MDT10" s="53"/>
      <c r="MDU10" s="53"/>
      <c r="MDV10" s="53"/>
      <c r="MDW10" s="53"/>
      <c r="MDX10" s="53"/>
      <c r="MDY10" s="53"/>
      <c r="MDZ10" s="53"/>
      <c r="MEA10" s="53"/>
      <c r="MEB10" s="53"/>
      <c r="MEC10" s="53"/>
      <c r="MED10" s="53"/>
      <c r="MEE10" s="53"/>
      <c r="MEF10" s="53"/>
      <c r="MEG10" s="53"/>
      <c r="MEH10" s="53"/>
      <c r="MEI10" s="53"/>
      <c r="MEJ10" s="53"/>
      <c r="MEK10" s="53"/>
      <c r="MEL10" s="53"/>
      <c r="MEM10" s="53"/>
      <c r="MEN10" s="53"/>
      <c r="MEO10" s="53"/>
      <c r="MEP10" s="53"/>
      <c r="MEQ10" s="53"/>
      <c r="MER10" s="53"/>
      <c r="MES10" s="53"/>
      <c r="MET10" s="53"/>
      <c r="MEU10" s="53"/>
      <c r="MEV10" s="53"/>
      <c r="MEW10" s="53"/>
      <c r="MEX10" s="53"/>
      <c r="MEY10" s="53"/>
      <c r="MEZ10" s="53"/>
      <c r="MFA10" s="53"/>
      <c r="MFB10" s="53"/>
      <c r="MFC10" s="53"/>
      <c r="MFD10" s="53"/>
      <c r="MFE10" s="53"/>
      <c r="MFF10" s="53"/>
      <c r="MFG10" s="53"/>
      <c r="MFH10" s="53"/>
      <c r="MFI10" s="53"/>
      <c r="MFJ10" s="53"/>
      <c r="MFK10" s="53"/>
      <c r="MFL10" s="53"/>
      <c r="MFM10" s="53"/>
      <c r="MFN10" s="53"/>
      <c r="MFO10" s="53"/>
      <c r="MFP10" s="53"/>
      <c r="MFQ10" s="53"/>
      <c r="MFR10" s="53"/>
      <c r="MFS10" s="53"/>
      <c r="MFT10" s="53"/>
      <c r="MFU10" s="53"/>
      <c r="MFV10" s="53"/>
      <c r="MFW10" s="53"/>
      <c r="MFX10" s="53"/>
      <c r="MFY10" s="53"/>
      <c r="MFZ10" s="53"/>
      <c r="MGA10" s="53"/>
      <c r="MGB10" s="53"/>
      <c r="MGC10" s="53"/>
      <c r="MGD10" s="53"/>
      <c r="MGE10" s="53"/>
      <c r="MGF10" s="53"/>
      <c r="MGG10" s="53"/>
      <c r="MGH10" s="53"/>
      <c r="MGI10" s="53"/>
      <c r="MGJ10" s="53"/>
      <c r="MGK10" s="53"/>
      <c r="MGL10" s="53"/>
      <c r="MGM10" s="53"/>
      <c r="MGN10" s="53"/>
      <c r="MGO10" s="53"/>
      <c r="MGP10" s="53"/>
      <c r="MGQ10" s="53"/>
      <c r="MGR10" s="53"/>
      <c r="MGS10" s="53"/>
      <c r="MGT10" s="53"/>
      <c r="MGU10" s="53"/>
      <c r="MGV10" s="53"/>
      <c r="MGW10" s="53"/>
      <c r="MGX10" s="53"/>
      <c r="MGY10" s="53"/>
      <c r="MGZ10" s="53"/>
      <c r="MHA10" s="53"/>
      <c r="MHB10" s="53"/>
      <c r="MHC10" s="53"/>
      <c r="MHD10" s="53"/>
      <c r="MHE10" s="53"/>
      <c r="MHF10" s="53"/>
      <c r="MHG10" s="53"/>
      <c r="MHH10" s="53"/>
      <c r="MHI10" s="53"/>
      <c r="MHJ10" s="53"/>
      <c r="MHK10" s="53"/>
      <c r="MHL10" s="53"/>
      <c r="MHM10" s="53"/>
      <c r="MHN10" s="53"/>
      <c r="MHO10" s="53"/>
      <c r="MHP10" s="53"/>
      <c r="MHQ10" s="53"/>
      <c r="MHR10" s="53"/>
      <c r="MHS10" s="53"/>
      <c r="MHT10" s="53"/>
      <c r="MHU10" s="53"/>
      <c r="MHV10" s="53"/>
      <c r="MHW10" s="53"/>
      <c r="MHX10" s="53"/>
      <c r="MHY10" s="53"/>
      <c r="MHZ10" s="53"/>
      <c r="MIA10" s="53"/>
      <c r="MIB10" s="53"/>
      <c r="MIC10" s="53"/>
      <c r="MID10" s="53"/>
      <c r="MIE10" s="53"/>
      <c r="MIF10" s="53"/>
      <c r="MIG10" s="53"/>
      <c r="MIH10" s="53"/>
      <c r="MII10" s="53"/>
      <c r="MIJ10" s="53"/>
      <c r="MIK10" s="53"/>
      <c r="MIL10" s="53"/>
      <c r="MIM10" s="53"/>
      <c r="MIN10" s="53"/>
      <c r="MIO10" s="53"/>
      <c r="MIP10" s="53"/>
      <c r="MIQ10" s="53"/>
      <c r="MIR10" s="53"/>
      <c r="MIS10" s="53"/>
      <c r="MIT10" s="53"/>
      <c r="MIU10" s="53"/>
      <c r="MIV10" s="53"/>
      <c r="MIW10" s="53"/>
      <c r="MIX10" s="53"/>
      <c r="MIY10" s="53"/>
      <c r="MIZ10" s="53"/>
      <c r="MJA10" s="53"/>
      <c r="MJB10" s="53"/>
      <c r="MJC10" s="53"/>
      <c r="MJD10" s="53"/>
      <c r="MJE10" s="53"/>
      <c r="MJF10" s="53"/>
      <c r="MJG10" s="53"/>
      <c r="MJH10" s="53"/>
      <c r="MJI10" s="53"/>
      <c r="MJJ10" s="53"/>
      <c r="MJK10" s="53"/>
      <c r="MJL10" s="53"/>
      <c r="MJM10" s="53"/>
      <c r="MJN10" s="53"/>
      <c r="MJO10" s="53"/>
      <c r="MJP10" s="53"/>
      <c r="MJQ10" s="53"/>
      <c r="MJR10" s="53"/>
      <c r="MJS10" s="53"/>
      <c r="MJT10" s="53"/>
      <c r="MJU10" s="53"/>
      <c r="MJV10" s="53"/>
      <c r="MJW10" s="53"/>
      <c r="MJX10" s="53"/>
      <c r="MJY10" s="53"/>
      <c r="MJZ10" s="53"/>
      <c r="MKA10" s="53"/>
      <c r="MKB10" s="53"/>
      <c r="MKC10" s="53"/>
      <c r="MKD10" s="53"/>
      <c r="MKE10" s="53"/>
      <c r="MKF10" s="53"/>
      <c r="MKG10" s="53"/>
      <c r="MKH10" s="53"/>
      <c r="MKI10" s="53"/>
      <c r="MKJ10" s="53"/>
      <c r="MKK10" s="53"/>
      <c r="MKL10" s="53"/>
      <c r="MKM10" s="53"/>
      <c r="MKN10" s="53"/>
      <c r="MKO10" s="53"/>
      <c r="MKP10" s="53"/>
      <c r="MKQ10" s="53"/>
      <c r="MKR10" s="53"/>
      <c r="MKS10" s="53"/>
      <c r="MKT10" s="53"/>
      <c r="MKU10" s="53"/>
      <c r="MKV10" s="53"/>
      <c r="MKW10" s="53"/>
      <c r="MKX10" s="53"/>
      <c r="MKY10" s="53"/>
      <c r="MKZ10" s="53"/>
      <c r="MLA10" s="53"/>
      <c r="MLB10" s="53"/>
      <c r="MLC10" s="53"/>
      <c r="MLD10" s="53"/>
      <c r="MLE10" s="53"/>
      <c r="MLF10" s="53"/>
      <c r="MLG10" s="53"/>
      <c r="MLH10" s="53"/>
      <c r="MLI10" s="53"/>
      <c r="MLJ10" s="53"/>
      <c r="MLK10" s="53"/>
      <c r="MLL10" s="53"/>
      <c r="MLM10" s="53"/>
      <c r="MLN10" s="53"/>
      <c r="MLO10" s="53"/>
      <c r="MLP10" s="53"/>
      <c r="MLQ10" s="53"/>
      <c r="MLR10" s="53"/>
      <c r="MLS10" s="53"/>
      <c r="MLT10" s="53"/>
      <c r="MLU10" s="53"/>
      <c r="MLV10" s="53"/>
      <c r="MLW10" s="53"/>
      <c r="MLX10" s="53"/>
      <c r="MLY10" s="53"/>
      <c r="MLZ10" s="53"/>
      <c r="MMA10" s="53"/>
      <c r="MMB10" s="53"/>
      <c r="MMC10" s="53"/>
      <c r="MMD10" s="53"/>
      <c r="MME10" s="53"/>
      <c r="MMF10" s="53"/>
      <c r="MMG10" s="53"/>
      <c r="MMH10" s="53"/>
      <c r="MMI10" s="53"/>
      <c r="MMJ10" s="53"/>
      <c r="MMK10" s="53"/>
      <c r="MML10" s="53"/>
      <c r="MMM10" s="53"/>
      <c r="MMN10" s="53"/>
      <c r="MMO10" s="53"/>
      <c r="MMP10" s="53"/>
      <c r="MMQ10" s="53"/>
      <c r="MMR10" s="53"/>
      <c r="MMS10" s="53"/>
      <c r="MMT10" s="53"/>
      <c r="MMU10" s="53"/>
      <c r="MMV10" s="53"/>
      <c r="MMW10" s="53"/>
      <c r="MMX10" s="53"/>
      <c r="MMY10" s="53"/>
      <c r="MMZ10" s="53"/>
      <c r="MNA10" s="53"/>
      <c r="MNB10" s="53"/>
      <c r="MNC10" s="53"/>
      <c r="MND10" s="53"/>
      <c r="MNE10" s="53"/>
      <c r="MNF10" s="53"/>
      <c r="MNG10" s="53"/>
      <c r="MNH10" s="53"/>
      <c r="MNI10" s="53"/>
      <c r="MNJ10" s="53"/>
      <c r="MNK10" s="53"/>
      <c r="MNL10" s="53"/>
      <c r="MNM10" s="53"/>
      <c r="MNN10" s="53"/>
      <c r="MNO10" s="53"/>
      <c r="MNP10" s="53"/>
      <c r="MNQ10" s="53"/>
      <c r="MNR10" s="53"/>
      <c r="MNS10" s="53"/>
      <c r="MNT10" s="53"/>
      <c r="MNU10" s="53"/>
      <c r="MNV10" s="53"/>
      <c r="MNW10" s="53"/>
      <c r="MNX10" s="53"/>
      <c r="MNY10" s="53"/>
      <c r="MNZ10" s="53"/>
      <c r="MOA10" s="53"/>
      <c r="MOB10" s="53"/>
      <c r="MOC10" s="53"/>
      <c r="MOD10" s="53"/>
      <c r="MOE10" s="53"/>
      <c r="MOF10" s="53"/>
      <c r="MOG10" s="53"/>
      <c r="MOH10" s="53"/>
      <c r="MOI10" s="53"/>
      <c r="MOJ10" s="53"/>
      <c r="MOK10" s="53"/>
      <c r="MOL10" s="53"/>
      <c r="MOM10" s="53"/>
      <c r="MON10" s="53"/>
      <c r="MOO10" s="53"/>
      <c r="MOP10" s="53"/>
      <c r="MOQ10" s="53"/>
      <c r="MOR10" s="53"/>
      <c r="MOS10" s="53"/>
      <c r="MOT10" s="53"/>
      <c r="MOU10" s="53"/>
      <c r="MOV10" s="53"/>
      <c r="MOW10" s="53"/>
      <c r="MOX10" s="53"/>
      <c r="MOY10" s="53"/>
      <c r="MOZ10" s="53"/>
      <c r="MPA10" s="53"/>
      <c r="MPB10" s="53"/>
      <c r="MPC10" s="53"/>
      <c r="MPD10" s="53"/>
      <c r="MPE10" s="53"/>
      <c r="MPF10" s="53"/>
      <c r="MPG10" s="53"/>
      <c r="MPH10" s="53"/>
      <c r="MPI10" s="53"/>
      <c r="MPJ10" s="53"/>
      <c r="MPK10" s="53"/>
      <c r="MPL10" s="53"/>
      <c r="MPM10" s="53"/>
      <c r="MPN10" s="53"/>
      <c r="MPO10" s="53"/>
      <c r="MPP10" s="53"/>
      <c r="MPQ10" s="53"/>
      <c r="MPR10" s="53"/>
      <c r="MPS10" s="53"/>
      <c r="MPT10" s="53"/>
      <c r="MPU10" s="53"/>
      <c r="MPV10" s="53"/>
      <c r="MPW10" s="53"/>
      <c r="MPX10" s="53"/>
      <c r="MPY10" s="53"/>
      <c r="MPZ10" s="53"/>
      <c r="MQA10" s="53"/>
      <c r="MQB10" s="53"/>
      <c r="MQC10" s="53"/>
      <c r="MQD10" s="53"/>
      <c r="MQE10" s="53"/>
      <c r="MQF10" s="53"/>
      <c r="MQG10" s="53"/>
      <c r="MQH10" s="53"/>
      <c r="MQI10" s="53"/>
      <c r="MQJ10" s="53"/>
      <c r="MQK10" s="53"/>
      <c r="MQL10" s="53"/>
      <c r="MQM10" s="53"/>
      <c r="MQN10" s="53"/>
      <c r="MQO10" s="53"/>
      <c r="MQP10" s="53"/>
      <c r="MQQ10" s="53"/>
      <c r="MQR10" s="53"/>
      <c r="MQS10" s="53"/>
      <c r="MQT10" s="53"/>
      <c r="MQU10" s="53"/>
      <c r="MQV10" s="53"/>
      <c r="MQW10" s="53"/>
      <c r="MQX10" s="53"/>
      <c r="MQY10" s="53"/>
      <c r="MQZ10" s="53"/>
      <c r="MRA10" s="53"/>
      <c r="MRB10" s="53"/>
      <c r="MRC10" s="53"/>
      <c r="MRD10" s="53"/>
      <c r="MRE10" s="53"/>
      <c r="MRF10" s="53"/>
      <c r="MRG10" s="53"/>
      <c r="MRH10" s="53"/>
      <c r="MRI10" s="53"/>
      <c r="MRJ10" s="53"/>
      <c r="MRK10" s="53"/>
      <c r="MRL10" s="53"/>
      <c r="MRM10" s="53"/>
      <c r="MRN10" s="53"/>
      <c r="MRO10" s="53"/>
      <c r="MRP10" s="53"/>
      <c r="MRQ10" s="53"/>
      <c r="MRR10" s="53"/>
      <c r="MRS10" s="53"/>
      <c r="MRT10" s="53"/>
      <c r="MRU10" s="53"/>
      <c r="MRV10" s="53"/>
      <c r="MRW10" s="53"/>
      <c r="MRX10" s="53"/>
      <c r="MRY10" s="53"/>
      <c r="MRZ10" s="53"/>
      <c r="MSA10" s="53"/>
      <c r="MSB10" s="53"/>
      <c r="MSC10" s="53"/>
      <c r="MSD10" s="53"/>
      <c r="MSE10" s="53"/>
      <c r="MSF10" s="53"/>
      <c r="MSG10" s="53"/>
      <c r="MSH10" s="53"/>
      <c r="MSI10" s="53"/>
      <c r="MSJ10" s="53"/>
      <c r="MSK10" s="53"/>
      <c r="MSL10" s="53"/>
      <c r="MSM10" s="53"/>
      <c r="MSN10" s="53"/>
      <c r="MSO10" s="53"/>
      <c r="MSP10" s="53"/>
      <c r="MSQ10" s="53"/>
      <c r="MSR10" s="53"/>
      <c r="MSS10" s="53"/>
      <c r="MST10" s="53"/>
      <c r="MSU10" s="53"/>
      <c r="MSV10" s="53"/>
      <c r="MSW10" s="53"/>
      <c r="MSX10" s="53"/>
      <c r="MSY10" s="53"/>
      <c r="MSZ10" s="53"/>
      <c r="MTA10" s="53"/>
      <c r="MTB10" s="53"/>
      <c r="MTC10" s="53"/>
      <c r="MTD10" s="53"/>
      <c r="MTE10" s="53"/>
      <c r="MTF10" s="53"/>
      <c r="MTG10" s="53"/>
      <c r="MTH10" s="53"/>
      <c r="MTI10" s="53"/>
      <c r="MTJ10" s="53"/>
      <c r="MTK10" s="53"/>
      <c r="MTL10" s="53"/>
      <c r="MTM10" s="53"/>
      <c r="MTN10" s="53"/>
      <c r="MTO10" s="53"/>
      <c r="MTP10" s="53"/>
      <c r="MTQ10" s="53"/>
      <c r="MTR10" s="53"/>
      <c r="MTS10" s="53"/>
      <c r="MTT10" s="53"/>
      <c r="MTU10" s="53"/>
      <c r="MTV10" s="53"/>
      <c r="MTW10" s="53"/>
      <c r="MTX10" s="53"/>
      <c r="MTY10" s="53"/>
      <c r="MTZ10" s="53"/>
      <c r="MUA10" s="53"/>
      <c r="MUB10" s="53"/>
      <c r="MUC10" s="53"/>
      <c r="MUD10" s="53"/>
      <c r="MUE10" s="53"/>
      <c r="MUF10" s="53"/>
      <c r="MUG10" s="53"/>
      <c r="MUH10" s="53"/>
      <c r="MUI10" s="53"/>
      <c r="MUJ10" s="53"/>
      <c r="MUK10" s="53"/>
      <c r="MUL10" s="53"/>
      <c r="MUM10" s="53"/>
      <c r="MUN10" s="53"/>
      <c r="MUO10" s="53"/>
      <c r="MUP10" s="53"/>
      <c r="MUQ10" s="53"/>
      <c r="MUR10" s="53"/>
      <c r="MUS10" s="53"/>
      <c r="MUT10" s="53"/>
      <c r="MUU10" s="53"/>
      <c r="MUV10" s="53"/>
      <c r="MUW10" s="53"/>
      <c r="MUX10" s="53"/>
      <c r="MUY10" s="53"/>
      <c r="MUZ10" s="53"/>
      <c r="MVA10" s="53"/>
      <c r="MVB10" s="53"/>
      <c r="MVC10" s="53"/>
      <c r="MVD10" s="53"/>
      <c r="MVE10" s="53"/>
      <c r="MVF10" s="53"/>
      <c r="MVG10" s="53"/>
      <c r="MVH10" s="53"/>
      <c r="MVI10" s="53"/>
      <c r="MVJ10" s="53"/>
      <c r="MVK10" s="53"/>
      <c r="MVL10" s="53"/>
      <c r="MVM10" s="53"/>
      <c r="MVN10" s="53"/>
      <c r="MVO10" s="53"/>
      <c r="MVP10" s="53"/>
      <c r="MVQ10" s="53"/>
      <c r="MVR10" s="53"/>
      <c r="MVS10" s="53"/>
      <c r="MVT10" s="53"/>
      <c r="MVU10" s="53"/>
      <c r="MVV10" s="53"/>
      <c r="MVW10" s="53"/>
      <c r="MVX10" s="53"/>
      <c r="MVY10" s="53"/>
      <c r="MVZ10" s="53"/>
      <c r="MWA10" s="53"/>
      <c r="MWB10" s="53"/>
      <c r="MWC10" s="53"/>
      <c r="MWD10" s="53"/>
      <c r="MWE10" s="53"/>
      <c r="MWF10" s="53"/>
      <c r="MWG10" s="53"/>
      <c r="MWH10" s="53"/>
      <c r="MWI10" s="53"/>
      <c r="MWJ10" s="53"/>
      <c r="MWK10" s="53"/>
      <c r="MWL10" s="53"/>
      <c r="MWM10" s="53"/>
      <c r="MWN10" s="53"/>
      <c r="MWO10" s="53"/>
      <c r="MWP10" s="53"/>
      <c r="MWQ10" s="53"/>
      <c r="MWR10" s="53"/>
      <c r="MWS10" s="53"/>
      <c r="MWT10" s="53"/>
      <c r="MWU10" s="53"/>
      <c r="MWV10" s="53"/>
      <c r="MWW10" s="53"/>
      <c r="MWX10" s="53"/>
      <c r="MWY10" s="53"/>
      <c r="MWZ10" s="53"/>
      <c r="MXA10" s="53"/>
      <c r="MXB10" s="53"/>
      <c r="MXC10" s="53"/>
      <c r="MXD10" s="53"/>
      <c r="MXE10" s="53"/>
      <c r="MXF10" s="53"/>
      <c r="MXG10" s="53"/>
      <c r="MXH10" s="53"/>
      <c r="MXI10" s="53"/>
      <c r="MXJ10" s="53"/>
      <c r="MXK10" s="53"/>
      <c r="MXL10" s="53"/>
      <c r="MXM10" s="53"/>
      <c r="MXN10" s="53"/>
      <c r="MXO10" s="53"/>
      <c r="MXP10" s="53"/>
      <c r="MXQ10" s="53"/>
      <c r="MXR10" s="53"/>
      <c r="MXS10" s="53"/>
      <c r="MXT10" s="53"/>
      <c r="MXU10" s="53"/>
      <c r="MXV10" s="53"/>
      <c r="MXW10" s="53"/>
      <c r="MXX10" s="53"/>
      <c r="MXY10" s="53"/>
      <c r="MXZ10" s="53"/>
      <c r="MYA10" s="53"/>
      <c r="MYB10" s="53"/>
      <c r="MYC10" s="53"/>
      <c r="MYD10" s="53"/>
      <c r="MYE10" s="53"/>
      <c r="MYF10" s="53"/>
      <c r="MYG10" s="53"/>
      <c r="MYH10" s="53"/>
      <c r="MYI10" s="53"/>
      <c r="MYJ10" s="53"/>
      <c r="MYK10" s="53"/>
      <c r="MYL10" s="53"/>
      <c r="MYM10" s="53"/>
      <c r="MYN10" s="53"/>
      <c r="MYO10" s="53"/>
      <c r="MYP10" s="53"/>
      <c r="MYQ10" s="53"/>
      <c r="MYR10" s="53"/>
      <c r="MYS10" s="53"/>
      <c r="MYT10" s="53"/>
      <c r="MYU10" s="53"/>
      <c r="MYV10" s="53"/>
      <c r="MYW10" s="53"/>
      <c r="MYX10" s="53"/>
      <c r="MYY10" s="53"/>
      <c r="MYZ10" s="53"/>
      <c r="MZA10" s="53"/>
      <c r="MZB10" s="53"/>
      <c r="MZC10" s="53"/>
      <c r="MZD10" s="53"/>
      <c r="MZE10" s="53"/>
      <c r="MZF10" s="53"/>
      <c r="MZG10" s="53"/>
      <c r="MZH10" s="53"/>
      <c r="MZI10" s="53"/>
      <c r="MZJ10" s="53"/>
      <c r="MZK10" s="53"/>
      <c r="MZL10" s="53"/>
      <c r="MZM10" s="53"/>
      <c r="MZN10" s="53"/>
      <c r="MZO10" s="53"/>
      <c r="MZP10" s="53"/>
      <c r="MZQ10" s="53"/>
      <c r="MZR10" s="53"/>
      <c r="MZS10" s="53"/>
      <c r="MZT10" s="53"/>
      <c r="MZU10" s="53"/>
      <c r="MZV10" s="53"/>
      <c r="MZW10" s="53"/>
      <c r="MZX10" s="53"/>
      <c r="MZY10" s="53"/>
      <c r="MZZ10" s="53"/>
      <c r="NAA10" s="53"/>
      <c r="NAB10" s="53"/>
      <c r="NAC10" s="53"/>
      <c r="NAD10" s="53"/>
      <c r="NAE10" s="53"/>
      <c r="NAF10" s="53"/>
      <c r="NAG10" s="53"/>
      <c r="NAH10" s="53"/>
      <c r="NAI10" s="53"/>
      <c r="NAJ10" s="53"/>
      <c r="NAK10" s="53"/>
      <c r="NAL10" s="53"/>
      <c r="NAM10" s="53"/>
      <c r="NAN10" s="53"/>
      <c r="NAO10" s="53"/>
      <c r="NAP10" s="53"/>
      <c r="NAQ10" s="53"/>
      <c r="NAR10" s="53"/>
      <c r="NAS10" s="53"/>
      <c r="NAT10" s="53"/>
      <c r="NAU10" s="53"/>
      <c r="NAV10" s="53"/>
      <c r="NAW10" s="53"/>
      <c r="NAX10" s="53"/>
      <c r="NAY10" s="53"/>
      <c r="NAZ10" s="53"/>
      <c r="NBA10" s="53"/>
      <c r="NBB10" s="53"/>
      <c r="NBC10" s="53"/>
      <c r="NBD10" s="53"/>
      <c r="NBE10" s="53"/>
      <c r="NBF10" s="53"/>
      <c r="NBG10" s="53"/>
      <c r="NBH10" s="53"/>
      <c r="NBI10" s="53"/>
      <c r="NBJ10" s="53"/>
      <c r="NBK10" s="53"/>
      <c r="NBL10" s="53"/>
      <c r="NBM10" s="53"/>
      <c r="NBN10" s="53"/>
      <c r="NBO10" s="53"/>
      <c r="NBP10" s="53"/>
      <c r="NBQ10" s="53"/>
      <c r="NBR10" s="53"/>
      <c r="NBS10" s="53"/>
      <c r="NBT10" s="53"/>
      <c r="NBU10" s="53"/>
      <c r="NBV10" s="53"/>
      <c r="NBW10" s="53"/>
      <c r="NBX10" s="53"/>
      <c r="NBY10" s="53"/>
      <c r="NBZ10" s="53"/>
      <c r="NCA10" s="53"/>
      <c r="NCB10" s="53"/>
      <c r="NCC10" s="53"/>
      <c r="NCD10" s="53"/>
      <c r="NCE10" s="53"/>
      <c r="NCF10" s="53"/>
      <c r="NCG10" s="53"/>
      <c r="NCH10" s="53"/>
      <c r="NCI10" s="53"/>
      <c r="NCJ10" s="53"/>
      <c r="NCK10" s="53"/>
      <c r="NCL10" s="53"/>
      <c r="NCM10" s="53"/>
      <c r="NCN10" s="53"/>
      <c r="NCO10" s="53"/>
      <c r="NCP10" s="53"/>
      <c r="NCQ10" s="53"/>
      <c r="NCR10" s="53"/>
      <c r="NCS10" s="53"/>
      <c r="NCT10" s="53"/>
      <c r="NCU10" s="53"/>
      <c r="NCV10" s="53"/>
      <c r="NCW10" s="53"/>
      <c r="NCX10" s="53"/>
      <c r="NCY10" s="53"/>
      <c r="NCZ10" s="53"/>
      <c r="NDA10" s="53"/>
      <c r="NDB10" s="53"/>
      <c r="NDC10" s="53"/>
      <c r="NDD10" s="53"/>
      <c r="NDE10" s="53"/>
      <c r="NDF10" s="53"/>
      <c r="NDG10" s="53"/>
      <c r="NDH10" s="53"/>
      <c r="NDI10" s="53"/>
      <c r="NDJ10" s="53"/>
      <c r="NDK10" s="53"/>
      <c r="NDL10" s="53"/>
      <c r="NDM10" s="53"/>
      <c r="NDN10" s="53"/>
      <c r="NDO10" s="53"/>
      <c r="NDP10" s="53"/>
      <c r="NDQ10" s="53"/>
      <c r="NDR10" s="53"/>
      <c r="NDS10" s="53"/>
      <c r="NDT10" s="53"/>
      <c r="NDU10" s="53"/>
      <c r="NDV10" s="53"/>
      <c r="NDW10" s="53"/>
      <c r="NDX10" s="53"/>
      <c r="NDY10" s="53"/>
      <c r="NDZ10" s="53"/>
      <c r="NEA10" s="53"/>
      <c r="NEB10" s="53"/>
      <c r="NEC10" s="53"/>
      <c r="NED10" s="53"/>
      <c r="NEE10" s="53"/>
      <c r="NEF10" s="53"/>
      <c r="NEG10" s="53"/>
      <c r="NEH10" s="53"/>
      <c r="NEI10" s="53"/>
      <c r="NEJ10" s="53"/>
      <c r="NEK10" s="53"/>
      <c r="NEL10" s="53"/>
      <c r="NEM10" s="53"/>
      <c r="NEN10" s="53"/>
      <c r="NEO10" s="53"/>
      <c r="NEP10" s="53"/>
      <c r="NEQ10" s="53"/>
      <c r="NER10" s="53"/>
      <c r="NES10" s="53"/>
      <c r="NET10" s="53"/>
      <c r="NEU10" s="53"/>
      <c r="NEV10" s="53"/>
      <c r="NEW10" s="53"/>
      <c r="NEX10" s="53"/>
      <c r="NEY10" s="53"/>
      <c r="NEZ10" s="53"/>
      <c r="NFA10" s="53"/>
      <c r="NFB10" s="53"/>
      <c r="NFC10" s="53"/>
      <c r="NFD10" s="53"/>
      <c r="NFE10" s="53"/>
      <c r="NFF10" s="53"/>
      <c r="NFG10" s="53"/>
      <c r="NFH10" s="53"/>
      <c r="NFI10" s="53"/>
      <c r="NFJ10" s="53"/>
      <c r="NFK10" s="53"/>
      <c r="NFL10" s="53"/>
      <c r="NFM10" s="53"/>
      <c r="NFN10" s="53"/>
      <c r="NFO10" s="53"/>
      <c r="NFP10" s="53"/>
      <c r="NFQ10" s="53"/>
      <c r="NFR10" s="53"/>
      <c r="NFS10" s="53"/>
      <c r="NFT10" s="53"/>
      <c r="NFU10" s="53"/>
      <c r="NFV10" s="53"/>
      <c r="NFW10" s="53"/>
      <c r="NFX10" s="53"/>
      <c r="NFY10" s="53"/>
      <c r="NFZ10" s="53"/>
      <c r="NGA10" s="53"/>
      <c r="NGB10" s="53"/>
      <c r="NGC10" s="53"/>
      <c r="NGD10" s="53"/>
      <c r="NGE10" s="53"/>
      <c r="NGF10" s="53"/>
      <c r="NGG10" s="53"/>
      <c r="NGH10" s="53"/>
      <c r="NGI10" s="53"/>
      <c r="NGJ10" s="53"/>
      <c r="NGK10" s="53"/>
      <c r="NGL10" s="53"/>
      <c r="NGM10" s="53"/>
      <c r="NGN10" s="53"/>
      <c r="NGO10" s="53"/>
      <c r="NGP10" s="53"/>
      <c r="NGQ10" s="53"/>
      <c r="NGR10" s="53"/>
      <c r="NGS10" s="53"/>
      <c r="NGT10" s="53"/>
      <c r="NGU10" s="53"/>
      <c r="NGV10" s="53"/>
      <c r="NGW10" s="53"/>
      <c r="NGX10" s="53"/>
      <c r="NGY10" s="53"/>
      <c r="NGZ10" s="53"/>
      <c r="NHA10" s="53"/>
      <c r="NHB10" s="53"/>
      <c r="NHC10" s="53"/>
      <c r="NHD10" s="53"/>
      <c r="NHE10" s="53"/>
      <c r="NHF10" s="53"/>
      <c r="NHG10" s="53"/>
      <c r="NHH10" s="53"/>
      <c r="NHI10" s="53"/>
      <c r="NHJ10" s="53"/>
      <c r="NHK10" s="53"/>
      <c r="NHL10" s="53"/>
      <c r="NHM10" s="53"/>
      <c r="NHN10" s="53"/>
      <c r="NHO10" s="53"/>
      <c r="NHP10" s="53"/>
      <c r="NHQ10" s="53"/>
      <c r="NHR10" s="53"/>
      <c r="NHS10" s="53"/>
      <c r="NHT10" s="53"/>
      <c r="NHU10" s="53"/>
      <c r="NHV10" s="53"/>
      <c r="NHW10" s="53"/>
      <c r="NHX10" s="53"/>
      <c r="NHY10" s="53"/>
      <c r="NHZ10" s="53"/>
      <c r="NIA10" s="53"/>
      <c r="NIB10" s="53"/>
      <c r="NIC10" s="53"/>
      <c r="NID10" s="53"/>
      <c r="NIE10" s="53"/>
      <c r="NIF10" s="53"/>
      <c r="NIG10" s="53"/>
      <c r="NIH10" s="53"/>
      <c r="NII10" s="53"/>
      <c r="NIJ10" s="53"/>
      <c r="NIK10" s="53"/>
      <c r="NIL10" s="53"/>
      <c r="NIM10" s="53"/>
      <c r="NIN10" s="53"/>
      <c r="NIO10" s="53"/>
      <c r="NIP10" s="53"/>
      <c r="NIQ10" s="53"/>
      <c r="NIR10" s="53"/>
      <c r="NIS10" s="53"/>
      <c r="NIT10" s="53"/>
      <c r="NIU10" s="53"/>
      <c r="NIV10" s="53"/>
      <c r="NIW10" s="53"/>
      <c r="NIX10" s="53"/>
      <c r="NIY10" s="53"/>
      <c r="NIZ10" s="53"/>
      <c r="NJA10" s="53"/>
      <c r="NJB10" s="53"/>
      <c r="NJC10" s="53"/>
      <c r="NJD10" s="53"/>
      <c r="NJE10" s="53"/>
      <c r="NJF10" s="53"/>
      <c r="NJG10" s="53"/>
      <c r="NJH10" s="53"/>
      <c r="NJI10" s="53"/>
      <c r="NJJ10" s="53"/>
      <c r="NJK10" s="53"/>
      <c r="NJL10" s="53"/>
      <c r="NJM10" s="53"/>
      <c r="NJN10" s="53"/>
      <c r="NJO10" s="53"/>
      <c r="NJP10" s="53"/>
      <c r="NJQ10" s="53"/>
      <c r="NJR10" s="53"/>
      <c r="NJS10" s="53"/>
      <c r="NJT10" s="53"/>
      <c r="NJU10" s="53"/>
      <c r="NJV10" s="53"/>
      <c r="NJW10" s="53"/>
      <c r="NJX10" s="53"/>
      <c r="NJY10" s="53"/>
      <c r="NJZ10" s="53"/>
      <c r="NKA10" s="53"/>
      <c r="NKB10" s="53"/>
      <c r="NKC10" s="53"/>
      <c r="NKD10" s="53"/>
      <c r="NKE10" s="53"/>
      <c r="NKF10" s="53"/>
      <c r="NKG10" s="53"/>
      <c r="NKH10" s="53"/>
      <c r="NKI10" s="53"/>
      <c r="NKJ10" s="53"/>
      <c r="NKK10" s="53"/>
      <c r="NKL10" s="53"/>
      <c r="NKM10" s="53"/>
      <c r="NKN10" s="53"/>
      <c r="NKO10" s="53"/>
      <c r="NKP10" s="53"/>
      <c r="NKQ10" s="53"/>
      <c r="NKR10" s="53"/>
      <c r="NKS10" s="53"/>
      <c r="NKT10" s="53"/>
      <c r="NKU10" s="53"/>
      <c r="NKV10" s="53"/>
      <c r="NKW10" s="53"/>
      <c r="NKX10" s="53"/>
      <c r="NKY10" s="53"/>
      <c r="NKZ10" s="53"/>
      <c r="NLA10" s="53"/>
      <c r="NLB10" s="53"/>
      <c r="NLC10" s="53"/>
      <c r="NLD10" s="53"/>
      <c r="NLE10" s="53"/>
      <c r="NLF10" s="53"/>
      <c r="NLG10" s="53"/>
      <c r="NLH10" s="53"/>
      <c r="NLI10" s="53"/>
      <c r="NLJ10" s="53"/>
      <c r="NLK10" s="53"/>
      <c r="NLL10" s="53"/>
      <c r="NLM10" s="53"/>
      <c r="NLN10" s="53"/>
      <c r="NLO10" s="53"/>
      <c r="NLP10" s="53"/>
      <c r="NLQ10" s="53"/>
      <c r="NLR10" s="53"/>
      <c r="NLS10" s="53"/>
      <c r="NLT10" s="53"/>
      <c r="NLU10" s="53"/>
      <c r="NLV10" s="53"/>
      <c r="NLW10" s="53"/>
      <c r="NLX10" s="53"/>
      <c r="NLY10" s="53"/>
      <c r="NLZ10" s="53"/>
      <c r="NMA10" s="53"/>
      <c r="NMB10" s="53"/>
      <c r="NMC10" s="53"/>
      <c r="NMD10" s="53"/>
      <c r="NME10" s="53"/>
      <c r="NMF10" s="53"/>
      <c r="NMG10" s="53"/>
      <c r="NMH10" s="53"/>
      <c r="NMI10" s="53"/>
      <c r="NMJ10" s="53"/>
      <c r="NMK10" s="53"/>
      <c r="NML10" s="53"/>
      <c r="NMM10" s="53"/>
      <c r="NMN10" s="53"/>
      <c r="NMO10" s="53"/>
      <c r="NMP10" s="53"/>
      <c r="NMQ10" s="53"/>
      <c r="NMR10" s="53"/>
      <c r="NMS10" s="53"/>
      <c r="NMT10" s="53"/>
      <c r="NMU10" s="53"/>
      <c r="NMV10" s="53"/>
      <c r="NMW10" s="53"/>
      <c r="NMX10" s="53"/>
      <c r="NMY10" s="53"/>
      <c r="NMZ10" s="53"/>
      <c r="NNA10" s="53"/>
      <c r="NNB10" s="53"/>
      <c r="NNC10" s="53"/>
      <c r="NND10" s="53"/>
      <c r="NNE10" s="53"/>
      <c r="NNF10" s="53"/>
      <c r="NNG10" s="53"/>
      <c r="NNH10" s="53"/>
      <c r="NNI10" s="53"/>
      <c r="NNJ10" s="53"/>
      <c r="NNK10" s="53"/>
      <c r="NNL10" s="53"/>
      <c r="NNM10" s="53"/>
      <c r="NNN10" s="53"/>
      <c r="NNO10" s="53"/>
      <c r="NNP10" s="53"/>
      <c r="NNQ10" s="53"/>
      <c r="NNR10" s="53"/>
      <c r="NNS10" s="53"/>
      <c r="NNT10" s="53"/>
      <c r="NNU10" s="53"/>
      <c r="NNV10" s="53"/>
      <c r="NNW10" s="53"/>
      <c r="NNX10" s="53"/>
      <c r="NNY10" s="53"/>
      <c r="NNZ10" s="53"/>
      <c r="NOA10" s="53"/>
      <c r="NOB10" s="53"/>
      <c r="NOC10" s="53"/>
      <c r="NOD10" s="53"/>
      <c r="NOE10" s="53"/>
      <c r="NOF10" s="53"/>
      <c r="NOG10" s="53"/>
      <c r="NOH10" s="53"/>
      <c r="NOI10" s="53"/>
      <c r="NOJ10" s="53"/>
      <c r="NOK10" s="53"/>
      <c r="NOL10" s="53"/>
      <c r="NOM10" s="53"/>
      <c r="NON10" s="53"/>
      <c r="NOO10" s="53"/>
      <c r="NOP10" s="53"/>
      <c r="NOQ10" s="53"/>
      <c r="NOR10" s="53"/>
      <c r="NOS10" s="53"/>
      <c r="NOT10" s="53"/>
      <c r="NOU10" s="53"/>
      <c r="NOV10" s="53"/>
      <c r="NOW10" s="53"/>
      <c r="NOX10" s="53"/>
      <c r="NOY10" s="53"/>
      <c r="NOZ10" s="53"/>
      <c r="NPA10" s="53"/>
      <c r="NPB10" s="53"/>
      <c r="NPC10" s="53"/>
      <c r="NPD10" s="53"/>
      <c r="NPE10" s="53"/>
      <c r="NPF10" s="53"/>
      <c r="NPG10" s="53"/>
      <c r="NPH10" s="53"/>
      <c r="NPI10" s="53"/>
      <c r="NPJ10" s="53"/>
      <c r="NPK10" s="53"/>
      <c r="NPL10" s="53"/>
      <c r="NPM10" s="53"/>
      <c r="NPN10" s="53"/>
      <c r="NPO10" s="53"/>
      <c r="NPP10" s="53"/>
      <c r="NPQ10" s="53"/>
      <c r="NPR10" s="53"/>
      <c r="NPS10" s="53"/>
      <c r="NPT10" s="53"/>
      <c r="NPU10" s="53"/>
      <c r="NPV10" s="53"/>
      <c r="NPW10" s="53"/>
      <c r="NPX10" s="53"/>
      <c r="NPY10" s="53"/>
      <c r="NPZ10" s="53"/>
      <c r="NQA10" s="53"/>
      <c r="NQB10" s="53"/>
      <c r="NQC10" s="53"/>
      <c r="NQD10" s="53"/>
      <c r="NQE10" s="53"/>
      <c r="NQF10" s="53"/>
      <c r="NQG10" s="53"/>
      <c r="NQH10" s="53"/>
      <c r="NQI10" s="53"/>
      <c r="NQJ10" s="53"/>
      <c r="NQK10" s="53"/>
      <c r="NQL10" s="53"/>
      <c r="NQM10" s="53"/>
      <c r="NQN10" s="53"/>
      <c r="NQO10" s="53"/>
      <c r="NQP10" s="53"/>
      <c r="NQQ10" s="53"/>
      <c r="NQR10" s="53"/>
      <c r="NQS10" s="53"/>
      <c r="NQT10" s="53"/>
      <c r="NQU10" s="53"/>
      <c r="NQV10" s="53"/>
      <c r="NQW10" s="53"/>
      <c r="NQX10" s="53"/>
      <c r="NQY10" s="53"/>
      <c r="NQZ10" s="53"/>
      <c r="NRA10" s="53"/>
      <c r="NRB10" s="53"/>
      <c r="NRC10" s="53"/>
      <c r="NRD10" s="53"/>
      <c r="NRE10" s="53"/>
      <c r="NRF10" s="53"/>
      <c r="NRG10" s="53"/>
      <c r="NRH10" s="53"/>
      <c r="NRI10" s="53"/>
      <c r="NRJ10" s="53"/>
      <c r="NRK10" s="53"/>
      <c r="NRL10" s="53"/>
      <c r="NRM10" s="53"/>
      <c r="NRN10" s="53"/>
      <c r="NRO10" s="53"/>
      <c r="NRP10" s="53"/>
      <c r="NRQ10" s="53"/>
      <c r="NRR10" s="53"/>
      <c r="NRS10" s="53"/>
      <c r="NRT10" s="53"/>
      <c r="NRU10" s="53"/>
      <c r="NRV10" s="53"/>
      <c r="NRW10" s="53"/>
      <c r="NRX10" s="53"/>
      <c r="NRY10" s="53"/>
      <c r="NRZ10" s="53"/>
      <c r="NSA10" s="53"/>
      <c r="NSB10" s="53"/>
      <c r="NSC10" s="53"/>
      <c r="NSD10" s="53"/>
      <c r="NSE10" s="53"/>
      <c r="NSF10" s="53"/>
      <c r="NSG10" s="53"/>
      <c r="NSH10" s="53"/>
      <c r="NSI10" s="53"/>
      <c r="NSJ10" s="53"/>
      <c r="NSK10" s="53"/>
      <c r="NSL10" s="53"/>
      <c r="NSM10" s="53"/>
      <c r="NSN10" s="53"/>
      <c r="NSO10" s="53"/>
      <c r="NSP10" s="53"/>
      <c r="NSQ10" s="53"/>
      <c r="NSR10" s="53"/>
      <c r="NSS10" s="53"/>
      <c r="NST10" s="53"/>
      <c r="NSU10" s="53"/>
      <c r="NSV10" s="53"/>
      <c r="NSW10" s="53"/>
      <c r="NSX10" s="53"/>
      <c r="NSY10" s="53"/>
      <c r="NSZ10" s="53"/>
      <c r="NTA10" s="53"/>
      <c r="NTB10" s="53"/>
      <c r="NTC10" s="53"/>
      <c r="NTD10" s="53"/>
      <c r="NTE10" s="53"/>
      <c r="NTF10" s="53"/>
      <c r="NTG10" s="53"/>
      <c r="NTH10" s="53"/>
      <c r="NTI10" s="53"/>
      <c r="NTJ10" s="53"/>
      <c r="NTK10" s="53"/>
      <c r="NTL10" s="53"/>
      <c r="NTM10" s="53"/>
      <c r="NTN10" s="53"/>
      <c r="NTO10" s="53"/>
      <c r="NTP10" s="53"/>
      <c r="NTQ10" s="53"/>
      <c r="NTR10" s="53"/>
      <c r="NTS10" s="53"/>
      <c r="NTT10" s="53"/>
      <c r="NTU10" s="53"/>
      <c r="NTV10" s="53"/>
      <c r="NTW10" s="53"/>
      <c r="NTX10" s="53"/>
      <c r="NTY10" s="53"/>
      <c r="NTZ10" s="53"/>
      <c r="NUA10" s="53"/>
      <c r="NUB10" s="53"/>
      <c r="NUC10" s="53"/>
      <c r="NUD10" s="53"/>
      <c r="NUE10" s="53"/>
      <c r="NUF10" s="53"/>
      <c r="NUG10" s="53"/>
      <c r="NUH10" s="53"/>
      <c r="NUI10" s="53"/>
      <c r="NUJ10" s="53"/>
      <c r="NUK10" s="53"/>
      <c r="NUL10" s="53"/>
      <c r="NUM10" s="53"/>
      <c r="NUN10" s="53"/>
      <c r="NUO10" s="53"/>
      <c r="NUP10" s="53"/>
      <c r="NUQ10" s="53"/>
      <c r="NUR10" s="53"/>
      <c r="NUS10" s="53"/>
      <c r="NUT10" s="53"/>
      <c r="NUU10" s="53"/>
      <c r="NUV10" s="53"/>
      <c r="NUW10" s="53"/>
      <c r="NUX10" s="53"/>
      <c r="NUY10" s="53"/>
      <c r="NUZ10" s="53"/>
      <c r="NVA10" s="53"/>
      <c r="NVB10" s="53"/>
      <c r="NVC10" s="53"/>
      <c r="NVD10" s="53"/>
      <c r="NVE10" s="53"/>
      <c r="NVF10" s="53"/>
      <c r="NVG10" s="53"/>
      <c r="NVH10" s="53"/>
      <c r="NVI10" s="53"/>
      <c r="NVJ10" s="53"/>
      <c r="NVK10" s="53"/>
      <c r="NVL10" s="53"/>
      <c r="NVM10" s="53"/>
      <c r="NVN10" s="53"/>
      <c r="NVO10" s="53"/>
      <c r="NVP10" s="53"/>
      <c r="NVQ10" s="53"/>
      <c r="NVR10" s="53"/>
      <c r="NVS10" s="53"/>
      <c r="NVT10" s="53"/>
      <c r="NVU10" s="53"/>
      <c r="NVV10" s="53"/>
      <c r="NVW10" s="53"/>
      <c r="NVX10" s="53"/>
      <c r="NVY10" s="53"/>
      <c r="NVZ10" s="53"/>
      <c r="NWA10" s="53"/>
      <c r="NWB10" s="53"/>
      <c r="NWC10" s="53"/>
      <c r="NWD10" s="53"/>
      <c r="NWE10" s="53"/>
      <c r="NWF10" s="53"/>
      <c r="NWG10" s="53"/>
      <c r="NWH10" s="53"/>
      <c r="NWI10" s="53"/>
      <c r="NWJ10" s="53"/>
      <c r="NWK10" s="53"/>
      <c r="NWL10" s="53"/>
      <c r="NWM10" s="53"/>
      <c r="NWN10" s="53"/>
      <c r="NWO10" s="53"/>
      <c r="NWP10" s="53"/>
      <c r="NWQ10" s="53"/>
      <c r="NWR10" s="53"/>
      <c r="NWS10" s="53"/>
      <c r="NWT10" s="53"/>
      <c r="NWU10" s="53"/>
      <c r="NWV10" s="53"/>
      <c r="NWW10" s="53"/>
      <c r="NWX10" s="53"/>
      <c r="NWY10" s="53"/>
      <c r="NWZ10" s="53"/>
      <c r="NXA10" s="53"/>
      <c r="NXB10" s="53"/>
      <c r="NXC10" s="53"/>
      <c r="NXD10" s="53"/>
      <c r="NXE10" s="53"/>
      <c r="NXF10" s="53"/>
      <c r="NXG10" s="53"/>
      <c r="NXH10" s="53"/>
      <c r="NXI10" s="53"/>
      <c r="NXJ10" s="53"/>
      <c r="NXK10" s="53"/>
      <c r="NXL10" s="53"/>
      <c r="NXM10" s="53"/>
      <c r="NXN10" s="53"/>
      <c r="NXO10" s="53"/>
      <c r="NXP10" s="53"/>
      <c r="NXQ10" s="53"/>
      <c r="NXR10" s="53"/>
      <c r="NXS10" s="53"/>
      <c r="NXT10" s="53"/>
      <c r="NXU10" s="53"/>
      <c r="NXV10" s="53"/>
      <c r="NXW10" s="53"/>
      <c r="NXX10" s="53"/>
      <c r="NXY10" s="53"/>
      <c r="NXZ10" s="53"/>
      <c r="NYA10" s="53"/>
      <c r="NYB10" s="53"/>
      <c r="NYC10" s="53"/>
      <c r="NYD10" s="53"/>
      <c r="NYE10" s="53"/>
      <c r="NYF10" s="53"/>
      <c r="NYG10" s="53"/>
      <c r="NYH10" s="53"/>
      <c r="NYI10" s="53"/>
      <c r="NYJ10" s="53"/>
      <c r="NYK10" s="53"/>
      <c r="NYL10" s="53"/>
      <c r="NYM10" s="53"/>
      <c r="NYN10" s="53"/>
      <c r="NYO10" s="53"/>
      <c r="NYP10" s="53"/>
      <c r="NYQ10" s="53"/>
      <c r="NYR10" s="53"/>
      <c r="NYS10" s="53"/>
      <c r="NYT10" s="53"/>
      <c r="NYU10" s="53"/>
      <c r="NYV10" s="53"/>
      <c r="NYW10" s="53"/>
      <c r="NYX10" s="53"/>
      <c r="NYY10" s="53"/>
      <c r="NYZ10" s="53"/>
      <c r="NZA10" s="53"/>
      <c r="NZB10" s="53"/>
      <c r="NZC10" s="53"/>
      <c r="NZD10" s="53"/>
      <c r="NZE10" s="53"/>
      <c r="NZF10" s="53"/>
      <c r="NZG10" s="53"/>
      <c r="NZH10" s="53"/>
      <c r="NZI10" s="53"/>
      <c r="NZJ10" s="53"/>
      <c r="NZK10" s="53"/>
      <c r="NZL10" s="53"/>
      <c r="NZM10" s="53"/>
      <c r="NZN10" s="53"/>
      <c r="NZO10" s="53"/>
      <c r="NZP10" s="53"/>
      <c r="NZQ10" s="53"/>
      <c r="NZR10" s="53"/>
      <c r="NZS10" s="53"/>
      <c r="NZT10" s="53"/>
      <c r="NZU10" s="53"/>
      <c r="NZV10" s="53"/>
      <c r="NZW10" s="53"/>
      <c r="NZX10" s="53"/>
      <c r="NZY10" s="53"/>
      <c r="NZZ10" s="53"/>
      <c r="OAA10" s="53"/>
      <c r="OAB10" s="53"/>
      <c r="OAC10" s="53"/>
      <c r="OAD10" s="53"/>
      <c r="OAE10" s="53"/>
      <c r="OAF10" s="53"/>
      <c r="OAG10" s="53"/>
      <c r="OAH10" s="53"/>
      <c r="OAI10" s="53"/>
      <c r="OAJ10" s="53"/>
      <c r="OAK10" s="53"/>
      <c r="OAL10" s="53"/>
      <c r="OAM10" s="53"/>
      <c r="OAN10" s="53"/>
      <c r="OAO10" s="53"/>
      <c r="OAP10" s="53"/>
      <c r="OAQ10" s="53"/>
      <c r="OAR10" s="53"/>
      <c r="OAS10" s="53"/>
      <c r="OAT10" s="53"/>
      <c r="OAU10" s="53"/>
      <c r="OAV10" s="53"/>
      <c r="OAW10" s="53"/>
      <c r="OAX10" s="53"/>
      <c r="OAY10" s="53"/>
      <c r="OAZ10" s="53"/>
      <c r="OBA10" s="53"/>
      <c r="OBB10" s="53"/>
      <c r="OBC10" s="53"/>
      <c r="OBD10" s="53"/>
      <c r="OBE10" s="53"/>
      <c r="OBF10" s="53"/>
      <c r="OBG10" s="53"/>
      <c r="OBH10" s="53"/>
      <c r="OBI10" s="53"/>
      <c r="OBJ10" s="53"/>
      <c r="OBK10" s="53"/>
      <c r="OBL10" s="53"/>
      <c r="OBM10" s="53"/>
      <c r="OBN10" s="53"/>
      <c r="OBO10" s="53"/>
      <c r="OBP10" s="53"/>
      <c r="OBQ10" s="53"/>
      <c r="OBR10" s="53"/>
      <c r="OBS10" s="53"/>
      <c r="OBT10" s="53"/>
      <c r="OBU10" s="53"/>
      <c r="OBV10" s="53"/>
      <c r="OBW10" s="53"/>
      <c r="OBX10" s="53"/>
      <c r="OBY10" s="53"/>
      <c r="OBZ10" s="53"/>
      <c r="OCA10" s="53"/>
      <c r="OCB10" s="53"/>
      <c r="OCC10" s="53"/>
      <c r="OCD10" s="53"/>
      <c r="OCE10" s="53"/>
      <c r="OCF10" s="53"/>
      <c r="OCG10" s="53"/>
      <c r="OCH10" s="53"/>
      <c r="OCI10" s="53"/>
      <c r="OCJ10" s="53"/>
      <c r="OCK10" s="53"/>
      <c r="OCL10" s="53"/>
      <c r="OCM10" s="53"/>
      <c r="OCN10" s="53"/>
      <c r="OCO10" s="53"/>
      <c r="OCP10" s="53"/>
      <c r="OCQ10" s="53"/>
      <c r="OCR10" s="53"/>
      <c r="OCS10" s="53"/>
      <c r="OCT10" s="53"/>
      <c r="OCU10" s="53"/>
      <c r="OCV10" s="53"/>
      <c r="OCW10" s="53"/>
      <c r="OCX10" s="53"/>
      <c r="OCY10" s="53"/>
      <c r="OCZ10" s="53"/>
      <c r="ODA10" s="53"/>
      <c r="ODB10" s="53"/>
      <c r="ODC10" s="53"/>
      <c r="ODD10" s="53"/>
      <c r="ODE10" s="53"/>
      <c r="ODF10" s="53"/>
      <c r="ODG10" s="53"/>
      <c r="ODH10" s="53"/>
      <c r="ODI10" s="53"/>
      <c r="ODJ10" s="53"/>
      <c r="ODK10" s="53"/>
      <c r="ODL10" s="53"/>
      <c r="ODM10" s="53"/>
      <c r="ODN10" s="53"/>
      <c r="ODO10" s="53"/>
      <c r="ODP10" s="53"/>
      <c r="ODQ10" s="53"/>
      <c r="ODR10" s="53"/>
      <c r="ODS10" s="53"/>
      <c r="ODT10" s="53"/>
      <c r="ODU10" s="53"/>
      <c r="ODV10" s="53"/>
      <c r="ODW10" s="53"/>
      <c r="ODX10" s="53"/>
      <c r="ODY10" s="53"/>
      <c r="ODZ10" s="53"/>
      <c r="OEA10" s="53"/>
      <c r="OEB10" s="53"/>
      <c r="OEC10" s="53"/>
      <c r="OED10" s="53"/>
      <c r="OEE10" s="53"/>
      <c r="OEF10" s="53"/>
      <c r="OEG10" s="53"/>
      <c r="OEH10" s="53"/>
      <c r="OEI10" s="53"/>
      <c r="OEJ10" s="53"/>
      <c r="OEK10" s="53"/>
      <c r="OEL10" s="53"/>
      <c r="OEM10" s="53"/>
      <c r="OEN10" s="53"/>
      <c r="OEO10" s="53"/>
      <c r="OEP10" s="53"/>
      <c r="OEQ10" s="53"/>
      <c r="OER10" s="53"/>
      <c r="OES10" s="53"/>
      <c r="OET10" s="53"/>
      <c r="OEU10" s="53"/>
      <c r="OEV10" s="53"/>
      <c r="OEW10" s="53"/>
      <c r="OEX10" s="53"/>
      <c r="OEY10" s="53"/>
      <c r="OEZ10" s="53"/>
      <c r="OFA10" s="53"/>
      <c r="OFB10" s="53"/>
      <c r="OFC10" s="53"/>
      <c r="OFD10" s="53"/>
      <c r="OFE10" s="53"/>
      <c r="OFF10" s="53"/>
      <c r="OFG10" s="53"/>
      <c r="OFH10" s="53"/>
      <c r="OFI10" s="53"/>
      <c r="OFJ10" s="53"/>
      <c r="OFK10" s="53"/>
      <c r="OFL10" s="53"/>
      <c r="OFM10" s="53"/>
      <c r="OFN10" s="53"/>
      <c r="OFO10" s="53"/>
      <c r="OFP10" s="53"/>
      <c r="OFQ10" s="53"/>
      <c r="OFR10" s="53"/>
      <c r="OFS10" s="53"/>
      <c r="OFT10" s="53"/>
      <c r="OFU10" s="53"/>
      <c r="OFV10" s="53"/>
      <c r="OFW10" s="53"/>
      <c r="OFX10" s="53"/>
      <c r="OFY10" s="53"/>
      <c r="OFZ10" s="53"/>
      <c r="OGA10" s="53"/>
      <c r="OGB10" s="53"/>
      <c r="OGC10" s="53"/>
      <c r="OGD10" s="53"/>
      <c r="OGE10" s="53"/>
      <c r="OGF10" s="53"/>
      <c r="OGG10" s="53"/>
      <c r="OGH10" s="53"/>
      <c r="OGI10" s="53"/>
      <c r="OGJ10" s="53"/>
      <c r="OGK10" s="53"/>
      <c r="OGL10" s="53"/>
      <c r="OGM10" s="53"/>
      <c r="OGN10" s="53"/>
      <c r="OGO10" s="53"/>
      <c r="OGP10" s="53"/>
      <c r="OGQ10" s="53"/>
      <c r="OGR10" s="53"/>
      <c r="OGS10" s="53"/>
      <c r="OGT10" s="53"/>
      <c r="OGU10" s="53"/>
      <c r="OGV10" s="53"/>
      <c r="OGW10" s="53"/>
      <c r="OGX10" s="53"/>
      <c r="OGY10" s="53"/>
      <c r="OGZ10" s="53"/>
      <c r="OHA10" s="53"/>
      <c r="OHB10" s="53"/>
      <c r="OHC10" s="53"/>
      <c r="OHD10" s="53"/>
      <c r="OHE10" s="53"/>
      <c r="OHF10" s="53"/>
      <c r="OHG10" s="53"/>
      <c r="OHH10" s="53"/>
      <c r="OHI10" s="53"/>
      <c r="OHJ10" s="53"/>
      <c r="OHK10" s="53"/>
      <c r="OHL10" s="53"/>
      <c r="OHM10" s="53"/>
      <c r="OHN10" s="53"/>
      <c r="OHO10" s="53"/>
      <c r="OHP10" s="53"/>
      <c r="OHQ10" s="53"/>
      <c r="OHR10" s="53"/>
      <c r="OHS10" s="53"/>
      <c r="OHT10" s="53"/>
      <c r="OHU10" s="53"/>
      <c r="OHV10" s="53"/>
      <c r="OHW10" s="53"/>
      <c r="OHX10" s="53"/>
      <c r="OHY10" s="53"/>
      <c r="OHZ10" s="53"/>
      <c r="OIA10" s="53"/>
      <c r="OIB10" s="53"/>
      <c r="OIC10" s="53"/>
      <c r="OID10" s="53"/>
      <c r="OIE10" s="53"/>
      <c r="OIF10" s="53"/>
      <c r="OIG10" s="53"/>
      <c r="OIH10" s="53"/>
      <c r="OII10" s="53"/>
      <c r="OIJ10" s="53"/>
      <c r="OIK10" s="53"/>
      <c r="OIL10" s="53"/>
      <c r="OIM10" s="53"/>
      <c r="OIN10" s="53"/>
      <c r="OIO10" s="53"/>
      <c r="OIP10" s="53"/>
      <c r="OIQ10" s="53"/>
      <c r="OIR10" s="53"/>
      <c r="OIS10" s="53"/>
      <c r="OIT10" s="53"/>
      <c r="OIU10" s="53"/>
      <c r="OIV10" s="53"/>
      <c r="OIW10" s="53"/>
      <c r="OIX10" s="53"/>
      <c r="OIY10" s="53"/>
      <c r="OIZ10" s="53"/>
      <c r="OJA10" s="53"/>
      <c r="OJB10" s="53"/>
      <c r="OJC10" s="53"/>
      <c r="OJD10" s="53"/>
      <c r="OJE10" s="53"/>
      <c r="OJF10" s="53"/>
      <c r="OJG10" s="53"/>
      <c r="OJH10" s="53"/>
      <c r="OJI10" s="53"/>
      <c r="OJJ10" s="53"/>
      <c r="OJK10" s="53"/>
      <c r="OJL10" s="53"/>
      <c r="OJM10" s="53"/>
      <c r="OJN10" s="53"/>
      <c r="OJO10" s="53"/>
      <c r="OJP10" s="53"/>
      <c r="OJQ10" s="53"/>
      <c r="OJR10" s="53"/>
      <c r="OJS10" s="53"/>
      <c r="OJT10" s="53"/>
      <c r="OJU10" s="53"/>
      <c r="OJV10" s="53"/>
      <c r="OJW10" s="53"/>
      <c r="OJX10" s="53"/>
      <c r="OJY10" s="53"/>
      <c r="OJZ10" s="53"/>
      <c r="OKA10" s="53"/>
      <c r="OKB10" s="53"/>
      <c r="OKC10" s="53"/>
      <c r="OKD10" s="53"/>
      <c r="OKE10" s="53"/>
      <c r="OKF10" s="53"/>
      <c r="OKG10" s="53"/>
      <c r="OKH10" s="53"/>
      <c r="OKI10" s="53"/>
      <c r="OKJ10" s="53"/>
      <c r="OKK10" s="53"/>
      <c r="OKL10" s="53"/>
      <c r="OKM10" s="53"/>
      <c r="OKN10" s="53"/>
      <c r="OKO10" s="53"/>
      <c r="OKP10" s="53"/>
      <c r="OKQ10" s="53"/>
      <c r="OKR10" s="53"/>
      <c r="OKS10" s="53"/>
      <c r="OKT10" s="53"/>
      <c r="OKU10" s="53"/>
      <c r="OKV10" s="53"/>
      <c r="OKW10" s="53"/>
      <c r="OKX10" s="53"/>
      <c r="OKY10" s="53"/>
      <c r="OKZ10" s="53"/>
      <c r="OLA10" s="53"/>
      <c r="OLB10" s="53"/>
      <c r="OLC10" s="53"/>
      <c r="OLD10" s="53"/>
      <c r="OLE10" s="53"/>
      <c r="OLF10" s="53"/>
      <c r="OLG10" s="53"/>
      <c r="OLH10" s="53"/>
      <c r="OLI10" s="53"/>
      <c r="OLJ10" s="53"/>
      <c r="OLK10" s="53"/>
      <c r="OLL10" s="53"/>
      <c r="OLM10" s="53"/>
      <c r="OLN10" s="53"/>
      <c r="OLO10" s="53"/>
      <c r="OLP10" s="53"/>
      <c r="OLQ10" s="53"/>
      <c r="OLR10" s="53"/>
      <c r="OLS10" s="53"/>
      <c r="OLT10" s="53"/>
      <c r="OLU10" s="53"/>
      <c r="OLV10" s="53"/>
      <c r="OLW10" s="53"/>
      <c r="OLX10" s="53"/>
      <c r="OLY10" s="53"/>
      <c r="OLZ10" s="53"/>
      <c r="OMA10" s="53"/>
      <c r="OMB10" s="53"/>
      <c r="OMC10" s="53"/>
      <c r="OMD10" s="53"/>
      <c r="OME10" s="53"/>
      <c r="OMF10" s="53"/>
      <c r="OMG10" s="53"/>
      <c r="OMH10" s="53"/>
      <c r="OMI10" s="53"/>
      <c r="OMJ10" s="53"/>
      <c r="OMK10" s="53"/>
      <c r="OML10" s="53"/>
      <c r="OMM10" s="53"/>
      <c r="OMN10" s="53"/>
      <c r="OMO10" s="53"/>
      <c r="OMP10" s="53"/>
      <c r="OMQ10" s="53"/>
      <c r="OMR10" s="53"/>
      <c r="OMS10" s="53"/>
      <c r="OMT10" s="53"/>
      <c r="OMU10" s="53"/>
      <c r="OMV10" s="53"/>
      <c r="OMW10" s="53"/>
      <c r="OMX10" s="53"/>
      <c r="OMY10" s="53"/>
      <c r="OMZ10" s="53"/>
      <c r="ONA10" s="53"/>
      <c r="ONB10" s="53"/>
      <c r="ONC10" s="53"/>
      <c r="OND10" s="53"/>
      <c r="ONE10" s="53"/>
      <c r="ONF10" s="53"/>
      <c r="ONG10" s="53"/>
      <c r="ONH10" s="53"/>
      <c r="ONI10" s="53"/>
      <c r="ONJ10" s="53"/>
      <c r="ONK10" s="53"/>
      <c r="ONL10" s="53"/>
      <c r="ONM10" s="53"/>
      <c r="ONN10" s="53"/>
      <c r="ONO10" s="53"/>
      <c r="ONP10" s="53"/>
      <c r="ONQ10" s="53"/>
      <c r="ONR10" s="53"/>
      <c r="ONS10" s="53"/>
      <c r="ONT10" s="53"/>
      <c r="ONU10" s="53"/>
      <c r="ONV10" s="53"/>
      <c r="ONW10" s="53"/>
      <c r="ONX10" s="53"/>
      <c r="ONY10" s="53"/>
      <c r="ONZ10" s="53"/>
      <c r="OOA10" s="53"/>
      <c r="OOB10" s="53"/>
      <c r="OOC10" s="53"/>
      <c r="OOD10" s="53"/>
      <c r="OOE10" s="53"/>
      <c r="OOF10" s="53"/>
      <c r="OOG10" s="53"/>
      <c r="OOH10" s="53"/>
      <c r="OOI10" s="53"/>
      <c r="OOJ10" s="53"/>
      <c r="OOK10" s="53"/>
      <c r="OOL10" s="53"/>
      <c r="OOM10" s="53"/>
      <c r="OON10" s="53"/>
      <c r="OOO10" s="53"/>
      <c r="OOP10" s="53"/>
      <c r="OOQ10" s="53"/>
      <c r="OOR10" s="53"/>
      <c r="OOS10" s="53"/>
      <c r="OOT10" s="53"/>
      <c r="OOU10" s="53"/>
      <c r="OOV10" s="53"/>
      <c r="OOW10" s="53"/>
      <c r="OOX10" s="53"/>
      <c r="OOY10" s="53"/>
      <c r="OOZ10" s="53"/>
      <c r="OPA10" s="53"/>
      <c r="OPB10" s="53"/>
      <c r="OPC10" s="53"/>
      <c r="OPD10" s="53"/>
      <c r="OPE10" s="53"/>
      <c r="OPF10" s="53"/>
      <c r="OPG10" s="53"/>
      <c r="OPH10" s="53"/>
      <c r="OPI10" s="53"/>
      <c r="OPJ10" s="53"/>
      <c r="OPK10" s="53"/>
      <c r="OPL10" s="53"/>
      <c r="OPM10" s="53"/>
      <c r="OPN10" s="53"/>
      <c r="OPO10" s="53"/>
      <c r="OPP10" s="53"/>
      <c r="OPQ10" s="53"/>
      <c r="OPR10" s="53"/>
      <c r="OPS10" s="53"/>
      <c r="OPT10" s="53"/>
      <c r="OPU10" s="53"/>
      <c r="OPV10" s="53"/>
      <c r="OPW10" s="53"/>
      <c r="OPX10" s="53"/>
      <c r="OPY10" s="53"/>
      <c r="OPZ10" s="53"/>
      <c r="OQA10" s="53"/>
      <c r="OQB10" s="53"/>
      <c r="OQC10" s="53"/>
      <c r="OQD10" s="53"/>
      <c r="OQE10" s="53"/>
      <c r="OQF10" s="53"/>
      <c r="OQG10" s="53"/>
      <c r="OQH10" s="53"/>
      <c r="OQI10" s="53"/>
      <c r="OQJ10" s="53"/>
      <c r="OQK10" s="53"/>
      <c r="OQL10" s="53"/>
      <c r="OQM10" s="53"/>
      <c r="OQN10" s="53"/>
      <c r="OQO10" s="53"/>
      <c r="OQP10" s="53"/>
      <c r="OQQ10" s="53"/>
      <c r="OQR10" s="53"/>
      <c r="OQS10" s="53"/>
      <c r="OQT10" s="53"/>
      <c r="OQU10" s="53"/>
      <c r="OQV10" s="53"/>
      <c r="OQW10" s="53"/>
      <c r="OQX10" s="53"/>
      <c r="OQY10" s="53"/>
      <c r="OQZ10" s="53"/>
      <c r="ORA10" s="53"/>
      <c r="ORB10" s="53"/>
      <c r="ORC10" s="53"/>
      <c r="ORD10" s="53"/>
      <c r="ORE10" s="53"/>
      <c r="ORF10" s="53"/>
      <c r="ORG10" s="53"/>
      <c r="ORH10" s="53"/>
      <c r="ORI10" s="53"/>
      <c r="ORJ10" s="53"/>
      <c r="ORK10" s="53"/>
      <c r="ORL10" s="53"/>
      <c r="ORM10" s="53"/>
      <c r="ORN10" s="53"/>
      <c r="ORO10" s="53"/>
      <c r="ORP10" s="53"/>
      <c r="ORQ10" s="53"/>
      <c r="ORR10" s="53"/>
      <c r="ORS10" s="53"/>
      <c r="ORT10" s="53"/>
      <c r="ORU10" s="53"/>
      <c r="ORV10" s="53"/>
      <c r="ORW10" s="53"/>
      <c r="ORX10" s="53"/>
      <c r="ORY10" s="53"/>
      <c r="ORZ10" s="53"/>
      <c r="OSA10" s="53"/>
      <c r="OSB10" s="53"/>
      <c r="OSC10" s="53"/>
      <c r="OSD10" s="53"/>
      <c r="OSE10" s="53"/>
      <c r="OSF10" s="53"/>
      <c r="OSG10" s="53"/>
      <c r="OSH10" s="53"/>
      <c r="OSI10" s="53"/>
      <c r="OSJ10" s="53"/>
      <c r="OSK10" s="53"/>
      <c r="OSL10" s="53"/>
      <c r="OSM10" s="53"/>
      <c r="OSN10" s="53"/>
      <c r="OSO10" s="53"/>
      <c r="OSP10" s="53"/>
      <c r="OSQ10" s="53"/>
      <c r="OSR10" s="53"/>
      <c r="OSS10" s="53"/>
      <c r="OST10" s="53"/>
      <c r="OSU10" s="53"/>
      <c r="OSV10" s="53"/>
      <c r="OSW10" s="53"/>
      <c r="OSX10" s="53"/>
      <c r="OSY10" s="53"/>
      <c r="OSZ10" s="53"/>
      <c r="OTA10" s="53"/>
      <c r="OTB10" s="53"/>
      <c r="OTC10" s="53"/>
      <c r="OTD10" s="53"/>
      <c r="OTE10" s="53"/>
      <c r="OTF10" s="53"/>
      <c r="OTG10" s="53"/>
      <c r="OTH10" s="53"/>
      <c r="OTI10" s="53"/>
      <c r="OTJ10" s="53"/>
      <c r="OTK10" s="53"/>
      <c r="OTL10" s="53"/>
      <c r="OTM10" s="53"/>
      <c r="OTN10" s="53"/>
      <c r="OTO10" s="53"/>
      <c r="OTP10" s="53"/>
      <c r="OTQ10" s="53"/>
      <c r="OTR10" s="53"/>
      <c r="OTS10" s="53"/>
      <c r="OTT10" s="53"/>
      <c r="OTU10" s="53"/>
      <c r="OTV10" s="53"/>
      <c r="OTW10" s="53"/>
      <c r="OTX10" s="53"/>
      <c r="OTY10" s="53"/>
      <c r="OTZ10" s="53"/>
      <c r="OUA10" s="53"/>
      <c r="OUB10" s="53"/>
      <c r="OUC10" s="53"/>
      <c r="OUD10" s="53"/>
      <c r="OUE10" s="53"/>
      <c r="OUF10" s="53"/>
      <c r="OUG10" s="53"/>
      <c r="OUH10" s="53"/>
      <c r="OUI10" s="53"/>
      <c r="OUJ10" s="53"/>
      <c r="OUK10" s="53"/>
      <c r="OUL10" s="53"/>
      <c r="OUM10" s="53"/>
      <c r="OUN10" s="53"/>
      <c r="OUO10" s="53"/>
      <c r="OUP10" s="53"/>
      <c r="OUQ10" s="53"/>
      <c r="OUR10" s="53"/>
      <c r="OUS10" s="53"/>
      <c r="OUT10" s="53"/>
      <c r="OUU10" s="53"/>
      <c r="OUV10" s="53"/>
      <c r="OUW10" s="53"/>
      <c r="OUX10" s="53"/>
      <c r="OUY10" s="53"/>
      <c r="OUZ10" s="53"/>
      <c r="OVA10" s="53"/>
      <c r="OVB10" s="53"/>
      <c r="OVC10" s="53"/>
      <c r="OVD10" s="53"/>
      <c r="OVE10" s="53"/>
      <c r="OVF10" s="53"/>
      <c r="OVG10" s="53"/>
      <c r="OVH10" s="53"/>
      <c r="OVI10" s="53"/>
      <c r="OVJ10" s="53"/>
      <c r="OVK10" s="53"/>
      <c r="OVL10" s="53"/>
      <c r="OVM10" s="53"/>
      <c r="OVN10" s="53"/>
      <c r="OVO10" s="53"/>
      <c r="OVP10" s="53"/>
      <c r="OVQ10" s="53"/>
      <c r="OVR10" s="53"/>
      <c r="OVS10" s="53"/>
      <c r="OVT10" s="53"/>
      <c r="OVU10" s="53"/>
      <c r="OVV10" s="53"/>
      <c r="OVW10" s="53"/>
      <c r="OVX10" s="53"/>
      <c r="OVY10" s="53"/>
      <c r="OVZ10" s="53"/>
      <c r="OWA10" s="53"/>
      <c r="OWB10" s="53"/>
      <c r="OWC10" s="53"/>
      <c r="OWD10" s="53"/>
      <c r="OWE10" s="53"/>
      <c r="OWF10" s="53"/>
      <c r="OWG10" s="53"/>
      <c r="OWH10" s="53"/>
      <c r="OWI10" s="53"/>
      <c r="OWJ10" s="53"/>
      <c r="OWK10" s="53"/>
      <c r="OWL10" s="53"/>
      <c r="OWM10" s="53"/>
      <c r="OWN10" s="53"/>
      <c r="OWO10" s="53"/>
      <c r="OWP10" s="53"/>
      <c r="OWQ10" s="53"/>
      <c r="OWR10" s="53"/>
      <c r="OWS10" s="53"/>
      <c r="OWT10" s="53"/>
      <c r="OWU10" s="53"/>
      <c r="OWV10" s="53"/>
      <c r="OWW10" s="53"/>
      <c r="OWX10" s="53"/>
      <c r="OWY10" s="53"/>
      <c r="OWZ10" s="53"/>
      <c r="OXA10" s="53"/>
      <c r="OXB10" s="53"/>
      <c r="OXC10" s="53"/>
      <c r="OXD10" s="53"/>
      <c r="OXE10" s="53"/>
      <c r="OXF10" s="53"/>
      <c r="OXG10" s="53"/>
      <c r="OXH10" s="53"/>
      <c r="OXI10" s="53"/>
      <c r="OXJ10" s="53"/>
      <c r="OXK10" s="53"/>
      <c r="OXL10" s="53"/>
      <c r="OXM10" s="53"/>
      <c r="OXN10" s="53"/>
      <c r="OXO10" s="53"/>
      <c r="OXP10" s="53"/>
      <c r="OXQ10" s="53"/>
      <c r="OXR10" s="53"/>
      <c r="OXS10" s="53"/>
      <c r="OXT10" s="53"/>
      <c r="OXU10" s="53"/>
      <c r="OXV10" s="53"/>
      <c r="OXW10" s="53"/>
      <c r="OXX10" s="53"/>
      <c r="OXY10" s="53"/>
      <c r="OXZ10" s="53"/>
      <c r="OYA10" s="53"/>
      <c r="OYB10" s="53"/>
      <c r="OYC10" s="53"/>
      <c r="OYD10" s="53"/>
      <c r="OYE10" s="53"/>
      <c r="OYF10" s="53"/>
      <c r="OYG10" s="53"/>
      <c r="OYH10" s="53"/>
      <c r="OYI10" s="53"/>
      <c r="OYJ10" s="53"/>
      <c r="OYK10" s="53"/>
      <c r="OYL10" s="53"/>
      <c r="OYM10" s="53"/>
      <c r="OYN10" s="53"/>
      <c r="OYO10" s="53"/>
      <c r="OYP10" s="53"/>
      <c r="OYQ10" s="53"/>
      <c r="OYR10" s="53"/>
      <c r="OYS10" s="53"/>
      <c r="OYT10" s="53"/>
      <c r="OYU10" s="53"/>
      <c r="OYV10" s="53"/>
      <c r="OYW10" s="53"/>
      <c r="OYX10" s="53"/>
      <c r="OYY10" s="53"/>
      <c r="OYZ10" s="53"/>
      <c r="OZA10" s="53"/>
      <c r="OZB10" s="53"/>
      <c r="OZC10" s="53"/>
      <c r="OZD10" s="53"/>
      <c r="OZE10" s="53"/>
      <c r="OZF10" s="53"/>
      <c r="OZG10" s="53"/>
      <c r="OZH10" s="53"/>
      <c r="OZI10" s="53"/>
      <c r="OZJ10" s="53"/>
      <c r="OZK10" s="53"/>
      <c r="OZL10" s="53"/>
      <c r="OZM10" s="53"/>
      <c r="OZN10" s="53"/>
      <c r="OZO10" s="53"/>
      <c r="OZP10" s="53"/>
      <c r="OZQ10" s="53"/>
      <c r="OZR10" s="53"/>
      <c r="OZS10" s="53"/>
      <c r="OZT10" s="53"/>
      <c r="OZU10" s="53"/>
      <c r="OZV10" s="53"/>
      <c r="OZW10" s="53"/>
      <c r="OZX10" s="53"/>
      <c r="OZY10" s="53"/>
      <c r="OZZ10" s="53"/>
      <c r="PAA10" s="53"/>
      <c r="PAB10" s="53"/>
      <c r="PAC10" s="53"/>
      <c r="PAD10" s="53"/>
      <c r="PAE10" s="53"/>
      <c r="PAF10" s="53"/>
      <c r="PAG10" s="53"/>
      <c r="PAH10" s="53"/>
      <c r="PAI10" s="53"/>
      <c r="PAJ10" s="53"/>
      <c r="PAK10" s="53"/>
      <c r="PAL10" s="53"/>
      <c r="PAM10" s="53"/>
      <c r="PAN10" s="53"/>
      <c r="PAO10" s="53"/>
      <c r="PAP10" s="53"/>
      <c r="PAQ10" s="53"/>
      <c r="PAR10" s="53"/>
      <c r="PAS10" s="53"/>
      <c r="PAT10" s="53"/>
      <c r="PAU10" s="53"/>
      <c r="PAV10" s="53"/>
      <c r="PAW10" s="53"/>
      <c r="PAX10" s="53"/>
      <c r="PAY10" s="53"/>
      <c r="PAZ10" s="53"/>
      <c r="PBA10" s="53"/>
      <c r="PBB10" s="53"/>
      <c r="PBC10" s="53"/>
      <c r="PBD10" s="53"/>
      <c r="PBE10" s="53"/>
      <c r="PBF10" s="53"/>
      <c r="PBG10" s="53"/>
      <c r="PBH10" s="53"/>
      <c r="PBI10" s="53"/>
      <c r="PBJ10" s="53"/>
      <c r="PBK10" s="53"/>
      <c r="PBL10" s="53"/>
      <c r="PBM10" s="53"/>
      <c r="PBN10" s="53"/>
      <c r="PBO10" s="53"/>
      <c r="PBP10" s="53"/>
      <c r="PBQ10" s="53"/>
      <c r="PBR10" s="53"/>
      <c r="PBS10" s="53"/>
      <c r="PBT10" s="53"/>
      <c r="PBU10" s="53"/>
      <c r="PBV10" s="53"/>
      <c r="PBW10" s="53"/>
      <c r="PBX10" s="53"/>
      <c r="PBY10" s="53"/>
      <c r="PBZ10" s="53"/>
      <c r="PCA10" s="53"/>
      <c r="PCB10" s="53"/>
      <c r="PCC10" s="53"/>
      <c r="PCD10" s="53"/>
      <c r="PCE10" s="53"/>
      <c r="PCF10" s="53"/>
      <c r="PCG10" s="53"/>
      <c r="PCH10" s="53"/>
      <c r="PCI10" s="53"/>
      <c r="PCJ10" s="53"/>
      <c r="PCK10" s="53"/>
      <c r="PCL10" s="53"/>
      <c r="PCM10" s="53"/>
      <c r="PCN10" s="53"/>
      <c r="PCO10" s="53"/>
      <c r="PCP10" s="53"/>
      <c r="PCQ10" s="53"/>
      <c r="PCR10" s="53"/>
      <c r="PCS10" s="53"/>
      <c r="PCT10" s="53"/>
      <c r="PCU10" s="53"/>
      <c r="PCV10" s="53"/>
      <c r="PCW10" s="53"/>
      <c r="PCX10" s="53"/>
      <c r="PCY10" s="53"/>
      <c r="PCZ10" s="53"/>
      <c r="PDA10" s="53"/>
      <c r="PDB10" s="53"/>
      <c r="PDC10" s="53"/>
      <c r="PDD10" s="53"/>
      <c r="PDE10" s="53"/>
      <c r="PDF10" s="53"/>
      <c r="PDG10" s="53"/>
      <c r="PDH10" s="53"/>
      <c r="PDI10" s="53"/>
      <c r="PDJ10" s="53"/>
      <c r="PDK10" s="53"/>
      <c r="PDL10" s="53"/>
      <c r="PDM10" s="53"/>
      <c r="PDN10" s="53"/>
      <c r="PDO10" s="53"/>
      <c r="PDP10" s="53"/>
      <c r="PDQ10" s="53"/>
      <c r="PDR10" s="53"/>
      <c r="PDS10" s="53"/>
      <c r="PDT10" s="53"/>
      <c r="PDU10" s="53"/>
      <c r="PDV10" s="53"/>
      <c r="PDW10" s="53"/>
      <c r="PDX10" s="53"/>
      <c r="PDY10" s="53"/>
      <c r="PDZ10" s="53"/>
      <c r="PEA10" s="53"/>
      <c r="PEB10" s="53"/>
      <c r="PEC10" s="53"/>
      <c r="PED10" s="53"/>
      <c r="PEE10" s="53"/>
      <c r="PEF10" s="53"/>
      <c r="PEG10" s="53"/>
      <c r="PEH10" s="53"/>
      <c r="PEI10" s="53"/>
      <c r="PEJ10" s="53"/>
      <c r="PEK10" s="53"/>
      <c r="PEL10" s="53"/>
      <c r="PEM10" s="53"/>
      <c r="PEN10" s="53"/>
      <c r="PEO10" s="53"/>
      <c r="PEP10" s="53"/>
      <c r="PEQ10" s="53"/>
      <c r="PER10" s="53"/>
      <c r="PES10" s="53"/>
      <c r="PET10" s="53"/>
      <c r="PEU10" s="53"/>
      <c r="PEV10" s="53"/>
      <c r="PEW10" s="53"/>
      <c r="PEX10" s="53"/>
      <c r="PEY10" s="53"/>
      <c r="PEZ10" s="53"/>
      <c r="PFA10" s="53"/>
      <c r="PFB10" s="53"/>
      <c r="PFC10" s="53"/>
      <c r="PFD10" s="53"/>
      <c r="PFE10" s="53"/>
      <c r="PFF10" s="53"/>
      <c r="PFG10" s="53"/>
      <c r="PFH10" s="53"/>
      <c r="PFI10" s="53"/>
      <c r="PFJ10" s="53"/>
      <c r="PFK10" s="53"/>
      <c r="PFL10" s="53"/>
      <c r="PFM10" s="53"/>
      <c r="PFN10" s="53"/>
      <c r="PFO10" s="53"/>
      <c r="PFP10" s="53"/>
      <c r="PFQ10" s="53"/>
      <c r="PFR10" s="53"/>
      <c r="PFS10" s="53"/>
      <c r="PFT10" s="53"/>
      <c r="PFU10" s="53"/>
      <c r="PFV10" s="53"/>
      <c r="PFW10" s="53"/>
      <c r="PFX10" s="53"/>
      <c r="PFY10" s="53"/>
      <c r="PFZ10" s="53"/>
      <c r="PGA10" s="53"/>
      <c r="PGB10" s="53"/>
      <c r="PGC10" s="53"/>
      <c r="PGD10" s="53"/>
      <c r="PGE10" s="53"/>
      <c r="PGF10" s="53"/>
      <c r="PGG10" s="53"/>
      <c r="PGH10" s="53"/>
      <c r="PGI10" s="53"/>
      <c r="PGJ10" s="53"/>
      <c r="PGK10" s="53"/>
      <c r="PGL10" s="53"/>
      <c r="PGM10" s="53"/>
      <c r="PGN10" s="53"/>
      <c r="PGO10" s="53"/>
      <c r="PGP10" s="53"/>
      <c r="PGQ10" s="53"/>
      <c r="PGR10" s="53"/>
      <c r="PGS10" s="53"/>
      <c r="PGT10" s="53"/>
      <c r="PGU10" s="53"/>
      <c r="PGV10" s="53"/>
      <c r="PGW10" s="53"/>
      <c r="PGX10" s="53"/>
      <c r="PGY10" s="53"/>
      <c r="PGZ10" s="53"/>
      <c r="PHA10" s="53"/>
      <c r="PHB10" s="53"/>
      <c r="PHC10" s="53"/>
      <c r="PHD10" s="53"/>
      <c r="PHE10" s="53"/>
      <c r="PHF10" s="53"/>
      <c r="PHG10" s="53"/>
      <c r="PHH10" s="53"/>
      <c r="PHI10" s="53"/>
      <c r="PHJ10" s="53"/>
      <c r="PHK10" s="53"/>
      <c r="PHL10" s="53"/>
      <c r="PHM10" s="53"/>
      <c r="PHN10" s="53"/>
      <c r="PHO10" s="53"/>
      <c r="PHP10" s="53"/>
      <c r="PHQ10" s="53"/>
      <c r="PHR10" s="53"/>
      <c r="PHS10" s="53"/>
      <c r="PHT10" s="53"/>
      <c r="PHU10" s="53"/>
      <c r="PHV10" s="53"/>
      <c r="PHW10" s="53"/>
      <c r="PHX10" s="53"/>
      <c r="PHY10" s="53"/>
      <c r="PHZ10" s="53"/>
      <c r="PIA10" s="53"/>
      <c r="PIB10" s="53"/>
      <c r="PIC10" s="53"/>
      <c r="PID10" s="53"/>
      <c r="PIE10" s="53"/>
      <c r="PIF10" s="53"/>
      <c r="PIG10" s="53"/>
      <c r="PIH10" s="53"/>
      <c r="PII10" s="53"/>
      <c r="PIJ10" s="53"/>
      <c r="PIK10" s="53"/>
      <c r="PIL10" s="53"/>
      <c r="PIM10" s="53"/>
      <c r="PIN10" s="53"/>
      <c r="PIO10" s="53"/>
      <c r="PIP10" s="53"/>
      <c r="PIQ10" s="53"/>
      <c r="PIR10" s="53"/>
      <c r="PIS10" s="53"/>
      <c r="PIT10" s="53"/>
      <c r="PIU10" s="53"/>
      <c r="PIV10" s="53"/>
      <c r="PIW10" s="53"/>
      <c r="PIX10" s="53"/>
      <c r="PIY10" s="53"/>
      <c r="PIZ10" s="53"/>
      <c r="PJA10" s="53"/>
      <c r="PJB10" s="53"/>
      <c r="PJC10" s="53"/>
      <c r="PJD10" s="53"/>
      <c r="PJE10" s="53"/>
      <c r="PJF10" s="53"/>
      <c r="PJG10" s="53"/>
      <c r="PJH10" s="53"/>
      <c r="PJI10" s="53"/>
      <c r="PJJ10" s="53"/>
      <c r="PJK10" s="53"/>
      <c r="PJL10" s="53"/>
      <c r="PJM10" s="53"/>
      <c r="PJN10" s="53"/>
      <c r="PJO10" s="53"/>
      <c r="PJP10" s="53"/>
      <c r="PJQ10" s="53"/>
      <c r="PJR10" s="53"/>
      <c r="PJS10" s="53"/>
      <c r="PJT10" s="53"/>
      <c r="PJU10" s="53"/>
      <c r="PJV10" s="53"/>
      <c r="PJW10" s="53"/>
      <c r="PJX10" s="53"/>
      <c r="PJY10" s="53"/>
      <c r="PJZ10" s="53"/>
      <c r="PKA10" s="53"/>
      <c r="PKB10" s="53"/>
      <c r="PKC10" s="53"/>
      <c r="PKD10" s="53"/>
      <c r="PKE10" s="53"/>
      <c r="PKF10" s="53"/>
      <c r="PKG10" s="53"/>
      <c r="PKH10" s="53"/>
      <c r="PKI10" s="53"/>
      <c r="PKJ10" s="53"/>
      <c r="PKK10" s="53"/>
      <c r="PKL10" s="53"/>
      <c r="PKM10" s="53"/>
      <c r="PKN10" s="53"/>
      <c r="PKO10" s="53"/>
      <c r="PKP10" s="53"/>
      <c r="PKQ10" s="53"/>
      <c r="PKR10" s="53"/>
      <c r="PKS10" s="53"/>
      <c r="PKT10" s="53"/>
      <c r="PKU10" s="53"/>
      <c r="PKV10" s="53"/>
      <c r="PKW10" s="53"/>
      <c r="PKX10" s="53"/>
      <c r="PKY10" s="53"/>
      <c r="PKZ10" s="53"/>
      <c r="PLA10" s="53"/>
      <c r="PLB10" s="53"/>
      <c r="PLC10" s="53"/>
      <c r="PLD10" s="53"/>
      <c r="PLE10" s="53"/>
      <c r="PLF10" s="53"/>
      <c r="PLG10" s="53"/>
      <c r="PLH10" s="53"/>
      <c r="PLI10" s="53"/>
      <c r="PLJ10" s="53"/>
      <c r="PLK10" s="53"/>
      <c r="PLL10" s="53"/>
      <c r="PLM10" s="53"/>
      <c r="PLN10" s="53"/>
      <c r="PLO10" s="53"/>
      <c r="PLP10" s="53"/>
      <c r="PLQ10" s="53"/>
      <c r="PLR10" s="53"/>
      <c r="PLS10" s="53"/>
      <c r="PLT10" s="53"/>
      <c r="PLU10" s="53"/>
      <c r="PLV10" s="53"/>
      <c r="PLW10" s="53"/>
      <c r="PLX10" s="53"/>
      <c r="PLY10" s="53"/>
      <c r="PLZ10" s="53"/>
      <c r="PMA10" s="53"/>
      <c r="PMB10" s="53"/>
      <c r="PMC10" s="53"/>
      <c r="PMD10" s="53"/>
      <c r="PME10" s="53"/>
      <c r="PMF10" s="53"/>
      <c r="PMG10" s="53"/>
      <c r="PMH10" s="53"/>
      <c r="PMI10" s="53"/>
      <c r="PMJ10" s="53"/>
      <c r="PMK10" s="53"/>
      <c r="PML10" s="53"/>
      <c r="PMM10" s="53"/>
      <c r="PMN10" s="53"/>
      <c r="PMO10" s="53"/>
      <c r="PMP10" s="53"/>
      <c r="PMQ10" s="53"/>
      <c r="PMR10" s="53"/>
      <c r="PMS10" s="53"/>
      <c r="PMT10" s="53"/>
      <c r="PMU10" s="53"/>
      <c r="PMV10" s="53"/>
      <c r="PMW10" s="53"/>
      <c r="PMX10" s="53"/>
      <c r="PMY10" s="53"/>
      <c r="PMZ10" s="53"/>
      <c r="PNA10" s="53"/>
      <c r="PNB10" s="53"/>
      <c r="PNC10" s="53"/>
      <c r="PND10" s="53"/>
      <c r="PNE10" s="53"/>
      <c r="PNF10" s="53"/>
      <c r="PNG10" s="53"/>
      <c r="PNH10" s="53"/>
      <c r="PNI10" s="53"/>
      <c r="PNJ10" s="53"/>
      <c r="PNK10" s="53"/>
      <c r="PNL10" s="53"/>
      <c r="PNM10" s="53"/>
      <c r="PNN10" s="53"/>
      <c r="PNO10" s="53"/>
      <c r="PNP10" s="53"/>
      <c r="PNQ10" s="53"/>
      <c r="PNR10" s="53"/>
      <c r="PNS10" s="53"/>
      <c r="PNT10" s="53"/>
      <c r="PNU10" s="53"/>
      <c r="PNV10" s="53"/>
      <c r="PNW10" s="53"/>
      <c r="PNX10" s="53"/>
      <c r="PNY10" s="53"/>
      <c r="PNZ10" s="53"/>
      <c r="POA10" s="53"/>
      <c r="POB10" s="53"/>
      <c r="POC10" s="53"/>
      <c r="POD10" s="53"/>
      <c r="POE10" s="53"/>
      <c r="POF10" s="53"/>
      <c r="POG10" s="53"/>
      <c r="POH10" s="53"/>
      <c r="POI10" s="53"/>
      <c r="POJ10" s="53"/>
      <c r="POK10" s="53"/>
      <c r="POL10" s="53"/>
      <c r="POM10" s="53"/>
      <c r="PON10" s="53"/>
      <c r="POO10" s="53"/>
      <c r="POP10" s="53"/>
      <c r="POQ10" s="53"/>
      <c r="POR10" s="53"/>
      <c r="POS10" s="53"/>
      <c r="POT10" s="53"/>
      <c r="POU10" s="53"/>
      <c r="POV10" s="53"/>
      <c r="POW10" s="53"/>
      <c r="POX10" s="53"/>
      <c r="POY10" s="53"/>
      <c r="POZ10" s="53"/>
      <c r="PPA10" s="53"/>
      <c r="PPB10" s="53"/>
      <c r="PPC10" s="53"/>
      <c r="PPD10" s="53"/>
      <c r="PPE10" s="53"/>
      <c r="PPF10" s="53"/>
      <c r="PPG10" s="53"/>
      <c r="PPH10" s="53"/>
      <c r="PPI10" s="53"/>
      <c r="PPJ10" s="53"/>
      <c r="PPK10" s="53"/>
      <c r="PPL10" s="53"/>
      <c r="PPM10" s="53"/>
      <c r="PPN10" s="53"/>
      <c r="PPO10" s="53"/>
      <c r="PPP10" s="53"/>
      <c r="PPQ10" s="53"/>
      <c r="PPR10" s="53"/>
      <c r="PPS10" s="53"/>
      <c r="PPT10" s="53"/>
      <c r="PPU10" s="53"/>
      <c r="PPV10" s="53"/>
      <c r="PPW10" s="53"/>
      <c r="PPX10" s="53"/>
      <c r="PPY10" s="53"/>
      <c r="PPZ10" s="53"/>
      <c r="PQA10" s="53"/>
      <c r="PQB10" s="53"/>
      <c r="PQC10" s="53"/>
      <c r="PQD10" s="53"/>
      <c r="PQE10" s="53"/>
      <c r="PQF10" s="53"/>
      <c r="PQG10" s="53"/>
      <c r="PQH10" s="53"/>
      <c r="PQI10" s="53"/>
      <c r="PQJ10" s="53"/>
      <c r="PQK10" s="53"/>
      <c r="PQL10" s="53"/>
      <c r="PQM10" s="53"/>
      <c r="PQN10" s="53"/>
      <c r="PQO10" s="53"/>
      <c r="PQP10" s="53"/>
      <c r="PQQ10" s="53"/>
      <c r="PQR10" s="53"/>
      <c r="PQS10" s="53"/>
      <c r="PQT10" s="53"/>
      <c r="PQU10" s="53"/>
      <c r="PQV10" s="53"/>
      <c r="PQW10" s="53"/>
      <c r="PQX10" s="53"/>
      <c r="PQY10" s="53"/>
      <c r="PQZ10" s="53"/>
      <c r="PRA10" s="53"/>
      <c r="PRB10" s="53"/>
      <c r="PRC10" s="53"/>
      <c r="PRD10" s="53"/>
      <c r="PRE10" s="53"/>
      <c r="PRF10" s="53"/>
      <c r="PRG10" s="53"/>
      <c r="PRH10" s="53"/>
      <c r="PRI10" s="53"/>
      <c r="PRJ10" s="53"/>
      <c r="PRK10" s="53"/>
      <c r="PRL10" s="53"/>
      <c r="PRM10" s="53"/>
      <c r="PRN10" s="53"/>
      <c r="PRO10" s="53"/>
      <c r="PRP10" s="53"/>
      <c r="PRQ10" s="53"/>
      <c r="PRR10" s="53"/>
      <c r="PRS10" s="53"/>
      <c r="PRT10" s="53"/>
      <c r="PRU10" s="53"/>
      <c r="PRV10" s="53"/>
      <c r="PRW10" s="53"/>
      <c r="PRX10" s="53"/>
      <c r="PRY10" s="53"/>
      <c r="PRZ10" s="53"/>
      <c r="PSA10" s="53"/>
      <c r="PSB10" s="53"/>
      <c r="PSC10" s="53"/>
      <c r="PSD10" s="53"/>
      <c r="PSE10" s="53"/>
      <c r="PSF10" s="53"/>
      <c r="PSG10" s="53"/>
      <c r="PSH10" s="53"/>
      <c r="PSI10" s="53"/>
      <c r="PSJ10" s="53"/>
      <c r="PSK10" s="53"/>
      <c r="PSL10" s="53"/>
      <c r="PSM10" s="53"/>
      <c r="PSN10" s="53"/>
      <c r="PSO10" s="53"/>
      <c r="PSP10" s="53"/>
      <c r="PSQ10" s="53"/>
      <c r="PSR10" s="53"/>
      <c r="PSS10" s="53"/>
      <c r="PST10" s="53"/>
      <c r="PSU10" s="53"/>
      <c r="PSV10" s="53"/>
      <c r="PSW10" s="53"/>
      <c r="PSX10" s="53"/>
      <c r="PSY10" s="53"/>
      <c r="PSZ10" s="53"/>
      <c r="PTA10" s="53"/>
      <c r="PTB10" s="53"/>
      <c r="PTC10" s="53"/>
      <c r="PTD10" s="53"/>
      <c r="PTE10" s="53"/>
      <c r="PTF10" s="53"/>
      <c r="PTG10" s="53"/>
      <c r="PTH10" s="53"/>
      <c r="PTI10" s="53"/>
      <c r="PTJ10" s="53"/>
      <c r="PTK10" s="53"/>
      <c r="PTL10" s="53"/>
      <c r="PTM10" s="53"/>
      <c r="PTN10" s="53"/>
      <c r="PTO10" s="53"/>
      <c r="PTP10" s="53"/>
      <c r="PTQ10" s="53"/>
      <c r="PTR10" s="53"/>
      <c r="PTS10" s="53"/>
      <c r="PTT10" s="53"/>
      <c r="PTU10" s="53"/>
      <c r="PTV10" s="53"/>
      <c r="PTW10" s="53"/>
      <c r="PTX10" s="53"/>
      <c r="PTY10" s="53"/>
      <c r="PTZ10" s="53"/>
      <c r="PUA10" s="53"/>
      <c r="PUB10" s="53"/>
      <c r="PUC10" s="53"/>
      <c r="PUD10" s="53"/>
      <c r="PUE10" s="53"/>
      <c r="PUF10" s="53"/>
      <c r="PUG10" s="53"/>
      <c r="PUH10" s="53"/>
      <c r="PUI10" s="53"/>
      <c r="PUJ10" s="53"/>
      <c r="PUK10" s="53"/>
      <c r="PUL10" s="53"/>
      <c r="PUM10" s="53"/>
      <c r="PUN10" s="53"/>
      <c r="PUO10" s="53"/>
      <c r="PUP10" s="53"/>
      <c r="PUQ10" s="53"/>
      <c r="PUR10" s="53"/>
      <c r="PUS10" s="53"/>
      <c r="PUT10" s="53"/>
      <c r="PUU10" s="53"/>
      <c r="PUV10" s="53"/>
      <c r="PUW10" s="53"/>
      <c r="PUX10" s="53"/>
      <c r="PUY10" s="53"/>
      <c r="PUZ10" s="53"/>
      <c r="PVA10" s="53"/>
      <c r="PVB10" s="53"/>
      <c r="PVC10" s="53"/>
      <c r="PVD10" s="53"/>
      <c r="PVE10" s="53"/>
      <c r="PVF10" s="53"/>
      <c r="PVG10" s="53"/>
      <c r="PVH10" s="53"/>
      <c r="PVI10" s="53"/>
      <c r="PVJ10" s="53"/>
      <c r="PVK10" s="53"/>
      <c r="PVL10" s="53"/>
      <c r="PVM10" s="53"/>
      <c r="PVN10" s="53"/>
      <c r="PVO10" s="53"/>
      <c r="PVP10" s="53"/>
      <c r="PVQ10" s="53"/>
      <c r="PVR10" s="53"/>
      <c r="PVS10" s="53"/>
      <c r="PVT10" s="53"/>
      <c r="PVU10" s="53"/>
      <c r="PVV10" s="53"/>
      <c r="PVW10" s="53"/>
      <c r="PVX10" s="53"/>
      <c r="PVY10" s="53"/>
      <c r="PVZ10" s="53"/>
      <c r="PWA10" s="53"/>
      <c r="PWB10" s="53"/>
      <c r="PWC10" s="53"/>
      <c r="PWD10" s="53"/>
      <c r="PWE10" s="53"/>
      <c r="PWF10" s="53"/>
      <c r="PWG10" s="53"/>
      <c r="PWH10" s="53"/>
      <c r="PWI10" s="53"/>
      <c r="PWJ10" s="53"/>
      <c r="PWK10" s="53"/>
      <c r="PWL10" s="53"/>
      <c r="PWM10" s="53"/>
      <c r="PWN10" s="53"/>
      <c r="PWO10" s="53"/>
      <c r="PWP10" s="53"/>
      <c r="PWQ10" s="53"/>
      <c r="PWR10" s="53"/>
      <c r="PWS10" s="53"/>
      <c r="PWT10" s="53"/>
      <c r="PWU10" s="53"/>
      <c r="PWV10" s="53"/>
      <c r="PWW10" s="53"/>
      <c r="PWX10" s="53"/>
      <c r="PWY10" s="53"/>
      <c r="PWZ10" s="53"/>
      <c r="PXA10" s="53"/>
      <c r="PXB10" s="53"/>
      <c r="PXC10" s="53"/>
      <c r="PXD10" s="53"/>
      <c r="PXE10" s="53"/>
      <c r="PXF10" s="53"/>
      <c r="PXG10" s="53"/>
      <c r="PXH10" s="53"/>
      <c r="PXI10" s="53"/>
      <c r="PXJ10" s="53"/>
      <c r="PXK10" s="53"/>
      <c r="PXL10" s="53"/>
      <c r="PXM10" s="53"/>
      <c r="PXN10" s="53"/>
      <c r="PXO10" s="53"/>
      <c r="PXP10" s="53"/>
      <c r="PXQ10" s="53"/>
      <c r="PXR10" s="53"/>
      <c r="PXS10" s="53"/>
      <c r="PXT10" s="53"/>
      <c r="PXU10" s="53"/>
      <c r="PXV10" s="53"/>
      <c r="PXW10" s="53"/>
      <c r="PXX10" s="53"/>
      <c r="PXY10" s="53"/>
      <c r="PXZ10" s="53"/>
      <c r="PYA10" s="53"/>
      <c r="PYB10" s="53"/>
      <c r="PYC10" s="53"/>
      <c r="PYD10" s="53"/>
      <c r="PYE10" s="53"/>
      <c r="PYF10" s="53"/>
      <c r="PYG10" s="53"/>
      <c r="PYH10" s="53"/>
      <c r="PYI10" s="53"/>
      <c r="PYJ10" s="53"/>
      <c r="PYK10" s="53"/>
      <c r="PYL10" s="53"/>
      <c r="PYM10" s="53"/>
      <c r="PYN10" s="53"/>
      <c r="PYO10" s="53"/>
      <c r="PYP10" s="53"/>
      <c r="PYQ10" s="53"/>
      <c r="PYR10" s="53"/>
      <c r="PYS10" s="53"/>
      <c r="PYT10" s="53"/>
      <c r="PYU10" s="53"/>
      <c r="PYV10" s="53"/>
      <c r="PYW10" s="53"/>
      <c r="PYX10" s="53"/>
      <c r="PYY10" s="53"/>
      <c r="PYZ10" s="53"/>
      <c r="PZA10" s="53"/>
      <c r="PZB10" s="53"/>
      <c r="PZC10" s="53"/>
      <c r="PZD10" s="53"/>
      <c r="PZE10" s="53"/>
      <c r="PZF10" s="53"/>
      <c r="PZG10" s="53"/>
      <c r="PZH10" s="53"/>
      <c r="PZI10" s="53"/>
      <c r="PZJ10" s="53"/>
      <c r="PZK10" s="53"/>
      <c r="PZL10" s="53"/>
      <c r="PZM10" s="53"/>
      <c r="PZN10" s="53"/>
      <c r="PZO10" s="53"/>
      <c r="PZP10" s="53"/>
      <c r="PZQ10" s="53"/>
      <c r="PZR10" s="53"/>
      <c r="PZS10" s="53"/>
      <c r="PZT10" s="53"/>
      <c r="PZU10" s="53"/>
      <c r="PZV10" s="53"/>
      <c r="PZW10" s="53"/>
      <c r="PZX10" s="53"/>
      <c r="PZY10" s="53"/>
      <c r="PZZ10" s="53"/>
      <c r="QAA10" s="53"/>
      <c r="QAB10" s="53"/>
      <c r="QAC10" s="53"/>
      <c r="QAD10" s="53"/>
      <c r="QAE10" s="53"/>
      <c r="QAF10" s="53"/>
      <c r="QAG10" s="53"/>
      <c r="QAH10" s="53"/>
      <c r="QAI10" s="53"/>
      <c r="QAJ10" s="53"/>
      <c r="QAK10" s="53"/>
      <c r="QAL10" s="53"/>
      <c r="QAM10" s="53"/>
      <c r="QAN10" s="53"/>
      <c r="QAO10" s="53"/>
      <c r="QAP10" s="53"/>
      <c r="QAQ10" s="53"/>
      <c r="QAR10" s="53"/>
      <c r="QAS10" s="53"/>
      <c r="QAT10" s="53"/>
      <c r="QAU10" s="53"/>
      <c r="QAV10" s="53"/>
      <c r="QAW10" s="53"/>
      <c r="QAX10" s="53"/>
      <c r="QAY10" s="53"/>
      <c r="QAZ10" s="53"/>
      <c r="QBA10" s="53"/>
      <c r="QBB10" s="53"/>
      <c r="QBC10" s="53"/>
      <c r="QBD10" s="53"/>
      <c r="QBE10" s="53"/>
      <c r="QBF10" s="53"/>
      <c r="QBG10" s="53"/>
      <c r="QBH10" s="53"/>
      <c r="QBI10" s="53"/>
      <c r="QBJ10" s="53"/>
      <c r="QBK10" s="53"/>
      <c r="QBL10" s="53"/>
      <c r="QBM10" s="53"/>
      <c r="QBN10" s="53"/>
      <c r="QBO10" s="53"/>
      <c r="QBP10" s="53"/>
      <c r="QBQ10" s="53"/>
      <c r="QBR10" s="53"/>
      <c r="QBS10" s="53"/>
      <c r="QBT10" s="53"/>
      <c r="QBU10" s="53"/>
      <c r="QBV10" s="53"/>
      <c r="QBW10" s="53"/>
      <c r="QBX10" s="53"/>
      <c r="QBY10" s="53"/>
      <c r="QBZ10" s="53"/>
      <c r="QCA10" s="53"/>
      <c r="QCB10" s="53"/>
      <c r="QCC10" s="53"/>
      <c r="QCD10" s="53"/>
      <c r="QCE10" s="53"/>
      <c r="QCF10" s="53"/>
      <c r="QCG10" s="53"/>
      <c r="QCH10" s="53"/>
      <c r="QCI10" s="53"/>
      <c r="QCJ10" s="53"/>
      <c r="QCK10" s="53"/>
      <c r="QCL10" s="53"/>
      <c r="QCM10" s="53"/>
      <c r="QCN10" s="53"/>
      <c r="QCO10" s="53"/>
      <c r="QCP10" s="53"/>
      <c r="QCQ10" s="53"/>
      <c r="QCR10" s="53"/>
      <c r="QCS10" s="53"/>
      <c r="QCT10" s="53"/>
      <c r="QCU10" s="53"/>
      <c r="QCV10" s="53"/>
      <c r="QCW10" s="53"/>
      <c r="QCX10" s="53"/>
      <c r="QCY10" s="53"/>
      <c r="QCZ10" s="53"/>
      <c r="QDA10" s="53"/>
      <c r="QDB10" s="53"/>
      <c r="QDC10" s="53"/>
      <c r="QDD10" s="53"/>
      <c r="QDE10" s="53"/>
      <c r="QDF10" s="53"/>
      <c r="QDG10" s="53"/>
      <c r="QDH10" s="53"/>
      <c r="QDI10" s="53"/>
      <c r="QDJ10" s="53"/>
      <c r="QDK10" s="53"/>
      <c r="QDL10" s="53"/>
      <c r="QDM10" s="53"/>
      <c r="QDN10" s="53"/>
      <c r="QDO10" s="53"/>
      <c r="QDP10" s="53"/>
      <c r="QDQ10" s="53"/>
      <c r="QDR10" s="53"/>
      <c r="QDS10" s="53"/>
      <c r="QDT10" s="53"/>
      <c r="QDU10" s="53"/>
      <c r="QDV10" s="53"/>
      <c r="QDW10" s="53"/>
      <c r="QDX10" s="53"/>
      <c r="QDY10" s="53"/>
      <c r="QDZ10" s="53"/>
      <c r="QEA10" s="53"/>
      <c r="QEB10" s="53"/>
      <c r="QEC10" s="53"/>
      <c r="QED10" s="53"/>
      <c r="QEE10" s="53"/>
      <c r="QEF10" s="53"/>
      <c r="QEG10" s="53"/>
      <c r="QEH10" s="53"/>
      <c r="QEI10" s="53"/>
      <c r="QEJ10" s="53"/>
      <c r="QEK10" s="53"/>
      <c r="QEL10" s="53"/>
      <c r="QEM10" s="53"/>
      <c r="QEN10" s="53"/>
      <c r="QEO10" s="53"/>
      <c r="QEP10" s="53"/>
      <c r="QEQ10" s="53"/>
      <c r="QER10" s="53"/>
      <c r="QES10" s="53"/>
      <c r="QET10" s="53"/>
      <c r="QEU10" s="53"/>
      <c r="QEV10" s="53"/>
      <c r="QEW10" s="53"/>
      <c r="QEX10" s="53"/>
      <c r="QEY10" s="53"/>
      <c r="QEZ10" s="53"/>
      <c r="QFA10" s="53"/>
      <c r="QFB10" s="53"/>
      <c r="QFC10" s="53"/>
      <c r="QFD10" s="53"/>
      <c r="QFE10" s="53"/>
      <c r="QFF10" s="53"/>
      <c r="QFG10" s="53"/>
      <c r="QFH10" s="53"/>
      <c r="QFI10" s="53"/>
      <c r="QFJ10" s="53"/>
      <c r="QFK10" s="53"/>
      <c r="QFL10" s="53"/>
      <c r="QFM10" s="53"/>
      <c r="QFN10" s="53"/>
      <c r="QFO10" s="53"/>
      <c r="QFP10" s="53"/>
      <c r="QFQ10" s="53"/>
      <c r="QFR10" s="53"/>
      <c r="QFS10" s="53"/>
      <c r="QFT10" s="53"/>
      <c r="QFU10" s="53"/>
      <c r="QFV10" s="53"/>
      <c r="QFW10" s="53"/>
      <c r="QFX10" s="53"/>
      <c r="QFY10" s="53"/>
      <c r="QFZ10" s="53"/>
      <c r="QGA10" s="53"/>
      <c r="QGB10" s="53"/>
      <c r="QGC10" s="53"/>
      <c r="QGD10" s="53"/>
      <c r="QGE10" s="53"/>
      <c r="QGF10" s="53"/>
      <c r="QGG10" s="53"/>
      <c r="QGH10" s="53"/>
      <c r="QGI10" s="53"/>
      <c r="QGJ10" s="53"/>
      <c r="QGK10" s="53"/>
      <c r="QGL10" s="53"/>
      <c r="QGM10" s="53"/>
      <c r="QGN10" s="53"/>
      <c r="QGO10" s="53"/>
      <c r="QGP10" s="53"/>
      <c r="QGQ10" s="53"/>
      <c r="QGR10" s="53"/>
      <c r="QGS10" s="53"/>
      <c r="QGT10" s="53"/>
      <c r="QGU10" s="53"/>
      <c r="QGV10" s="53"/>
      <c r="QGW10" s="53"/>
      <c r="QGX10" s="53"/>
      <c r="QGY10" s="53"/>
      <c r="QGZ10" s="53"/>
      <c r="QHA10" s="53"/>
      <c r="QHB10" s="53"/>
      <c r="QHC10" s="53"/>
      <c r="QHD10" s="53"/>
      <c r="QHE10" s="53"/>
      <c r="QHF10" s="53"/>
      <c r="QHG10" s="53"/>
      <c r="QHH10" s="53"/>
      <c r="QHI10" s="53"/>
      <c r="QHJ10" s="53"/>
      <c r="QHK10" s="53"/>
      <c r="QHL10" s="53"/>
      <c r="QHM10" s="53"/>
      <c r="QHN10" s="53"/>
      <c r="QHO10" s="53"/>
      <c r="QHP10" s="53"/>
      <c r="QHQ10" s="53"/>
      <c r="QHR10" s="53"/>
      <c r="QHS10" s="53"/>
      <c r="QHT10" s="53"/>
      <c r="QHU10" s="53"/>
      <c r="QHV10" s="53"/>
      <c r="QHW10" s="53"/>
      <c r="QHX10" s="53"/>
      <c r="QHY10" s="53"/>
      <c r="QHZ10" s="53"/>
      <c r="QIA10" s="53"/>
      <c r="QIB10" s="53"/>
      <c r="QIC10" s="53"/>
      <c r="QID10" s="53"/>
      <c r="QIE10" s="53"/>
      <c r="QIF10" s="53"/>
      <c r="QIG10" s="53"/>
      <c r="QIH10" s="53"/>
      <c r="QII10" s="53"/>
      <c r="QIJ10" s="53"/>
      <c r="QIK10" s="53"/>
      <c r="QIL10" s="53"/>
      <c r="QIM10" s="53"/>
      <c r="QIN10" s="53"/>
      <c r="QIO10" s="53"/>
      <c r="QIP10" s="53"/>
      <c r="QIQ10" s="53"/>
      <c r="QIR10" s="53"/>
      <c r="QIS10" s="53"/>
      <c r="QIT10" s="53"/>
      <c r="QIU10" s="53"/>
      <c r="QIV10" s="53"/>
      <c r="QIW10" s="53"/>
      <c r="QIX10" s="53"/>
      <c r="QIY10" s="53"/>
      <c r="QIZ10" s="53"/>
      <c r="QJA10" s="53"/>
      <c r="QJB10" s="53"/>
      <c r="QJC10" s="53"/>
      <c r="QJD10" s="53"/>
      <c r="QJE10" s="53"/>
      <c r="QJF10" s="53"/>
      <c r="QJG10" s="53"/>
      <c r="QJH10" s="53"/>
      <c r="QJI10" s="53"/>
      <c r="QJJ10" s="53"/>
      <c r="QJK10" s="53"/>
      <c r="QJL10" s="53"/>
      <c r="QJM10" s="53"/>
      <c r="QJN10" s="53"/>
      <c r="QJO10" s="53"/>
      <c r="QJP10" s="53"/>
      <c r="QJQ10" s="53"/>
      <c r="QJR10" s="53"/>
      <c r="QJS10" s="53"/>
      <c r="QJT10" s="53"/>
      <c r="QJU10" s="53"/>
      <c r="QJV10" s="53"/>
      <c r="QJW10" s="53"/>
      <c r="QJX10" s="53"/>
      <c r="QJY10" s="53"/>
      <c r="QJZ10" s="53"/>
      <c r="QKA10" s="53"/>
      <c r="QKB10" s="53"/>
      <c r="QKC10" s="53"/>
      <c r="QKD10" s="53"/>
      <c r="QKE10" s="53"/>
      <c r="QKF10" s="53"/>
      <c r="QKG10" s="53"/>
      <c r="QKH10" s="53"/>
      <c r="QKI10" s="53"/>
      <c r="QKJ10" s="53"/>
      <c r="QKK10" s="53"/>
      <c r="QKL10" s="53"/>
      <c r="QKM10" s="53"/>
      <c r="QKN10" s="53"/>
      <c r="QKO10" s="53"/>
      <c r="QKP10" s="53"/>
      <c r="QKQ10" s="53"/>
      <c r="QKR10" s="53"/>
      <c r="QKS10" s="53"/>
      <c r="QKT10" s="53"/>
      <c r="QKU10" s="53"/>
      <c r="QKV10" s="53"/>
      <c r="QKW10" s="53"/>
      <c r="QKX10" s="53"/>
      <c r="QKY10" s="53"/>
      <c r="QKZ10" s="53"/>
      <c r="QLA10" s="53"/>
      <c r="QLB10" s="53"/>
      <c r="QLC10" s="53"/>
      <c r="QLD10" s="53"/>
      <c r="QLE10" s="53"/>
      <c r="QLF10" s="53"/>
      <c r="QLG10" s="53"/>
      <c r="QLH10" s="53"/>
      <c r="QLI10" s="53"/>
      <c r="QLJ10" s="53"/>
      <c r="QLK10" s="53"/>
      <c r="QLL10" s="53"/>
      <c r="QLM10" s="53"/>
      <c r="QLN10" s="53"/>
      <c r="QLO10" s="53"/>
      <c r="QLP10" s="53"/>
      <c r="QLQ10" s="53"/>
      <c r="QLR10" s="53"/>
      <c r="QLS10" s="53"/>
      <c r="QLT10" s="53"/>
      <c r="QLU10" s="53"/>
      <c r="QLV10" s="53"/>
      <c r="QLW10" s="53"/>
      <c r="QLX10" s="53"/>
      <c r="QLY10" s="53"/>
      <c r="QLZ10" s="53"/>
      <c r="QMA10" s="53"/>
      <c r="QMB10" s="53"/>
      <c r="QMC10" s="53"/>
      <c r="QMD10" s="53"/>
      <c r="QME10" s="53"/>
      <c r="QMF10" s="53"/>
      <c r="QMG10" s="53"/>
      <c r="QMH10" s="53"/>
      <c r="QMI10" s="53"/>
      <c r="QMJ10" s="53"/>
      <c r="QMK10" s="53"/>
      <c r="QML10" s="53"/>
      <c r="QMM10" s="53"/>
      <c r="QMN10" s="53"/>
      <c r="QMO10" s="53"/>
      <c r="QMP10" s="53"/>
      <c r="QMQ10" s="53"/>
      <c r="QMR10" s="53"/>
      <c r="QMS10" s="53"/>
      <c r="QMT10" s="53"/>
      <c r="QMU10" s="53"/>
      <c r="QMV10" s="53"/>
      <c r="QMW10" s="53"/>
      <c r="QMX10" s="53"/>
      <c r="QMY10" s="53"/>
      <c r="QMZ10" s="53"/>
      <c r="QNA10" s="53"/>
      <c r="QNB10" s="53"/>
      <c r="QNC10" s="53"/>
      <c r="QND10" s="53"/>
      <c r="QNE10" s="53"/>
      <c r="QNF10" s="53"/>
      <c r="QNG10" s="53"/>
      <c r="QNH10" s="53"/>
      <c r="QNI10" s="53"/>
      <c r="QNJ10" s="53"/>
      <c r="QNK10" s="53"/>
      <c r="QNL10" s="53"/>
      <c r="QNM10" s="53"/>
      <c r="QNN10" s="53"/>
      <c r="QNO10" s="53"/>
      <c r="QNP10" s="53"/>
      <c r="QNQ10" s="53"/>
      <c r="QNR10" s="53"/>
      <c r="QNS10" s="53"/>
      <c r="QNT10" s="53"/>
      <c r="QNU10" s="53"/>
      <c r="QNV10" s="53"/>
      <c r="QNW10" s="53"/>
      <c r="QNX10" s="53"/>
      <c r="QNY10" s="53"/>
      <c r="QNZ10" s="53"/>
      <c r="QOA10" s="53"/>
      <c r="QOB10" s="53"/>
      <c r="QOC10" s="53"/>
      <c r="QOD10" s="53"/>
      <c r="QOE10" s="53"/>
      <c r="QOF10" s="53"/>
      <c r="QOG10" s="53"/>
      <c r="QOH10" s="53"/>
      <c r="QOI10" s="53"/>
      <c r="QOJ10" s="53"/>
      <c r="QOK10" s="53"/>
      <c r="QOL10" s="53"/>
      <c r="QOM10" s="53"/>
      <c r="QON10" s="53"/>
      <c r="QOO10" s="53"/>
      <c r="QOP10" s="53"/>
      <c r="QOQ10" s="53"/>
      <c r="QOR10" s="53"/>
      <c r="QOS10" s="53"/>
      <c r="QOT10" s="53"/>
      <c r="QOU10" s="53"/>
      <c r="QOV10" s="53"/>
      <c r="QOW10" s="53"/>
      <c r="QOX10" s="53"/>
      <c r="QOY10" s="53"/>
      <c r="QOZ10" s="53"/>
      <c r="QPA10" s="53"/>
      <c r="QPB10" s="53"/>
      <c r="QPC10" s="53"/>
      <c r="QPD10" s="53"/>
      <c r="QPE10" s="53"/>
      <c r="QPF10" s="53"/>
      <c r="QPG10" s="53"/>
      <c r="QPH10" s="53"/>
      <c r="QPI10" s="53"/>
      <c r="QPJ10" s="53"/>
      <c r="QPK10" s="53"/>
      <c r="QPL10" s="53"/>
      <c r="QPM10" s="53"/>
      <c r="QPN10" s="53"/>
      <c r="QPO10" s="53"/>
      <c r="QPP10" s="53"/>
      <c r="QPQ10" s="53"/>
      <c r="QPR10" s="53"/>
      <c r="QPS10" s="53"/>
      <c r="QPT10" s="53"/>
      <c r="QPU10" s="53"/>
      <c r="QPV10" s="53"/>
      <c r="QPW10" s="53"/>
      <c r="QPX10" s="53"/>
      <c r="QPY10" s="53"/>
      <c r="QPZ10" s="53"/>
      <c r="QQA10" s="53"/>
      <c r="QQB10" s="53"/>
      <c r="QQC10" s="53"/>
      <c r="QQD10" s="53"/>
      <c r="QQE10" s="53"/>
      <c r="QQF10" s="53"/>
      <c r="QQG10" s="53"/>
      <c r="QQH10" s="53"/>
      <c r="QQI10" s="53"/>
      <c r="QQJ10" s="53"/>
      <c r="QQK10" s="53"/>
      <c r="QQL10" s="53"/>
      <c r="QQM10" s="53"/>
      <c r="QQN10" s="53"/>
      <c r="QQO10" s="53"/>
      <c r="QQP10" s="53"/>
      <c r="QQQ10" s="53"/>
      <c r="QQR10" s="53"/>
      <c r="QQS10" s="53"/>
      <c r="QQT10" s="53"/>
      <c r="QQU10" s="53"/>
      <c r="QQV10" s="53"/>
      <c r="QQW10" s="53"/>
      <c r="QQX10" s="53"/>
      <c r="QQY10" s="53"/>
      <c r="QQZ10" s="53"/>
      <c r="QRA10" s="53"/>
      <c r="QRB10" s="53"/>
      <c r="QRC10" s="53"/>
      <c r="QRD10" s="53"/>
      <c r="QRE10" s="53"/>
      <c r="QRF10" s="53"/>
      <c r="QRG10" s="53"/>
      <c r="QRH10" s="53"/>
      <c r="QRI10" s="53"/>
      <c r="QRJ10" s="53"/>
      <c r="QRK10" s="53"/>
      <c r="QRL10" s="53"/>
      <c r="QRM10" s="53"/>
      <c r="QRN10" s="53"/>
      <c r="QRO10" s="53"/>
      <c r="QRP10" s="53"/>
      <c r="QRQ10" s="53"/>
      <c r="QRR10" s="53"/>
      <c r="QRS10" s="53"/>
      <c r="QRT10" s="53"/>
      <c r="QRU10" s="53"/>
      <c r="QRV10" s="53"/>
      <c r="QRW10" s="53"/>
      <c r="QRX10" s="53"/>
      <c r="QRY10" s="53"/>
      <c r="QRZ10" s="53"/>
      <c r="QSA10" s="53"/>
      <c r="QSB10" s="53"/>
      <c r="QSC10" s="53"/>
      <c r="QSD10" s="53"/>
      <c r="QSE10" s="53"/>
      <c r="QSF10" s="53"/>
      <c r="QSG10" s="53"/>
      <c r="QSH10" s="53"/>
      <c r="QSI10" s="53"/>
      <c r="QSJ10" s="53"/>
      <c r="QSK10" s="53"/>
      <c r="QSL10" s="53"/>
      <c r="QSM10" s="53"/>
      <c r="QSN10" s="53"/>
      <c r="QSO10" s="53"/>
      <c r="QSP10" s="53"/>
      <c r="QSQ10" s="53"/>
      <c r="QSR10" s="53"/>
      <c r="QSS10" s="53"/>
      <c r="QST10" s="53"/>
      <c r="QSU10" s="53"/>
      <c r="QSV10" s="53"/>
      <c r="QSW10" s="53"/>
      <c r="QSX10" s="53"/>
      <c r="QSY10" s="53"/>
      <c r="QSZ10" s="53"/>
      <c r="QTA10" s="53"/>
      <c r="QTB10" s="53"/>
      <c r="QTC10" s="53"/>
      <c r="QTD10" s="53"/>
      <c r="QTE10" s="53"/>
      <c r="QTF10" s="53"/>
      <c r="QTG10" s="53"/>
      <c r="QTH10" s="53"/>
      <c r="QTI10" s="53"/>
      <c r="QTJ10" s="53"/>
      <c r="QTK10" s="53"/>
      <c r="QTL10" s="53"/>
      <c r="QTM10" s="53"/>
      <c r="QTN10" s="53"/>
      <c r="QTO10" s="53"/>
      <c r="QTP10" s="53"/>
      <c r="QTQ10" s="53"/>
      <c r="QTR10" s="53"/>
      <c r="QTS10" s="53"/>
      <c r="QTT10" s="53"/>
      <c r="QTU10" s="53"/>
      <c r="QTV10" s="53"/>
      <c r="QTW10" s="53"/>
      <c r="QTX10" s="53"/>
      <c r="QTY10" s="53"/>
      <c r="QTZ10" s="53"/>
      <c r="QUA10" s="53"/>
      <c r="QUB10" s="53"/>
      <c r="QUC10" s="53"/>
      <c r="QUD10" s="53"/>
      <c r="QUE10" s="53"/>
      <c r="QUF10" s="53"/>
      <c r="QUG10" s="53"/>
      <c r="QUH10" s="53"/>
      <c r="QUI10" s="53"/>
      <c r="QUJ10" s="53"/>
      <c r="QUK10" s="53"/>
      <c r="QUL10" s="53"/>
      <c r="QUM10" s="53"/>
      <c r="QUN10" s="53"/>
      <c r="QUO10" s="53"/>
      <c r="QUP10" s="53"/>
      <c r="QUQ10" s="53"/>
      <c r="QUR10" s="53"/>
      <c r="QUS10" s="53"/>
      <c r="QUT10" s="53"/>
      <c r="QUU10" s="53"/>
      <c r="QUV10" s="53"/>
      <c r="QUW10" s="53"/>
      <c r="QUX10" s="53"/>
      <c r="QUY10" s="53"/>
      <c r="QUZ10" s="53"/>
      <c r="QVA10" s="53"/>
      <c r="QVB10" s="53"/>
      <c r="QVC10" s="53"/>
      <c r="QVD10" s="53"/>
      <c r="QVE10" s="53"/>
      <c r="QVF10" s="53"/>
      <c r="QVG10" s="53"/>
      <c r="QVH10" s="53"/>
      <c r="QVI10" s="53"/>
      <c r="QVJ10" s="53"/>
      <c r="QVK10" s="53"/>
      <c r="QVL10" s="53"/>
      <c r="QVM10" s="53"/>
      <c r="QVN10" s="53"/>
      <c r="QVO10" s="53"/>
      <c r="QVP10" s="53"/>
      <c r="QVQ10" s="53"/>
      <c r="QVR10" s="53"/>
      <c r="QVS10" s="53"/>
      <c r="QVT10" s="53"/>
      <c r="QVU10" s="53"/>
      <c r="QVV10" s="53"/>
      <c r="QVW10" s="53"/>
      <c r="QVX10" s="53"/>
      <c r="QVY10" s="53"/>
      <c r="QVZ10" s="53"/>
      <c r="QWA10" s="53"/>
      <c r="QWB10" s="53"/>
      <c r="QWC10" s="53"/>
      <c r="QWD10" s="53"/>
      <c r="QWE10" s="53"/>
      <c r="QWF10" s="53"/>
      <c r="QWG10" s="53"/>
      <c r="QWH10" s="53"/>
      <c r="QWI10" s="53"/>
      <c r="QWJ10" s="53"/>
      <c r="QWK10" s="53"/>
      <c r="QWL10" s="53"/>
      <c r="QWM10" s="53"/>
      <c r="QWN10" s="53"/>
      <c r="QWO10" s="53"/>
      <c r="QWP10" s="53"/>
      <c r="QWQ10" s="53"/>
      <c r="QWR10" s="53"/>
      <c r="QWS10" s="53"/>
      <c r="QWT10" s="53"/>
      <c r="QWU10" s="53"/>
      <c r="QWV10" s="53"/>
      <c r="QWW10" s="53"/>
      <c r="QWX10" s="53"/>
      <c r="QWY10" s="53"/>
      <c r="QWZ10" s="53"/>
      <c r="QXA10" s="53"/>
      <c r="QXB10" s="53"/>
      <c r="QXC10" s="53"/>
      <c r="QXD10" s="53"/>
      <c r="QXE10" s="53"/>
      <c r="QXF10" s="53"/>
      <c r="QXG10" s="53"/>
      <c r="QXH10" s="53"/>
      <c r="QXI10" s="53"/>
      <c r="QXJ10" s="53"/>
      <c r="QXK10" s="53"/>
      <c r="QXL10" s="53"/>
      <c r="QXM10" s="53"/>
      <c r="QXN10" s="53"/>
      <c r="QXO10" s="53"/>
      <c r="QXP10" s="53"/>
      <c r="QXQ10" s="53"/>
      <c r="QXR10" s="53"/>
      <c r="QXS10" s="53"/>
      <c r="QXT10" s="53"/>
      <c r="QXU10" s="53"/>
      <c r="QXV10" s="53"/>
      <c r="QXW10" s="53"/>
      <c r="QXX10" s="53"/>
      <c r="QXY10" s="53"/>
      <c r="QXZ10" s="53"/>
      <c r="QYA10" s="53"/>
      <c r="QYB10" s="53"/>
      <c r="QYC10" s="53"/>
      <c r="QYD10" s="53"/>
      <c r="QYE10" s="53"/>
      <c r="QYF10" s="53"/>
      <c r="QYG10" s="53"/>
      <c r="QYH10" s="53"/>
      <c r="QYI10" s="53"/>
      <c r="QYJ10" s="53"/>
      <c r="QYK10" s="53"/>
      <c r="QYL10" s="53"/>
      <c r="QYM10" s="53"/>
      <c r="QYN10" s="53"/>
      <c r="QYO10" s="53"/>
      <c r="QYP10" s="53"/>
      <c r="QYQ10" s="53"/>
      <c r="QYR10" s="53"/>
      <c r="QYS10" s="53"/>
      <c r="QYT10" s="53"/>
      <c r="QYU10" s="53"/>
      <c r="QYV10" s="53"/>
      <c r="QYW10" s="53"/>
      <c r="QYX10" s="53"/>
      <c r="QYY10" s="53"/>
      <c r="QYZ10" s="53"/>
      <c r="QZA10" s="53"/>
      <c r="QZB10" s="53"/>
      <c r="QZC10" s="53"/>
      <c r="QZD10" s="53"/>
      <c r="QZE10" s="53"/>
      <c r="QZF10" s="53"/>
      <c r="QZG10" s="53"/>
      <c r="QZH10" s="53"/>
      <c r="QZI10" s="53"/>
      <c r="QZJ10" s="53"/>
      <c r="QZK10" s="53"/>
      <c r="QZL10" s="53"/>
      <c r="QZM10" s="53"/>
      <c r="QZN10" s="53"/>
      <c r="QZO10" s="53"/>
      <c r="QZP10" s="53"/>
      <c r="QZQ10" s="53"/>
      <c r="QZR10" s="53"/>
      <c r="QZS10" s="53"/>
      <c r="QZT10" s="53"/>
      <c r="QZU10" s="53"/>
      <c r="QZV10" s="53"/>
      <c r="QZW10" s="53"/>
      <c r="QZX10" s="53"/>
      <c r="QZY10" s="53"/>
      <c r="QZZ10" s="53"/>
      <c r="RAA10" s="53"/>
      <c r="RAB10" s="53"/>
      <c r="RAC10" s="53"/>
      <c r="RAD10" s="53"/>
      <c r="RAE10" s="53"/>
      <c r="RAF10" s="53"/>
      <c r="RAG10" s="53"/>
      <c r="RAH10" s="53"/>
      <c r="RAI10" s="53"/>
      <c r="RAJ10" s="53"/>
      <c r="RAK10" s="53"/>
      <c r="RAL10" s="53"/>
      <c r="RAM10" s="53"/>
      <c r="RAN10" s="53"/>
      <c r="RAO10" s="53"/>
      <c r="RAP10" s="53"/>
      <c r="RAQ10" s="53"/>
      <c r="RAR10" s="53"/>
      <c r="RAS10" s="53"/>
      <c r="RAT10" s="53"/>
      <c r="RAU10" s="53"/>
      <c r="RAV10" s="53"/>
      <c r="RAW10" s="53"/>
      <c r="RAX10" s="53"/>
      <c r="RAY10" s="53"/>
      <c r="RAZ10" s="53"/>
      <c r="RBA10" s="53"/>
      <c r="RBB10" s="53"/>
      <c r="RBC10" s="53"/>
      <c r="RBD10" s="53"/>
      <c r="RBE10" s="53"/>
      <c r="RBF10" s="53"/>
      <c r="RBG10" s="53"/>
      <c r="RBH10" s="53"/>
      <c r="RBI10" s="53"/>
      <c r="RBJ10" s="53"/>
      <c r="RBK10" s="53"/>
      <c r="RBL10" s="53"/>
      <c r="RBM10" s="53"/>
      <c r="RBN10" s="53"/>
      <c r="RBO10" s="53"/>
      <c r="RBP10" s="53"/>
      <c r="RBQ10" s="53"/>
      <c r="RBR10" s="53"/>
      <c r="RBS10" s="53"/>
      <c r="RBT10" s="53"/>
      <c r="RBU10" s="53"/>
      <c r="RBV10" s="53"/>
      <c r="RBW10" s="53"/>
      <c r="RBX10" s="53"/>
      <c r="RBY10" s="53"/>
      <c r="RBZ10" s="53"/>
      <c r="RCA10" s="53"/>
      <c r="RCB10" s="53"/>
      <c r="RCC10" s="53"/>
      <c r="RCD10" s="53"/>
      <c r="RCE10" s="53"/>
      <c r="RCF10" s="53"/>
      <c r="RCG10" s="53"/>
      <c r="RCH10" s="53"/>
      <c r="RCI10" s="53"/>
      <c r="RCJ10" s="53"/>
      <c r="RCK10" s="53"/>
      <c r="RCL10" s="53"/>
      <c r="RCM10" s="53"/>
      <c r="RCN10" s="53"/>
      <c r="RCO10" s="53"/>
      <c r="RCP10" s="53"/>
      <c r="RCQ10" s="53"/>
      <c r="RCR10" s="53"/>
      <c r="RCS10" s="53"/>
      <c r="RCT10" s="53"/>
      <c r="RCU10" s="53"/>
      <c r="RCV10" s="53"/>
      <c r="RCW10" s="53"/>
      <c r="RCX10" s="53"/>
      <c r="RCY10" s="53"/>
      <c r="RCZ10" s="53"/>
      <c r="RDA10" s="53"/>
      <c r="RDB10" s="53"/>
      <c r="RDC10" s="53"/>
      <c r="RDD10" s="53"/>
      <c r="RDE10" s="53"/>
      <c r="RDF10" s="53"/>
      <c r="RDG10" s="53"/>
      <c r="RDH10" s="53"/>
      <c r="RDI10" s="53"/>
      <c r="RDJ10" s="53"/>
      <c r="RDK10" s="53"/>
      <c r="RDL10" s="53"/>
      <c r="RDM10" s="53"/>
      <c r="RDN10" s="53"/>
      <c r="RDO10" s="53"/>
      <c r="RDP10" s="53"/>
      <c r="RDQ10" s="53"/>
      <c r="RDR10" s="53"/>
      <c r="RDS10" s="53"/>
      <c r="RDT10" s="53"/>
      <c r="RDU10" s="53"/>
      <c r="RDV10" s="53"/>
      <c r="RDW10" s="53"/>
      <c r="RDX10" s="53"/>
      <c r="RDY10" s="53"/>
      <c r="RDZ10" s="53"/>
      <c r="REA10" s="53"/>
      <c r="REB10" s="53"/>
      <c r="REC10" s="53"/>
      <c r="RED10" s="53"/>
      <c r="REE10" s="53"/>
      <c r="REF10" s="53"/>
      <c r="REG10" s="53"/>
      <c r="REH10" s="53"/>
      <c r="REI10" s="53"/>
      <c r="REJ10" s="53"/>
      <c r="REK10" s="53"/>
      <c r="REL10" s="53"/>
      <c r="REM10" s="53"/>
      <c r="REN10" s="53"/>
      <c r="REO10" s="53"/>
      <c r="REP10" s="53"/>
      <c r="REQ10" s="53"/>
      <c r="RER10" s="53"/>
      <c r="RES10" s="53"/>
      <c r="RET10" s="53"/>
      <c r="REU10" s="53"/>
      <c r="REV10" s="53"/>
      <c r="REW10" s="53"/>
      <c r="REX10" s="53"/>
      <c r="REY10" s="53"/>
      <c r="REZ10" s="53"/>
      <c r="RFA10" s="53"/>
      <c r="RFB10" s="53"/>
      <c r="RFC10" s="53"/>
      <c r="RFD10" s="53"/>
      <c r="RFE10" s="53"/>
      <c r="RFF10" s="53"/>
      <c r="RFG10" s="53"/>
      <c r="RFH10" s="53"/>
      <c r="RFI10" s="53"/>
      <c r="RFJ10" s="53"/>
      <c r="RFK10" s="53"/>
      <c r="RFL10" s="53"/>
      <c r="RFM10" s="53"/>
      <c r="RFN10" s="53"/>
      <c r="RFO10" s="53"/>
      <c r="RFP10" s="53"/>
      <c r="RFQ10" s="53"/>
      <c r="RFR10" s="53"/>
      <c r="RFS10" s="53"/>
      <c r="RFT10" s="53"/>
      <c r="RFU10" s="53"/>
      <c r="RFV10" s="53"/>
      <c r="RFW10" s="53"/>
      <c r="RFX10" s="53"/>
      <c r="RFY10" s="53"/>
      <c r="RFZ10" s="53"/>
      <c r="RGA10" s="53"/>
      <c r="RGB10" s="53"/>
      <c r="RGC10" s="53"/>
      <c r="RGD10" s="53"/>
      <c r="RGE10" s="53"/>
      <c r="RGF10" s="53"/>
      <c r="RGG10" s="53"/>
      <c r="RGH10" s="53"/>
      <c r="RGI10" s="53"/>
      <c r="RGJ10" s="53"/>
      <c r="RGK10" s="53"/>
      <c r="RGL10" s="53"/>
      <c r="RGM10" s="53"/>
      <c r="RGN10" s="53"/>
      <c r="RGO10" s="53"/>
      <c r="RGP10" s="53"/>
      <c r="RGQ10" s="53"/>
      <c r="RGR10" s="53"/>
      <c r="RGS10" s="53"/>
      <c r="RGT10" s="53"/>
      <c r="RGU10" s="53"/>
      <c r="RGV10" s="53"/>
      <c r="RGW10" s="53"/>
      <c r="RGX10" s="53"/>
      <c r="RGY10" s="53"/>
      <c r="RGZ10" s="53"/>
      <c r="RHA10" s="53"/>
      <c r="RHB10" s="53"/>
      <c r="RHC10" s="53"/>
      <c r="RHD10" s="53"/>
      <c r="RHE10" s="53"/>
      <c r="RHF10" s="53"/>
      <c r="RHG10" s="53"/>
      <c r="RHH10" s="53"/>
      <c r="RHI10" s="53"/>
      <c r="RHJ10" s="53"/>
      <c r="RHK10" s="53"/>
      <c r="RHL10" s="53"/>
      <c r="RHM10" s="53"/>
      <c r="RHN10" s="53"/>
      <c r="RHO10" s="53"/>
      <c r="RHP10" s="53"/>
      <c r="RHQ10" s="53"/>
      <c r="RHR10" s="53"/>
      <c r="RHS10" s="53"/>
      <c r="RHT10" s="53"/>
      <c r="RHU10" s="53"/>
      <c r="RHV10" s="53"/>
      <c r="RHW10" s="53"/>
      <c r="RHX10" s="53"/>
      <c r="RHY10" s="53"/>
      <c r="RHZ10" s="53"/>
      <c r="RIA10" s="53"/>
      <c r="RIB10" s="53"/>
      <c r="RIC10" s="53"/>
      <c r="RID10" s="53"/>
      <c r="RIE10" s="53"/>
      <c r="RIF10" s="53"/>
      <c r="RIG10" s="53"/>
      <c r="RIH10" s="53"/>
      <c r="RII10" s="53"/>
      <c r="RIJ10" s="53"/>
      <c r="RIK10" s="53"/>
      <c r="RIL10" s="53"/>
      <c r="RIM10" s="53"/>
      <c r="RIN10" s="53"/>
      <c r="RIO10" s="53"/>
      <c r="RIP10" s="53"/>
      <c r="RIQ10" s="53"/>
      <c r="RIR10" s="53"/>
      <c r="RIS10" s="53"/>
      <c r="RIT10" s="53"/>
      <c r="RIU10" s="53"/>
      <c r="RIV10" s="53"/>
      <c r="RIW10" s="53"/>
      <c r="RIX10" s="53"/>
      <c r="RIY10" s="53"/>
      <c r="RIZ10" s="53"/>
      <c r="RJA10" s="53"/>
      <c r="RJB10" s="53"/>
      <c r="RJC10" s="53"/>
      <c r="RJD10" s="53"/>
      <c r="RJE10" s="53"/>
      <c r="RJF10" s="53"/>
      <c r="RJG10" s="53"/>
      <c r="RJH10" s="53"/>
      <c r="RJI10" s="53"/>
      <c r="RJJ10" s="53"/>
      <c r="RJK10" s="53"/>
      <c r="RJL10" s="53"/>
      <c r="RJM10" s="53"/>
      <c r="RJN10" s="53"/>
      <c r="RJO10" s="53"/>
      <c r="RJP10" s="53"/>
      <c r="RJQ10" s="53"/>
      <c r="RJR10" s="53"/>
      <c r="RJS10" s="53"/>
      <c r="RJT10" s="53"/>
      <c r="RJU10" s="53"/>
      <c r="RJV10" s="53"/>
      <c r="RJW10" s="53"/>
      <c r="RJX10" s="53"/>
      <c r="RJY10" s="53"/>
      <c r="RJZ10" s="53"/>
      <c r="RKA10" s="53"/>
      <c r="RKB10" s="53"/>
      <c r="RKC10" s="53"/>
      <c r="RKD10" s="53"/>
      <c r="RKE10" s="53"/>
      <c r="RKF10" s="53"/>
      <c r="RKG10" s="53"/>
      <c r="RKH10" s="53"/>
      <c r="RKI10" s="53"/>
      <c r="RKJ10" s="53"/>
      <c r="RKK10" s="53"/>
      <c r="RKL10" s="53"/>
      <c r="RKM10" s="53"/>
      <c r="RKN10" s="53"/>
      <c r="RKO10" s="53"/>
      <c r="RKP10" s="53"/>
      <c r="RKQ10" s="53"/>
      <c r="RKR10" s="53"/>
      <c r="RKS10" s="53"/>
      <c r="RKT10" s="53"/>
      <c r="RKU10" s="53"/>
      <c r="RKV10" s="53"/>
      <c r="RKW10" s="53"/>
      <c r="RKX10" s="53"/>
      <c r="RKY10" s="53"/>
      <c r="RKZ10" s="53"/>
      <c r="RLA10" s="53"/>
      <c r="RLB10" s="53"/>
      <c r="RLC10" s="53"/>
      <c r="RLD10" s="53"/>
      <c r="RLE10" s="53"/>
      <c r="RLF10" s="53"/>
      <c r="RLG10" s="53"/>
      <c r="RLH10" s="53"/>
      <c r="RLI10" s="53"/>
      <c r="RLJ10" s="53"/>
      <c r="RLK10" s="53"/>
      <c r="RLL10" s="53"/>
      <c r="RLM10" s="53"/>
      <c r="RLN10" s="53"/>
      <c r="RLO10" s="53"/>
      <c r="RLP10" s="53"/>
      <c r="RLQ10" s="53"/>
      <c r="RLR10" s="53"/>
      <c r="RLS10" s="53"/>
      <c r="RLT10" s="53"/>
      <c r="RLU10" s="53"/>
      <c r="RLV10" s="53"/>
      <c r="RLW10" s="53"/>
      <c r="RLX10" s="53"/>
      <c r="RLY10" s="53"/>
      <c r="RLZ10" s="53"/>
      <c r="RMA10" s="53"/>
      <c r="RMB10" s="53"/>
      <c r="RMC10" s="53"/>
      <c r="RMD10" s="53"/>
      <c r="RME10" s="53"/>
      <c r="RMF10" s="53"/>
      <c r="RMG10" s="53"/>
      <c r="RMH10" s="53"/>
      <c r="RMI10" s="53"/>
      <c r="RMJ10" s="53"/>
      <c r="RMK10" s="53"/>
      <c r="RML10" s="53"/>
      <c r="RMM10" s="53"/>
      <c r="RMN10" s="53"/>
      <c r="RMO10" s="53"/>
      <c r="RMP10" s="53"/>
      <c r="RMQ10" s="53"/>
      <c r="RMR10" s="53"/>
      <c r="RMS10" s="53"/>
      <c r="RMT10" s="53"/>
      <c r="RMU10" s="53"/>
      <c r="RMV10" s="53"/>
      <c r="RMW10" s="53"/>
      <c r="RMX10" s="53"/>
      <c r="RMY10" s="53"/>
      <c r="RMZ10" s="53"/>
      <c r="RNA10" s="53"/>
      <c r="RNB10" s="53"/>
      <c r="RNC10" s="53"/>
      <c r="RND10" s="53"/>
      <c r="RNE10" s="53"/>
      <c r="RNF10" s="53"/>
      <c r="RNG10" s="53"/>
      <c r="RNH10" s="53"/>
      <c r="RNI10" s="53"/>
      <c r="RNJ10" s="53"/>
      <c r="RNK10" s="53"/>
      <c r="RNL10" s="53"/>
      <c r="RNM10" s="53"/>
      <c r="RNN10" s="53"/>
      <c r="RNO10" s="53"/>
      <c r="RNP10" s="53"/>
      <c r="RNQ10" s="53"/>
      <c r="RNR10" s="53"/>
      <c r="RNS10" s="53"/>
      <c r="RNT10" s="53"/>
      <c r="RNU10" s="53"/>
      <c r="RNV10" s="53"/>
      <c r="RNW10" s="53"/>
      <c r="RNX10" s="53"/>
      <c r="RNY10" s="53"/>
      <c r="RNZ10" s="53"/>
      <c r="ROA10" s="53"/>
      <c r="ROB10" s="53"/>
      <c r="ROC10" s="53"/>
      <c r="ROD10" s="53"/>
      <c r="ROE10" s="53"/>
      <c r="ROF10" s="53"/>
      <c r="ROG10" s="53"/>
      <c r="ROH10" s="53"/>
      <c r="ROI10" s="53"/>
      <c r="ROJ10" s="53"/>
      <c r="ROK10" s="53"/>
      <c r="ROL10" s="53"/>
      <c r="ROM10" s="53"/>
      <c r="RON10" s="53"/>
      <c r="ROO10" s="53"/>
      <c r="ROP10" s="53"/>
      <c r="ROQ10" s="53"/>
      <c r="ROR10" s="53"/>
      <c r="ROS10" s="53"/>
      <c r="ROT10" s="53"/>
      <c r="ROU10" s="53"/>
      <c r="ROV10" s="53"/>
      <c r="ROW10" s="53"/>
      <c r="ROX10" s="53"/>
      <c r="ROY10" s="53"/>
      <c r="ROZ10" s="53"/>
      <c r="RPA10" s="53"/>
      <c r="RPB10" s="53"/>
      <c r="RPC10" s="53"/>
      <c r="RPD10" s="53"/>
      <c r="RPE10" s="53"/>
      <c r="RPF10" s="53"/>
      <c r="RPG10" s="53"/>
      <c r="RPH10" s="53"/>
      <c r="RPI10" s="53"/>
      <c r="RPJ10" s="53"/>
      <c r="RPK10" s="53"/>
      <c r="RPL10" s="53"/>
      <c r="RPM10" s="53"/>
      <c r="RPN10" s="53"/>
      <c r="RPO10" s="53"/>
      <c r="RPP10" s="53"/>
      <c r="RPQ10" s="53"/>
      <c r="RPR10" s="53"/>
      <c r="RPS10" s="53"/>
      <c r="RPT10" s="53"/>
      <c r="RPU10" s="53"/>
      <c r="RPV10" s="53"/>
      <c r="RPW10" s="53"/>
      <c r="RPX10" s="53"/>
      <c r="RPY10" s="53"/>
      <c r="RPZ10" s="53"/>
      <c r="RQA10" s="53"/>
      <c r="RQB10" s="53"/>
      <c r="RQC10" s="53"/>
      <c r="RQD10" s="53"/>
      <c r="RQE10" s="53"/>
      <c r="RQF10" s="53"/>
      <c r="RQG10" s="53"/>
      <c r="RQH10" s="53"/>
      <c r="RQI10" s="53"/>
      <c r="RQJ10" s="53"/>
      <c r="RQK10" s="53"/>
      <c r="RQL10" s="53"/>
      <c r="RQM10" s="53"/>
      <c r="RQN10" s="53"/>
      <c r="RQO10" s="53"/>
      <c r="RQP10" s="53"/>
      <c r="RQQ10" s="53"/>
      <c r="RQR10" s="53"/>
      <c r="RQS10" s="53"/>
      <c r="RQT10" s="53"/>
      <c r="RQU10" s="53"/>
      <c r="RQV10" s="53"/>
      <c r="RQW10" s="53"/>
      <c r="RQX10" s="53"/>
      <c r="RQY10" s="53"/>
      <c r="RQZ10" s="53"/>
      <c r="RRA10" s="53"/>
      <c r="RRB10" s="53"/>
      <c r="RRC10" s="53"/>
      <c r="RRD10" s="53"/>
      <c r="RRE10" s="53"/>
      <c r="RRF10" s="53"/>
      <c r="RRG10" s="53"/>
      <c r="RRH10" s="53"/>
      <c r="RRI10" s="53"/>
      <c r="RRJ10" s="53"/>
      <c r="RRK10" s="53"/>
      <c r="RRL10" s="53"/>
      <c r="RRM10" s="53"/>
      <c r="RRN10" s="53"/>
      <c r="RRO10" s="53"/>
      <c r="RRP10" s="53"/>
      <c r="RRQ10" s="53"/>
      <c r="RRR10" s="53"/>
      <c r="RRS10" s="53"/>
      <c r="RRT10" s="53"/>
      <c r="RRU10" s="53"/>
      <c r="RRV10" s="53"/>
      <c r="RRW10" s="53"/>
      <c r="RRX10" s="53"/>
      <c r="RRY10" s="53"/>
      <c r="RRZ10" s="53"/>
      <c r="RSA10" s="53"/>
      <c r="RSB10" s="53"/>
      <c r="RSC10" s="53"/>
      <c r="RSD10" s="53"/>
      <c r="RSE10" s="53"/>
      <c r="RSF10" s="53"/>
      <c r="RSG10" s="53"/>
      <c r="RSH10" s="53"/>
      <c r="RSI10" s="53"/>
      <c r="RSJ10" s="53"/>
      <c r="RSK10" s="53"/>
      <c r="RSL10" s="53"/>
      <c r="RSM10" s="53"/>
      <c r="RSN10" s="53"/>
      <c r="RSO10" s="53"/>
      <c r="RSP10" s="53"/>
      <c r="RSQ10" s="53"/>
      <c r="RSR10" s="53"/>
      <c r="RSS10" s="53"/>
      <c r="RST10" s="53"/>
      <c r="RSU10" s="53"/>
      <c r="RSV10" s="53"/>
      <c r="RSW10" s="53"/>
      <c r="RSX10" s="53"/>
      <c r="RSY10" s="53"/>
      <c r="RSZ10" s="53"/>
      <c r="RTA10" s="53"/>
      <c r="RTB10" s="53"/>
      <c r="RTC10" s="53"/>
      <c r="RTD10" s="53"/>
      <c r="RTE10" s="53"/>
      <c r="RTF10" s="53"/>
      <c r="RTG10" s="53"/>
      <c r="RTH10" s="53"/>
      <c r="RTI10" s="53"/>
      <c r="RTJ10" s="53"/>
      <c r="RTK10" s="53"/>
      <c r="RTL10" s="53"/>
      <c r="RTM10" s="53"/>
      <c r="RTN10" s="53"/>
      <c r="RTO10" s="53"/>
      <c r="RTP10" s="53"/>
      <c r="RTQ10" s="53"/>
      <c r="RTR10" s="53"/>
      <c r="RTS10" s="53"/>
      <c r="RTT10" s="53"/>
      <c r="RTU10" s="53"/>
      <c r="RTV10" s="53"/>
      <c r="RTW10" s="53"/>
      <c r="RTX10" s="53"/>
      <c r="RTY10" s="53"/>
      <c r="RTZ10" s="53"/>
      <c r="RUA10" s="53"/>
      <c r="RUB10" s="53"/>
      <c r="RUC10" s="53"/>
      <c r="RUD10" s="53"/>
      <c r="RUE10" s="53"/>
      <c r="RUF10" s="53"/>
      <c r="RUG10" s="53"/>
      <c r="RUH10" s="53"/>
      <c r="RUI10" s="53"/>
      <c r="RUJ10" s="53"/>
      <c r="RUK10" s="53"/>
      <c r="RUL10" s="53"/>
      <c r="RUM10" s="53"/>
      <c r="RUN10" s="53"/>
      <c r="RUO10" s="53"/>
      <c r="RUP10" s="53"/>
      <c r="RUQ10" s="53"/>
      <c r="RUR10" s="53"/>
      <c r="RUS10" s="53"/>
      <c r="RUT10" s="53"/>
      <c r="RUU10" s="53"/>
      <c r="RUV10" s="53"/>
      <c r="RUW10" s="53"/>
      <c r="RUX10" s="53"/>
      <c r="RUY10" s="53"/>
      <c r="RUZ10" s="53"/>
      <c r="RVA10" s="53"/>
      <c r="RVB10" s="53"/>
      <c r="RVC10" s="53"/>
      <c r="RVD10" s="53"/>
      <c r="RVE10" s="53"/>
      <c r="RVF10" s="53"/>
      <c r="RVG10" s="53"/>
      <c r="RVH10" s="53"/>
      <c r="RVI10" s="53"/>
      <c r="RVJ10" s="53"/>
      <c r="RVK10" s="53"/>
      <c r="RVL10" s="53"/>
      <c r="RVM10" s="53"/>
      <c r="RVN10" s="53"/>
      <c r="RVO10" s="53"/>
      <c r="RVP10" s="53"/>
      <c r="RVQ10" s="53"/>
      <c r="RVR10" s="53"/>
      <c r="RVS10" s="53"/>
      <c r="RVT10" s="53"/>
      <c r="RVU10" s="53"/>
      <c r="RVV10" s="53"/>
      <c r="RVW10" s="53"/>
      <c r="RVX10" s="53"/>
      <c r="RVY10" s="53"/>
      <c r="RVZ10" s="53"/>
      <c r="RWA10" s="53"/>
      <c r="RWB10" s="53"/>
      <c r="RWC10" s="53"/>
      <c r="RWD10" s="53"/>
      <c r="RWE10" s="53"/>
      <c r="RWF10" s="53"/>
      <c r="RWG10" s="53"/>
      <c r="RWH10" s="53"/>
      <c r="RWI10" s="53"/>
      <c r="RWJ10" s="53"/>
      <c r="RWK10" s="53"/>
      <c r="RWL10" s="53"/>
      <c r="RWM10" s="53"/>
      <c r="RWN10" s="53"/>
      <c r="RWO10" s="53"/>
      <c r="RWP10" s="53"/>
      <c r="RWQ10" s="53"/>
      <c r="RWR10" s="53"/>
      <c r="RWS10" s="53"/>
      <c r="RWT10" s="53"/>
      <c r="RWU10" s="53"/>
      <c r="RWV10" s="53"/>
      <c r="RWW10" s="53"/>
      <c r="RWX10" s="53"/>
      <c r="RWY10" s="53"/>
      <c r="RWZ10" s="53"/>
      <c r="RXA10" s="53"/>
      <c r="RXB10" s="53"/>
      <c r="RXC10" s="53"/>
      <c r="RXD10" s="53"/>
      <c r="RXE10" s="53"/>
      <c r="RXF10" s="53"/>
      <c r="RXG10" s="53"/>
      <c r="RXH10" s="53"/>
      <c r="RXI10" s="53"/>
      <c r="RXJ10" s="53"/>
      <c r="RXK10" s="53"/>
      <c r="RXL10" s="53"/>
      <c r="RXM10" s="53"/>
      <c r="RXN10" s="53"/>
      <c r="RXO10" s="53"/>
      <c r="RXP10" s="53"/>
      <c r="RXQ10" s="53"/>
      <c r="RXR10" s="53"/>
      <c r="RXS10" s="53"/>
      <c r="RXT10" s="53"/>
      <c r="RXU10" s="53"/>
      <c r="RXV10" s="53"/>
      <c r="RXW10" s="53"/>
      <c r="RXX10" s="53"/>
      <c r="RXY10" s="53"/>
      <c r="RXZ10" s="53"/>
      <c r="RYA10" s="53"/>
      <c r="RYB10" s="53"/>
      <c r="RYC10" s="53"/>
      <c r="RYD10" s="53"/>
      <c r="RYE10" s="53"/>
      <c r="RYF10" s="53"/>
      <c r="RYG10" s="53"/>
      <c r="RYH10" s="53"/>
      <c r="RYI10" s="53"/>
      <c r="RYJ10" s="53"/>
      <c r="RYK10" s="53"/>
      <c r="RYL10" s="53"/>
      <c r="RYM10" s="53"/>
      <c r="RYN10" s="53"/>
      <c r="RYO10" s="53"/>
      <c r="RYP10" s="53"/>
      <c r="RYQ10" s="53"/>
      <c r="RYR10" s="53"/>
      <c r="RYS10" s="53"/>
      <c r="RYT10" s="53"/>
      <c r="RYU10" s="53"/>
      <c r="RYV10" s="53"/>
      <c r="RYW10" s="53"/>
      <c r="RYX10" s="53"/>
      <c r="RYY10" s="53"/>
      <c r="RYZ10" s="53"/>
      <c r="RZA10" s="53"/>
      <c r="RZB10" s="53"/>
      <c r="RZC10" s="53"/>
      <c r="RZD10" s="53"/>
      <c r="RZE10" s="53"/>
      <c r="RZF10" s="53"/>
      <c r="RZG10" s="53"/>
      <c r="RZH10" s="53"/>
      <c r="RZI10" s="53"/>
      <c r="RZJ10" s="53"/>
      <c r="RZK10" s="53"/>
      <c r="RZL10" s="53"/>
      <c r="RZM10" s="53"/>
      <c r="RZN10" s="53"/>
      <c r="RZO10" s="53"/>
      <c r="RZP10" s="53"/>
      <c r="RZQ10" s="53"/>
      <c r="RZR10" s="53"/>
      <c r="RZS10" s="53"/>
      <c r="RZT10" s="53"/>
      <c r="RZU10" s="53"/>
      <c r="RZV10" s="53"/>
      <c r="RZW10" s="53"/>
      <c r="RZX10" s="53"/>
      <c r="RZY10" s="53"/>
      <c r="RZZ10" s="53"/>
      <c r="SAA10" s="53"/>
      <c r="SAB10" s="53"/>
      <c r="SAC10" s="53"/>
      <c r="SAD10" s="53"/>
      <c r="SAE10" s="53"/>
      <c r="SAF10" s="53"/>
      <c r="SAG10" s="53"/>
      <c r="SAH10" s="53"/>
      <c r="SAI10" s="53"/>
      <c r="SAJ10" s="53"/>
      <c r="SAK10" s="53"/>
      <c r="SAL10" s="53"/>
      <c r="SAM10" s="53"/>
      <c r="SAN10" s="53"/>
      <c r="SAO10" s="53"/>
      <c r="SAP10" s="53"/>
      <c r="SAQ10" s="53"/>
      <c r="SAR10" s="53"/>
      <c r="SAS10" s="53"/>
      <c r="SAT10" s="53"/>
      <c r="SAU10" s="53"/>
      <c r="SAV10" s="53"/>
      <c r="SAW10" s="53"/>
      <c r="SAX10" s="53"/>
      <c r="SAY10" s="53"/>
      <c r="SAZ10" s="53"/>
      <c r="SBA10" s="53"/>
      <c r="SBB10" s="53"/>
      <c r="SBC10" s="53"/>
      <c r="SBD10" s="53"/>
      <c r="SBE10" s="53"/>
      <c r="SBF10" s="53"/>
      <c r="SBG10" s="53"/>
      <c r="SBH10" s="53"/>
      <c r="SBI10" s="53"/>
      <c r="SBJ10" s="53"/>
      <c r="SBK10" s="53"/>
      <c r="SBL10" s="53"/>
      <c r="SBM10" s="53"/>
      <c r="SBN10" s="53"/>
      <c r="SBO10" s="53"/>
      <c r="SBP10" s="53"/>
      <c r="SBQ10" s="53"/>
      <c r="SBR10" s="53"/>
      <c r="SBS10" s="53"/>
      <c r="SBT10" s="53"/>
      <c r="SBU10" s="53"/>
      <c r="SBV10" s="53"/>
      <c r="SBW10" s="53"/>
      <c r="SBX10" s="53"/>
      <c r="SBY10" s="53"/>
      <c r="SBZ10" s="53"/>
      <c r="SCA10" s="53"/>
      <c r="SCB10" s="53"/>
      <c r="SCC10" s="53"/>
      <c r="SCD10" s="53"/>
      <c r="SCE10" s="53"/>
      <c r="SCF10" s="53"/>
      <c r="SCG10" s="53"/>
      <c r="SCH10" s="53"/>
      <c r="SCI10" s="53"/>
      <c r="SCJ10" s="53"/>
      <c r="SCK10" s="53"/>
      <c r="SCL10" s="53"/>
      <c r="SCM10" s="53"/>
      <c r="SCN10" s="53"/>
      <c r="SCO10" s="53"/>
      <c r="SCP10" s="53"/>
      <c r="SCQ10" s="53"/>
      <c r="SCR10" s="53"/>
      <c r="SCS10" s="53"/>
      <c r="SCT10" s="53"/>
      <c r="SCU10" s="53"/>
      <c r="SCV10" s="53"/>
      <c r="SCW10" s="53"/>
      <c r="SCX10" s="53"/>
      <c r="SCY10" s="53"/>
      <c r="SCZ10" s="53"/>
      <c r="SDA10" s="53"/>
      <c r="SDB10" s="53"/>
      <c r="SDC10" s="53"/>
      <c r="SDD10" s="53"/>
      <c r="SDE10" s="53"/>
      <c r="SDF10" s="53"/>
      <c r="SDG10" s="53"/>
      <c r="SDH10" s="53"/>
      <c r="SDI10" s="53"/>
      <c r="SDJ10" s="53"/>
      <c r="SDK10" s="53"/>
      <c r="SDL10" s="53"/>
      <c r="SDM10" s="53"/>
      <c r="SDN10" s="53"/>
      <c r="SDO10" s="53"/>
      <c r="SDP10" s="53"/>
      <c r="SDQ10" s="53"/>
      <c r="SDR10" s="53"/>
      <c r="SDS10" s="53"/>
      <c r="SDT10" s="53"/>
      <c r="SDU10" s="53"/>
      <c r="SDV10" s="53"/>
      <c r="SDW10" s="53"/>
      <c r="SDX10" s="53"/>
      <c r="SDY10" s="53"/>
      <c r="SDZ10" s="53"/>
      <c r="SEA10" s="53"/>
      <c r="SEB10" s="53"/>
      <c r="SEC10" s="53"/>
      <c r="SED10" s="53"/>
      <c r="SEE10" s="53"/>
      <c r="SEF10" s="53"/>
      <c r="SEG10" s="53"/>
      <c r="SEH10" s="53"/>
      <c r="SEI10" s="53"/>
      <c r="SEJ10" s="53"/>
      <c r="SEK10" s="53"/>
      <c r="SEL10" s="53"/>
      <c r="SEM10" s="53"/>
      <c r="SEN10" s="53"/>
      <c r="SEO10" s="53"/>
      <c r="SEP10" s="53"/>
      <c r="SEQ10" s="53"/>
      <c r="SER10" s="53"/>
      <c r="SES10" s="53"/>
      <c r="SET10" s="53"/>
      <c r="SEU10" s="53"/>
      <c r="SEV10" s="53"/>
      <c r="SEW10" s="53"/>
      <c r="SEX10" s="53"/>
      <c r="SEY10" s="53"/>
      <c r="SEZ10" s="53"/>
      <c r="SFA10" s="53"/>
      <c r="SFB10" s="53"/>
      <c r="SFC10" s="53"/>
      <c r="SFD10" s="53"/>
      <c r="SFE10" s="53"/>
      <c r="SFF10" s="53"/>
      <c r="SFG10" s="53"/>
      <c r="SFH10" s="53"/>
      <c r="SFI10" s="53"/>
      <c r="SFJ10" s="53"/>
      <c r="SFK10" s="53"/>
      <c r="SFL10" s="53"/>
      <c r="SFM10" s="53"/>
      <c r="SFN10" s="53"/>
      <c r="SFO10" s="53"/>
      <c r="SFP10" s="53"/>
      <c r="SFQ10" s="53"/>
      <c r="SFR10" s="53"/>
      <c r="SFS10" s="53"/>
      <c r="SFT10" s="53"/>
      <c r="SFU10" s="53"/>
      <c r="SFV10" s="53"/>
      <c r="SFW10" s="53"/>
      <c r="SFX10" s="53"/>
      <c r="SFY10" s="53"/>
      <c r="SFZ10" s="53"/>
      <c r="SGA10" s="53"/>
      <c r="SGB10" s="53"/>
      <c r="SGC10" s="53"/>
      <c r="SGD10" s="53"/>
      <c r="SGE10" s="53"/>
      <c r="SGF10" s="53"/>
      <c r="SGG10" s="53"/>
      <c r="SGH10" s="53"/>
      <c r="SGI10" s="53"/>
      <c r="SGJ10" s="53"/>
      <c r="SGK10" s="53"/>
      <c r="SGL10" s="53"/>
      <c r="SGM10" s="53"/>
      <c r="SGN10" s="53"/>
      <c r="SGO10" s="53"/>
      <c r="SGP10" s="53"/>
      <c r="SGQ10" s="53"/>
      <c r="SGR10" s="53"/>
      <c r="SGS10" s="53"/>
      <c r="SGT10" s="53"/>
      <c r="SGU10" s="53"/>
      <c r="SGV10" s="53"/>
      <c r="SGW10" s="53"/>
      <c r="SGX10" s="53"/>
      <c r="SGY10" s="53"/>
      <c r="SGZ10" s="53"/>
      <c r="SHA10" s="53"/>
      <c r="SHB10" s="53"/>
      <c r="SHC10" s="53"/>
      <c r="SHD10" s="53"/>
      <c r="SHE10" s="53"/>
      <c r="SHF10" s="53"/>
      <c r="SHG10" s="53"/>
      <c r="SHH10" s="53"/>
      <c r="SHI10" s="53"/>
      <c r="SHJ10" s="53"/>
      <c r="SHK10" s="53"/>
      <c r="SHL10" s="53"/>
      <c r="SHM10" s="53"/>
      <c r="SHN10" s="53"/>
      <c r="SHO10" s="53"/>
      <c r="SHP10" s="53"/>
      <c r="SHQ10" s="53"/>
      <c r="SHR10" s="53"/>
      <c r="SHS10" s="53"/>
      <c r="SHT10" s="53"/>
      <c r="SHU10" s="53"/>
      <c r="SHV10" s="53"/>
      <c r="SHW10" s="53"/>
      <c r="SHX10" s="53"/>
      <c r="SHY10" s="53"/>
      <c r="SHZ10" s="53"/>
      <c r="SIA10" s="53"/>
      <c r="SIB10" s="53"/>
      <c r="SIC10" s="53"/>
      <c r="SID10" s="53"/>
      <c r="SIE10" s="53"/>
      <c r="SIF10" s="53"/>
      <c r="SIG10" s="53"/>
      <c r="SIH10" s="53"/>
      <c r="SII10" s="53"/>
      <c r="SIJ10" s="53"/>
      <c r="SIK10" s="53"/>
      <c r="SIL10" s="53"/>
      <c r="SIM10" s="53"/>
      <c r="SIN10" s="53"/>
      <c r="SIO10" s="53"/>
      <c r="SIP10" s="53"/>
      <c r="SIQ10" s="53"/>
      <c r="SIR10" s="53"/>
      <c r="SIS10" s="53"/>
      <c r="SIT10" s="53"/>
      <c r="SIU10" s="53"/>
      <c r="SIV10" s="53"/>
      <c r="SIW10" s="53"/>
      <c r="SIX10" s="53"/>
      <c r="SIY10" s="53"/>
      <c r="SIZ10" s="53"/>
      <c r="SJA10" s="53"/>
      <c r="SJB10" s="53"/>
      <c r="SJC10" s="53"/>
      <c r="SJD10" s="53"/>
      <c r="SJE10" s="53"/>
      <c r="SJF10" s="53"/>
      <c r="SJG10" s="53"/>
      <c r="SJH10" s="53"/>
      <c r="SJI10" s="53"/>
      <c r="SJJ10" s="53"/>
      <c r="SJK10" s="53"/>
      <c r="SJL10" s="53"/>
      <c r="SJM10" s="53"/>
      <c r="SJN10" s="53"/>
      <c r="SJO10" s="53"/>
      <c r="SJP10" s="53"/>
      <c r="SJQ10" s="53"/>
      <c r="SJR10" s="53"/>
      <c r="SJS10" s="53"/>
      <c r="SJT10" s="53"/>
      <c r="SJU10" s="53"/>
      <c r="SJV10" s="53"/>
      <c r="SJW10" s="53"/>
      <c r="SJX10" s="53"/>
      <c r="SJY10" s="53"/>
      <c r="SJZ10" s="53"/>
      <c r="SKA10" s="53"/>
      <c r="SKB10" s="53"/>
      <c r="SKC10" s="53"/>
      <c r="SKD10" s="53"/>
      <c r="SKE10" s="53"/>
      <c r="SKF10" s="53"/>
      <c r="SKG10" s="53"/>
      <c r="SKH10" s="53"/>
      <c r="SKI10" s="53"/>
      <c r="SKJ10" s="53"/>
      <c r="SKK10" s="53"/>
      <c r="SKL10" s="53"/>
      <c r="SKM10" s="53"/>
      <c r="SKN10" s="53"/>
      <c r="SKO10" s="53"/>
      <c r="SKP10" s="53"/>
      <c r="SKQ10" s="53"/>
      <c r="SKR10" s="53"/>
      <c r="SKS10" s="53"/>
      <c r="SKT10" s="53"/>
      <c r="SKU10" s="53"/>
      <c r="SKV10" s="53"/>
      <c r="SKW10" s="53"/>
      <c r="SKX10" s="53"/>
      <c r="SKY10" s="53"/>
      <c r="SKZ10" s="53"/>
      <c r="SLA10" s="53"/>
      <c r="SLB10" s="53"/>
      <c r="SLC10" s="53"/>
      <c r="SLD10" s="53"/>
      <c r="SLE10" s="53"/>
      <c r="SLF10" s="53"/>
      <c r="SLG10" s="53"/>
      <c r="SLH10" s="53"/>
      <c r="SLI10" s="53"/>
      <c r="SLJ10" s="53"/>
      <c r="SLK10" s="53"/>
      <c r="SLL10" s="53"/>
      <c r="SLM10" s="53"/>
      <c r="SLN10" s="53"/>
      <c r="SLO10" s="53"/>
      <c r="SLP10" s="53"/>
      <c r="SLQ10" s="53"/>
      <c r="SLR10" s="53"/>
      <c r="SLS10" s="53"/>
      <c r="SLT10" s="53"/>
      <c r="SLU10" s="53"/>
      <c r="SLV10" s="53"/>
      <c r="SLW10" s="53"/>
      <c r="SLX10" s="53"/>
      <c r="SLY10" s="53"/>
      <c r="SLZ10" s="53"/>
      <c r="SMA10" s="53"/>
      <c r="SMB10" s="53"/>
      <c r="SMC10" s="53"/>
      <c r="SMD10" s="53"/>
      <c r="SME10" s="53"/>
      <c r="SMF10" s="53"/>
      <c r="SMG10" s="53"/>
      <c r="SMH10" s="53"/>
      <c r="SMI10" s="53"/>
      <c r="SMJ10" s="53"/>
      <c r="SMK10" s="53"/>
      <c r="SML10" s="53"/>
      <c r="SMM10" s="53"/>
      <c r="SMN10" s="53"/>
      <c r="SMO10" s="53"/>
      <c r="SMP10" s="53"/>
      <c r="SMQ10" s="53"/>
      <c r="SMR10" s="53"/>
      <c r="SMS10" s="53"/>
      <c r="SMT10" s="53"/>
      <c r="SMU10" s="53"/>
      <c r="SMV10" s="53"/>
      <c r="SMW10" s="53"/>
      <c r="SMX10" s="53"/>
      <c r="SMY10" s="53"/>
      <c r="SMZ10" s="53"/>
      <c r="SNA10" s="53"/>
      <c r="SNB10" s="53"/>
      <c r="SNC10" s="53"/>
      <c r="SND10" s="53"/>
      <c r="SNE10" s="53"/>
      <c r="SNF10" s="53"/>
      <c r="SNG10" s="53"/>
      <c r="SNH10" s="53"/>
      <c r="SNI10" s="53"/>
      <c r="SNJ10" s="53"/>
      <c r="SNK10" s="53"/>
      <c r="SNL10" s="53"/>
      <c r="SNM10" s="53"/>
      <c r="SNN10" s="53"/>
      <c r="SNO10" s="53"/>
      <c r="SNP10" s="53"/>
      <c r="SNQ10" s="53"/>
      <c r="SNR10" s="53"/>
      <c r="SNS10" s="53"/>
      <c r="SNT10" s="53"/>
      <c r="SNU10" s="53"/>
      <c r="SNV10" s="53"/>
      <c r="SNW10" s="53"/>
      <c r="SNX10" s="53"/>
      <c r="SNY10" s="53"/>
      <c r="SNZ10" s="53"/>
      <c r="SOA10" s="53"/>
      <c r="SOB10" s="53"/>
      <c r="SOC10" s="53"/>
      <c r="SOD10" s="53"/>
      <c r="SOE10" s="53"/>
      <c r="SOF10" s="53"/>
      <c r="SOG10" s="53"/>
      <c r="SOH10" s="53"/>
      <c r="SOI10" s="53"/>
      <c r="SOJ10" s="53"/>
      <c r="SOK10" s="53"/>
      <c r="SOL10" s="53"/>
      <c r="SOM10" s="53"/>
      <c r="SON10" s="53"/>
      <c r="SOO10" s="53"/>
      <c r="SOP10" s="53"/>
      <c r="SOQ10" s="53"/>
      <c r="SOR10" s="53"/>
      <c r="SOS10" s="53"/>
      <c r="SOT10" s="53"/>
      <c r="SOU10" s="53"/>
      <c r="SOV10" s="53"/>
      <c r="SOW10" s="53"/>
      <c r="SOX10" s="53"/>
      <c r="SOY10" s="53"/>
      <c r="SOZ10" s="53"/>
      <c r="SPA10" s="53"/>
      <c r="SPB10" s="53"/>
      <c r="SPC10" s="53"/>
      <c r="SPD10" s="53"/>
      <c r="SPE10" s="53"/>
      <c r="SPF10" s="53"/>
      <c r="SPG10" s="53"/>
      <c r="SPH10" s="53"/>
      <c r="SPI10" s="53"/>
      <c r="SPJ10" s="53"/>
      <c r="SPK10" s="53"/>
      <c r="SPL10" s="53"/>
      <c r="SPM10" s="53"/>
      <c r="SPN10" s="53"/>
      <c r="SPO10" s="53"/>
      <c r="SPP10" s="53"/>
      <c r="SPQ10" s="53"/>
      <c r="SPR10" s="53"/>
      <c r="SPS10" s="53"/>
      <c r="SPT10" s="53"/>
      <c r="SPU10" s="53"/>
      <c r="SPV10" s="53"/>
      <c r="SPW10" s="53"/>
      <c r="SPX10" s="53"/>
      <c r="SPY10" s="53"/>
      <c r="SPZ10" s="53"/>
      <c r="SQA10" s="53"/>
      <c r="SQB10" s="53"/>
      <c r="SQC10" s="53"/>
      <c r="SQD10" s="53"/>
      <c r="SQE10" s="53"/>
      <c r="SQF10" s="53"/>
      <c r="SQG10" s="53"/>
      <c r="SQH10" s="53"/>
      <c r="SQI10" s="53"/>
      <c r="SQJ10" s="53"/>
      <c r="SQK10" s="53"/>
      <c r="SQL10" s="53"/>
      <c r="SQM10" s="53"/>
      <c r="SQN10" s="53"/>
      <c r="SQO10" s="53"/>
      <c r="SQP10" s="53"/>
      <c r="SQQ10" s="53"/>
      <c r="SQR10" s="53"/>
      <c r="SQS10" s="53"/>
      <c r="SQT10" s="53"/>
      <c r="SQU10" s="53"/>
      <c r="SQV10" s="53"/>
      <c r="SQW10" s="53"/>
      <c r="SQX10" s="53"/>
      <c r="SQY10" s="53"/>
      <c r="SQZ10" s="53"/>
      <c r="SRA10" s="53"/>
      <c r="SRB10" s="53"/>
      <c r="SRC10" s="53"/>
      <c r="SRD10" s="53"/>
      <c r="SRE10" s="53"/>
      <c r="SRF10" s="53"/>
      <c r="SRG10" s="53"/>
      <c r="SRH10" s="53"/>
      <c r="SRI10" s="53"/>
      <c r="SRJ10" s="53"/>
      <c r="SRK10" s="53"/>
      <c r="SRL10" s="53"/>
      <c r="SRM10" s="53"/>
      <c r="SRN10" s="53"/>
      <c r="SRO10" s="53"/>
      <c r="SRP10" s="53"/>
      <c r="SRQ10" s="53"/>
      <c r="SRR10" s="53"/>
      <c r="SRS10" s="53"/>
      <c r="SRT10" s="53"/>
      <c r="SRU10" s="53"/>
      <c r="SRV10" s="53"/>
      <c r="SRW10" s="53"/>
      <c r="SRX10" s="53"/>
      <c r="SRY10" s="53"/>
      <c r="SRZ10" s="53"/>
      <c r="SSA10" s="53"/>
      <c r="SSB10" s="53"/>
      <c r="SSC10" s="53"/>
      <c r="SSD10" s="53"/>
      <c r="SSE10" s="53"/>
      <c r="SSF10" s="53"/>
      <c r="SSG10" s="53"/>
      <c r="SSH10" s="53"/>
      <c r="SSI10" s="53"/>
      <c r="SSJ10" s="53"/>
      <c r="SSK10" s="53"/>
      <c r="SSL10" s="53"/>
      <c r="SSM10" s="53"/>
      <c r="SSN10" s="53"/>
      <c r="SSO10" s="53"/>
      <c r="SSP10" s="53"/>
      <c r="SSQ10" s="53"/>
      <c r="SSR10" s="53"/>
      <c r="SSS10" s="53"/>
      <c r="SST10" s="53"/>
      <c r="SSU10" s="53"/>
      <c r="SSV10" s="53"/>
      <c r="SSW10" s="53"/>
      <c r="SSX10" s="53"/>
      <c r="SSY10" s="53"/>
      <c r="SSZ10" s="53"/>
      <c r="STA10" s="53"/>
      <c r="STB10" s="53"/>
      <c r="STC10" s="53"/>
      <c r="STD10" s="53"/>
      <c r="STE10" s="53"/>
      <c r="STF10" s="53"/>
      <c r="STG10" s="53"/>
      <c r="STH10" s="53"/>
      <c r="STI10" s="53"/>
      <c r="STJ10" s="53"/>
      <c r="STK10" s="53"/>
      <c r="STL10" s="53"/>
      <c r="STM10" s="53"/>
      <c r="STN10" s="53"/>
      <c r="STO10" s="53"/>
      <c r="STP10" s="53"/>
      <c r="STQ10" s="53"/>
      <c r="STR10" s="53"/>
      <c r="STS10" s="53"/>
      <c r="STT10" s="53"/>
      <c r="STU10" s="53"/>
      <c r="STV10" s="53"/>
      <c r="STW10" s="53"/>
      <c r="STX10" s="53"/>
      <c r="STY10" s="53"/>
      <c r="STZ10" s="53"/>
      <c r="SUA10" s="53"/>
      <c r="SUB10" s="53"/>
      <c r="SUC10" s="53"/>
      <c r="SUD10" s="53"/>
      <c r="SUE10" s="53"/>
      <c r="SUF10" s="53"/>
      <c r="SUG10" s="53"/>
      <c r="SUH10" s="53"/>
      <c r="SUI10" s="53"/>
      <c r="SUJ10" s="53"/>
      <c r="SUK10" s="53"/>
      <c r="SUL10" s="53"/>
      <c r="SUM10" s="53"/>
      <c r="SUN10" s="53"/>
      <c r="SUO10" s="53"/>
      <c r="SUP10" s="53"/>
      <c r="SUQ10" s="53"/>
      <c r="SUR10" s="53"/>
      <c r="SUS10" s="53"/>
      <c r="SUT10" s="53"/>
      <c r="SUU10" s="53"/>
      <c r="SUV10" s="53"/>
      <c r="SUW10" s="53"/>
      <c r="SUX10" s="53"/>
      <c r="SUY10" s="53"/>
      <c r="SUZ10" s="53"/>
      <c r="SVA10" s="53"/>
      <c r="SVB10" s="53"/>
      <c r="SVC10" s="53"/>
      <c r="SVD10" s="53"/>
      <c r="SVE10" s="53"/>
      <c r="SVF10" s="53"/>
      <c r="SVG10" s="53"/>
      <c r="SVH10" s="53"/>
      <c r="SVI10" s="53"/>
      <c r="SVJ10" s="53"/>
      <c r="SVK10" s="53"/>
      <c r="SVL10" s="53"/>
      <c r="SVM10" s="53"/>
      <c r="SVN10" s="53"/>
      <c r="SVO10" s="53"/>
      <c r="SVP10" s="53"/>
      <c r="SVQ10" s="53"/>
      <c r="SVR10" s="53"/>
      <c r="SVS10" s="53"/>
      <c r="SVT10" s="53"/>
      <c r="SVU10" s="53"/>
      <c r="SVV10" s="53"/>
      <c r="SVW10" s="53"/>
      <c r="SVX10" s="53"/>
      <c r="SVY10" s="53"/>
      <c r="SVZ10" s="53"/>
      <c r="SWA10" s="53"/>
      <c r="SWB10" s="53"/>
      <c r="SWC10" s="53"/>
      <c r="SWD10" s="53"/>
      <c r="SWE10" s="53"/>
      <c r="SWF10" s="53"/>
      <c r="SWG10" s="53"/>
      <c r="SWH10" s="53"/>
      <c r="SWI10" s="53"/>
      <c r="SWJ10" s="53"/>
      <c r="SWK10" s="53"/>
      <c r="SWL10" s="53"/>
      <c r="SWM10" s="53"/>
      <c r="SWN10" s="53"/>
      <c r="SWO10" s="53"/>
      <c r="SWP10" s="53"/>
      <c r="SWQ10" s="53"/>
      <c r="SWR10" s="53"/>
      <c r="SWS10" s="53"/>
      <c r="SWT10" s="53"/>
      <c r="SWU10" s="53"/>
      <c r="SWV10" s="53"/>
      <c r="SWW10" s="53"/>
      <c r="SWX10" s="53"/>
      <c r="SWY10" s="53"/>
      <c r="SWZ10" s="53"/>
      <c r="SXA10" s="53"/>
      <c r="SXB10" s="53"/>
      <c r="SXC10" s="53"/>
      <c r="SXD10" s="53"/>
      <c r="SXE10" s="53"/>
      <c r="SXF10" s="53"/>
      <c r="SXG10" s="53"/>
      <c r="SXH10" s="53"/>
      <c r="SXI10" s="53"/>
      <c r="SXJ10" s="53"/>
      <c r="SXK10" s="53"/>
      <c r="SXL10" s="53"/>
      <c r="SXM10" s="53"/>
      <c r="SXN10" s="53"/>
      <c r="SXO10" s="53"/>
      <c r="SXP10" s="53"/>
      <c r="SXQ10" s="53"/>
      <c r="SXR10" s="53"/>
      <c r="SXS10" s="53"/>
      <c r="SXT10" s="53"/>
      <c r="SXU10" s="53"/>
      <c r="SXV10" s="53"/>
      <c r="SXW10" s="53"/>
      <c r="SXX10" s="53"/>
      <c r="SXY10" s="53"/>
      <c r="SXZ10" s="53"/>
      <c r="SYA10" s="53"/>
      <c r="SYB10" s="53"/>
      <c r="SYC10" s="53"/>
      <c r="SYD10" s="53"/>
      <c r="SYE10" s="53"/>
      <c r="SYF10" s="53"/>
      <c r="SYG10" s="53"/>
      <c r="SYH10" s="53"/>
      <c r="SYI10" s="53"/>
      <c r="SYJ10" s="53"/>
      <c r="SYK10" s="53"/>
      <c r="SYL10" s="53"/>
      <c r="SYM10" s="53"/>
      <c r="SYN10" s="53"/>
      <c r="SYO10" s="53"/>
      <c r="SYP10" s="53"/>
      <c r="SYQ10" s="53"/>
      <c r="SYR10" s="53"/>
      <c r="SYS10" s="53"/>
      <c r="SYT10" s="53"/>
      <c r="SYU10" s="53"/>
      <c r="SYV10" s="53"/>
      <c r="SYW10" s="53"/>
      <c r="SYX10" s="53"/>
      <c r="SYY10" s="53"/>
      <c r="SYZ10" s="53"/>
      <c r="SZA10" s="53"/>
      <c r="SZB10" s="53"/>
      <c r="SZC10" s="53"/>
      <c r="SZD10" s="53"/>
      <c r="SZE10" s="53"/>
      <c r="SZF10" s="53"/>
      <c r="SZG10" s="53"/>
      <c r="SZH10" s="53"/>
      <c r="SZI10" s="53"/>
      <c r="SZJ10" s="53"/>
      <c r="SZK10" s="53"/>
      <c r="SZL10" s="53"/>
      <c r="SZM10" s="53"/>
      <c r="SZN10" s="53"/>
      <c r="SZO10" s="53"/>
      <c r="SZP10" s="53"/>
      <c r="SZQ10" s="53"/>
      <c r="SZR10" s="53"/>
      <c r="SZS10" s="53"/>
      <c r="SZT10" s="53"/>
      <c r="SZU10" s="53"/>
      <c r="SZV10" s="53"/>
      <c r="SZW10" s="53"/>
      <c r="SZX10" s="53"/>
      <c r="SZY10" s="53"/>
      <c r="SZZ10" s="53"/>
      <c r="TAA10" s="53"/>
      <c r="TAB10" s="53"/>
      <c r="TAC10" s="53"/>
      <c r="TAD10" s="53"/>
      <c r="TAE10" s="53"/>
      <c r="TAF10" s="53"/>
      <c r="TAG10" s="53"/>
      <c r="TAH10" s="53"/>
      <c r="TAI10" s="53"/>
      <c r="TAJ10" s="53"/>
      <c r="TAK10" s="53"/>
      <c r="TAL10" s="53"/>
      <c r="TAM10" s="53"/>
      <c r="TAN10" s="53"/>
      <c r="TAO10" s="53"/>
      <c r="TAP10" s="53"/>
      <c r="TAQ10" s="53"/>
      <c r="TAR10" s="53"/>
      <c r="TAS10" s="53"/>
      <c r="TAT10" s="53"/>
      <c r="TAU10" s="53"/>
      <c r="TAV10" s="53"/>
      <c r="TAW10" s="53"/>
      <c r="TAX10" s="53"/>
      <c r="TAY10" s="53"/>
      <c r="TAZ10" s="53"/>
      <c r="TBA10" s="53"/>
      <c r="TBB10" s="53"/>
      <c r="TBC10" s="53"/>
      <c r="TBD10" s="53"/>
      <c r="TBE10" s="53"/>
      <c r="TBF10" s="53"/>
      <c r="TBG10" s="53"/>
      <c r="TBH10" s="53"/>
      <c r="TBI10" s="53"/>
      <c r="TBJ10" s="53"/>
      <c r="TBK10" s="53"/>
      <c r="TBL10" s="53"/>
      <c r="TBM10" s="53"/>
      <c r="TBN10" s="53"/>
      <c r="TBO10" s="53"/>
      <c r="TBP10" s="53"/>
      <c r="TBQ10" s="53"/>
      <c r="TBR10" s="53"/>
      <c r="TBS10" s="53"/>
      <c r="TBT10" s="53"/>
      <c r="TBU10" s="53"/>
      <c r="TBV10" s="53"/>
      <c r="TBW10" s="53"/>
      <c r="TBX10" s="53"/>
      <c r="TBY10" s="53"/>
      <c r="TBZ10" s="53"/>
      <c r="TCA10" s="53"/>
      <c r="TCB10" s="53"/>
      <c r="TCC10" s="53"/>
      <c r="TCD10" s="53"/>
      <c r="TCE10" s="53"/>
      <c r="TCF10" s="53"/>
      <c r="TCG10" s="53"/>
      <c r="TCH10" s="53"/>
      <c r="TCI10" s="53"/>
      <c r="TCJ10" s="53"/>
      <c r="TCK10" s="53"/>
      <c r="TCL10" s="53"/>
      <c r="TCM10" s="53"/>
      <c r="TCN10" s="53"/>
      <c r="TCO10" s="53"/>
      <c r="TCP10" s="53"/>
      <c r="TCQ10" s="53"/>
      <c r="TCR10" s="53"/>
      <c r="TCS10" s="53"/>
      <c r="TCT10" s="53"/>
      <c r="TCU10" s="53"/>
      <c r="TCV10" s="53"/>
      <c r="TCW10" s="53"/>
      <c r="TCX10" s="53"/>
      <c r="TCY10" s="53"/>
      <c r="TCZ10" s="53"/>
      <c r="TDA10" s="53"/>
      <c r="TDB10" s="53"/>
      <c r="TDC10" s="53"/>
      <c r="TDD10" s="53"/>
      <c r="TDE10" s="53"/>
      <c r="TDF10" s="53"/>
      <c r="TDG10" s="53"/>
      <c r="TDH10" s="53"/>
      <c r="TDI10" s="53"/>
      <c r="TDJ10" s="53"/>
      <c r="TDK10" s="53"/>
      <c r="TDL10" s="53"/>
      <c r="TDM10" s="53"/>
      <c r="TDN10" s="53"/>
      <c r="TDO10" s="53"/>
      <c r="TDP10" s="53"/>
      <c r="TDQ10" s="53"/>
      <c r="TDR10" s="53"/>
      <c r="TDS10" s="53"/>
      <c r="TDT10" s="53"/>
      <c r="TDU10" s="53"/>
      <c r="TDV10" s="53"/>
      <c r="TDW10" s="53"/>
      <c r="TDX10" s="53"/>
      <c r="TDY10" s="53"/>
      <c r="TDZ10" s="53"/>
      <c r="TEA10" s="53"/>
      <c r="TEB10" s="53"/>
      <c r="TEC10" s="53"/>
      <c r="TED10" s="53"/>
      <c r="TEE10" s="53"/>
      <c r="TEF10" s="53"/>
      <c r="TEG10" s="53"/>
      <c r="TEH10" s="53"/>
      <c r="TEI10" s="53"/>
      <c r="TEJ10" s="53"/>
      <c r="TEK10" s="53"/>
      <c r="TEL10" s="53"/>
      <c r="TEM10" s="53"/>
      <c r="TEN10" s="53"/>
      <c r="TEO10" s="53"/>
      <c r="TEP10" s="53"/>
      <c r="TEQ10" s="53"/>
      <c r="TER10" s="53"/>
      <c r="TES10" s="53"/>
      <c r="TET10" s="53"/>
      <c r="TEU10" s="53"/>
      <c r="TEV10" s="53"/>
      <c r="TEW10" s="53"/>
      <c r="TEX10" s="53"/>
      <c r="TEY10" s="53"/>
      <c r="TEZ10" s="53"/>
      <c r="TFA10" s="53"/>
      <c r="TFB10" s="53"/>
      <c r="TFC10" s="53"/>
      <c r="TFD10" s="53"/>
      <c r="TFE10" s="53"/>
      <c r="TFF10" s="53"/>
      <c r="TFG10" s="53"/>
      <c r="TFH10" s="53"/>
      <c r="TFI10" s="53"/>
      <c r="TFJ10" s="53"/>
      <c r="TFK10" s="53"/>
      <c r="TFL10" s="53"/>
      <c r="TFM10" s="53"/>
      <c r="TFN10" s="53"/>
      <c r="TFO10" s="53"/>
      <c r="TFP10" s="53"/>
      <c r="TFQ10" s="53"/>
      <c r="TFR10" s="53"/>
      <c r="TFS10" s="53"/>
      <c r="TFT10" s="53"/>
      <c r="TFU10" s="53"/>
      <c r="TFV10" s="53"/>
      <c r="TFW10" s="53"/>
      <c r="TFX10" s="53"/>
      <c r="TFY10" s="53"/>
      <c r="TFZ10" s="53"/>
      <c r="TGA10" s="53"/>
      <c r="TGB10" s="53"/>
      <c r="TGC10" s="53"/>
      <c r="TGD10" s="53"/>
      <c r="TGE10" s="53"/>
      <c r="TGF10" s="53"/>
      <c r="TGG10" s="53"/>
      <c r="TGH10" s="53"/>
      <c r="TGI10" s="53"/>
      <c r="TGJ10" s="53"/>
      <c r="TGK10" s="53"/>
      <c r="TGL10" s="53"/>
      <c r="TGM10" s="53"/>
      <c r="TGN10" s="53"/>
      <c r="TGO10" s="53"/>
      <c r="TGP10" s="53"/>
      <c r="TGQ10" s="53"/>
      <c r="TGR10" s="53"/>
      <c r="TGS10" s="53"/>
      <c r="TGT10" s="53"/>
      <c r="TGU10" s="53"/>
      <c r="TGV10" s="53"/>
      <c r="TGW10" s="53"/>
      <c r="TGX10" s="53"/>
      <c r="TGY10" s="53"/>
      <c r="TGZ10" s="53"/>
      <c r="THA10" s="53"/>
      <c r="THB10" s="53"/>
      <c r="THC10" s="53"/>
      <c r="THD10" s="53"/>
      <c r="THE10" s="53"/>
      <c r="THF10" s="53"/>
      <c r="THG10" s="53"/>
      <c r="THH10" s="53"/>
      <c r="THI10" s="53"/>
      <c r="THJ10" s="53"/>
      <c r="THK10" s="53"/>
      <c r="THL10" s="53"/>
      <c r="THM10" s="53"/>
      <c r="THN10" s="53"/>
      <c r="THO10" s="53"/>
      <c r="THP10" s="53"/>
      <c r="THQ10" s="53"/>
      <c r="THR10" s="53"/>
      <c r="THS10" s="53"/>
      <c r="THT10" s="53"/>
      <c r="THU10" s="53"/>
      <c r="THV10" s="53"/>
      <c r="THW10" s="53"/>
      <c r="THX10" s="53"/>
      <c r="THY10" s="53"/>
      <c r="THZ10" s="53"/>
      <c r="TIA10" s="53"/>
      <c r="TIB10" s="53"/>
      <c r="TIC10" s="53"/>
      <c r="TID10" s="53"/>
      <c r="TIE10" s="53"/>
      <c r="TIF10" s="53"/>
      <c r="TIG10" s="53"/>
      <c r="TIH10" s="53"/>
      <c r="TII10" s="53"/>
      <c r="TIJ10" s="53"/>
      <c r="TIK10" s="53"/>
      <c r="TIL10" s="53"/>
      <c r="TIM10" s="53"/>
      <c r="TIN10" s="53"/>
      <c r="TIO10" s="53"/>
      <c r="TIP10" s="53"/>
      <c r="TIQ10" s="53"/>
      <c r="TIR10" s="53"/>
      <c r="TIS10" s="53"/>
      <c r="TIT10" s="53"/>
      <c r="TIU10" s="53"/>
      <c r="TIV10" s="53"/>
      <c r="TIW10" s="53"/>
      <c r="TIX10" s="53"/>
      <c r="TIY10" s="53"/>
      <c r="TIZ10" s="53"/>
      <c r="TJA10" s="53"/>
      <c r="TJB10" s="53"/>
      <c r="TJC10" s="53"/>
      <c r="TJD10" s="53"/>
      <c r="TJE10" s="53"/>
      <c r="TJF10" s="53"/>
      <c r="TJG10" s="53"/>
      <c r="TJH10" s="53"/>
      <c r="TJI10" s="53"/>
      <c r="TJJ10" s="53"/>
      <c r="TJK10" s="53"/>
      <c r="TJL10" s="53"/>
      <c r="TJM10" s="53"/>
      <c r="TJN10" s="53"/>
      <c r="TJO10" s="53"/>
      <c r="TJP10" s="53"/>
      <c r="TJQ10" s="53"/>
      <c r="TJR10" s="53"/>
      <c r="TJS10" s="53"/>
      <c r="TJT10" s="53"/>
      <c r="TJU10" s="53"/>
      <c r="TJV10" s="53"/>
      <c r="TJW10" s="53"/>
      <c r="TJX10" s="53"/>
      <c r="TJY10" s="53"/>
      <c r="TJZ10" s="53"/>
      <c r="TKA10" s="53"/>
      <c r="TKB10" s="53"/>
      <c r="TKC10" s="53"/>
      <c r="TKD10" s="53"/>
      <c r="TKE10" s="53"/>
      <c r="TKF10" s="53"/>
      <c r="TKG10" s="53"/>
      <c r="TKH10" s="53"/>
      <c r="TKI10" s="53"/>
      <c r="TKJ10" s="53"/>
      <c r="TKK10" s="53"/>
      <c r="TKL10" s="53"/>
      <c r="TKM10" s="53"/>
      <c r="TKN10" s="53"/>
      <c r="TKO10" s="53"/>
      <c r="TKP10" s="53"/>
      <c r="TKQ10" s="53"/>
      <c r="TKR10" s="53"/>
      <c r="TKS10" s="53"/>
      <c r="TKT10" s="53"/>
      <c r="TKU10" s="53"/>
      <c r="TKV10" s="53"/>
      <c r="TKW10" s="53"/>
      <c r="TKX10" s="53"/>
      <c r="TKY10" s="53"/>
      <c r="TKZ10" s="53"/>
      <c r="TLA10" s="53"/>
      <c r="TLB10" s="53"/>
      <c r="TLC10" s="53"/>
      <c r="TLD10" s="53"/>
      <c r="TLE10" s="53"/>
      <c r="TLF10" s="53"/>
      <c r="TLG10" s="53"/>
      <c r="TLH10" s="53"/>
      <c r="TLI10" s="53"/>
      <c r="TLJ10" s="53"/>
      <c r="TLK10" s="53"/>
      <c r="TLL10" s="53"/>
      <c r="TLM10" s="53"/>
      <c r="TLN10" s="53"/>
      <c r="TLO10" s="53"/>
      <c r="TLP10" s="53"/>
      <c r="TLQ10" s="53"/>
      <c r="TLR10" s="53"/>
      <c r="TLS10" s="53"/>
      <c r="TLT10" s="53"/>
      <c r="TLU10" s="53"/>
      <c r="TLV10" s="53"/>
      <c r="TLW10" s="53"/>
      <c r="TLX10" s="53"/>
      <c r="TLY10" s="53"/>
      <c r="TLZ10" s="53"/>
      <c r="TMA10" s="53"/>
      <c r="TMB10" s="53"/>
      <c r="TMC10" s="53"/>
      <c r="TMD10" s="53"/>
      <c r="TME10" s="53"/>
      <c r="TMF10" s="53"/>
      <c r="TMG10" s="53"/>
      <c r="TMH10" s="53"/>
      <c r="TMI10" s="53"/>
      <c r="TMJ10" s="53"/>
      <c r="TMK10" s="53"/>
      <c r="TML10" s="53"/>
      <c r="TMM10" s="53"/>
      <c r="TMN10" s="53"/>
      <c r="TMO10" s="53"/>
      <c r="TMP10" s="53"/>
      <c r="TMQ10" s="53"/>
      <c r="TMR10" s="53"/>
      <c r="TMS10" s="53"/>
      <c r="TMT10" s="53"/>
      <c r="TMU10" s="53"/>
      <c r="TMV10" s="53"/>
      <c r="TMW10" s="53"/>
      <c r="TMX10" s="53"/>
      <c r="TMY10" s="53"/>
      <c r="TMZ10" s="53"/>
      <c r="TNA10" s="53"/>
      <c r="TNB10" s="53"/>
      <c r="TNC10" s="53"/>
      <c r="TND10" s="53"/>
      <c r="TNE10" s="53"/>
      <c r="TNF10" s="53"/>
      <c r="TNG10" s="53"/>
      <c r="TNH10" s="53"/>
      <c r="TNI10" s="53"/>
      <c r="TNJ10" s="53"/>
      <c r="TNK10" s="53"/>
      <c r="TNL10" s="53"/>
      <c r="TNM10" s="53"/>
      <c r="TNN10" s="53"/>
      <c r="TNO10" s="53"/>
      <c r="TNP10" s="53"/>
      <c r="TNQ10" s="53"/>
      <c r="TNR10" s="53"/>
      <c r="TNS10" s="53"/>
      <c r="TNT10" s="53"/>
      <c r="TNU10" s="53"/>
      <c r="TNV10" s="53"/>
      <c r="TNW10" s="53"/>
      <c r="TNX10" s="53"/>
      <c r="TNY10" s="53"/>
      <c r="TNZ10" s="53"/>
      <c r="TOA10" s="53"/>
      <c r="TOB10" s="53"/>
      <c r="TOC10" s="53"/>
      <c r="TOD10" s="53"/>
      <c r="TOE10" s="53"/>
      <c r="TOF10" s="53"/>
      <c r="TOG10" s="53"/>
      <c r="TOH10" s="53"/>
      <c r="TOI10" s="53"/>
      <c r="TOJ10" s="53"/>
      <c r="TOK10" s="53"/>
      <c r="TOL10" s="53"/>
      <c r="TOM10" s="53"/>
      <c r="TON10" s="53"/>
      <c r="TOO10" s="53"/>
      <c r="TOP10" s="53"/>
      <c r="TOQ10" s="53"/>
      <c r="TOR10" s="53"/>
      <c r="TOS10" s="53"/>
      <c r="TOT10" s="53"/>
      <c r="TOU10" s="53"/>
      <c r="TOV10" s="53"/>
      <c r="TOW10" s="53"/>
      <c r="TOX10" s="53"/>
      <c r="TOY10" s="53"/>
      <c r="TOZ10" s="53"/>
      <c r="TPA10" s="53"/>
      <c r="TPB10" s="53"/>
      <c r="TPC10" s="53"/>
      <c r="TPD10" s="53"/>
      <c r="TPE10" s="53"/>
      <c r="TPF10" s="53"/>
      <c r="TPG10" s="53"/>
      <c r="TPH10" s="53"/>
      <c r="TPI10" s="53"/>
      <c r="TPJ10" s="53"/>
      <c r="TPK10" s="53"/>
      <c r="TPL10" s="53"/>
      <c r="TPM10" s="53"/>
      <c r="TPN10" s="53"/>
      <c r="TPO10" s="53"/>
      <c r="TPP10" s="53"/>
      <c r="TPQ10" s="53"/>
      <c r="TPR10" s="53"/>
      <c r="TPS10" s="53"/>
      <c r="TPT10" s="53"/>
      <c r="TPU10" s="53"/>
      <c r="TPV10" s="53"/>
      <c r="TPW10" s="53"/>
      <c r="TPX10" s="53"/>
      <c r="TPY10" s="53"/>
      <c r="TPZ10" s="53"/>
      <c r="TQA10" s="53"/>
      <c r="TQB10" s="53"/>
      <c r="TQC10" s="53"/>
      <c r="TQD10" s="53"/>
      <c r="TQE10" s="53"/>
      <c r="TQF10" s="53"/>
      <c r="TQG10" s="53"/>
      <c r="TQH10" s="53"/>
      <c r="TQI10" s="53"/>
      <c r="TQJ10" s="53"/>
      <c r="TQK10" s="53"/>
      <c r="TQL10" s="53"/>
      <c r="TQM10" s="53"/>
      <c r="TQN10" s="53"/>
      <c r="TQO10" s="53"/>
      <c r="TQP10" s="53"/>
      <c r="TQQ10" s="53"/>
      <c r="TQR10" s="53"/>
      <c r="TQS10" s="53"/>
      <c r="TQT10" s="53"/>
      <c r="TQU10" s="53"/>
      <c r="TQV10" s="53"/>
      <c r="TQW10" s="53"/>
      <c r="TQX10" s="53"/>
      <c r="TQY10" s="53"/>
      <c r="TQZ10" s="53"/>
      <c r="TRA10" s="53"/>
      <c r="TRB10" s="53"/>
      <c r="TRC10" s="53"/>
      <c r="TRD10" s="53"/>
      <c r="TRE10" s="53"/>
      <c r="TRF10" s="53"/>
      <c r="TRG10" s="53"/>
      <c r="TRH10" s="53"/>
      <c r="TRI10" s="53"/>
      <c r="TRJ10" s="53"/>
      <c r="TRK10" s="53"/>
      <c r="TRL10" s="53"/>
      <c r="TRM10" s="53"/>
      <c r="TRN10" s="53"/>
      <c r="TRO10" s="53"/>
      <c r="TRP10" s="53"/>
      <c r="TRQ10" s="53"/>
      <c r="TRR10" s="53"/>
      <c r="TRS10" s="53"/>
      <c r="TRT10" s="53"/>
      <c r="TRU10" s="53"/>
      <c r="TRV10" s="53"/>
      <c r="TRW10" s="53"/>
      <c r="TRX10" s="53"/>
      <c r="TRY10" s="53"/>
      <c r="TRZ10" s="53"/>
      <c r="TSA10" s="53"/>
      <c r="TSB10" s="53"/>
      <c r="TSC10" s="53"/>
      <c r="TSD10" s="53"/>
      <c r="TSE10" s="53"/>
      <c r="TSF10" s="53"/>
      <c r="TSG10" s="53"/>
      <c r="TSH10" s="53"/>
      <c r="TSI10" s="53"/>
      <c r="TSJ10" s="53"/>
      <c r="TSK10" s="53"/>
      <c r="TSL10" s="53"/>
      <c r="TSM10" s="53"/>
      <c r="TSN10" s="53"/>
      <c r="TSO10" s="53"/>
      <c r="TSP10" s="53"/>
      <c r="TSQ10" s="53"/>
      <c r="TSR10" s="53"/>
      <c r="TSS10" s="53"/>
      <c r="TST10" s="53"/>
      <c r="TSU10" s="53"/>
      <c r="TSV10" s="53"/>
      <c r="TSW10" s="53"/>
      <c r="TSX10" s="53"/>
      <c r="TSY10" s="53"/>
      <c r="TSZ10" s="53"/>
      <c r="TTA10" s="53"/>
      <c r="TTB10" s="53"/>
      <c r="TTC10" s="53"/>
      <c r="TTD10" s="53"/>
      <c r="TTE10" s="53"/>
      <c r="TTF10" s="53"/>
      <c r="TTG10" s="53"/>
      <c r="TTH10" s="53"/>
      <c r="TTI10" s="53"/>
      <c r="TTJ10" s="53"/>
      <c r="TTK10" s="53"/>
      <c r="TTL10" s="53"/>
      <c r="TTM10" s="53"/>
      <c r="TTN10" s="53"/>
      <c r="TTO10" s="53"/>
      <c r="TTP10" s="53"/>
      <c r="TTQ10" s="53"/>
      <c r="TTR10" s="53"/>
      <c r="TTS10" s="53"/>
      <c r="TTT10" s="53"/>
      <c r="TTU10" s="53"/>
      <c r="TTV10" s="53"/>
      <c r="TTW10" s="53"/>
      <c r="TTX10" s="53"/>
      <c r="TTY10" s="53"/>
      <c r="TTZ10" s="53"/>
      <c r="TUA10" s="53"/>
      <c r="TUB10" s="53"/>
      <c r="TUC10" s="53"/>
      <c r="TUD10" s="53"/>
      <c r="TUE10" s="53"/>
      <c r="TUF10" s="53"/>
      <c r="TUG10" s="53"/>
      <c r="TUH10" s="53"/>
      <c r="TUI10" s="53"/>
      <c r="TUJ10" s="53"/>
      <c r="TUK10" s="53"/>
      <c r="TUL10" s="53"/>
      <c r="TUM10" s="53"/>
      <c r="TUN10" s="53"/>
      <c r="TUO10" s="53"/>
      <c r="TUP10" s="53"/>
      <c r="TUQ10" s="53"/>
      <c r="TUR10" s="53"/>
      <c r="TUS10" s="53"/>
      <c r="TUT10" s="53"/>
      <c r="TUU10" s="53"/>
      <c r="TUV10" s="53"/>
      <c r="TUW10" s="53"/>
      <c r="TUX10" s="53"/>
      <c r="TUY10" s="53"/>
      <c r="TUZ10" s="53"/>
      <c r="TVA10" s="53"/>
      <c r="TVB10" s="53"/>
      <c r="TVC10" s="53"/>
      <c r="TVD10" s="53"/>
      <c r="TVE10" s="53"/>
      <c r="TVF10" s="53"/>
      <c r="TVG10" s="53"/>
      <c r="TVH10" s="53"/>
      <c r="TVI10" s="53"/>
      <c r="TVJ10" s="53"/>
      <c r="TVK10" s="53"/>
      <c r="TVL10" s="53"/>
      <c r="TVM10" s="53"/>
      <c r="TVN10" s="53"/>
      <c r="TVO10" s="53"/>
      <c r="TVP10" s="53"/>
      <c r="TVQ10" s="53"/>
      <c r="TVR10" s="53"/>
      <c r="TVS10" s="53"/>
      <c r="TVT10" s="53"/>
      <c r="TVU10" s="53"/>
      <c r="TVV10" s="53"/>
      <c r="TVW10" s="53"/>
      <c r="TVX10" s="53"/>
      <c r="TVY10" s="53"/>
      <c r="TVZ10" s="53"/>
      <c r="TWA10" s="53"/>
      <c r="TWB10" s="53"/>
      <c r="TWC10" s="53"/>
      <c r="TWD10" s="53"/>
      <c r="TWE10" s="53"/>
      <c r="TWF10" s="53"/>
      <c r="TWG10" s="53"/>
      <c r="TWH10" s="53"/>
      <c r="TWI10" s="53"/>
      <c r="TWJ10" s="53"/>
      <c r="TWK10" s="53"/>
      <c r="TWL10" s="53"/>
      <c r="TWM10" s="53"/>
      <c r="TWN10" s="53"/>
      <c r="TWO10" s="53"/>
      <c r="TWP10" s="53"/>
      <c r="TWQ10" s="53"/>
      <c r="TWR10" s="53"/>
      <c r="TWS10" s="53"/>
      <c r="TWT10" s="53"/>
      <c r="TWU10" s="53"/>
      <c r="TWV10" s="53"/>
      <c r="TWW10" s="53"/>
      <c r="TWX10" s="53"/>
      <c r="TWY10" s="53"/>
      <c r="TWZ10" s="53"/>
      <c r="TXA10" s="53"/>
      <c r="TXB10" s="53"/>
      <c r="TXC10" s="53"/>
      <c r="TXD10" s="53"/>
      <c r="TXE10" s="53"/>
      <c r="TXF10" s="53"/>
      <c r="TXG10" s="53"/>
      <c r="TXH10" s="53"/>
      <c r="TXI10" s="53"/>
      <c r="TXJ10" s="53"/>
      <c r="TXK10" s="53"/>
      <c r="TXL10" s="53"/>
      <c r="TXM10" s="53"/>
      <c r="TXN10" s="53"/>
      <c r="TXO10" s="53"/>
      <c r="TXP10" s="53"/>
      <c r="TXQ10" s="53"/>
      <c r="TXR10" s="53"/>
      <c r="TXS10" s="53"/>
      <c r="TXT10" s="53"/>
      <c r="TXU10" s="53"/>
      <c r="TXV10" s="53"/>
      <c r="TXW10" s="53"/>
      <c r="TXX10" s="53"/>
      <c r="TXY10" s="53"/>
      <c r="TXZ10" s="53"/>
      <c r="TYA10" s="53"/>
      <c r="TYB10" s="53"/>
      <c r="TYC10" s="53"/>
      <c r="TYD10" s="53"/>
      <c r="TYE10" s="53"/>
      <c r="TYF10" s="53"/>
      <c r="TYG10" s="53"/>
      <c r="TYH10" s="53"/>
      <c r="TYI10" s="53"/>
      <c r="TYJ10" s="53"/>
      <c r="TYK10" s="53"/>
      <c r="TYL10" s="53"/>
      <c r="TYM10" s="53"/>
      <c r="TYN10" s="53"/>
      <c r="TYO10" s="53"/>
      <c r="TYP10" s="53"/>
      <c r="TYQ10" s="53"/>
      <c r="TYR10" s="53"/>
      <c r="TYS10" s="53"/>
      <c r="TYT10" s="53"/>
      <c r="TYU10" s="53"/>
      <c r="TYV10" s="53"/>
      <c r="TYW10" s="53"/>
      <c r="TYX10" s="53"/>
      <c r="TYY10" s="53"/>
      <c r="TYZ10" s="53"/>
      <c r="TZA10" s="53"/>
      <c r="TZB10" s="53"/>
      <c r="TZC10" s="53"/>
      <c r="TZD10" s="53"/>
      <c r="TZE10" s="53"/>
      <c r="TZF10" s="53"/>
      <c r="TZG10" s="53"/>
      <c r="TZH10" s="53"/>
      <c r="TZI10" s="53"/>
      <c r="TZJ10" s="53"/>
      <c r="TZK10" s="53"/>
      <c r="TZL10" s="53"/>
      <c r="TZM10" s="53"/>
      <c r="TZN10" s="53"/>
      <c r="TZO10" s="53"/>
      <c r="TZP10" s="53"/>
      <c r="TZQ10" s="53"/>
      <c r="TZR10" s="53"/>
      <c r="TZS10" s="53"/>
      <c r="TZT10" s="53"/>
      <c r="TZU10" s="53"/>
      <c r="TZV10" s="53"/>
      <c r="TZW10" s="53"/>
      <c r="TZX10" s="53"/>
      <c r="TZY10" s="53"/>
      <c r="TZZ10" s="53"/>
      <c r="UAA10" s="53"/>
      <c r="UAB10" s="53"/>
      <c r="UAC10" s="53"/>
      <c r="UAD10" s="53"/>
      <c r="UAE10" s="53"/>
      <c r="UAF10" s="53"/>
      <c r="UAG10" s="53"/>
      <c r="UAH10" s="53"/>
      <c r="UAI10" s="53"/>
      <c r="UAJ10" s="53"/>
      <c r="UAK10" s="53"/>
      <c r="UAL10" s="53"/>
      <c r="UAM10" s="53"/>
      <c r="UAN10" s="53"/>
      <c r="UAO10" s="53"/>
      <c r="UAP10" s="53"/>
      <c r="UAQ10" s="53"/>
      <c r="UAR10" s="53"/>
      <c r="UAS10" s="53"/>
      <c r="UAT10" s="53"/>
      <c r="UAU10" s="53"/>
      <c r="UAV10" s="53"/>
      <c r="UAW10" s="53"/>
      <c r="UAX10" s="53"/>
      <c r="UAY10" s="53"/>
      <c r="UAZ10" s="53"/>
      <c r="UBA10" s="53"/>
      <c r="UBB10" s="53"/>
      <c r="UBC10" s="53"/>
      <c r="UBD10" s="53"/>
      <c r="UBE10" s="53"/>
      <c r="UBF10" s="53"/>
      <c r="UBG10" s="53"/>
      <c r="UBH10" s="53"/>
      <c r="UBI10" s="53"/>
      <c r="UBJ10" s="53"/>
      <c r="UBK10" s="53"/>
      <c r="UBL10" s="53"/>
      <c r="UBM10" s="53"/>
      <c r="UBN10" s="53"/>
      <c r="UBO10" s="53"/>
      <c r="UBP10" s="53"/>
      <c r="UBQ10" s="53"/>
      <c r="UBR10" s="53"/>
      <c r="UBS10" s="53"/>
      <c r="UBT10" s="53"/>
      <c r="UBU10" s="53"/>
      <c r="UBV10" s="53"/>
      <c r="UBW10" s="53"/>
      <c r="UBX10" s="53"/>
      <c r="UBY10" s="53"/>
      <c r="UBZ10" s="53"/>
      <c r="UCA10" s="53"/>
      <c r="UCB10" s="53"/>
      <c r="UCC10" s="53"/>
      <c r="UCD10" s="53"/>
      <c r="UCE10" s="53"/>
      <c r="UCF10" s="53"/>
      <c r="UCG10" s="53"/>
      <c r="UCH10" s="53"/>
      <c r="UCI10" s="53"/>
      <c r="UCJ10" s="53"/>
      <c r="UCK10" s="53"/>
      <c r="UCL10" s="53"/>
      <c r="UCM10" s="53"/>
      <c r="UCN10" s="53"/>
      <c r="UCO10" s="53"/>
      <c r="UCP10" s="53"/>
      <c r="UCQ10" s="53"/>
      <c r="UCR10" s="53"/>
      <c r="UCS10" s="53"/>
      <c r="UCT10" s="53"/>
      <c r="UCU10" s="53"/>
      <c r="UCV10" s="53"/>
      <c r="UCW10" s="53"/>
      <c r="UCX10" s="53"/>
      <c r="UCY10" s="53"/>
      <c r="UCZ10" s="53"/>
      <c r="UDA10" s="53"/>
      <c r="UDB10" s="53"/>
      <c r="UDC10" s="53"/>
      <c r="UDD10" s="53"/>
      <c r="UDE10" s="53"/>
      <c r="UDF10" s="53"/>
      <c r="UDG10" s="53"/>
      <c r="UDH10" s="53"/>
      <c r="UDI10" s="53"/>
      <c r="UDJ10" s="53"/>
      <c r="UDK10" s="53"/>
      <c r="UDL10" s="53"/>
      <c r="UDM10" s="53"/>
      <c r="UDN10" s="53"/>
      <c r="UDO10" s="53"/>
      <c r="UDP10" s="53"/>
      <c r="UDQ10" s="53"/>
      <c r="UDR10" s="53"/>
      <c r="UDS10" s="53"/>
      <c r="UDT10" s="53"/>
      <c r="UDU10" s="53"/>
      <c r="UDV10" s="53"/>
      <c r="UDW10" s="53"/>
      <c r="UDX10" s="53"/>
      <c r="UDY10" s="53"/>
      <c r="UDZ10" s="53"/>
      <c r="UEA10" s="53"/>
      <c r="UEB10" s="53"/>
      <c r="UEC10" s="53"/>
      <c r="UED10" s="53"/>
      <c r="UEE10" s="53"/>
      <c r="UEF10" s="53"/>
      <c r="UEG10" s="53"/>
      <c r="UEH10" s="53"/>
      <c r="UEI10" s="53"/>
      <c r="UEJ10" s="53"/>
      <c r="UEK10" s="53"/>
      <c r="UEL10" s="53"/>
      <c r="UEM10" s="53"/>
      <c r="UEN10" s="53"/>
      <c r="UEO10" s="53"/>
      <c r="UEP10" s="53"/>
      <c r="UEQ10" s="53"/>
      <c r="UER10" s="53"/>
      <c r="UES10" s="53"/>
      <c r="UET10" s="53"/>
      <c r="UEU10" s="53"/>
      <c r="UEV10" s="53"/>
      <c r="UEW10" s="53"/>
      <c r="UEX10" s="53"/>
      <c r="UEY10" s="53"/>
      <c r="UEZ10" s="53"/>
      <c r="UFA10" s="53"/>
      <c r="UFB10" s="53"/>
      <c r="UFC10" s="53"/>
      <c r="UFD10" s="53"/>
      <c r="UFE10" s="53"/>
      <c r="UFF10" s="53"/>
      <c r="UFG10" s="53"/>
      <c r="UFH10" s="53"/>
      <c r="UFI10" s="53"/>
      <c r="UFJ10" s="53"/>
      <c r="UFK10" s="53"/>
      <c r="UFL10" s="53"/>
      <c r="UFM10" s="53"/>
      <c r="UFN10" s="53"/>
      <c r="UFO10" s="53"/>
      <c r="UFP10" s="53"/>
      <c r="UFQ10" s="53"/>
      <c r="UFR10" s="53"/>
      <c r="UFS10" s="53"/>
      <c r="UFT10" s="53"/>
      <c r="UFU10" s="53"/>
      <c r="UFV10" s="53"/>
      <c r="UFW10" s="53"/>
      <c r="UFX10" s="53"/>
      <c r="UFY10" s="53"/>
      <c r="UFZ10" s="53"/>
      <c r="UGA10" s="53"/>
      <c r="UGB10" s="53"/>
      <c r="UGC10" s="53"/>
      <c r="UGD10" s="53"/>
      <c r="UGE10" s="53"/>
      <c r="UGF10" s="53"/>
      <c r="UGG10" s="53"/>
      <c r="UGH10" s="53"/>
      <c r="UGI10" s="53"/>
      <c r="UGJ10" s="53"/>
      <c r="UGK10" s="53"/>
      <c r="UGL10" s="53"/>
      <c r="UGM10" s="53"/>
      <c r="UGN10" s="53"/>
      <c r="UGO10" s="53"/>
      <c r="UGP10" s="53"/>
      <c r="UGQ10" s="53"/>
      <c r="UGR10" s="53"/>
      <c r="UGS10" s="53"/>
      <c r="UGT10" s="53"/>
      <c r="UGU10" s="53"/>
      <c r="UGV10" s="53"/>
      <c r="UGW10" s="53"/>
      <c r="UGX10" s="53"/>
      <c r="UGY10" s="53"/>
      <c r="UGZ10" s="53"/>
      <c r="UHA10" s="53"/>
      <c r="UHB10" s="53"/>
      <c r="UHC10" s="53"/>
      <c r="UHD10" s="53"/>
      <c r="UHE10" s="53"/>
      <c r="UHF10" s="53"/>
      <c r="UHG10" s="53"/>
      <c r="UHH10" s="53"/>
      <c r="UHI10" s="53"/>
      <c r="UHJ10" s="53"/>
      <c r="UHK10" s="53"/>
      <c r="UHL10" s="53"/>
      <c r="UHM10" s="53"/>
      <c r="UHN10" s="53"/>
      <c r="UHO10" s="53"/>
      <c r="UHP10" s="53"/>
      <c r="UHQ10" s="53"/>
      <c r="UHR10" s="53"/>
      <c r="UHS10" s="53"/>
      <c r="UHT10" s="53"/>
      <c r="UHU10" s="53"/>
      <c r="UHV10" s="53"/>
      <c r="UHW10" s="53"/>
      <c r="UHX10" s="53"/>
      <c r="UHY10" s="53"/>
      <c r="UHZ10" s="53"/>
      <c r="UIA10" s="53"/>
      <c r="UIB10" s="53"/>
      <c r="UIC10" s="53"/>
      <c r="UID10" s="53"/>
      <c r="UIE10" s="53"/>
      <c r="UIF10" s="53"/>
      <c r="UIG10" s="53"/>
      <c r="UIH10" s="53"/>
      <c r="UII10" s="53"/>
      <c r="UIJ10" s="53"/>
      <c r="UIK10" s="53"/>
      <c r="UIL10" s="53"/>
      <c r="UIM10" s="53"/>
      <c r="UIN10" s="53"/>
      <c r="UIO10" s="53"/>
      <c r="UIP10" s="53"/>
      <c r="UIQ10" s="53"/>
      <c r="UIR10" s="53"/>
      <c r="UIS10" s="53"/>
      <c r="UIT10" s="53"/>
      <c r="UIU10" s="53"/>
      <c r="UIV10" s="53"/>
      <c r="UIW10" s="53"/>
      <c r="UIX10" s="53"/>
      <c r="UIY10" s="53"/>
      <c r="UIZ10" s="53"/>
      <c r="UJA10" s="53"/>
      <c r="UJB10" s="53"/>
      <c r="UJC10" s="53"/>
      <c r="UJD10" s="53"/>
      <c r="UJE10" s="53"/>
      <c r="UJF10" s="53"/>
      <c r="UJG10" s="53"/>
      <c r="UJH10" s="53"/>
      <c r="UJI10" s="53"/>
      <c r="UJJ10" s="53"/>
      <c r="UJK10" s="53"/>
      <c r="UJL10" s="53"/>
      <c r="UJM10" s="53"/>
      <c r="UJN10" s="53"/>
      <c r="UJO10" s="53"/>
      <c r="UJP10" s="53"/>
      <c r="UJQ10" s="53"/>
      <c r="UJR10" s="53"/>
      <c r="UJS10" s="53"/>
      <c r="UJT10" s="53"/>
      <c r="UJU10" s="53"/>
      <c r="UJV10" s="53"/>
      <c r="UJW10" s="53"/>
      <c r="UJX10" s="53"/>
      <c r="UJY10" s="53"/>
      <c r="UJZ10" s="53"/>
      <c r="UKA10" s="53"/>
      <c r="UKB10" s="53"/>
      <c r="UKC10" s="53"/>
      <c r="UKD10" s="53"/>
      <c r="UKE10" s="53"/>
      <c r="UKF10" s="53"/>
      <c r="UKG10" s="53"/>
      <c r="UKH10" s="53"/>
      <c r="UKI10" s="53"/>
      <c r="UKJ10" s="53"/>
      <c r="UKK10" s="53"/>
      <c r="UKL10" s="53"/>
      <c r="UKM10" s="53"/>
      <c r="UKN10" s="53"/>
      <c r="UKO10" s="53"/>
      <c r="UKP10" s="53"/>
      <c r="UKQ10" s="53"/>
      <c r="UKR10" s="53"/>
      <c r="UKS10" s="53"/>
      <c r="UKT10" s="53"/>
      <c r="UKU10" s="53"/>
      <c r="UKV10" s="53"/>
      <c r="UKW10" s="53"/>
      <c r="UKX10" s="53"/>
      <c r="UKY10" s="53"/>
      <c r="UKZ10" s="53"/>
      <c r="ULA10" s="53"/>
      <c r="ULB10" s="53"/>
      <c r="ULC10" s="53"/>
      <c r="ULD10" s="53"/>
      <c r="ULE10" s="53"/>
      <c r="ULF10" s="53"/>
      <c r="ULG10" s="53"/>
      <c r="ULH10" s="53"/>
      <c r="ULI10" s="53"/>
      <c r="ULJ10" s="53"/>
      <c r="ULK10" s="53"/>
      <c r="ULL10" s="53"/>
      <c r="ULM10" s="53"/>
      <c r="ULN10" s="53"/>
      <c r="ULO10" s="53"/>
      <c r="ULP10" s="53"/>
      <c r="ULQ10" s="53"/>
      <c r="ULR10" s="53"/>
      <c r="ULS10" s="53"/>
      <c r="ULT10" s="53"/>
      <c r="ULU10" s="53"/>
      <c r="ULV10" s="53"/>
      <c r="ULW10" s="53"/>
      <c r="ULX10" s="53"/>
      <c r="ULY10" s="53"/>
      <c r="ULZ10" s="53"/>
      <c r="UMA10" s="53"/>
      <c r="UMB10" s="53"/>
      <c r="UMC10" s="53"/>
      <c r="UMD10" s="53"/>
      <c r="UME10" s="53"/>
      <c r="UMF10" s="53"/>
      <c r="UMG10" s="53"/>
      <c r="UMH10" s="53"/>
      <c r="UMI10" s="53"/>
      <c r="UMJ10" s="53"/>
      <c r="UMK10" s="53"/>
      <c r="UML10" s="53"/>
      <c r="UMM10" s="53"/>
      <c r="UMN10" s="53"/>
      <c r="UMO10" s="53"/>
      <c r="UMP10" s="53"/>
      <c r="UMQ10" s="53"/>
      <c r="UMR10" s="53"/>
      <c r="UMS10" s="53"/>
      <c r="UMT10" s="53"/>
      <c r="UMU10" s="53"/>
      <c r="UMV10" s="53"/>
      <c r="UMW10" s="53"/>
      <c r="UMX10" s="53"/>
      <c r="UMY10" s="53"/>
      <c r="UMZ10" s="53"/>
      <c r="UNA10" s="53"/>
      <c r="UNB10" s="53"/>
      <c r="UNC10" s="53"/>
      <c r="UND10" s="53"/>
      <c r="UNE10" s="53"/>
      <c r="UNF10" s="53"/>
      <c r="UNG10" s="53"/>
      <c r="UNH10" s="53"/>
      <c r="UNI10" s="53"/>
      <c r="UNJ10" s="53"/>
      <c r="UNK10" s="53"/>
      <c r="UNL10" s="53"/>
      <c r="UNM10" s="53"/>
      <c r="UNN10" s="53"/>
      <c r="UNO10" s="53"/>
      <c r="UNP10" s="53"/>
      <c r="UNQ10" s="53"/>
      <c r="UNR10" s="53"/>
      <c r="UNS10" s="53"/>
      <c r="UNT10" s="53"/>
      <c r="UNU10" s="53"/>
      <c r="UNV10" s="53"/>
      <c r="UNW10" s="53"/>
      <c r="UNX10" s="53"/>
      <c r="UNY10" s="53"/>
      <c r="UNZ10" s="53"/>
      <c r="UOA10" s="53"/>
      <c r="UOB10" s="53"/>
      <c r="UOC10" s="53"/>
      <c r="UOD10" s="53"/>
      <c r="UOE10" s="53"/>
      <c r="UOF10" s="53"/>
      <c r="UOG10" s="53"/>
      <c r="UOH10" s="53"/>
      <c r="UOI10" s="53"/>
      <c r="UOJ10" s="53"/>
      <c r="UOK10" s="53"/>
      <c r="UOL10" s="53"/>
      <c r="UOM10" s="53"/>
      <c r="UON10" s="53"/>
      <c r="UOO10" s="53"/>
      <c r="UOP10" s="53"/>
      <c r="UOQ10" s="53"/>
      <c r="UOR10" s="53"/>
      <c r="UOS10" s="53"/>
      <c r="UOT10" s="53"/>
      <c r="UOU10" s="53"/>
      <c r="UOV10" s="53"/>
      <c r="UOW10" s="53"/>
      <c r="UOX10" s="53"/>
      <c r="UOY10" s="53"/>
      <c r="UOZ10" s="53"/>
      <c r="UPA10" s="53"/>
      <c r="UPB10" s="53"/>
      <c r="UPC10" s="53"/>
      <c r="UPD10" s="53"/>
      <c r="UPE10" s="53"/>
      <c r="UPF10" s="53"/>
      <c r="UPG10" s="53"/>
      <c r="UPH10" s="53"/>
      <c r="UPI10" s="53"/>
      <c r="UPJ10" s="53"/>
      <c r="UPK10" s="53"/>
      <c r="UPL10" s="53"/>
      <c r="UPM10" s="53"/>
      <c r="UPN10" s="53"/>
      <c r="UPO10" s="53"/>
      <c r="UPP10" s="53"/>
      <c r="UPQ10" s="53"/>
      <c r="UPR10" s="53"/>
      <c r="UPS10" s="53"/>
      <c r="UPT10" s="53"/>
      <c r="UPU10" s="53"/>
      <c r="UPV10" s="53"/>
      <c r="UPW10" s="53"/>
      <c r="UPX10" s="53"/>
      <c r="UPY10" s="53"/>
      <c r="UPZ10" s="53"/>
      <c r="UQA10" s="53"/>
      <c r="UQB10" s="53"/>
      <c r="UQC10" s="53"/>
      <c r="UQD10" s="53"/>
      <c r="UQE10" s="53"/>
      <c r="UQF10" s="53"/>
      <c r="UQG10" s="53"/>
      <c r="UQH10" s="53"/>
      <c r="UQI10" s="53"/>
      <c r="UQJ10" s="53"/>
      <c r="UQK10" s="53"/>
      <c r="UQL10" s="53"/>
      <c r="UQM10" s="53"/>
      <c r="UQN10" s="53"/>
      <c r="UQO10" s="53"/>
      <c r="UQP10" s="53"/>
      <c r="UQQ10" s="53"/>
      <c r="UQR10" s="53"/>
      <c r="UQS10" s="53"/>
      <c r="UQT10" s="53"/>
      <c r="UQU10" s="53"/>
      <c r="UQV10" s="53"/>
      <c r="UQW10" s="53"/>
      <c r="UQX10" s="53"/>
      <c r="UQY10" s="53"/>
      <c r="UQZ10" s="53"/>
      <c r="URA10" s="53"/>
      <c r="URB10" s="53"/>
      <c r="URC10" s="53"/>
      <c r="URD10" s="53"/>
      <c r="URE10" s="53"/>
      <c r="URF10" s="53"/>
      <c r="URG10" s="53"/>
      <c r="URH10" s="53"/>
      <c r="URI10" s="53"/>
      <c r="URJ10" s="53"/>
      <c r="URK10" s="53"/>
      <c r="URL10" s="53"/>
      <c r="URM10" s="53"/>
      <c r="URN10" s="53"/>
      <c r="URO10" s="53"/>
      <c r="URP10" s="53"/>
      <c r="URQ10" s="53"/>
      <c r="URR10" s="53"/>
      <c r="URS10" s="53"/>
      <c r="URT10" s="53"/>
      <c r="URU10" s="53"/>
      <c r="URV10" s="53"/>
      <c r="URW10" s="53"/>
      <c r="URX10" s="53"/>
      <c r="URY10" s="53"/>
      <c r="URZ10" s="53"/>
      <c r="USA10" s="53"/>
      <c r="USB10" s="53"/>
      <c r="USC10" s="53"/>
      <c r="USD10" s="53"/>
      <c r="USE10" s="53"/>
      <c r="USF10" s="53"/>
      <c r="USG10" s="53"/>
      <c r="USH10" s="53"/>
      <c r="USI10" s="53"/>
      <c r="USJ10" s="53"/>
      <c r="USK10" s="53"/>
      <c r="USL10" s="53"/>
      <c r="USM10" s="53"/>
      <c r="USN10" s="53"/>
      <c r="USO10" s="53"/>
      <c r="USP10" s="53"/>
      <c r="USQ10" s="53"/>
      <c r="USR10" s="53"/>
      <c r="USS10" s="53"/>
      <c r="UST10" s="53"/>
      <c r="USU10" s="53"/>
      <c r="USV10" s="53"/>
      <c r="USW10" s="53"/>
      <c r="USX10" s="53"/>
      <c r="USY10" s="53"/>
      <c r="USZ10" s="53"/>
      <c r="UTA10" s="53"/>
      <c r="UTB10" s="53"/>
      <c r="UTC10" s="53"/>
      <c r="UTD10" s="53"/>
      <c r="UTE10" s="53"/>
      <c r="UTF10" s="53"/>
      <c r="UTG10" s="53"/>
      <c r="UTH10" s="53"/>
      <c r="UTI10" s="53"/>
      <c r="UTJ10" s="53"/>
      <c r="UTK10" s="53"/>
      <c r="UTL10" s="53"/>
      <c r="UTM10" s="53"/>
      <c r="UTN10" s="53"/>
      <c r="UTO10" s="53"/>
      <c r="UTP10" s="53"/>
      <c r="UTQ10" s="53"/>
      <c r="UTR10" s="53"/>
      <c r="UTS10" s="53"/>
      <c r="UTT10" s="53"/>
      <c r="UTU10" s="53"/>
      <c r="UTV10" s="53"/>
      <c r="UTW10" s="53"/>
      <c r="UTX10" s="53"/>
      <c r="UTY10" s="53"/>
      <c r="UTZ10" s="53"/>
      <c r="UUA10" s="53"/>
      <c r="UUB10" s="53"/>
      <c r="UUC10" s="53"/>
      <c r="UUD10" s="53"/>
      <c r="UUE10" s="53"/>
      <c r="UUF10" s="53"/>
      <c r="UUG10" s="53"/>
      <c r="UUH10" s="53"/>
      <c r="UUI10" s="53"/>
      <c r="UUJ10" s="53"/>
      <c r="UUK10" s="53"/>
      <c r="UUL10" s="53"/>
      <c r="UUM10" s="53"/>
      <c r="UUN10" s="53"/>
      <c r="UUO10" s="53"/>
      <c r="UUP10" s="53"/>
      <c r="UUQ10" s="53"/>
      <c r="UUR10" s="53"/>
      <c r="UUS10" s="53"/>
      <c r="UUT10" s="53"/>
      <c r="UUU10" s="53"/>
      <c r="UUV10" s="53"/>
      <c r="UUW10" s="53"/>
      <c r="UUX10" s="53"/>
      <c r="UUY10" s="53"/>
      <c r="UUZ10" s="53"/>
      <c r="UVA10" s="53"/>
      <c r="UVB10" s="53"/>
      <c r="UVC10" s="53"/>
      <c r="UVD10" s="53"/>
      <c r="UVE10" s="53"/>
      <c r="UVF10" s="53"/>
      <c r="UVG10" s="53"/>
      <c r="UVH10" s="53"/>
      <c r="UVI10" s="53"/>
      <c r="UVJ10" s="53"/>
      <c r="UVK10" s="53"/>
      <c r="UVL10" s="53"/>
      <c r="UVM10" s="53"/>
      <c r="UVN10" s="53"/>
      <c r="UVO10" s="53"/>
      <c r="UVP10" s="53"/>
      <c r="UVQ10" s="53"/>
      <c r="UVR10" s="53"/>
      <c r="UVS10" s="53"/>
      <c r="UVT10" s="53"/>
      <c r="UVU10" s="53"/>
      <c r="UVV10" s="53"/>
      <c r="UVW10" s="53"/>
      <c r="UVX10" s="53"/>
      <c r="UVY10" s="53"/>
      <c r="UVZ10" s="53"/>
      <c r="UWA10" s="53"/>
      <c r="UWB10" s="53"/>
      <c r="UWC10" s="53"/>
      <c r="UWD10" s="53"/>
      <c r="UWE10" s="53"/>
      <c r="UWF10" s="53"/>
      <c r="UWG10" s="53"/>
      <c r="UWH10" s="53"/>
      <c r="UWI10" s="53"/>
      <c r="UWJ10" s="53"/>
      <c r="UWK10" s="53"/>
      <c r="UWL10" s="53"/>
      <c r="UWM10" s="53"/>
      <c r="UWN10" s="53"/>
      <c r="UWO10" s="53"/>
      <c r="UWP10" s="53"/>
      <c r="UWQ10" s="53"/>
      <c r="UWR10" s="53"/>
      <c r="UWS10" s="53"/>
      <c r="UWT10" s="53"/>
      <c r="UWU10" s="53"/>
      <c r="UWV10" s="53"/>
      <c r="UWW10" s="53"/>
      <c r="UWX10" s="53"/>
      <c r="UWY10" s="53"/>
      <c r="UWZ10" s="53"/>
      <c r="UXA10" s="53"/>
      <c r="UXB10" s="53"/>
      <c r="UXC10" s="53"/>
      <c r="UXD10" s="53"/>
      <c r="UXE10" s="53"/>
      <c r="UXF10" s="53"/>
      <c r="UXG10" s="53"/>
      <c r="UXH10" s="53"/>
      <c r="UXI10" s="53"/>
      <c r="UXJ10" s="53"/>
      <c r="UXK10" s="53"/>
      <c r="UXL10" s="53"/>
      <c r="UXM10" s="53"/>
      <c r="UXN10" s="53"/>
      <c r="UXO10" s="53"/>
      <c r="UXP10" s="53"/>
      <c r="UXQ10" s="53"/>
      <c r="UXR10" s="53"/>
      <c r="UXS10" s="53"/>
      <c r="UXT10" s="53"/>
      <c r="UXU10" s="53"/>
      <c r="UXV10" s="53"/>
      <c r="UXW10" s="53"/>
      <c r="UXX10" s="53"/>
      <c r="UXY10" s="53"/>
      <c r="UXZ10" s="53"/>
      <c r="UYA10" s="53"/>
      <c r="UYB10" s="53"/>
      <c r="UYC10" s="53"/>
      <c r="UYD10" s="53"/>
      <c r="UYE10" s="53"/>
      <c r="UYF10" s="53"/>
      <c r="UYG10" s="53"/>
      <c r="UYH10" s="53"/>
      <c r="UYI10" s="53"/>
      <c r="UYJ10" s="53"/>
      <c r="UYK10" s="53"/>
      <c r="UYL10" s="53"/>
      <c r="UYM10" s="53"/>
      <c r="UYN10" s="53"/>
      <c r="UYO10" s="53"/>
      <c r="UYP10" s="53"/>
      <c r="UYQ10" s="53"/>
      <c r="UYR10" s="53"/>
      <c r="UYS10" s="53"/>
      <c r="UYT10" s="53"/>
      <c r="UYU10" s="53"/>
      <c r="UYV10" s="53"/>
      <c r="UYW10" s="53"/>
      <c r="UYX10" s="53"/>
      <c r="UYY10" s="53"/>
      <c r="UYZ10" s="53"/>
      <c r="UZA10" s="53"/>
      <c r="UZB10" s="53"/>
      <c r="UZC10" s="53"/>
      <c r="UZD10" s="53"/>
      <c r="UZE10" s="53"/>
      <c r="UZF10" s="53"/>
      <c r="UZG10" s="53"/>
      <c r="UZH10" s="53"/>
      <c r="UZI10" s="53"/>
      <c r="UZJ10" s="53"/>
      <c r="UZK10" s="53"/>
      <c r="UZL10" s="53"/>
      <c r="UZM10" s="53"/>
      <c r="UZN10" s="53"/>
      <c r="UZO10" s="53"/>
      <c r="UZP10" s="53"/>
      <c r="UZQ10" s="53"/>
      <c r="UZR10" s="53"/>
      <c r="UZS10" s="53"/>
      <c r="UZT10" s="53"/>
      <c r="UZU10" s="53"/>
      <c r="UZV10" s="53"/>
      <c r="UZW10" s="53"/>
      <c r="UZX10" s="53"/>
      <c r="UZY10" s="53"/>
      <c r="UZZ10" s="53"/>
      <c r="VAA10" s="53"/>
      <c r="VAB10" s="53"/>
      <c r="VAC10" s="53"/>
      <c r="VAD10" s="53"/>
      <c r="VAE10" s="53"/>
      <c r="VAF10" s="53"/>
      <c r="VAG10" s="53"/>
      <c r="VAH10" s="53"/>
      <c r="VAI10" s="53"/>
      <c r="VAJ10" s="53"/>
      <c r="VAK10" s="53"/>
      <c r="VAL10" s="53"/>
      <c r="VAM10" s="53"/>
      <c r="VAN10" s="53"/>
      <c r="VAO10" s="53"/>
      <c r="VAP10" s="53"/>
      <c r="VAQ10" s="53"/>
      <c r="VAR10" s="53"/>
      <c r="VAS10" s="53"/>
      <c r="VAT10" s="53"/>
      <c r="VAU10" s="53"/>
      <c r="VAV10" s="53"/>
      <c r="VAW10" s="53"/>
      <c r="VAX10" s="53"/>
      <c r="VAY10" s="53"/>
      <c r="VAZ10" s="53"/>
      <c r="VBA10" s="53"/>
      <c r="VBB10" s="53"/>
      <c r="VBC10" s="53"/>
      <c r="VBD10" s="53"/>
      <c r="VBE10" s="53"/>
      <c r="VBF10" s="53"/>
      <c r="VBG10" s="53"/>
      <c r="VBH10" s="53"/>
      <c r="VBI10" s="53"/>
      <c r="VBJ10" s="53"/>
      <c r="VBK10" s="53"/>
      <c r="VBL10" s="53"/>
      <c r="VBM10" s="53"/>
      <c r="VBN10" s="53"/>
      <c r="VBO10" s="53"/>
      <c r="VBP10" s="53"/>
      <c r="VBQ10" s="53"/>
      <c r="VBR10" s="53"/>
      <c r="VBS10" s="53"/>
      <c r="VBT10" s="53"/>
      <c r="VBU10" s="53"/>
      <c r="VBV10" s="53"/>
      <c r="VBW10" s="53"/>
      <c r="VBX10" s="53"/>
      <c r="VBY10" s="53"/>
      <c r="VBZ10" s="53"/>
      <c r="VCA10" s="53"/>
      <c r="VCB10" s="53"/>
      <c r="VCC10" s="53"/>
      <c r="VCD10" s="53"/>
      <c r="VCE10" s="53"/>
      <c r="VCF10" s="53"/>
      <c r="VCG10" s="53"/>
      <c r="VCH10" s="53"/>
      <c r="VCI10" s="53"/>
      <c r="VCJ10" s="53"/>
      <c r="VCK10" s="53"/>
      <c r="VCL10" s="53"/>
      <c r="VCM10" s="53"/>
      <c r="VCN10" s="53"/>
      <c r="VCO10" s="53"/>
      <c r="VCP10" s="53"/>
      <c r="VCQ10" s="53"/>
      <c r="VCR10" s="53"/>
      <c r="VCS10" s="53"/>
      <c r="VCT10" s="53"/>
      <c r="VCU10" s="53"/>
      <c r="VCV10" s="53"/>
      <c r="VCW10" s="53"/>
      <c r="VCX10" s="53"/>
      <c r="VCY10" s="53"/>
      <c r="VCZ10" s="53"/>
      <c r="VDA10" s="53"/>
      <c r="VDB10" s="53"/>
      <c r="VDC10" s="53"/>
      <c r="VDD10" s="53"/>
      <c r="VDE10" s="53"/>
      <c r="VDF10" s="53"/>
      <c r="VDG10" s="53"/>
      <c r="VDH10" s="53"/>
      <c r="VDI10" s="53"/>
      <c r="VDJ10" s="53"/>
      <c r="VDK10" s="53"/>
      <c r="VDL10" s="53"/>
      <c r="VDM10" s="53"/>
      <c r="VDN10" s="53"/>
      <c r="VDO10" s="53"/>
      <c r="VDP10" s="53"/>
      <c r="VDQ10" s="53"/>
      <c r="VDR10" s="53"/>
      <c r="VDS10" s="53"/>
      <c r="VDT10" s="53"/>
      <c r="VDU10" s="53"/>
      <c r="VDV10" s="53"/>
      <c r="VDW10" s="53"/>
      <c r="VDX10" s="53"/>
      <c r="VDY10" s="53"/>
      <c r="VDZ10" s="53"/>
      <c r="VEA10" s="53"/>
      <c r="VEB10" s="53"/>
      <c r="VEC10" s="53"/>
      <c r="VED10" s="53"/>
      <c r="VEE10" s="53"/>
      <c r="VEF10" s="53"/>
      <c r="VEG10" s="53"/>
      <c r="VEH10" s="53"/>
      <c r="VEI10" s="53"/>
      <c r="VEJ10" s="53"/>
      <c r="VEK10" s="53"/>
      <c r="VEL10" s="53"/>
      <c r="VEM10" s="53"/>
      <c r="VEN10" s="53"/>
      <c r="VEO10" s="53"/>
      <c r="VEP10" s="53"/>
      <c r="VEQ10" s="53"/>
      <c r="VER10" s="53"/>
      <c r="VES10" s="53"/>
      <c r="VET10" s="53"/>
      <c r="VEU10" s="53"/>
      <c r="VEV10" s="53"/>
      <c r="VEW10" s="53"/>
      <c r="VEX10" s="53"/>
      <c r="VEY10" s="53"/>
      <c r="VEZ10" s="53"/>
      <c r="VFA10" s="53"/>
      <c r="VFB10" s="53"/>
      <c r="VFC10" s="53"/>
      <c r="VFD10" s="53"/>
      <c r="VFE10" s="53"/>
      <c r="VFF10" s="53"/>
      <c r="VFG10" s="53"/>
      <c r="VFH10" s="53"/>
      <c r="VFI10" s="53"/>
      <c r="VFJ10" s="53"/>
      <c r="VFK10" s="53"/>
      <c r="VFL10" s="53"/>
      <c r="VFM10" s="53"/>
      <c r="VFN10" s="53"/>
      <c r="VFO10" s="53"/>
      <c r="VFP10" s="53"/>
      <c r="VFQ10" s="53"/>
      <c r="VFR10" s="53"/>
      <c r="VFS10" s="53"/>
      <c r="VFT10" s="53"/>
      <c r="VFU10" s="53"/>
      <c r="VFV10" s="53"/>
      <c r="VFW10" s="53"/>
      <c r="VFX10" s="53"/>
      <c r="VFY10" s="53"/>
      <c r="VFZ10" s="53"/>
      <c r="VGA10" s="53"/>
      <c r="VGB10" s="53"/>
      <c r="VGC10" s="53"/>
      <c r="VGD10" s="53"/>
      <c r="VGE10" s="53"/>
      <c r="VGF10" s="53"/>
      <c r="VGG10" s="53"/>
      <c r="VGH10" s="53"/>
      <c r="VGI10" s="53"/>
      <c r="VGJ10" s="53"/>
      <c r="VGK10" s="53"/>
      <c r="VGL10" s="53"/>
      <c r="VGM10" s="53"/>
      <c r="VGN10" s="53"/>
      <c r="VGO10" s="53"/>
      <c r="VGP10" s="53"/>
      <c r="VGQ10" s="53"/>
      <c r="VGR10" s="53"/>
      <c r="VGS10" s="53"/>
      <c r="VGT10" s="53"/>
      <c r="VGU10" s="53"/>
      <c r="VGV10" s="53"/>
      <c r="VGW10" s="53"/>
      <c r="VGX10" s="53"/>
      <c r="VGY10" s="53"/>
      <c r="VGZ10" s="53"/>
      <c r="VHA10" s="53"/>
      <c r="VHB10" s="53"/>
      <c r="VHC10" s="53"/>
      <c r="VHD10" s="53"/>
      <c r="VHE10" s="53"/>
      <c r="VHF10" s="53"/>
      <c r="VHG10" s="53"/>
      <c r="VHH10" s="53"/>
      <c r="VHI10" s="53"/>
      <c r="VHJ10" s="53"/>
      <c r="VHK10" s="53"/>
      <c r="VHL10" s="53"/>
      <c r="VHM10" s="53"/>
      <c r="VHN10" s="53"/>
      <c r="VHO10" s="53"/>
      <c r="VHP10" s="53"/>
      <c r="VHQ10" s="53"/>
      <c r="VHR10" s="53"/>
      <c r="VHS10" s="53"/>
      <c r="VHT10" s="53"/>
      <c r="VHU10" s="53"/>
      <c r="VHV10" s="53"/>
      <c r="VHW10" s="53"/>
      <c r="VHX10" s="53"/>
      <c r="VHY10" s="53"/>
      <c r="VHZ10" s="53"/>
      <c r="VIA10" s="53"/>
      <c r="VIB10" s="53"/>
      <c r="VIC10" s="53"/>
      <c r="VID10" s="53"/>
      <c r="VIE10" s="53"/>
      <c r="VIF10" s="53"/>
      <c r="VIG10" s="53"/>
      <c r="VIH10" s="53"/>
      <c r="VII10" s="53"/>
      <c r="VIJ10" s="53"/>
      <c r="VIK10" s="53"/>
      <c r="VIL10" s="53"/>
      <c r="VIM10" s="53"/>
      <c r="VIN10" s="53"/>
      <c r="VIO10" s="53"/>
      <c r="VIP10" s="53"/>
      <c r="VIQ10" s="53"/>
      <c r="VIR10" s="53"/>
      <c r="VIS10" s="53"/>
      <c r="VIT10" s="53"/>
      <c r="VIU10" s="53"/>
      <c r="VIV10" s="53"/>
      <c r="VIW10" s="53"/>
      <c r="VIX10" s="53"/>
      <c r="VIY10" s="53"/>
      <c r="VIZ10" s="53"/>
      <c r="VJA10" s="53"/>
      <c r="VJB10" s="53"/>
      <c r="VJC10" s="53"/>
      <c r="VJD10" s="53"/>
      <c r="VJE10" s="53"/>
      <c r="VJF10" s="53"/>
      <c r="VJG10" s="53"/>
      <c r="VJH10" s="53"/>
      <c r="VJI10" s="53"/>
      <c r="VJJ10" s="53"/>
      <c r="VJK10" s="53"/>
      <c r="VJL10" s="53"/>
      <c r="VJM10" s="53"/>
      <c r="VJN10" s="53"/>
      <c r="VJO10" s="53"/>
      <c r="VJP10" s="53"/>
      <c r="VJQ10" s="53"/>
      <c r="VJR10" s="53"/>
      <c r="VJS10" s="53"/>
      <c r="VJT10" s="53"/>
      <c r="VJU10" s="53"/>
      <c r="VJV10" s="53"/>
      <c r="VJW10" s="53"/>
      <c r="VJX10" s="53"/>
      <c r="VJY10" s="53"/>
      <c r="VJZ10" s="53"/>
      <c r="VKA10" s="53"/>
      <c r="VKB10" s="53"/>
      <c r="VKC10" s="53"/>
      <c r="VKD10" s="53"/>
      <c r="VKE10" s="53"/>
      <c r="VKF10" s="53"/>
      <c r="VKG10" s="53"/>
      <c r="VKH10" s="53"/>
      <c r="VKI10" s="53"/>
      <c r="VKJ10" s="53"/>
      <c r="VKK10" s="53"/>
      <c r="VKL10" s="53"/>
      <c r="VKM10" s="53"/>
      <c r="VKN10" s="53"/>
      <c r="VKO10" s="53"/>
      <c r="VKP10" s="53"/>
      <c r="VKQ10" s="53"/>
      <c r="VKR10" s="53"/>
      <c r="VKS10" s="53"/>
      <c r="VKT10" s="53"/>
      <c r="VKU10" s="53"/>
      <c r="VKV10" s="53"/>
      <c r="VKW10" s="53"/>
      <c r="VKX10" s="53"/>
      <c r="VKY10" s="53"/>
      <c r="VKZ10" s="53"/>
      <c r="VLA10" s="53"/>
      <c r="VLB10" s="53"/>
      <c r="VLC10" s="53"/>
      <c r="VLD10" s="53"/>
      <c r="VLE10" s="53"/>
      <c r="VLF10" s="53"/>
      <c r="VLG10" s="53"/>
      <c r="VLH10" s="53"/>
      <c r="VLI10" s="53"/>
      <c r="VLJ10" s="53"/>
      <c r="VLK10" s="53"/>
      <c r="VLL10" s="53"/>
      <c r="VLM10" s="53"/>
      <c r="VLN10" s="53"/>
      <c r="VLO10" s="53"/>
      <c r="VLP10" s="53"/>
      <c r="VLQ10" s="53"/>
      <c r="VLR10" s="53"/>
      <c r="VLS10" s="53"/>
      <c r="VLT10" s="53"/>
      <c r="VLU10" s="53"/>
      <c r="VLV10" s="53"/>
      <c r="VLW10" s="53"/>
      <c r="VLX10" s="53"/>
      <c r="VLY10" s="53"/>
      <c r="VLZ10" s="53"/>
      <c r="VMA10" s="53"/>
      <c r="VMB10" s="53"/>
      <c r="VMC10" s="53"/>
      <c r="VMD10" s="53"/>
      <c r="VME10" s="53"/>
      <c r="VMF10" s="53"/>
      <c r="VMG10" s="53"/>
      <c r="VMH10" s="53"/>
      <c r="VMI10" s="53"/>
      <c r="VMJ10" s="53"/>
      <c r="VMK10" s="53"/>
      <c r="VML10" s="53"/>
      <c r="VMM10" s="53"/>
      <c r="VMN10" s="53"/>
      <c r="VMO10" s="53"/>
      <c r="VMP10" s="53"/>
      <c r="VMQ10" s="53"/>
      <c r="VMR10" s="53"/>
      <c r="VMS10" s="53"/>
      <c r="VMT10" s="53"/>
      <c r="VMU10" s="53"/>
      <c r="VMV10" s="53"/>
      <c r="VMW10" s="53"/>
      <c r="VMX10" s="53"/>
      <c r="VMY10" s="53"/>
      <c r="VMZ10" s="53"/>
      <c r="VNA10" s="53"/>
      <c r="VNB10" s="53"/>
      <c r="VNC10" s="53"/>
      <c r="VND10" s="53"/>
      <c r="VNE10" s="53"/>
      <c r="VNF10" s="53"/>
      <c r="VNG10" s="53"/>
      <c r="VNH10" s="53"/>
      <c r="VNI10" s="53"/>
      <c r="VNJ10" s="53"/>
      <c r="VNK10" s="53"/>
      <c r="VNL10" s="53"/>
      <c r="VNM10" s="53"/>
      <c r="VNN10" s="53"/>
      <c r="VNO10" s="53"/>
      <c r="VNP10" s="53"/>
      <c r="VNQ10" s="53"/>
      <c r="VNR10" s="53"/>
      <c r="VNS10" s="53"/>
      <c r="VNT10" s="53"/>
      <c r="VNU10" s="53"/>
      <c r="VNV10" s="53"/>
      <c r="VNW10" s="53"/>
      <c r="VNX10" s="53"/>
      <c r="VNY10" s="53"/>
      <c r="VNZ10" s="53"/>
      <c r="VOA10" s="53"/>
      <c r="VOB10" s="53"/>
      <c r="VOC10" s="53"/>
      <c r="VOD10" s="53"/>
      <c r="VOE10" s="53"/>
      <c r="VOF10" s="53"/>
      <c r="VOG10" s="53"/>
      <c r="VOH10" s="53"/>
      <c r="VOI10" s="53"/>
      <c r="VOJ10" s="53"/>
      <c r="VOK10" s="53"/>
      <c r="VOL10" s="53"/>
      <c r="VOM10" s="53"/>
      <c r="VON10" s="53"/>
      <c r="VOO10" s="53"/>
      <c r="VOP10" s="53"/>
      <c r="VOQ10" s="53"/>
      <c r="VOR10" s="53"/>
      <c r="VOS10" s="53"/>
      <c r="VOT10" s="53"/>
      <c r="VOU10" s="53"/>
      <c r="VOV10" s="53"/>
      <c r="VOW10" s="53"/>
      <c r="VOX10" s="53"/>
      <c r="VOY10" s="53"/>
      <c r="VOZ10" s="53"/>
      <c r="VPA10" s="53"/>
      <c r="VPB10" s="53"/>
      <c r="VPC10" s="53"/>
      <c r="VPD10" s="53"/>
      <c r="VPE10" s="53"/>
      <c r="VPF10" s="53"/>
      <c r="VPG10" s="53"/>
      <c r="VPH10" s="53"/>
      <c r="VPI10" s="53"/>
      <c r="VPJ10" s="53"/>
      <c r="VPK10" s="53"/>
      <c r="VPL10" s="53"/>
      <c r="VPM10" s="53"/>
      <c r="VPN10" s="53"/>
      <c r="VPO10" s="53"/>
      <c r="VPP10" s="53"/>
      <c r="VPQ10" s="53"/>
      <c r="VPR10" s="53"/>
      <c r="VPS10" s="53"/>
      <c r="VPT10" s="53"/>
      <c r="VPU10" s="53"/>
      <c r="VPV10" s="53"/>
      <c r="VPW10" s="53"/>
      <c r="VPX10" s="53"/>
      <c r="VPY10" s="53"/>
      <c r="VPZ10" s="53"/>
      <c r="VQA10" s="53"/>
      <c r="VQB10" s="53"/>
      <c r="VQC10" s="53"/>
      <c r="VQD10" s="53"/>
      <c r="VQE10" s="53"/>
      <c r="VQF10" s="53"/>
      <c r="VQG10" s="53"/>
      <c r="VQH10" s="53"/>
      <c r="VQI10" s="53"/>
      <c r="VQJ10" s="53"/>
      <c r="VQK10" s="53"/>
      <c r="VQL10" s="53"/>
      <c r="VQM10" s="53"/>
      <c r="VQN10" s="53"/>
      <c r="VQO10" s="53"/>
      <c r="VQP10" s="53"/>
      <c r="VQQ10" s="53"/>
      <c r="VQR10" s="53"/>
      <c r="VQS10" s="53"/>
      <c r="VQT10" s="53"/>
      <c r="VQU10" s="53"/>
      <c r="VQV10" s="53"/>
      <c r="VQW10" s="53"/>
      <c r="VQX10" s="53"/>
      <c r="VQY10" s="53"/>
      <c r="VQZ10" s="53"/>
      <c r="VRA10" s="53"/>
      <c r="VRB10" s="53"/>
      <c r="VRC10" s="53"/>
      <c r="VRD10" s="53"/>
      <c r="VRE10" s="53"/>
      <c r="VRF10" s="53"/>
      <c r="VRG10" s="53"/>
      <c r="VRH10" s="53"/>
      <c r="VRI10" s="53"/>
      <c r="VRJ10" s="53"/>
      <c r="VRK10" s="53"/>
      <c r="VRL10" s="53"/>
      <c r="VRM10" s="53"/>
      <c r="VRN10" s="53"/>
      <c r="VRO10" s="53"/>
      <c r="VRP10" s="53"/>
      <c r="VRQ10" s="53"/>
      <c r="VRR10" s="53"/>
      <c r="VRS10" s="53"/>
      <c r="VRT10" s="53"/>
      <c r="VRU10" s="53"/>
      <c r="VRV10" s="53"/>
      <c r="VRW10" s="53"/>
      <c r="VRX10" s="53"/>
      <c r="VRY10" s="53"/>
      <c r="VRZ10" s="53"/>
      <c r="VSA10" s="53"/>
      <c r="VSB10" s="53"/>
      <c r="VSC10" s="53"/>
      <c r="VSD10" s="53"/>
      <c r="VSE10" s="53"/>
      <c r="VSF10" s="53"/>
      <c r="VSG10" s="53"/>
      <c r="VSH10" s="53"/>
      <c r="VSI10" s="53"/>
      <c r="VSJ10" s="53"/>
      <c r="VSK10" s="53"/>
      <c r="VSL10" s="53"/>
      <c r="VSM10" s="53"/>
      <c r="VSN10" s="53"/>
      <c r="VSO10" s="53"/>
      <c r="VSP10" s="53"/>
      <c r="VSQ10" s="53"/>
      <c r="VSR10" s="53"/>
      <c r="VSS10" s="53"/>
      <c r="VST10" s="53"/>
      <c r="VSU10" s="53"/>
      <c r="VSV10" s="53"/>
      <c r="VSW10" s="53"/>
      <c r="VSX10" s="53"/>
      <c r="VSY10" s="53"/>
      <c r="VSZ10" s="53"/>
      <c r="VTA10" s="53"/>
      <c r="VTB10" s="53"/>
      <c r="VTC10" s="53"/>
      <c r="VTD10" s="53"/>
      <c r="VTE10" s="53"/>
      <c r="VTF10" s="53"/>
      <c r="VTG10" s="53"/>
      <c r="VTH10" s="53"/>
      <c r="VTI10" s="53"/>
      <c r="VTJ10" s="53"/>
      <c r="VTK10" s="53"/>
      <c r="VTL10" s="53"/>
      <c r="VTM10" s="53"/>
      <c r="VTN10" s="53"/>
      <c r="VTO10" s="53"/>
      <c r="VTP10" s="53"/>
      <c r="VTQ10" s="53"/>
      <c r="VTR10" s="53"/>
      <c r="VTS10" s="53"/>
      <c r="VTT10" s="53"/>
      <c r="VTU10" s="53"/>
      <c r="VTV10" s="53"/>
      <c r="VTW10" s="53"/>
      <c r="VTX10" s="53"/>
      <c r="VTY10" s="53"/>
      <c r="VTZ10" s="53"/>
      <c r="VUA10" s="53"/>
      <c r="VUB10" s="53"/>
      <c r="VUC10" s="53"/>
      <c r="VUD10" s="53"/>
      <c r="VUE10" s="53"/>
      <c r="VUF10" s="53"/>
      <c r="VUG10" s="53"/>
      <c r="VUH10" s="53"/>
      <c r="VUI10" s="53"/>
      <c r="VUJ10" s="53"/>
      <c r="VUK10" s="53"/>
      <c r="VUL10" s="53"/>
      <c r="VUM10" s="53"/>
      <c r="VUN10" s="53"/>
      <c r="VUO10" s="53"/>
      <c r="VUP10" s="53"/>
      <c r="VUQ10" s="53"/>
      <c r="VUR10" s="53"/>
      <c r="VUS10" s="53"/>
      <c r="VUT10" s="53"/>
      <c r="VUU10" s="53"/>
      <c r="VUV10" s="53"/>
      <c r="VUW10" s="53"/>
      <c r="VUX10" s="53"/>
      <c r="VUY10" s="53"/>
      <c r="VUZ10" s="53"/>
      <c r="VVA10" s="53"/>
      <c r="VVB10" s="53"/>
      <c r="VVC10" s="53"/>
      <c r="VVD10" s="53"/>
      <c r="VVE10" s="53"/>
      <c r="VVF10" s="53"/>
      <c r="VVG10" s="53"/>
      <c r="VVH10" s="53"/>
      <c r="VVI10" s="53"/>
      <c r="VVJ10" s="53"/>
      <c r="VVK10" s="53"/>
      <c r="VVL10" s="53"/>
      <c r="VVM10" s="53"/>
      <c r="VVN10" s="53"/>
      <c r="VVO10" s="53"/>
      <c r="VVP10" s="53"/>
      <c r="VVQ10" s="53"/>
      <c r="VVR10" s="53"/>
      <c r="VVS10" s="53"/>
      <c r="VVT10" s="53"/>
      <c r="VVU10" s="53"/>
      <c r="VVV10" s="53"/>
      <c r="VVW10" s="53"/>
      <c r="VVX10" s="53"/>
      <c r="VVY10" s="53"/>
      <c r="VVZ10" s="53"/>
      <c r="VWA10" s="53"/>
      <c r="VWB10" s="53"/>
      <c r="VWC10" s="53"/>
      <c r="VWD10" s="53"/>
      <c r="VWE10" s="53"/>
      <c r="VWF10" s="53"/>
      <c r="VWG10" s="53"/>
      <c r="VWH10" s="53"/>
      <c r="VWI10" s="53"/>
      <c r="VWJ10" s="53"/>
      <c r="VWK10" s="53"/>
      <c r="VWL10" s="53"/>
      <c r="VWM10" s="53"/>
      <c r="VWN10" s="53"/>
      <c r="VWO10" s="53"/>
      <c r="VWP10" s="53"/>
      <c r="VWQ10" s="53"/>
      <c r="VWR10" s="53"/>
      <c r="VWS10" s="53"/>
      <c r="VWT10" s="53"/>
      <c r="VWU10" s="53"/>
      <c r="VWV10" s="53"/>
      <c r="VWW10" s="53"/>
      <c r="VWX10" s="53"/>
      <c r="VWY10" s="53"/>
      <c r="VWZ10" s="53"/>
      <c r="VXA10" s="53"/>
      <c r="VXB10" s="53"/>
      <c r="VXC10" s="53"/>
      <c r="VXD10" s="53"/>
      <c r="VXE10" s="53"/>
      <c r="VXF10" s="53"/>
      <c r="VXG10" s="53"/>
      <c r="VXH10" s="53"/>
      <c r="VXI10" s="53"/>
      <c r="VXJ10" s="53"/>
      <c r="VXK10" s="53"/>
      <c r="VXL10" s="53"/>
      <c r="VXM10" s="53"/>
      <c r="VXN10" s="53"/>
      <c r="VXO10" s="53"/>
      <c r="VXP10" s="53"/>
      <c r="VXQ10" s="53"/>
      <c r="VXR10" s="53"/>
      <c r="VXS10" s="53"/>
      <c r="VXT10" s="53"/>
      <c r="VXU10" s="53"/>
      <c r="VXV10" s="53"/>
      <c r="VXW10" s="53"/>
      <c r="VXX10" s="53"/>
      <c r="VXY10" s="53"/>
      <c r="VXZ10" s="53"/>
      <c r="VYA10" s="53"/>
      <c r="VYB10" s="53"/>
      <c r="VYC10" s="53"/>
      <c r="VYD10" s="53"/>
      <c r="VYE10" s="53"/>
      <c r="VYF10" s="53"/>
      <c r="VYG10" s="53"/>
      <c r="VYH10" s="53"/>
      <c r="VYI10" s="53"/>
      <c r="VYJ10" s="53"/>
      <c r="VYK10" s="53"/>
      <c r="VYL10" s="53"/>
      <c r="VYM10" s="53"/>
      <c r="VYN10" s="53"/>
      <c r="VYO10" s="53"/>
      <c r="VYP10" s="53"/>
      <c r="VYQ10" s="53"/>
      <c r="VYR10" s="53"/>
      <c r="VYS10" s="53"/>
      <c r="VYT10" s="53"/>
      <c r="VYU10" s="53"/>
      <c r="VYV10" s="53"/>
      <c r="VYW10" s="53"/>
      <c r="VYX10" s="53"/>
      <c r="VYY10" s="53"/>
      <c r="VYZ10" s="53"/>
      <c r="VZA10" s="53"/>
      <c r="VZB10" s="53"/>
      <c r="VZC10" s="53"/>
      <c r="VZD10" s="53"/>
      <c r="VZE10" s="53"/>
      <c r="VZF10" s="53"/>
      <c r="VZG10" s="53"/>
      <c r="VZH10" s="53"/>
      <c r="VZI10" s="53"/>
      <c r="VZJ10" s="53"/>
      <c r="VZK10" s="53"/>
      <c r="VZL10" s="53"/>
      <c r="VZM10" s="53"/>
      <c r="VZN10" s="53"/>
      <c r="VZO10" s="53"/>
      <c r="VZP10" s="53"/>
      <c r="VZQ10" s="53"/>
      <c r="VZR10" s="53"/>
      <c r="VZS10" s="53"/>
      <c r="VZT10" s="53"/>
      <c r="VZU10" s="53"/>
      <c r="VZV10" s="53"/>
      <c r="VZW10" s="53"/>
      <c r="VZX10" s="53"/>
      <c r="VZY10" s="53"/>
      <c r="VZZ10" s="53"/>
      <c r="WAA10" s="53"/>
      <c r="WAB10" s="53"/>
      <c r="WAC10" s="53"/>
      <c r="WAD10" s="53"/>
      <c r="WAE10" s="53"/>
      <c r="WAF10" s="53"/>
      <c r="WAG10" s="53"/>
      <c r="WAH10" s="53"/>
      <c r="WAI10" s="53"/>
      <c r="WAJ10" s="53"/>
      <c r="WAK10" s="53"/>
      <c r="WAL10" s="53"/>
      <c r="WAM10" s="53"/>
      <c r="WAN10" s="53"/>
      <c r="WAO10" s="53"/>
      <c r="WAP10" s="53"/>
      <c r="WAQ10" s="53"/>
      <c r="WAR10" s="53"/>
      <c r="WAS10" s="53"/>
      <c r="WAT10" s="53"/>
      <c r="WAU10" s="53"/>
      <c r="WAV10" s="53"/>
      <c r="WAW10" s="53"/>
      <c r="WAX10" s="53"/>
      <c r="WAY10" s="53"/>
      <c r="WAZ10" s="53"/>
      <c r="WBA10" s="53"/>
      <c r="WBB10" s="53"/>
      <c r="WBC10" s="53"/>
      <c r="WBD10" s="53"/>
      <c r="WBE10" s="53"/>
      <c r="WBF10" s="53"/>
      <c r="WBG10" s="53"/>
      <c r="WBH10" s="53"/>
      <c r="WBI10" s="53"/>
      <c r="WBJ10" s="53"/>
      <c r="WBK10" s="53"/>
      <c r="WBL10" s="53"/>
      <c r="WBM10" s="53"/>
      <c r="WBN10" s="53"/>
      <c r="WBO10" s="53"/>
      <c r="WBP10" s="53"/>
      <c r="WBQ10" s="53"/>
      <c r="WBR10" s="53"/>
      <c r="WBS10" s="53"/>
      <c r="WBT10" s="53"/>
      <c r="WBU10" s="53"/>
      <c r="WBV10" s="53"/>
      <c r="WBW10" s="53"/>
      <c r="WBX10" s="53"/>
      <c r="WBY10" s="53"/>
      <c r="WBZ10" s="53"/>
      <c r="WCA10" s="53"/>
      <c r="WCB10" s="53"/>
      <c r="WCC10" s="53"/>
      <c r="WCD10" s="53"/>
      <c r="WCE10" s="53"/>
      <c r="WCF10" s="53"/>
      <c r="WCG10" s="53"/>
      <c r="WCH10" s="53"/>
      <c r="WCI10" s="53"/>
      <c r="WCJ10" s="53"/>
      <c r="WCK10" s="53"/>
      <c r="WCL10" s="53"/>
      <c r="WCM10" s="53"/>
      <c r="WCN10" s="53"/>
      <c r="WCO10" s="53"/>
      <c r="WCP10" s="53"/>
      <c r="WCQ10" s="53"/>
      <c r="WCR10" s="53"/>
      <c r="WCS10" s="53"/>
      <c r="WCT10" s="53"/>
      <c r="WCU10" s="53"/>
      <c r="WCV10" s="53"/>
      <c r="WCW10" s="53"/>
      <c r="WCX10" s="53"/>
      <c r="WCY10" s="53"/>
      <c r="WCZ10" s="53"/>
      <c r="WDA10" s="53"/>
      <c r="WDB10" s="53"/>
      <c r="WDC10" s="53"/>
      <c r="WDD10" s="53"/>
      <c r="WDE10" s="53"/>
      <c r="WDF10" s="53"/>
      <c r="WDG10" s="53"/>
      <c r="WDH10" s="53"/>
      <c r="WDI10" s="53"/>
      <c r="WDJ10" s="53"/>
      <c r="WDK10" s="53"/>
      <c r="WDL10" s="53"/>
      <c r="WDM10" s="53"/>
      <c r="WDN10" s="53"/>
      <c r="WDO10" s="53"/>
      <c r="WDP10" s="53"/>
      <c r="WDQ10" s="53"/>
      <c r="WDR10" s="53"/>
      <c r="WDS10" s="53"/>
      <c r="WDT10" s="53"/>
      <c r="WDU10" s="53"/>
      <c r="WDV10" s="53"/>
      <c r="WDW10" s="53"/>
      <c r="WDX10" s="53"/>
      <c r="WDY10" s="53"/>
      <c r="WDZ10" s="53"/>
      <c r="WEA10" s="53"/>
      <c r="WEB10" s="53"/>
      <c r="WEC10" s="53"/>
      <c r="WED10" s="53"/>
      <c r="WEE10" s="53"/>
      <c r="WEF10" s="53"/>
      <c r="WEG10" s="53"/>
      <c r="WEH10" s="53"/>
      <c r="WEI10" s="53"/>
      <c r="WEJ10" s="53"/>
      <c r="WEK10" s="53"/>
      <c r="WEL10" s="53"/>
      <c r="WEM10" s="53"/>
      <c r="WEN10" s="53"/>
      <c r="WEO10" s="53"/>
      <c r="WEP10" s="53"/>
      <c r="WEQ10" s="53"/>
      <c r="WER10" s="53"/>
      <c r="WES10" s="53"/>
      <c r="WET10" s="53"/>
      <c r="WEU10" s="53"/>
      <c r="WEV10" s="53"/>
      <c r="WEW10" s="53"/>
      <c r="WEX10" s="53"/>
      <c r="WEY10" s="53"/>
      <c r="WEZ10" s="53"/>
      <c r="WFA10" s="53"/>
      <c r="WFB10" s="53"/>
      <c r="WFC10" s="53"/>
      <c r="WFD10" s="53"/>
      <c r="WFE10" s="53"/>
      <c r="WFF10" s="53"/>
      <c r="WFG10" s="53"/>
      <c r="WFH10" s="53"/>
      <c r="WFI10" s="53"/>
      <c r="WFJ10" s="53"/>
      <c r="WFK10" s="53"/>
      <c r="WFL10" s="53"/>
      <c r="WFM10" s="53"/>
      <c r="WFN10" s="53"/>
      <c r="WFO10" s="53"/>
      <c r="WFP10" s="53"/>
      <c r="WFQ10" s="53"/>
      <c r="WFR10" s="53"/>
      <c r="WFS10" s="53"/>
      <c r="WFT10" s="53"/>
      <c r="WFU10" s="53"/>
      <c r="WFV10" s="53"/>
      <c r="WFW10" s="53"/>
      <c r="WFX10" s="53"/>
      <c r="WFY10" s="53"/>
      <c r="WFZ10" s="53"/>
      <c r="WGA10" s="53"/>
      <c r="WGB10" s="53"/>
      <c r="WGC10" s="53"/>
      <c r="WGD10" s="53"/>
      <c r="WGE10" s="53"/>
      <c r="WGF10" s="53"/>
      <c r="WGG10" s="53"/>
      <c r="WGH10" s="53"/>
      <c r="WGI10" s="53"/>
      <c r="WGJ10" s="53"/>
      <c r="WGK10" s="53"/>
      <c r="WGL10" s="53"/>
      <c r="WGM10" s="53"/>
      <c r="WGN10" s="53"/>
      <c r="WGO10" s="53"/>
      <c r="WGP10" s="53"/>
      <c r="WGQ10" s="53"/>
      <c r="WGR10" s="53"/>
      <c r="WGS10" s="53"/>
      <c r="WGT10" s="53"/>
      <c r="WGU10" s="53"/>
      <c r="WGV10" s="53"/>
      <c r="WGW10" s="53"/>
      <c r="WGX10" s="53"/>
      <c r="WGY10" s="53"/>
      <c r="WGZ10" s="53"/>
      <c r="WHA10" s="53"/>
      <c r="WHB10" s="53"/>
      <c r="WHC10" s="53"/>
      <c r="WHD10" s="53"/>
      <c r="WHE10" s="53"/>
      <c r="WHF10" s="53"/>
      <c r="WHG10" s="53"/>
      <c r="WHH10" s="53"/>
      <c r="WHI10" s="53"/>
      <c r="WHJ10" s="53"/>
      <c r="WHK10" s="53"/>
      <c r="WHL10" s="53"/>
      <c r="WHM10" s="53"/>
      <c r="WHN10" s="53"/>
      <c r="WHO10" s="53"/>
      <c r="WHP10" s="53"/>
      <c r="WHQ10" s="53"/>
      <c r="WHR10" s="53"/>
      <c r="WHS10" s="53"/>
      <c r="WHT10" s="53"/>
      <c r="WHU10" s="53"/>
      <c r="WHV10" s="53"/>
      <c r="WHW10" s="53"/>
      <c r="WHX10" s="53"/>
      <c r="WHY10" s="53"/>
      <c r="WHZ10" s="53"/>
      <c r="WIA10" s="53"/>
      <c r="WIB10" s="53"/>
      <c r="WIC10" s="53"/>
      <c r="WID10" s="53"/>
      <c r="WIE10" s="53"/>
      <c r="WIF10" s="53"/>
      <c r="WIG10" s="53"/>
      <c r="WIH10" s="53"/>
      <c r="WII10" s="53"/>
      <c r="WIJ10" s="53"/>
      <c r="WIK10" s="53"/>
      <c r="WIL10" s="53"/>
      <c r="WIM10" s="53"/>
      <c r="WIN10" s="53"/>
      <c r="WIO10" s="53"/>
      <c r="WIP10" s="53"/>
      <c r="WIQ10" s="53"/>
      <c r="WIR10" s="53"/>
      <c r="WIS10" s="53"/>
      <c r="WIT10" s="53"/>
      <c r="WIU10" s="53"/>
      <c r="WIV10" s="53"/>
      <c r="WIW10" s="53"/>
      <c r="WIX10" s="53"/>
      <c r="WIY10" s="53"/>
      <c r="WIZ10" s="53"/>
      <c r="WJA10" s="53"/>
      <c r="WJB10" s="53"/>
      <c r="WJC10" s="53"/>
      <c r="WJD10" s="53"/>
      <c r="WJE10" s="53"/>
      <c r="WJF10" s="53"/>
      <c r="WJG10" s="53"/>
      <c r="WJH10" s="53"/>
      <c r="WJI10" s="53"/>
      <c r="WJJ10" s="53"/>
      <c r="WJK10" s="53"/>
      <c r="WJL10" s="53"/>
      <c r="WJM10" s="53"/>
      <c r="WJN10" s="53"/>
      <c r="WJO10" s="53"/>
      <c r="WJP10" s="53"/>
      <c r="WJQ10" s="53"/>
      <c r="WJR10" s="53"/>
      <c r="WJS10" s="53"/>
      <c r="WJT10" s="53"/>
      <c r="WJU10" s="53"/>
      <c r="WJV10" s="53"/>
      <c r="WJW10" s="53"/>
      <c r="WJX10" s="53"/>
      <c r="WJY10" s="53"/>
      <c r="WJZ10" s="53"/>
      <c r="WKA10" s="53"/>
      <c r="WKB10" s="53"/>
      <c r="WKC10" s="53"/>
      <c r="WKD10" s="53"/>
      <c r="WKE10" s="53"/>
      <c r="WKF10" s="53"/>
      <c r="WKG10" s="53"/>
      <c r="WKH10" s="53"/>
      <c r="WKI10" s="53"/>
      <c r="WKJ10" s="53"/>
      <c r="WKK10" s="53"/>
      <c r="WKL10" s="53"/>
      <c r="WKM10" s="53"/>
      <c r="WKN10" s="53"/>
      <c r="WKO10" s="53"/>
      <c r="WKP10" s="53"/>
      <c r="WKQ10" s="53"/>
      <c r="WKR10" s="53"/>
      <c r="WKS10" s="53"/>
      <c r="WKT10" s="53"/>
      <c r="WKU10" s="53"/>
      <c r="WKV10" s="53"/>
      <c r="WKW10" s="53"/>
      <c r="WKX10" s="53"/>
      <c r="WKY10" s="53"/>
      <c r="WKZ10" s="53"/>
      <c r="WLA10" s="53"/>
      <c r="WLB10" s="53"/>
      <c r="WLC10" s="53"/>
      <c r="WLD10" s="53"/>
      <c r="WLE10" s="53"/>
      <c r="WLF10" s="53"/>
      <c r="WLG10" s="53"/>
      <c r="WLH10" s="53"/>
      <c r="WLI10" s="53"/>
      <c r="WLJ10" s="53"/>
      <c r="WLK10" s="53"/>
      <c r="WLL10" s="53"/>
      <c r="WLM10" s="53"/>
      <c r="WLN10" s="53"/>
      <c r="WLO10" s="53"/>
      <c r="WLP10" s="53"/>
      <c r="WLQ10" s="53"/>
      <c r="WLR10" s="53"/>
      <c r="WLS10" s="53"/>
      <c r="WLT10" s="53"/>
      <c r="WLU10" s="53"/>
      <c r="WLV10" s="53"/>
      <c r="WLW10" s="53"/>
      <c r="WLX10" s="53"/>
      <c r="WLY10" s="53"/>
      <c r="WLZ10" s="53"/>
      <c r="WMA10" s="53"/>
      <c r="WMB10" s="53"/>
      <c r="WMC10" s="53"/>
      <c r="WMD10" s="53"/>
      <c r="WME10" s="53"/>
      <c r="WMF10" s="53"/>
      <c r="WMG10" s="53"/>
      <c r="WMH10" s="53"/>
      <c r="WMI10" s="53"/>
      <c r="WMJ10" s="53"/>
      <c r="WMK10" s="53"/>
      <c r="WML10" s="53"/>
      <c r="WMM10" s="53"/>
      <c r="WMN10" s="53"/>
      <c r="WMO10" s="53"/>
      <c r="WMP10" s="53"/>
      <c r="WMQ10" s="53"/>
      <c r="WMR10" s="53"/>
      <c r="WMS10" s="53"/>
      <c r="WMT10" s="53"/>
      <c r="WMU10" s="53"/>
      <c r="WMV10" s="53"/>
      <c r="WMW10" s="53"/>
      <c r="WMX10" s="53"/>
      <c r="WMY10" s="53"/>
      <c r="WMZ10" s="53"/>
      <c r="WNA10" s="53"/>
      <c r="WNB10" s="53"/>
      <c r="WNC10" s="53"/>
      <c r="WND10" s="53"/>
      <c r="WNE10" s="53"/>
      <c r="WNF10" s="53"/>
      <c r="WNG10" s="53"/>
      <c r="WNH10" s="53"/>
      <c r="WNI10" s="53"/>
      <c r="WNJ10" s="53"/>
      <c r="WNK10" s="53"/>
      <c r="WNL10" s="53"/>
      <c r="WNM10" s="53"/>
      <c r="WNN10" s="53"/>
      <c r="WNO10" s="53"/>
      <c r="WNP10" s="53"/>
      <c r="WNQ10" s="53"/>
      <c r="WNR10" s="53"/>
      <c r="WNS10" s="53"/>
      <c r="WNT10" s="53"/>
      <c r="WNU10" s="53"/>
      <c r="WNV10" s="53"/>
      <c r="WNW10" s="53"/>
      <c r="WNX10" s="53"/>
      <c r="WNY10" s="53"/>
      <c r="WNZ10" s="53"/>
      <c r="WOA10" s="53"/>
      <c r="WOB10" s="53"/>
      <c r="WOC10" s="53"/>
      <c r="WOD10" s="53"/>
      <c r="WOE10" s="53"/>
      <c r="WOF10" s="53"/>
      <c r="WOG10" s="53"/>
      <c r="WOH10" s="53"/>
      <c r="WOI10" s="53"/>
      <c r="WOJ10" s="53"/>
      <c r="WOK10" s="53"/>
      <c r="WOL10" s="53"/>
      <c r="WOM10" s="53"/>
      <c r="WON10" s="53"/>
      <c r="WOO10" s="53"/>
      <c r="WOP10" s="53"/>
      <c r="WOQ10" s="53"/>
      <c r="WOR10" s="53"/>
      <c r="WOS10" s="53"/>
      <c r="WOT10" s="53"/>
      <c r="WOU10" s="53"/>
      <c r="WOV10" s="53"/>
      <c r="WOW10" s="53"/>
      <c r="WOX10" s="53"/>
      <c r="WOY10" s="53"/>
      <c r="WOZ10" s="53"/>
      <c r="WPA10" s="53"/>
      <c r="WPB10" s="53"/>
      <c r="WPC10" s="53"/>
      <c r="WPD10" s="53"/>
      <c r="WPE10" s="53"/>
      <c r="WPF10" s="53"/>
      <c r="WPG10" s="53"/>
      <c r="WPH10" s="53"/>
      <c r="WPI10" s="53"/>
      <c r="WPJ10" s="53"/>
      <c r="WPK10" s="53"/>
      <c r="WPL10" s="53"/>
      <c r="WPM10" s="53"/>
      <c r="WPN10" s="53"/>
      <c r="WPO10" s="53"/>
      <c r="WPP10" s="53"/>
      <c r="WPQ10" s="53"/>
      <c r="WPR10" s="53"/>
      <c r="WPS10" s="53"/>
      <c r="WPT10" s="53"/>
      <c r="WPU10" s="53"/>
      <c r="WPV10" s="53"/>
      <c r="WPW10" s="53"/>
      <c r="WPX10" s="53"/>
      <c r="WPY10" s="53"/>
      <c r="WPZ10" s="53"/>
      <c r="WQA10" s="53"/>
      <c r="WQB10" s="53"/>
      <c r="WQC10" s="53"/>
      <c r="WQD10" s="53"/>
      <c r="WQE10" s="53"/>
      <c r="WQF10" s="53"/>
      <c r="WQG10" s="53"/>
      <c r="WQH10" s="53"/>
      <c r="WQI10" s="53"/>
      <c r="WQJ10" s="53"/>
      <c r="WQK10" s="53"/>
      <c r="WQL10" s="53"/>
      <c r="WQM10" s="53"/>
      <c r="WQN10" s="53"/>
      <c r="WQO10" s="53"/>
      <c r="WQP10" s="53"/>
      <c r="WQQ10" s="53"/>
      <c r="WQR10" s="53"/>
      <c r="WQS10" s="53"/>
      <c r="WQT10" s="53"/>
      <c r="WQU10" s="53"/>
      <c r="WQV10" s="53"/>
      <c r="WQW10" s="53"/>
      <c r="WQX10" s="53"/>
      <c r="WQY10" s="53"/>
      <c r="WQZ10" s="53"/>
      <c r="WRA10" s="53"/>
      <c r="WRB10" s="53"/>
      <c r="WRC10" s="53"/>
      <c r="WRD10" s="53"/>
      <c r="WRE10" s="53"/>
      <c r="WRF10" s="53"/>
      <c r="WRG10" s="53"/>
      <c r="WRH10" s="53"/>
      <c r="WRI10" s="53"/>
      <c r="WRJ10" s="53"/>
      <c r="WRK10" s="53"/>
      <c r="WRL10" s="53"/>
      <c r="WRM10" s="53"/>
      <c r="WRN10" s="53"/>
      <c r="WRO10" s="53"/>
      <c r="WRP10" s="53"/>
      <c r="WRQ10" s="53"/>
      <c r="WRR10" s="53"/>
      <c r="WRS10" s="53"/>
      <c r="WRT10" s="53"/>
      <c r="WRU10" s="53"/>
      <c r="WRV10" s="53"/>
      <c r="WRW10" s="53"/>
      <c r="WRX10" s="53"/>
      <c r="WRY10" s="53"/>
      <c r="WRZ10" s="53"/>
      <c r="WSA10" s="53"/>
      <c r="WSB10" s="53"/>
      <c r="WSC10" s="53"/>
      <c r="WSD10" s="53"/>
      <c r="WSE10" s="53"/>
      <c r="WSF10" s="53"/>
      <c r="WSG10" s="53"/>
      <c r="WSH10" s="53"/>
      <c r="WSI10" s="53"/>
      <c r="WSJ10" s="53"/>
      <c r="WSK10" s="53"/>
      <c r="WSL10" s="53"/>
      <c r="WSM10" s="53"/>
      <c r="WSN10" s="53"/>
      <c r="WSO10" s="53"/>
      <c r="WSP10" s="53"/>
      <c r="WSQ10" s="53"/>
      <c r="WSR10" s="53"/>
      <c r="WSS10" s="53"/>
      <c r="WST10" s="53"/>
      <c r="WSU10" s="53"/>
      <c r="WSV10" s="53"/>
      <c r="WSW10" s="53"/>
      <c r="WSX10" s="53"/>
      <c r="WSY10" s="53"/>
      <c r="WSZ10" s="53"/>
      <c r="WTA10" s="53"/>
      <c r="WTB10" s="53"/>
      <c r="WTC10" s="53"/>
      <c r="WTD10" s="53"/>
      <c r="WTE10" s="53"/>
      <c r="WTF10" s="53"/>
      <c r="WTG10" s="53"/>
      <c r="WTH10" s="53"/>
      <c r="WTI10" s="53"/>
      <c r="WTJ10" s="53"/>
      <c r="WTK10" s="53"/>
      <c r="WTL10" s="53"/>
      <c r="WTM10" s="53"/>
      <c r="WTN10" s="53"/>
      <c r="WTO10" s="53"/>
      <c r="WTP10" s="53"/>
      <c r="WTQ10" s="53"/>
      <c r="WTR10" s="53"/>
      <c r="WTS10" s="53"/>
      <c r="WTT10" s="53"/>
      <c r="WTU10" s="53"/>
      <c r="WTV10" s="53"/>
      <c r="WTW10" s="53"/>
      <c r="WTX10" s="53"/>
      <c r="WTY10" s="53"/>
      <c r="WTZ10" s="53"/>
      <c r="WUA10" s="53"/>
      <c r="WUB10" s="53"/>
      <c r="WUC10" s="53"/>
      <c r="WUD10" s="53"/>
      <c r="WUE10" s="53"/>
      <c r="WUF10" s="53"/>
      <c r="WUG10" s="53"/>
      <c r="WUH10" s="53"/>
      <c r="WUI10" s="53"/>
      <c r="WUJ10" s="53"/>
      <c r="WUK10" s="53"/>
      <c r="WUL10" s="53"/>
      <c r="WUM10" s="53"/>
      <c r="WUN10" s="53"/>
      <c r="WUO10" s="53"/>
      <c r="WUP10" s="53"/>
      <c r="WUQ10" s="53"/>
      <c r="WUR10" s="53"/>
      <c r="WUS10" s="53"/>
      <c r="WUT10" s="53"/>
      <c r="WUU10" s="53"/>
      <c r="WUV10" s="53"/>
      <c r="WUW10" s="53"/>
      <c r="WUX10" s="53"/>
      <c r="WUY10" s="53"/>
      <c r="WUZ10" s="53"/>
      <c r="WVA10" s="53"/>
      <c r="WVB10" s="53"/>
      <c r="WVC10" s="53"/>
      <c r="WVD10" s="53"/>
      <c r="WVE10" s="53"/>
      <c r="WVF10" s="53"/>
      <c r="WVG10" s="53"/>
      <c r="WVH10" s="53"/>
      <c r="WVI10" s="53"/>
      <c r="WVJ10" s="53"/>
      <c r="WVK10" s="53"/>
      <c r="WVL10" s="53"/>
      <c r="WVM10" s="53"/>
      <c r="WVN10" s="53"/>
      <c r="WVO10" s="53"/>
      <c r="WVP10" s="53"/>
      <c r="WVQ10" s="53"/>
      <c r="WVR10" s="53"/>
      <c r="WVS10" s="53"/>
      <c r="WVT10" s="53"/>
      <c r="WVU10" s="53"/>
      <c r="WVV10" s="53"/>
      <c r="WVW10" s="53"/>
      <c r="WVX10" s="53"/>
      <c r="WVY10" s="53"/>
      <c r="WVZ10" s="53"/>
      <c r="WWA10" s="53"/>
      <c r="WWB10" s="53"/>
      <c r="WWC10" s="53"/>
      <c r="WWD10" s="53"/>
      <c r="WWE10" s="53"/>
      <c r="WWF10" s="53"/>
      <c r="WWG10" s="53"/>
      <c r="WWH10" s="53"/>
      <c r="WWI10" s="53"/>
      <c r="WWJ10" s="53"/>
      <c r="WWK10" s="53"/>
      <c r="WWL10" s="53"/>
      <c r="WWM10" s="53"/>
      <c r="WWN10" s="53"/>
      <c r="WWO10" s="53"/>
      <c r="WWP10" s="53"/>
      <c r="WWQ10" s="53"/>
      <c r="WWR10" s="53"/>
      <c r="WWS10" s="53"/>
      <c r="WWT10" s="53"/>
      <c r="WWU10" s="53"/>
      <c r="WWV10" s="53"/>
      <c r="WWW10" s="53"/>
      <c r="WWX10" s="53"/>
      <c r="WWY10" s="53"/>
      <c r="WWZ10" s="53"/>
      <c r="WXA10" s="53"/>
      <c r="WXB10" s="53"/>
      <c r="WXC10" s="53"/>
      <c r="WXD10" s="53"/>
      <c r="WXE10" s="53"/>
      <c r="WXF10" s="53"/>
      <c r="WXG10" s="53"/>
      <c r="WXH10" s="53"/>
      <c r="WXI10" s="53"/>
      <c r="WXJ10" s="53"/>
      <c r="WXK10" s="53"/>
      <c r="WXL10" s="53"/>
      <c r="WXM10" s="53"/>
      <c r="WXN10" s="53"/>
      <c r="WXO10" s="53"/>
      <c r="WXP10" s="53"/>
      <c r="WXQ10" s="53"/>
      <c r="WXR10" s="53"/>
      <c r="WXS10" s="53"/>
      <c r="WXT10" s="53"/>
      <c r="WXU10" s="53"/>
      <c r="WXV10" s="53"/>
      <c r="WXW10" s="53"/>
      <c r="WXX10" s="53"/>
      <c r="WXY10" s="53"/>
      <c r="WXZ10" s="53"/>
      <c r="WYA10" s="53"/>
      <c r="WYB10" s="53"/>
      <c r="WYC10" s="53"/>
      <c r="WYD10" s="53"/>
      <c r="WYE10" s="53"/>
      <c r="WYF10" s="53"/>
      <c r="WYG10" s="53"/>
      <c r="WYH10" s="53"/>
      <c r="WYI10" s="53"/>
      <c r="WYJ10" s="53"/>
      <c r="WYK10" s="53"/>
      <c r="WYL10" s="53"/>
      <c r="WYM10" s="53"/>
      <c r="WYN10" s="53"/>
      <c r="WYO10" s="53"/>
      <c r="WYP10" s="53"/>
      <c r="WYQ10" s="53"/>
      <c r="WYR10" s="53"/>
      <c r="WYS10" s="53"/>
      <c r="WYT10" s="53"/>
      <c r="WYU10" s="53"/>
      <c r="WYV10" s="53"/>
      <c r="WYW10" s="53"/>
      <c r="WYX10" s="53"/>
      <c r="WYY10" s="53"/>
      <c r="WYZ10" s="53"/>
      <c r="WZA10" s="53"/>
      <c r="WZB10" s="53"/>
      <c r="WZC10" s="53"/>
      <c r="WZD10" s="53"/>
      <c r="WZE10" s="53"/>
      <c r="WZF10" s="53"/>
      <c r="WZG10" s="53"/>
      <c r="WZH10" s="53"/>
      <c r="WZI10" s="53"/>
      <c r="WZJ10" s="53"/>
      <c r="WZK10" s="53"/>
      <c r="WZL10" s="53"/>
      <c r="WZM10" s="53"/>
      <c r="WZN10" s="53"/>
      <c r="WZO10" s="53"/>
      <c r="WZP10" s="53"/>
      <c r="WZQ10" s="53"/>
      <c r="WZR10" s="53"/>
      <c r="WZS10" s="53"/>
      <c r="WZT10" s="53"/>
      <c r="WZU10" s="53"/>
      <c r="WZV10" s="53"/>
      <c r="WZW10" s="53"/>
      <c r="WZX10" s="53"/>
      <c r="WZY10" s="53"/>
      <c r="WZZ10" s="53"/>
      <c r="XAA10" s="53"/>
      <c r="XAB10" s="53"/>
      <c r="XAC10" s="53"/>
      <c r="XAD10" s="53"/>
      <c r="XAE10" s="53"/>
      <c r="XAF10" s="53"/>
      <c r="XAG10" s="53"/>
      <c r="XAH10" s="53"/>
      <c r="XAI10" s="53"/>
      <c r="XAJ10" s="53"/>
      <c r="XAK10" s="53"/>
      <c r="XAL10" s="53"/>
      <c r="XAM10" s="53"/>
      <c r="XAN10" s="53"/>
      <c r="XAO10" s="53"/>
      <c r="XAP10" s="53"/>
      <c r="XAQ10" s="53"/>
      <c r="XAR10" s="53"/>
      <c r="XAS10" s="53"/>
      <c r="XAT10" s="53"/>
      <c r="XAU10" s="53"/>
      <c r="XAV10" s="53"/>
      <c r="XAW10" s="53"/>
      <c r="XAX10" s="53"/>
      <c r="XAY10" s="53"/>
      <c r="XAZ10" s="53"/>
      <c r="XBA10" s="53"/>
      <c r="XBB10" s="53"/>
      <c r="XBC10" s="53"/>
      <c r="XBD10" s="53"/>
      <c r="XBE10" s="53"/>
      <c r="XBF10" s="53"/>
      <c r="XBG10" s="53"/>
      <c r="XBH10" s="53"/>
      <c r="XBI10" s="53"/>
      <c r="XBJ10" s="53"/>
      <c r="XBK10" s="53"/>
      <c r="XBL10" s="53"/>
      <c r="XBM10" s="53"/>
      <c r="XBN10" s="53"/>
      <c r="XBO10" s="53"/>
      <c r="XBP10" s="53"/>
      <c r="XBQ10" s="53"/>
      <c r="XBR10" s="53"/>
      <c r="XBS10" s="53"/>
      <c r="XBT10" s="53"/>
      <c r="XBU10" s="53"/>
      <c r="XBV10" s="53"/>
      <c r="XBW10" s="53"/>
      <c r="XBX10" s="53"/>
      <c r="XBY10" s="53"/>
      <c r="XBZ10" s="53"/>
      <c r="XCA10" s="53"/>
      <c r="XCB10" s="53"/>
      <c r="XCC10" s="53"/>
    </row>
    <row r="11" spans="2:16305" x14ac:dyDescent="0.25">
      <c r="D11" s="74" t="s">
        <v>270</v>
      </c>
      <c r="E11" s="16">
        <f>SUMIFS(FCA_Capacity_Credits!E$6:E$118,FCA_Capacity_Credits!$D$6:$D$118,SUMMARY!$D$6)</f>
        <v>0</v>
      </c>
      <c r="F11" s="16">
        <f>SUMIFS(FCA_Capacity_Credits!F$6:F$118,FCA_Capacity_Credits!$D$6:$D$118,SUMMARY!$D$6)</f>
        <v>0</v>
      </c>
      <c r="G11" s="16">
        <f>SUMIFS(FCA_Capacity_Credits!G$6:G$118,FCA_Capacity_Credits!$D$6:$D$118,SUMMARY!$D$6)</f>
        <v>0</v>
      </c>
      <c r="H11" s="16">
        <f>SUMIFS(FCA_Capacity_Credits!H$6:H$118,FCA_Capacity_Credits!$D$6:$D$118,SUMMARY!$D$6)</f>
        <v>0</v>
      </c>
      <c r="I11" s="16">
        <f>SUMIFS(FCA_Capacity_Credits!I$6:I$118,FCA_Capacity_Credits!$D$6:$D$118,SUMMARY!$D$6)</f>
        <v>0</v>
      </c>
      <c r="J11" s="16">
        <f>SUMIFS(FCA_Capacity_Credits!J$6:J$118,FCA_Capacity_Credits!$D$6:$D$118,SUMMARY!$D$6)</f>
        <v>0</v>
      </c>
      <c r="K11" s="16">
        <f>SUMIFS(FCA_Capacity_Credits!K$6:K$118,FCA_Capacity_Credits!$D$6:$D$118,SUMMARY!$D$6)</f>
        <v>0</v>
      </c>
      <c r="L11" s="16">
        <f>SUMIFS(FCA_Capacity_Credits!L$6:L$118,FCA_Capacity_Credits!$D$6:$D$118,SUMMARY!$D$6)</f>
        <v>0</v>
      </c>
      <c r="M11" s="16">
        <f>SUMIFS(FCA_Capacity_Credits!M$6:M$118,FCA_Capacity_Credits!$D$6:$D$118,SUMMARY!$D$6)</f>
        <v>0</v>
      </c>
      <c r="N11" s="16">
        <f>SUMIFS(FCA_Capacity_Credits!N$6:N$118,FCA_Capacity_Credits!$D$6:$D$118,SUMMARY!$D$6)</f>
        <v>0</v>
      </c>
      <c r="O11" s="16">
        <f>SUMIFS(FCA_Capacity_Credits!O$6:O$118,FCA_Capacity_Credits!$D$6:$D$118,SUMMARY!$D$6)</f>
        <v>0</v>
      </c>
      <c r="P11" s="16">
        <f>SUMIFS(FCA_Capacity_Credits!P$6:P$118,FCA_Capacity_Credits!$D$6:$D$118,SUMMARY!$D$6)</f>
        <v>0</v>
      </c>
      <c r="Q11" s="16">
        <f>SUMIFS(FCA_Capacity_Credits!Q$6:Q$118,FCA_Capacity_Credits!$D$6:$D$118,SUMMARY!$D$6)</f>
        <v>0</v>
      </c>
      <c r="R11" s="16">
        <f>SUMIFS(FCA_Capacity_Credits!R$6:R$118,FCA_Capacity_Credits!$D$6:$D$118,SUMMARY!$D$6)</f>
        <v>0</v>
      </c>
      <c r="S11" s="16">
        <f>SUMIFS(FCA_Capacity_Credits!S$6:S$118,FCA_Capacity_Credits!$D$6:$D$118,SUMMARY!$D$6)</f>
        <v>0</v>
      </c>
      <c r="T11" s="16">
        <f>SUMIFS(FCA_Capacity_Credits!T$6:T$118,FCA_Capacity_Credits!$D$6:$D$118,SUMMARY!$D$6)</f>
        <v>0</v>
      </c>
      <c r="U11" s="16">
        <f>SUMIFS(FCA_Capacity_Credits!U$6:U$118,FCA_Capacity_Credits!$D$6:$D$118,SUMMARY!$D$6)</f>
        <v>0</v>
      </c>
      <c r="V11" s="16">
        <f>SUMIFS(FCA_Capacity_Credits!V$6:V$118,FCA_Capacity_Credits!$D$6:$D$118,SUMMARY!$D$6)</f>
        <v>0</v>
      </c>
      <c r="W11" s="16">
        <f>SUMIFS(FCA_Capacity_Credits!W$6:W$118,FCA_Capacity_Credits!$D$6:$D$118,SUMMARY!$D$6)</f>
        <v>0</v>
      </c>
      <c r="X11" s="16">
        <f>SUMIFS(FCA_Capacity_Credits!X$6:X$118,FCA_Capacity_Credits!$D$6:$D$118,SUMMARY!$D$6)</f>
        <v>0</v>
      </c>
      <c r="Y11" s="16">
        <f>SUMIFS(FCA_Capacity_Credits!Y$6:Y$118,FCA_Capacity_Credits!$D$6:$D$118,SUMMARY!$D$6)</f>
        <v>0</v>
      </c>
      <c r="Z11" s="16">
        <f>SUMIFS(FCA_Capacity_Credits!Z$6:Z$118,FCA_Capacity_Credits!$D$6:$D$118,SUMMARY!$D$6)</f>
        <v>0</v>
      </c>
      <c r="AA11" s="16">
        <f>SUMIFS(FCA_Capacity_Credits!AA$6:AA$118,FCA_Capacity_Credits!$D$6:$D$118,SUMMARY!$D$6)</f>
        <v>0</v>
      </c>
      <c r="AB11" s="16">
        <f>SUMIFS(FCA_Capacity_Credits!AB$6:AB$118,FCA_Capacity_Credits!$D$6:$D$118,SUMMARY!$D$6)</f>
        <v>0</v>
      </c>
      <c r="AC11" s="16">
        <f>SUMIFS(FCA_Capacity_Credits!AC$6:AC$118,FCA_Capacity_Credits!$D$6:$D$118,SUMMARY!$D$6)</f>
        <v>0</v>
      </c>
      <c r="AD11" s="16">
        <f>SUMIFS(FCA_Capacity_Credits!AD$6:AD$118,FCA_Capacity_Credits!$D$6:$D$118,SUMMARY!$D$6)</f>
        <v>0</v>
      </c>
      <c r="AE11" s="16">
        <f>SUMIFS(FCA_Capacity_Credits!AE$6:AE$118,FCA_Capacity_Credits!$D$6:$D$118,SUMMARY!$D$6)</f>
        <v>0</v>
      </c>
      <c r="AF11" s="16">
        <f>SUMIFS(FCA_Capacity_Credits!AF$6:AF$118,FCA_Capacity_Credits!$D$6:$D$118,SUMMARY!$D$6)</f>
        <v>0</v>
      </c>
      <c r="AG11" s="16">
        <f>SUMIFS(FCA_Capacity_Credits!AG$6:AG$118,FCA_Capacity_Credits!$D$6:$D$118,SUMMARY!$D$6)</f>
        <v>0</v>
      </c>
      <c r="AH11" s="16">
        <f>SUMIFS(FCA_Capacity_Credits!AH$6:AH$118,FCA_Capacity_Credits!$D$6:$D$118,SUMMARY!$D$6)</f>
        <v>0</v>
      </c>
      <c r="AI11" s="16">
        <f>SUMIFS(FCA_Capacity_Credits!AI$6:AI$118,FCA_Capacity_Credits!$D$6:$D$118,SUMMARY!$D$6)</f>
        <v>0</v>
      </c>
      <c r="AJ11" s="16">
        <f>SUMIFS(FCA_Capacity_Credits!AJ$6:AJ$118,FCA_Capacity_Credits!$D$6:$D$118,SUMMARY!$D$6)</f>
        <v>0</v>
      </c>
      <c r="AK11" s="16">
        <f>SUMIFS(FCA_Capacity_Credits!AK$6:AK$118,FCA_Capacity_Credits!$D$6:$D$118,SUMMARY!$D$6)</f>
        <v>0</v>
      </c>
      <c r="AL11" s="16">
        <f>SUMIFS(FCA_Capacity_Credits!AL$6:AL$118,FCA_Capacity_Credits!$D$6:$D$118,SUMMARY!$D$6)</f>
        <v>0</v>
      </c>
      <c r="AM11" s="16">
        <f>SUMIFS(FCA_Capacity_Credits!AM$6:AM$118,FCA_Capacity_Credits!$D$6:$D$118,SUMMARY!$D$6)</f>
        <v>0</v>
      </c>
      <c r="AN11" s="16">
        <f>SUMIFS(FCA_Capacity_Credits!AN$6:AN$118,FCA_Capacity_Credits!$D$6:$D$118,SUMMARY!$D$6)</f>
        <v>0</v>
      </c>
      <c r="AO11" s="16">
        <f>SUMIFS(FCA_Capacity_Credits!AO$6:AO$118,FCA_Capacity_Credits!$D$6:$D$118,SUMMARY!$D$6)</f>
        <v>0</v>
      </c>
      <c r="AP11" s="16">
        <f>SUMIFS(FCA_Capacity_Credits!AP$6:AP$118,FCA_Capacity_Credits!$D$6:$D$118,SUMMARY!$D$6)</f>
        <v>0</v>
      </c>
      <c r="AQ11" s="16">
        <f>SUMIFS(FCA_Capacity_Credits!AQ$6:AQ$118,FCA_Capacity_Credits!$D$6:$D$118,SUMMARY!$D$6)</f>
        <v>0</v>
      </c>
      <c r="AR11" s="16">
        <f>SUMIFS(FCA_Capacity_Credits!AR$6:AR$118,FCA_Capacity_Credits!$D$6:$D$118,SUMMARY!$D$6)</f>
        <v>0</v>
      </c>
      <c r="AS11" s="16">
        <f>SUMIFS(FCA_Capacity_Credits!AS$6:AS$118,FCA_Capacity_Credits!$D$6:$D$118,SUMMARY!$D$6)</f>
        <v>0</v>
      </c>
      <c r="AT11" s="16">
        <f>SUMIFS(FCA_Capacity_Credits!AT$6:AT$118,FCA_Capacity_Credits!$D$6:$D$118,SUMMARY!$D$6)</f>
        <v>0</v>
      </c>
      <c r="AU11" s="16">
        <f>SUMIFS(FCA_Capacity_Credits!AU$6:AU$118,FCA_Capacity_Credits!$D$6:$D$118,SUMMARY!$D$6)</f>
        <v>0</v>
      </c>
      <c r="AV11" s="16">
        <f>SUMIFS(FCA_Capacity_Credits!AV$6:AV$118,FCA_Capacity_Credits!$D$6:$D$118,SUMMARY!$D$6)</f>
        <v>0</v>
      </c>
      <c r="AW11" s="16">
        <f>SUMIFS(FCA_Capacity_Credits!AW$6:AW$118,FCA_Capacity_Credits!$D$6:$D$118,SUMMARY!$D$6)</f>
        <v>0</v>
      </c>
      <c r="AX11" s="16">
        <f>SUMIFS(FCA_Capacity_Credits!AX$6:AX$118,FCA_Capacity_Credits!$D$6:$D$118,SUMMARY!$D$6)</f>
        <v>0</v>
      </c>
      <c r="AY11" s="16">
        <f>SUMIFS(FCA_Capacity_Credits!AY$6:AY$118,FCA_Capacity_Credits!$D$6:$D$118,SUMMARY!$D$6)</f>
        <v>0</v>
      </c>
      <c r="AZ11" s="16">
        <f>SUMIFS(FCA_Capacity_Credits!AZ$6:AZ$118,FCA_Capacity_Credits!$D$6:$D$118,SUMMARY!$D$6)</f>
        <v>0</v>
      </c>
      <c r="BA11" s="16">
        <f>SUMIFS(FCA_Capacity_Credits!BA$6:BA$118,FCA_Capacity_Credits!$D$6:$D$118,SUMMARY!$D$6)</f>
        <v>0</v>
      </c>
      <c r="BB11" s="16">
        <f>SUMIFS(FCA_Capacity_Credits!BB$6:BB$118,FCA_Capacity_Credits!$D$6:$D$118,SUMMARY!$D$6)</f>
        <v>0</v>
      </c>
      <c r="BC11" s="16">
        <f>SUMIFS(FCA_Capacity_Credits!BC$6:BC$118,FCA_Capacity_Credits!$D$6:$D$118,SUMMARY!$D$6)</f>
        <v>0</v>
      </c>
      <c r="BD11" s="16">
        <f>SUMIFS(FCA_Capacity_Credits!BD$6:BD$118,FCA_Capacity_Credits!$D$6:$D$118,SUMMARY!$D$6)</f>
        <v>0</v>
      </c>
      <c r="BE11" s="16">
        <f>SUMIFS(FCA_Capacity_Credits!BE$6:BE$118,FCA_Capacity_Credits!$D$6:$D$118,SUMMARY!$D$6)</f>
        <v>0</v>
      </c>
      <c r="BF11" s="16">
        <f>SUMIFS(FCA_Capacity_Credits!BF$6:BF$118,FCA_Capacity_Credits!$D$6:$D$118,SUMMARY!$D$6)</f>
        <v>0</v>
      </c>
      <c r="BG11" s="16">
        <f>SUMIFS(FCA_Capacity_Credits!BG$6:BG$118,FCA_Capacity_Credits!$D$6:$D$118,SUMMARY!$D$6)</f>
        <v>0</v>
      </c>
      <c r="BH11" s="16">
        <f>SUMIFS(FCA_Capacity_Credits!BH$6:BH$118,FCA_Capacity_Credits!$D$6:$D$118,SUMMARY!$D$6)</f>
        <v>0</v>
      </c>
      <c r="BI11" s="16">
        <f>SUMIFS(FCA_Capacity_Credits!BI$6:BI$118,FCA_Capacity_Credits!$D$6:$D$118,SUMMARY!$D$6)</f>
        <v>0</v>
      </c>
      <c r="BJ11" s="16">
        <f>SUMIFS(FCA_Capacity_Credits!BJ$6:BJ$118,FCA_Capacity_Credits!$D$6:$D$118,SUMMARY!$D$6)</f>
        <v>0</v>
      </c>
      <c r="BK11" s="16">
        <f>SUMIFS(FCA_Capacity_Credits!BK$6:BK$118,FCA_Capacity_Credits!$D$6:$D$118,SUMMARY!$D$6)</f>
        <v>0</v>
      </c>
      <c r="BL11" s="16">
        <f>SUMIFS(FCA_Capacity_Credits!BL$6:BL$118,FCA_Capacity_Credits!$D$6:$D$118,SUMMARY!$D$6)</f>
        <v>0</v>
      </c>
      <c r="BM11" s="16">
        <f>SUMIFS(FCA_Capacity_Credits!BM$6:BM$118,FCA_Capacity_Credits!$D$6:$D$118,SUMMARY!$D$6)</f>
        <v>0</v>
      </c>
      <c r="BN11" s="16">
        <f>SUMIFS(FCA_Capacity_Credits!BN$6:BN$118,FCA_Capacity_Credits!$D$6:$D$118,SUMMARY!$D$6)</f>
        <v>0</v>
      </c>
      <c r="BO11" s="16">
        <f>SUMIFS(FCA_Capacity_Credits!BO$6:BO$118,FCA_Capacity_Credits!$D$6:$D$118,SUMMARY!$D$6)</f>
        <v>0</v>
      </c>
      <c r="BP11" s="16">
        <f>SUMIFS(FCA_Capacity_Credits!BP$6:BP$118,FCA_Capacity_Credits!$D$6:$D$118,SUMMARY!$D$6)</f>
        <v>0</v>
      </c>
      <c r="BQ11" s="16">
        <f>SUMIFS(FCA_Capacity_Credits!BQ$6:BQ$118,FCA_Capacity_Credits!$D$6:$D$118,SUMMARY!$D$6)</f>
        <v>0</v>
      </c>
      <c r="BR11" s="16">
        <f>SUMIFS(FCA_Capacity_Credits!BR$6:BR$118,FCA_Capacity_Credits!$D$6:$D$118,SUMMARY!$D$6)</f>
        <v>0</v>
      </c>
      <c r="BS11" s="16">
        <f>SUMIFS(FCA_Capacity_Credits!BS$6:BS$118,FCA_Capacity_Credits!$D$6:$D$118,SUMMARY!$D$6)</f>
        <v>0</v>
      </c>
      <c r="BT11" s="16">
        <f>SUMIFS(FCA_Capacity_Credits!BT$6:BT$118,FCA_Capacity_Credits!$D$6:$D$118,SUMMARY!$D$6)</f>
        <v>0</v>
      </c>
      <c r="BU11" s="16">
        <f>SUMIFS(FCA_Capacity_Credits!BU$6:BU$118,FCA_Capacity_Credits!$D$6:$D$118,SUMMARY!$D$6)</f>
        <v>0</v>
      </c>
      <c r="BV11" s="16">
        <f>SUMIFS(FCA_Capacity_Credits!BV$6:BV$118,FCA_Capacity_Credits!$D$6:$D$118,SUMMARY!$D$6)</f>
        <v>0</v>
      </c>
      <c r="BW11" s="16">
        <f>SUMIFS(FCA_Capacity_Credits!BW$6:BW$118,FCA_Capacity_Credits!$D$6:$D$118,SUMMARY!$D$6)</f>
        <v>0</v>
      </c>
      <c r="BX11" s="16">
        <f>SUMIFS(FCA_Capacity_Credits!BX$6:BX$118,FCA_Capacity_Credits!$D$6:$D$118,SUMMARY!$D$6)</f>
        <v>0</v>
      </c>
      <c r="BY11" s="16">
        <f>SUMIFS(FCA_Capacity_Credits!BY$6:BY$118,FCA_Capacity_Credits!$D$6:$D$118,SUMMARY!$D$6)</f>
        <v>0</v>
      </c>
      <c r="BZ11" s="16">
        <f>SUMIFS(FCA_Capacity_Credits!BZ$6:BZ$118,FCA_Capacity_Credits!$D$6:$D$118,SUMMARY!$D$6)</f>
        <v>0</v>
      </c>
      <c r="CA11" s="16">
        <f>SUMIFS(FCA_Capacity_Credits!CA$6:CA$118,FCA_Capacity_Credits!$D$6:$D$118,SUMMARY!$D$6)</f>
        <v>0</v>
      </c>
      <c r="CB11" s="16">
        <f>SUMIFS(FCA_Capacity_Credits!CB$6:CB$118,FCA_Capacity_Credits!$D$6:$D$118,SUMMARY!$D$6)</f>
        <v>0</v>
      </c>
      <c r="CC11" s="16">
        <f>SUMIFS(FCA_Capacity_Credits!CC$6:CC$118,FCA_Capacity_Credits!$D$6:$D$118,SUMMARY!$D$6)</f>
        <v>0</v>
      </c>
      <c r="CD11" s="16">
        <f>SUMIFS(FCA_Capacity_Credits!CD$6:CD$118,FCA_Capacity_Credits!$D$6:$D$118,SUMMARY!$D$6)</f>
        <v>0</v>
      </c>
      <c r="CE11" s="16">
        <f>SUMIFS(FCA_Capacity_Credits!CE$6:CE$118,FCA_Capacity_Credits!$D$6:$D$118,SUMMARY!$D$6)</f>
        <v>0</v>
      </c>
      <c r="CF11" s="16">
        <f>SUMIFS(FCA_Capacity_Credits!CF$6:CF$118,FCA_Capacity_Credits!$D$6:$D$118,SUMMARY!$D$6)</f>
        <v>0</v>
      </c>
      <c r="CG11" s="16">
        <f>SUMIFS(FCA_Capacity_Credits!CG$6:CG$118,FCA_Capacity_Credits!$D$6:$D$118,SUMMARY!$D$6)</f>
        <v>0</v>
      </c>
      <c r="CH11" s="16">
        <f>SUMIFS(FCA_Capacity_Credits!CH$6:CH$118,FCA_Capacity_Credits!$D$6:$D$118,SUMMARY!$D$6)</f>
        <v>0</v>
      </c>
      <c r="CI11" s="16">
        <f>SUMIFS(FCA_Capacity_Credits!CI$6:CI$118,FCA_Capacity_Credits!$D$6:$D$118,SUMMARY!$D$6)</f>
        <v>0</v>
      </c>
      <c r="CJ11" s="16">
        <f>SUMIFS(FCA_Capacity_Credits!CJ$6:CJ$118,FCA_Capacity_Credits!$D$6:$D$118,SUMMARY!$D$6)</f>
        <v>0</v>
      </c>
      <c r="CK11" s="16">
        <f>SUMIFS(FCA_Capacity_Credits!CK$6:CK$118,FCA_Capacity_Credits!$D$6:$D$118,SUMMARY!$D$6)</f>
        <v>0</v>
      </c>
      <c r="CL11" s="16">
        <f>SUMIFS(FCA_Capacity_Credits!CL$6:CL$118,FCA_Capacity_Credits!$D$6:$D$118,SUMMARY!$D$6)</f>
        <v>0</v>
      </c>
      <c r="CM11" s="16">
        <f>SUMIFS(FCA_Capacity_Credits!CM$6:CM$118,FCA_Capacity_Credits!$D$6:$D$118,SUMMARY!$D$6)</f>
        <v>0</v>
      </c>
      <c r="CN11" s="16">
        <f>SUMIFS(FCA_Capacity_Credits!CN$6:CN$118,FCA_Capacity_Credits!$D$6:$D$118,SUMMARY!$D$6)</f>
        <v>0</v>
      </c>
      <c r="CO11" s="16">
        <f>SUMIFS(FCA_Capacity_Credits!CO$6:CO$118,FCA_Capacity_Credits!$D$6:$D$118,SUMMARY!$D$6)</f>
        <v>0</v>
      </c>
      <c r="CP11" s="16">
        <f>SUMIFS(FCA_Capacity_Credits!CP$6:CP$118,FCA_Capacity_Credits!$D$6:$D$118,SUMMARY!$D$6)</f>
        <v>0</v>
      </c>
      <c r="CQ11" s="16">
        <f>SUMIFS(FCA_Capacity_Credits!CQ$6:CQ$118,FCA_Capacity_Credits!$D$6:$D$118,SUMMARY!$D$6)</f>
        <v>0</v>
      </c>
      <c r="CR11" s="16">
        <f>SUMIFS(FCA_Capacity_Credits!CR$6:CR$118,FCA_Capacity_Credits!$D$6:$D$118,SUMMARY!$D$6)</f>
        <v>0</v>
      </c>
      <c r="CS11" s="16">
        <f>SUMIFS(FCA_Capacity_Credits!CS$6:CS$118,FCA_Capacity_Credits!$D$6:$D$118,SUMMARY!$D$6)</f>
        <v>0</v>
      </c>
      <c r="CT11" s="16">
        <f>SUMIFS(FCA_Capacity_Credits!CT$6:CT$118,FCA_Capacity_Credits!$D$6:$D$118,SUMMARY!$D$6)</f>
        <v>0</v>
      </c>
      <c r="CU11" s="16">
        <f>SUMIFS(FCA_Capacity_Credits!CU$6:CU$118,FCA_Capacity_Credits!$D$6:$D$118,SUMMARY!$D$6)</f>
        <v>0</v>
      </c>
      <c r="CV11" s="16">
        <f>SUMIFS(FCA_Capacity_Credits!CV$6:CV$118,FCA_Capacity_Credits!$D$6:$D$118,SUMMARY!$D$6)</f>
        <v>0</v>
      </c>
      <c r="CW11" s="16">
        <f>SUMIFS(FCA_Capacity_Credits!CW$6:CW$118,FCA_Capacity_Credits!$D$6:$D$118,SUMMARY!$D$6)</f>
        <v>0</v>
      </c>
      <c r="CX11" s="16">
        <f>SUMIFS(FCA_Capacity_Credits!CX$6:CX$118,FCA_Capacity_Credits!$D$6:$D$118,SUMMARY!$D$6)</f>
        <v>0</v>
      </c>
      <c r="CY11" s="16">
        <f>SUMIFS(FCA_Capacity_Credits!CY$6:CY$118,FCA_Capacity_Credits!$D$6:$D$118,SUMMARY!$D$6)</f>
        <v>0</v>
      </c>
      <c r="CZ11" s="16">
        <f>SUMIFS(FCA_Capacity_Credits!CZ$6:CZ$118,FCA_Capacity_Credits!$D$6:$D$118,SUMMARY!$D$6)</f>
        <v>0</v>
      </c>
      <c r="DA11" s="16">
        <f>SUMIFS(FCA_Capacity_Credits!DA$6:DA$118,FCA_Capacity_Credits!$D$6:$D$118,SUMMARY!$D$6)</f>
        <v>0</v>
      </c>
      <c r="DB11" s="16">
        <f>SUMIFS(FCA_Capacity_Credits!DB$6:DB$118,FCA_Capacity_Credits!$D$6:$D$118,SUMMARY!$D$6)</f>
        <v>0</v>
      </c>
      <c r="DC11" s="16">
        <f>SUMIFS(FCA_Capacity_Credits!DC$6:DC$118,FCA_Capacity_Credits!$D$6:$D$118,SUMMARY!$D$6)</f>
        <v>0</v>
      </c>
      <c r="DD11" s="16">
        <f>SUMIFS(FCA_Capacity_Credits!DD$6:DD$118,FCA_Capacity_Credits!$D$6:$D$118,SUMMARY!$D$6)</f>
        <v>0</v>
      </c>
      <c r="DE11" s="16">
        <f>SUMIFS(FCA_Capacity_Credits!DE$6:DE$118,FCA_Capacity_Credits!$D$6:$D$118,SUMMARY!$D$6)</f>
        <v>0</v>
      </c>
      <c r="DF11" s="16">
        <f>SUMIFS(FCA_Capacity_Credits!DF$6:DF$118,FCA_Capacity_Credits!$D$6:$D$118,SUMMARY!$D$6)</f>
        <v>0</v>
      </c>
      <c r="DG11" s="16">
        <f>SUMIFS(FCA_Capacity_Credits!DG$6:DG$118,FCA_Capacity_Credits!$D$6:$D$118,SUMMARY!$D$6)</f>
        <v>0</v>
      </c>
      <c r="DH11" s="16">
        <f>SUMIFS(FCA_Capacity_Credits!DH$6:DH$118,FCA_Capacity_Credits!$D$6:$D$118,SUMMARY!$D$6)</f>
        <v>0</v>
      </c>
      <c r="DI11" s="16">
        <f>SUMIFS(FCA_Capacity_Credits!DI$6:DI$118,FCA_Capacity_Credits!$D$6:$D$118,SUMMARY!$D$6)</f>
        <v>0</v>
      </c>
      <c r="DJ11" s="16">
        <f>SUMIFS(FCA_Capacity_Credits!DJ$6:DJ$118,FCA_Capacity_Credits!$D$6:$D$118,SUMMARY!$D$6)</f>
        <v>0</v>
      </c>
      <c r="DK11" s="16">
        <f>SUMIFS(FCA_Capacity_Credits!DK$6:DK$118,FCA_Capacity_Credits!$D$6:$D$118,SUMMARY!$D$6)</f>
        <v>0</v>
      </c>
      <c r="DL11" s="16">
        <f>SUMIFS(FCA_Capacity_Credits!DL$6:DL$118,FCA_Capacity_Credits!$D$6:$D$118,SUMMARY!$D$6)</f>
        <v>0</v>
      </c>
      <c r="DM11" s="16">
        <f>SUMIFS(FCA_Capacity_Credits!DM$6:DM$118,FCA_Capacity_Credits!$D$6:$D$118,SUMMARY!$D$6)</f>
        <v>0</v>
      </c>
      <c r="DN11" s="16">
        <f>SUMIFS(FCA_Capacity_Credits!DN$6:DN$118,FCA_Capacity_Credits!$D$6:$D$118,SUMMARY!$D$6)</f>
        <v>0</v>
      </c>
      <c r="DO11" s="16">
        <f>SUMIFS(FCA_Capacity_Credits!DO$6:DO$118,FCA_Capacity_Credits!$D$6:$D$118,SUMMARY!$D$6)</f>
        <v>0</v>
      </c>
      <c r="DP11" s="16">
        <f>SUMIFS(FCA_Capacity_Credits!DP$6:DP$118,FCA_Capacity_Credits!$D$6:$D$118,SUMMARY!$D$6)</f>
        <v>0</v>
      </c>
      <c r="DQ11" s="16">
        <f>SUMIFS(FCA_Capacity_Credits!DQ$6:DQ$118,FCA_Capacity_Credits!$D$6:$D$118,SUMMARY!$D$6)</f>
        <v>0</v>
      </c>
      <c r="DR11" s="16">
        <f>SUMIFS(FCA_Capacity_Credits!DR$6:DR$118,FCA_Capacity_Credits!$D$6:$D$118,SUMMARY!$D$6)</f>
        <v>0</v>
      </c>
      <c r="DS11" s="16">
        <f>SUMIFS(FCA_Capacity_Credits!DS$6:DS$118,FCA_Capacity_Credits!$D$6:$D$118,SUMMARY!$D$6)</f>
        <v>0</v>
      </c>
      <c r="DT11" s="16">
        <f>SUMIFS(FCA_Capacity_Credits!DT$6:DT$118,FCA_Capacity_Credits!$D$6:$D$118,SUMMARY!$D$6)</f>
        <v>0</v>
      </c>
      <c r="DU11" s="16">
        <f>SUMIFS(FCA_Capacity_Credits!DU$6:DU$118,FCA_Capacity_Credits!$D$6:$D$118,SUMMARY!$D$6)</f>
        <v>0</v>
      </c>
      <c r="DV11" s="16">
        <f>SUMIFS(FCA_Capacity_Credits!DV$6:DV$118,FCA_Capacity_Credits!$D$6:$D$118,SUMMARY!$D$6)</f>
        <v>0</v>
      </c>
      <c r="DW11" s="16">
        <f>SUMIFS(FCA_Capacity_Credits!DW$6:DW$118,FCA_Capacity_Credits!$D$6:$D$118,SUMMARY!$D$6)</f>
        <v>0</v>
      </c>
      <c r="DX11" s="16">
        <f>SUMIFS(FCA_Capacity_Credits!DX$6:DX$118,FCA_Capacity_Credits!$D$6:$D$118,SUMMARY!$D$6)</f>
        <v>0</v>
      </c>
      <c r="DY11" s="16">
        <f>SUMIFS(FCA_Capacity_Credits!DY$6:DY$118,FCA_Capacity_Credits!$D$6:$D$118,SUMMARY!$D$6)</f>
        <v>0</v>
      </c>
      <c r="DZ11" s="16">
        <f>SUMIFS(FCA_Capacity_Credits!DZ$6:DZ$118,FCA_Capacity_Credits!$D$6:$D$118,SUMMARY!$D$6)</f>
        <v>0</v>
      </c>
      <c r="EA11" s="16">
        <f>SUMIFS(FCA_Capacity_Credits!EA$6:EA$118,FCA_Capacity_Credits!$D$6:$D$118,SUMMARY!$D$6)</f>
        <v>0</v>
      </c>
      <c r="EB11" s="16">
        <f>SUMIFS(FCA_Capacity_Credits!EB$6:EB$118,FCA_Capacity_Credits!$D$6:$D$118,SUMMARY!$D$6)</f>
        <v>0</v>
      </c>
      <c r="EC11" s="16">
        <f>SUMIFS(FCA_Capacity_Credits!EC$6:EC$118,FCA_Capacity_Credits!$D$6:$D$118,SUMMARY!$D$6)</f>
        <v>0</v>
      </c>
      <c r="ED11" s="16">
        <f>SUMIFS(FCA_Capacity_Credits!ED$6:ED$118,FCA_Capacity_Credits!$D$6:$D$118,SUMMARY!$D$6)</f>
        <v>0</v>
      </c>
      <c r="EE11" s="16">
        <f>SUMIFS(FCA_Capacity_Credits!EE$6:EE$118,FCA_Capacity_Credits!$D$6:$D$118,SUMMARY!$D$6)</f>
        <v>0</v>
      </c>
      <c r="EF11" s="16">
        <f>SUMIFS(FCA_Capacity_Credits!EF$6:EF$118,FCA_Capacity_Credits!$D$6:$D$118,SUMMARY!$D$6)</f>
        <v>0</v>
      </c>
      <c r="EG11" s="16">
        <f>SUMIFS(FCA_Capacity_Credits!EG$6:EG$118,FCA_Capacity_Credits!$D$6:$D$118,SUMMARY!$D$6)</f>
        <v>0</v>
      </c>
      <c r="EH11" s="16">
        <f>SUMIFS(FCA_Capacity_Credits!EH$6:EH$118,FCA_Capacity_Credits!$D$6:$D$118,SUMMARY!$D$6)</f>
        <v>0</v>
      </c>
      <c r="EI11" s="16">
        <f>SUMIFS(FCA_Capacity_Credits!EI$6:EI$118,FCA_Capacity_Credits!$D$6:$D$118,SUMMARY!$D$6)</f>
        <v>0</v>
      </c>
      <c r="EJ11" s="16">
        <f>SUMIFS(FCA_Capacity_Credits!EJ$6:EJ$118,FCA_Capacity_Credits!$D$6:$D$118,SUMMARY!$D$6)</f>
        <v>0</v>
      </c>
      <c r="EK11" s="16">
        <f>SUMIFS(FCA_Capacity_Credits!EK$6:EK$118,FCA_Capacity_Credits!$D$6:$D$118,SUMMARY!$D$6)</f>
        <v>0</v>
      </c>
      <c r="EL11" s="16">
        <f>SUMIFS(FCA_Capacity_Credits!EL$6:EL$118,FCA_Capacity_Credits!$D$6:$D$118,SUMMARY!$D$6)</f>
        <v>0</v>
      </c>
      <c r="EM11" s="16">
        <f>SUMIFS(FCA_Capacity_Credits!EM$6:EM$118,FCA_Capacity_Credits!$D$6:$D$118,SUMMARY!$D$6)</f>
        <v>0</v>
      </c>
      <c r="EN11" s="16">
        <f>SUMIFS(FCA_Capacity_Credits!EN$6:EN$118,FCA_Capacity_Credits!$D$6:$D$118,SUMMARY!$D$6)</f>
        <v>0</v>
      </c>
      <c r="EO11" s="16">
        <f>SUMIFS(FCA_Capacity_Credits!EO$6:EO$118,FCA_Capacity_Credits!$D$6:$D$118,SUMMARY!$D$6)</f>
        <v>0</v>
      </c>
      <c r="EP11" s="16">
        <f>SUMIFS(FCA_Capacity_Credits!EP$6:EP$118,FCA_Capacity_Credits!$D$6:$D$118,SUMMARY!$D$6)</f>
        <v>0</v>
      </c>
      <c r="EQ11" s="16">
        <f>SUMIFS(FCA_Capacity_Credits!EQ$6:EQ$118,FCA_Capacity_Credits!$D$6:$D$118,SUMMARY!$D$6)</f>
        <v>0</v>
      </c>
      <c r="ER11" s="16">
        <f>SUMIFS(FCA_Capacity_Credits!ER$6:ER$118,FCA_Capacity_Credits!$D$6:$D$118,SUMMARY!$D$6)</f>
        <v>0</v>
      </c>
      <c r="ES11" s="16">
        <f>SUMIFS(FCA_Capacity_Credits!ES$6:ES$118,FCA_Capacity_Credits!$D$6:$D$118,SUMMARY!$D$6)</f>
        <v>0</v>
      </c>
      <c r="ET11" s="16">
        <f>SUMIFS(FCA_Capacity_Credits!ET$6:ET$118,FCA_Capacity_Credits!$D$6:$D$118,SUMMARY!$D$6)</f>
        <v>0</v>
      </c>
      <c r="EU11" s="16">
        <f>SUMIFS(FCA_Capacity_Credits!EU$6:EU$118,FCA_Capacity_Credits!$D$6:$D$118,SUMMARY!$D$6)</f>
        <v>0</v>
      </c>
      <c r="EV11" s="16">
        <f>SUMIFS(FCA_Capacity_Credits!EV$6:EV$118,FCA_Capacity_Credits!$D$6:$D$118,SUMMARY!$D$6)</f>
        <v>0</v>
      </c>
      <c r="EW11" s="16">
        <f>SUMIFS(FCA_Capacity_Credits!EW$6:EW$118,FCA_Capacity_Credits!$D$6:$D$118,SUMMARY!$D$6)</f>
        <v>0</v>
      </c>
      <c r="EX11" s="16">
        <f>SUMIFS(FCA_Capacity_Credits!EX$6:EX$118,FCA_Capacity_Credits!$D$6:$D$118,SUMMARY!$D$6)</f>
        <v>0</v>
      </c>
      <c r="EY11" s="16">
        <f>SUMIFS(FCA_Capacity_Credits!EY$6:EY$118,FCA_Capacity_Credits!$D$6:$D$118,SUMMARY!$D$6)</f>
        <v>0</v>
      </c>
      <c r="EZ11" s="16">
        <f>SUMIFS(FCA_Capacity_Credits!EZ$6:EZ$118,FCA_Capacity_Credits!$D$6:$D$118,SUMMARY!$D$6)</f>
        <v>0</v>
      </c>
      <c r="FA11" s="16">
        <f>SUMIFS(FCA_Capacity_Credits!FA$6:FA$118,FCA_Capacity_Credits!$D$6:$D$118,SUMMARY!$D$6)</f>
        <v>0</v>
      </c>
      <c r="FB11" s="16">
        <f>SUMIFS(FCA_Capacity_Credits!FB$6:FB$118,FCA_Capacity_Credits!$D$6:$D$118,SUMMARY!$D$6)</f>
        <v>0</v>
      </c>
      <c r="FC11" s="16">
        <f>SUMIFS(FCA_Capacity_Credits!FC$6:FC$118,FCA_Capacity_Credits!$D$6:$D$118,SUMMARY!$D$6)</f>
        <v>0</v>
      </c>
      <c r="FD11" s="16">
        <f>SUMIFS(FCA_Capacity_Credits!FD$6:FD$118,FCA_Capacity_Credits!$D$6:$D$118,SUMMARY!$D$6)</f>
        <v>0</v>
      </c>
      <c r="FE11" s="16">
        <f>SUMIFS(FCA_Capacity_Credits!FE$6:FE$118,FCA_Capacity_Credits!$D$6:$D$118,SUMMARY!$D$6)</f>
        <v>0</v>
      </c>
      <c r="FF11" s="16">
        <f>SUMIFS(FCA_Capacity_Credits!FF$6:FF$118,FCA_Capacity_Credits!$D$6:$D$118,SUMMARY!$D$6)</f>
        <v>0</v>
      </c>
      <c r="FG11" s="16">
        <f>SUMIFS(FCA_Capacity_Credits!FG$6:FG$118,FCA_Capacity_Credits!$D$6:$D$118,SUMMARY!$D$6)</f>
        <v>0</v>
      </c>
      <c r="FH11" s="16">
        <f>SUMIFS(FCA_Capacity_Credits!FH$6:FH$118,FCA_Capacity_Credits!$D$6:$D$118,SUMMARY!$D$6)</f>
        <v>0</v>
      </c>
      <c r="FI11" s="16">
        <f>SUMIFS(FCA_Capacity_Credits!FI$6:FI$118,FCA_Capacity_Credits!$D$6:$D$118,SUMMARY!$D$6)</f>
        <v>0</v>
      </c>
      <c r="FJ11" s="16">
        <f>SUMIFS(FCA_Capacity_Credits!FJ$6:FJ$118,FCA_Capacity_Credits!$D$6:$D$118,SUMMARY!$D$6)</f>
        <v>0</v>
      </c>
      <c r="FK11" s="16">
        <f>SUMIFS(FCA_Capacity_Credits!FK$6:FK$118,FCA_Capacity_Credits!$D$6:$D$118,SUMMARY!$D$6)</f>
        <v>0</v>
      </c>
      <c r="FL11" s="16">
        <f>SUMIFS(FCA_Capacity_Credits!FL$6:FL$118,FCA_Capacity_Credits!$D$6:$D$118,SUMMARY!$D$6)</f>
        <v>0</v>
      </c>
      <c r="FM11" s="16">
        <f>SUMIFS(FCA_Capacity_Credits!FM$6:FM$118,FCA_Capacity_Credits!$D$6:$D$118,SUMMARY!$D$6)</f>
        <v>0</v>
      </c>
      <c r="FN11" s="16">
        <f>SUMIFS(FCA_Capacity_Credits!FN$6:FN$118,FCA_Capacity_Credits!$D$6:$D$118,SUMMARY!$D$6)</f>
        <v>0</v>
      </c>
      <c r="FO11" s="16">
        <f>SUMIFS(FCA_Capacity_Credits!FO$6:FO$118,FCA_Capacity_Credits!$D$6:$D$118,SUMMARY!$D$6)</f>
        <v>0</v>
      </c>
      <c r="FP11" s="16">
        <f>SUMIFS(FCA_Capacity_Credits!FP$6:FP$118,FCA_Capacity_Credits!$D$6:$D$118,SUMMARY!$D$6)</f>
        <v>0</v>
      </c>
      <c r="FQ11" s="16">
        <f>SUMIFS(FCA_Capacity_Credits!FQ$6:FQ$118,FCA_Capacity_Credits!$D$6:$D$118,SUMMARY!$D$6)</f>
        <v>0</v>
      </c>
      <c r="FR11" s="16">
        <f>SUMIFS(FCA_Capacity_Credits!FR$6:FR$118,FCA_Capacity_Credits!$D$6:$D$118,SUMMARY!$D$6)</f>
        <v>0</v>
      </c>
      <c r="FS11" s="16">
        <f>SUMIFS(FCA_Capacity_Credits!FS$6:FS$118,FCA_Capacity_Credits!$D$6:$D$118,SUMMARY!$D$6)</f>
        <v>0</v>
      </c>
      <c r="FT11" s="16">
        <f>SUMIFS(FCA_Capacity_Credits!FT$6:FT$118,FCA_Capacity_Credits!$D$6:$D$118,SUMMARY!$D$6)</f>
        <v>0</v>
      </c>
      <c r="FU11" s="16">
        <f>SUMIFS(FCA_Capacity_Credits!FU$6:FU$118,FCA_Capacity_Credits!$D$6:$D$118,SUMMARY!$D$6)</f>
        <v>0</v>
      </c>
      <c r="FV11" s="16">
        <f>SUMIFS(FCA_Capacity_Credits!FV$6:FV$118,FCA_Capacity_Credits!$D$6:$D$118,SUMMARY!$D$6)</f>
        <v>0</v>
      </c>
      <c r="FW11" s="16">
        <f>SUMIFS(FCA_Capacity_Credits!FW$6:FW$118,FCA_Capacity_Credits!$D$6:$D$118,SUMMARY!$D$6)</f>
        <v>0</v>
      </c>
      <c r="FX11" s="16">
        <f>SUMIFS(FCA_Capacity_Credits!FX$6:FX$118,FCA_Capacity_Credits!$D$6:$D$118,SUMMARY!$D$6)</f>
        <v>0</v>
      </c>
      <c r="FY11" s="16">
        <f>SUMIFS(FCA_Capacity_Credits!FY$6:FY$118,FCA_Capacity_Credits!$D$6:$D$118,SUMMARY!$D$6)</f>
        <v>0</v>
      </c>
      <c r="FZ11" s="16">
        <f>SUMIFS(FCA_Capacity_Credits!FZ$6:FZ$118,FCA_Capacity_Credits!$D$6:$D$118,SUMMARY!$D$6)</f>
        <v>0</v>
      </c>
      <c r="GA11" s="16">
        <f>SUMIFS(FCA_Capacity_Credits!GA$6:GA$118,FCA_Capacity_Credits!$D$6:$D$118,SUMMARY!$D$6)</f>
        <v>0</v>
      </c>
      <c r="GB11" s="16">
        <f>SUMIFS(FCA_Capacity_Credits!GB$6:GB$118,FCA_Capacity_Credits!$D$6:$D$118,SUMMARY!$D$6)</f>
        <v>0</v>
      </c>
      <c r="GC11" s="16">
        <f>SUMIFS(FCA_Capacity_Credits!GC$6:GC$118,FCA_Capacity_Credits!$D$6:$D$118,SUMMARY!$D$6)</f>
        <v>0</v>
      </c>
      <c r="GD11" s="16">
        <f>SUMIFS(FCA_Capacity_Credits!GD$6:GD$118,FCA_Capacity_Credits!$D$6:$D$118,SUMMARY!$D$6)</f>
        <v>0</v>
      </c>
      <c r="GE11" s="16">
        <f>SUMIFS(FCA_Capacity_Credits!GE$6:GE$118,FCA_Capacity_Credits!$D$6:$D$118,SUMMARY!$D$6)</f>
        <v>0</v>
      </c>
      <c r="GF11" s="16">
        <f>SUMIFS(FCA_Capacity_Credits!GF$6:GF$118,FCA_Capacity_Credits!$D$6:$D$118,SUMMARY!$D$6)</f>
        <v>0</v>
      </c>
      <c r="GG11" s="16">
        <f>SUMIFS(FCA_Capacity_Credits!GG$6:GG$118,FCA_Capacity_Credits!$D$6:$D$118,SUMMARY!$D$6)</f>
        <v>0</v>
      </c>
      <c r="GH11" s="16">
        <f>SUMIFS(FCA_Capacity_Credits!GH$6:GH$118,FCA_Capacity_Credits!$D$6:$D$118,SUMMARY!$D$6)</f>
        <v>0</v>
      </c>
      <c r="GI11" s="16">
        <f>SUMIFS(FCA_Capacity_Credits!GI$6:GI$118,FCA_Capacity_Credits!$D$6:$D$118,SUMMARY!$D$6)</f>
        <v>0</v>
      </c>
      <c r="GJ11" s="16">
        <f>SUMIFS(FCA_Capacity_Credits!GJ$6:GJ$118,FCA_Capacity_Credits!$D$6:$D$118,SUMMARY!$D$6)</f>
        <v>0</v>
      </c>
      <c r="GK11" s="16">
        <f>SUMIFS(FCA_Capacity_Credits!GK$6:GK$118,FCA_Capacity_Credits!$D$6:$D$118,SUMMARY!$D$6)</f>
        <v>0</v>
      </c>
      <c r="GL11" s="16">
        <f>SUMIFS(FCA_Capacity_Credits!GL$6:GL$118,FCA_Capacity_Credits!$D$6:$D$118,SUMMARY!$D$6)</f>
        <v>0</v>
      </c>
      <c r="GM11" s="16">
        <f>SUMIFS(FCA_Capacity_Credits!GM$6:GM$118,FCA_Capacity_Credits!$D$6:$D$118,SUMMARY!$D$6)</f>
        <v>0</v>
      </c>
      <c r="GN11" s="16">
        <f>SUMIFS(FCA_Capacity_Credits!GN$6:GN$118,FCA_Capacity_Credits!$D$6:$D$118,SUMMARY!$D$6)</f>
        <v>0</v>
      </c>
      <c r="GO11" s="16">
        <f>SUMIFS(FCA_Capacity_Credits!GO$6:GO$118,FCA_Capacity_Credits!$D$6:$D$118,SUMMARY!$D$6)</f>
        <v>0</v>
      </c>
      <c r="GP11" s="16">
        <f>SUMIFS(FCA_Capacity_Credits!GP$6:GP$118,FCA_Capacity_Credits!$D$6:$D$118,SUMMARY!$D$6)</f>
        <v>0</v>
      </c>
      <c r="GQ11" s="16">
        <f>SUMIFS(FCA_Capacity_Credits!GQ$6:GQ$118,FCA_Capacity_Credits!$D$6:$D$118,SUMMARY!$D$6)</f>
        <v>0</v>
      </c>
      <c r="GR11" s="16">
        <f>SUMIFS(FCA_Capacity_Credits!GR$6:GR$118,FCA_Capacity_Credits!$D$6:$D$118,SUMMARY!$D$6)</f>
        <v>0</v>
      </c>
      <c r="GS11" s="16">
        <f>SUMIFS(FCA_Capacity_Credits!GS$6:GS$118,FCA_Capacity_Credits!$D$6:$D$118,SUMMARY!$D$6)</f>
        <v>0</v>
      </c>
      <c r="GT11" s="16">
        <f>SUMIFS(FCA_Capacity_Credits!GT$6:GT$118,FCA_Capacity_Credits!$D$6:$D$118,SUMMARY!$D$6)</f>
        <v>0</v>
      </c>
      <c r="GU11" s="16">
        <f>SUMIFS(FCA_Capacity_Credits!GU$6:GU$118,FCA_Capacity_Credits!$D$6:$D$118,SUMMARY!$D$6)</f>
        <v>0</v>
      </c>
      <c r="GV11" s="16">
        <f>SUMIFS(FCA_Capacity_Credits!GV$6:GV$118,FCA_Capacity_Credits!$D$6:$D$118,SUMMARY!$D$6)</f>
        <v>0</v>
      </c>
      <c r="GW11" s="16">
        <f>SUMIFS(FCA_Capacity_Credits!GW$6:GW$118,FCA_Capacity_Credits!$D$6:$D$118,SUMMARY!$D$6)</f>
        <v>0</v>
      </c>
      <c r="GX11" s="16">
        <f>SUMIFS(FCA_Capacity_Credits!GX$6:GX$118,FCA_Capacity_Credits!$D$6:$D$118,SUMMARY!$D$6)</f>
        <v>0</v>
      </c>
      <c r="GY11" s="16">
        <f>SUMIFS(FCA_Capacity_Credits!GY$6:GY$118,FCA_Capacity_Credits!$D$6:$D$118,SUMMARY!$D$6)</f>
        <v>0</v>
      </c>
      <c r="GZ11" s="16">
        <f>SUMIFS(FCA_Capacity_Credits!GZ$6:GZ$118,FCA_Capacity_Credits!$D$6:$D$118,SUMMARY!$D$6)</f>
        <v>0</v>
      </c>
      <c r="HA11" s="16">
        <f>SUMIFS(FCA_Capacity_Credits!HA$6:HA$118,FCA_Capacity_Credits!$D$6:$D$118,SUMMARY!$D$6)</f>
        <v>0</v>
      </c>
      <c r="HB11" s="16">
        <f>SUMIFS(FCA_Capacity_Credits!HB$6:HB$118,FCA_Capacity_Credits!$D$6:$D$118,SUMMARY!$D$6)</f>
        <v>0</v>
      </c>
      <c r="HC11" s="16">
        <f>SUMIFS(FCA_Capacity_Credits!HC$6:HC$118,FCA_Capacity_Credits!$D$6:$D$118,SUMMARY!$D$6)</f>
        <v>0</v>
      </c>
      <c r="HD11" s="16">
        <f>SUMIFS(FCA_Capacity_Credits!HD$6:HD$118,FCA_Capacity_Credits!$D$6:$D$118,SUMMARY!$D$6)</f>
        <v>0</v>
      </c>
      <c r="HE11" s="16">
        <f>SUMIFS(FCA_Capacity_Credits!HE$6:HE$118,FCA_Capacity_Credits!$D$6:$D$118,SUMMARY!$D$6)</f>
        <v>0</v>
      </c>
      <c r="HF11" s="16">
        <f>SUMIFS(FCA_Capacity_Credits!HF$6:HF$118,FCA_Capacity_Credits!$D$6:$D$118,SUMMARY!$D$6)</f>
        <v>0</v>
      </c>
      <c r="HG11" s="16">
        <f>SUMIFS(FCA_Capacity_Credits!HG$6:HG$118,FCA_Capacity_Credits!$D$6:$D$118,SUMMARY!$D$6)</f>
        <v>0</v>
      </c>
      <c r="HH11" s="16">
        <f>SUMIFS(FCA_Capacity_Credits!HH$6:HH$118,FCA_Capacity_Credits!$D$6:$D$118,SUMMARY!$D$6)</f>
        <v>0</v>
      </c>
      <c r="HI11" s="16">
        <f>SUMIFS(FCA_Capacity_Credits!HI$6:HI$118,FCA_Capacity_Credits!$D$6:$D$118,SUMMARY!$D$6)</f>
        <v>0</v>
      </c>
      <c r="HJ11" s="16">
        <f>SUMIFS(FCA_Capacity_Credits!HJ$6:HJ$118,FCA_Capacity_Credits!$D$6:$D$118,SUMMARY!$D$6)</f>
        <v>0</v>
      </c>
      <c r="HK11" s="16">
        <f>SUMIFS(FCA_Capacity_Credits!HK$6:HK$118,FCA_Capacity_Credits!$D$6:$D$118,SUMMARY!$D$6)</f>
        <v>0</v>
      </c>
      <c r="HL11" s="16">
        <f>SUMIFS(FCA_Capacity_Credits!HL$6:HL$118,FCA_Capacity_Credits!$D$6:$D$118,SUMMARY!$D$6)</f>
        <v>0</v>
      </c>
      <c r="HM11" s="16">
        <f>SUMIFS(FCA_Capacity_Credits!HM$6:HM$118,FCA_Capacity_Credits!$D$6:$D$118,SUMMARY!$D$6)</f>
        <v>0</v>
      </c>
      <c r="HN11" s="16">
        <f>SUMIFS(FCA_Capacity_Credits!HN$6:HN$118,FCA_Capacity_Credits!$D$6:$D$118,SUMMARY!$D$6)</f>
        <v>0</v>
      </c>
      <c r="HO11" s="16">
        <f>SUMIFS(FCA_Capacity_Credits!HO$6:HO$118,FCA_Capacity_Credits!$D$6:$D$118,SUMMARY!$D$6)</f>
        <v>0</v>
      </c>
      <c r="HP11" s="16">
        <f>SUMIFS(FCA_Capacity_Credits!HP$6:HP$118,FCA_Capacity_Credits!$D$6:$D$118,SUMMARY!$D$6)</f>
        <v>0</v>
      </c>
      <c r="HQ11" s="16">
        <f>SUMIFS(FCA_Capacity_Credits!HQ$6:HQ$118,FCA_Capacity_Credits!$D$6:$D$118,SUMMARY!$D$6)</f>
        <v>0</v>
      </c>
      <c r="HR11" s="16">
        <f>SUMIFS(FCA_Capacity_Credits!HR$6:HR$118,FCA_Capacity_Credits!$D$6:$D$118,SUMMARY!$D$6)</f>
        <v>0</v>
      </c>
      <c r="HS11" s="16">
        <f>SUMIFS(FCA_Capacity_Credits!HS$6:HS$118,FCA_Capacity_Credits!$D$6:$D$118,SUMMARY!$D$6)</f>
        <v>0</v>
      </c>
      <c r="HT11" s="16">
        <f>SUMIFS(FCA_Capacity_Credits!HT$6:HT$118,FCA_Capacity_Credits!$D$6:$D$118,SUMMARY!$D$6)</f>
        <v>0</v>
      </c>
      <c r="HU11" s="16">
        <f>SUMIFS(FCA_Capacity_Credits!HU$6:HU$118,FCA_Capacity_Credits!$D$6:$D$118,SUMMARY!$D$6)</f>
        <v>0</v>
      </c>
      <c r="HV11" s="16">
        <f>SUMIFS(FCA_Capacity_Credits!HV$6:HV$118,FCA_Capacity_Credits!$D$6:$D$118,SUMMARY!$D$6)</f>
        <v>0</v>
      </c>
      <c r="HW11" s="16">
        <f>SUMIFS(FCA_Capacity_Credits!HW$6:HW$118,FCA_Capacity_Credits!$D$6:$D$118,SUMMARY!$D$6)</f>
        <v>0</v>
      </c>
      <c r="HX11" s="16">
        <f>SUMIFS(FCA_Capacity_Credits!HX$6:HX$118,FCA_Capacity_Credits!$D$6:$D$118,SUMMARY!$D$6)</f>
        <v>0</v>
      </c>
      <c r="HY11" s="16">
        <f>SUMIFS(FCA_Capacity_Credits!HY$6:HY$118,FCA_Capacity_Credits!$D$6:$D$118,SUMMARY!$D$6)</f>
        <v>0</v>
      </c>
      <c r="HZ11" s="16">
        <f>SUMIFS(FCA_Capacity_Credits!HZ$6:HZ$118,FCA_Capacity_Credits!$D$6:$D$118,SUMMARY!$D$6)</f>
        <v>0</v>
      </c>
      <c r="IA11" s="16">
        <f>SUMIFS(FCA_Capacity_Credits!IA$6:IA$118,FCA_Capacity_Credits!$D$6:$D$118,SUMMARY!$D$6)</f>
        <v>0</v>
      </c>
      <c r="IB11" s="16">
        <f>SUMIFS(FCA_Capacity_Credits!IB$6:IB$118,FCA_Capacity_Credits!$D$6:$D$118,SUMMARY!$D$6)</f>
        <v>0</v>
      </c>
      <c r="IC11" s="16">
        <f>SUMIFS(FCA_Capacity_Credits!IC$6:IC$118,FCA_Capacity_Credits!$D$6:$D$118,SUMMARY!$D$6)</f>
        <v>0</v>
      </c>
      <c r="ID11" s="16">
        <f>SUMIFS(FCA_Capacity_Credits!ID$6:ID$118,FCA_Capacity_Credits!$D$6:$D$118,SUMMARY!$D$6)</f>
        <v>0</v>
      </c>
      <c r="IE11" s="16">
        <f>SUMIFS(FCA_Capacity_Credits!IE$6:IE$118,FCA_Capacity_Credits!$D$6:$D$118,SUMMARY!$D$6)</f>
        <v>0</v>
      </c>
      <c r="IF11" s="16">
        <f>SUMIFS(FCA_Capacity_Credits!IF$6:IF$118,FCA_Capacity_Credits!$D$6:$D$118,SUMMARY!$D$6)</f>
        <v>0</v>
      </c>
      <c r="IG11" s="16">
        <f>SUMIFS(FCA_Capacity_Credits!IG$6:IG$118,FCA_Capacity_Credits!$D$6:$D$118,SUMMARY!$D$6)</f>
        <v>0</v>
      </c>
      <c r="IH11" s="16">
        <f>SUMIFS(FCA_Capacity_Credits!IH$6:IH$118,FCA_Capacity_Credits!$D$6:$D$118,SUMMARY!$D$6)</f>
        <v>0</v>
      </c>
      <c r="II11" s="16">
        <f>SUMIFS(FCA_Capacity_Credits!II$6:II$118,FCA_Capacity_Credits!$D$6:$D$118,SUMMARY!$D$6)</f>
        <v>0</v>
      </c>
      <c r="IJ11" s="16">
        <f>SUMIFS(FCA_Capacity_Credits!IJ$6:IJ$118,FCA_Capacity_Credits!$D$6:$D$118,SUMMARY!$D$6)</f>
        <v>0</v>
      </c>
      <c r="IK11" s="16">
        <f>SUMIFS(FCA_Capacity_Credits!IK$6:IK$118,FCA_Capacity_Credits!$D$6:$D$118,SUMMARY!$D$6)</f>
        <v>0</v>
      </c>
      <c r="IL11" s="16">
        <f>SUMIFS(FCA_Capacity_Credits!IL$6:IL$118,FCA_Capacity_Credits!$D$6:$D$118,SUMMARY!$D$6)</f>
        <v>0</v>
      </c>
      <c r="IM11" s="16">
        <f>SUMIFS(FCA_Capacity_Credits!IM$6:IM$118,FCA_Capacity_Credits!$D$6:$D$118,SUMMARY!$D$6)</f>
        <v>0</v>
      </c>
      <c r="IN11" s="16">
        <f>SUMIFS(FCA_Capacity_Credits!IN$6:IN$118,FCA_Capacity_Credits!$D$6:$D$118,SUMMARY!$D$6)</f>
        <v>0</v>
      </c>
      <c r="IO11" s="16">
        <f>SUMIFS(FCA_Capacity_Credits!IO$6:IO$118,FCA_Capacity_Credits!$D$6:$D$118,SUMMARY!$D$6)</f>
        <v>0</v>
      </c>
      <c r="IP11" s="16">
        <f>SUMIFS(FCA_Capacity_Credits!IP$6:IP$118,FCA_Capacity_Credits!$D$6:$D$118,SUMMARY!$D$6)</f>
        <v>0</v>
      </c>
      <c r="IQ11" s="16">
        <f>SUMIFS(FCA_Capacity_Credits!IQ$6:IQ$118,FCA_Capacity_Credits!$D$6:$D$118,SUMMARY!$D$6)</f>
        <v>0</v>
      </c>
      <c r="IR11" s="16">
        <f>SUMIFS(FCA_Capacity_Credits!IR$6:IR$118,FCA_Capacity_Credits!$D$6:$D$118,SUMMARY!$D$6)</f>
        <v>0</v>
      </c>
      <c r="IS11" s="16">
        <f>SUMIFS(FCA_Capacity_Credits!IS$6:IS$118,FCA_Capacity_Credits!$D$6:$D$118,SUMMARY!$D$6)</f>
        <v>0</v>
      </c>
      <c r="IT11" s="16">
        <f>SUMIFS(FCA_Capacity_Credits!IT$6:IT$118,FCA_Capacity_Credits!$D$6:$D$118,SUMMARY!$D$6)</f>
        <v>0</v>
      </c>
      <c r="IU11" s="16">
        <f>SUMIFS(FCA_Capacity_Credits!IU$6:IU$118,FCA_Capacity_Credits!$D$6:$D$118,SUMMARY!$D$6)</f>
        <v>0</v>
      </c>
      <c r="IV11" s="16">
        <f>SUMIFS(FCA_Capacity_Credits!IV$6:IV$118,FCA_Capacity_Credits!$D$6:$D$118,SUMMARY!$D$6)</f>
        <v>0</v>
      </c>
      <c r="IW11" s="16">
        <f>SUMIFS(FCA_Capacity_Credits!IW$6:IW$118,FCA_Capacity_Credits!$D$6:$D$118,SUMMARY!$D$6)</f>
        <v>0</v>
      </c>
      <c r="IX11" s="16">
        <f>SUMIFS(FCA_Capacity_Credits!IX$6:IX$118,FCA_Capacity_Credits!$D$6:$D$118,SUMMARY!$D$6)</f>
        <v>0</v>
      </c>
      <c r="IY11" s="16">
        <f>SUMIFS(FCA_Capacity_Credits!IY$6:IY$118,FCA_Capacity_Credits!$D$6:$D$118,SUMMARY!$D$6)</f>
        <v>0</v>
      </c>
      <c r="IZ11" s="16">
        <f>SUMIFS(FCA_Capacity_Credits!IZ$6:IZ$118,FCA_Capacity_Credits!$D$6:$D$118,SUMMARY!$D$6)</f>
        <v>0</v>
      </c>
      <c r="JA11" s="16">
        <f>SUMIFS(FCA_Capacity_Credits!JA$6:JA$118,FCA_Capacity_Credits!$D$6:$D$118,SUMMARY!$D$6)</f>
        <v>0</v>
      </c>
      <c r="JB11" s="16">
        <f>SUMIFS(FCA_Capacity_Credits!JB$6:JB$118,FCA_Capacity_Credits!$D$6:$D$118,SUMMARY!$D$6)</f>
        <v>0</v>
      </c>
      <c r="JC11" s="16">
        <f>SUMIFS(FCA_Capacity_Credits!JC$6:JC$118,FCA_Capacity_Credits!$D$6:$D$118,SUMMARY!$D$6)</f>
        <v>0</v>
      </c>
      <c r="JD11" s="16">
        <f>SUMIFS(FCA_Capacity_Credits!JD$6:JD$118,FCA_Capacity_Credits!$D$6:$D$118,SUMMARY!$D$6)</f>
        <v>0</v>
      </c>
      <c r="JE11" s="16">
        <f>SUMIFS(FCA_Capacity_Credits!JE$6:JE$118,FCA_Capacity_Credits!$D$6:$D$118,SUMMARY!$D$6)</f>
        <v>0</v>
      </c>
      <c r="JF11" s="16">
        <f>SUMIFS(FCA_Capacity_Credits!JF$6:JF$118,FCA_Capacity_Credits!$D$6:$D$118,SUMMARY!$D$6)</f>
        <v>0</v>
      </c>
      <c r="JG11" s="16">
        <f>SUMIFS(FCA_Capacity_Credits!JG$6:JG$118,FCA_Capacity_Credits!$D$6:$D$118,SUMMARY!$D$6)</f>
        <v>0</v>
      </c>
      <c r="JH11" s="16">
        <f>SUMIFS(FCA_Capacity_Credits!JH$6:JH$118,FCA_Capacity_Credits!$D$6:$D$118,SUMMARY!$D$6)</f>
        <v>0</v>
      </c>
      <c r="JI11" s="16">
        <f>SUMIFS(FCA_Capacity_Credits!JI$6:JI$118,FCA_Capacity_Credits!$D$6:$D$118,SUMMARY!$D$6)</f>
        <v>0</v>
      </c>
      <c r="JJ11" s="16">
        <f>SUMIFS(FCA_Capacity_Credits!JJ$6:JJ$118,FCA_Capacity_Credits!$D$6:$D$118,SUMMARY!$D$6)</f>
        <v>0</v>
      </c>
      <c r="JK11" s="16">
        <f>SUMIFS(FCA_Capacity_Credits!JK$6:JK$118,FCA_Capacity_Credits!$D$6:$D$118,SUMMARY!$D$6)</f>
        <v>0</v>
      </c>
      <c r="JL11" s="16">
        <f>SUMIFS(FCA_Capacity_Credits!JL$6:JL$118,FCA_Capacity_Credits!$D$6:$D$118,SUMMARY!$D$6)</f>
        <v>0</v>
      </c>
      <c r="JM11" s="16">
        <f>SUMIFS(FCA_Capacity_Credits!JM$6:JM$118,FCA_Capacity_Credits!$D$6:$D$118,SUMMARY!$D$6)</f>
        <v>0</v>
      </c>
      <c r="JN11" s="16">
        <f>SUMIFS(FCA_Capacity_Credits!JN$6:JN$118,FCA_Capacity_Credits!$D$6:$D$118,SUMMARY!$D$6)</f>
        <v>0</v>
      </c>
      <c r="JO11" s="16">
        <f>SUMIFS(FCA_Capacity_Credits!JO$6:JO$118,FCA_Capacity_Credits!$D$6:$D$118,SUMMARY!$D$6)</f>
        <v>0</v>
      </c>
      <c r="JP11" s="16">
        <f>SUMIFS(FCA_Capacity_Credits!JP$6:JP$118,FCA_Capacity_Credits!$D$6:$D$118,SUMMARY!$D$6)</f>
        <v>0</v>
      </c>
      <c r="JQ11" s="16">
        <f>SUMIFS(FCA_Capacity_Credits!JQ$6:JQ$118,FCA_Capacity_Credits!$D$6:$D$118,SUMMARY!$D$6)</f>
        <v>0</v>
      </c>
      <c r="JR11" s="16">
        <f>SUMIFS(FCA_Capacity_Credits!JR$6:JR$118,FCA_Capacity_Credits!$D$6:$D$118,SUMMARY!$D$6)</f>
        <v>0</v>
      </c>
      <c r="JS11" s="16">
        <f>SUMIFS(FCA_Capacity_Credits!JS$6:JS$118,FCA_Capacity_Credits!$D$6:$D$118,SUMMARY!$D$6)</f>
        <v>0</v>
      </c>
      <c r="JT11" s="16">
        <f>SUMIFS(FCA_Capacity_Credits!JT$6:JT$118,FCA_Capacity_Credits!$D$6:$D$118,SUMMARY!$D$6)</f>
        <v>0</v>
      </c>
      <c r="JU11" s="16">
        <f>SUMIFS(FCA_Capacity_Credits!JU$6:JU$118,FCA_Capacity_Credits!$D$6:$D$118,SUMMARY!$D$6)</f>
        <v>0</v>
      </c>
      <c r="JV11" s="16">
        <f>SUMIFS(FCA_Capacity_Credits!JV$6:JV$118,FCA_Capacity_Credits!$D$6:$D$118,SUMMARY!$D$6)</f>
        <v>0</v>
      </c>
      <c r="JW11" s="16">
        <f>SUMIFS(FCA_Capacity_Credits!JW$6:JW$118,FCA_Capacity_Credits!$D$6:$D$118,SUMMARY!$D$6)</f>
        <v>0</v>
      </c>
      <c r="JX11" s="16">
        <f>SUMIFS(FCA_Capacity_Credits!JX$6:JX$118,FCA_Capacity_Credits!$D$6:$D$118,SUMMARY!$D$6)</f>
        <v>0</v>
      </c>
      <c r="JY11" s="16">
        <f>SUMIFS(FCA_Capacity_Credits!JY$6:JY$118,FCA_Capacity_Credits!$D$6:$D$118,SUMMARY!$D$6)</f>
        <v>0</v>
      </c>
      <c r="JZ11" s="16">
        <f>SUMIFS(FCA_Capacity_Credits!JZ$6:JZ$118,FCA_Capacity_Credits!$D$6:$D$118,SUMMARY!$D$6)</f>
        <v>0</v>
      </c>
      <c r="KA11" s="16">
        <f>SUMIFS(FCA_Capacity_Credits!KA$6:KA$118,FCA_Capacity_Credits!$D$6:$D$118,SUMMARY!$D$6)</f>
        <v>0</v>
      </c>
      <c r="KB11" s="16">
        <f>SUMIFS(FCA_Capacity_Credits!KB$6:KB$118,FCA_Capacity_Credits!$D$6:$D$118,SUMMARY!$D$6)</f>
        <v>0</v>
      </c>
      <c r="KC11" s="16">
        <f>SUMIFS(FCA_Capacity_Credits!KC$6:KC$118,FCA_Capacity_Credits!$D$6:$D$118,SUMMARY!$D$6)</f>
        <v>0</v>
      </c>
      <c r="KD11" s="16">
        <f>SUMIFS(FCA_Capacity_Credits!KD$6:KD$118,FCA_Capacity_Credits!$D$6:$D$118,SUMMARY!$D$6)</f>
        <v>0</v>
      </c>
      <c r="KE11" s="16">
        <f>SUMIFS(FCA_Capacity_Credits!KE$6:KE$118,FCA_Capacity_Credits!$D$6:$D$118,SUMMARY!$D$6)</f>
        <v>0</v>
      </c>
      <c r="KF11" s="16">
        <f>SUMIFS(FCA_Capacity_Credits!KF$6:KF$118,FCA_Capacity_Credits!$D$6:$D$118,SUMMARY!$D$6)</f>
        <v>0</v>
      </c>
      <c r="KG11" s="16">
        <f>SUMIFS(FCA_Capacity_Credits!KG$6:KG$118,FCA_Capacity_Credits!$D$6:$D$118,SUMMARY!$D$6)</f>
        <v>0</v>
      </c>
      <c r="KH11" s="16">
        <f>SUMIFS(FCA_Capacity_Credits!KH$6:KH$118,FCA_Capacity_Credits!$D$6:$D$118,SUMMARY!$D$6)</f>
        <v>0</v>
      </c>
      <c r="KI11" s="16">
        <f>SUMIFS(FCA_Capacity_Credits!KI$6:KI$118,FCA_Capacity_Credits!$D$6:$D$118,SUMMARY!$D$6)</f>
        <v>0</v>
      </c>
      <c r="KJ11" s="16">
        <f>SUMIFS(FCA_Capacity_Credits!KJ$6:KJ$118,FCA_Capacity_Credits!$D$6:$D$118,SUMMARY!$D$6)</f>
        <v>0</v>
      </c>
      <c r="KK11" s="16">
        <f>SUMIFS(FCA_Capacity_Credits!KK$6:KK$118,FCA_Capacity_Credits!$D$6:$D$118,SUMMARY!$D$6)</f>
        <v>0</v>
      </c>
      <c r="KL11" s="16">
        <f>SUMIFS(FCA_Capacity_Credits!KL$6:KL$118,FCA_Capacity_Credits!$D$6:$D$118,SUMMARY!$D$6)</f>
        <v>0</v>
      </c>
      <c r="KM11" s="16">
        <f>SUMIFS(FCA_Capacity_Credits!KM$6:KM$118,FCA_Capacity_Credits!$D$6:$D$118,SUMMARY!$D$6)</f>
        <v>0</v>
      </c>
      <c r="KN11" s="16">
        <f>SUMIFS(FCA_Capacity_Credits!KN$6:KN$118,FCA_Capacity_Credits!$D$6:$D$118,SUMMARY!$D$6)</f>
        <v>0</v>
      </c>
      <c r="KO11" s="16">
        <f>SUMIFS(FCA_Capacity_Credits!KO$6:KO$118,FCA_Capacity_Credits!$D$6:$D$118,SUMMARY!$D$6)</f>
        <v>0</v>
      </c>
      <c r="KP11" s="16">
        <f>SUMIFS(FCA_Capacity_Credits!KP$6:KP$118,FCA_Capacity_Credits!$D$6:$D$118,SUMMARY!$D$6)</f>
        <v>0</v>
      </c>
      <c r="KQ11" s="16">
        <f>SUMIFS(FCA_Capacity_Credits!KQ$6:KQ$118,FCA_Capacity_Credits!$D$6:$D$118,SUMMARY!$D$6)</f>
        <v>0</v>
      </c>
      <c r="KR11" s="16">
        <f>SUMIFS(FCA_Capacity_Credits!KR$6:KR$118,FCA_Capacity_Credits!$D$6:$D$118,SUMMARY!$D$6)</f>
        <v>0</v>
      </c>
      <c r="KS11" s="16">
        <f>SUMIFS(FCA_Capacity_Credits!KS$6:KS$118,FCA_Capacity_Credits!$D$6:$D$118,SUMMARY!$D$6)</f>
        <v>0</v>
      </c>
      <c r="KT11" s="16">
        <f>SUMIFS(FCA_Capacity_Credits!KT$6:KT$118,FCA_Capacity_Credits!$D$6:$D$118,SUMMARY!$D$6)</f>
        <v>0</v>
      </c>
      <c r="KU11" s="16">
        <f>SUMIFS(FCA_Capacity_Credits!KU$6:KU$118,FCA_Capacity_Credits!$D$6:$D$118,SUMMARY!$D$6)</f>
        <v>0</v>
      </c>
      <c r="KV11" s="16">
        <f>SUMIFS(FCA_Capacity_Credits!KV$6:KV$118,FCA_Capacity_Credits!$D$6:$D$118,SUMMARY!$D$6)</f>
        <v>0</v>
      </c>
      <c r="KW11" s="16">
        <f>SUMIFS(FCA_Capacity_Credits!KW$6:KW$118,FCA_Capacity_Credits!$D$6:$D$118,SUMMARY!$D$6)</f>
        <v>0</v>
      </c>
      <c r="KX11" s="16">
        <f>SUMIFS(FCA_Capacity_Credits!KX$6:KX$118,FCA_Capacity_Credits!$D$6:$D$118,SUMMARY!$D$6)</f>
        <v>0</v>
      </c>
      <c r="KY11" s="16">
        <f>SUMIFS(FCA_Capacity_Credits!KY$6:KY$118,FCA_Capacity_Credits!$D$6:$D$118,SUMMARY!$D$6)</f>
        <v>0</v>
      </c>
      <c r="KZ11" s="16">
        <f>SUMIFS(FCA_Capacity_Credits!KZ$6:KZ$118,FCA_Capacity_Credits!$D$6:$D$118,SUMMARY!$D$6)</f>
        <v>0</v>
      </c>
      <c r="LA11" s="16">
        <f>SUMIFS(FCA_Capacity_Credits!LA$6:LA$118,FCA_Capacity_Credits!$D$6:$D$118,SUMMARY!$D$6)</f>
        <v>0</v>
      </c>
      <c r="LB11" s="16">
        <f>SUMIFS(FCA_Capacity_Credits!LB$6:LB$118,FCA_Capacity_Credits!$D$6:$D$118,SUMMARY!$D$6)</f>
        <v>0</v>
      </c>
      <c r="LC11" s="16">
        <f>SUMIFS(FCA_Capacity_Credits!LC$6:LC$118,FCA_Capacity_Credits!$D$6:$D$118,SUMMARY!$D$6)</f>
        <v>0</v>
      </c>
      <c r="LD11" s="16">
        <f>SUMIFS(FCA_Capacity_Credits!LD$6:LD$118,FCA_Capacity_Credits!$D$6:$D$118,SUMMARY!$D$6)</f>
        <v>0</v>
      </c>
      <c r="LE11" s="16">
        <f>SUMIFS(FCA_Capacity_Credits!LE$6:LE$118,FCA_Capacity_Credits!$D$6:$D$118,SUMMARY!$D$6)</f>
        <v>0</v>
      </c>
      <c r="LF11" s="16">
        <f>SUMIFS(FCA_Capacity_Credits!LF$6:LF$118,FCA_Capacity_Credits!$D$6:$D$118,SUMMARY!$D$6)</f>
        <v>0</v>
      </c>
      <c r="LG11" s="16">
        <f>SUMIFS(FCA_Capacity_Credits!LG$6:LG$118,FCA_Capacity_Credits!$D$6:$D$118,SUMMARY!$D$6)</f>
        <v>0</v>
      </c>
      <c r="LH11" s="16">
        <f>SUMIFS(FCA_Capacity_Credits!LH$6:LH$118,FCA_Capacity_Credits!$D$6:$D$118,SUMMARY!$D$6)</f>
        <v>0</v>
      </c>
      <c r="LI11" s="16">
        <f>SUMIFS(FCA_Capacity_Credits!LI$6:LI$118,FCA_Capacity_Credits!$D$6:$D$118,SUMMARY!$D$6)</f>
        <v>0</v>
      </c>
      <c r="LJ11" s="16">
        <f>SUMIFS(FCA_Capacity_Credits!LJ$6:LJ$118,FCA_Capacity_Credits!$D$6:$D$118,SUMMARY!$D$6)</f>
        <v>0</v>
      </c>
      <c r="LK11" s="16">
        <f>SUMIFS(FCA_Capacity_Credits!LK$6:LK$118,FCA_Capacity_Credits!$D$6:$D$118,SUMMARY!$D$6)</f>
        <v>0</v>
      </c>
      <c r="LL11" s="16">
        <f>SUMIFS(FCA_Capacity_Credits!LL$6:LL$118,FCA_Capacity_Credits!$D$6:$D$118,SUMMARY!$D$6)</f>
        <v>0</v>
      </c>
      <c r="LM11" s="16">
        <f>SUMIFS(FCA_Capacity_Credits!LM$6:LM$118,FCA_Capacity_Credits!$D$6:$D$118,SUMMARY!$D$6)</f>
        <v>0</v>
      </c>
      <c r="LN11" s="16">
        <f>SUMIFS(FCA_Capacity_Credits!LN$6:LN$118,FCA_Capacity_Credits!$D$6:$D$118,SUMMARY!$D$6)</f>
        <v>0</v>
      </c>
      <c r="LO11" s="16">
        <f>SUMIFS(FCA_Capacity_Credits!LO$6:LO$118,FCA_Capacity_Credits!$D$6:$D$118,SUMMARY!$D$6)</f>
        <v>0</v>
      </c>
      <c r="LP11" s="16">
        <f>SUMIFS(FCA_Capacity_Credits!LP$6:LP$118,FCA_Capacity_Credits!$D$6:$D$118,SUMMARY!$D$6)</f>
        <v>0</v>
      </c>
      <c r="LQ11" s="16">
        <f>SUMIFS(FCA_Capacity_Credits!LQ$6:LQ$118,FCA_Capacity_Credits!$D$6:$D$118,SUMMARY!$D$6)</f>
        <v>0</v>
      </c>
      <c r="LR11" s="16">
        <f>SUMIFS(FCA_Capacity_Credits!LR$6:LR$118,FCA_Capacity_Credits!$D$6:$D$118,SUMMARY!$D$6)</f>
        <v>0</v>
      </c>
      <c r="LS11" s="16">
        <f>SUMIFS(FCA_Capacity_Credits!LS$6:LS$118,FCA_Capacity_Credits!$D$6:$D$118,SUMMARY!$D$6)</f>
        <v>0</v>
      </c>
      <c r="LT11" s="16">
        <f>SUMIFS(FCA_Capacity_Credits!LT$6:LT$118,FCA_Capacity_Credits!$D$6:$D$118,SUMMARY!$D$6)</f>
        <v>0</v>
      </c>
      <c r="LU11" s="16">
        <f>SUMIFS(FCA_Capacity_Credits!LU$6:LU$118,FCA_Capacity_Credits!$D$6:$D$118,SUMMARY!$D$6)</f>
        <v>0</v>
      </c>
      <c r="LV11" s="16">
        <f>SUMIFS(FCA_Capacity_Credits!LV$6:LV$118,FCA_Capacity_Credits!$D$6:$D$118,SUMMARY!$D$6)</f>
        <v>0</v>
      </c>
      <c r="LW11" s="16">
        <f>SUMIFS(FCA_Capacity_Credits!LW$6:LW$118,FCA_Capacity_Credits!$D$6:$D$118,SUMMARY!$D$6)</f>
        <v>0</v>
      </c>
      <c r="LX11" s="16">
        <f>SUMIFS(FCA_Capacity_Credits!LX$6:LX$118,FCA_Capacity_Credits!$D$6:$D$118,SUMMARY!$D$6)</f>
        <v>0</v>
      </c>
      <c r="LY11" s="16">
        <f>SUMIFS(FCA_Capacity_Credits!LY$6:LY$118,FCA_Capacity_Credits!$D$6:$D$118,SUMMARY!$D$6)</f>
        <v>0</v>
      </c>
      <c r="LZ11" s="16">
        <f>SUMIFS(FCA_Capacity_Credits!LZ$6:LZ$118,FCA_Capacity_Credits!$D$6:$D$118,SUMMARY!$D$6)</f>
        <v>0</v>
      </c>
      <c r="MA11" s="16">
        <f>SUMIFS(FCA_Capacity_Credits!MA$6:MA$118,FCA_Capacity_Credits!$D$6:$D$118,SUMMARY!$D$6)</f>
        <v>0</v>
      </c>
      <c r="MB11" s="16">
        <f>SUMIFS(FCA_Capacity_Credits!MB$6:MB$118,FCA_Capacity_Credits!$D$6:$D$118,SUMMARY!$D$6)</f>
        <v>0</v>
      </c>
      <c r="MC11" s="16">
        <f>SUMIFS(FCA_Capacity_Credits!MC$6:MC$118,FCA_Capacity_Credits!$D$6:$D$118,SUMMARY!$D$6)</f>
        <v>0</v>
      </c>
      <c r="MD11" s="16">
        <f>SUMIFS(FCA_Capacity_Credits!MD$6:MD$118,FCA_Capacity_Credits!$D$6:$D$118,SUMMARY!$D$6)</f>
        <v>0</v>
      </c>
      <c r="ME11" s="16">
        <f>SUMIFS(FCA_Capacity_Credits!ME$6:ME$118,FCA_Capacity_Credits!$D$6:$D$118,SUMMARY!$D$6)</f>
        <v>0</v>
      </c>
      <c r="MF11" s="16">
        <f>SUMIFS(FCA_Capacity_Credits!MF$6:MF$118,FCA_Capacity_Credits!$D$6:$D$118,SUMMARY!$D$6)</f>
        <v>0</v>
      </c>
      <c r="MG11" s="16">
        <f>SUMIFS(FCA_Capacity_Credits!MG$6:MG$118,FCA_Capacity_Credits!$D$6:$D$118,SUMMARY!$D$6)</f>
        <v>0</v>
      </c>
      <c r="MH11" s="16">
        <f>SUMIFS(FCA_Capacity_Credits!MH$6:MH$118,FCA_Capacity_Credits!$D$6:$D$118,SUMMARY!$D$6)</f>
        <v>0</v>
      </c>
      <c r="MI11" s="16">
        <f>SUMIFS(FCA_Capacity_Credits!MI$6:MI$118,FCA_Capacity_Credits!$D$6:$D$118,SUMMARY!$D$6)</f>
        <v>0</v>
      </c>
      <c r="MJ11" s="16">
        <f>SUMIFS(FCA_Capacity_Credits!MJ$6:MJ$118,FCA_Capacity_Credits!$D$6:$D$118,SUMMARY!$D$6)</f>
        <v>0</v>
      </c>
      <c r="MK11" s="16">
        <f>SUMIFS(FCA_Capacity_Credits!MK$6:MK$118,FCA_Capacity_Credits!$D$6:$D$118,SUMMARY!$D$6)</f>
        <v>0</v>
      </c>
      <c r="ML11" s="16">
        <f>SUMIFS(FCA_Capacity_Credits!ML$6:ML$118,FCA_Capacity_Credits!$D$6:$D$118,SUMMARY!$D$6)</f>
        <v>0</v>
      </c>
      <c r="MM11" s="16">
        <f>SUMIFS(FCA_Capacity_Credits!MM$6:MM$118,FCA_Capacity_Credits!$D$6:$D$118,SUMMARY!$D$6)</f>
        <v>0</v>
      </c>
      <c r="MN11" s="16">
        <f>SUMIFS(FCA_Capacity_Credits!MN$6:MN$118,FCA_Capacity_Credits!$D$6:$D$118,SUMMARY!$D$6)</f>
        <v>0</v>
      </c>
      <c r="MO11" s="16">
        <f>SUMIFS(FCA_Capacity_Credits!MO$6:MO$118,FCA_Capacity_Credits!$D$6:$D$118,SUMMARY!$D$6)</f>
        <v>0</v>
      </c>
      <c r="MP11" s="16">
        <f>SUMIFS(FCA_Capacity_Credits!MP$6:MP$118,FCA_Capacity_Credits!$D$6:$D$118,SUMMARY!$D$6)</f>
        <v>0</v>
      </c>
      <c r="MQ11" s="16">
        <f>SUMIFS(FCA_Capacity_Credits!MQ$6:MQ$118,FCA_Capacity_Credits!$D$6:$D$118,SUMMARY!$D$6)</f>
        <v>0</v>
      </c>
      <c r="MR11" s="16">
        <f>SUMIFS(FCA_Capacity_Credits!MR$6:MR$118,FCA_Capacity_Credits!$D$6:$D$118,SUMMARY!$D$6)</f>
        <v>0</v>
      </c>
      <c r="MS11" s="16">
        <f>SUMIFS(FCA_Capacity_Credits!MS$6:MS$118,FCA_Capacity_Credits!$D$6:$D$118,SUMMARY!$D$6)</f>
        <v>0</v>
      </c>
      <c r="MT11" s="16">
        <f>SUMIFS(FCA_Capacity_Credits!MT$6:MT$118,FCA_Capacity_Credits!$D$6:$D$118,SUMMARY!$D$6)</f>
        <v>0</v>
      </c>
      <c r="MU11" s="16">
        <f>SUMIFS(FCA_Capacity_Credits!MU$6:MU$118,FCA_Capacity_Credits!$D$6:$D$118,SUMMARY!$D$6)</f>
        <v>0</v>
      </c>
      <c r="MV11" s="16">
        <f>SUMIFS(FCA_Capacity_Credits!MV$6:MV$118,FCA_Capacity_Credits!$D$6:$D$118,SUMMARY!$D$6)</f>
        <v>0</v>
      </c>
      <c r="MW11" s="16">
        <f>SUMIFS(FCA_Capacity_Credits!MW$6:MW$118,FCA_Capacity_Credits!$D$6:$D$118,SUMMARY!$D$6)</f>
        <v>0</v>
      </c>
      <c r="MX11" s="16">
        <f>SUMIFS(FCA_Capacity_Credits!MX$6:MX$118,FCA_Capacity_Credits!$D$6:$D$118,SUMMARY!$D$6)</f>
        <v>0</v>
      </c>
      <c r="MY11" s="16">
        <f>SUMIFS(FCA_Capacity_Credits!MY$6:MY$118,FCA_Capacity_Credits!$D$6:$D$118,SUMMARY!$D$6)</f>
        <v>0</v>
      </c>
      <c r="MZ11" s="16">
        <f>SUMIFS(FCA_Capacity_Credits!MZ$6:MZ$118,FCA_Capacity_Credits!$D$6:$D$118,SUMMARY!$D$6)</f>
        <v>0</v>
      </c>
      <c r="NB11" s="149" t="str">
        <f>+D11</f>
        <v>Self Supply Credits ($)</v>
      </c>
      <c r="NC11" s="16">
        <f>SUMIF($E$3:$IJ$3,NC$3,$E11:$IJ11)</f>
        <v>0</v>
      </c>
      <c r="ND11" s="16">
        <f t="shared" ref="ND11:NV11" si="485">SUMIF($E$3:$IJ$3,ND$3,$E11:$IJ11)</f>
        <v>0</v>
      </c>
      <c r="NE11" s="16">
        <f t="shared" si="485"/>
        <v>0</v>
      </c>
      <c r="NF11" s="16">
        <f t="shared" si="485"/>
        <v>0</v>
      </c>
      <c r="NG11" s="16">
        <f t="shared" si="485"/>
        <v>0</v>
      </c>
      <c r="NH11" s="16">
        <f t="shared" si="485"/>
        <v>0</v>
      </c>
      <c r="NI11" s="16">
        <f t="shared" si="485"/>
        <v>0</v>
      </c>
      <c r="NJ11" s="16">
        <f t="shared" si="485"/>
        <v>0</v>
      </c>
      <c r="NK11" s="16">
        <f t="shared" si="485"/>
        <v>0</v>
      </c>
      <c r="NL11" s="16">
        <f t="shared" si="485"/>
        <v>0</v>
      </c>
      <c r="NM11" s="16">
        <f t="shared" si="485"/>
        <v>0</v>
      </c>
      <c r="NN11" s="16">
        <f t="shared" si="485"/>
        <v>0</v>
      </c>
      <c r="NO11" s="16">
        <f t="shared" si="485"/>
        <v>0</v>
      </c>
      <c r="NP11" s="16">
        <f t="shared" si="485"/>
        <v>0</v>
      </c>
      <c r="NQ11" s="16">
        <f t="shared" si="485"/>
        <v>0</v>
      </c>
      <c r="NR11" s="16">
        <f t="shared" si="485"/>
        <v>0</v>
      </c>
      <c r="NS11" s="16">
        <f t="shared" si="485"/>
        <v>0</v>
      </c>
      <c r="NT11" s="16">
        <f t="shared" si="485"/>
        <v>0</v>
      </c>
      <c r="NU11" s="16">
        <f t="shared" si="485"/>
        <v>0</v>
      </c>
      <c r="NV11" s="16">
        <f t="shared" si="485"/>
        <v>0</v>
      </c>
      <c r="NW11" s="16">
        <f t="shared" si="484"/>
        <v>0</v>
      </c>
      <c r="NX11" s="16">
        <f t="shared" si="484"/>
        <v>0</v>
      </c>
      <c r="NY11" s="16">
        <f t="shared" si="484"/>
        <v>0</v>
      </c>
      <c r="NZ11" s="16">
        <f t="shared" si="484"/>
        <v>0</v>
      </c>
      <c r="OA11" s="16">
        <f t="shared" si="484"/>
        <v>0</v>
      </c>
      <c r="OB11" s="16">
        <f t="shared" si="484"/>
        <v>0</v>
      </c>
      <c r="OC11" s="16">
        <f t="shared" si="484"/>
        <v>0</v>
      </c>
      <c r="OD11" s="16">
        <f t="shared" si="484"/>
        <v>0</v>
      </c>
      <c r="OE11" s="16">
        <f t="shared" si="484"/>
        <v>0</v>
      </c>
      <c r="OF11" s="16">
        <f t="shared" si="484"/>
        <v>0</v>
      </c>
    </row>
    <row r="12" spans="2:16305" x14ac:dyDescent="0.25">
      <c r="D12" s="19" t="s">
        <v>88</v>
      </c>
      <c r="E12" s="56">
        <f>+SUM(E9:E11)</f>
        <v>74995.20916165995</v>
      </c>
      <c r="F12" s="56">
        <f t="shared" ref="F12:BQ12" si="486">+SUM(F9:F11)</f>
        <v>74995.20916165995</v>
      </c>
      <c r="G12" s="56">
        <f t="shared" si="486"/>
        <v>74995.20916165995</v>
      </c>
      <c r="H12" s="56">
        <f t="shared" si="486"/>
        <v>74995.20916165995</v>
      </c>
      <c r="I12" s="56">
        <f t="shared" si="486"/>
        <v>74995.20916165995</v>
      </c>
      <c r="J12" s="56" t="e">
        <f t="shared" si="486"/>
        <v>#VALUE!</v>
      </c>
      <c r="K12" s="56" t="e">
        <f t="shared" si="486"/>
        <v>#VALUE!</v>
      </c>
      <c r="L12" s="56" t="e">
        <f t="shared" si="486"/>
        <v>#VALUE!</v>
      </c>
      <c r="M12" s="56" t="e">
        <f t="shared" si="486"/>
        <v>#VALUE!</v>
      </c>
      <c r="N12" s="56" t="e">
        <f t="shared" si="486"/>
        <v>#VALUE!</v>
      </c>
      <c r="O12" s="56">
        <f t="shared" si="486"/>
        <v>48691.698743094108</v>
      </c>
      <c r="P12" s="56">
        <f t="shared" si="486"/>
        <v>48691.698743094108</v>
      </c>
      <c r="Q12" s="56">
        <f t="shared" si="486"/>
        <v>94753.564432350468</v>
      </c>
      <c r="R12" s="56">
        <f t="shared" si="486"/>
        <v>94753.564432350468</v>
      </c>
      <c r="S12" s="56">
        <f t="shared" si="486"/>
        <v>94753.564432350468</v>
      </c>
      <c r="T12" s="56">
        <f t="shared" si="486"/>
        <v>94753.564432350468</v>
      </c>
      <c r="U12" s="56">
        <f t="shared" si="486"/>
        <v>94753.564432350468</v>
      </c>
      <c r="V12" s="56">
        <f t="shared" si="486"/>
        <v>77302.255302644946</v>
      </c>
      <c r="W12" s="56">
        <f t="shared" si="486"/>
        <v>77302.255302644946</v>
      </c>
      <c r="X12" s="56">
        <f t="shared" si="486"/>
        <v>77302.255302644946</v>
      </c>
      <c r="Y12" s="56">
        <f t="shared" si="486"/>
        <v>77302.255302644946</v>
      </c>
      <c r="Z12" s="56">
        <f t="shared" si="486"/>
        <v>77132.17030264494</v>
      </c>
      <c r="AA12" s="56">
        <f t="shared" si="486"/>
        <v>39193.581216485938</v>
      </c>
      <c r="AB12" s="56">
        <f t="shared" si="486"/>
        <v>44391.841216485933</v>
      </c>
      <c r="AC12" s="56">
        <f t="shared" si="486"/>
        <v>41018.561216485934</v>
      </c>
      <c r="AD12" s="56">
        <f t="shared" si="486"/>
        <v>54120.051216485925</v>
      </c>
      <c r="AE12" s="56">
        <f t="shared" si="486"/>
        <v>57662.391216485936</v>
      </c>
      <c r="AF12" s="56">
        <f t="shared" si="486"/>
        <v>60907.741216485927</v>
      </c>
      <c r="AG12" s="56">
        <f t="shared" si="486"/>
        <v>70351.601216485942</v>
      </c>
      <c r="AH12" s="56">
        <f t="shared" si="486"/>
        <v>90931.814577555502</v>
      </c>
      <c r="AI12" s="56">
        <f t="shared" si="486"/>
        <v>73040.554577555493</v>
      </c>
      <c r="AJ12" s="56">
        <f t="shared" si="486"/>
        <v>65280.9845775555</v>
      </c>
      <c r="AK12" s="56">
        <f t="shared" si="486"/>
        <v>65539.204577555502</v>
      </c>
      <c r="AL12" s="56">
        <f t="shared" si="486"/>
        <v>61717.329577555502</v>
      </c>
      <c r="AM12" s="56">
        <f t="shared" si="486"/>
        <v>48552.429672915496</v>
      </c>
      <c r="AN12" s="56">
        <f t="shared" si="486"/>
        <v>48552.429672915496</v>
      </c>
      <c r="AO12" s="56">
        <f t="shared" si="486"/>
        <v>49446.273591585596</v>
      </c>
      <c r="AP12" s="56">
        <f t="shared" si="486"/>
        <v>49446.273591585596</v>
      </c>
      <c r="AQ12" s="56">
        <f t="shared" si="486"/>
        <v>49446.273591585596</v>
      </c>
      <c r="AR12" s="56">
        <f t="shared" si="486"/>
        <v>49446.273591585596</v>
      </c>
      <c r="AS12" s="56">
        <f t="shared" si="486"/>
        <v>49446.273591585596</v>
      </c>
      <c r="AT12" s="56">
        <f t="shared" si="486"/>
        <v>74330.185571751092</v>
      </c>
      <c r="AU12" s="56">
        <f t="shared" si="486"/>
        <v>74330.185571751092</v>
      </c>
      <c r="AV12" s="56">
        <f t="shared" si="486"/>
        <v>74330.185571751092</v>
      </c>
      <c r="AW12" s="56">
        <f t="shared" si="486"/>
        <v>74330.185571751092</v>
      </c>
      <c r="AX12" s="56">
        <f t="shared" si="486"/>
        <v>74330.185571751092</v>
      </c>
      <c r="AY12" s="56">
        <f t="shared" si="486"/>
        <v>75013.054839751101</v>
      </c>
      <c r="AZ12" s="56">
        <f t="shared" si="486"/>
        <v>75013.054839751101</v>
      </c>
      <c r="BA12" s="56">
        <f t="shared" si="486"/>
        <v>75931.92638814394</v>
      </c>
      <c r="BB12" s="56">
        <f t="shared" si="486"/>
        <v>75931.92638814394</v>
      </c>
      <c r="BC12" s="56">
        <f t="shared" si="486"/>
        <v>75931.92638814394</v>
      </c>
      <c r="BD12" s="56">
        <f t="shared" si="486"/>
        <v>75931.92638814394</v>
      </c>
      <c r="BE12" s="56">
        <f t="shared" si="486"/>
        <v>75931.92638814394</v>
      </c>
      <c r="BF12" s="56">
        <f t="shared" si="486"/>
        <v>49834.260939809072</v>
      </c>
      <c r="BG12" s="56">
        <f t="shared" si="486"/>
        <v>49834.260939809072</v>
      </c>
      <c r="BH12" s="56">
        <f t="shared" si="486"/>
        <v>49834.260939809072</v>
      </c>
      <c r="BI12" s="56">
        <f t="shared" si="486"/>
        <v>49834.260939809072</v>
      </c>
      <c r="BJ12" s="56">
        <f t="shared" si="486"/>
        <v>49834.260939809072</v>
      </c>
      <c r="BK12" s="56">
        <f t="shared" si="486"/>
        <v>49834.260939809072</v>
      </c>
      <c r="BL12" s="56">
        <f t="shared" si="486"/>
        <v>49834.260939809072</v>
      </c>
      <c r="BM12" s="56">
        <f t="shared" si="486"/>
        <v>50778.86089155692</v>
      </c>
      <c r="BN12" s="56">
        <f t="shared" si="486"/>
        <v>50778.86089155692</v>
      </c>
      <c r="BO12" s="56">
        <f t="shared" si="486"/>
        <v>50778.86089155692</v>
      </c>
      <c r="BP12" s="56">
        <f t="shared" si="486"/>
        <v>50778.86089155692</v>
      </c>
      <c r="BQ12" s="56">
        <f t="shared" si="486"/>
        <v>50778.86089155692</v>
      </c>
      <c r="BR12" s="56">
        <f t="shared" ref="BR12:EC12" si="487">+SUM(BR9:BR11)</f>
        <v>55851.423296032895</v>
      </c>
      <c r="BS12" s="56">
        <f t="shared" si="487"/>
        <v>55851.423296032895</v>
      </c>
      <c r="BT12" s="56">
        <f t="shared" si="487"/>
        <v>55851.423296032895</v>
      </c>
      <c r="BU12" s="56">
        <f t="shared" si="487"/>
        <v>55851.423296032895</v>
      </c>
      <c r="BV12" s="56">
        <f t="shared" si="487"/>
        <v>55851.423296032895</v>
      </c>
      <c r="BW12" s="56">
        <f t="shared" si="487"/>
        <v>55851.423296032895</v>
      </c>
      <c r="BX12" s="56">
        <f t="shared" si="487"/>
        <v>55851.423296032895</v>
      </c>
      <c r="BY12" s="56">
        <f t="shared" si="487"/>
        <v>56822.472046429684</v>
      </c>
      <c r="BZ12" s="56">
        <f t="shared" si="487"/>
        <v>56822.472046429684</v>
      </c>
      <c r="CA12" s="56">
        <f t="shared" si="487"/>
        <v>56822.472046429684</v>
      </c>
      <c r="CB12" s="56">
        <f t="shared" si="487"/>
        <v>56822.472046429684</v>
      </c>
      <c r="CC12" s="56">
        <f t="shared" si="487"/>
        <v>56822.472046429684</v>
      </c>
      <c r="CD12" s="56">
        <f t="shared" si="487"/>
        <v>61342.768050271152</v>
      </c>
      <c r="CE12" s="56">
        <f t="shared" si="487"/>
        <v>61342.768050271152</v>
      </c>
      <c r="CF12" s="56">
        <f t="shared" si="487"/>
        <v>61342.768050271152</v>
      </c>
      <c r="CG12" s="56">
        <f t="shared" si="487"/>
        <v>61342.768050271152</v>
      </c>
      <c r="CH12" s="56">
        <f t="shared" si="487"/>
        <v>61342.768050271152</v>
      </c>
      <c r="CI12" s="56">
        <f t="shared" si="487"/>
        <v>61342.768050271152</v>
      </c>
      <c r="CJ12" s="56">
        <f t="shared" si="487"/>
        <v>61342.768050271152</v>
      </c>
      <c r="CK12" s="56">
        <f t="shared" si="487"/>
        <v>62341.006165679057</v>
      </c>
      <c r="CL12" s="56">
        <f t="shared" si="487"/>
        <v>62341.006165679057</v>
      </c>
      <c r="CM12" s="56">
        <f t="shared" si="487"/>
        <v>62341.006165679057</v>
      </c>
      <c r="CN12" s="56">
        <f t="shared" si="487"/>
        <v>62341.006165679057</v>
      </c>
      <c r="CO12" s="56">
        <f t="shared" si="487"/>
        <v>62341.006165679057</v>
      </c>
      <c r="CP12" s="56">
        <f t="shared" si="487"/>
        <v>67742.652188494263</v>
      </c>
      <c r="CQ12" s="56">
        <f t="shared" si="487"/>
        <v>67742.652188494263</v>
      </c>
      <c r="CR12" s="56">
        <f t="shared" si="487"/>
        <v>67742.652188494263</v>
      </c>
      <c r="CS12" s="56">
        <f t="shared" si="487"/>
        <v>67742.652188494263</v>
      </c>
      <c r="CT12" s="56">
        <f t="shared" si="487"/>
        <v>67742.652188494263</v>
      </c>
      <c r="CU12" s="56">
        <f t="shared" si="487"/>
        <v>67742.652188494263</v>
      </c>
      <c r="CV12" s="56">
        <f t="shared" si="487"/>
        <v>67742.652188494263</v>
      </c>
      <c r="CW12" s="56">
        <f t="shared" si="487"/>
        <v>68768.84097113357</v>
      </c>
      <c r="CX12" s="56">
        <f t="shared" si="487"/>
        <v>68768.84097113357</v>
      </c>
      <c r="CY12" s="56">
        <f t="shared" si="487"/>
        <v>68768.84097113357</v>
      </c>
      <c r="CZ12" s="56">
        <f t="shared" si="487"/>
        <v>68768.84097113357</v>
      </c>
      <c r="DA12" s="56">
        <f t="shared" si="487"/>
        <v>68768.84097113357</v>
      </c>
      <c r="DB12" s="56">
        <f t="shared" si="487"/>
        <v>70352.713580395663</v>
      </c>
      <c r="DC12" s="56">
        <f t="shared" si="487"/>
        <v>70352.713580395663</v>
      </c>
      <c r="DD12" s="56">
        <f t="shared" si="487"/>
        <v>70352.713580395663</v>
      </c>
      <c r="DE12" s="56">
        <f t="shared" si="487"/>
        <v>70352.713580395663</v>
      </c>
      <c r="DF12" s="56">
        <f t="shared" si="487"/>
        <v>70352.713580395663</v>
      </c>
      <c r="DG12" s="56">
        <f t="shared" si="487"/>
        <v>70352.713580395663</v>
      </c>
      <c r="DH12" s="56">
        <f t="shared" si="487"/>
        <v>70352.713580395663</v>
      </c>
      <c r="DI12" s="56">
        <f t="shared" si="487"/>
        <v>71407.635648948883</v>
      </c>
      <c r="DJ12" s="56">
        <f t="shared" si="487"/>
        <v>71407.635648948883</v>
      </c>
      <c r="DK12" s="56">
        <f t="shared" si="487"/>
        <v>71407.635648948883</v>
      </c>
      <c r="DL12" s="56">
        <f t="shared" si="487"/>
        <v>71407.635648948883</v>
      </c>
      <c r="DM12" s="56">
        <f t="shared" si="487"/>
        <v>71407.635648948883</v>
      </c>
      <c r="DN12" s="56">
        <f t="shared" si="487"/>
        <v>72117.091002352099</v>
      </c>
      <c r="DO12" s="56">
        <f t="shared" si="487"/>
        <v>72117.091002352099</v>
      </c>
      <c r="DP12" s="56">
        <f t="shared" si="487"/>
        <v>72117.091002352099</v>
      </c>
      <c r="DQ12" s="56">
        <f t="shared" si="487"/>
        <v>72117.091002352099</v>
      </c>
      <c r="DR12" s="56">
        <f t="shared" si="487"/>
        <v>72117.091002352099</v>
      </c>
      <c r="DS12" s="56">
        <f t="shared" si="487"/>
        <v>72117.091002352099</v>
      </c>
      <c r="DT12" s="56">
        <f t="shared" si="487"/>
        <v>72117.091002352099</v>
      </c>
      <c r="DU12" s="56">
        <f t="shared" si="487"/>
        <v>73201.550888824786</v>
      </c>
      <c r="DV12" s="56">
        <f t="shared" si="487"/>
        <v>73201.550888824786</v>
      </c>
      <c r="DW12" s="56">
        <f t="shared" si="487"/>
        <v>73201.550888824786</v>
      </c>
      <c r="DX12" s="56">
        <f t="shared" si="487"/>
        <v>73201.550888824786</v>
      </c>
      <c r="DY12" s="56">
        <f t="shared" si="487"/>
        <v>73201.550888824786</v>
      </c>
      <c r="DZ12" s="56">
        <f t="shared" si="487"/>
        <v>74129.666129624646</v>
      </c>
      <c r="EA12" s="56">
        <f t="shared" si="487"/>
        <v>74129.666129624646</v>
      </c>
      <c r="EB12" s="56">
        <f t="shared" si="487"/>
        <v>74129.666129624646</v>
      </c>
      <c r="EC12" s="56">
        <f t="shared" si="487"/>
        <v>74129.666129624646</v>
      </c>
      <c r="ED12" s="56">
        <f t="shared" ref="ED12:GO12" si="488">+SUM(ED9:ED11)</f>
        <v>74129.666129624646</v>
      </c>
      <c r="EE12" s="56">
        <f t="shared" si="488"/>
        <v>74129.666129624646</v>
      </c>
      <c r="EF12" s="56">
        <f t="shared" si="488"/>
        <v>74129.666129624646</v>
      </c>
      <c r="EG12" s="56">
        <f t="shared" si="488"/>
        <v>75244.490892918591</v>
      </c>
      <c r="EH12" s="56">
        <f t="shared" si="488"/>
        <v>75244.490892918591</v>
      </c>
      <c r="EI12" s="56">
        <f t="shared" si="488"/>
        <v>75244.490892918591</v>
      </c>
      <c r="EJ12" s="56">
        <f t="shared" si="488"/>
        <v>75244.490892918591</v>
      </c>
      <c r="EK12" s="56">
        <f t="shared" si="488"/>
        <v>75244.490892918591</v>
      </c>
      <c r="EL12" s="56">
        <f t="shared" si="488"/>
        <v>76537.241407961075</v>
      </c>
      <c r="EM12" s="56">
        <f t="shared" si="488"/>
        <v>76537.241407961075</v>
      </c>
      <c r="EN12" s="56">
        <f t="shared" si="488"/>
        <v>76537.241407961075</v>
      </c>
      <c r="EO12" s="56">
        <f t="shared" si="488"/>
        <v>76537.241407961075</v>
      </c>
      <c r="EP12" s="56">
        <f t="shared" si="488"/>
        <v>76537.241407961075</v>
      </c>
      <c r="EQ12" s="56">
        <f t="shared" si="488"/>
        <v>76537.241407961075</v>
      </c>
      <c r="ER12" s="56">
        <f t="shared" si="488"/>
        <v>76537.241407961075</v>
      </c>
      <c r="ES12" s="56">
        <f t="shared" si="488"/>
        <v>77683.28126462725</v>
      </c>
      <c r="ET12" s="56">
        <f t="shared" si="488"/>
        <v>77683.28126462725</v>
      </c>
      <c r="EU12" s="56">
        <f t="shared" si="488"/>
        <v>77683.28126462725</v>
      </c>
      <c r="EV12" s="56">
        <f t="shared" si="488"/>
        <v>77683.28126462725</v>
      </c>
      <c r="EW12" s="56">
        <f t="shared" si="488"/>
        <v>77683.28126462725</v>
      </c>
      <c r="EX12" s="56">
        <f t="shared" si="488"/>
        <v>79082.009281756807</v>
      </c>
      <c r="EY12" s="56">
        <f t="shared" si="488"/>
        <v>79082.009281756807</v>
      </c>
      <c r="EZ12" s="56">
        <f t="shared" si="488"/>
        <v>79082.009281756807</v>
      </c>
      <c r="FA12" s="56">
        <f t="shared" si="488"/>
        <v>79082.009281756807</v>
      </c>
      <c r="FB12" s="56">
        <f t="shared" si="488"/>
        <v>79082.009281756807</v>
      </c>
      <c r="FC12" s="56">
        <f t="shared" si="488"/>
        <v>79082.009281756807</v>
      </c>
      <c r="FD12" s="56">
        <f t="shared" si="488"/>
        <v>79082.009281756807</v>
      </c>
      <c r="FE12" s="56">
        <f t="shared" si="488"/>
        <v>80260.138254409641</v>
      </c>
      <c r="FF12" s="56">
        <f t="shared" si="488"/>
        <v>80260.138254409641</v>
      </c>
      <c r="FG12" s="56">
        <f t="shared" si="488"/>
        <v>80260.138254409641</v>
      </c>
      <c r="FH12" s="56">
        <f t="shared" si="488"/>
        <v>80260.138254409641</v>
      </c>
      <c r="FI12" s="56">
        <f t="shared" si="488"/>
        <v>80260.138254409641</v>
      </c>
      <c r="FJ12" s="56">
        <f t="shared" si="488"/>
        <v>81570.180869745323</v>
      </c>
      <c r="FK12" s="56">
        <f t="shared" si="488"/>
        <v>81570.180869745323</v>
      </c>
      <c r="FL12" s="56">
        <f t="shared" si="488"/>
        <v>81570.180869745323</v>
      </c>
      <c r="FM12" s="56">
        <f t="shared" si="488"/>
        <v>81570.180869745323</v>
      </c>
      <c r="FN12" s="56">
        <f t="shared" si="488"/>
        <v>81570.180869745323</v>
      </c>
      <c r="FO12" s="56">
        <f t="shared" si="488"/>
        <v>81570.180869745323</v>
      </c>
      <c r="FP12" s="56">
        <f t="shared" si="488"/>
        <v>81570.180869745323</v>
      </c>
      <c r="FQ12" s="56">
        <f t="shared" si="488"/>
        <v>82781.297453632404</v>
      </c>
      <c r="FR12" s="56">
        <f t="shared" si="488"/>
        <v>82781.297453632404</v>
      </c>
      <c r="FS12" s="56">
        <f t="shared" si="488"/>
        <v>82781.297453632404</v>
      </c>
      <c r="FT12" s="56">
        <f t="shared" si="488"/>
        <v>82781.297453632404</v>
      </c>
      <c r="FU12" s="56">
        <f t="shared" si="488"/>
        <v>82781.297453632404</v>
      </c>
      <c r="FV12" s="56">
        <f t="shared" si="488"/>
        <v>84021.181015222188</v>
      </c>
      <c r="FW12" s="56">
        <f t="shared" si="488"/>
        <v>84021.181015222188</v>
      </c>
      <c r="FX12" s="56">
        <f t="shared" si="488"/>
        <v>84021.181015222188</v>
      </c>
      <c r="FY12" s="56">
        <f t="shared" si="488"/>
        <v>84021.181015222188</v>
      </c>
      <c r="FZ12" s="56">
        <f t="shared" si="488"/>
        <v>84021.181015222188</v>
      </c>
      <c r="GA12" s="56">
        <f t="shared" si="488"/>
        <v>84021.181015222188</v>
      </c>
      <c r="GB12" s="56">
        <f t="shared" si="488"/>
        <v>84021.181015222188</v>
      </c>
      <c r="GC12" s="56">
        <f t="shared" si="488"/>
        <v>85266.208863458145</v>
      </c>
      <c r="GD12" s="56">
        <f t="shared" si="488"/>
        <v>85266.208863458145</v>
      </c>
      <c r="GE12" s="56">
        <f t="shared" si="488"/>
        <v>85266.208863458145</v>
      </c>
      <c r="GF12" s="56">
        <f t="shared" si="488"/>
        <v>85266.208863458145</v>
      </c>
      <c r="GG12" s="56">
        <f t="shared" si="488"/>
        <v>85266.208863458145</v>
      </c>
      <c r="GH12" s="56">
        <f t="shared" si="488"/>
        <v>86630.139493328737</v>
      </c>
      <c r="GI12" s="56">
        <f t="shared" si="488"/>
        <v>86630.139493328737</v>
      </c>
      <c r="GJ12" s="56">
        <f t="shared" si="488"/>
        <v>86630.139493328737</v>
      </c>
      <c r="GK12" s="56">
        <f t="shared" si="488"/>
        <v>86630.139493328737</v>
      </c>
      <c r="GL12" s="56">
        <f t="shared" si="488"/>
        <v>86630.139493328737</v>
      </c>
      <c r="GM12" s="56">
        <f t="shared" si="488"/>
        <v>86630.139493328737</v>
      </c>
      <c r="GN12" s="56">
        <f t="shared" si="488"/>
        <v>86630.139493328737</v>
      </c>
      <c r="GO12" s="56">
        <f t="shared" si="488"/>
        <v>87910.028121315278</v>
      </c>
      <c r="GP12" s="56">
        <f t="shared" ref="GP12:JA12" si="489">+SUM(GP9:GP11)</f>
        <v>87910.028121315278</v>
      </c>
      <c r="GQ12" s="56">
        <f t="shared" si="489"/>
        <v>87910.028121315278</v>
      </c>
      <c r="GR12" s="56">
        <f t="shared" si="489"/>
        <v>87910.028121315278</v>
      </c>
      <c r="GS12" s="56">
        <f t="shared" si="489"/>
        <v>87910.028121315278</v>
      </c>
      <c r="GT12" s="56">
        <f t="shared" si="489"/>
        <v>89374.7960137193</v>
      </c>
      <c r="GU12" s="56">
        <f t="shared" si="489"/>
        <v>89374.7960137193</v>
      </c>
      <c r="GV12" s="56">
        <f t="shared" si="489"/>
        <v>89374.7960137193</v>
      </c>
      <c r="GW12" s="56">
        <f t="shared" si="489"/>
        <v>89374.7960137193</v>
      </c>
      <c r="GX12" s="56">
        <f t="shared" si="489"/>
        <v>89374.7960137193</v>
      </c>
      <c r="GY12" s="56">
        <f t="shared" si="489"/>
        <v>89374.7960137193</v>
      </c>
      <c r="GZ12" s="56">
        <f t="shared" si="489"/>
        <v>89374.7960137193</v>
      </c>
      <c r="HA12" s="56">
        <f t="shared" si="489"/>
        <v>90690.521523289484</v>
      </c>
      <c r="HB12" s="56">
        <f t="shared" si="489"/>
        <v>90690.521523289484</v>
      </c>
      <c r="HC12" s="56">
        <f t="shared" si="489"/>
        <v>90690.521523289484</v>
      </c>
      <c r="HD12" s="56">
        <f t="shared" si="489"/>
        <v>90690.521523289484</v>
      </c>
      <c r="HE12" s="56">
        <f t="shared" si="489"/>
        <v>90690.521523289484</v>
      </c>
      <c r="HF12" s="56">
        <f t="shared" si="489"/>
        <v>92192.182492451451</v>
      </c>
      <c r="HG12" s="56">
        <f t="shared" si="489"/>
        <v>92192.182492451451</v>
      </c>
      <c r="HH12" s="56">
        <f t="shared" si="489"/>
        <v>92192.182492451451</v>
      </c>
      <c r="HI12" s="56">
        <f t="shared" si="489"/>
        <v>92192.182492451451</v>
      </c>
      <c r="HJ12" s="56">
        <f t="shared" si="489"/>
        <v>92192.182492451451</v>
      </c>
      <c r="HK12" s="56">
        <f t="shared" si="489"/>
        <v>92192.182492451451</v>
      </c>
      <c r="HL12" s="56">
        <f t="shared" si="489"/>
        <v>92192.182492451451</v>
      </c>
      <c r="HM12" s="56">
        <f t="shared" si="489"/>
        <v>93544.748316289595</v>
      </c>
      <c r="HN12" s="56">
        <f t="shared" si="489"/>
        <v>93544.748316289595</v>
      </c>
      <c r="HO12" s="56">
        <f t="shared" si="489"/>
        <v>93544.748316289595</v>
      </c>
      <c r="HP12" s="56">
        <f t="shared" si="489"/>
        <v>93544.748316289595</v>
      </c>
      <c r="HQ12" s="56">
        <f t="shared" si="489"/>
        <v>93544.748316289595</v>
      </c>
      <c r="HR12" s="56">
        <f t="shared" si="489"/>
        <v>95066.523506753525</v>
      </c>
      <c r="HS12" s="56">
        <f t="shared" si="489"/>
        <v>95066.523506753525</v>
      </c>
      <c r="HT12" s="56">
        <f t="shared" si="489"/>
        <v>95066.523506753525</v>
      </c>
      <c r="HU12" s="56">
        <f t="shared" si="489"/>
        <v>95066.523506753525</v>
      </c>
      <c r="HV12" s="56">
        <f t="shared" si="489"/>
        <v>95066.523506753525</v>
      </c>
      <c r="HW12" s="56">
        <f t="shared" si="489"/>
        <v>95066.523506753525</v>
      </c>
      <c r="HX12" s="56">
        <f t="shared" si="489"/>
        <v>95066.523506753525</v>
      </c>
      <c r="HY12" s="56">
        <f t="shared" si="489"/>
        <v>96456.961173659132</v>
      </c>
      <c r="HZ12" s="56">
        <f t="shared" si="489"/>
        <v>96456.961173659132</v>
      </c>
      <c r="IA12" s="56">
        <f t="shared" si="489"/>
        <v>96456.961173659132</v>
      </c>
      <c r="IB12" s="56">
        <f t="shared" si="489"/>
        <v>96456.961173659132</v>
      </c>
      <c r="IC12" s="56">
        <f t="shared" si="489"/>
        <v>96456.961173659132</v>
      </c>
      <c r="ID12" s="56">
        <f t="shared" si="489"/>
        <v>98025.029768499619</v>
      </c>
      <c r="IE12" s="56">
        <f t="shared" si="489"/>
        <v>98025.029768499619</v>
      </c>
      <c r="IF12" s="56">
        <f t="shared" si="489"/>
        <v>98025.029768499619</v>
      </c>
      <c r="IG12" s="56">
        <f t="shared" si="489"/>
        <v>98025.029768499619</v>
      </c>
      <c r="IH12" s="56">
        <f t="shared" si="489"/>
        <v>98025.029768499619</v>
      </c>
      <c r="II12" s="56">
        <f t="shared" si="489"/>
        <v>98025.029768499619</v>
      </c>
      <c r="IJ12" s="56">
        <f t="shared" si="489"/>
        <v>98025.029768499619</v>
      </c>
      <c r="IK12" s="56">
        <f t="shared" si="489"/>
        <v>99454.399690078586</v>
      </c>
      <c r="IL12" s="56">
        <f t="shared" si="489"/>
        <v>99454.399690078586</v>
      </c>
      <c r="IM12" s="56">
        <f t="shared" si="489"/>
        <v>99454.399690078586</v>
      </c>
      <c r="IN12" s="56">
        <f t="shared" si="489"/>
        <v>99454.399690078586</v>
      </c>
      <c r="IO12" s="56">
        <f t="shared" si="489"/>
        <v>99454.399690078586</v>
      </c>
      <c r="IP12" s="56">
        <f t="shared" si="489"/>
        <v>101096.70456014952</v>
      </c>
      <c r="IQ12" s="56">
        <f t="shared" si="489"/>
        <v>101096.70456014952</v>
      </c>
      <c r="IR12" s="56">
        <f t="shared" si="489"/>
        <v>101096.70456014952</v>
      </c>
      <c r="IS12" s="56">
        <f t="shared" si="489"/>
        <v>101096.70456014952</v>
      </c>
      <c r="IT12" s="56">
        <f t="shared" si="489"/>
        <v>101096.70456014952</v>
      </c>
      <c r="IU12" s="56">
        <f t="shared" si="489"/>
        <v>101096.70456014952</v>
      </c>
      <c r="IV12" s="56">
        <f t="shared" si="489"/>
        <v>101096.70456014952</v>
      </c>
      <c r="IW12" s="56">
        <f t="shared" si="489"/>
        <v>102566.09683953271</v>
      </c>
      <c r="IX12" s="56">
        <f t="shared" si="489"/>
        <v>102566.09683953271</v>
      </c>
      <c r="IY12" s="56">
        <f t="shared" si="489"/>
        <v>102566.09683953271</v>
      </c>
      <c r="IZ12" s="56">
        <f t="shared" si="489"/>
        <v>102566.09683953271</v>
      </c>
      <c r="JA12" s="56">
        <f t="shared" si="489"/>
        <v>102566.09683953271</v>
      </c>
      <c r="JB12" s="56">
        <f t="shared" ref="JB12:LM12" si="490">+SUM(JB9:JB11)</f>
        <v>104270.39069779034</v>
      </c>
      <c r="JC12" s="56">
        <f t="shared" si="490"/>
        <v>104270.39069779034</v>
      </c>
      <c r="JD12" s="56">
        <f t="shared" si="490"/>
        <v>104270.39069779034</v>
      </c>
      <c r="JE12" s="56">
        <f t="shared" si="490"/>
        <v>104270.39069779034</v>
      </c>
      <c r="JF12" s="56">
        <f t="shared" si="490"/>
        <v>104270.39069779034</v>
      </c>
      <c r="JG12" s="56">
        <f t="shared" si="490"/>
        <v>104270.39069779034</v>
      </c>
      <c r="JH12" s="56">
        <f t="shared" si="490"/>
        <v>104270.39069779034</v>
      </c>
      <c r="JI12" s="56">
        <f t="shared" si="490"/>
        <v>105780.92596099625</v>
      </c>
      <c r="JJ12" s="56">
        <f t="shared" si="490"/>
        <v>105780.92596099625</v>
      </c>
      <c r="JK12" s="56">
        <f t="shared" si="490"/>
        <v>105780.92596099625</v>
      </c>
      <c r="JL12" s="56">
        <f t="shared" si="490"/>
        <v>105780.92596099625</v>
      </c>
      <c r="JM12" s="56">
        <f t="shared" si="490"/>
        <v>105780.92596099625</v>
      </c>
      <c r="JN12" s="56">
        <f t="shared" si="490"/>
        <v>107537.64410305762</v>
      </c>
      <c r="JO12" s="56">
        <f t="shared" si="490"/>
        <v>107537.64410305762</v>
      </c>
      <c r="JP12" s="56">
        <f t="shared" si="490"/>
        <v>107537.64410305762</v>
      </c>
      <c r="JQ12" s="56">
        <f t="shared" si="490"/>
        <v>107537.64410305762</v>
      </c>
      <c r="JR12" s="56">
        <f t="shared" si="490"/>
        <v>107537.64410305762</v>
      </c>
      <c r="JS12" s="56">
        <f t="shared" si="490"/>
        <v>107537.64410305762</v>
      </c>
      <c r="JT12" s="56">
        <f t="shared" si="490"/>
        <v>107537.64410305762</v>
      </c>
      <c r="JU12" s="56">
        <f t="shared" si="490"/>
        <v>109090.47435363327</v>
      </c>
      <c r="JV12" s="56">
        <f t="shared" si="490"/>
        <v>109090.47435363327</v>
      </c>
      <c r="JW12" s="56">
        <f t="shared" si="490"/>
        <v>109090.47435363327</v>
      </c>
      <c r="JX12" s="56">
        <f t="shared" si="490"/>
        <v>109090.47435363327</v>
      </c>
      <c r="JY12" s="56">
        <f t="shared" si="490"/>
        <v>109090.47435363327</v>
      </c>
      <c r="JZ12" s="56">
        <f t="shared" si="490"/>
        <v>110903.19834736902</v>
      </c>
      <c r="KA12" s="56">
        <f t="shared" si="490"/>
        <v>110903.19834736902</v>
      </c>
      <c r="KB12" s="56">
        <f t="shared" si="490"/>
        <v>110903.19834736902</v>
      </c>
      <c r="KC12" s="56">
        <f t="shared" si="490"/>
        <v>110903.19834736902</v>
      </c>
      <c r="KD12" s="56">
        <f t="shared" si="490"/>
        <v>110903.19834736902</v>
      </c>
      <c r="KE12" s="56">
        <f t="shared" si="490"/>
        <v>110903.19834736902</v>
      </c>
      <c r="KF12" s="56">
        <f t="shared" si="490"/>
        <v>110903.19834736902</v>
      </c>
      <c r="KG12" s="56">
        <f t="shared" si="490"/>
        <v>112499.5078449608</v>
      </c>
      <c r="KH12" s="56">
        <f t="shared" si="490"/>
        <v>112499.5078449608</v>
      </c>
      <c r="KI12" s="56">
        <f t="shared" si="490"/>
        <v>112499.5078449608</v>
      </c>
      <c r="KJ12" s="56">
        <f t="shared" si="490"/>
        <v>112499.5078449608</v>
      </c>
      <c r="KK12" s="56">
        <f t="shared" si="490"/>
        <v>112499.5078449608</v>
      </c>
      <c r="KL12" s="56">
        <f t="shared" si="490"/>
        <v>114376.71892212844</v>
      </c>
      <c r="KM12" s="56">
        <f t="shared" si="490"/>
        <v>114376.71892212844</v>
      </c>
      <c r="KN12" s="56">
        <f t="shared" si="490"/>
        <v>114376.71892212844</v>
      </c>
      <c r="KO12" s="56">
        <f t="shared" si="490"/>
        <v>114376.71892212844</v>
      </c>
      <c r="KP12" s="56">
        <f t="shared" si="490"/>
        <v>114376.71892212844</v>
      </c>
      <c r="KQ12" s="56">
        <f t="shared" si="490"/>
        <v>114376.71892212844</v>
      </c>
      <c r="KR12" s="56">
        <f t="shared" si="490"/>
        <v>114376.71892212844</v>
      </c>
      <c r="KS12" s="56">
        <f t="shared" si="490"/>
        <v>116017.72508565278</v>
      </c>
      <c r="KT12" s="56">
        <f t="shared" si="490"/>
        <v>116017.72508565278</v>
      </c>
      <c r="KU12" s="56">
        <f t="shared" si="490"/>
        <v>116017.72508565278</v>
      </c>
      <c r="KV12" s="56">
        <f t="shared" si="490"/>
        <v>116017.72508565278</v>
      </c>
      <c r="KW12" s="56">
        <f t="shared" si="490"/>
        <v>116017.72508565278</v>
      </c>
      <c r="KX12" s="56">
        <f t="shared" si="490"/>
        <v>117963.60913868048</v>
      </c>
      <c r="KY12" s="56">
        <f t="shared" si="490"/>
        <v>117963.60913868048</v>
      </c>
      <c r="KZ12" s="56">
        <f t="shared" si="490"/>
        <v>117963.60913868048</v>
      </c>
      <c r="LA12" s="56">
        <f t="shared" si="490"/>
        <v>117963.60913868048</v>
      </c>
      <c r="LB12" s="56">
        <f t="shared" si="490"/>
        <v>117963.60913868048</v>
      </c>
      <c r="LC12" s="56">
        <f t="shared" si="490"/>
        <v>117963.60913868048</v>
      </c>
      <c r="LD12" s="56">
        <f t="shared" si="490"/>
        <v>117963.60913868048</v>
      </c>
      <c r="LE12" s="56">
        <f t="shared" si="490"/>
        <v>119650.5634747835</v>
      </c>
      <c r="LF12" s="56">
        <f t="shared" si="490"/>
        <v>119650.5634747835</v>
      </c>
      <c r="LG12" s="56">
        <f t="shared" si="490"/>
        <v>119650.5634747835</v>
      </c>
      <c r="LH12" s="56">
        <f t="shared" si="490"/>
        <v>119650.5634747835</v>
      </c>
      <c r="LI12" s="56">
        <f t="shared" si="490"/>
        <v>119650.5634747835</v>
      </c>
      <c r="LJ12" s="56">
        <f t="shared" si="490"/>
        <v>121663.56310932981</v>
      </c>
      <c r="LK12" s="56">
        <f t="shared" si="490"/>
        <v>121663.56310932981</v>
      </c>
      <c r="LL12" s="56">
        <f t="shared" si="490"/>
        <v>121663.56310932981</v>
      </c>
      <c r="LM12" s="56">
        <f t="shared" si="490"/>
        <v>121663.56310932981</v>
      </c>
      <c r="LN12" s="56">
        <f t="shared" ref="LN12:MZ12" si="491">+SUM(LN9:LN11)</f>
        <v>121663.56310932981</v>
      </c>
      <c r="LO12" s="56">
        <f t="shared" si="491"/>
        <v>121663.56310932981</v>
      </c>
      <c r="LP12" s="56">
        <f t="shared" si="491"/>
        <v>121663.56310932981</v>
      </c>
      <c r="LQ12" s="56">
        <f t="shared" si="491"/>
        <v>123397.75216684374</v>
      </c>
      <c r="LR12" s="56">
        <f t="shared" si="491"/>
        <v>123397.75216684374</v>
      </c>
      <c r="LS12" s="56">
        <f t="shared" si="491"/>
        <v>123397.75216684374</v>
      </c>
      <c r="LT12" s="56">
        <f t="shared" si="491"/>
        <v>123397.75216684374</v>
      </c>
      <c r="LU12" s="56">
        <f t="shared" si="491"/>
        <v>123397.75216684374</v>
      </c>
      <c r="LV12" s="56">
        <f t="shared" si="491"/>
        <v>125478.89326331677</v>
      </c>
      <c r="LW12" s="56">
        <f t="shared" si="491"/>
        <v>125478.89326331677</v>
      </c>
      <c r="LX12" s="56">
        <f t="shared" si="491"/>
        <v>125478.89326331677</v>
      </c>
      <c r="LY12" s="56">
        <f t="shared" si="491"/>
        <v>125478.89326331677</v>
      </c>
      <c r="LZ12" s="56">
        <f t="shared" si="491"/>
        <v>125478.89326331677</v>
      </c>
      <c r="MA12" s="56">
        <f t="shared" si="491"/>
        <v>125478.89326331677</v>
      </c>
      <c r="MB12" s="56">
        <f t="shared" si="491"/>
        <v>125478.89326331677</v>
      </c>
      <c r="MC12" s="56">
        <f t="shared" si="491"/>
        <v>127261.63961444108</v>
      </c>
      <c r="MD12" s="56">
        <f t="shared" si="491"/>
        <v>127261.63961444108</v>
      </c>
      <c r="ME12" s="56">
        <f t="shared" si="491"/>
        <v>127261.63961444108</v>
      </c>
      <c r="MF12" s="56">
        <f t="shared" si="491"/>
        <v>127261.63961444108</v>
      </c>
      <c r="MG12" s="56">
        <f t="shared" si="491"/>
        <v>127261.63961444108</v>
      </c>
      <c r="MH12" s="56">
        <f t="shared" si="491"/>
        <v>129414.49926730014</v>
      </c>
      <c r="MI12" s="56">
        <f t="shared" si="491"/>
        <v>129414.49926730014</v>
      </c>
      <c r="MJ12" s="56">
        <f t="shared" si="491"/>
        <v>129414.49926730014</v>
      </c>
      <c r="MK12" s="56">
        <f t="shared" si="491"/>
        <v>129414.49926730014</v>
      </c>
      <c r="ML12" s="56">
        <f t="shared" si="491"/>
        <v>129414.49926730014</v>
      </c>
      <c r="MM12" s="56">
        <f t="shared" si="491"/>
        <v>129414.49926730014</v>
      </c>
      <c r="MN12" s="56">
        <f t="shared" si="491"/>
        <v>129414.49926730014</v>
      </c>
      <c r="MO12" s="56">
        <f t="shared" si="491"/>
        <v>131247.16251625592</v>
      </c>
      <c r="MP12" s="56">
        <f t="shared" si="491"/>
        <v>131247.16251625592</v>
      </c>
      <c r="MQ12" s="56">
        <f t="shared" si="491"/>
        <v>131247.16251625592</v>
      </c>
      <c r="MR12" s="56">
        <f t="shared" si="491"/>
        <v>131247.16251625592</v>
      </c>
      <c r="MS12" s="56">
        <f t="shared" si="491"/>
        <v>131247.16251625592</v>
      </c>
      <c r="MT12" s="56">
        <f t="shared" si="491"/>
        <v>133475.30551404058</v>
      </c>
      <c r="MU12" s="56">
        <f t="shared" si="491"/>
        <v>133475.30551404058</v>
      </c>
      <c r="MV12" s="56">
        <f t="shared" si="491"/>
        <v>133475.30551404058</v>
      </c>
      <c r="MW12" s="56">
        <f t="shared" si="491"/>
        <v>133475.30551404058</v>
      </c>
      <c r="MX12" s="56">
        <f t="shared" si="491"/>
        <v>133475.30551404058</v>
      </c>
      <c r="MY12" s="56">
        <f t="shared" si="491"/>
        <v>133475.30551404058</v>
      </c>
      <c r="MZ12" s="56">
        <f t="shared" si="491"/>
        <v>133475.30551404058</v>
      </c>
      <c r="NA12" s="53"/>
      <c r="NB12" s="54" t="str">
        <f>+D12</f>
        <v>Net Capacity Charges/(Credits)</v>
      </c>
      <c r="NC12" s="16" t="e">
        <f>SUMIF($E$3:$IJ$3,NC$3,$E12:$IJ12)</f>
        <v>#VALUE!</v>
      </c>
      <c r="ND12" s="16">
        <f t="shared" ref="ND12:NV12" si="492">SUMIF($E$3:$IJ$3,ND$3,$E12:$IJ12)</f>
        <v>943694.43610794889</v>
      </c>
      <c r="NE12" s="16">
        <f t="shared" si="492"/>
        <v>737675.09331603826</v>
      </c>
      <c r="NF12" s="16">
        <f t="shared" si="492"/>
        <v>768908.40549618565</v>
      </c>
      <c r="NG12" s="16">
        <f t="shared" si="492"/>
        <v>728499.45851938298</v>
      </c>
      <c r="NH12" s="16">
        <f t="shared" si="492"/>
        <v>644854.26753001497</v>
      </c>
      <c r="NI12" s="16">
        <f t="shared" si="492"/>
        <v>713511.73658404662</v>
      </c>
      <c r="NJ12" s="16">
        <f t="shared" si="492"/>
        <v>785903.59614785505</v>
      </c>
      <c r="NK12" s="16">
        <f t="shared" si="492"/>
        <v>836313.19991843752</v>
      </c>
      <c r="NL12" s="16">
        <f t="shared" si="492"/>
        <v>861857.81526120892</v>
      </c>
      <c r="NM12" s="16">
        <f t="shared" si="492"/>
        <v>884915.41735149664</v>
      </c>
      <c r="NN12" s="16">
        <f t="shared" si="492"/>
        <v>911983.14432032069</v>
      </c>
      <c r="NO12" s="16">
        <f t="shared" si="492"/>
        <v>941990.47129543393</v>
      </c>
      <c r="NP12" s="16">
        <f t="shared" si="492"/>
        <v>972291.95736026554</v>
      </c>
      <c r="NQ12" s="16">
        <f t="shared" si="492"/>
        <v>1002054.7543747175</v>
      </c>
      <c r="NR12" s="16">
        <f t="shared" si="492"/>
        <v>1032742.0207705919</v>
      </c>
      <c r="NS12" s="16">
        <f t="shared" si="492"/>
        <v>1065173.7127026115</v>
      </c>
      <c r="NT12" s="16">
        <f t="shared" si="492"/>
        <v>1098797.8850636079</v>
      </c>
      <c r="NU12" s="16">
        <f t="shared" si="492"/>
        <v>1133189.4061287225</v>
      </c>
      <c r="NV12" s="16">
        <f t="shared" si="492"/>
        <v>1168460.014247793</v>
      </c>
      <c r="NW12" s="16">
        <f t="shared" si="484"/>
        <v>0</v>
      </c>
      <c r="NX12" s="16">
        <f t="shared" si="484"/>
        <v>0</v>
      </c>
      <c r="NY12" s="16">
        <f t="shared" si="484"/>
        <v>0</v>
      </c>
      <c r="NZ12" s="16">
        <f t="shared" si="484"/>
        <v>0</v>
      </c>
      <c r="OA12" s="16">
        <f t="shared" si="484"/>
        <v>0</v>
      </c>
      <c r="OB12" s="16">
        <f t="shared" si="484"/>
        <v>0</v>
      </c>
      <c r="OC12" s="16">
        <f t="shared" si="484"/>
        <v>0</v>
      </c>
      <c r="OD12" s="16">
        <f t="shared" si="484"/>
        <v>0</v>
      </c>
      <c r="OE12" s="16">
        <f t="shared" si="484"/>
        <v>0</v>
      </c>
      <c r="OF12" s="16">
        <f t="shared" si="484"/>
        <v>0</v>
      </c>
      <c r="OG12" s="53"/>
      <c r="OH12" s="53"/>
      <c r="OI12" s="53"/>
      <c r="OJ12" s="53"/>
      <c r="OK12" s="53"/>
      <c r="OL12" s="53"/>
      <c r="OM12" s="53"/>
      <c r="ON12" s="53"/>
      <c r="OO12" s="53"/>
      <c r="OP12" s="53"/>
      <c r="OQ12" s="53"/>
      <c r="OR12" s="53"/>
      <c r="OS12" s="53"/>
      <c r="OT12" s="53"/>
      <c r="OU12" s="53"/>
      <c r="OV12" s="53"/>
      <c r="OW12" s="53"/>
      <c r="OX12" s="53"/>
      <c r="OY12" s="53"/>
      <c r="OZ12" s="53"/>
      <c r="PA12" s="53"/>
      <c r="PB12" s="53"/>
      <c r="PC12" s="53"/>
      <c r="PD12" s="53"/>
      <c r="PE12" s="53"/>
      <c r="PF12" s="53"/>
      <c r="PG12" s="53"/>
      <c r="PH12" s="53"/>
      <c r="PI12" s="53"/>
      <c r="PJ12" s="53"/>
      <c r="PK12" s="53"/>
      <c r="PL12" s="53"/>
      <c r="PM12" s="53"/>
      <c r="PN12" s="53"/>
      <c r="PO12" s="53"/>
      <c r="PP12" s="53"/>
      <c r="PQ12" s="53"/>
      <c r="PR12" s="53"/>
      <c r="PS12" s="53"/>
      <c r="PT12" s="53"/>
      <c r="PU12" s="53"/>
      <c r="PV12" s="53"/>
      <c r="PW12" s="53"/>
      <c r="PX12" s="53"/>
      <c r="PY12" s="53"/>
      <c r="PZ12" s="53"/>
      <c r="QA12" s="53"/>
      <c r="QB12" s="53"/>
      <c r="QC12" s="53"/>
      <c r="QD12" s="53"/>
      <c r="QE12" s="53"/>
      <c r="QF12" s="53"/>
      <c r="QG12" s="53"/>
      <c r="QH12" s="53"/>
      <c r="QI12" s="53"/>
      <c r="QJ12" s="53"/>
      <c r="QK12" s="53"/>
      <c r="QL12" s="53"/>
      <c r="QM12" s="53"/>
      <c r="QN12" s="53"/>
      <c r="QO12" s="53"/>
      <c r="QP12" s="53"/>
      <c r="QQ12" s="53"/>
      <c r="QR12" s="53"/>
      <c r="QS12" s="53"/>
      <c r="QT12" s="53"/>
      <c r="QU12" s="53"/>
      <c r="QV12" s="53"/>
      <c r="QW12" s="53"/>
      <c r="QX12" s="53"/>
      <c r="QY12" s="53"/>
      <c r="QZ12" s="53"/>
      <c r="RA12" s="53"/>
      <c r="RB12" s="53"/>
      <c r="RC12" s="53"/>
      <c r="RD12" s="53"/>
      <c r="RE12" s="53"/>
      <c r="RF12" s="53"/>
      <c r="RG12" s="53"/>
      <c r="RH12" s="53"/>
      <c r="RI12" s="53"/>
      <c r="RJ12" s="53"/>
      <c r="RK12" s="53"/>
      <c r="RL12" s="53"/>
      <c r="RM12" s="53"/>
      <c r="RN12" s="53"/>
      <c r="RO12" s="53"/>
      <c r="RP12" s="53"/>
      <c r="RQ12" s="53"/>
      <c r="RR12" s="53"/>
      <c r="RS12" s="53"/>
      <c r="RT12" s="53"/>
      <c r="RU12" s="53"/>
      <c r="RV12" s="53"/>
      <c r="RW12" s="53"/>
      <c r="RX12" s="53"/>
      <c r="RY12" s="53"/>
      <c r="RZ12" s="53"/>
      <c r="SA12" s="53"/>
      <c r="SB12" s="53"/>
      <c r="SC12" s="53"/>
      <c r="SD12" s="53"/>
      <c r="SE12" s="53"/>
      <c r="SF12" s="53"/>
      <c r="SG12" s="53"/>
      <c r="SH12" s="53"/>
      <c r="SI12" s="53"/>
      <c r="SJ12" s="53"/>
      <c r="SK12" s="53"/>
      <c r="SL12" s="53"/>
      <c r="SM12" s="53"/>
      <c r="SN12" s="53"/>
      <c r="SO12" s="53"/>
      <c r="SP12" s="53"/>
      <c r="SQ12" s="53"/>
      <c r="SR12" s="53"/>
      <c r="SS12" s="53"/>
      <c r="ST12" s="53"/>
      <c r="SU12" s="53"/>
      <c r="SV12" s="53"/>
      <c r="SW12" s="53"/>
      <c r="SX12" s="53"/>
      <c r="SY12" s="53"/>
      <c r="SZ12" s="53"/>
      <c r="TA12" s="53"/>
      <c r="TB12" s="53"/>
      <c r="TC12" s="53"/>
      <c r="TD12" s="53"/>
      <c r="TE12" s="53"/>
      <c r="TF12" s="53"/>
      <c r="TG12" s="53"/>
      <c r="TH12" s="53"/>
      <c r="TI12" s="53"/>
      <c r="TJ12" s="53"/>
      <c r="TK12" s="53"/>
      <c r="TL12" s="53"/>
      <c r="TM12" s="53"/>
      <c r="TN12" s="53"/>
      <c r="TO12" s="53"/>
      <c r="TP12" s="53"/>
      <c r="TQ12" s="53"/>
      <c r="TR12" s="53"/>
      <c r="TS12" s="53"/>
      <c r="TT12" s="53"/>
      <c r="TU12" s="53"/>
      <c r="TV12" s="53"/>
      <c r="TW12" s="53"/>
      <c r="TX12" s="53"/>
      <c r="TY12" s="53"/>
      <c r="TZ12" s="53"/>
      <c r="UA12" s="53"/>
      <c r="UB12" s="53"/>
      <c r="UC12" s="53"/>
      <c r="UD12" s="53"/>
      <c r="UE12" s="53"/>
      <c r="UF12" s="53"/>
      <c r="UG12" s="53"/>
      <c r="UH12" s="53"/>
      <c r="UI12" s="53"/>
      <c r="UJ12" s="53"/>
      <c r="UK12" s="53"/>
      <c r="UL12" s="53"/>
      <c r="UM12" s="53"/>
      <c r="UN12" s="53"/>
      <c r="UO12" s="53"/>
      <c r="UP12" s="53"/>
      <c r="UQ12" s="53"/>
      <c r="UR12" s="53"/>
      <c r="US12" s="53"/>
      <c r="UT12" s="53"/>
      <c r="UU12" s="53"/>
      <c r="UV12" s="53"/>
      <c r="UW12" s="53"/>
      <c r="UX12" s="53"/>
      <c r="UY12" s="53"/>
      <c r="UZ12" s="53"/>
      <c r="VA12" s="53"/>
      <c r="VB12" s="53"/>
      <c r="VC12" s="53"/>
      <c r="VD12" s="53"/>
      <c r="VE12" s="53"/>
      <c r="VF12" s="53"/>
      <c r="VG12" s="53"/>
      <c r="VH12" s="53"/>
      <c r="VI12" s="53"/>
      <c r="VJ12" s="53"/>
      <c r="VK12" s="53"/>
      <c r="VL12" s="53"/>
      <c r="VM12" s="53"/>
      <c r="VN12" s="53"/>
      <c r="VO12" s="53"/>
      <c r="VP12" s="53"/>
      <c r="VQ12" s="53"/>
      <c r="VR12" s="53"/>
      <c r="VS12" s="53"/>
      <c r="VT12" s="53"/>
      <c r="VU12" s="53"/>
      <c r="VV12" s="53"/>
      <c r="VW12" s="53"/>
      <c r="VX12" s="53"/>
      <c r="VY12" s="53"/>
      <c r="VZ12" s="53"/>
      <c r="WA12" s="53"/>
      <c r="WB12" s="53"/>
      <c r="WC12" s="53"/>
      <c r="WD12" s="53"/>
      <c r="WE12" s="53"/>
      <c r="WF12" s="53"/>
      <c r="WG12" s="53"/>
      <c r="WH12" s="53"/>
      <c r="WI12" s="53"/>
      <c r="WJ12" s="53"/>
      <c r="WK12" s="53"/>
      <c r="WL12" s="53"/>
      <c r="WM12" s="53"/>
      <c r="WN12" s="53"/>
      <c r="WO12" s="53"/>
      <c r="WP12" s="53"/>
      <c r="WQ12" s="53"/>
      <c r="WR12" s="53"/>
      <c r="WS12" s="53"/>
      <c r="WT12" s="53"/>
      <c r="WU12" s="53"/>
      <c r="WV12" s="53"/>
      <c r="WW12" s="53"/>
      <c r="WX12" s="53"/>
      <c r="WY12" s="53"/>
      <c r="WZ12" s="53"/>
      <c r="XA12" s="53"/>
      <c r="XB12" s="53"/>
      <c r="XC12" s="53"/>
      <c r="XD12" s="53"/>
      <c r="XE12" s="53"/>
      <c r="XF12" s="53"/>
      <c r="XG12" s="53"/>
      <c r="XH12" s="53"/>
      <c r="XI12" s="53"/>
      <c r="XJ12" s="53"/>
      <c r="XK12" s="53"/>
      <c r="XL12" s="53"/>
      <c r="XM12" s="53"/>
      <c r="XN12" s="53"/>
      <c r="XO12" s="53"/>
      <c r="XP12" s="53"/>
      <c r="XQ12" s="53"/>
      <c r="XR12" s="53"/>
      <c r="XS12" s="53"/>
      <c r="XT12" s="53"/>
      <c r="XU12" s="53"/>
      <c r="XV12" s="53"/>
      <c r="XW12" s="53"/>
      <c r="XX12" s="53"/>
      <c r="XY12" s="53"/>
      <c r="XZ12" s="53"/>
      <c r="YA12" s="53"/>
      <c r="YB12" s="53"/>
      <c r="YC12" s="53"/>
      <c r="YD12" s="53"/>
      <c r="YE12" s="53"/>
      <c r="YF12" s="53"/>
      <c r="YG12" s="53"/>
      <c r="YH12" s="53"/>
      <c r="YI12" s="53"/>
      <c r="YJ12" s="53"/>
      <c r="YK12" s="53"/>
      <c r="YL12" s="53"/>
      <c r="YM12" s="53"/>
      <c r="YN12" s="53"/>
      <c r="YO12" s="53"/>
      <c r="YP12" s="53"/>
      <c r="YQ12" s="53"/>
      <c r="YR12" s="53"/>
      <c r="YS12" s="53"/>
      <c r="YT12" s="53"/>
      <c r="YU12" s="53"/>
      <c r="YV12" s="53"/>
      <c r="YW12" s="53"/>
      <c r="YX12" s="53"/>
      <c r="YY12" s="53"/>
      <c r="YZ12" s="53"/>
      <c r="ZA12" s="53"/>
      <c r="ZB12" s="53"/>
      <c r="ZC12" s="53"/>
      <c r="ZD12" s="53"/>
      <c r="ZE12" s="53"/>
      <c r="ZF12" s="53"/>
      <c r="ZG12" s="53"/>
      <c r="ZH12" s="53"/>
      <c r="ZI12" s="53"/>
      <c r="ZJ12" s="53"/>
      <c r="ZK12" s="53"/>
      <c r="ZL12" s="53"/>
      <c r="ZM12" s="53"/>
      <c r="ZN12" s="53"/>
      <c r="ZO12" s="53"/>
      <c r="ZP12" s="53"/>
      <c r="ZQ12" s="53"/>
      <c r="ZR12" s="53"/>
      <c r="ZS12" s="53"/>
      <c r="ZT12" s="53"/>
      <c r="ZU12" s="53"/>
      <c r="ZV12" s="53"/>
      <c r="ZW12" s="53"/>
      <c r="ZX12" s="53"/>
      <c r="ZY12" s="53"/>
      <c r="ZZ12" s="53"/>
      <c r="AAA12" s="53"/>
      <c r="AAB12" s="53"/>
      <c r="AAC12" s="53"/>
      <c r="AAD12" s="53"/>
      <c r="AAE12" s="53"/>
      <c r="AAF12" s="53"/>
      <c r="AAG12" s="53"/>
      <c r="AAH12" s="53"/>
      <c r="AAI12" s="53"/>
      <c r="AAJ12" s="53"/>
      <c r="AAK12" s="53"/>
      <c r="AAL12" s="53"/>
      <c r="AAM12" s="53"/>
      <c r="AAN12" s="53"/>
      <c r="AAO12" s="53"/>
      <c r="AAP12" s="53"/>
      <c r="AAQ12" s="53"/>
      <c r="AAR12" s="53"/>
      <c r="AAS12" s="53"/>
      <c r="AAT12" s="53"/>
      <c r="AAU12" s="53"/>
      <c r="AAV12" s="53"/>
      <c r="AAW12" s="53"/>
      <c r="AAX12" s="53"/>
      <c r="AAY12" s="53"/>
      <c r="AAZ12" s="53"/>
      <c r="ABA12" s="53"/>
      <c r="ABB12" s="53"/>
      <c r="ABC12" s="53"/>
      <c r="ABD12" s="53"/>
      <c r="ABE12" s="53"/>
      <c r="ABF12" s="53"/>
      <c r="ABG12" s="53"/>
      <c r="ABH12" s="53"/>
      <c r="ABI12" s="53"/>
      <c r="ABJ12" s="53"/>
      <c r="ABK12" s="53"/>
      <c r="ABL12" s="53"/>
      <c r="ABM12" s="53"/>
      <c r="ABN12" s="53"/>
      <c r="ABO12" s="53"/>
      <c r="ABP12" s="53"/>
      <c r="ABQ12" s="53"/>
      <c r="ABR12" s="53"/>
      <c r="ABS12" s="53"/>
      <c r="ABT12" s="53"/>
      <c r="ABU12" s="53"/>
      <c r="ABV12" s="53"/>
      <c r="ABW12" s="53"/>
      <c r="ABX12" s="53"/>
      <c r="ABY12" s="53"/>
      <c r="ABZ12" s="53"/>
      <c r="ACA12" s="53"/>
      <c r="ACB12" s="53"/>
      <c r="ACC12" s="53"/>
      <c r="ACD12" s="53"/>
      <c r="ACE12" s="53"/>
      <c r="ACF12" s="53"/>
      <c r="ACG12" s="53"/>
      <c r="ACH12" s="53"/>
      <c r="ACI12" s="53"/>
      <c r="ACJ12" s="53"/>
      <c r="ACK12" s="53"/>
      <c r="ACL12" s="53"/>
      <c r="ACM12" s="53"/>
      <c r="ACN12" s="53"/>
      <c r="ACO12" s="53"/>
      <c r="ACP12" s="53"/>
      <c r="ACQ12" s="53"/>
      <c r="ACR12" s="53"/>
      <c r="ACS12" s="53"/>
      <c r="ACT12" s="53"/>
      <c r="ACU12" s="53"/>
      <c r="ACV12" s="53"/>
      <c r="ACW12" s="53"/>
      <c r="ACX12" s="53"/>
      <c r="ACY12" s="53"/>
      <c r="ACZ12" s="53"/>
      <c r="ADA12" s="53"/>
      <c r="ADB12" s="53"/>
      <c r="ADC12" s="53"/>
      <c r="ADD12" s="53"/>
      <c r="ADE12" s="53"/>
      <c r="ADF12" s="53"/>
      <c r="ADG12" s="53"/>
      <c r="ADH12" s="53"/>
      <c r="ADI12" s="53"/>
      <c r="ADJ12" s="53"/>
      <c r="ADK12" s="53"/>
      <c r="ADL12" s="53"/>
      <c r="ADM12" s="53"/>
      <c r="ADN12" s="53"/>
      <c r="ADO12" s="53"/>
      <c r="ADP12" s="53"/>
      <c r="ADQ12" s="53"/>
      <c r="ADR12" s="53"/>
      <c r="ADS12" s="53"/>
      <c r="ADT12" s="53"/>
      <c r="ADU12" s="53"/>
      <c r="ADV12" s="53"/>
      <c r="ADW12" s="53"/>
      <c r="ADX12" s="53"/>
      <c r="ADY12" s="53"/>
      <c r="ADZ12" s="53"/>
      <c r="AEA12" s="53"/>
      <c r="AEB12" s="53"/>
      <c r="AEC12" s="53"/>
      <c r="AED12" s="53"/>
      <c r="AEE12" s="53"/>
      <c r="AEF12" s="53"/>
      <c r="AEG12" s="53"/>
      <c r="AEH12" s="53"/>
      <c r="AEI12" s="53"/>
      <c r="AEJ12" s="53"/>
      <c r="AEK12" s="53"/>
      <c r="AEL12" s="53"/>
      <c r="AEM12" s="53"/>
      <c r="AEN12" s="53"/>
      <c r="AEO12" s="53"/>
      <c r="AEP12" s="53"/>
      <c r="AEQ12" s="53"/>
      <c r="AER12" s="53"/>
      <c r="AES12" s="53"/>
      <c r="AET12" s="53"/>
      <c r="AEU12" s="53"/>
      <c r="AEV12" s="53"/>
      <c r="AEW12" s="53"/>
      <c r="AEX12" s="53"/>
      <c r="AEY12" s="53"/>
      <c r="AEZ12" s="53"/>
      <c r="AFA12" s="53"/>
      <c r="AFB12" s="53"/>
      <c r="AFC12" s="53"/>
      <c r="AFD12" s="53"/>
      <c r="AFE12" s="53"/>
      <c r="AFF12" s="53"/>
      <c r="AFG12" s="53"/>
      <c r="AFH12" s="53"/>
      <c r="AFI12" s="53"/>
      <c r="AFJ12" s="53"/>
      <c r="AFK12" s="53"/>
      <c r="AFL12" s="53"/>
      <c r="AFM12" s="53"/>
      <c r="AFN12" s="53"/>
      <c r="AFO12" s="53"/>
      <c r="AFP12" s="53"/>
      <c r="AFQ12" s="53"/>
      <c r="AFR12" s="53"/>
      <c r="AFS12" s="53"/>
      <c r="AFT12" s="53"/>
      <c r="AFU12" s="53"/>
      <c r="AFV12" s="53"/>
      <c r="AFW12" s="53"/>
      <c r="AFX12" s="53"/>
      <c r="AFY12" s="53"/>
      <c r="AFZ12" s="53"/>
      <c r="AGA12" s="53"/>
      <c r="AGB12" s="53"/>
      <c r="AGC12" s="53"/>
      <c r="AGD12" s="53"/>
      <c r="AGE12" s="53"/>
      <c r="AGF12" s="53"/>
      <c r="AGG12" s="53"/>
      <c r="AGH12" s="53"/>
      <c r="AGI12" s="53"/>
      <c r="AGJ12" s="53"/>
      <c r="AGK12" s="53"/>
      <c r="AGL12" s="53"/>
      <c r="AGM12" s="53"/>
      <c r="AGN12" s="53"/>
      <c r="AGO12" s="53"/>
      <c r="AGP12" s="53"/>
      <c r="AGQ12" s="53"/>
      <c r="AGR12" s="53"/>
      <c r="AGS12" s="53"/>
      <c r="AGT12" s="53"/>
      <c r="AGU12" s="53"/>
      <c r="AGV12" s="53"/>
      <c r="AGW12" s="53"/>
      <c r="AGX12" s="53"/>
      <c r="AGY12" s="53"/>
      <c r="AGZ12" s="53"/>
      <c r="AHA12" s="53"/>
      <c r="AHB12" s="53"/>
      <c r="AHC12" s="53"/>
      <c r="AHD12" s="53"/>
      <c r="AHE12" s="53"/>
      <c r="AHF12" s="53"/>
      <c r="AHG12" s="53"/>
      <c r="AHH12" s="53"/>
      <c r="AHI12" s="53"/>
      <c r="AHJ12" s="53"/>
      <c r="AHK12" s="53"/>
      <c r="AHL12" s="53"/>
      <c r="AHM12" s="53"/>
      <c r="AHN12" s="53"/>
      <c r="AHO12" s="53"/>
      <c r="AHP12" s="53"/>
      <c r="AHQ12" s="53"/>
      <c r="AHR12" s="53"/>
      <c r="AHS12" s="53"/>
      <c r="AHT12" s="53"/>
      <c r="AHU12" s="53"/>
      <c r="AHV12" s="53"/>
      <c r="AHW12" s="53"/>
      <c r="AHX12" s="53"/>
      <c r="AHY12" s="53"/>
      <c r="AHZ12" s="53"/>
      <c r="AIA12" s="53"/>
      <c r="AIB12" s="53"/>
      <c r="AIC12" s="53"/>
      <c r="AID12" s="53"/>
      <c r="AIE12" s="53"/>
      <c r="AIF12" s="53"/>
      <c r="AIG12" s="53"/>
      <c r="AIH12" s="53"/>
      <c r="AII12" s="53"/>
      <c r="AIJ12" s="53"/>
      <c r="AIK12" s="53"/>
      <c r="AIL12" s="53"/>
      <c r="AIM12" s="53"/>
      <c r="AIN12" s="53"/>
      <c r="AIO12" s="53"/>
      <c r="AIP12" s="53"/>
      <c r="AIQ12" s="53"/>
      <c r="AIR12" s="53"/>
      <c r="AIS12" s="53"/>
      <c r="AIT12" s="53"/>
      <c r="AIU12" s="53"/>
      <c r="AIV12" s="53"/>
      <c r="AIW12" s="53"/>
      <c r="AIX12" s="53"/>
      <c r="AIY12" s="53"/>
      <c r="AIZ12" s="53"/>
      <c r="AJA12" s="53"/>
      <c r="AJB12" s="53"/>
      <c r="AJC12" s="53"/>
      <c r="AJD12" s="53"/>
      <c r="AJE12" s="53"/>
      <c r="AJF12" s="53"/>
      <c r="AJG12" s="53"/>
      <c r="AJH12" s="53"/>
      <c r="AJI12" s="53"/>
      <c r="AJJ12" s="53"/>
      <c r="AJK12" s="53"/>
      <c r="AJL12" s="53"/>
      <c r="AJM12" s="53"/>
      <c r="AJN12" s="53"/>
      <c r="AJO12" s="53"/>
      <c r="AJP12" s="53"/>
      <c r="AJQ12" s="53"/>
      <c r="AJR12" s="53"/>
      <c r="AJS12" s="53"/>
      <c r="AJT12" s="53"/>
      <c r="AJU12" s="53"/>
      <c r="AJV12" s="53"/>
      <c r="AJW12" s="53"/>
      <c r="AJX12" s="53"/>
      <c r="AJY12" s="53"/>
      <c r="AJZ12" s="53"/>
      <c r="AKA12" s="53"/>
      <c r="AKB12" s="53"/>
      <c r="AKC12" s="53"/>
      <c r="AKD12" s="53"/>
      <c r="AKE12" s="53"/>
      <c r="AKF12" s="53"/>
      <c r="AKG12" s="53"/>
      <c r="AKH12" s="53"/>
      <c r="AKI12" s="53"/>
      <c r="AKJ12" s="53"/>
      <c r="AKK12" s="53"/>
      <c r="AKL12" s="53"/>
      <c r="AKM12" s="53"/>
      <c r="AKN12" s="53"/>
      <c r="AKO12" s="53"/>
      <c r="AKP12" s="53"/>
      <c r="AKQ12" s="53"/>
      <c r="AKR12" s="53"/>
      <c r="AKS12" s="53"/>
      <c r="AKT12" s="53"/>
      <c r="AKU12" s="53"/>
      <c r="AKV12" s="53"/>
      <c r="AKW12" s="53"/>
      <c r="AKX12" s="53"/>
      <c r="AKY12" s="53"/>
      <c r="AKZ12" s="53"/>
      <c r="ALA12" s="53"/>
      <c r="ALB12" s="53"/>
      <c r="ALC12" s="53"/>
      <c r="ALD12" s="53"/>
      <c r="ALE12" s="53"/>
      <c r="ALF12" s="53"/>
      <c r="ALG12" s="53"/>
      <c r="ALH12" s="53"/>
      <c r="ALI12" s="53"/>
      <c r="ALJ12" s="53"/>
      <c r="ALK12" s="53"/>
      <c r="ALL12" s="53"/>
      <c r="ALM12" s="53"/>
      <c r="ALN12" s="53"/>
      <c r="ALO12" s="53"/>
      <c r="ALP12" s="53"/>
      <c r="ALQ12" s="53"/>
      <c r="ALR12" s="53"/>
      <c r="ALS12" s="53"/>
      <c r="ALT12" s="53"/>
      <c r="ALU12" s="53"/>
      <c r="ALV12" s="53"/>
      <c r="ALW12" s="53"/>
      <c r="ALX12" s="53"/>
      <c r="ALY12" s="53"/>
      <c r="ALZ12" s="53"/>
      <c r="AMA12" s="53"/>
      <c r="AMB12" s="53"/>
      <c r="AMC12" s="53"/>
      <c r="AMD12" s="53"/>
      <c r="AME12" s="53"/>
      <c r="AMF12" s="53"/>
      <c r="AMG12" s="53"/>
      <c r="AMH12" s="53"/>
      <c r="AMI12" s="53"/>
      <c r="AMJ12" s="53"/>
      <c r="AMK12" s="53"/>
      <c r="AML12" s="53"/>
      <c r="AMM12" s="53"/>
      <c r="AMN12" s="53"/>
      <c r="AMO12" s="53"/>
      <c r="AMP12" s="53"/>
      <c r="AMQ12" s="53"/>
      <c r="AMR12" s="53"/>
      <c r="AMS12" s="53"/>
      <c r="AMT12" s="53"/>
      <c r="AMU12" s="53"/>
      <c r="AMV12" s="53"/>
      <c r="AMW12" s="53"/>
      <c r="AMX12" s="53"/>
      <c r="AMY12" s="53"/>
      <c r="AMZ12" s="53"/>
      <c r="ANA12" s="53"/>
      <c r="ANB12" s="53"/>
      <c r="ANC12" s="53"/>
      <c r="AND12" s="53"/>
      <c r="ANE12" s="53"/>
      <c r="ANF12" s="53"/>
      <c r="ANG12" s="53"/>
      <c r="ANH12" s="53"/>
      <c r="ANI12" s="53"/>
      <c r="ANJ12" s="53"/>
      <c r="ANK12" s="53"/>
      <c r="ANL12" s="53"/>
      <c r="ANM12" s="53"/>
      <c r="ANN12" s="53"/>
      <c r="ANO12" s="53"/>
      <c r="ANP12" s="53"/>
      <c r="ANQ12" s="53"/>
      <c r="ANR12" s="53"/>
      <c r="ANS12" s="53"/>
      <c r="ANT12" s="53"/>
      <c r="ANU12" s="53"/>
      <c r="ANV12" s="53"/>
      <c r="ANW12" s="53"/>
      <c r="ANX12" s="53"/>
      <c r="ANY12" s="53"/>
      <c r="ANZ12" s="53"/>
      <c r="AOA12" s="53"/>
      <c r="AOB12" s="53"/>
      <c r="AOC12" s="53"/>
      <c r="AOD12" s="53"/>
      <c r="AOE12" s="53"/>
      <c r="AOF12" s="53"/>
      <c r="AOG12" s="53"/>
      <c r="AOH12" s="53"/>
      <c r="AOI12" s="53"/>
      <c r="AOJ12" s="53"/>
      <c r="AOK12" s="53"/>
      <c r="AOL12" s="53"/>
      <c r="AOM12" s="53"/>
      <c r="AON12" s="53"/>
      <c r="AOO12" s="53"/>
      <c r="AOP12" s="53"/>
      <c r="AOQ12" s="53"/>
      <c r="AOR12" s="53"/>
      <c r="AOS12" s="53"/>
      <c r="AOT12" s="53"/>
      <c r="AOU12" s="53"/>
      <c r="AOV12" s="53"/>
      <c r="AOW12" s="53"/>
      <c r="AOX12" s="53"/>
      <c r="AOY12" s="53"/>
      <c r="AOZ12" s="53"/>
      <c r="APA12" s="53"/>
      <c r="APB12" s="53"/>
      <c r="APC12" s="53"/>
      <c r="APD12" s="53"/>
      <c r="APE12" s="53"/>
      <c r="APF12" s="53"/>
      <c r="APG12" s="53"/>
      <c r="APH12" s="53"/>
      <c r="API12" s="53"/>
      <c r="APJ12" s="53"/>
      <c r="APK12" s="53"/>
      <c r="APL12" s="53"/>
      <c r="APM12" s="53"/>
      <c r="APN12" s="53"/>
      <c r="APO12" s="53"/>
      <c r="APP12" s="53"/>
      <c r="APQ12" s="53"/>
      <c r="APR12" s="53"/>
      <c r="APS12" s="53"/>
      <c r="APT12" s="53"/>
      <c r="APU12" s="53"/>
      <c r="APV12" s="53"/>
      <c r="APW12" s="53"/>
      <c r="APX12" s="53"/>
      <c r="APY12" s="53"/>
      <c r="APZ12" s="53"/>
      <c r="AQA12" s="53"/>
      <c r="AQB12" s="53"/>
      <c r="AQC12" s="53"/>
      <c r="AQD12" s="53"/>
      <c r="AQE12" s="53"/>
      <c r="AQF12" s="53"/>
      <c r="AQG12" s="53"/>
      <c r="AQH12" s="53"/>
      <c r="AQI12" s="53"/>
      <c r="AQJ12" s="53"/>
      <c r="AQK12" s="53"/>
      <c r="AQL12" s="53"/>
      <c r="AQM12" s="53"/>
      <c r="AQN12" s="53"/>
      <c r="AQO12" s="53"/>
      <c r="AQP12" s="53"/>
      <c r="AQQ12" s="53"/>
      <c r="AQR12" s="53"/>
      <c r="AQS12" s="53"/>
      <c r="AQT12" s="53"/>
      <c r="AQU12" s="53"/>
      <c r="AQV12" s="53"/>
      <c r="AQW12" s="53"/>
      <c r="AQX12" s="53"/>
      <c r="AQY12" s="53"/>
      <c r="AQZ12" s="53"/>
      <c r="ARA12" s="53"/>
      <c r="ARB12" s="53"/>
      <c r="ARC12" s="53"/>
      <c r="ARD12" s="53"/>
      <c r="ARE12" s="53"/>
      <c r="ARF12" s="53"/>
      <c r="ARG12" s="53"/>
      <c r="ARH12" s="53"/>
      <c r="ARI12" s="53"/>
      <c r="ARJ12" s="53"/>
      <c r="ARK12" s="53"/>
      <c r="ARL12" s="53"/>
      <c r="ARM12" s="53"/>
      <c r="ARN12" s="53"/>
      <c r="ARO12" s="53"/>
      <c r="ARP12" s="53"/>
      <c r="ARQ12" s="53"/>
      <c r="ARR12" s="53"/>
      <c r="ARS12" s="53"/>
      <c r="ART12" s="53"/>
      <c r="ARU12" s="53"/>
      <c r="ARV12" s="53"/>
      <c r="ARW12" s="53"/>
      <c r="ARX12" s="53"/>
      <c r="ARY12" s="53"/>
      <c r="ARZ12" s="53"/>
      <c r="ASA12" s="53"/>
      <c r="ASB12" s="53"/>
      <c r="ASC12" s="53"/>
      <c r="ASD12" s="53"/>
      <c r="ASE12" s="53"/>
      <c r="ASF12" s="53"/>
      <c r="ASG12" s="53"/>
      <c r="ASH12" s="53"/>
      <c r="ASI12" s="53"/>
      <c r="ASJ12" s="53"/>
      <c r="ASK12" s="53"/>
      <c r="ASL12" s="53"/>
      <c r="ASM12" s="53"/>
      <c r="ASN12" s="53"/>
      <c r="ASO12" s="53"/>
      <c r="ASP12" s="53"/>
      <c r="ASQ12" s="53"/>
      <c r="ASR12" s="53"/>
      <c r="ASS12" s="53"/>
      <c r="AST12" s="53"/>
      <c r="ASU12" s="53"/>
      <c r="ASV12" s="53"/>
      <c r="ASW12" s="53"/>
      <c r="ASX12" s="53"/>
      <c r="ASY12" s="53"/>
      <c r="ASZ12" s="53"/>
      <c r="ATA12" s="53"/>
      <c r="ATB12" s="53"/>
      <c r="ATC12" s="53"/>
      <c r="ATD12" s="53"/>
      <c r="ATE12" s="53"/>
      <c r="ATF12" s="53"/>
      <c r="ATG12" s="53"/>
      <c r="ATH12" s="53"/>
      <c r="ATI12" s="53"/>
      <c r="ATJ12" s="53"/>
      <c r="ATK12" s="53"/>
      <c r="ATL12" s="53"/>
      <c r="ATM12" s="53"/>
      <c r="ATN12" s="53"/>
      <c r="ATO12" s="53"/>
      <c r="ATP12" s="53"/>
      <c r="ATQ12" s="53"/>
      <c r="ATR12" s="53"/>
      <c r="ATS12" s="53"/>
      <c r="ATT12" s="53"/>
      <c r="ATU12" s="53"/>
      <c r="ATV12" s="53"/>
      <c r="ATW12" s="53"/>
      <c r="ATX12" s="53"/>
      <c r="ATY12" s="53"/>
      <c r="ATZ12" s="53"/>
      <c r="AUA12" s="53"/>
      <c r="AUB12" s="53"/>
      <c r="AUC12" s="53"/>
      <c r="AUD12" s="53"/>
      <c r="AUE12" s="53"/>
      <c r="AUF12" s="53"/>
      <c r="AUG12" s="53"/>
      <c r="AUH12" s="53"/>
      <c r="AUI12" s="53"/>
      <c r="AUJ12" s="53"/>
      <c r="AUK12" s="53"/>
      <c r="AUL12" s="53"/>
      <c r="AUM12" s="53"/>
      <c r="AUN12" s="53"/>
      <c r="AUO12" s="53"/>
      <c r="AUP12" s="53"/>
      <c r="AUQ12" s="53"/>
      <c r="AUR12" s="53"/>
      <c r="AUS12" s="53"/>
      <c r="AUT12" s="53"/>
      <c r="AUU12" s="53"/>
      <c r="AUV12" s="53"/>
      <c r="AUW12" s="53"/>
      <c r="AUX12" s="53"/>
      <c r="AUY12" s="53"/>
      <c r="AUZ12" s="53"/>
      <c r="AVA12" s="53"/>
      <c r="AVB12" s="53"/>
      <c r="AVC12" s="53"/>
      <c r="AVD12" s="53"/>
      <c r="AVE12" s="53"/>
      <c r="AVF12" s="53"/>
      <c r="AVG12" s="53"/>
      <c r="AVH12" s="53"/>
      <c r="AVI12" s="53"/>
      <c r="AVJ12" s="53"/>
      <c r="AVK12" s="53"/>
      <c r="AVL12" s="53"/>
      <c r="AVM12" s="53"/>
      <c r="AVN12" s="53"/>
      <c r="AVO12" s="53"/>
      <c r="AVP12" s="53"/>
      <c r="AVQ12" s="53"/>
      <c r="AVR12" s="53"/>
      <c r="AVS12" s="53"/>
      <c r="AVT12" s="53"/>
      <c r="AVU12" s="53"/>
      <c r="AVV12" s="53"/>
      <c r="AVW12" s="53"/>
      <c r="AVX12" s="53"/>
      <c r="AVY12" s="53"/>
      <c r="AVZ12" s="53"/>
      <c r="AWA12" s="53"/>
      <c r="AWB12" s="53"/>
      <c r="AWC12" s="53"/>
      <c r="AWD12" s="53"/>
      <c r="AWE12" s="53"/>
      <c r="AWF12" s="53"/>
      <c r="AWG12" s="53"/>
      <c r="AWH12" s="53"/>
      <c r="AWI12" s="53"/>
      <c r="AWJ12" s="53"/>
      <c r="AWK12" s="53"/>
      <c r="AWL12" s="53"/>
      <c r="AWM12" s="53"/>
      <c r="AWN12" s="53"/>
      <c r="AWO12" s="53"/>
      <c r="AWP12" s="53"/>
      <c r="AWQ12" s="53"/>
      <c r="AWR12" s="53"/>
      <c r="AWS12" s="53"/>
      <c r="AWT12" s="53"/>
      <c r="AWU12" s="53"/>
      <c r="AWV12" s="53"/>
      <c r="AWW12" s="53"/>
      <c r="AWX12" s="53"/>
      <c r="AWY12" s="53"/>
      <c r="AWZ12" s="53"/>
      <c r="AXA12" s="53"/>
      <c r="AXB12" s="53"/>
      <c r="AXC12" s="53"/>
      <c r="AXD12" s="53"/>
      <c r="AXE12" s="53"/>
      <c r="AXF12" s="53"/>
      <c r="AXG12" s="53"/>
      <c r="AXH12" s="53"/>
      <c r="AXI12" s="53"/>
      <c r="AXJ12" s="53"/>
      <c r="AXK12" s="53"/>
      <c r="AXL12" s="53"/>
      <c r="AXM12" s="53"/>
      <c r="AXN12" s="53"/>
      <c r="AXO12" s="53"/>
      <c r="AXP12" s="53"/>
      <c r="AXQ12" s="53"/>
      <c r="AXR12" s="53"/>
      <c r="AXS12" s="53"/>
      <c r="AXT12" s="53"/>
      <c r="AXU12" s="53"/>
      <c r="AXV12" s="53"/>
      <c r="AXW12" s="53"/>
      <c r="AXX12" s="53"/>
      <c r="AXY12" s="53"/>
      <c r="AXZ12" s="53"/>
      <c r="AYA12" s="53"/>
      <c r="AYB12" s="53"/>
      <c r="AYC12" s="53"/>
      <c r="AYD12" s="53"/>
      <c r="AYE12" s="53"/>
      <c r="AYF12" s="53"/>
      <c r="AYG12" s="53"/>
      <c r="AYH12" s="53"/>
      <c r="AYI12" s="53"/>
      <c r="AYJ12" s="53"/>
      <c r="AYK12" s="53"/>
      <c r="AYL12" s="53"/>
      <c r="AYM12" s="53"/>
      <c r="AYN12" s="53"/>
      <c r="AYO12" s="53"/>
      <c r="AYP12" s="53"/>
      <c r="AYQ12" s="53"/>
      <c r="AYR12" s="53"/>
      <c r="AYS12" s="53"/>
      <c r="AYT12" s="53"/>
      <c r="AYU12" s="53"/>
      <c r="AYV12" s="53"/>
      <c r="AYW12" s="53"/>
      <c r="AYX12" s="53"/>
      <c r="AYY12" s="53"/>
      <c r="AYZ12" s="53"/>
      <c r="AZA12" s="53"/>
      <c r="AZB12" s="53"/>
      <c r="AZC12" s="53"/>
      <c r="AZD12" s="53"/>
      <c r="AZE12" s="53"/>
      <c r="AZF12" s="53"/>
      <c r="AZG12" s="53"/>
      <c r="AZH12" s="53"/>
      <c r="AZI12" s="53"/>
      <c r="AZJ12" s="53"/>
      <c r="AZK12" s="53"/>
      <c r="AZL12" s="53"/>
      <c r="AZM12" s="53"/>
      <c r="AZN12" s="53"/>
      <c r="AZO12" s="53"/>
      <c r="AZP12" s="53"/>
      <c r="AZQ12" s="53"/>
      <c r="AZR12" s="53"/>
      <c r="AZS12" s="53"/>
      <c r="AZT12" s="53"/>
      <c r="AZU12" s="53"/>
      <c r="AZV12" s="53"/>
      <c r="AZW12" s="53"/>
      <c r="AZX12" s="53"/>
      <c r="AZY12" s="53"/>
      <c r="AZZ12" s="53"/>
      <c r="BAA12" s="53"/>
      <c r="BAB12" s="53"/>
      <c r="BAC12" s="53"/>
      <c r="BAD12" s="53"/>
      <c r="BAE12" s="53"/>
      <c r="BAF12" s="53"/>
      <c r="BAG12" s="53"/>
      <c r="BAH12" s="53"/>
      <c r="BAI12" s="53"/>
      <c r="BAJ12" s="53"/>
      <c r="BAK12" s="53"/>
      <c r="BAL12" s="53"/>
      <c r="BAM12" s="53"/>
      <c r="BAN12" s="53"/>
      <c r="BAO12" s="53"/>
      <c r="BAP12" s="53"/>
      <c r="BAQ12" s="53"/>
      <c r="BAR12" s="53"/>
      <c r="BAS12" s="53"/>
      <c r="BAT12" s="53"/>
      <c r="BAU12" s="53"/>
      <c r="BAV12" s="53"/>
      <c r="BAW12" s="53"/>
      <c r="BAX12" s="53"/>
      <c r="BAY12" s="53"/>
      <c r="BAZ12" s="53"/>
      <c r="BBA12" s="53"/>
      <c r="BBB12" s="53"/>
      <c r="BBC12" s="53"/>
      <c r="BBD12" s="53"/>
      <c r="BBE12" s="53"/>
      <c r="BBF12" s="53"/>
      <c r="BBG12" s="53"/>
      <c r="BBH12" s="53"/>
      <c r="BBI12" s="53"/>
      <c r="BBJ12" s="53"/>
      <c r="BBK12" s="53"/>
      <c r="BBL12" s="53"/>
      <c r="BBM12" s="53"/>
      <c r="BBN12" s="53"/>
      <c r="BBO12" s="53"/>
      <c r="BBP12" s="53"/>
      <c r="BBQ12" s="53"/>
      <c r="BBR12" s="53"/>
      <c r="BBS12" s="53"/>
      <c r="BBT12" s="53"/>
      <c r="BBU12" s="53"/>
      <c r="BBV12" s="53"/>
      <c r="BBW12" s="53"/>
      <c r="BBX12" s="53"/>
      <c r="BBY12" s="53"/>
      <c r="BBZ12" s="53"/>
      <c r="BCA12" s="53"/>
      <c r="BCB12" s="53"/>
      <c r="BCC12" s="53"/>
      <c r="BCD12" s="53"/>
      <c r="BCE12" s="53"/>
      <c r="BCF12" s="53"/>
      <c r="BCG12" s="53"/>
      <c r="BCH12" s="53"/>
      <c r="BCI12" s="53"/>
      <c r="BCJ12" s="53"/>
      <c r="BCK12" s="53"/>
      <c r="BCL12" s="53"/>
      <c r="BCM12" s="53"/>
      <c r="BCN12" s="53"/>
      <c r="BCO12" s="53"/>
      <c r="BCP12" s="53"/>
      <c r="BCQ12" s="53"/>
      <c r="BCR12" s="53"/>
      <c r="BCS12" s="53"/>
      <c r="BCT12" s="53"/>
      <c r="BCU12" s="53"/>
      <c r="BCV12" s="53"/>
      <c r="BCW12" s="53"/>
      <c r="BCX12" s="53"/>
      <c r="BCY12" s="53"/>
      <c r="BCZ12" s="53"/>
      <c r="BDA12" s="53"/>
      <c r="BDB12" s="53"/>
      <c r="BDC12" s="53"/>
      <c r="BDD12" s="53"/>
      <c r="BDE12" s="53"/>
      <c r="BDF12" s="53"/>
      <c r="BDG12" s="53"/>
      <c r="BDH12" s="53"/>
      <c r="BDI12" s="53"/>
      <c r="BDJ12" s="53"/>
      <c r="BDK12" s="53"/>
      <c r="BDL12" s="53"/>
      <c r="BDM12" s="53"/>
      <c r="BDN12" s="53"/>
      <c r="BDO12" s="53"/>
      <c r="BDP12" s="53"/>
      <c r="BDQ12" s="53"/>
      <c r="BDR12" s="53"/>
      <c r="BDS12" s="53"/>
      <c r="BDT12" s="53"/>
      <c r="BDU12" s="53"/>
      <c r="BDV12" s="53"/>
      <c r="BDW12" s="53"/>
      <c r="BDX12" s="53"/>
      <c r="BDY12" s="53"/>
      <c r="BDZ12" s="53"/>
      <c r="BEA12" s="53"/>
      <c r="BEB12" s="53"/>
      <c r="BEC12" s="53"/>
      <c r="BED12" s="53"/>
      <c r="BEE12" s="53"/>
      <c r="BEF12" s="53"/>
      <c r="BEG12" s="53"/>
      <c r="BEH12" s="53"/>
      <c r="BEI12" s="53"/>
      <c r="BEJ12" s="53"/>
      <c r="BEK12" s="53"/>
      <c r="BEL12" s="53"/>
      <c r="BEM12" s="53"/>
      <c r="BEN12" s="53"/>
      <c r="BEO12" s="53"/>
      <c r="BEP12" s="53"/>
      <c r="BEQ12" s="53"/>
      <c r="BER12" s="53"/>
      <c r="BES12" s="53"/>
      <c r="BET12" s="53"/>
      <c r="BEU12" s="53"/>
      <c r="BEV12" s="53"/>
      <c r="BEW12" s="53"/>
      <c r="BEX12" s="53"/>
      <c r="BEY12" s="53"/>
      <c r="BEZ12" s="53"/>
      <c r="BFA12" s="53"/>
      <c r="BFB12" s="53"/>
      <c r="BFC12" s="53"/>
      <c r="BFD12" s="53"/>
      <c r="BFE12" s="53"/>
      <c r="BFF12" s="53"/>
      <c r="BFG12" s="53"/>
      <c r="BFH12" s="53"/>
      <c r="BFI12" s="53"/>
      <c r="BFJ12" s="53"/>
      <c r="BFK12" s="53"/>
      <c r="BFL12" s="53"/>
      <c r="BFM12" s="53"/>
      <c r="BFN12" s="53"/>
      <c r="BFO12" s="53"/>
      <c r="BFP12" s="53"/>
      <c r="BFQ12" s="53"/>
      <c r="BFR12" s="53"/>
      <c r="BFS12" s="53"/>
      <c r="BFT12" s="53"/>
      <c r="BFU12" s="53"/>
      <c r="BFV12" s="53"/>
      <c r="BFW12" s="53"/>
      <c r="BFX12" s="53"/>
      <c r="BFY12" s="53"/>
      <c r="BFZ12" s="53"/>
      <c r="BGA12" s="53"/>
      <c r="BGB12" s="53"/>
      <c r="BGC12" s="53"/>
      <c r="BGD12" s="53"/>
      <c r="BGE12" s="53"/>
      <c r="BGF12" s="53"/>
      <c r="BGG12" s="53"/>
      <c r="BGH12" s="53"/>
      <c r="BGI12" s="53"/>
      <c r="BGJ12" s="53"/>
      <c r="BGK12" s="53"/>
      <c r="BGL12" s="53"/>
      <c r="BGM12" s="53"/>
      <c r="BGN12" s="53"/>
      <c r="BGO12" s="53"/>
      <c r="BGP12" s="53"/>
      <c r="BGQ12" s="53"/>
      <c r="BGR12" s="53"/>
      <c r="BGS12" s="53"/>
      <c r="BGT12" s="53"/>
      <c r="BGU12" s="53"/>
      <c r="BGV12" s="53"/>
      <c r="BGW12" s="53"/>
      <c r="BGX12" s="53"/>
      <c r="BGY12" s="53"/>
      <c r="BGZ12" s="53"/>
      <c r="BHA12" s="53"/>
      <c r="BHB12" s="53"/>
      <c r="BHC12" s="53"/>
      <c r="BHD12" s="53"/>
      <c r="BHE12" s="53"/>
      <c r="BHF12" s="53"/>
      <c r="BHG12" s="53"/>
      <c r="BHH12" s="53"/>
      <c r="BHI12" s="53"/>
      <c r="BHJ12" s="53"/>
      <c r="BHK12" s="53"/>
      <c r="BHL12" s="53"/>
      <c r="BHM12" s="53"/>
      <c r="BHN12" s="53"/>
      <c r="BHO12" s="53"/>
      <c r="BHP12" s="53"/>
      <c r="BHQ12" s="53"/>
      <c r="BHR12" s="53"/>
      <c r="BHS12" s="53"/>
      <c r="BHT12" s="53"/>
      <c r="BHU12" s="53"/>
      <c r="BHV12" s="53"/>
      <c r="BHW12" s="53"/>
      <c r="BHX12" s="53"/>
      <c r="BHY12" s="53"/>
      <c r="BHZ12" s="53"/>
      <c r="BIA12" s="53"/>
      <c r="BIB12" s="53"/>
      <c r="BIC12" s="53"/>
      <c r="BID12" s="53"/>
      <c r="BIE12" s="53"/>
      <c r="BIF12" s="53"/>
      <c r="BIG12" s="53"/>
      <c r="BIH12" s="53"/>
      <c r="BII12" s="53"/>
      <c r="BIJ12" s="53"/>
      <c r="BIK12" s="53"/>
      <c r="BIL12" s="53"/>
      <c r="BIM12" s="53"/>
      <c r="BIN12" s="53"/>
      <c r="BIO12" s="53"/>
      <c r="BIP12" s="53"/>
      <c r="BIQ12" s="53"/>
      <c r="BIR12" s="53"/>
      <c r="BIS12" s="53"/>
      <c r="BIT12" s="53"/>
      <c r="BIU12" s="53"/>
      <c r="BIV12" s="53"/>
      <c r="BIW12" s="53"/>
      <c r="BIX12" s="53"/>
      <c r="BIY12" s="53"/>
      <c r="BIZ12" s="53"/>
      <c r="BJA12" s="53"/>
      <c r="BJB12" s="53"/>
      <c r="BJC12" s="53"/>
      <c r="BJD12" s="53"/>
      <c r="BJE12" s="53"/>
      <c r="BJF12" s="53"/>
      <c r="BJG12" s="53"/>
      <c r="BJH12" s="53"/>
      <c r="BJI12" s="53"/>
      <c r="BJJ12" s="53"/>
      <c r="BJK12" s="53"/>
      <c r="BJL12" s="53"/>
      <c r="BJM12" s="53"/>
      <c r="BJN12" s="53"/>
      <c r="BJO12" s="53"/>
      <c r="BJP12" s="53"/>
      <c r="BJQ12" s="53"/>
      <c r="BJR12" s="53"/>
      <c r="BJS12" s="53"/>
      <c r="BJT12" s="53"/>
      <c r="BJU12" s="53"/>
      <c r="BJV12" s="53"/>
      <c r="BJW12" s="53"/>
      <c r="BJX12" s="53"/>
      <c r="BJY12" s="53"/>
      <c r="BJZ12" s="53"/>
      <c r="BKA12" s="53"/>
      <c r="BKB12" s="53"/>
      <c r="BKC12" s="53"/>
      <c r="BKD12" s="53"/>
      <c r="BKE12" s="53"/>
      <c r="BKF12" s="53"/>
      <c r="BKG12" s="53"/>
      <c r="BKH12" s="53"/>
      <c r="BKI12" s="53"/>
      <c r="BKJ12" s="53"/>
      <c r="BKK12" s="53"/>
      <c r="BKL12" s="53"/>
      <c r="BKM12" s="53"/>
      <c r="BKN12" s="53"/>
      <c r="BKO12" s="53"/>
      <c r="BKP12" s="53"/>
      <c r="BKQ12" s="53"/>
      <c r="BKR12" s="53"/>
      <c r="BKS12" s="53"/>
      <c r="BKT12" s="53"/>
      <c r="BKU12" s="53"/>
      <c r="BKV12" s="53"/>
      <c r="BKW12" s="53"/>
      <c r="BKX12" s="53"/>
      <c r="BKY12" s="53"/>
      <c r="BKZ12" s="53"/>
      <c r="BLA12" s="53"/>
      <c r="BLB12" s="53"/>
      <c r="BLC12" s="53"/>
      <c r="BLD12" s="53"/>
      <c r="BLE12" s="53"/>
      <c r="BLF12" s="53"/>
      <c r="BLG12" s="53"/>
      <c r="BLH12" s="53"/>
      <c r="BLI12" s="53"/>
      <c r="BLJ12" s="53"/>
      <c r="BLK12" s="53"/>
      <c r="BLL12" s="53"/>
      <c r="BLM12" s="53"/>
      <c r="BLN12" s="53"/>
      <c r="BLO12" s="53"/>
      <c r="BLP12" s="53"/>
      <c r="BLQ12" s="53"/>
      <c r="BLR12" s="53"/>
      <c r="BLS12" s="53"/>
      <c r="BLT12" s="53"/>
      <c r="BLU12" s="53"/>
      <c r="BLV12" s="53"/>
      <c r="BLW12" s="53"/>
      <c r="BLX12" s="53"/>
      <c r="BLY12" s="53"/>
      <c r="BLZ12" s="53"/>
      <c r="BMA12" s="53"/>
      <c r="BMB12" s="53"/>
      <c r="BMC12" s="53"/>
      <c r="BMD12" s="53"/>
      <c r="BME12" s="53"/>
      <c r="BMF12" s="53"/>
      <c r="BMG12" s="53"/>
      <c r="BMH12" s="53"/>
      <c r="BMI12" s="53"/>
      <c r="BMJ12" s="53"/>
      <c r="BMK12" s="53"/>
      <c r="BML12" s="53"/>
      <c r="BMM12" s="53"/>
      <c r="BMN12" s="53"/>
      <c r="BMO12" s="53"/>
      <c r="BMP12" s="53"/>
      <c r="BMQ12" s="53"/>
      <c r="BMR12" s="53"/>
      <c r="BMS12" s="53"/>
      <c r="BMT12" s="53"/>
      <c r="BMU12" s="53"/>
      <c r="BMV12" s="53"/>
      <c r="BMW12" s="53"/>
      <c r="BMX12" s="53"/>
      <c r="BMY12" s="53"/>
      <c r="BMZ12" s="53"/>
      <c r="BNA12" s="53"/>
      <c r="BNB12" s="53"/>
      <c r="BNC12" s="53"/>
      <c r="BND12" s="53"/>
      <c r="BNE12" s="53"/>
      <c r="BNF12" s="53"/>
      <c r="BNG12" s="53"/>
      <c r="BNH12" s="53"/>
      <c r="BNI12" s="53"/>
      <c r="BNJ12" s="53"/>
      <c r="BNK12" s="53"/>
      <c r="BNL12" s="53"/>
      <c r="BNM12" s="53"/>
      <c r="BNN12" s="53"/>
      <c r="BNO12" s="53"/>
      <c r="BNP12" s="53"/>
      <c r="BNQ12" s="53"/>
      <c r="BNR12" s="53"/>
      <c r="BNS12" s="53"/>
      <c r="BNT12" s="53"/>
      <c r="BNU12" s="53"/>
      <c r="BNV12" s="53"/>
      <c r="BNW12" s="53"/>
      <c r="BNX12" s="53"/>
      <c r="BNY12" s="53"/>
      <c r="BNZ12" s="53"/>
      <c r="BOA12" s="53"/>
      <c r="BOB12" s="53"/>
      <c r="BOC12" s="53"/>
      <c r="BOD12" s="53"/>
      <c r="BOE12" s="53"/>
      <c r="BOF12" s="53"/>
      <c r="BOG12" s="53"/>
      <c r="BOH12" s="53"/>
      <c r="BOI12" s="53"/>
      <c r="BOJ12" s="53"/>
      <c r="BOK12" s="53"/>
      <c r="BOL12" s="53"/>
      <c r="BOM12" s="53"/>
      <c r="BON12" s="53"/>
      <c r="BOO12" s="53"/>
      <c r="BOP12" s="53"/>
      <c r="BOQ12" s="53"/>
      <c r="BOR12" s="53"/>
      <c r="BOS12" s="53"/>
      <c r="BOT12" s="53"/>
      <c r="BOU12" s="53"/>
      <c r="BOV12" s="53"/>
      <c r="BOW12" s="53"/>
      <c r="BOX12" s="53"/>
      <c r="BOY12" s="53"/>
      <c r="BOZ12" s="53"/>
      <c r="BPA12" s="53"/>
      <c r="BPB12" s="53"/>
      <c r="BPC12" s="53"/>
      <c r="BPD12" s="53"/>
      <c r="BPE12" s="53"/>
      <c r="BPF12" s="53"/>
      <c r="BPG12" s="53"/>
      <c r="BPH12" s="53"/>
      <c r="BPI12" s="53"/>
      <c r="BPJ12" s="53"/>
      <c r="BPK12" s="53"/>
      <c r="BPL12" s="53"/>
      <c r="BPM12" s="53"/>
      <c r="BPN12" s="53"/>
      <c r="BPO12" s="53"/>
      <c r="BPP12" s="53"/>
      <c r="BPQ12" s="53"/>
      <c r="BPR12" s="53"/>
      <c r="BPS12" s="53"/>
      <c r="BPT12" s="53"/>
      <c r="BPU12" s="53"/>
      <c r="BPV12" s="53"/>
      <c r="BPW12" s="53"/>
      <c r="BPX12" s="53"/>
      <c r="BPY12" s="53"/>
      <c r="BPZ12" s="53"/>
      <c r="BQA12" s="53"/>
      <c r="BQB12" s="53"/>
      <c r="BQC12" s="53"/>
      <c r="BQD12" s="53"/>
      <c r="BQE12" s="53"/>
      <c r="BQF12" s="53"/>
      <c r="BQG12" s="53"/>
      <c r="BQH12" s="53"/>
      <c r="BQI12" s="53"/>
      <c r="BQJ12" s="53"/>
      <c r="BQK12" s="53"/>
      <c r="BQL12" s="53"/>
      <c r="BQM12" s="53"/>
      <c r="BQN12" s="53"/>
      <c r="BQO12" s="53"/>
      <c r="BQP12" s="53"/>
      <c r="BQQ12" s="53"/>
      <c r="BQR12" s="53"/>
      <c r="BQS12" s="53"/>
      <c r="BQT12" s="53"/>
      <c r="BQU12" s="53"/>
      <c r="BQV12" s="53"/>
      <c r="BQW12" s="53"/>
      <c r="BQX12" s="53"/>
      <c r="BQY12" s="53"/>
      <c r="BQZ12" s="53"/>
      <c r="BRA12" s="53"/>
      <c r="BRB12" s="53"/>
      <c r="BRC12" s="53"/>
      <c r="BRD12" s="53"/>
      <c r="BRE12" s="53"/>
      <c r="BRF12" s="53"/>
      <c r="BRG12" s="53"/>
      <c r="BRH12" s="53"/>
      <c r="BRI12" s="53"/>
      <c r="BRJ12" s="53"/>
      <c r="BRK12" s="53"/>
      <c r="BRL12" s="53"/>
      <c r="BRM12" s="53"/>
      <c r="BRN12" s="53"/>
      <c r="BRO12" s="53"/>
      <c r="BRP12" s="53"/>
      <c r="BRQ12" s="53"/>
      <c r="BRR12" s="53"/>
      <c r="BRS12" s="53"/>
      <c r="BRT12" s="53"/>
      <c r="BRU12" s="53"/>
      <c r="BRV12" s="53"/>
      <c r="BRW12" s="53"/>
      <c r="BRX12" s="53"/>
      <c r="BRY12" s="53"/>
      <c r="BRZ12" s="53"/>
      <c r="BSA12" s="53"/>
      <c r="BSB12" s="53"/>
      <c r="BSC12" s="53"/>
      <c r="BSD12" s="53"/>
      <c r="BSE12" s="53"/>
      <c r="BSF12" s="53"/>
      <c r="BSG12" s="53"/>
      <c r="BSH12" s="53"/>
      <c r="BSI12" s="53"/>
      <c r="BSJ12" s="53"/>
      <c r="BSK12" s="53"/>
      <c r="BSL12" s="53"/>
      <c r="BSM12" s="53"/>
      <c r="BSN12" s="53"/>
      <c r="BSO12" s="53"/>
      <c r="BSP12" s="53"/>
      <c r="BSQ12" s="53"/>
      <c r="BSR12" s="53"/>
      <c r="BSS12" s="53"/>
      <c r="BST12" s="53"/>
      <c r="BSU12" s="53"/>
      <c r="BSV12" s="53"/>
      <c r="BSW12" s="53"/>
      <c r="BSX12" s="53"/>
      <c r="BSY12" s="53"/>
      <c r="BSZ12" s="53"/>
      <c r="BTA12" s="53"/>
      <c r="BTB12" s="53"/>
      <c r="BTC12" s="53"/>
      <c r="BTD12" s="53"/>
      <c r="BTE12" s="53"/>
      <c r="BTF12" s="53"/>
      <c r="BTG12" s="53"/>
      <c r="BTH12" s="53"/>
      <c r="BTI12" s="53"/>
      <c r="BTJ12" s="53"/>
      <c r="BTK12" s="53"/>
      <c r="BTL12" s="53"/>
      <c r="BTM12" s="53"/>
      <c r="BTN12" s="53"/>
      <c r="BTO12" s="53"/>
      <c r="BTP12" s="53"/>
      <c r="BTQ12" s="53"/>
      <c r="BTR12" s="53"/>
      <c r="BTS12" s="53"/>
      <c r="BTT12" s="53"/>
      <c r="BTU12" s="53"/>
      <c r="BTV12" s="53"/>
      <c r="BTW12" s="53"/>
      <c r="BTX12" s="53"/>
      <c r="BTY12" s="53"/>
      <c r="BTZ12" s="53"/>
      <c r="BUA12" s="53"/>
      <c r="BUB12" s="53"/>
      <c r="BUC12" s="53"/>
      <c r="BUD12" s="53"/>
      <c r="BUE12" s="53"/>
      <c r="BUF12" s="53"/>
      <c r="BUG12" s="53"/>
      <c r="BUH12" s="53"/>
      <c r="BUI12" s="53"/>
      <c r="BUJ12" s="53"/>
      <c r="BUK12" s="53"/>
      <c r="BUL12" s="53"/>
      <c r="BUM12" s="53"/>
      <c r="BUN12" s="53"/>
      <c r="BUO12" s="53"/>
      <c r="BUP12" s="53"/>
      <c r="BUQ12" s="53"/>
      <c r="BUR12" s="53"/>
      <c r="BUS12" s="53"/>
      <c r="BUT12" s="53"/>
      <c r="BUU12" s="53"/>
      <c r="BUV12" s="53"/>
      <c r="BUW12" s="53"/>
      <c r="BUX12" s="53"/>
      <c r="BUY12" s="53"/>
      <c r="BUZ12" s="53"/>
      <c r="BVA12" s="53"/>
      <c r="BVB12" s="53"/>
      <c r="BVC12" s="53"/>
      <c r="BVD12" s="53"/>
      <c r="BVE12" s="53"/>
      <c r="BVF12" s="53"/>
      <c r="BVG12" s="53"/>
      <c r="BVH12" s="53"/>
      <c r="BVI12" s="53"/>
      <c r="BVJ12" s="53"/>
      <c r="BVK12" s="53"/>
      <c r="BVL12" s="53"/>
      <c r="BVM12" s="53"/>
      <c r="BVN12" s="53"/>
      <c r="BVO12" s="53"/>
      <c r="BVP12" s="53"/>
      <c r="BVQ12" s="53"/>
      <c r="BVR12" s="53"/>
      <c r="BVS12" s="53"/>
      <c r="BVT12" s="53"/>
      <c r="BVU12" s="53"/>
      <c r="BVV12" s="53"/>
      <c r="BVW12" s="53"/>
      <c r="BVX12" s="53"/>
      <c r="BVY12" s="53"/>
      <c r="BVZ12" s="53"/>
      <c r="BWA12" s="53"/>
      <c r="BWB12" s="53"/>
      <c r="BWC12" s="53"/>
      <c r="BWD12" s="53"/>
      <c r="BWE12" s="53"/>
      <c r="BWF12" s="53"/>
      <c r="BWG12" s="53"/>
      <c r="BWH12" s="53"/>
      <c r="BWI12" s="53"/>
      <c r="BWJ12" s="53"/>
      <c r="BWK12" s="53"/>
      <c r="BWL12" s="53"/>
      <c r="BWM12" s="53"/>
      <c r="BWN12" s="53"/>
      <c r="BWO12" s="53"/>
      <c r="BWP12" s="53"/>
      <c r="BWQ12" s="53"/>
      <c r="BWR12" s="53"/>
      <c r="BWS12" s="53"/>
      <c r="BWT12" s="53"/>
      <c r="BWU12" s="53"/>
      <c r="BWV12" s="53"/>
      <c r="BWW12" s="53"/>
      <c r="BWX12" s="53"/>
      <c r="BWY12" s="53"/>
      <c r="BWZ12" s="53"/>
      <c r="BXA12" s="53"/>
      <c r="BXB12" s="53"/>
      <c r="BXC12" s="53"/>
      <c r="BXD12" s="53"/>
      <c r="BXE12" s="53"/>
      <c r="BXF12" s="53"/>
      <c r="BXG12" s="53"/>
      <c r="BXH12" s="53"/>
      <c r="BXI12" s="53"/>
      <c r="BXJ12" s="53"/>
      <c r="BXK12" s="53"/>
      <c r="BXL12" s="53"/>
      <c r="BXM12" s="53"/>
      <c r="BXN12" s="53"/>
      <c r="BXO12" s="53"/>
      <c r="BXP12" s="53"/>
      <c r="BXQ12" s="53"/>
      <c r="BXR12" s="53"/>
      <c r="BXS12" s="53"/>
      <c r="BXT12" s="53"/>
      <c r="BXU12" s="53"/>
      <c r="BXV12" s="53"/>
      <c r="BXW12" s="53"/>
      <c r="BXX12" s="53"/>
      <c r="BXY12" s="53"/>
      <c r="BXZ12" s="53"/>
      <c r="BYA12" s="53"/>
      <c r="BYB12" s="53"/>
      <c r="BYC12" s="53"/>
      <c r="BYD12" s="53"/>
      <c r="BYE12" s="53"/>
      <c r="BYF12" s="53"/>
      <c r="BYG12" s="53"/>
      <c r="BYH12" s="53"/>
      <c r="BYI12" s="53"/>
      <c r="BYJ12" s="53"/>
      <c r="BYK12" s="53"/>
      <c r="BYL12" s="53"/>
      <c r="BYM12" s="53"/>
      <c r="BYN12" s="53"/>
      <c r="BYO12" s="53"/>
      <c r="BYP12" s="53"/>
      <c r="BYQ12" s="53"/>
      <c r="BYR12" s="53"/>
      <c r="BYS12" s="53"/>
      <c r="BYT12" s="53"/>
      <c r="BYU12" s="53"/>
      <c r="BYV12" s="53"/>
      <c r="BYW12" s="53"/>
      <c r="BYX12" s="53"/>
      <c r="BYY12" s="53"/>
      <c r="BYZ12" s="53"/>
      <c r="BZA12" s="53"/>
      <c r="BZB12" s="53"/>
      <c r="BZC12" s="53"/>
      <c r="BZD12" s="53"/>
      <c r="BZE12" s="53"/>
      <c r="BZF12" s="53"/>
      <c r="BZG12" s="53"/>
      <c r="BZH12" s="53"/>
      <c r="BZI12" s="53"/>
      <c r="BZJ12" s="53"/>
      <c r="BZK12" s="53"/>
      <c r="BZL12" s="53"/>
      <c r="BZM12" s="53"/>
      <c r="BZN12" s="53"/>
      <c r="BZO12" s="53"/>
      <c r="BZP12" s="53"/>
      <c r="BZQ12" s="53"/>
      <c r="BZR12" s="53"/>
      <c r="BZS12" s="53"/>
      <c r="BZT12" s="53"/>
      <c r="BZU12" s="53"/>
      <c r="BZV12" s="53"/>
      <c r="BZW12" s="53"/>
      <c r="BZX12" s="53"/>
      <c r="BZY12" s="53"/>
      <c r="BZZ12" s="53"/>
      <c r="CAA12" s="53"/>
      <c r="CAB12" s="53"/>
      <c r="CAC12" s="53"/>
      <c r="CAD12" s="53"/>
      <c r="CAE12" s="53"/>
      <c r="CAF12" s="53"/>
      <c r="CAG12" s="53"/>
      <c r="CAH12" s="53"/>
      <c r="CAI12" s="53"/>
      <c r="CAJ12" s="53"/>
      <c r="CAK12" s="53"/>
      <c r="CAL12" s="53"/>
      <c r="CAM12" s="53"/>
      <c r="CAN12" s="53"/>
      <c r="CAO12" s="53"/>
      <c r="CAP12" s="53"/>
      <c r="CAQ12" s="53"/>
      <c r="CAR12" s="53"/>
      <c r="CAS12" s="53"/>
      <c r="CAT12" s="53"/>
      <c r="CAU12" s="53"/>
      <c r="CAV12" s="53"/>
      <c r="CAW12" s="53"/>
      <c r="CAX12" s="53"/>
      <c r="CAY12" s="53"/>
      <c r="CAZ12" s="53"/>
      <c r="CBA12" s="53"/>
      <c r="CBB12" s="53"/>
      <c r="CBC12" s="53"/>
      <c r="CBD12" s="53"/>
      <c r="CBE12" s="53"/>
      <c r="CBF12" s="53"/>
      <c r="CBG12" s="53"/>
      <c r="CBH12" s="53"/>
      <c r="CBI12" s="53"/>
      <c r="CBJ12" s="53"/>
      <c r="CBK12" s="53"/>
      <c r="CBL12" s="53"/>
      <c r="CBM12" s="53"/>
      <c r="CBN12" s="53"/>
      <c r="CBO12" s="53"/>
      <c r="CBP12" s="53"/>
      <c r="CBQ12" s="53"/>
      <c r="CBR12" s="53"/>
      <c r="CBS12" s="53"/>
      <c r="CBT12" s="53"/>
      <c r="CBU12" s="53"/>
      <c r="CBV12" s="53"/>
      <c r="CBW12" s="53"/>
      <c r="CBX12" s="53"/>
      <c r="CBY12" s="53"/>
      <c r="CBZ12" s="53"/>
      <c r="CCA12" s="53"/>
      <c r="CCB12" s="53"/>
      <c r="CCC12" s="53"/>
      <c r="CCD12" s="53"/>
      <c r="CCE12" s="53"/>
      <c r="CCF12" s="53"/>
      <c r="CCG12" s="53"/>
      <c r="CCH12" s="53"/>
      <c r="CCI12" s="53"/>
      <c r="CCJ12" s="53"/>
      <c r="CCK12" s="53"/>
      <c r="CCL12" s="53"/>
      <c r="CCM12" s="53"/>
      <c r="CCN12" s="53"/>
      <c r="CCO12" s="53"/>
      <c r="CCP12" s="53"/>
      <c r="CCQ12" s="53"/>
      <c r="CCR12" s="53"/>
      <c r="CCS12" s="53"/>
      <c r="CCT12" s="53"/>
      <c r="CCU12" s="53"/>
      <c r="CCV12" s="53"/>
      <c r="CCW12" s="53"/>
      <c r="CCX12" s="53"/>
      <c r="CCY12" s="53"/>
      <c r="CCZ12" s="53"/>
      <c r="CDA12" s="53"/>
      <c r="CDB12" s="53"/>
      <c r="CDC12" s="53"/>
      <c r="CDD12" s="53"/>
      <c r="CDE12" s="53"/>
      <c r="CDF12" s="53"/>
      <c r="CDG12" s="53"/>
      <c r="CDH12" s="53"/>
      <c r="CDI12" s="53"/>
      <c r="CDJ12" s="53"/>
      <c r="CDK12" s="53"/>
      <c r="CDL12" s="53"/>
      <c r="CDM12" s="53"/>
      <c r="CDN12" s="53"/>
      <c r="CDO12" s="53"/>
      <c r="CDP12" s="53"/>
      <c r="CDQ12" s="53"/>
      <c r="CDR12" s="53"/>
      <c r="CDS12" s="53"/>
      <c r="CDT12" s="53"/>
      <c r="CDU12" s="53"/>
      <c r="CDV12" s="53"/>
      <c r="CDW12" s="53"/>
      <c r="CDX12" s="53"/>
      <c r="CDY12" s="53"/>
      <c r="CDZ12" s="53"/>
      <c r="CEA12" s="53"/>
      <c r="CEB12" s="53"/>
      <c r="CEC12" s="53"/>
      <c r="CED12" s="53"/>
      <c r="CEE12" s="53"/>
      <c r="CEF12" s="53"/>
      <c r="CEG12" s="53"/>
      <c r="CEH12" s="53"/>
      <c r="CEI12" s="53"/>
      <c r="CEJ12" s="53"/>
      <c r="CEK12" s="53"/>
      <c r="CEL12" s="53"/>
      <c r="CEM12" s="53"/>
      <c r="CEN12" s="53"/>
      <c r="CEO12" s="53"/>
      <c r="CEP12" s="53"/>
      <c r="CEQ12" s="53"/>
      <c r="CER12" s="53"/>
      <c r="CES12" s="53"/>
      <c r="CET12" s="53"/>
      <c r="CEU12" s="53"/>
      <c r="CEV12" s="53"/>
      <c r="CEW12" s="53"/>
      <c r="CEX12" s="53"/>
      <c r="CEY12" s="53"/>
      <c r="CEZ12" s="53"/>
      <c r="CFA12" s="53"/>
      <c r="CFB12" s="53"/>
      <c r="CFC12" s="53"/>
      <c r="CFD12" s="53"/>
      <c r="CFE12" s="53"/>
      <c r="CFF12" s="53"/>
      <c r="CFG12" s="53"/>
      <c r="CFH12" s="53"/>
      <c r="CFI12" s="53"/>
      <c r="CFJ12" s="53"/>
      <c r="CFK12" s="53"/>
      <c r="CFL12" s="53"/>
      <c r="CFM12" s="53"/>
      <c r="CFN12" s="53"/>
      <c r="CFO12" s="53"/>
      <c r="CFP12" s="53"/>
      <c r="CFQ12" s="53"/>
      <c r="CFR12" s="53"/>
      <c r="CFS12" s="53"/>
      <c r="CFT12" s="53"/>
      <c r="CFU12" s="53"/>
      <c r="CFV12" s="53"/>
      <c r="CFW12" s="53"/>
      <c r="CFX12" s="53"/>
      <c r="CFY12" s="53"/>
      <c r="CFZ12" s="53"/>
      <c r="CGA12" s="53"/>
      <c r="CGB12" s="53"/>
      <c r="CGC12" s="53"/>
      <c r="CGD12" s="53"/>
      <c r="CGE12" s="53"/>
      <c r="CGF12" s="53"/>
      <c r="CGG12" s="53"/>
      <c r="CGH12" s="53"/>
      <c r="CGI12" s="53"/>
      <c r="CGJ12" s="53"/>
      <c r="CGK12" s="53"/>
      <c r="CGL12" s="53"/>
      <c r="CGM12" s="53"/>
      <c r="CGN12" s="53"/>
      <c r="CGO12" s="53"/>
      <c r="CGP12" s="53"/>
      <c r="CGQ12" s="53"/>
      <c r="CGR12" s="53"/>
      <c r="CGS12" s="53"/>
      <c r="CGT12" s="53"/>
      <c r="CGU12" s="53"/>
      <c r="CGV12" s="53"/>
      <c r="CGW12" s="53"/>
      <c r="CGX12" s="53"/>
      <c r="CGY12" s="53"/>
      <c r="CGZ12" s="53"/>
      <c r="CHA12" s="53"/>
      <c r="CHB12" s="53"/>
      <c r="CHC12" s="53"/>
      <c r="CHD12" s="53"/>
      <c r="CHE12" s="53"/>
      <c r="CHF12" s="53"/>
      <c r="CHG12" s="53"/>
      <c r="CHH12" s="53"/>
      <c r="CHI12" s="53"/>
      <c r="CHJ12" s="53"/>
      <c r="CHK12" s="53"/>
      <c r="CHL12" s="53"/>
      <c r="CHM12" s="53"/>
      <c r="CHN12" s="53"/>
      <c r="CHO12" s="53"/>
      <c r="CHP12" s="53"/>
      <c r="CHQ12" s="53"/>
      <c r="CHR12" s="53"/>
      <c r="CHS12" s="53"/>
      <c r="CHT12" s="53"/>
      <c r="CHU12" s="53"/>
      <c r="CHV12" s="53"/>
      <c r="CHW12" s="53"/>
      <c r="CHX12" s="53"/>
      <c r="CHY12" s="53"/>
      <c r="CHZ12" s="53"/>
      <c r="CIA12" s="53"/>
      <c r="CIB12" s="53"/>
      <c r="CIC12" s="53"/>
      <c r="CID12" s="53"/>
      <c r="CIE12" s="53"/>
      <c r="CIF12" s="53"/>
      <c r="CIG12" s="53"/>
      <c r="CIH12" s="53"/>
      <c r="CII12" s="53"/>
      <c r="CIJ12" s="53"/>
      <c r="CIK12" s="53"/>
      <c r="CIL12" s="53"/>
      <c r="CIM12" s="53"/>
      <c r="CIN12" s="53"/>
      <c r="CIO12" s="53"/>
      <c r="CIP12" s="53"/>
      <c r="CIQ12" s="53"/>
      <c r="CIR12" s="53"/>
      <c r="CIS12" s="53"/>
      <c r="CIT12" s="53"/>
      <c r="CIU12" s="53"/>
      <c r="CIV12" s="53"/>
      <c r="CIW12" s="53"/>
      <c r="CIX12" s="53"/>
      <c r="CIY12" s="53"/>
      <c r="CIZ12" s="53"/>
      <c r="CJA12" s="53"/>
      <c r="CJB12" s="53"/>
      <c r="CJC12" s="53"/>
      <c r="CJD12" s="53"/>
      <c r="CJE12" s="53"/>
      <c r="CJF12" s="53"/>
      <c r="CJG12" s="53"/>
      <c r="CJH12" s="53"/>
      <c r="CJI12" s="53"/>
      <c r="CJJ12" s="53"/>
      <c r="CJK12" s="53"/>
      <c r="CJL12" s="53"/>
      <c r="CJM12" s="53"/>
      <c r="CJN12" s="53"/>
      <c r="CJO12" s="53"/>
      <c r="CJP12" s="53"/>
      <c r="CJQ12" s="53"/>
      <c r="CJR12" s="53"/>
      <c r="CJS12" s="53"/>
      <c r="CJT12" s="53"/>
      <c r="CJU12" s="53"/>
      <c r="CJV12" s="53"/>
      <c r="CJW12" s="53"/>
      <c r="CJX12" s="53"/>
      <c r="CJY12" s="53"/>
      <c r="CJZ12" s="53"/>
      <c r="CKA12" s="53"/>
      <c r="CKB12" s="53"/>
      <c r="CKC12" s="53"/>
      <c r="CKD12" s="53"/>
      <c r="CKE12" s="53"/>
      <c r="CKF12" s="53"/>
      <c r="CKG12" s="53"/>
      <c r="CKH12" s="53"/>
      <c r="CKI12" s="53"/>
      <c r="CKJ12" s="53"/>
      <c r="CKK12" s="53"/>
      <c r="CKL12" s="53"/>
      <c r="CKM12" s="53"/>
      <c r="CKN12" s="53"/>
      <c r="CKO12" s="53"/>
      <c r="CKP12" s="53"/>
      <c r="CKQ12" s="53"/>
      <c r="CKR12" s="53"/>
      <c r="CKS12" s="53"/>
      <c r="CKT12" s="53"/>
      <c r="CKU12" s="53"/>
      <c r="CKV12" s="53"/>
      <c r="CKW12" s="53"/>
      <c r="CKX12" s="53"/>
      <c r="CKY12" s="53"/>
      <c r="CKZ12" s="53"/>
      <c r="CLA12" s="53"/>
      <c r="CLB12" s="53"/>
      <c r="CLC12" s="53"/>
      <c r="CLD12" s="53"/>
      <c r="CLE12" s="53"/>
      <c r="CLF12" s="53"/>
      <c r="CLG12" s="53"/>
      <c r="CLH12" s="53"/>
      <c r="CLI12" s="53"/>
      <c r="CLJ12" s="53"/>
      <c r="CLK12" s="53"/>
      <c r="CLL12" s="53"/>
      <c r="CLM12" s="53"/>
      <c r="CLN12" s="53"/>
      <c r="CLO12" s="53"/>
      <c r="CLP12" s="53"/>
      <c r="CLQ12" s="53"/>
      <c r="CLR12" s="53"/>
      <c r="CLS12" s="53"/>
      <c r="CLT12" s="53"/>
      <c r="CLU12" s="53"/>
      <c r="CLV12" s="53"/>
      <c r="CLW12" s="53"/>
      <c r="CLX12" s="53"/>
      <c r="CLY12" s="53"/>
      <c r="CLZ12" s="53"/>
      <c r="CMA12" s="53"/>
      <c r="CMB12" s="53"/>
      <c r="CMC12" s="53"/>
      <c r="CMD12" s="53"/>
      <c r="CME12" s="53"/>
      <c r="CMF12" s="53"/>
      <c r="CMG12" s="53"/>
      <c r="CMH12" s="53"/>
      <c r="CMI12" s="53"/>
      <c r="CMJ12" s="53"/>
      <c r="CMK12" s="53"/>
      <c r="CML12" s="53"/>
      <c r="CMM12" s="53"/>
      <c r="CMN12" s="53"/>
      <c r="CMO12" s="53"/>
      <c r="CMP12" s="53"/>
      <c r="CMQ12" s="53"/>
      <c r="CMR12" s="53"/>
      <c r="CMS12" s="53"/>
      <c r="CMT12" s="53"/>
      <c r="CMU12" s="53"/>
      <c r="CMV12" s="53"/>
      <c r="CMW12" s="53"/>
      <c r="CMX12" s="53"/>
      <c r="CMY12" s="53"/>
      <c r="CMZ12" s="53"/>
      <c r="CNA12" s="53"/>
      <c r="CNB12" s="53"/>
      <c r="CNC12" s="53"/>
      <c r="CND12" s="53"/>
      <c r="CNE12" s="53"/>
      <c r="CNF12" s="53"/>
      <c r="CNG12" s="53"/>
      <c r="CNH12" s="53"/>
      <c r="CNI12" s="53"/>
      <c r="CNJ12" s="53"/>
      <c r="CNK12" s="53"/>
      <c r="CNL12" s="53"/>
      <c r="CNM12" s="53"/>
      <c r="CNN12" s="53"/>
      <c r="CNO12" s="53"/>
      <c r="CNP12" s="53"/>
      <c r="CNQ12" s="53"/>
      <c r="CNR12" s="53"/>
      <c r="CNS12" s="53"/>
      <c r="CNT12" s="53"/>
      <c r="CNU12" s="53"/>
      <c r="CNV12" s="53"/>
      <c r="CNW12" s="53"/>
      <c r="CNX12" s="53"/>
      <c r="CNY12" s="53"/>
      <c r="CNZ12" s="53"/>
      <c r="COA12" s="53"/>
      <c r="COB12" s="53"/>
      <c r="COC12" s="53"/>
      <c r="COD12" s="53"/>
      <c r="COE12" s="53"/>
      <c r="COF12" s="53"/>
      <c r="COG12" s="53"/>
      <c r="COH12" s="53"/>
      <c r="COI12" s="53"/>
      <c r="COJ12" s="53"/>
      <c r="COK12" s="53"/>
      <c r="COL12" s="53"/>
      <c r="COM12" s="53"/>
      <c r="CON12" s="53"/>
      <c r="COO12" s="53"/>
      <c r="COP12" s="53"/>
      <c r="COQ12" s="53"/>
      <c r="COR12" s="53"/>
      <c r="COS12" s="53"/>
      <c r="COT12" s="53"/>
      <c r="COU12" s="53"/>
      <c r="COV12" s="53"/>
      <c r="COW12" s="53"/>
      <c r="COX12" s="53"/>
      <c r="COY12" s="53"/>
      <c r="COZ12" s="53"/>
      <c r="CPA12" s="53"/>
      <c r="CPB12" s="53"/>
      <c r="CPC12" s="53"/>
      <c r="CPD12" s="53"/>
      <c r="CPE12" s="53"/>
      <c r="CPF12" s="53"/>
      <c r="CPG12" s="53"/>
      <c r="CPH12" s="53"/>
      <c r="CPI12" s="53"/>
      <c r="CPJ12" s="53"/>
      <c r="CPK12" s="53"/>
      <c r="CPL12" s="53"/>
      <c r="CPM12" s="53"/>
      <c r="CPN12" s="53"/>
      <c r="CPO12" s="53"/>
      <c r="CPP12" s="53"/>
      <c r="CPQ12" s="53"/>
      <c r="CPR12" s="53"/>
      <c r="CPS12" s="53"/>
      <c r="CPT12" s="53"/>
      <c r="CPU12" s="53"/>
      <c r="CPV12" s="53"/>
      <c r="CPW12" s="53"/>
      <c r="CPX12" s="53"/>
      <c r="CPY12" s="53"/>
      <c r="CPZ12" s="53"/>
      <c r="CQA12" s="53"/>
      <c r="CQB12" s="53"/>
      <c r="CQC12" s="53"/>
      <c r="CQD12" s="53"/>
      <c r="CQE12" s="53"/>
      <c r="CQF12" s="53"/>
      <c r="CQG12" s="53"/>
      <c r="CQH12" s="53"/>
      <c r="CQI12" s="53"/>
      <c r="CQJ12" s="53"/>
      <c r="CQK12" s="53"/>
      <c r="CQL12" s="53"/>
      <c r="CQM12" s="53"/>
      <c r="CQN12" s="53"/>
      <c r="CQO12" s="53"/>
      <c r="CQP12" s="53"/>
      <c r="CQQ12" s="53"/>
      <c r="CQR12" s="53"/>
      <c r="CQS12" s="53"/>
      <c r="CQT12" s="53"/>
      <c r="CQU12" s="53"/>
      <c r="CQV12" s="53"/>
      <c r="CQW12" s="53"/>
      <c r="CQX12" s="53"/>
      <c r="CQY12" s="53"/>
      <c r="CQZ12" s="53"/>
      <c r="CRA12" s="53"/>
      <c r="CRB12" s="53"/>
      <c r="CRC12" s="53"/>
      <c r="CRD12" s="53"/>
      <c r="CRE12" s="53"/>
      <c r="CRF12" s="53"/>
      <c r="CRG12" s="53"/>
      <c r="CRH12" s="53"/>
      <c r="CRI12" s="53"/>
      <c r="CRJ12" s="53"/>
      <c r="CRK12" s="53"/>
      <c r="CRL12" s="53"/>
      <c r="CRM12" s="53"/>
      <c r="CRN12" s="53"/>
      <c r="CRO12" s="53"/>
      <c r="CRP12" s="53"/>
      <c r="CRQ12" s="53"/>
      <c r="CRR12" s="53"/>
      <c r="CRS12" s="53"/>
      <c r="CRT12" s="53"/>
      <c r="CRU12" s="53"/>
      <c r="CRV12" s="53"/>
      <c r="CRW12" s="53"/>
      <c r="CRX12" s="53"/>
      <c r="CRY12" s="53"/>
      <c r="CRZ12" s="53"/>
      <c r="CSA12" s="53"/>
      <c r="CSB12" s="53"/>
      <c r="CSC12" s="53"/>
      <c r="CSD12" s="53"/>
      <c r="CSE12" s="53"/>
      <c r="CSF12" s="53"/>
      <c r="CSG12" s="53"/>
      <c r="CSH12" s="53"/>
      <c r="CSI12" s="53"/>
      <c r="CSJ12" s="53"/>
      <c r="CSK12" s="53"/>
      <c r="CSL12" s="53"/>
      <c r="CSM12" s="53"/>
      <c r="CSN12" s="53"/>
      <c r="CSO12" s="53"/>
      <c r="CSP12" s="53"/>
      <c r="CSQ12" s="53"/>
      <c r="CSR12" s="53"/>
      <c r="CSS12" s="53"/>
      <c r="CST12" s="53"/>
      <c r="CSU12" s="53"/>
      <c r="CSV12" s="53"/>
      <c r="CSW12" s="53"/>
      <c r="CSX12" s="53"/>
      <c r="CSY12" s="53"/>
      <c r="CSZ12" s="53"/>
      <c r="CTA12" s="53"/>
      <c r="CTB12" s="53"/>
      <c r="CTC12" s="53"/>
      <c r="CTD12" s="53"/>
      <c r="CTE12" s="53"/>
      <c r="CTF12" s="53"/>
      <c r="CTG12" s="53"/>
      <c r="CTH12" s="53"/>
      <c r="CTI12" s="53"/>
      <c r="CTJ12" s="53"/>
      <c r="CTK12" s="53"/>
      <c r="CTL12" s="53"/>
      <c r="CTM12" s="53"/>
      <c r="CTN12" s="53"/>
      <c r="CTO12" s="53"/>
      <c r="CTP12" s="53"/>
      <c r="CTQ12" s="53"/>
      <c r="CTR12" s="53"/>
      <c r="CTS12" s="53"/>
      <c r="CTT12" s="53"/>
      <c r="CTU12" s="53"/>
      <c r="CTV12" s="53"/>
      <c r="CTW12" s="53"/>
      <c r="CTX12" s="53"/>
      <c r="CTY12" s="53"/>
      <c r="CTZ12" s="53"/>
      <c r="CUA12" s="53"/>
      <c r="CUB12" s="53"/>
      <c r="CUC12" s="53"/>
      <c r="CUD12" s="53"/>
      <c r="CUE12" s="53"/>
      <c r="CUF12" s="53"/>
      <c r="CUG12" s="53"/>
      <c r="CUH12" s="53"/>
      <c r="CUI12" s="53"/>
      <c r="CUJ12" s="53"/>
      <c r="CUK12" s="53"/>
      <c r="CUL12" s="53"/>
      <c r="CUM12" s="53"/>
      <c r="CUN12" s="53"/>
      <c r="CUO12" s="53"/>
      <c r="CUP12" s="53"/>
      <c r="CUQ12" s="53"/>
      <c r="CUR12" s="53"/>
      <c r="CUS12" s="53"/>
      <c r="CUT12" s="53"/>
      <c r="CUU12" s="53"/>
      <c r="CUV12" s="53"/>
      <c r="CUW12" s="53"/>
      <c r="CUX12" s="53"/>
      <c r="CUY12" s="53"/>
      <c r="CUZ12" s="53"/>
      <c r="CVA12" s="53"/>
      <c r="CVB12" s="53"/>
      <c r="CVC12" s="53"/>
      <c r="CVD12" s="53"/>
      <c r="CVE12" s="53"/>
      <c r="CVF12" s="53"/>
      <c r="CVG12" s="53"/>
      <c r="CVH12" s="53"/>
      <c r="CVI12" s="53"/>
      <c r="CVJ12" s="53"/>
      <c r="CVK12" s="53"/>
      <c r="CVL12" s="53"/>
      <c r="CVM12" s="53"/>
      <c r="CVN12" s="53"/>
      <c r="CVO12" s="53"/>
      <c r="CVP12" s="53"/>
      <c r="CVQ12" s="53"/>
      <c r="CVR12" s="53"/>
      <c r="CVS12" s="53"/>
      <c r="CVT12" s="53"/>
      <c r="CVU12" s="53"/>
      <c r="CVV12" s="53"/>
      <c r="CVW12" s="53"/>
      <c r="CVX12" s="53"/>
      <c r="CVY12" s="53"/>
      <c r="CVZ12" s="53"/>
      <c r="CWA12" s="53"/>
      <c r="CWB12" s="53"/>
      <c r="CWC12" s="53"/>
      <c r="CWD12" s="53"/>
      <c r="CWE12" s="53"/>
      <c r="CWF12" s="53"/>
      <c r="CWG12" s="53"/>
      <c r="CWH12" s="53"/>
      <c r="CWI12" s="53"/>
      <c r="CWJ12" s="53"/>
      <c r="CWK12" s="53"/>
      <c r="CWL12" s="53"/>
      <c r="CWM12" s="53"/>
      <c r="CWN12" s="53"/>
      <c r="CWO12" s="53"/>
      <c r="CWP12" s="53"/>
      <c r="CWQ12" s="53"/>
      <c r="CWR12" s="53"/>
      <c r="CWS12" s="53"/>
      <c r="CWT12" s="53"/>
      <c r="CWU12" s="53"/>
      <c r="CWV12" s="53"/>
      <c r="CWW12" s="53"/>
      <c r="CWX12" s="53"/>
      <c r="CWY12" s="53"/>
      <c r="CWZ12" s="53"/>
      <c r="CXA12" s="53"/>
      <c r="CXB12" s="53"/>
      <c r="CXC12" s="53"/>
      <c r="CXD12" s="53"/>
      <c r="CXE12" s="53"/>
      <c r="CXF12" s="53"/>
      <c r="CXG12" s="53"/>
      <c r="CXH12" s="53"/>
      <c r="CXI12" s="53"/>
      <c r="CXJ12" s="53"/>
      <c r="CXK12" s="53"/>
      <c r="CXL12" s="53"/>
      <c r="CXM12" s="53"/>
      <c r="CXN12" s="53"/>
      <c r="CXO12" s="53"/>
      <c r="CXP12" s="53"/>
      <c r="CXQ12" s="53"/>
      <c r="CXR12" s="53"/>
      <c r="CXS12" s="53"/>
      <c r="CXT12" s="53"/>
      <c r="CXU12" s="53"/>
      <c r="CXV12" s="53"/>
      <c r="CXW12" s="53"/>
      <c r="CXX12" s="53"/>
      <c r="CXY12" s="53"/>
      <c r="CXZ12" s="53"/>
      <c r="CYA12" s="53"/>
      <c r="CYB12" s="53"/>
      <c r="CYC12" s="53"/>
      <c r="CYD12" s="53"/>
      <c r="CYE12" s="53"/>
      <c r="CYF12" s="53"/>
      <c r="CYG12" s="53"/>
      <c r="CYH12" s="53"/>
      <c r="CYI12" s="53"/>
      <c r="CYJ12" s="53"/>
      <c r="CYK12" s="53"/>
      <c r="CYL12" s="53"/>
      <c r="CYM12" s="53"/>
      <c r="CYN12" s="53"/>
      <c r="CYO12" s="53"/>
      <c r="CYP12" s="53"/>
      <c r="CYQ12" s="53"/>
      <c r="CYR12" s="53"/>
      <c r="CYS12" s="53"/>
      <c r="CYT12" s="53"/>
      <c r="CYU12" s="53"/>
      <c r="CYV12" s="53"/>
      <c r="CYW12" s="53"/>
      <c r="CYX12" s="53"/>
      <c r="CYY12" s="53"/>
      <c r="CYZ12" s="53"/>
      <c r="CZA12" s="53"/>
      <c r="CZB12" s="53"/>
      <c r="CZC12" s="53"/>
      <c r="CZD12" s="53"/>
      <c r="CZE12" s="53"/>
      <c r="CZF12" s="53"/>
      <c r="CZG12" s="53"/>
      <c r="CZH12" s="53"/>
      <c r="CZI12" s="53"/>
      <c r="CZJ12" s="53"/>
      <c r="CZK12" s="53"/>
      <c r="CZL12" s="53"/>
      <c r="CZM12" s="53"/>
      <c r="CZN12" s="53"/>
      <c r="CZO12" s="53"/>
      <c r="CZP12" s="53"/>
      <c r="CZQ12" s="53"/>
      <c r="CZR12" s="53"/>
      <c r="CZS12" s="53"/>
      <c r="CZT12" s="53"/>
      <c r="CZU12" s="53"/>
      <c r="CZV12" s="53"/>
      <c r="CZW12" s="53"/>
      <c r="CZX12" s="53"/>
      <c r="CZY12" s="53"/>
      <c r="CZZ12" s="53"/>
      <c r="DAA12" s="53"/>
      <c r="DAB12" s="53"/>
      <c r="DAC12" s="53"/>
      <c r="DAD12" s="53"/>
      <c r="DAE12" s="53"/>
      <c r="DAF12" s="53"/>
      <c r="DAG12" s="53"/>
      <c r="DAH12" s="53"/>
      <c r="DAI12" s="53"/>
      <c r="DAJ12" s="53"/>
      <c r="DAK12" s="53"/>
      <c r="DAL12" s="53"/>
      <c r="DAM12" s="53"/>
      <c r="DAN12" s="53"/>
      <c r="DAO12" s="53"/>
      <c r="DAP12" s="53"/>
      <c r="DAQ12" s="53"/>
      <c r="DAR12" s="53"/>
      <c r="DAS12" s="53"/>
      <c r="DAT12" s="53"/>
      <c r="DAU12" s="53"/>
      <c r="DAV12" s="53"/>
      <c r="DAW12" s="53"/>
      <c r="DAX12" s="53"/>
      <c r="DAY12" s="53"/>
      <c r="DAZ12" s="53"/>
      <c r="DBA12" s="53"/>
      <c r="DBB12" s="53"/>
      <c r="DBC12" s="53"/>
      <c r="DBD12" s="53"/>
      <c r="DBE12" s="53"/>
      <c r="DBF12" s="53"/>
      <c r="DBG12" s="53"/>
      <c r="DBH12" s="53"/>
      <c r="DBI12" s="53"/>
      <c r="DBJ12" s="53"/>
      <c r="DBK12" s="53"/>
      <c r="DBL12" s="53"/>
      <c r="DBM12" s="53"/>
      <c r="DBN12" s="53"/>
      <c r="DBO12" s="53"/>
      <c r="DBP12" s="53"/>
      <c r="DBQ12" s="53"/>
      <c r="DBR12" s="53"/>
      <c r="DBS12" s="53"/>
      <c r="DBT12" s="53"/>
      <c r="DBU12" s="53"/>
      <c r="DBV12" s="53"/>
      <c r="DBW12" s="53"/>
      <c r="DBX12" s="53"/>
      <c r="DBY12" s="53"/>
      <c r="DBZ12" s="53"/>
      <c r="DCA12" s="53"/>
      <c r="DCB12" s="53"/>
      <c r="DCC12" s="53"/>
      <c r="DCD12" s="53"/>
      <c r="DCE12" s="53"/>
      <c r="DCF12" s="53"/>
      <c r="DCG12" s="53"/>
      <c r="DCH12" s="53"/>
      <c r="DCI12" s="53"/>
      <c r="DCJ12" s="53"/>
      <c r="DCK12" s="53"/>
      <c r="DCL12" s="53"/>
      <c r="DCM12" s="53"/>
      <c r="DCN12" s="53"/>
      <c r="DCO12" s="53"/>
      <c r="DCP12" s="53"/>
      <c r="DCQ12" s="53"/>
      <c r="DCR12" s="53"/>
      <c r="DCS12" s="53"/>
      <c r="DCT12" s="53"/>
      <c r="DCU12" s="53"/>
      <c r="DCV12" s="53"/>
      <c r="DCW12" s="53"/>
      <c r="DCX12" s="53"/>
      <c r="DCY12" s="53"/>
      <c r="DCZ12" s="53"/>
      <c r="DDA12" s="53"/>
      <c r="DDB12" s="53"/>
      <c r="DDC12" s="53"/>
      <c r="DDD12" s="53"/>
      <c r="DDE12" s="53"/>
      <c r="DDF12" s="53"/>
      <c r="DDG12" s="53"/>
      <c r="DDH12" s="53"/>
      <c r="DDI12" s="53"/>
      <c r="DDJ12" s="53"/>
      <c r="DDK12" s="53"/>
      <c r="DDL12" s="53"/>
      <c r="DDM12" s="53"/>
      <c r="DDN12" s="53"/>
      <c r="DDO12" s="53"/>
      <c r="DDP12" s="53"/>
      <c r="DDQ12" s="53"/>
      <c r="DDR12" s="53"/>
      <c r="DDS12" s="53"/>
      <c r="DDT12" s="53"/>
      <c r="DDU12" s="53"/>
      <c r="DDV12" s="53"/>
      <c r="DDW12" s="53"/>
      <c r="DDX12" s="53"/>
      <c r="DDY12" s="53"/>
      <c r="DDZ12" s="53"/>
      <c r="DEA12" s="53"/>
      <c r="DEB12" s="53"/>
      <c r="DEC12" s="53"/>
      <c r="DED12" s="53"/>
      <c r="DEE12" s="53"/>
      <c r="DEF12" s="53"/>
      <c r="DEG12" s="53"/>
      <c r="DEH12" s="53"/>
      <c r="DEI12" s="53"/>
      <c r="DEJ12" s="53"/>
      <c r="DEK12" s="53"/>
      <c r="DEL12" s="53"/>
      <c r="DEM12" s="53"/>
      <c r="DEN12" s="53"/>
      <c r="DEO12" s="53"/>
      <c r="DEP12" s="53"/>
      <c r="DEQ12" s="53"/>
      <c r="DER12" s="53"/>
      <c r="DES12" s="53"/>
      <c r="DET12" s="53"/>
      <c r="DEU12" s="53"/>
      <c r="DEV12" s="53"/>
      <c r="DEW12" s="53"/>
      <c r="DEX12" s="53"/>
      <c r="DEY12" s="53"/>
      <c r="DEZ12" s="53"/>
      <c r="DFA12" s="53"/>
      <c r="DFB12" s="53"/>
      <c r="DFC12" s="53"/>
      <c r="DFD12" s="53"/>
      <c r="DFE12" s="53"/>
      <c r="DFF12" s="53"/>
      <c r="DFG12" s="53"/>
      <c r="DFH12" s="53"/>
      <c r="DFI12" s="53"/>
      <c r="DFJ12" s="53"/>
      <c r="DFK12" s="53"/>
      <c r="DFL12" s="53"/>
      <c r="DFM12" s="53"/>
      <c r="DFN12" s="53"/>
      <c r="DFO12" s="53"/>
      <c r="DFP12" s="53"/>
      <c r="DFQ12" s="53"/>
      <c r="DFR12" s="53"/>
      <c r="DFS12" s="53"/>
      <c r="DFT12" s="53"/>
      <c r="DFU12" s="53"/>
      <c r="DFV12" s="53"/>
      <c r="DFW12" s="53"/>
      <c r="DFX12" s="53"/>
      <c r="DFY12" s="53"/>
      <c r="DFZ12" s="53"/>
      <c r="DGA12" s="53"/>
      <c r="DGB12" s="53"/>
      <c r="DGC12" s="53"/>
      <c r="DGD12" s="53"/>
      <c r="DGE12" s="53"/>
      <c r="DGF12" s="53"/>
      <c r="DGG12" s="53"/>
      <c r="DGH12" s="53"/>
      <c r="DGI12" s="53"/>
      <c r="DGJ12" s="53"/>
      <c r="DGK12" s="53"/>
      <c r="DGL12" s="53"/>
      <c r="DGM12" s="53"/>
      <c r="DGN12" s="53"/>
      <c r="DGO12" s="53"/>
      <c r="DGP12" s="53"/>
      <c r="DGQ12" s="53"/>
      <c r="DGR12" s="53"/>
      <c r="DGS12" s="53"/>
      <c r="DGT12" s="53"/>
      <c r="DGU12" s="53"/>
      <c r="DGV12" s="53"/>
      <c r="DGW12" s="53"/>
      <c r="DGX12" s="53"/>
      <c r="DGY12" s="53"/>
      <c r="DGZ12" s="53"/>
      <c r="DHA12" s="53"/>
      <c r="DHB12" s="53"/>
      <c r="DHC12" s="53"/>
      <c r="DHD12" s="53"/>
      <c r="DHE12" s="53"/>
      <c r="DHF12" s="53"/>
      <c r="DHG12" s="53"/>
      <c r="DHH12" s="53"/>
      <c r="DHI12" s="53"/>
      <c r="DHJ12" s="53"/>
      <c r="DHK12" s="53"/>
      <c r="DHL12" s="53"/>
      <c r="DHM12" s="53"/>
      <c r="DHN12" s="53"/>
      <c r="DHO12" s="53"/>
      <c r="DHP12" s="53"/>
      <c r="DHQ12" s="53"/>
      <c r="DHR12" s="53"/>
      <c r="DHS12" s="53"/>
      <c r="DHT12" s="53"/>
      <c r="DHU12" s="53"/>
      <c r="DHV12" s="53"/>
      <c r="DHW12" s="53"/>
      <c r="DHX12" s="53"/>
      <c r="DHY12" s="53"/>
      <c r="DHZ12" s="53"/>
      <c r="DIA12" s="53"/>
      <c r="DIB12" s="53"/>
      <c r="DIC12" s="53"/>
      <c r="DID12" s="53"/>
      <c r="DIE12" s="53"/>
      <c r="DIF12" s="53"/>
      <c r="DIG12" s="53"/>
      <c r="DIH12" s="53"/>
      <c r="DII12" s="53"/>
      <c r="DIJ12" s="53"/>
      <c r="DIK12" s="53"/>
      <c r="DIL12" s="53"/>
      <c r="DIM12" s="53"/>
      <c r="DIN12" s="53"/>
      <c r="DIO12" s="53"/>
      <c r="DIP12" s="53"/>
      <c r="DIQ12" s="53"/>
      <c r="DIR12" s="53"/>
      <c r="DIS12" s="53"/>
      <c r="DIT12" s="53"/>
      <c r="DIU12" s="53"/>
      <c r="DIV12" s="53"/>
      <c r="DIW12" s="53"/>
      <c r="DIX12" s="53"/>
      <c r="DIY12" s="53"/>
      <c r="DIZ12" s="53"/>
      <c r="DJA12" s="53"/>
      <c r="DJB12" s="53"/>
      <c r="DJC12" s="53"/>
      <c r="DJD12" s="53"/>
      <c r="DJE12" s="53"/>
      <c r="DJF12" s="53"/>
      <c r="DJG12" s="53"/>
      <c r="DJH12" s="53"/>
      <c r="DJI12" s="53"/>
      <c r="DJJ12" s="53"/>
      <c r="DJK12" s="53"/>
      <c r="DJL12" s="53"/>
      <c r="DJM12" s="53"/>
      <c r="DJN12" s="53"/>
      <c r="DJO12" s="53"/>
      <c r="DJP12" s="53"/>
      <c r="DJQ12" s="53"/>
      <c r="DJR12" s="53"/>
      <c r="DJS12" s="53"/>
      <c r="DJT12" s="53"/>
      <c r="DJU12" s="53"/>
      <c r="DJV12" s="53"/>
      <c r="DJW12" s="53"/>
      <c r="DJX12" s="53"/>
      <c r="DJY12" s="53"/>
      <c r="DJZ12" s="53"/>
      <c r="DKA12" s="53"/>
      <c r="DKB12" s="53"/>
      <c r="DKC12" s="53"/>
      <c r="DKD12" s="53"/>
      <c r="DKE12" s="53"/>
      <c r="DKF12" s="53"/>
      <c r="DKG12" s="53"/>
      <c r="DKH12" s="53"/>
      <c r="DKI12" s="53"/>
      <c r="DKJ12" s="53"/>
      <c r="DKK12" s="53"/>
      <c r="DKL12" s="53"/>
      <c r="DKM12" s="53"/>
      <c r="DKN12" s="53"/>
      <c r="DKO12" s="53"/>
      <c r="DKP12" s="53"/>
      <c r="DKQ12" s="53"/>
      <c r="DKR12" s="53"/>
      <c r="DKS12" s="53"/>
      <c r="DKT12" s="53"/>
      <c r="DKU12" s="53"/>
      <c r="DKV12" s="53"/>
      <c r="DKW12" s="53"/>
      <c r="DKX12" s="53"/>
      <c r="DKY12" s="53"/>
      <c r="DKZ12" s="53"/>
      <c r="DLA12" s="53"/>
      <c r="DLB12" s="53"/>
      <c r="DLC12" s="53"/>
      <c r="DLD12" s="53"/>
      <c r="DLE12" s="53"/>
      <c r="DLF12" s="53"/>
      <c r="DLG12" s="53"/>
      <c r="DLH12" s="53"/>
      <c r="DLI12" s="53"/>
      <c r="DLJ12" s="53"/>
      <c r="DLK12" s="53"/>
      <c r="DLL12" s="53"/>
      <c r="DLM12" s="53"/>
      <c r="DLN12" s="53"/>
      <c r="DLO12" s="53"/>
      <c r="DLP12" s="53"/>
      <c r="DLQ12" s="53"/>
      <c r="DLR12" s="53"/>
      <c r="DLS12" s="53"/>
      <c r="DLT12" s="53"/>
      <c r="DLU12" s="53"/>
      <c r="DLV12" s="53"/>
      <c r="DLW12" s="53"/>
      <c r="DLX12" s="53"/>
      <c r="DLY12" s="53"/>
      <c r="DLZ12" s="53"/>
      <c r="DMA12" s="53"/>
      <c r="DMB12" s="53"/>
      <c r="DMC12" s="53"/>
      <c r="DMD12" s="53"/>
      <c r="DME12" s="53"/>
      <c r="DMF12" s="53"/>
      <c r="DMG12" s="53"/>
      <c r="DMH12" s="53"/>
      <c r="DMI12" s="53"/>
      <c r="DMJ12" s="53"/>
      <c r="DMK12" s="53"/>
      <c r="DML12" s="53"/>
      <c r="DMM12" s="53"/>
      <c r="DMN12" s="53"/>
      <c r="DMO12" s="53"/>
      <c r="DMP12" s="53"/>
      <c r="DMQ12" s="53"/>
      <c r="DMR12" s="53"/>
      <c r="DMS12" s="53"/>
      <c r="DMT12" s="53"/>
      <c r="DMU12" s="53"/>
      <c r="DMV12" s="53"/>
      <c r="DMW12" s="53"/>
      <c r="DMX12" s="53"/>
      <c r="DMY12" s="53"/>
      <c r="DMZ12" s="53"/>
      <c r="DNA12" s="53"/>
      <c r="DNB12" s="53"/>
      <c r="DNC12" s="53"/>
      <c r="DND12" s="53"/>
      <c r="DNE12" s="53"/>
      <c r="DNF12" s="53"/>
      <c r="DNG12" s="53"/>
      <c r="DNH12" s="53"/>
      <c r="DNI12" s="53"/>
      <c r="DNJ12" s="53"/>
      <c r="DNK12" s="53"/>
      <c r="DNL12" s="53"/>
      <c r="DNM12" s="53"/>
      <c r="DNN12" s="53"/>
      <c r="DNO12" s="53"/>
      <c r="DNP12" s="53"/>
      <c r="DNQ12" s="53"/>
      <c r="DNR12" s="53"/>
      <c r="DNS12" s="53"/>
      <c r="DNT12" s="53"/>
      <c r="DNU12" s="53"/>
      <c r="DNV12" s="53"/>
      <c r="DNW12" s="53"/>
      <c r="DNX12" s="53"/>
      <c r="DNY12" s="53"/>
      <c r="DNZ12" s="53"/>
      <c r="DOA12" s="53"/>
      <c r="DOB12" s="53"/>
      <c r="DOC12" s="53"/>
      <c r="DOD12" s="53"/>
      <c r="DOE12" s="53"/>
      <c r="DOF12" s="53"/>
      <c r="DOG12" s="53"/>
      <c r="DOH12" s="53"/>
      <c r="DOI12" s="53"/>
      <c r="DOJ12" s="53"/>
      <c r="DOK12" s="53"/>
      <c r="DOL12" s="53"/>
      <c r="DOM12" s="53"/>
      <c r="DON12" s="53"/>
      <c r="DOO12" s="53"/>
      <c r="DOP12" s="53"/>
      <c r="DOQ12" s="53"/>
      <c r="DOR12" s="53"/>
      <c r="DOS12" s="53"/>
      <c r="DOT12" s="53"/>
      <c r="DOU12" s="53"/>
      <c r="DOV12" s="53"/>
      <c r="DOW12" s="53"/>
      <c r="DOX12" s="53"/>
      <c r="DOY12" s="53"/>
      <c r="DOZ12" s="53"/>
      <c r="DPA12" s="53"/>
      <c r="DPB12" s="53"/>
      <c r="DPC12" s="53"/>
      <c r="DPD12" s="53"/>
      <c r="DPE12" s="53"/>
      <c r="DPF12" s="53"/>
      <c r="DPG12" s="53"/>
      <c r="DPH12" s="53"/>
      <c r="DPI12" s="53"/>
      <c r="DPJ12" s="53"/>
      <c r="DPK12" s="53"/>
      <c r="DPL12" s="53"/>
      <c r="DPM12" s="53"/>
      <c r="DPN12" s="53"/>
      <c r="DPO12" s="53"/>
      <c r="DPP12" s="53"/>
      <c r="DPQ12" s="53"/>
      <c r="DPR12" s="53"/>
      <c r="DPS12" s="53"/>
      <c r="DPT12" s="53"/>
      <c r="DPU12" s="53"/>
      <c r="DPV12" s="53"/>
      <c r="DPW12" s="53"/>
      <c r="DPX12" s="53"/>
      <c r="DPY12" s="53"/>
      <c r="DPZ12" s="53"/>
      <c r="DQA12" s="53"/>
      <c r="DQB12" s="53"/>
      <c r="DQC12" s="53"/>
      <c r="DQD12" s="53"/>
      <c r="DQE12" s="53"/>
      <c r="DQF12" s="53"/>
      <c r="DQG12" s="53"/>
      <c r="DQH12" s="53"/>
      <c r="DQI12" s="53"/>
      <c r="DQJ12" s="53"/>
      <c r="DQK12" s="53"/>
      <c r="DQL12" s="53"/>
      <c r="DQM12" s="53"/>
      <c r="DQN12" s="53"/>
      <c r="DQO12" s="53"/>
      <c r="DQP12" s="53"/>
      <c r="DQQ12" s="53"/>
      <c r="DQR12" s="53"/>
      <c r="DQS12" s="53"/>
      <c r="DQT12" s="53"/>
      <c r="DQU12" s="53"/>
      <c r="DQV12" s="53"/>
      <c r="DQW12" s="53"/>
      <c r="DQX12" s="53"/>
      <c r="DQY12" s="53"/>
      <c r="DQZ12" s="53"/>
      <c r="DRA12" s="53"/>
      <c r="DRB12" s="53"/>
      <c r="DRC12" s="53"/>
      <c r="DRD12" s="53"/>
      <c r="DRE12" s="53"/>
      <c r="DRF12" s="53"/>
      <c r="DRG12" s="53"/>
      <c r="DRH12" s="53"/>
      <c r="DRI12" s="53"/>
      <c r="DRJ12" s="53"/>
      <c r="DRK12" s="53"/>
      <c r="DRL12" s="53"/>
      <c r="DRM12" s="53"/>
      <c r="DRN12" s="53"/>
      <c r="DRO12" s="53"/>
      <c r="DRP12" s="53"/>
      <c r="DRQ12" s="53"/>
      <c r="DRR12" s="53"/>
      <c r="DRS12" s="53"/>
      <c r="DRT12" s="53"/>
      <c r="DRU12" s="53"/>
      <c r="DRV12" s="53"/>
      <c r="DRW12" s="53"/>
      <c r="DRX12" s="53"/>
      <c r="DRY12" s="53"/>
      <c r="DRZ12" s="53"/>
      <c r="DSA12" s="53"/>
      <c r="DSB12" s="53"/>
      <c r="DSC12" s="53"/>
      <c r="DSD12" s="53"/>
      <c r="DSE12" s="53"/>
      <c r="DSF12" s="53"/>
      <c r="DSG12" s="53"/>
      <c r="DSH12" s="53"/>
      <c r="DSI12" s="53"/>
      <c r="DSJ12" s="53"/>
      <c r="DSK12" s="53"/>
      <c r="DSL12" s="53"/>
      <c r="DSM12" s="53"/>
      <c r="DSN12" s="53"/>
      <c r="DSO12" s="53"/>
      <c r="DSP12" s="53"/>
      <c r="DSQ12" s="53"/>
      <c r="DSR12" s="53"/>
      <c r="DSS12" s="53"/>
      <c r="DST12" s="53"/>
      <c r="DSU12" s="53"/>
      <c r="DSV12" s="53"/>
      <c r="DSW12" s="53"/>
      <c r="DSX12" s="53"/>
      <c r="DSY12" s="53"/>
      <c r="DSZ12" s="53"/>
      <c r="DTA12" s="53"/>
      <c r="DTB12" s="53"/>
      <c r="DTC12" s="53"/>
      <c r="DTD12" s="53"/>
      <c r="DTE12" s="53"/>
      <c r="DTF12" s="53"/>
      <c r="DTG12" s="53"/>
      <c r="DTH12" s="53"/>
      <c r="DTI12" s="53"/>
      <c r="DTJ12" s="53"/>
      <c r="DTK12" s="53"/>
      <c r="DTL12" s="53"/>
      <c r="DTM12" s="53"/>
      <c r="DTN12" s="53"/>
      <c r="DTO12" s="53"/>
      <c r="DTP12" s="53"/>
      <c r="DTQ12" s="53"/>
      <c r="DTR12" s="53"/>
      <c r="DTS12" s="53"/>
      <c r="DTT12" s="53"/>
      <c r="DTU12" s="53"/>
      <c r="DTV12" s="53"/>
      <c r="DTW12" s="53"/>
      <c r="DTX12" s="53"/>
      <c r="DTY12" s="53"/>
      <c r="DTZ12" s="53"/>
      <c r="DUA12" s="53"/>
      <c r="DUB12" s="53"/>
      <c r="DUC12" s="53"/>
      <c r="DUD12" s="53"/>
      <c r="DUE12" s="53"/>
      <c r="DUF12" s="53"/>
      <c r="DUG12" s="53"/>
      <c r="DUH12" s="53"/>
      <c r="DUI12" s="53"/>
      <c r="DUJ12" s="53"/>
      <c r="DUK12" s="53"/>
      <c r="DUL12" s="53"/>
      <c r="DUM12" s="53"/>
      <c r="DUN12" s="53"/>
      <c r="DUO12" s="53"/>
      <c r="DUP12" s="53"/>
      <c r="DUQ12" s="53"/>
      <c r="DUR12" s="53"/>
      <c r="DUS12" s="53"/>
      <c r="DUT12" s="53"/>
      <c r="DUU12" s="53"/>
      <c r="DUV12" s="53"/>
      <c r="DUW12" s="53"/>
      <c r="DUX12" s="53"/>
      <c r="DUY12" s="53"/>
      <c r="DUZ12" s="53"/>
      <c r="DVA12" s="53"/>
      <c r="DVB12" s="53"/>
      <c r="DVC12" s="53"/>
      <c r="DVD12" s="53"/>
      <c r="DVE12" s="53"/>
      <c r="DVF12" s="53"/>
      <c r="DVG12" s="53"/>
      <c r="DVH12" s="53"/>
      <c r="DVI12" s="53"/>
      <c r="DVJ12" s="53"/>
      <c r="DVK12" s="53"/>
      <c r="DVL12" s="53"/>
      <c r="DVM12" s="53"/>
      <c r="DVN12" s="53"/>
      <c r="DVO12" s="53"/>
      <c r="DVP12" s="53"/>
      <c r="DVQ12" s="53"/>
      <c r="DVR12" s="53"/>
      <c r="DVS12" s="53"/>
      <c r="DVT12" s="53"/>
      <c r="DVU12" s="53"/>
      <c r="DVV12" s="53"/>
      <c r="DVW12" s="53"/>
      <c r="DVX12" s="53"/>
      <c r="DVY12" s="53"/>
      <c r="DVZ12" s="53"/>
      <c r="DWA12" s="53"/>
      <c r="DWB12" s="53"/>
      <c r="DWC12" s="53"/>
      <c r="DWD12" s="53"/>
      <c r="DWE12" s="53"/>
      <c r="DWF12" s="53"/>
      <c r="DWG12" s="53"/>
      <c r="DWH12" s="53"/>
      <c r="DWI12" s="53"/>
      <c r="DWJ12" s="53"/>
      <c r="DWK12" s="53"/>
      <c r="DWL12" s="53"/>
      <c r="DWM12" s="53"/>
      <c r="DWN12" s="53"/>
      <c r="DWO12" s="53"/>
      <c r="DWP12" s="53"/>
      <c r="DWQ12" s="53"/>
      <c r="DWR12" s="53"/>
      <c r="DWS12" s="53"/>
      <c r="DWT12" s="53"/>
      <c r="DWU12" s="53"/>
      <c r="DWV12" s="53"/>
      <c r="DWW12" s="53"/>
      <c r="DWX12" s="53"/>
      <c r="DWY12" s="53"/>
      <c r="DWZ12" s="53"/>
      <c r="DXA12" s="53"/>
      <c r="DXB12" s="53"/>
      <c r="DXC12" s="53"/>
      <c r="DXD12" s="53"/>
      <c r="DXE12" s="53"/>
      <c r="DXF12" s="53"/>
      <c r="DXG12" s="53"/>
      <c r="DXH12" s="53"/>
      <c r="DXI12" s="53"/>
      <c r="DXJ12" s="53"/>
      <c r="DXK12" s="53"/>
      <c r="DXL12" s="53"/>
      <c r="DXM12" s="53"/>
      <c r="DXN12" s="53"/>
      <c r="DXO12" s="53"/>
      <c r="DXP12" s="53"/>
      <c r="DXQ12" s="53"/>
      <c r="DXR12" s="53"/>
      <c r="DXS12" s="53"/>
      <c r="DXT12" s="53"/>
      <c r="DXU12" s="53"/>
      <c r="DXV12" s="53"/>
      <c r="DXW12" s="53"/>
      <c r="DXX12" s="53"/>
      <c r="DXY12" s="53"/>
      <c r="DXZ12" s="53"/>
      <c r="DYA12" s="53"/>
      <c r="DYB12" s="53"/>
      <c r="DYC12" s="53"/>
      <c r="DYD12" s="53"/>
      <c r="DYE12" s="53"/>
      <c r="DYF12" s="53"/>
      <c r="DYG12" s="53"/>
      <c r="DYH12" s="53"/>
      <c r="DYI12" s="53"/>
      <c r="DYJ12" s="53"/>
      <c r="DYK12" s="53"/>
      <c r="DYL12" s="53"/>
      <c r="DYM12" s="53"/>
      <c r="DYN12" s="53"/>
      <c r="DYO12" s="53"/>
      <c r="DYP12" s="53"/>
      <c r="DYQ12" s="53"/>
      <c r="DYR12" s="53"/>
      <c r="DYS12" s="53"/>
      <c r="DYT12" s="53"/>
      <c r="DYU12" s="53"/>
      <c r="DYV12" s="53"/>
      <c r="DYW12" s="53"/>
      <c r="DYX12" s="53"/>
      <c r="DYY12" s="53"/>
      <c r="DYZ12" s="53"/>
      <c r="DZA12" s="53"/>
      <c r="DZB12" s="53"/>
      <c r="DZC12" s="53"/>
      <c r="DZD12" s="53"/>
      <c r="DZE12" s="53"/>
      <c r="DZF12" s="53"/>
      <c r="DZG12" s="53"/>
      <c r="DZH12" s="53"/>
      <c r="DZI12" s="53"/>
      <c r="DZJ12" s="53"/>
      <c r="DZK12" s="53"/>
      <c r="DZL12" s="53"/>
      <c r="DZM12" s="53"/>
      <c r="DZN12" s="53"/>
      <c r="DZO12" s="53"/>
      <c r="DZP12" s="53"/>
      <c r="DZQ12" s="53"/>
      <c r="DZR12" s="53"/>
      <c r="DZS12" s="53"/>
      <c r="DZT12" s="53"/>
      <c r="DZU12" s="53"/>
      <c r="DZV12" s="53"/>
      <c r="DZW12" s="53"/>
      <c r="DZX12" s="53"/>
      <c r="DZY12" s="53"/>
      <c r="DZZ12" s="53"/>
      <c r="EAA12" s="53"/>
      <c r="EAB12" s="53"/>
      <c r="EAC12" s="53"/>
      <c r="EAD12" s="53"/>
      <c r="EAE12" s="53"/>
      <c r="EAF12" s="53"/>
      <c r="EAG12" s="53"/>
      <c r="EAH12" s="53"/>
      <c r="EAI12" s="53"/>
      <c r="EAJ12" s="53"/>
      <c r="EAK12" s="53"/>
      <c r="EAL12" s="53"/>
      <c r="EAM12" s="53"/>
      <c r="EAN12" s="53"/>
      <c r="EAO12" s="53"/>
      <c r="EAP12" s="53"/>
      <c r="EAQ12" s="53"/>
      <c r="EAR12" s="53"/>
      <c r="EAS12" s="53"/>
      <c r="EAT12" s="53"/>
      <c r="EAU12" s="53"/>
      <c r="EAV12" s="53"/>
      <c r="EAW12" s="53"/>
      <c r="EAX12" s="53"/>
      <c r="EAY12" s="53"/>
      <c r="EAZ12" s="53"/>
      <c r="EBA12" s="53"/>
      <c r="EBB12" s="53"/>
      <c r="EBC12" s="53"/>
      <c r="EBD12" s="53"/>
      <c r="EBE12" s="53"/>
      <c r="EBF12" s="53"/>
      <c r="EBG12" s="53"/>
      <c r="EBH12" s="53"/>
      <c r="EBI12" s="53"/>
      <c r="EBJ12" s="53"/>
      <c r="EBK12" s="53"/>
      <c r="EBL12" s="53"/>
      <c r="EBM12" s="53"/>
      <c r="EBN12" s="53"/>
      <c r="EBO12" s="53"/>
      <c r="EBP12" s="53"/>
      <c r="EBQ12" s="53"/>
      <c r="EBR12" s="53"/>
      <c r="EBS12" s="53"/>
      <c r="EBT12" s="53"/>
      <c r="EBU12" s="53"/>
      <c r="EBV12" s="53"/>
      <c r="EBW12" s="53"/>
      <c r="EBX12" s="53"/>
      <c r="EBY12" s="53"/>
      <c r="EBZ12" s="53"/>
      <c r="ECA12" s="53"/>
      <c r="ECB12" s="53"/>
      <c r="ECC12" s="53"/>
      <c r="ECD12" s="53"/>
      <c r="ECE12" s="53"/>
      <c r="ECF12" s="53"/>
      <c r="ECG12" s="53"/>
      <c r="ECH12" s="53"/>
      <c r="ECI12" s="53"/>
      <c r="ECJ12" s="53"/>
      <c r="ECK12" s="53"/>
      <c r="ECL12" s="53"/>
      <c r="ECM12" s="53"/>
      <c r="ECN12" s="53"/>
      <c r="ECO12" s="53"/>
      <c r="ECP12" s="53"/>
      <c r="ECQ12" s="53"/>
      <c r="ECR12" s="53"/>
      <c r="ECS12" s="53"/>
      <c r="ECT12" s="53"/>
      <c r="ECU12" s="53"/>
      <c r="ECV12" s="53"/>
      <c r="ECW12" s="53"/>
      <c r="ECX12" s="53"/>
      <c r="ECY12" s="53"/>
      <c r="ECZ12" s="53"/>
      <c r="EDA12" s="53"/>
      <c r="EDB12" s="53"/>
      <c r="EDC12" s="53"/>
      <c r="EDD12" s="53"/>
      <c r="EDE12" s="53"/>
      <c r="EDF12" s="53"/>
      <c r="EDG12" s="53"/>
      <c r="EDH12" s="53"/>
      <c r="EDI12" s="53"/>
      <c r="EDJ12" s="53"/>
      <c r="EDK12" s="53"/>
      <c r="EDL12" s="53"/>
      <c r="EDM12" s="53"/>
      <c r="EDN12" s="53"/>
      <c r="EDO12" s="53"/>
      <c r="EDP12" s="53"/>
      <c r="EDQ12" s="53"/>
      <c r="EDR12" s="53"/>
      <c r="EDS12" s="53"/>
      <c r="EDT12" s="53"/>
      <c r="EDU12" s="53"/>
      <c r="EDV12" s="53"/>
      <c r="EDW12" s="53"/>
      <c r="EDX12" s="53"/>
      <c r="EDY12" s="53"/>
      <c r="EDZ12" s="53"/>
      <c r="EEA12" s="53"/>
      <c r="EEB12" s="53"/>
      <c r="EEC12" s="53"/>
      <c r="EED12" s="53"/>
      <c r="EEE12" s="53"/>
      <c r="EEF12" s="53"/>
      <c r="EEG12" s="53"/>
      <c r="EEH12" s="53"/>
      <c r="EEI12" s="53"/>
      <c r="EEJ12" s="53"/>
      <c r="EEK12" s="53"/>
      <c r="EEL12" s="53"/>
      <c r="EEM12" s="53"/>
      <c r="EEN12" s="53"/>
      <c r="EEO12" s="53"/>
      <c r="EEP12" s="53"/>
      <c r="EEQ12" s="53"/>
      <c r="EER12" s="53"/>
      <c r="EES12" s="53"/>
      <c r="EET12" s="53"/>
      <c r="EEU12" s="53"/>
      <c r="EEV12" s="53"/>
      <c r="EEW12" s="53"/>
      <c r="EEX12" s="53"/>
      <c r="EEY12" s="53"/>
      <c r="EEZ12" s="53"/>
      <c r="EFA12" s="53"/>
      <c r="EFB12" s="53"/>
      <c r="EFC12" s="53"/>
      <c r="EFD12" s="53"/>
      <c r="EFE12" s="53"/>
      <c r="EFF12" s="53"/>
      <c r="EFG12" s="53"/>
      <c r="EFH12" s="53"/>
      <c r="EFI12" s="53"/>
      <c r="EFJ12" s="53"/>
      <c r="EFK12" s="53"/>
      <c r="EFL12" s="53"/>
      <c r="EFM12" s="53"/>
      <c r="EFN12" s="53"/>
      <c r="EFO12" s="53"/>
      <c r="EFP12" s="53"/>
      <c r="EFQ12" s="53"/>
      <c r="EFR12" s="53"/>
      <c r="EFS12" s="53"/>
      <c r="EFT12" s="53"/>
      <c r="EFU12" s="53"/>
      <c r="EFV12" s="53"/>
      <c r="EFW12" s="53"/>
      <c r="EFX12" s="53"/>
      <c r="EFY12" s="53"/>
      <c r="EFZ12" s="53"/>
      <c r="EGA12" s="53"/>
      <c r="EGB12" s="53"/>
      <c r="EGC12" s="53"/>
      <c r="EGD12" s="53"/>
      <c r="EGE12" s="53"/>
      <c r="EGF12" s="53"/>
      <c r="EGG12" s="53"/>
      <c r="EGH12" s="53"/>
      <c r="EGI12" s="53"/>
      <c r="EGJ12" s="53"/>
      <c r="EGK12" s="53"/>
      <c r="EGL12" s="53"/>
      <c r="EGM12" s="53"/>
      <c r="EGN12" s="53"/>
      <c r="EGO12" s="53"/>
      <c r="EGP12" s="53"/>
      <c r="EGQ12" s="53"/>
      <c r="EGR12" s="53"/>
      <c r="EGS12" s="53"/>
      <c r="EGT12" s="53"/>
      <c r="EGU12" s="53"/>
      <c r="EGV12" s="53"/>
      <c r="EGW12" s="53"/>
      <c r="EGX12" s="53"/>
      <c r="EGY12" s="53"/>
      <c r="EGZ12" s="53"/>
      <c r="EHA12" s="53"/>
      <c r="EHB12" s="53"/>
      <c r="EHC12" s="53"/>
      <c r="EHD12" s="53"/>
      <c r="EHE12" s="53"/>
      <c r="EHF12" s="53"/>
      <c r="EHG12" s="53"/>
      <c r="EHH12" s="53"/>
      <c r="EHI12" s="53"/>
      <c r="EHJ12" s="53"/>
      <c r="EHK12" s="53"/>
      <c r="EHL12" s="53"/>
      <c r="EHM12" s="53"/>
      <c r="EHN12" s="53"/>
      <c r="EHO12" s="53"/>
      <c r="EHP12" s="53"/>
      <c r="EHQ12" s="53"/>
      <c r="EHR12" s="53"/>
      <c r="EHS12" s="53"/>
      <c r="EHT12" s="53"/>
      <c r="EHU12" s="53"/>
      <c r="EHV12" s="53"/>
      <c r="EHW12" s="53"/>
      <c r="EHX12" s="53"/>
      <c r="EHY12" s="53"/>
      <c r="EHZ12" s="53"/>
      <c r="EIA12" s="53"/>
      <c r="EIB12" s="53"/>
      <c r="EIC12" s="53"/>
      <c r="EID12" s="53"/>
      <c r="EIE12" s="53"/>
      <c r="EIF12" s="53"/>
      <c r="EIG12" s="53"/>
      <c r="EIH12" s="53"/>
      <c r="EII12" s="53"/>
      <c r="EIJ12" s="53"/>
      <c r="EIK12" s="53"/>
      <c r="EIL12" s="53"/>
      <c r="EIM12" s="53"/>
      <c r="EIN12" s="53"/>
      <c r="EIO12" s="53"/>
      <c r="EIP12" s="53"/>
      <c r="EIQ12" s="53"/>
      <c r="EIR12" s="53"/>
      <c r="EIS12" s="53"/>
      <c r="EIT12" s="53"/>
      <c r="EIU12" s="53"/>
      <c r="EIV12" s="53"/>
      <c r="EIW12" s="53"/>
      <c r="EIX12" s="53"/>
      <c r="EIY12" s="53"/>
      <c r="EIZ12" s="53"/>
      <c r="EJA12" s="53"/>
      <c r="EJB12" s="53"/>
      <c r="EJC12" s="53"/>
      <c r="EJD12" s="53"/>
      <c r="EJE12" s="53"/>
      <c r="EJF12" s="53"/>
      <c r="EJG12" s="53"/>
      <c r="EJH12" s="53"/>
      <c r="EJI12" s="53"/>
      <c r="EJJ12" s="53"/>
      <c r="EJK12" s="53"/>
      <c r="EJL12" s="53"/>
      <c r="EJM12" s="53"/>
      <c r="EJN12" s="53"/>
      <c r="EJO12" s="53"/>
      <c r="EJP12" s="53"/>
      <c r="EJQ12" s="53"/>
      <c r="EJR12" s="53"/>
      <c r="EJS12" s="53"/>
      <c r="EJT12" s="53"/>
      <c r="EJU12" s="53"/>
      <c r="EJV12" s="53"/>
      <c r="EJW12" s="53"/>
      <c r="EJX12" s="53"/>
      <c r="EJY12" s="53"/>
      <c r="EJZ12" s="53"/>
      <c r="EKA12" s="53"/>
      <c r="EKB12" s="53"/>
      <c r="EKC12" s="53"/>
      <c r="EKD12" s="53"/>
      <c r="EKE12" s="53"/>
      <c r="EKF12" s="53"/>
      <c r="EKG12" s="53"/>
      <c r="EKH12" s="53"/>
      <c r="EKI12" s="53"/>
      <c r="EKJ12" s="53"/>
      <c r="EKK12" s="53"/>
      <c r="EKL12" s="53"/>
      <c r="EKM12" s="53"/>
      <c r="EKN12" s="53"/>
      <c r="EKO12" s="53"/>
      <c r="EKP12" s="53"/>
      <c r="EKQ12" s="53"/>
      <c r="EKR12" s="53"/>
      <c r="EKS12" s="53"/>
      <c r="EKT12" s="53"/>
      <c r="EKU12" s="53"/>
      <c r="EKV12" s="53"/>
      <c r="EKW12" s="53"/>
      <c r="EKX12" s="53"/>
      <c r="EKY12" s="53"/>
      <c r="EKZ12" s="53"/>
      <c r="ELA12" s="53"/>
      <c r="ELB12" s="53"/>
      <c r="ELC12" s="53"/>
      <c r="ELD12" s="53"/>
      <c r="ELE12" s="53"/>
      <c r="ELF12" s="53"/>
      <c r="ELG12" s="53"/>
      <c r="ELH12" s="53"/>
      <c r="ELI12" s="53"/>
      <c r="ELJ12" s="53"/>
      <c r="ELK12" s="53"/>
      <c r="ELL12" s="53"/>
      <c r="ELM12" s="53"/>
      <c r="ELN12" s="53"/>
      <c r="ELO12" s="53"/>
      <c r="ELP12" s="53"/>
      <c r="ELQ12" s="53"/>
      <c r="ELR12" s="53"/>
      <c r="ELS12" s="53"/>
      <c r="ELT12" s="53"/>
      <c r="ELU12" s="53"/>
      <c r="ELV12" s="53"/>
      <c r="ELW12" s="53"/>
      <c r="ELX12" s="53"/>
      <c r="ELY12" s="53"/>
      <c r="ELZ12" s="53"/>
      <c r="EMA12" s="53"/>
      <c r="EMB12" s="53"/>
      <c r="EMC12" s="53"/>
      <c r="EMD12" s="53"/>
      <c r="EME12" s="53"/>
      <c r="EMF12" s="53"/>
      <c r="EMG12" s="53"/>
      <c r="EMH12" s="53"/>
      <c r="EMI12" s="53"/>
      <c r="EMJ12" s="53"/>
      <c r="EMK12" s="53"/>
      <c r="EML12" s="53"/>
      <c r="EMM12" s="53"/>
      <c r="EMN12" s="53"/>
      <c r="EMO12" s="53"/>
      <c r="EMP12" s="53"/>
      <c r="EMQ12" s="53"/>
      <c r="EMR12" s="53"/>
      <c r="EMS12" s="53"/>
      <c r="EMT12" s="53"/>
      <c r="EMU12" s="53"/>
      <c r="EMV12" s="53"/>
      <c r="EMW12" s="53"/>
      <c r="EMX12" s="53"/>
      <c r="EMY12" s="53"/>
      <c r="EMZ12" s="53"/>
      <c r="ENA12" s="53"/>
      <c r="ENB12" s="53"/>
      <c r="ENC12" s="53"/>
      <c r="END12" s="53"/>
      <c r="ENE12" s="53"/>
      <c r="ENF12" s="53"/>
      <c r="ENG12" s="53"/>
      <c r="ENH12" s="53"/>
      <c r="ENI12" s="53"/>
      <c r="ENJ12" s="53"/>
      <c r="ENK12" s="53"/>
      <c r="ENL12" s="53"/>
      <c r="ENM12" s="53"/>
      <c r="ENN12" s="53"/>
      <c r="ENO12" s="53"/>
      <c r="ENP12" s="53"/>
      <c r="ENQ12" s="53"/>
      <c r="ENR12" s="53"/>
      <c r="ENS12" s="53"/>
      <c r="ENT12" s="53"/>
      <c r="ENU12" s="53"/>
      <c r="ENV12" s="53"/>
      <c r="ENW12" s="53"/>
      <c r="ENX12" s="53"/>
      <c r="ENY12" s="53"/>
      <c r="ENZ12" s="53"/>
      <c r="EOA12" s="53"/>
      <c r="EOB12" s="53"/>
      <c r="EOC12" s="53"/>
      <c r="EOD12" s="53"/>
      <c r="EOE12" s="53"/>
      <c r="EOF12" s="53"/>
      <c r="EOG12" s="53"/>
      <c r="EOH12" s="53"/>
      <c r="EOI12" s="53"/>
      <c r="EOJ12" s="53"/>
      <c r="EOK12" s="53"/>
      <c r="EOL12" s="53"/>
      <c r="EOM12" s="53"/>
      <c r="EON12" s="53"/>
      <c r="EOO12" s="53"/>
      <c r="EOP12" s="53"/>
      <c r="EOQ12" s="53"/>
      <c r="EOR12" s="53"/>
      <c r="EOS12" s="53"/>
      <c r="EOT12" s="53"/>
      <c r="EOU12" s="53"/>
      <c r="EOV12" s="53"/>
      <c r="EOW12" s="53"/>
      <c r="EOX12" s="53"/>
      <c r="EOY12" s="53"/>
      <c r="EOZ12" s="53"/>
      <c r="EPA12" s="53"/>
      <c r="EPB12" s="53"/>
      <c r="EPC12" s="53"/>
      <c r="EPD12" s="53"/>
      <c r="EPE12" s="53"/>
      <c r="EPF12" s="53"/>
      <c r="EPG12" s="53"/>
      <c r="EPH12" s="53"/>
      <c r="EPI12" s="53"/>
      <c r="EPJ12" s="53"/>
      <c r="EPK12" s="53"/>
      <c r="EPL12" s="53"/>
      <c r="EPM12" s="53"/>
      <c r="EPN12" s="53"/>
      <c r="EPO12" s="53"/>
      <c r="EPP12" s="53"/>
      <c r="EPQ12" s="53"/>
      <c r="EPR12" s="53"/>
      <c r="EPS12" s="53"/>
      <c r="EPT12" s="53"/>
      <c r="EPU12" s="53"/>
      <c r="EPV12" s="53"/>
      <c r="EPW12" s="53"/>
      <c r="EPX12" s="53"/>
      <c r="EPY12" s="53"/>
      <c r="EPZ12" s="53"/>
      <c r="EQA12" s="53"/>
      <c r="EQB12" s="53"/>
      <c r="EQC12" s="53"/>
      <c r="EQD12" s="53"/>
      <c r="EQE12" s="53"/>
      <c r="EQF12" s="53"/>
      <c r="EQG12" s="53"/>
      <c r="EQH12" s="53"/>
      <c r="EQI12" s="53"/>
      <c r="EQJ12" s="53"/>
      <c r="EQK12" s="53"/>
      <c r="EQL12" s="53"/>
      <c r="EQM12" s="53"/>
      <c r="EQN12" s="53"/>
      <c r="EQO12" s="53"/>
      <c r="EQP12" s="53"/>
      <c r="EQQ12" s="53"/>
      <c r="EQR12" s="53"/>
      <c r="EQS12" s="53"/>
      <c r="EQT12" s="53"/>
      <c r="EQU12" s="53"/>
      <c r="EQV12" s="53"/>
      <c r="EQW12" s="53"/>
      <c r="EQX12" s="53"/>
      <c r="EQY12" s="53"/>
      <c r="EQZ12" s="53"/>
      <c r="ERA12" s="53"/>
      <c r="ERB12" s="53"/>
      <c r="ERC12" s="53"/>
      <c r="ERD12" s="53"/>
      <c r="ERE12" s="53"/>
      <c r="ERF12" s="53"/>
      <c r="ERG12" s="53"/>
      <c r="ERH12" s="53"/>
      <c r="ERI12" s="53"/>
      <c r="ERJ12" s="53"/>
      <c r="ERK12" s="53"/>
      <c r="ERL12" s="53"/>
      <c r="ERM12" s="53"/>
      <c r="ERN12" s="53"/>
      <c r="ERO12" s="53"/>
      <c r="ERP12" s="53"/>
      <c r="ERQ12" s="53"/>
      <c r="ERR12" s="53"/>
      <c r="ERS12" s="53"/>
      <c r="ERT12" s="53"/>
      <c r="ERU12" s="53"/>
      <c r="ERV12" s="53"/>
      <c r="ERW12" s="53"/>
      <c r="ERX12" s="53"/>
      <c r="ERY12" s="53"/>
      <c r="ERZ12" s="53"/>
      <c r="ESA12" s="53"/>
      <c r="ESB12" s="53"/>
      <c r="ESC12" s="53"/>
      <c r="ESD12" s="53"/>
      <c r="ESE12" s="53"/>
      <c r="ESF12" s="53"/>
      <c r="ESG12" s="53"/>
      <c r="ESH12" s="53"/>
      <c r="ESI12" s="53"/>
      <c r="ESJ12" s="53"/>
      <c r="ESK12" s="53"/>
      <c r="ESL12" s="53"/>
      <c r="ESM12" s="53"/>
      <c r="ESN12" s="53"/>
      <c r="ESO12" s="53"/>
      <c r="ESP12" s="53"/>
      <c r="ESQ12" s="53"/>
      <c r="ESR12" s="53"/>
      <c r="ESS12" s="53"/>
      <c r="EST12" s="53"/>
      <c r="ESU12" s="53"/>
      <c r="ESV12" s="53"/>
      <c r="ESW12" s="53"/>
      <c r="ESX12" s="53"/>
      <c r="ESY12" s="53"/>
      <c r="ESZ12" s="53"/>
      <c r="ETA12" s="53"/>
      <c r="ETB12" s="53"/>
      <c r="ETC12" s="53"/>
      <c r="ETD12" s="53"/>
      <c r="ETE12" s="53"/>
      <c r="ETF12" s="53"/>
      <c r="ETG12" s="53"/>
      <c r="ETH12" s="53"/>
      <c r="ETI12" s="53"/>
      <c r="ETJ12" s="53"/>
      <c r="ETK12" s="53"/>
      <c r="ETL12" s="53"/>
      <c r="ETM12" s="53"/>
      <c r="ETN12" s="53"/>
      <c r="ETO12" s="53"/>
      <c r="ETP12" s="53"/>
      <c r="ETQ12" s="53"/>
      <c r="ETR12" s="53"/>
      <c r="ETS12" s="53"/>
      <c r="ETT12" s="53"/>
      <c r="ETU12" s="53"/>
      <c r="ETV12" s="53"/>
      <c r="ETW12" s="53"/>
      <c r="ETX12" s="53"/>
      <c r="ETY12" s="53"/>
      <c r="ETZ12" s="53"/>
      <c r="EUA12" s="53"/>
      <c r="EUB12" s="53"/>
      <c r="EUC12" s="53"/>
      <c r="EUD12" s="53"/>
      <c r="EUE12" s="53"/>
      <c r="EUF12" s="53"/>
      <c r="EUG12" s="53"/>
      <c r="EUH12" s="53"/>
      <c r="EUI12" s="53"/>
      <c r="EUJ12" s="53"/>
      <c r="EUK12" s="53"/>
      <c r="EUL12" s="53"/>
      <c r="EUM12" s="53"/>
      <c r="EUN12" s="53"/>
      <c r="EUO12" s="53"/>
      <c r="EUP12" s="53"/>
      <c r="EUQ12" s="53"/>
      <c r="EUR12" s="53"/>
      <c r="EUS12" s="53"/>
      <c r="EUT12" s="53"/>
      <c r="EUU12" s="53"/>
      <c r="EUV12" s="53"/>
      <c r="EUW12" s="53"/>
      <c r="EUX12" s="53"/>
      <c r="EUY12" s="53"/>
      <c r="EUZ12" s="53"/>
      <c r="EVA12" s="53"/>
      <c r="EVB12" s="53"/>
      <c r="EVC12" s="53"/>
      <c r="EVD12" s="53"/>
      <c r="EVE12" s="53"/>
      <c r="EVF12" s="53"/>
      <c r="EVG12" s="53"/>
      <c r="EVH12" s="53"/>
      <c r="EVI12" s="53"/>
      <c r="EVJ12" s="53"/>
      <c r="EVK12" s="53"/>
      <c r="EVL12" s="53"/>
      <c r="EVM12" s="53"/>
      <c r="EVN12" s="53"/>
      <c r="EVO12" s="53"/>
      <c r="EVP12" s="53"/>
      <c r="EVQ12" s="53"/>
      <c r="EVR12" s="53"/>
      <c r="EVS12" s="53"/>
      <c r="EVT12" s="53"/>
      <c r="EVU12" s="53"/>
      <c r="EVV12" s="53"/>
      <c r="EVW12" s="53"/>
      <c r="EVX12" s="53"/>
      <c r="EVY12" s="53"/>
      <c r="EVZ12" s="53"/>
      <c r="EWA12" s="53"/>
      <c r="EWB12" s="53"/>
      <c r="EWC12" s="53"/>
      <c r="EWD12" s="53"/>
      <c r="EWE12" s="53"/>
      <c r="EWF12" s="53"/>
      <c r="EWG12" s="53"/>
      <c r="EWH12" s="53"/>
      <c r="EWI12" s="53"/>
      <c r="EWJ12" s="53"/>
      <c r="EWK12" s="53"/>
      <c r="EWL12" s="53"/>
      <c r="EWM12" s="53"/>
      <c r="EWN12" s="53"/>
      <c r="EWO12" s="53"/>
      <c r="EWP12" s="53"/>
      <c r="EWQ12" s="53"/>
      <c r="EWR12" s="53"/>
      <c r="EWS12" s="53"/>
      <c r="EWT12" s="53"/>
      <c r="EWU12" s="53"/>
      <c r="EWV12" s="53"/>
      <c r="EWW12" s="53"/>
      <c r="EWX12" s="53"/>
      <c r="EWY12" s="53"/>
      <c r="EWZ12" s="53"/>
      <c r="EXA12" s="53"/>
      <c r="EXB12" s="53"/>
      <c r="EXC12" s="53"/>
      <c r="EXD12" s="53"/>
      <c r="EXE12" s="53"/>
      <c r="EXF12" s="53"/>
      <c r="EXG12" s="53"/>
      <c r="EXH12" s="53"/>
      <c r="EXI12" s="53"/>
      <c r="EXJ12" s="53"/>
      <c r="EXK12" s="53"/>
      <c r="EXL12" s="53"/>
      <c r="EXM12" s="53"/>
      <c r="EXN12" s="53"/>
      <c r="EXO12" s="53"/>
      <c r="EXP12" s="53"/>
      <c r="EXQ12" s="53"/>
      <c r="EXR12" s="53"/>
      <c r="EXS12" s="53"/>
      <c r="EXT12" s="53"/>
      <c r="EXU12" s="53"/>
      <c r="EXV12" s="53"/>
      <c r="EXW12" s="53"/>
      <c r="EXX12" s="53"/>
      <c r="EXY12" s="53"/>
      <c r="EXZ12" s="53"/>
      <c r="EYA12" s="53"/>
      <c r="EYB12" s="53"/>
      <c r="EYC12" s="53"/>
      <c r="EYD12" s="53"/>
      <c r="EYE12" s="53"/>
      <c r="EYF12" s="53"/>
      <c r="EYG12" s="53"/>
      <c r="EYH12" s="53"/>
      <c r="EYI12" s="53"/>
      <c r="EYJ12" s="53"/>
      <c r="EYK12" s="53"/>
      <c r="EYL12" s="53"/>
      <c r="EYM12" s="53"/>
      <c r="EYN12" s="53"/>
      <c r="EYO12" s="53"/>
      <c r="EYP12" s="53"/>
      <c r="EYQ12" s="53"/>
      <c r="EYR12" s="53"/>
      <c r="EYS12" s="53"/>
      <c r="EYT12" s="53"/>
      <c r="EYU12" s="53"/>
      <c r="EYV12" s="53"/>
      <c r="EYW12" s="53"/>
      <c r="EYX12" s="53"/>
      <c r="EYY12" s="53"/>
      <c r="EYZ12" s="53"/>
      <c r="EZA12" s="53"/>
      <c r="EZB12" s="53"/>
      <c r="EZC12" s="53"/>
      <c r="EZD12" s="53"/>
      <c r="EZE12" s="53"/>
      <c r="EZF12" s="53"/>
      <c r="EZG12" s="53"/>
      <c r="EZH12" s="53"/>
      <c r="EZI12" s="53"/>
      <c r="EZJ12" s="53"/>
      <c r="EZK12" s="53"/>
      <c r="EZL12" s="53"/>
      <c r="EZM12" s="53"/>
      <c r="EZN12" s="53"/>
      <c r="EZO12" s="53"/>
      <c r="EZP12" s="53"/>
      <c r="EZQ12" s="53"/>
      <c r="EZR12" s="53"/>
      <c r="EZS12" s="53"/>
      <c r="EZT12" s="53"/>
      <c r="EZU12" s="53"/>
      <c r="EZV12" s="53"/>
      <c r="EZW12" s="53"/>
      <c r="EZX12" s="53"/>
      <c r="EZY12" s="53"/>
      <c r="EZZ12" s="53"/>
      <c r="FAA12" s="53"/>
      <c r="FAB12" s="53"/>
      <c r="FAC12" s="53"/>
      <c r="FAD12" s="53"/>
      <c r="FAE12" s="53"/>
      <c r="FAF12" s="53"/>
      <c r="FAG12" s="53"/>
      <c r="FAH12" s="53"/>
      <c r="FAI12" s="53"/>
      <c r="FAJ12" s="53"/>
      <c r="FAK12" s="53"/>
      <c r="FAL12" s="53"/>
      <c r="FAM12" s="53"/>
      <c r="FAN12" s="53"/>
      <c r="FAO12" s="53"/>
      <c r="FAP12" s="53"/>
      <c r="FAQ12" s="53"/>
      <c r="FAR12" s="53"/>
      <c r="FAS12" s="53"/>
      <c r="FAT12" s="53"/>
      <c r="FAU12" s="53"/>
      <c r="FAV12" s="53"/>
      <c r="FAW12" s="53"/>
      <c r="FAX12" s="53"/>
      <c r="FAY12" s="53"/>
      <c r="FAZ12" s="53"/>
      <c r="FBA12" s="53"/>
      <c r="FBB12" s="53"/>
      <c r="FBC12" s="53"/>
      <c r="FBD12" s="53"/>
      <c r="FBE12" s="53"/>
      <c r="FBF12" s="53"/>
      <c r="FBG12" s="53"/>
      <c r="FBH12" s="53"/>
      <c r="FBI12" s="53"/>
      <c r="FBJ12" s="53"/>
      <c r="FBK12" s="53"/>
      <c r="FBL12" s="53"/>
      <c r="FBM12" s="53"/>
      <c r="FBN12" s="53"/>
      <c r="FBO12" s="53"/>
      <c r="FBP12" s="53"/>
      <c r="FBQ12" s="53"/>
      <c r="FBR12" s="53"/>
      <c r="FBS12" s="53"/>
      <c r="FBT12" s="53"/>
      <c r="FBU12" s="53"/>
      <c r="FBV12" s="53"/>
      <c r="FBW12" s="53"/>
      <c r="FBX12" s="53"/>
      <c r="FBY12" s="53"/>
      <c r="FBZ12" s="53"/>
      <c r="FCA12" s="53"/>
      <c r="FCB12" s="53"/>
      <c r="FCC12" s="53"/>
      <c r="FCD12" s="53"/>
      <c r="FCE12" s="53"/>
      <c r="FCF12" s="53"/>
      <c r="FCG12" s="53"/>
      <c r="FCH12" s="53"/>
      <c r="FCI12" s="53"/>
      <c r="FCJ12" s="53"/>
      <c r="FCK12" s="53"/>
      <c r="FCL12" s="53"/>
      <c r="FCM12" s="53"/>
      <c r="FCN12" s="53"/>
      <c r="FCO12" s="53"/>
      <c r="FCP12" s="53"/>
      <c r="FCQ12" s="53"/>
      <c r="FCR12" s="53"/>
      <c r="FCS12" s="53"/>
      <c r="FCT12" s="53"/>
      <c r="FCU12" s="53"/>
      <c r="FCV12" s="53"/>
      <c r="FCW12" s="53"/>
      <c r="FCX12" s="53"/>
      <c r="FCY12" s="53"/>
      <c r="FCZ12" s="53"/>
      <c r="FDA12" s="53"/>
      <c r="FDB12" s="53"/>
      <c r="FDC12" s="53"/>
      <c r="FDD12" s="53"/>
      <c r="FDE12" s="53"/>
      <c r="FDF12" s="53"/>
      <c r="FDG12" s="53"/>
      <c r="FDH12" s="53"/>
      <c r="FDI12" s="53"/>
      <c r="FDJ12" s="53"/>
      <c r="FDK12" s="53"/>
      <c r="FDL12" s="53"/>
      <c r="FDM12" s="53"/>
      <c r="FDN12" s="53"/>
      <c r="FDO12" s="53"/>
      <c r="FDP12" s="53"/>
      <c r="FDQ12" s="53"/>
      <c r="FDR12" s="53"/>
      <c r="FDS12" s="53"/>
      <c r="FDT12" s="53"/>
      <c r="FDU12" s="53"/>
      <c r="FDV12" s="53"/>
      <c r="FDW12" s="53"/>
      <c r="FDX12" s="53"/>
      <c r="FDY12" s="53"/>
      <c r="FDZ12" s="53"/>
      <c r="FEA12" s="53"/>
      <c r="FEB12" s="53"/>
      <c r="FEC12" s="53"/>
      <c r="FED12" s="53"/>
      <c r="FEE12" s="53"/>
      <c r="FEF12" s="53"/>
      <c r="FEG12" s="53"/>
      <c r="FEH12" s="53"/>
      <c r="FEI12" s="53"/>
      <c r="FEJ12" s="53"/>
      <c r="FEK12" s="53"/>
      <c r="FEL12" s="53"/>
      <c r="FEM12" s="53"/>
      <c r="FEN12" s="53"/>
      <c r="FEO12" s="53"/>
      <c r="FEP12" s="53"/>
      <c r="FEQ12" s="53"/>
      <c r="FER12" s="53"/>
      <c r="FES12" s="53"/>
      <c r="FET12" s="53"/>
      <c r="FEU12" s="53"/>
      <c r="FEV12" s="53"/>
      <c r="FEW12" s="53"/>
      <c r="FEX12" s="53"/>
      <c r="FEY12" s="53"/>
      <c r="FEZ12" s="53"/>
      <c r="FFA12" s="53"/>
      <c r="FFB12" s="53"/>
      <c r="FFC12" s="53"/>
      <c r="FFD12" s="53"/>
      <c r="FFE12" s="53"/>
      <c r="FFF12" s="53"/>
      <c r="FFG12" s="53"/>
      <c r="FFH12" s="53"/>
      <c r="FFI12" s="53"/>
      <c r="FFJ12" s="53"/>
      <c r="FFK12" s="53"/>
      <c r="FFL12" s="53"/>
      <c r="FFM12" s="53"/>
      <c r="FFN12" s="53"/>
      <c r="FFO12" s="53"/>
      <c r="FFP12" s="53"/>
      <c r="FFQ12" s="53"/>
      <c r="FFR12" s="53"/>
      <c r="FFS12" s="53"/>
      <c r="FFT12" s="53"/>
      <c r="FFU12" s="53"/>
      <c r="FFV12" s="53"/>
      <c r="FFW12" s="53"/>
      <c r="FFX12" s="53"/>
      <c r="FFY12" s="53"/>
      <c r="FFZ12" s="53"/>
      <c r="FGA12" s="53"/>
      <c r="FGB12" s="53"/>
      <c r="FGC12" s="53"/>
      <c r="FGD12" s="53"/>
      <c r="FGE12" s="53"/>
      <c r="FGF12" s="53"/>
      <c r="FGG12" s="53"/>
      <c r="FGH12" s="53"/>
      <c r="FGI12" s="53"/>
      <c r="FGJ12" s="53"/>
      <c r="FGK12" s="53"/>
      <c r="FGL12" s="53"/>
      <c r="FGM12" s="53"/>
      <c r="FGN12" s="53"/>
      <c r="FGO12" s="53"/>
      <c r="FGP12" s="53"/>
      <c r="FGQ12" s="53"/>
      <c r="FGR12" s="53"/>
      <c r="FGS12" s="53"/>
      <c r="FGT12" s="53"/>
      <c r="FGU12" s="53"/>
      <c r="FGV12" s="53"/>
      <c r="FGW12" s="53"/>
      <c r="FGX12" s="53"/>
      <c r="FGY12" s="53"/>
      <c r="FGZ12" s="53"/>
      <c r="FHA12" s="53"/>
      <c r="FHB12" s="53"/>
      <c r="FHC12" s="53"/>
      <c r="FHD12" s="53"/>
      <c r="FHE12" s="53"/>
      <c r="FHF12" s="53"/>
      <c r="FHG12" s="53"/>
      <c r="FHH12" s="53"/>
      <c r="FHI12" s="53"/>
      <c r="FHJ12" s="53"/>
      <c r="FHK12" s="53"/>
      <c r="FHL12" s="53"/>
      <c r="FHM12" s="53"/>
      <c r="FHN12" s="53"/>
      <c r="FHO12" s="53"/>
      <c r="FHP12" s="53"/>
      <c r="FHQ12" s="53"/>
      <c r="FHR12" s="53"/>
      <c r="FHS12" s="53"/>
      <c r="FHT12" s="53"/>
      <c r="FHU12" s="53"/>
      <c r="FHV12" s="53"/>
      <c r="FHW12" s="53"/>
      <c r="FHX12" s="53"/>
      <c r="FHY12" s="53"/>
      <c r="FHZ12" s="53"/>
      <c r="FIA12" s="53"/>
      <c r="FIB12" s="53"/>
      <c r="FIC12" s="53"/>
      <c r="FID12" s="53"/>
      <c r="FIE12" s="53"/>
      <c r="FIF12" s="53"/>
      <c r="FIG12" s="53"/>
      <c r="FIH12" s="53"/>
      <c r="FII12" s="53"/>
      <c r="FIJ12" s="53"/>
      <c r="FIK12" s="53"/>
      <c r="FIL12" s="53"/>
      <c r="FIM12" s="53"/>
      <c r="FIN12" s="53"/>
      <c r="FIO12" s="53"/>
      <c r="FIP12" s="53"/>
      <c r="FIQ12" s="53"/>
      <c r="FIR12" s="53"/>
      <c r="FIS12" s="53"/>
      <c r="FIT12" s="53"/>
      <c r="FIU12" s="53"/>
      <c r="FIV12" s="53"/>
      <c r="FIW12" s="53"/>
      <c r="FIX12" s="53"/>
      <c r="FIY12" s="53"/>
      <c r="FIZ12" s="53"/>
      <c r="FJA12" s="53"/>
      <c r="FJB12" s="53"/>
      <c r="FJC12" s="53"/>
      <c r="FJD12" s="53"/>
      <c r="FJE12" s="53"/>
      <c r="FJF12" s="53"/>
      <c r="FJG12" s="53"/>
      <c r="FJH12" s="53"/>
      <c r="FJI12" s="53"/>
      <c r="FJJ12" s="53"/>
      <c r="FJK12" s="53"/>
      <c r="FJL12" s="53"/>
      <c r="FJM12" s="53"/>
      <c r="FJN12" s="53"/>
      <c r="FJO12" s="53"/>
      <c r="FJP12" s="53"/>
      <c r="FJQ12" s="53"/>
      <c r="FJR12" s="53"/>
      <c r="FJS12" s="53"/>
      <c r="FJT12" s="53"/>
      <c r="FJU12" s="53"/>
      <c r="FJV12" s="53"/>
      <c r="FJW12" s="53"/>
      <c r="FJX12" s="53"/>
      <c r="FJY12" s="53"/>
      <c r="FJZ12" s="53"/>
      <c r="FKA12" s="53"/>
      <c r="FKB12" s="53"/>
      <c r="FKC12" s="53"/>
      <c r="FKD12" s="53"/>
      <c r="FKE12" s="53"/>
      <c r="FKF12" s="53"/>
      <c r="FKG12" s="53"/>
      <c r="FKH12" s="53"/>
      <c r="FKI12" s="53"/>
      <c r="FKJ12" s="53"/>
      <c r="FKK12" s="53"/>
      <c r="FKL12" s="53"/>
      <c r="FKM12" s="53"/>
      <c r="FKN12" s="53"/>
      <c r="FKO12" s="53"/>
      <c r="FKP12" s="53"/>
      <c r="FKQ12" s="53"/>
      <c r="FKR12" s="53"/>
      <c r="FKS12" s="53"/>
      <c r="FKT12" s="53"/>
      <c r="FKU12" s="53"/>
      <c r="FKV12" s="53"/>
      <c r="FKW12" s="53"/>
      <c r="FKX12" s="53"/>
      <c r="FKY12" s="53"/>
      <c r="FKZ12" s="53"/>
      <c r="FLA12" s="53"/>
      <c r="FLB12" s="53"/>
      <c r="FLC12" s="53"/>
      <c r="FLD12" s="53"/>
      <c r="FLE12" s="53"/>
      <c r="FLF12" s="53"/>
      <c r="FLG12" s="53"/>
      <c r="FLH12" s="53"/>
      <c r="FLI12" s="53"/>
      <c r="FLJ12" s="53"/>
      <c r="FLK12" s="53"/>
      <c r="FLL12" s="53"/>
      <c r="FLM12" s="53"/>
      <c r="FLN12" s="53"/>
      <c r="FLO12" s="53"/>
      <c r="FLP12" s="53"/>
      <c r="FLQ12" s="53"/>
      <c r="FLR12" s="53"/>
      <c r="FLS12" s="53"/>
      <c r="FLT12" s="53"/>
      <c r="FLU12" s="53"/>
      <c r="FLV12" s="53"/>
      <c r="FLW12" s="53"/>
      <c r="FLX12" s="53"/>
      <c r="FLY12" s="53"/>
      <c r="FLZ12" s="53"/>
      <c r="FMA12" s="53"/>
      <c r="FMB12" s="53"/>
      <c r="FMC12" s="53"/>
      <c r="FMD12" s="53"/>
      <c r="FME12" s="53"/>
      <c r="FMF12" s="53"/>
      <c r="FMG12" s="53"/>
      <c r="FMH12" s="53"/>
      <c r="FMI12" s="53"/>
      <c r="FMJ12" s="53"/>
      <c r="FMK12" s="53"/>
      <c r="FML12" s="53"/>
      <c r="FMM12" s="53"/>
      <c r="FMN12" s="53"/>
      <c r="FMO12" s="53"/>
      <c r="FMP12" s="53"/>
      <c r="FMQ12" s="53"/>
      <c r="FMR12" s="53"/>
      <c r="FMS12" s="53"/>
      <c r="FMT12" s="53"/>
      <c r="FMU12" s="53"/>
      <c r="FMV12" s="53"/>
      <c r="FMW12" s="53"/>
      <c r="FMX12" s="53"/>
      <c r="FMY12" s="53"/>
      <c r="FMZ12" s="53"/>
      <c r="FNA12" s="53"/>
      <c r="FNB12" s="53"/>
      <c r="FNC12" s="53"/>
      <c r="FND12" s="53"/>
      <c r="FNE12" s="53"/>
      <c r="FNF12" s="53"/>
      <c r="FNG12" s="53"/>
      <c r="FNH12" s="53"/>
      <c r="FNI12" s="53"/>
      <c r="FNJ12" s="53"/>
      <c r="FNK12" s="53"/>
      <c r="FNL12" s="53"/>
      <c r="FNM12" s="53"/>
      <c r="FNN12" s="53"/>
      <c r="FNO12" s="53"/>
      <c r="FNP12" s="53"/>
      <c r="FNQ12" s="53"/>
      <c r="FNR12" s="53"/>
      <c r="FNS12" s="53"/>
      <c r="FNT12" s="53"/>
      <c r="FNU12" s="53"/>
      <c r="FNV12" s="53"/>
      <c r="FNW12" s="53"/>
      <c r="FNX12" s="53"/>
      <c r="FNY12" s="53"/>
      <c r="FNZ12" s="53"/>
      <c r="FOA12" s="53"/>
      <c r="FOB12" s="53"/>
      <c r="FOC12" s="53"/>
      <c r="FOD12" s="53"/>
      <c r="FOE12" s="53"/>
      <c r="FOF12" s="53"/>
      <c r="FOG12" s="53"/>
      <c r="FOH12" s="53"/>
      <c r="FOI12" s="53"/>
      <c r="FOJ12" s="53"/>
      <c r="FOK12" s="53"/>
      <c r="FOL12" s="53"/>
      <c r="FOM12" s="53"/>
      <c r="FON12" s="53"/>
      <c r="FOO12" s="53"/>
      <c r="FOP12" s="53"/>
      <c r="FOQ12" s="53"/>
      <c r="FOR12" s="53"/>
      <c r="FOS12" s="53"/>
      <c r="FOT12" s="53"/>
      <c r="FOU12" s="53"/>
      <c r="FOV12" s="53"/>
      <c r="FOW12" s="53"/>
      <c r="FOX12" s="53"/>
      <c r="FOY12" s="53"/>
      <c r="FOZ12" s="53"/>
      <c r="FPA12" s="53"/>
      <c r="FPB12" s="53"/>
      <c r="FPC12" s="53"/>
      <c r="FPD12" s="53"/>
      <c r="FPE12" s="53"/>
      <c r="FPF12" s="53"/>
      <c r="FPG12" s="53"/>
      <c r="FPH12" s="53"/>
      <c r="FPI12" s="53"/>
      <c r="FPJ12" s="53"/>
      <c r="FPK12" s="53"/>
      <c r="FPL12" s="53"/>
      <c r="FPM12" s="53"/>
      <c r="FPN12" s="53"/>
      <c r="FPO12" s="53"/>
      <c r="FPP12" s="53"/>
      <c r="FPQ12" s="53"/>
      <c r="FPR12" s="53"/>
      <c r="FPS12" s="53"/>
      <c r="FPT12" s="53"/>
      <c r="FPU12" s="53"/>
      <c r="FPV12" s="53"/>
      <c r="FPW12" s="53"/>
      <c r="FPX12" s="53"/>
      <c r="FPY12" s="53"/>
      <c r="FPZ12" s="53"/>
      <c r="FQA12" s="53"/>
      <c r="FQB12" s="53"/>
      <c r="FQC12" s="53"/>
      <c r="FQD12" s="53"/>
      <c r="FQE12" s="53"/>
      <c r="FQF12" s="53"/>
      <c r="FQG12" s="53"/>
      <c r="FQH12" s="53"/>
      <c r="FQI12" s="53"/>
      <c r="FQJ12" s="53"/>
      <c r="FQK12" s="53"/>
      <c r="FQL12" s="53"/>
      <c r="FQM12" s="53"/>
      <c r="FQN12" s="53"/>
      <c r="FQO12" s="53"/>
      <c r="FQP12" s="53"/>
      <c r="FQQ12" s="53"/>
      <c r="FQR12" s="53"/>
      <c r="FQS12" s="53"/>
      <c r="FQT12" s="53"/>
      <c r="FQU12" s="53"/>
      <c r="FQV12" s="53"/>
      <c r="FQW12" s="53"/>
      <c r="FQX12" s="53"/>
      <c r="FQY12" s="53"/>
      <c r="FQZ12" s="53"/>
      <c r="FRA12" s="53"/>
      <c r="FRB12" s="53"/>
      <c r="FRC12" s="53"/>
      <c r="FRD12" s="53"/>
      <c r="FRE12" s="53"/>
      <c r="FRF12" s="53"/>
      <c r="FRG12" s="53"/>
      <c r="FRH12" s="53"/>
      <c r="FRI12" s="53"/>
      <c r="FRJ12" s="53"/>
      <c r="FRK12" s="53"/>
      <c r="FRL12" s="53"/>
      <c r="FRM12" s="53"/>
      <c r="FRN12" s="53"/>
      <c r="FRO12" s="53"/>
      <c r="FRP12" s="53"/>
      <c r="FRQ12" s="53"/>
      <c r="FRR12" s="53"/>
      <c r="FRS12" s="53"/>
      <c r="FRT12" s="53"/>
      <c r="FRU12" s="53"/>
      <c r="FRV12" s="53"/>
      <c r="FRW12" s="53"/>
      <c r="FRX12" s="53"/>
      <c r="FRY12" s="53"/>
      <c r="FRZ12" s="53"/>
      <c r="FSA12" s="53"/>
      <c r="FSB12" s="53"/>
      <c r="FSC12" s="53"/>
      <c r="FSD12" s="53"/>
      <c r="FSE12" s="53"/>
      <c r="FSF12" s="53"/>
      <c r="FSG12" s="53"/>
      <c r="FSH12" s="53"/>
      <c r="FSI12" s="53"/>
      <c r="FSJ12" s="53"/>
      <c r="FSK12" s="53"/>
      <c r="FSL12" s="53"/>
      <c r="FSM12" s="53"/>
      <c r="FSN12" s="53"/>
      <c r="FSO12" s="53"/>
      <c r="FSP12" s="53"/>
      <c r="FSQ12" s="53"/>
      <c r="FSR12" s="53"/>
      <c r="FSS12" s="53"/>
      <c r="FST12" s="53"/>
      <c r="FSU12" s="53"/>
      <c r="FSV12" s="53"/>
      <c r="FSW12" s="53"/>
      <c r="FSX12" s="53"/>
      <c r="FSY12" s="53"/>
      <c r="FSZ12" s="53"/>
      <c r="FTA12" s="53"/>
      <c r="FTB12" s="53"/>
      <c r="FTC12" s="53"/>
      <c r="FTD12" s="53"/>
      <c r="FTE12" s="53"/>
      <c r="FTF12" s="53"/>
      <c r="FTG12" s="53"/>
      <c r="FTH12" s="53"/>
      <c r="FTI12" s="53"/>
      <c r="FTJ12" s="53"/>
      <c r="FTK12" s="53"/>
      <c r="FTL12" s="53"/>
      <c r="FTM12" s="53"/>
      <c r="FTN12" s="53"/>
      <c r="FTO12" s="53"/>
      <c r="FTP12" s="53"/>
      <c r="FTQ12" s="53"/>
      <c r="FTR12" s="53"/>
      <c r="FTS12" s="53"/>
      <c r="FTT12" s="53"/>
      <c r="FTU12" s="53"/>
      <c r="FTV12" s="53"/>
      <c r="FTW12" s="53"/>
      <c r="FTX12" s="53"/>
      <c r="FTY12" s="53"/>
      <c r="FTZ12" s="53"/>
      <c r="FUA12" s="53"/>
      <c r="FUB12" s="53"/>
      <c r="FUC12" s="53"/>
      <c r="FUD12" s="53"/>
      <c r="FUE12" s="53"/>
      <c r="FUF12" s="53"/>
      <c r="FUG12" s="53"/>
      <c r="FUH12" s="53"/>
      <c r="FUI12" s="53"/>
      <c r="FUJ12" s="53"/>
      <c r="FUK12" s="53"/>
      <c r="FUL12" s="53"/>
      <c r="FUM12" s="53"/>
      <c r="FUN12" s="53"/>
      <c r="FUO12" s="53"/>
      <c r="FUP12" s="53"/>
      <c r="FUQ12" s="53"/>
      <c r="FUR12" s="53"/>
      <c r="FUS12" s="53"/>
      <c r="FUT12" s="53"/>
      <c r="FUU12" s="53"/>
      <c r="FUV12" s="53"/>
      <c r="FUW12" s="53"/>
      <c r="FUX12" s="53"/>
      <c r="FUY12" s="53"/>
      <c r="FUZ12" s="53"/>
      <c r="FVA12" s="53"/>
      <c r="FVB12" s="53"/>
      <c r="FVC12" s="53"/>
      <c r="FVD12" s="53"/>
      <c r="FVE12" s="53"/>
      <c r="FVF12" s="53"/>
      <c r="FVG12" s="53"/>
      <c r="FVH12" s="53"/>
      <c r="FVI12" s="53"/>
      <c r="FVJ12" s="53"/>
      <c r="FVK12" s="53"/>
      <c r="FVL12" s="53"/>
      <c r="FVM12" s="53"/>
      <c r="FVN12" s="53"/>
      <c r="FVO12" s="53"/>
      <c r="FVP12" s="53"/>
      <c r="FVQ12" s="53"/>
      <c r="FVR12" s="53"/>
      <c r="FVS12" s="53"/>
      <c r="FVT12" s="53"/>
      <c r="FVU12" s="53"/>
      <c r="FVV12" s="53"/>
      <c r="FVW12" s="53"/>
      <c r="FVX12" s="53"/>
      <c r="FVY12" s="53"/>
      <c r="FVZ12" s="53"/>
      <c r="FWA12" s="53"/>
      <c r="FWB12" s="53"/>
      <c r="FWC12" s="53"/>
      <c r="FWD12" s="53"/>
      <c r="FWE12" s="53"/>
      <c r="FWF12" s="53"/>
      <c r="FWG12" s="53"/>
      <c r="FWH12" s="53"/>
      <c r="FWI12" s="53"/>
      <c r="FWJ12" s="53"/>
      <c r="FWK12" s="53"/>
      <c r="FWL12" s="53"/>
      <c r="FWM12" s="53"/>
      <c r="FWN12" s="53"/>
      <c r="FWO12" s="53"/>
      <c r="FWP12" s="53"/>
      <c r="FWQ12" s="53"/>
      <c r="FWR12" s="53"/>
      <c r="FWS12" s="53"/>
      <c r="FWT12" s="53"/>
      <c r="FWU12" s="53"/>
      <c r="FWV12" s="53"/>
      <c r="FWW12" s="53"/>
      <c r="FWX12" s="53"/>
      <c r="FWY12" s="53"/>
      <c r="FWZ12" s="53"/>
      <c r="FXA12" s="53"/>
      <c r="FXB12" s="53"/>
      <c r="FXC12" s="53"/>
      <c r="FXD12" s="53"/>
      <c r="FXE12" s="53"/>
      <c r="FXF12" s="53"/>
      <c r="FXG12" s="53"/>
      <c r="FXH12" s="53"/>
      <c r="FXI12" s="53"/>
      <c r="FXJ12" s="53"/>
      <c r="FXK12" s="53"/>
      <c r="FXL12" s="53"/>
      <c r="FXM12" s="53"/>
      <c r="FXN12" s="53"/>
      <c r="FXO12" s="53"/>
      <c r="FXP12" s="53"/>
      <c r="FXQ12" s="53"/>
      <c r="FXR12" s="53"/>
      <c r="FXS12" s="53"/>
      <c r="FXT12" s="53"/>
      <c r="FXU12" s="53"/>
      <c r="FXV12" s="53"/>
      <c r="FXW12" s="53"/>
      <c r="FXX12" s="53"/>
      <c r="FXY12" s="53"/>
      <c r="FXZ12" s="53"/>
      <c r="FYA12" s="53"/>
      <c r="FYB12" s="53"/>
      <c r="FYC12" s="53"/>
      <c r="FYD12" s="53"/>
      <c r="FYE12" s="53"/>
      <c r="FYF12" s="53"/>
      <c r="FYG12" s="53"/>
      <c r="FYH12" s="53"/>
      <c r="FYI12" s="53"/>
      <c r="FYJ12" s="53"/>
      <c r="FYK12" s="53"/>
      <c r="FYL12" s="53"/>
      <c r="FYM12" s="53"/>
      <c r="FYN12" s="53"/>
      <c r="FYO12" s="53"/>
      <c r="FYP12" s="53"/>
      <c r="FYQ12" s="53"/>
      <c r="FYR12" s="53"/>
      <c r="FYS12" s="53"/>
      <c r="FYT12" s="53"/>
      <c r="FYU12" s="53"/>
      <c r="FYV12" s="53"/>
      <c r="FYW12" s="53"/>
      <c r="FYX12" s="53"/>
      <c r="FYY12" s="53"/>
      <c r="FYZ12" s="53"/>
      <c r="FZA12" s="53"/>
      <c r="FZB12" s="53"/>
      <c r="FZC12" s="53"/>
      <c r="FZD12" s="53"/>
      <c r="FZE12" s="53"/>
      <c r="FZF12" s="53"/>
      <c r="FZG12" s="53"/>
      <c r="FZH12" s="53"/>
      <c r="FZI12" s="53"/>
      <c r="FZJ12" s="53"/>
      <c r="FZK12" s="53"/>
      <c r="FZL12" s="53"/>
      <c r="FZM12" s="53"/>
      <c r="FZN12" s="53"/>
      <c r="FZO12" s="53"/>
      <c r="FZP12" s="53"/>
      <c r="FZQ12" s="53"/>
      <c r="FZR12" s="53"/>
      <c r="FZS12" s="53"/>
      <c r="FZT12" s="53"/>
      <c r="FZU12" s="53"/>
      <c r="FZV12" s="53"/>
      <c r="FZW12" s="53"/>
      <c r="FZX12" s="53"/>
      <c r="FZY12" s="53"/>
      <c r="FZZ12" s="53"/>
      <c r="GAA12" s="53"/>
      <c r="GAB12" s="53"/>
      <c r="GAC12" s="53"/>
      <c r="GAD12" s="53"/>
      <c r="GAE12" s="53"/>
      <c r="GAF12" s="53"/>
      <c r="GAG12" s="53"/>
      <c r="GAH12" s="53"/>
      <c r="GAI12" s="53"/>
      <c r="GAJ12" s="53"/>
      <c r="GAK12" s="53"/>
      <c r="GAL12" s="53"/>
      <c r="GAM12" s="53"/>
      <c r="GAN12" s="53"/>
      <c r="GAO12" s="53"/>
      <c r="GAP12" s="53"/>
      <c r="GAQ12" s="53"/>
      <c r="GAR12" s="53"/>
      <c r="GAS12" s="53"/>
      <c r="GAT12" s="53"/>
      <c r="GAU12" s="53"/>
      <c r="GAV12" s="53"/>
      <c r="GAW12" s="53"/>
      <c r="GAX12" s="53"/>
      <c r="GAY12" s="53"/>
      <c r="GAZ12" s="53"/>
      <c r="GBA12" s="53"/>
      <c r="GBB12" s="53"/>
      <c r="GBC12" s="53"/>
      <c r="GBD12" s="53"/>
      <c r="GBE12" s="53"/>
      <c r="GBF12" s="53"/>
      <c r="GBG12" s="53"/>
      <c r="GBH12" s="53"/>
      <c r="GBI12" s="53"/>
      <c r="GBJ12" s="53"/>
      <c r="GBK12" s="53"/>
      <c r="GBL12" s="53"/>
      <c r="GBM12" s="53"/>
      <c r="GBN12" s="53"/>
      <c r="GBO12" s="53"/>
      <c r="GBP12" s="53"/>
      <c r="GBQ12" s="53"/>
      <c r="GBR12" s="53"/>
      <c r="GBS12" s="53"/>
      <c r="GBT12" s="53"/>
      <c r="GBU12" s="53"/>
      <c r="GBV12" s="53"/>
      <c r="GBW12" s="53"/>
      <c r="GBX12" s="53"/>
      <c r="GBY12" s="53"/>
      <c r="GBZ12" s="53"/>
      <c r="GCA12" s="53"/>
      <c r="GCB12" s="53"/>
      <c r="GCC12" s="53"/>
      <c r="GCD12" s="53"/>
      <c r="GCE12" s="53"/>
      <c r="GCF12" s="53"/>
      <c r="GCG12" s="53"/>
      <c r="GCH12" s="53"/>
      <c r="GCI12" s="53"/>
      <c r="GCJ12" s="53"/>
      <c r="GCK12" s="53"/>
      <c r="GCL12" s="53"/>
      <c r="GCM12" s="53"/>
      <c r="GCN12" s="53"/>
      <c r="GCO12" s="53"/>
      <c r="GCP12" s="53"/>
      <c r="GCQ12" s="53"/>
      <c r="GCR12" s="53"/>
      <c r="GCS12" s="53"/>
      <c r="GCT12" s="53"/>
      <c r="GCU12" s="53"/>
      <c r="GCV12" s="53"/>
      <c r="GCW12" s="53"/>
      <c r="GCX12" s="53"/>
      <c r="GCY12" s="53"/>
      <c r="GCZ12" s="53"/>
      <c r="GDA12" s="53"/>
      <c r="GDB12" s="53"/>
      <c r="GDC12" s="53"/>
      <c r="GDD12" s="53"/>
      <c r="GDE12" s="53"/>
      <c r="GDF12" s="53"/>
      <c r="GDG12" s="53"/>
      <c r="GDH12" s="53"/>
      <c r="GDI12" s="53"/>
      <c r="GDJ12" s="53"/>
      <c r="GDK12" s="53"/>
      <c r="GDL12" s="53"/>
      <c r="GDM12" s="53"/>
      <c r="GDN12" s="53"/>
      <c r="GDO12" s="53"/>
      <c r="GDP12" s="53"/>
      <c r="GDQ12" s="53"/>
      <c r="GDR12" s="53"/>
      <c r="GDS12" s="53"/>
      <c r="GDT12" s="53"/>
      <c r="GDU12" s="53"/>
      <c r="GDV12" s="53"/>
      <c r="GDW12" s="53"/>
      <c r="GDX12" s="53"/>
      <c r="GDY12" s="53"/>
      <c r="GDZ12" s="53"/>
      <c r="GEA12" s="53"/>
      <c r="GEB12" s="53"/>
      <c r="GEC12" s="53"/>
      <c r="GED12" s="53"/>
      <c r="GEE12" s="53"/>
      <c r="GEF12" s="53"/>
      <c r="GEG12" s="53"/>
      <c r="GEH12" s="53"/>
      <c r="GEI12" s="53"/>
      <c r="GEJ12" s="53"/>
      <c r="GEK12" s="53"/>
      <c r="GEL12" s="53"/>
      <c r="GEM12" s="53"/>
      <c r="GEN12" s="53"/>
      <c r="GEO12" s="53"/>
      <c r="GEP12" s="53"/>
      <c r="GEQ12" s="53"/>
      <c r="GER12" s="53"/>
      <c r="GES12" s="53"/>
      <c r="GET12" s="53"/>
      <c r="GEU12" s="53"/>
      <c r="GEV12" s="53"/>
      <c r="GEW12" s="53"/>
      <c r="GEX12" s="53"/>
      <c r="GEY12" s="53"/>
      <c r="GEZ12" s="53"/>
      <c r="GFA12" s="53"/>
      <c r="GFB12" s="53"/>
      <c r="GFC12" s="53"/>
      <c r="GFD12" s="53"/>
      <c r="GFE12" s="53"/>
      <c r="GFF12" s="53"/>
      <c r="GFG12" s="53"/>
      <c r="GFH12" s="53"/>
      <c r="GFI12" s="53"/>
      <c r="GFJ12" s="53"/>
      <c r="GFK12" s="53"/>
      <c r="GFL12" s="53"/>
      <c r="GFM12" s="53"/>
      <c r="GFN12" s="53"/>
      <c r="GFO12" s="53"/>
      <c r="GFP12" s="53"/>
      <c r="GFQ12" s="53"/>
      <c r="GFR12" s="53"/>
      <c r="GFS12" s="53"/>
      <c r="GFT12" s="53"/>
      <c r="GFU12" s="53"/>
      <c r="GFV12" s="53"/>
      <c r="GFW12" s="53"/>
      <c r="GFX12" s="53"/>
      <c r="GFY12" s="53"/>
      <c r="GFZ12" s="53"/>
      <c r="GGA12" s="53"/>
      <c r="GGB12" s="53"/>
      <c r="GGC12" s="53"/>
      <c r="GGD12" s="53"/>
      <c r="GGE12" s="53"/>
      <c r="GGF12" s="53"/>
      <c r="GGG12" s="53"/>
      <c r="GGH12" s="53"/>
      <c r="GGI12" s="53"/>
      <c r="GGJ12" s="53"/>
      <c r="GGK12" s="53"/>
      <c r="GGL12" s="53"/>
      <c r="GGM12" s="53"/>
      <c r="GGN12" s="53"/>
      <c r="GGO12" s="53"/>
      <c r="GGP12" s="53"/>
      <c r="GGQ12" s="53"/>
      <c r="GGR12" s="53"/>
      <c r="GGS12" s="53"/>
      <c r="GGT12" s="53"/>
      <c r="GGU12" s="53"/>
      <c r="GGV12" s="53"/>
      <c r="GGW12" s="53"/>
      <c r="GGX12" s="53"/>
      <c r="GGY12" s="53"/>
      <c r="GGZ12" s="53"/>
      <c r="GHA12" s="53"/>
      <c r="GHB12" s="53"/>
      <c r="GHC12" s="53"/>
      <c r="GHD12" s="53"/>
      <c r="GHE12" s="53"/>
      <c r="GHF12" s="53"/>
      <c r="GHG12" s="53"/>
      <c r="GHH12" s="53"/>
      <c r="GHI12" s="53"/>
      <c r="GHJ12" s="53"/>
      <c r="GHK12" s="53"/>
      <c r="GHL12" s="53"/>
      <c r="GHM12" s="53"/>
      <c r="GHN12" s="53"/>
      <c r="GHO12" s="53"/>
      <c r="GHP12" s="53"/>
      <c r="GHQ12" s="53"/>
      <c r="GHR12" s="53"/>
      <c r="GHS12" s="53"/>
      <c r="GHT12" s="53"/>
      <c r="GHU12" s="53"/>
      <c r="GHV12" s="53"/>
      <c r="GHW12" s="53"/>
      <c r="GHX12" s="53"/>
      <c r="GHY12" s="53"/>
      <c r="GHZ12" s="53"/>
      <c r="GIA12" s="53"/>
      <c r="GIB12" s="53"/>
      <c r="GIC12" s="53"/>
      <c r="GID12" s="53"/>
      <c r="GIE12" s="53"/>
      <c r="GIF12" s="53"/>
      <c r="GIG12" s="53"/>
      <c r="GIH12" s="53"/>
      <c r="GII12" s="53"/>
      <c r="GIJ12" s="53"/>
      <c r="GIK12" s="53"/>
      <c r="GIL12" s="53"/>
      <c r="GIM12" s="53"/>
      <c r="GIN12" s="53"/>
      <c r="GIO12" s="53"/>
      <c r="GIP12" s="53"/>
      <c r="GIQ12" s="53"/>
      <c r="GIR12" s="53"/>
      <c r="GIS12" s="53"/>
      <c r="GIT12" s="53"/>
      <c r="GIU12" s="53"/>
      <c r="GIV12" s="53"/>
      <c r="GIW12" s="53"/>
      <c r="GIX12" s="53"/>
      <c r="GIY12" s="53"/>
      <c r="GIZ12" s="53"/>
      <c r="GJA12" s="53"/>
      <c r="GJB12" s="53"/>
      <c r="GJC12" s="53"/>
      <c r="GJD12" s="53"/>
      <c r="GJE12" s="53"/>
      <c r="GJF12" s="53"/>
      <c r="GJG12" s="53"/>
      <c r="GJH12" s="53"/>
      <c r="GJI12" s="53"/>
      <c r="GJJ12" s="53"/>
      <c r="GJK12" s="53"/>
      <c r="GJL12" s="53"/>
      <c r="GJM12" s="53"/>
      <c r="GJN12" s="53"/>
      <c r="GJO12" s="53"/>
      <c r="GJP12" s="53"/>
      <c r="GJQ12" s="53"/>
      <c r="GJR12" s="53"/>
      <c r="GJS12" s="53"/>
      <c r="GJT12" s="53"/>
      <c r="GJU12" s="53"/>
      <c r="GJV12" s="53"/>
      <c r="GJW12" s="53"/>
      <c r="GJX12" s="53"/>
      <c r="GJY12" s="53"/>
      <c r="GJZ12" s="53"/>
      <c r="GKA12" s="53"/>
      <c r="GKB12" s="53"/>
      <c r="GKC12" s="53"/>
      <c r="GKD12" s="53"/>
      <c r="GKE12" s="53"/>
      <c r="GKF12" s="53"/>
      <c r="GKG12" s="53"/>
      <c r="GKH12" s="53"/>
      <c r="GKI12" s="53"/>
      <c r="GKJ12" s="53"/>
      <c r="GKK12" s="53"/>
      <c r="GKL12" s="53"/>
      <c r="GKM12" s="53"/>
      <c r="GKN12" s="53"/>
      <c r="GKO12" s="53"/>
      <c r="GKP12" s="53"/>
      <c r="GKQ12" s="53"/>
      <c r="GKR12" s="53"/>
      <c r="GKS12" s="53"/>
      <c r="GKT12" s="53"/>
      <c r="GKU12" s="53"/>
      <c r="GKV12" s="53"/>
      <c r="GKW12" s="53"/>
      <c r="GKX12" s="53"/>
      <c r="GKY12" s="53"/>
      <c r="GKZ12" s="53"/>
      <c r="GLA12" s="53"/>
      <c r="GLB12" s="53"/>
      <c r="GLC12" s="53"/>
      <c r="GLD12" s="53"/>
      <c r="GLE12" s="53"/>
      <c r="GLF12" s="53"/>
      <c r="GLG12" s="53"/>
      <c r="GLH12" s="53"/>
      <c r="GLI12" s="53"/>
      <c r="GLJ12" s="53"/>
      <c r="GLK12" s="53"/>
      <c r="GLL12" s="53"/>
      <c r="GLM12" s="53"/>
      <c r="GLN12" s="53"/>
      <c r="GLO12" s="53"/>
      <c r="GLP12" s="53"/>
      <c r="GLQ12" s="53"/>
      <c r="GLR12" s="53"/>
      <c r="GLS12" s="53"/>
      <c r="GLT12" s="53"/>
      <c r="GLU12" s="53"/>
      <c r="GLV12" s="53"/>
      <c r="GLW12" s="53"/>
      <c r="GLX12" s="53"/>
      <c r="GLY12" s="53"/>
      <c r="GLZ12" s="53"/>
      <c r="GMA12" s="53"/>
      <c r="GMB12" s="53"/>
      <c r="GMC12" s="53"/>
      <c r="GMD12" s="53"/>
      <c r="GME12" s="53"/>
      <c r="GMF12" s="53"/>
      <c r="GMG12" s="53"/>
      <c r="GMH12" s="53"/>
      <c r="GMI12" s="53"/>
      <c r="GMJ12" s="53"/>
      <c r="GMK12" s="53"/>
      <c r="GML12" s="53"/>
      <c r="GMM12" s="53"/>
      <c r="GMN12" s="53"/>
      <c r="GMO12" s="53"/>
      <c r="GMP12" s="53"/>
      <c r="GMQ12" s="53"/>
      <c r="GMR12" s="53"/>
      <c r="GMS12" s="53"/>
      <c r="GMT12" s="53"/>
      <c r="GMU12" s="53"/>
      <c r="GMV12" s="53"/>
      <c r="GMW12" s="53"/>
      <c r="GMX12" s="53"/>
      <c r="GMY12" s="53"/>
      <c r="GMZ12" s="53"/>
      <c r="GNA12" s="53"/>
      <c r="GNB12" s="53"/>
      <c r="GNC12" s="53"/>
      <c r="GND12" s="53"/>
      <c r="GNE12" s="53"/>
      <c r="GNF12" s="53"/>
      <c r="GNG12" s="53"/>
      <c r="GNH12" s="53"/>
      <c r="GNI12" s="53"/>
      <c r="GNJ12" s="53"/>
      <c r="GNK12" s="53"/>
      <c r="GNL12" s="53"/>
      <c r="GNM12" s="53"/>
      <c r="GNN12" s="53"/>
      <c r="GNO12" s="53"/>
      <c r="GNP12" s="53"/>
      <c r="GNQ12" s="53"/>
      <c r="GNR12" s="53"/>
      <c r="GNS12" s="53"/>
      <c r="GNT12" s="53"/>
      <c r="GNU12" s="53"/>
      <c r="GNV12" s="53"/>
      <c r="GNW12" s="53"/>
      <c r="GNX12" s="53"/>
      <c r="GNY12" s="53"/>
      <c r="GNZ12" s="53"/>
      <c r="GOA12" s="53"/>
      <c r="GOB12" s="53"/>
      <c r="GOC12" s="53"/>
      <c r="GOD12" s="53"/>
      <c r="GOE12" s="53"/>
      <c r="GOF12" s="53"/>
      <c r="GOG12" s="53"/>
      <c r="GOH12" s="53"/>
      <c r="GOI12" s="53"/>
      <c r="GOJ12" s="53"/>
      <c r="GOK12" s="53"/>
      <c r="GOL12" s="53"/>
      <c r="GOM12" s="53"/>
      <c r="GON12" s="53"/>
      <c r="GOO12" s="53"/>
      <c r="GOP12" s="53"/>
      <c r="GOQ12" s="53"/>
      <c r="GOR12" s="53"/>
      <c r="GOS12" s="53"/>
      <c r="GOT12" s="53"/>
      <c r="GOU12" s="53"/>
      <c r="GOV12" s="53"/>
      <c r="GOW12" s="53"/>
      <c r="GOX12" s="53"/>
      <c r="GOY12" s="53"/>
      <c r="GOZ12" s="53"/>
      <c r="GPA12" s="53"/>
      <c r="GPB12" s="53"/>
      <c r="GPC12" s="53"/>
      <c r="GPD12" s="53"/>
      <c r="GPE12" s="53"/>
      <c r="GPF12" s="53"/>
      <c r="GPG12" s="53"/>
      <c r="GPH12" s="53"/>
      <c r="GPI12" s="53"/>
      <c r="GPJ12" s="53"/>
      <c r="GPK12" s="53"/>
      <c r="GPL12" s="53"/>
      <c r="GPM12" s="53"/>
      <c r="GPN12" s="53"/>
      <c r="GPO12" s="53"/>
      <c r="GPP12" s="53"/>
      <c r="GPQ12" s="53"/>
      <c r="GPR12" s="53"/>
      <c r="GPS12" s="53"/>
      <c r="GPT12" s="53"/>
      <c r="GPU12" s="53"/>
      <c r="GPV12" s="53"/>
      <c r="GPW12" s="53"/>
      <c r="GPX12" s="53"/>
      <c r="GPY12" s="53"/>
      <c r="GPZ12" s="53"/>
      <c r="GQA12" s="53"/>
      <c r="GQB12" s="53"/>
      <c r="GQC12" s="53"/>
      <c r="GQD12" s="53"/>
      <c r="GQE12" s="53"/>
      <c r="GQF12" s="53"/>
      <c r="GQG12" s="53"/>
      <c r="GQH12" s="53"/>
      <c r="GQI12" s="53"/>
      <c r="GQJ12" s="53"/>
      <c r="GQK12" s="53"/>
      <c r="GQL12" s="53"/>
      <c r="GQM12" s="53"/>
      <c r="GQN12" s="53"/>
      <c r="GQO12" s="53"/>
      <c r="GQP12" s="53"/>
      <c r="GQQ12" s="53"/>
      <c r="GQR12" s="53"/>
      <c r="GQS12" s="53"/>
      <c r="GQT12" s="53"/>
      <c r="GQU12" s="53"/>
      <c r="GQV12" s="53"/>
      <c r="GQW12" s="53"/>
      <c r="GQX12" s="53"/>
      <c r="GQY12" s="53"/>
      <c r="GQZ12" s="53"/>
      <c r="GRA12" s="53"/>
      <c r="GRB12" s="53"/>
      <c r="GRC12" s="53"/>
      <c r="GRD12" s="53"/>
      <c r="GRE12" s="53"/>
      <c r="GRF12" s="53"/>
      <c r="GRG12" s="53"/>
      <c r="GRH12" s="53"/>
      <c r="GRI12" s="53"/>
      <c r="GRJ12" s="53"/>
      <c r="GRK12" s="53"/>
      <c r="GRL12" s="53"/>
      <c r="GRM12" s="53"/>
      <c r="GRN12" s="53"/>
      <c r="GRO12" s="53"/>
      <c r="GRP12" s="53"/>
      <c r="GRQ12" s="53"/>
      <c r="GRR12" s="53"/>
      <c r="GRS12" s="53"/>
      <c r="GRT12" s="53"/>
      <c r="GRU12" s="53"/>
      <c r="GRV12" s="53"/>
      <c r="GRW12" s="53"/>
      <c r="GRX12" s="53"/>
      <c r="GRY12" s="53"/>
      <c r="GRZ12" s="53"/>
      <c r="GSA12" s="53"/>
      <c r="GSB12" s="53"/>
      <c r="GSC12" s="53"/>
      <c r="GSD12" s="53"/>
      <c r="GSE12" s="53"/>
      <c r="GSF12" s="53"/>
      <c r="GSG12" s="53"/>
      <c r="GSH12" s="53"/>
      <c r="GSI12" s="53"/>
      <c r="GSJ12" s="53"/>
      <c r="GSK12" s="53"/>
      <c r="GSL12" s="53"/>
      <c r="GSM12" s="53"/>
      <c r="GSN12" s="53"/>
      <c r="GSO12" s="53"/>
      <c r="GSP12" s="53"/>
      <c r="GSQ12" s="53"/>
      <c r="GSR12" s="53"/>
      <c r="GSS12" s="53"/>
      <c r="GST12" s="53"/>
      <c r="GSU12" s="53"/>
      <c r="GSV12" s="53"/>
      <c r="GSW12" s="53"/>
      <c r="GSX12" s="53"/>
      <c r="GSY12" s="53"/>
      <c r="GSZ12" s="53"/>
      <c r="GTA12" s="53"/>
      <c r="GTB12" s="53"/>
      <c r="GTC12" s="53"/>
      <c r="GTD12" s="53"/>
      <c r="GTE12" s="53"/>
      <c r="GTF12" s="53"/>
      <c r="GTG12" s="53"/>
      <c r="GTH12" s="53"/>
      <c r="GTI12" s="53"/>
      <c r="GTJ12" s="53"/>
      <c r="GTK12" s="53"/>
      <c r="GTL12" s="53"/>
      <c r="GTM12" s="53"/>
      <c r="GTN12" s="53"/>
      <c r="GTO12" s="53"/>
      <c r="GTP12" s="53"/>
      <c r="GTQ12" s="53"/>
      <c r="GTR12" s="53"/>
      <c r="GTS12" s="53"/>
      <c r="GTT12" s="53"/>
      <c r="GTU12" s="53"/>
      <c r="GTV12" s="53"/>
      <c r="GTW12" s="53"/>
      <c r="GTX12" s="53"/>
      <c r="GTY12" s="53"/>
      <c r="GTZ12" s="53"/>
      <c r="GUA12" s="53"/>
      <c r="GUB12" s="53"/>
      <c r="GUC12" s="53"/>
      <c r="GUD12" s="53"/>
      <c r="GUE12" s="53"/>
      <c r="GUF12" s="53"/>
      <c r="GUG12" s="53"/>
      <c r="GUH12" s="53"/>
      <c r="GUI12" s="53"/>
      <c r="GUJ12" s="53"/>
      <c r="GUK12" s="53"/>
      <c r="GUL12" s="53"/>
      <c r="GUM12" s="53"/>
      <c r="GUN12" s="53"/>
      <c r="GUO12" s="53"/>
      <c r="GUP12" s="53"/>
      <c r="GUQ12" s="53"/>
      <c r="GUR12" s="53"/>
      <c r="GUS12" s="53"/>
      <c r="GUT12" s="53"/>
      <c r="GUU12" s="53"/>
      <c r="GUV12" s="53"/>
      <c r="GUW12" s="53"/>
      <c r="GUX12" s="53"/>
      <c r="GUY12" s="53"/>
      <c r="GUZ12" s="53"/>
      <c r="GVA12" s="53"/>
      <c r="GVB12" s="53"/>
      <c r="GVC12" s="53"/>
      <c r="GVD12" s="53"/>
      <c r="GVE12" s="53"/>
      <c r="GVF12" s="53"/>
      <c r="GVG12" s="53"/>
      <c r="GVH12" s="53"/>
      <c r="GVI12" s="53"/>
      <c r="GVJ12" s="53"/>
      <c r="GVK12" s="53"/>
      <c r="GVL12" s="53"/>
      <c r="GVM12" s="53"/>
      <c r="GVN12" s="53"/>
      <c r="GVO12" s="53"/>
      <c r="GVP12" s="53"/>
      <c r="GVQ12" s="53"/>
      <c r="GVR12" s="53"/>
      <c r="GVS12" s="53"/>
      <c r="GVT12" s="53"/>
      <c r="GVU12" s="53"/>
      <c r="GVV12" s="53"/>
      <c r="GVW12" s="53"/>
      <c r="GVX12" s="53"/>
      <c r="GVY12" s="53"/>
      <c r="GVZ12" s="53"/>
      <c r="GWA12" s="53"/>
      <c r="GWB12" s="53"/>
      <c r="GWC12" s="53"/>
      <c r="GWD12" s="53"/>
      <c r="GWE12" s="53"/>
      <c r="GWF12" s="53"/>
      <c r="GWG12" s="53"/>
      <c r="GWH12" s="53"/>
      <c r="GWI12" s="53"/>
      <c r="GWJ12" s="53"/>
      <c r="GWK12" s="53"/>
      <c r="GWL12" s="53"/>
      <c r="GWM12" s="53"/>
      <c r="GWN12" s="53"/>
      <c r="GWO12" s="53"/>
      <c r="GWP12" s="53"/>
      <c r="GWQ12" s="53"/>
      <c r="GWR12" s="53"/>
      <c r="GWS12" s="53"/>
      <c r="GWT12" s="53"/>
      <c r="GWU12" s="53"/>
      <c r="GWV12" s="53"/>
      <c r="GWW12" s="53"/>
      <c r="GWX12" s="53"/>
      <c r="GWY12" s="53"/>
      <c r="GWZ12" s="53"/>
      <c r="GXA12" s="53"/>
      <c r="GXB12" s="53"/>
      <c r="GXC12" s="53"/>
      <c r="GXD12" s="53"/>
      <c r="GXE12" s="53"/>
      <c r="GXF12" s="53"/>
      <c r="GXG12" s="53"/>
      <c r="GXH12" s="53"/>
      <c r="GXI12" s="53"/>
      <c r="GXJ12" s="53"/>
      <c r="GXK12" s="53"/>
      <c r="GXL12" s="53"/>
      <c r="GXM12" s="53"/>
      <c r="GXN12" s="53"/>
      <c r="GXO12" s="53"/>
      <c r="GXP12" s="53"/>
      <c r="GXQ12" s="53"/>
      <c r="GXR12" s="53"/>
      <c r="GXS12" s="53"/>
      <c r="GXT12" s="53"/>
      <c r="GXU12" s="53"/>
      <c r="GXV12" s="53"/>
      <c r="GXW12" s="53"/>
      <c r="GXX12" s="53"/>
      <c r="GXY12" s="53"/>
      <c r="GXZ12" s="53"/>
      <c r="GYA12" s="53"/>
      <c r="GYB12" s="53"/>
      <c r="GYC12" s="53"/>
      <c r="GYD12" s="53"/>
      <c r="GYE12" s="53"/>
      <c r="GYF12" s="53"/>
      <c r="GYG12" s="53"/>
      <c r="GYH12" s="53"/>
      <c r="GYI12" s="53"/>
      <c r="GYJ12" s="53"/>
      <c r="GYK12" s="53"/>
      <c r="GYL12" s="53"/>
      <c r="GYM12" s="53"/>
      <c r="GYN12" s="53"/>
      <c r="GYO12" s="53"/>
      <c r="GYP12" s="53"/>
      <c r="GYQ12" s="53"/>
      <c r="GYR12" s="53"/>
      <c r="GYS12" s="53"/>
      <c r="GYT12" s="53"/>
      <c r="GYU12" s="53"/>
      <c r="GYV12" s="53"/>
      <c r="GYW12" s="53"/>
      <c r="GYX12" s="53"/>
      <c r="GYY12" s="53"/>
      <c r="GYZ12" s="53"/>
      <c r="GZA12" s="53"/>
      <c r="GZB12" s="53"/>
      <c r="GZC12" s="53"/>
      <c r="GZD12" s="53"/>
      <c r="GZE12" s="53"/>
      <c r="GZF12" s="53"/>
      <c r="GZG12" s="53"/>
      <c r="GZH12" s="53"/>
      <c r="GZI12" s="53"/>
      <c r="GZJ12" s="53"/>
      <c r="GZK12" s="53"/>
      <c r="GZL12" s="53"/>
      <c r="GZM12" s="53"/>
      <c r="GZN12" s="53"/>
      <c r="GZO12" s="53"/>
      <c r="GZP12" s="53"/>
      <c r="GZQ12" s="53"/>
      <c r="GZR12" s="53"/>
      <c r="GZS12" s="53"/>
      <c r="GZT12" s="53"/>
      <c r="GZU12" s="53"/>
      <c r="GZV12" s="53"/>
      <c r="GZW12" s="53"/>
      <c r="GZX12" s="53"/>
      <c r="GZY12" s="53"/>
      <c r="GZZ12" s="53"/>
      <c r="HAA12" s="53"/>
      <c r="HAB12" s="53"/>
      <c r="HAC12" s="53"/>
      <c r="HAD12" s="53"/>
      <c r="HAE12" s="53"/>
      <c r="HAF12" s="53"/>
      <c r="HAG12" s="53"/>
      <c r="HAH12" s="53"/>
      <c r="HAI12" s="53"/>
      <c r="HAJ12" s="53"/>
      <c r="HAK12" s="53"/>
      <c r="HAL12" s="53"/>
      <c r="HAM12" s="53"/>
      <c r="HAN12" s="53"/>
      <c r="HAO12" s="53"/>
      <c r="HAP12" s="53"/>
      <c r="HAQ12" s="53"/>
      <c r="HAR12" s="53"/>
      <c r="HAS12" s="53"/>
      <c r="HAT12" s="53"/>
      <c r="HAU12" s="53"/>
      <c r="HAV12" s="53"/>
      <c r="HAW12" s="53"/>
      <c r="HAX12" s="53"/>
      <c r="HAY12" s="53"/>
      <c r="HAZ12" s="53"/>
      <c r="HBA12" s="53"/>
      <c r="HBB12" s="53"/>
      <c r="HBC12" s="53"/>
      <c r="HBD12" s="53"/>
      <c r="HBE12" s="53"/>
      <c r="HBF12" s="53"/>
      <c r="HBG12" s="53"/>
      <c r="HBH12" s="53"/>
      <c r="HBI12" s="53"/>
      <c r="HBJ12" s="53"/>
      <c r="HBK12" s="53"/>
      <c r="HBL12" s="53"/>
      <c r="HBM12" s="53"/>
      <c r="HBN12" s="53"/>
      <c r="HBO12" s="53"/>
      <c r="HBP12" s="53"/>
      <c r="HBQ12" s="53"/>
      <c r="HBR12" s="53"/>
      <c r="HBS12" s="53"/>
      <c r="HBT12" s="53"/>
      <c r="HBU12" s="53"/>
      <c r="HBV12" s="53"/>
      <c r="HBW12" s="53"/>
      <c r="HBX12" s="53"/>
      <c r="HBY12" s="53"/>
      <c r="HBZ12" s="53"/>
      <c r="HCA12" s="53"/>
      <c r="HCB12" s="53"/>
      <c r="HCC12" s="53"/>
      <c r="HCD12" s="53"/>
      <c r="HCE12" s="53"/>
      <c r="HCF12" s="53"/>
      <c r="HCG12" s="53"/>
      <c r="HCH12" s="53"/>
      <c r="HCI12" s="53"/>
      <c r="HCJ12" s="53"/>
      <c r="HCK12" s="53"/>
      <c r="HCL12" s="53"/>
      <c r="HCM12" s="53"/>
      <c r="HCN12" s="53"/>
      <c r="HCO12" s="53"/>
      <c r="HCP12" s="53"/>
      <c r="HCQ12" s="53"/>
      <c r="HCR12" s="53"/>
      <c r="HCS12" s="53"/>
      <c r="HCT12" s="53"/>
      <c r="HCU12" s="53"/>
      <c r="HCV12" s="53"/>
      <c r="HCW12" s="53"/>
      <c r="HCX12" s="53"/>
      <c r="HCY12" s="53"/>
      <c r="HCZ12" s="53"/>
      <c r="HDA12" s="53"/>
      <c r="HDB12" s="53"/>
      <c r="HDC12" s="53"/>
      <c r="HDD12" s="53"/>
      <c r="HDE12" s="53"/>
      <c r="HDF12" s="53"/>
      <c r="HDG12" s="53"/>
      <c r="HDH12" s="53"/>
      <c r="HDI12" s="53"/>
      <c r="HDJ12" s="53"/>
      <c r="HDK12" s="53"/>
      <c r="HDL12" s="53"/>
      <c r="HDM12" s="53"/>
      <c r="HDN12" s="53"/>
      <c r="HDO12" s="53"/>
      <c r="HDP12" s="53"/>
      <c r="HDQ12" s="53"/>
      <c r="HDR12" s="53"/>
      <c r="HDS12" s="53"/>
      <c r="HDT12" s="53"/>
      <c r="HDU12" s="53"/>
      <c r="HDV12" s="53"/>
      <c r="HDW12" s="53"/>
      <c r="HDX12" s="53"/>
      <c r="HDY12" s="53"/>
      <c r="HDZ12" s="53"/>
      <c r="HEA12" s="53"/>
      <c r="HEB12" s="53"/>
      <c r="HEC12" s="53"/>
      <c r="HED12" s="53"/>
      <c r="HEE12" s="53"/>
      <c r="HEF12" s="53"/>
      <c r="HEG12" s="53"/>
      <c r="HEH12" s="53"/>
      <c r="HEI12" s="53"/>
      <c r="HEJ12" s="53"/>
      <c r="HEK12" s="53"/>
      <c r="HEL12" s="53"/>
      <c r="HEM12" s="53"/>
      <c r="HEN12" s="53"/>
      <c r="HEO12" s="53"/>
      <c r="HEP12" s="53"/>
      <c r="HEQ12" s="53"/>
      <c r="HER12" s="53"/>
      <c r="HES12" s="53"/>
      <c r="HET12" s="53"/>
      <c r="HEU12" s="53"/>
      <c r="HEV12" s="53"/>
      <c r="HEW12" s="53"/>
      <c r="HEX12" s="53"/>
      <c r="HEY12" s="53"/>
      <c r="HEZ12" s="53"/>
      <c r="HFA12" s="53"/>
      <c r="HFB12" s="53"/>
      <c r="HFC12" s="53"/>
      <c r="HFD12" s="53"/>
      <c r="HFE12" s="53"/>
      <c r="HFF12" s="53"/>
      <c r="HFG12" s="53"/>
      <c r="HFH12" s="53"/>
      <c r="HFI12" s="53"/>
      <c r="HFJ12" s="53"/>
      <c r="HFK12" s="53"/>
      <c r="HFL12" s="53"/>
      <c r="HFM12" s="53"/>
      <c r="HFN12" s="53"/>
      <c r="HFO12" s="53"/>
      <c r="HFP12" s="53"/>
      <c r="HFQ12" s="53"/>
      <c r="HFR12" s="53"/>
      <c r="HFS12" s="53"/>
      <c r="HFT12" s="53"/>
      <c r="HFU12" s="53"/>
      <c r="HFV12" s="53"/>
      <c r="HFW12" s="53"/>
      <c r="HFX12" s="53"/>
      <c r="HFY12" s="53"/>
      <c r="HFZ12" s="53"/>
      <c r="HGA12" s="53"/>
      <c r="HGB12" s="53"/>
      <c r="HGC12" s="53"/>
      <c r="HGD12" s="53"/>
      <c r="HGE12" s="53"/>
      <c r="HGF12" s="53"/>
      <c r="HGG12" s="53"/>
      <c r="HGH12" s="53"/>
      <c r="HGI12" s="53"/>
      <c r="HGJ12" s="53"/>
      <c r="HGK12" s="53"/>
      <c r="HGL12" s="53"/>
      <c r="HGM12" s="53"/>
      <c r="HGN12" s="53"/>
      <c r="HGO12" s="53"/>
      <c r="HGP12" s="53"/>
      <c r="HGQ12" s="53"/>
      <c r="HGR12" s="53"/>
      <c r="HGS12" s="53"/>
      <c r="HGT12" s="53"/>
      <c r="HGU12" s="53"/>
      <c r="HGV12" s="53"/>
      <c r="HGW12" s="53"/>
      <c r="HGX12" s="53"/>
      <c r="HGY12" s="53"/>
      <c r="HGZ12" s="53"/>
      <c r="HHA12" s="53"/>
      <c r="HHB12" s="53"/>
      <c r="HHC12" s="53"/>
      <c r="HHD12" s="53"/>
      <c r="HHE12" s="53"/>
      <c r="HHF12" s="53"/>
      <c r="HHG12" s="53"/>
      <c r="HHH12" s="53"/>
      <c r="HHI12" s="53"/>
      <c r="HHJ12" s="53"/>
      <c r="HHK12" s="53"/>
      <c r="HHL12" s="53"/>
      <c r="HHM12" s="53"/>
      <c r="HHN12" s="53"/>
      <c r="HHO12" s="53"/>
      <c r="HHP12" s="53"/>
      <c r="HHQ12" s="53"/>
      <c r="HHR12" s="53"/>
      <c r="HHS12" s="53"/>
      <c r="HHT12" s="53"/>
      <c r="HHU12" s="53"/>
      <c r="HHV12" s="53"/>
      <c r="HHW12" s="53"/>
      <c r="HHX12" s="53"/>
      <c r="HHY12" s="53"/>
      <c r="HHZ12" s="53"/>
      <c r="HIA12" s="53"/>
      <c r="HIB12" s="53"/>
      <c r="HIC12" s="53"/>
      <c r="HID12" s="53"/>
      <c r="HIE12" s="53"/>
      <c r="HIF12" s="53"/>
      <c r="HIG12" s="53"/>
      <c r="HIH12" s="53"/>
      <c r="HII12" s="53"/>
      <c r="HIJ12" s="53"/>
      <c r="HIK12" s="53"/>
      <c r="HIL12" s="53"/>
      <c r="HIM12" s="53"/>
      <c r="HIN12" s="53"/>
      <c r="HIO12" s="53"/>
      <c r="HIP12" s="53"/>
      <c r="HIQ12" s="53"/>
      <c r="HIR12" s="53"/>
      <c r="HIS12" s="53"/>
      <c r="HIT12" s="53"/>
      <c r="HIU12" s="53"/>
      <c r="HIV12" s="53"/>
      <c r="HIW12" s="53"/>
      <c r="HIX12" s="53"/>
      <c r="HIY12" s="53"/>
      <c r="HIZ12" s="53"/>
      <c r="HJA12" s="53"/>
      <c r="HJB12" s="53"/>
      <c r="HJC12" s="53"/>
      <c r="HJD12" s="53"/>
      <c r="HJE12" s="53"/>
      <c r="HJF12" s="53"/>
      <c r="HJG12" s="53"/>
      <c r="HJH12" s="53"/>
      <c r="HJI12" s="53"/>
      <c r="HJJ12" s="53"/>
      <c r="HJK12" s="53"/>
      <c r="HJL12" s="53"/>
      <c r="HJM12" s="53"/>
      <c r="HJN12" s="53"/>
      <c r="HJO12" s="53"/>
      <c r="HJP12" s="53"/>
      <c r="HJQ12" s="53"/>
      <c r="HJR12" s="53"/>
      <c r="HJS12" s="53"/>
      <c r="HJT12" s="53"/>
      <c r="HJU12" s="53"/>
      <c r="HJV12" s="53"/>
      <c r="HJW12" s="53"/>
      <c r="HJX12" s="53"/>
      <c r="HJY12" s="53"/>
      <c r="HJZ12" s="53"/>
      <c r="HKA12" s="53"/>
      <c r="HKB12" s="53"/>
      <c r="HKC12" s="53"/>
      <c r="HKD12" s="53"/>
      <c r="HKE12" s="53"/>
      <c r="HKF12" s="53"/>
      <c r="HKG12" s="53"/>
      <c r="HKH12" s="53"/>
      <c r="HKI12" s="53"/>
      <c r="HKJ12" s="53"/>
      <c r="HKK12" s="53"/>
      <c r="HKL12" s="53"/>
      <c r="HKM12" s="53"/>
      <c r="HKN12" s="53"/>
      <c r="HKO12" s="53"/>
      <c r="HKP12" s="53"/>
      <c r="HKQ12" s="53"/>
      <c r="HKR12" s="53"/>
      <c r="HKS12" s="53"/>
      <c r="HKT12" s="53"/>
      <c r="HKU12" s="53"/>
      <c r="HKV12" s="53"/>
      <c r="HKW12" s="53"/>
      <c r="HKX12" s="53"/>
      <c r="HKY12" s="53"/>
      <c r="HKZ12" s="53"/>
      <c r="HLA12" s="53"/>
      <c r="HLB12" s="53"/>
      <c r="HLC12" s="53"/>
      <c r="HLD12" s="53"/>
      <c r="HLE12" s="53"/>
      <c r="HLF12" s="53"/>
      <c r="HLG12" s="53"/>
      <c r="HLH12" s="53"/>
      <c r="HLI12" s="53"/>
      <c r="HLJ12" s="53"/>
      <c r="HLK12" s="53"/>
      <c r="HLL12" s="53"/>
      <c r="HLM12" s="53"/>
      <c r="HLN12" s="53"/>
      <c r="HLO12" s="53"/>
      <c r="HLP12" s="53"/>
      <c r="HLQ12" s="53"/>
      <c r="HLR12" s="53"/>
      <c r="HLS12" s="53"/>
      <c r="HLT12" s="53"/>
      <c r="HLU12" s="53"/>
      <c r="HLV12" s="53"/>
      <c r="HLW12" s="53"/>
      <c r="HLX12" s="53"/>
      <c r="HLY12" s="53"/>
      <c r="HLZ12" s="53"/>
      <c r="HMA12" s="53"/>
      <c r="HMB12" s="53"/>
      <c r="HMC12" s="53"/>
      <c r="HMD12" s="53"/>
      <c r="HME12" s="53"/>
      <c r="HMF12" s="53"/>
      <c r="HMG12" s="53"/>
      <c r="HMH12" s="53"/>
      <c r="HMI12" s="53"/>
      <c r="HMJ12" s="53"/>
      <c r="HMK12" s="53"/>
      <c r="HML12" s="53"/>
      <c r="HMM12" s="53"/>
      <c r="HMN12" s="53"/>
      <c r="HMO12" s="53"/>
      <c r="HMP12" s="53"/>
      <c r="HMQ12" s="53"/>
      <c r="HMR12" s="53"/>
      <c r="HMS12" s="53"/>
      <c r="HMT12" s="53"/>
      <c r="HMU12" s="53"/>
      <c r="HMV12" s="53"/>
      <c r="HMW12" s="53"/>
      <c r="HMX12" s="53"/>
      <c r="HMY12" s="53"/>
      <c r="HMZ12" s="53"/>
      <c r="HNA12" s="53"/>
      <c r="HNB12" s="53"/>
      <c r="HNC12" s="53"/>
      <c r="HND12" s="53"/>
      <c r="HNE12" s="53"/>
      <c r="HNF12" s="53"/>
      <c r="HNG12" s="53"/>
      <c r="HNH12" s="53"/>
      <c r="HNI12" s="53"/>
      <c r="HNJ12" s="53"/>
      <c r="HNK12" s="53"/>
      <c r="HNL12" s="53"/>
      <c r="HNM12" s="53"/>
      <c r="HNN12" s="53"/>
      <c r="HNO12" s="53"/>
      <c r="HNP12" s="53"/>
      <c r="HNQ12" s="53"/>
      <c r="HNR12" s="53"/>
      <c r="HNS12" s="53"/>
      <c r="HNT12" s="53"/>
      <c r="HNU12" s="53"/>
      <c r="HNV12" s="53"/>
      <c r="HNW12" s="53"/>
      <c r="HNX12" s="53"/>
      <c r="HNY12" s="53"/>
      <c r="HNZ12" s="53"/>
      <c r="HOA12" s="53"/>
      <c r="HOB12" s="53"/>
      <c r="HOC12" s="53"/>
      <c r="HOD12" s="53"/>
      <c r="HOE12" s="53"/>
      <c r="HOF12" s="53"/>
      <c r="HOG12" s="53"/>
      <c r="HOH12" s="53"/>
      <c r="HOI12" s="53"/>
      <c r="HOJ12" s="53"/>
      <c r="HOK12" s="53"/>
      <c r="HOL12" s="53"/>
      <c r="HOM12" s="53"/>
      <c r="HON12" s="53"/>
      <c r="HOO12" s="53"/>
      <c r="HOP12" s="53"/>
      <c r="HOQ12" s="53"/>
      <c r="HOR12" s="53"/>
      <c r="HOS12" s="53"/>
      <c r="HOT12" s="53"/>
      <c r="HOU12" s="53"/>
      <c r="HOV12" s="53"/>
      <c r="HOW12" s="53"/>
      <c r="HOX12" s="53"/>
      <c r="HOY12" s="53"/>
      <c r="HOZ12" s="53"/>
      <c r="HPA12" s="53"/>
      <c r="HPB12" s="53"/>
      <c r="HPC12" s="53"/>
      <c r="HPD12" s="53"/>
      <c r="HPE12" s="53"/>
      <c r="HPF12" s="53"/>
      <c r="HPG12" s="53"/>
      <c r="HPH12" s="53"/>
      <c r="HPI12" s="53"/>
      <c r="HPJ12" s="53"/>
      <c r="HPK12" s="53"/>
      <c r="HPL12" s="53"/>
      <c r="HPM12" s="53"/>
      <c r="HPN12" s="53"/>
      <c r="HPO12" s="53"/>
      <c r="HPP12" s="53"/>
      <c r="HPQ12" s="53"/>
      <c r="HPR12" s="53"/>
      <c r="HPS12" s="53"/>
      <c r="HPT12" s="53"/>
      <c r="HPU12" s="53"/>
      <c r="HPV12" s="53"/>
      <c r="HPW12" s="53"/>
      <c r="HPX12" s="53"/>
      <c r="HPY12" s="53"/>
      <c r="HPZ12" s="53"/>
      <c r="HQA12" s="53"/>
      <c r="HQB12" s="53"/>
      <c r="HQC12" s="53"/>
      <c r="HQD12" s="53"/>
      <c r="HQE12" s="53"/>
      <c r="HQF12" s="53"/>
      <c r="HQG12" s="53"/>
      <c r="HQH12" s="53"/>
      <c r="HQI12" s="53"/>
      <c r="HQJ12" s="53"/>
      <c r="HQK12" s="53"/>
      <c r="HQL12" s="53"/>
      <c r="HQM12" s="53"/>
      <c r="HQN12" s="53"/>
      <c r="HQO12" s="53"/>
      <c r="HQP12" s="53"/>
      <c r="HQQ12" s="53"/>
      <c r="HQR12" s="53"/>
      <c r="HQS12" s="53"/>
      <c r="HQT12" s="53"/>
      <c r="HQU12" s="53"/>
      <c r="HQV12" s="53"/>
      <c r="HQW12" s="53"/>
      <c r="HQX12" s="53"/>
      <c r="HQY12" s="53"/>
      <c r="HQZ12" s="53"/>
      <c r="HRA12" s="53"/>
      <c r="HRB12" s="53"/>
      <c r="HRC12" s="53"/>
      <c r="HRD12" s="53"/>
      <c r="HRE12" s="53"/>
      <c r="HRF12" s="53"/>
      <c r="HRG12" s="53"/>
      <c r="HRH12" s="53"/>
      <c r="HRI12" s="53"/>
      <c r="HRJ12" s="53"/>
      <c r="HRK12" s="53"/>
      <c r="HRL12" s="53"/>
      <c r="HRM12" s="53"/>
      <c r="HRN12" s="53"/>
      <c r="HRO12" s="53"/>
      <c r="HRP12" s="53"/>
      <c r="HRQ12" s="53"/>
      <c r="HRR12" s="53"/>
      <c r="HRS12" s="53"/>
      <c r="HRT12" s="53"/>
      <c r="HRU12" s="53"/>
      <c r="HRV12" s="53"/>
      <c r="HRW12" s="53"/>
      <c r="HRX12" s="53"/>
      <c r="HRY12" s="53"/>
      <c r="HRZ12" s="53"/>
      <c r="HSA12" s="53"/>
      <c r="HSB12" s="53"/>
      <c r="HSC12" s="53"/>
      <c r="HSD12" s="53"/>
      <c r="HSE12" s="53"/>
      <c r="HSF12" s="53"/>
      <c r="HSG12" s="53"/>
      <c r="HSH12" s="53"/>
      <c r="HSI12" s="53"/>
      <c r="HSJ12" s="53"/>
      <c r="HSK12" s="53"/>
      <c r="HSL12" s="53"/>
      <c r="HSM12" s="53"/>
      <c r="HSN12" s="53"/>
      <c r="HSO12" s="53"/>
      <c r="HSP12" s="53"/>
      <c r="HSQ12" s="53"/>
      <c r="HSR12" s="53"/>
      <c r="HSS12" s="53"/>
      <c r="HST12" s="53"/>
      <c r="HSU12" s="53"/>
      <c r="HSV12" s="53"/>
      <c r="HSW12" s="53"/>
      <c r="HSX12" s="53"/>
      <c r="HSY12" s="53"/>
      <c r="HSZ12" s="53"/>
      <c r="HTA12" s="53"/>
      <c r="HTB12" s="53"/>
      <c r="HTC12" s="53"/>
      <c r="HTD12" s="53"/>
      <c r="HTE12" s="53"/>
      <c r="HTF12" s="53"/>
      <c r="HTG12" s="53"/>
      <c r="HTH12" s="53"/>
      <c r="HTI12" s="53"/>
      <c r="HTJ12" s="53"/>
      <c r="HTK12" s="53"/>
      <c r="HTL12" s="53"/>
      <c r="HTM12" s="53"/>
      <c r="HTN12" s="53"/>
      <c r="HTO12" s="53"/>
      <c r="HTP12" s="53"/>
      <c r="HTQ12" s="53"/>
      <c r="HTR12" s="53"/>
      <c r="HTS12" s="53"/>
      <c r="HTT12" s="53"/>
      <c r="HTU12" s="53"/>
      <c r="HTV12" s="53"/>
      <c r="HTW12" s="53"/>
      <c r="HTX12" s="53"/>
      <c r="HTY12" s="53"/>
      <c r="HTZ12" s="53"/>
      <c r="HUA12" s="53"/>
      <c r="HUB12" s="53"/>
      <c r="HUC12" s="53"/>
      <c r="HUD12" s="53"/>
      <c r="HUE12" s="53"/>
      <c r="HUF12" s="53"/>
      <c r="HUG12" s="53"/>
      <c r="HUH12" s="53"/>
      <c r="HUI12" s="53"/>
      <c r="HUJ12" s="53"/>
      <c r="HUK12" s="53"/>
      <c r="HUL12" s="53"/>
      <c r="HUM12" s="53"/>
      <c r="HUN12" s="53"/>
      <c r="HUO12" s="53"/>
      <c r="HUP12" s="53"/>
      <c r="HUQ12" s="53"/>
      <c r="HUR12" s="53"/>
      <c r="HUS12" s="53"/>
      <c r="HUT12" s="53"/>
      <c r="HUU12" s="53"/>
      <c r="HUV12" s="53"/>
      <c r="HUW12" s="53"/>
      <c r="HUX12" s="53"/>
      <c r="HUY12" s="53"/>
      <c r="HUZ12" s="53"/>
      <c r="HVA12" s="53"/>
      <c r="HVB12" s="53"/>
      <c r="HVC12" s="53"/>
      <c r="HVD12" s="53"/>
      <c r="HVE12" s="53"/>
      <c r="HVF12" s="53"/>
      <c r="HVG12" s="53"/>
      <c r="HVH12" s="53"/>
      <c r="HVI12" s="53"/>
      <c r="HVJ12" s="53"/>
      <c r="HVK12" s="53"/>
      <c r="HVL12" s="53"/>
      <c r="HVM12" s="53"/>
      <c r="HVN12" s="53"/>
      <c r="HVO12" s="53"/>
      <c r="HVP12" s="53"/>
      <c r="HVQ12" s="53"/>
      <c r="HVR12" s="53"/>
      <c r="HVS12" s="53"/>
      <c r="HVT12" s="53"/>
      <c r="HVU12" s="53"/>
      <c r="HVV12" s="53"/>
      <c r="HVW12" s="53"/>
      <c r="HVX12" s="53"/>
      <c r="HVY12" s="53"/>
      <c r="HVZ12" s="53"/>
      <c r="HWA12" s="53"/>
      <c r="HWB12" s="53"/>
      <c r="HWC12" s="53"/>
      <c r="HWD12" s="53"/>
      <c r="HWE12" s="53"/>
      <c r="HWF12" s="53"/>
      <c r="HWG12" s="53"/>
      <c r="HWH12" s="53"/>
      <c r="HWI12" s="53"/>
      <c r="HWJ12" s="53"/>
      <c r="HWK12" s="53"/>
      <c r="HWL12" s="53"/>
      <c r="HWM12" s="53"/>
      <c r="HWN12" s="53"/>
      <c r="HWO12" s="53"/>
      <c r="HWP12" s="53"/>
      <c r="HWQ12" s="53"/>
      <c r="HWR12" s="53"/>
      <c r="HWS12" s="53"/>
      <c r="HWT12" s="53"/>
      <c r="HWU12" s="53"/>
      <c r="HWV12" s="53"/>
      <c r="HWW12" s="53"/>
      <c r="HWX12" s="53"/>
      <c r="HWY12" s="53"/>
      <c r="HWZ12" s="53"/>
      <c r="HXA12" s="53"/>
      <c r="HXB12" s="53"/>
      <c r="HXC12" s="53"/>
      <c r="HXD12" s="53"/>
      <c r="HXE12" s="53"/>
      <c r="HXF12" s="53"/>
      <c r="HXG12" s="53"/>
      <c r="HXH12" s="53"/>
      <c r="HXI12" s="53"/>
      <c r="HXJ12" s="53"/>
      <c r="HXK12" s="53"/>
      <c r="HXL12" s="53"/>
      <c r="HXM12" s="53"/>
      <c r="HXN12" s="53"/>
      <c r="HXO12" s="53"/>
      <c r="HXP12" s="53"/>
      <c r="HXQ12" s="53"/>
      <c r="HXR12" s="53"/>
      <c r="HXS12" s="53"/>
      <c r="HXT12" s="53"/>
      <c r="HXU12" s="53"/>
      <c r="HXV12" s="53"/>
      <c r="HXW12" s="53"/>
      <c r="HXX12" s="53"/>
      <c r="HXY12" s="53"/>
      <c r="HXZ12" s="53"/>
      <c r="HYA12" s="53"/>
      <c r="HYB12" s="53"/>
      <c r="HYC12" s="53"/>
      <c r="HYD12" s="53"/>
      <c r="HYE12" s="53"/>
      <c r="HYF12" s="53"/>
      <c r="HYG12" s="53"/>
      <c r="HYH12" s="53"/>
      <c r="HYI12" s="53"/>
      <c r="HYJ12" s="53"/>
      <c r="HYK12" s="53"/>
      <c r="HYL12" s="53"/>
      <c r="HYM12" s="53"/>
      <c r="HYN12" s="53"/>
      <c r="HYO12" s="53"/>
      <c r="HYP12" s="53"/>
      <c r="HYQ12" s="53"/>
      <c r="HYR12" s="53"/>
      <c r="HYS12" s="53"/>
      <c r="HYT12" s="53"/>
      <c r="HYU12" s="53"/>
      <c r="HYV12" s="53"/>
      <c r="HYW12" s="53"/>
      <c r="HYX12" s="53"/>
      <c r="HYY12" s="53"/>
      <c r="HYZ12" s="53"/>
      <c r="HZA12" s="53"/>
      <c r="HZB12" s="53"/>
      <c r="HZC12" s="53"/>
      <c r="HZD12" s="53"/>
      <c r="HZE12" s="53"/>
      <c r="HZF12" s="53"/>
      <c r="HZG12" s="53"/>
      <c r="HZH12" s="53"/>
      <c r="HZI12" s="53"/>
      <c r="HZJ12" s="53"/>
      <c r="HZK12" s="53"/>
      <c r="HZL12" s="53"/>
      <c r="HZM12" s="53"/>
      <c r="HZN12" s="53"/>
      <c r="HZO12" s="53"/>
      <c r="HZP12" s="53"/>
      <c r="HZQ12" s="53"/>
      <c r="HZR12" s="53"/>
      <c r="HZS12" s="53"/>
      <c r="HZT12" s="53"/>
      <c r="HZU12" s="53"/>
      <c r="HZV12" s="53"/>
      <c r="HZW12" s="53"/>
      <c r="HZX12" s="53"/>
      <c r="HZY12" s="53"/>
      <c r="HZZ12" s="53"/>
      <c r="IAA12" s="53"/>
      <c r="IAB12" s="53"/>
      <c r="IAC12" s="53"/>
      <c r="IAD12" s="53"/>
      <c r="IAE12" s="53"/>
      <c r="IAF12" s="53"/>
      <c r="IAG12" s="53"/>
      <c r="IAH12" s="53"/>
      <c r="IAI12" s="53"/>
      <c r="IAJ12" s="53"/>
      <c r="IAK12" s="53"/>
      <c r="IAL12" s="53"/>
      <c r="IAM12" s="53"/>
      <c r="IAN12" s="53"/>
      <c r="IAO12" s="53"/>
      <c r="IAP12" s="53"/>
      <c r="IAQ12" s="53"/>
      <c r="IAR12" s="53"/>
      <c r="IAS12" s="53"/>
      <c r="IAT12" s="53"/>
      <c r="IAU12" s="53"/>
      <c r="IAV12" s="53"/>
      <c r="IAW12" s="53"/>
      <c r="IAX12" s="53"/>
      <c r="IAY12" s="53"/>
      <c r="IAZ12" s="53"/>
      <c r="IBA12" s="53"/>
      <c r="IBB12" s="53"/>
      <c r="IBC12" s="53"/>
      <c r="IBD12" s="53"/>
      <c r="IBE12" s="53"/>
      <c r="IBF12" s="53"/>
      <c r="IBG12" s="53"/>
      <c r="IBH12" s="53"/>
      <c r="IBI12" s="53"/>
      <c r="IBJ12" s="53"/>
      <c r="IBK12" s="53"/>
      <c r="IBL12" s="53"/>
      <c r="IBM12" s="53"/>
      <c r="IBN12" s="53"/>
      <c r="IBO12" s="53"/>
      <c r="IBP12" s="53"/>
      <c r="IBQ12" s="53"/>
      <c r="IBR12" s="53"/>
      <c r="IBS12" s="53"/>
      <c r="IBT12" s="53"/>
      <c r="IBU12" s="53"/>
      <c r="IBV12" s="53"/>
      <c r="IBW12" s="53"/>
      <c r="IBX12" s="53"/>
      <c r="IBY12" s="53"/>
      <c r="IBZ12" s="53"/>
      <c r="ICA12" s="53"/>
      <c r="ICB12" s="53"/>
      <c r="ICC12" s="53"/>
      <c r="ICD12" s="53"/>
      <c r="ICE12" s="53"/>
      <c r="ICF12" s="53"/>
      <c r="ICG12" s="53"/>
      <c r="ICH12" s="53"/>
      <c r="ICI12" s="53"/>
      <c r="ICJ12" s="53"/>
      <c r="ICK12" s="53"/>
      <c r="ICL12" s="53"/>
      <c r="ICM12" s="53"/>
      <c r="ICN12" s="53"/>
      <c r="ICO12" s="53"/>
      <c r="ICP12" s="53"/>
      <c r="ICQ12" s="53"/>
      <c r="ICR12" s="53"/>
      <c r="ICS12" s="53"/>
      <c r="ICT12" s="53"/>
      <c r="ICU12" s="53"/>
      <c r="ICV12" s="53"/>
      <c r="ICW12" s="53"/>
      <c r="ICX12" s="53"/>
      <c r="ICY12" s="53"/>
      <c r="ICZ12" s="53"/>
      <c r="IDA12" s="53"/>
      <c r="IDB12" s="53"/>
      <c r="IDC12" s="53"/>
      <c r="IDD12" s="53"/>
      <c r="IDE12" s="53"/>
      <c r="IDF12" s="53"/>
      <c r="IDG12" s="53"/>
      <c r="IDH12" s="53"/>
      <c r="IDI12" s="53"/>
      <c r="IDJ12" s="53"/>
      <c r="IDK12" s="53"/>
      <c r="IDL12" s="53"/>
      <c r="IDM12" s="53"/>
      <c r="IDN12" s="53"/>
      <c r="IDO12" s="53"/>
      <c r="IDP12" s="53"/>
      <c r="IDQ12" s="53"/>
      <c r="IDR12" s="53"/>
      <c r="IDS12" s="53"/>
      <c r="IDT12" s="53"/>
      <c r="IDU12" s="53"/>
      <c r="IDV12" s="53"/>
      <c r="IDW12" s="53"/>
      <c r="IDX12" s="53"/>
      <c r="IDY12" s="53"/>
      <c r="IDZ12" s="53"/>
      <c r="IEA12" s="53"/>
      <c r="IEB12" s="53"/>
      <c r="IEC12" s="53"/>
      <c r="IED12" s="53"/>
      <c r="IEE12" s="53"/>
      <c r="IEF12" s="53"/>
      <c r="IEG12" s="53"/>
      <c r="IEH12" s="53"/>
      <c r="IEI12" s="53"/>
      <c r="IEJ12" s="53"/>
      <c r="IEK12" s="53"/>
      <c r="IEL12" s="53"/>
      <c r="IEM12" s="53"/>
      <c r="IEN12" s="53"/>
      <c r="IEO12" s="53"/>
      <c r="IEP12" s="53"/>
      <c r="IEQ12" s="53"/>
      <c r="IER12" s="53"/>
      <c r="IES12" s="53"/>
      <c r="IET12" s="53"/>
      <c r="IEU12" s="53"/>
      <c r="IEV12" s="53"/>
      <c r="IEW12" s="53"/>
      <c r="IEX12" s="53"/>
      <c r="IEY12" s="53"/>
      <c r="IEZ12" s="53"/>
      <c r="IFA12" s="53"/>
      <c r="IFB12" s="53"/>
      <c r="IFC12" s="53"/>
      <c r="IFD12" s="53"/>
      <c r="IFE12" s="53"/>
      <c r="IFF12" s="53"/>
      <c r="IFG12" s="53"/>
      <c r="IFH12" s="53"/>
      <c r="IFI12" s="53"/>
      <c r="IFJ12" s="53"/>
      <c r="IFK12" s="53"/>
      <c r="IFL12" s="53"/>
      <c r="IFM12" s="53"/>
      <c r="IFN12" s="53"/>
      <c r="IFO12" s="53"/>
      <c r="IFP12" s="53"/>
      <c r="IFQ12" s="53"/>
      <c r="IFR12" s="53"/>
      <c r="IFS12" s="53"/>
      <c r="IFT12" s="53"/>
      <c r="IFU12" s="53"/>
      <c r="IFV12" s="53"/>
      <c r="IFW12" s="53"/>
      <c r="IFX12" s="53"/>
      <c r="IFY12" s="53"/>
      <c r="IFZ12" s="53"/>
      <c r="IGA12" s="53"/>
      <c r="IGB12" s="53"/>
      <c r="IGC12" s="53"/>
      <c r="IGD12" s="53"/>
      <c r="IGE12" s="53"/>
      <c r="IGF12" s="53"/>
      <c r="IGG12" s="53"/>
      <c r="IGH12" s="53"/>
      <c r="IGI12" s="53"/>
      <c r="IGJ12" s="53"/>
      <c r="IGK12" s="53"/>
      <c r="IGL12" s="53"/>
      <c r="IGM12" s="53"/>
      <c r="IGN12" s="53"/>
      <c r="IGO12" s="53"/>
      <c r="IGP12" s="53"/>
      <c r="IGQ12" s="53"/>
      <c r="IGR12" s="53"/>
      <c r="IGS12" s="53"/>
      <c r="IGT12" s="53"/>
      <c r="IGU12" s="53"/>
      <c r="IGV12" s="53"/>
      <c r="IGW12" s="53"/>
      <c r="IGX12" s="53"/>
      <c r="IGY12" s="53"/>
      <c r="IGZ12" s="53"/>
      <c r="IHA12" s="53"/>
      <c r="IHB12" s="53"/>
      <c r="IHC12" s="53"/>
      <c r="IHD12" s="53"/>
      <c r="IHE12" s="53"/>
      <c r="IHF12" s="53"/>
      <c r="IHG12" s="53"/>
      <c r="IHH12" s="53"/>
      <c r="IHI12" s="53"/>
      <c r="IHJ12" s="53"/>
      <c r="IHK12" s="53"/>
      <c r="IHL12" s="53"/>
      <c r="IHM12" s="53"/>
      <c r="IHN12" s="53"/>
      <c r="IHO12" s="53"/>
      <c r="IHP12" s="53"/>
      <c r="IHQ12" s="53"/>
      <c r="IHR12" s="53"/>
      <c r="IHS12" s="53"/>
      <c r="IHT12" s="53"/>
      <c r="IHU12" s="53"/>
      <c r="IHV12" s="53"/>
      <c r="IHW12" s="53"/>
      <c r="IHX12" s="53"/>
      <c r="IHY12" s="53"/>
      <c r="IHZ12" s="53"/>
      <c r="IIA12" s="53"/>
      <c r="IIB12" s="53"/>
      <c r="IIC12" s="53"/>
      <c r="IID12" s="53"/>
      <c r="IIE12" s="53"/>
      <c r="IIF12" s="53"/>
      <c r="IIG12" s="53"/>
      <c r="IIH12" s="53"/>
      <c r="III12" s="53"/>
      <c r="IIJ12" s="53"/>
      <c r="IIK12" s="53"/>
      <c r="IIL12" s="53"/>
      <c r="IIM12" s="53"/>
      <c r="IIN12" s="53"/>
      <c r="IIO12" s="53"/>
      <c r="IIP12" s="53"/>
      <c r="IIQ12" s="53"/>
      <c r="IIR12" s="53"/>
      <c r="IIS12" s="53"/>
      <c r="IIT12" s="53"/>
      <c r="IIU12" s="53"/>
      <c r="IIV12" s="53"/>
      <c r="IIW12" s="53"/>
      <c r="IIX12" s="53"/>
      <c r="IIY12" s="53"/>
      <c r="IIZ12" s="53"/>
      <c r="IJA12" s="53"/>
      <c r="IJB12" s="53"/>
      <c r="IJC12" s="53"/>
      <c r="IJD12" s="53"/>
      <c r="IJE12" s="53"/>
      <c r="IJF12" s="53"/>
      <c r="IJG12" s="53"/>
      <c r="IJH12" s="53"/>
      <c r="IJI12" s="53"/>
      <c r="IJJ12" s="53"/>
      <c r="IJK12" s="53"/>
      <c r="IJL12" s="53"/>
      <c r="IJM12" s="53"/>
      <c r="IJN12" s="53"/>
      <c r="IJO12" s="53"/>
      <c r="IJP12" s="53"/>
      <c r="IJQ12" s="53"/>
      <c r="IJR12" s="53"/>
      <c r="IJS12" s="53"/>
      <c r="IJT12" s="53"/>
      <c r="IJU12" s="53"/>
      <c r="IJV12" s="53"/>
      <c r="IJW12" s="53"/>
      <c r="IJX12" s="53"/>
      <c r="IJY12" s="53"/>
      <c r="IJZ12" s="53"/>
      <c r="IKA12" s="53"/>
      <c r="IKB12" s="53"/>
      <c r="IKC12" s="53"/>
      <c r="IKD12" s="53"/>
      <c r="IKE12" s="53"/>
      <c r="IKF12" s="53"/>
      <c r="IKG12" s="53"/>
      <c r="IKH12" s="53"/>
      <c r="IKI12" s="53"/>
      <c r="IKJ12" s="53"/>
      <c r="IKK12" s="53"/>
      <c r="IKL12" s="53"/>
      <c r="IKM12" s="53"/>
      <c r="IKN12" s="53"/>
      <c r="IKO12" s="53"/>
      <c r="IKP12" s="53"/>
      <c r="IKQ12" s="53"/>
      <c r="IKR12" s="53"/>
      <c r="IKS12" s="53"/>
      <c r="IKT12" s="53"/>
      <c r="IKU12" s="53"/>
      <c r="IKV12" s="53"/>
      <c r="IKW12" s="53"/>
      <c r="IKX12" s="53"/>
      <c r="IKY12" s="53"/>
      <c r="IKZ12" s="53"/>
      <c r="ILA12" s="53"/>
      <c r="ILB12" s="53"/>
      <c r="ILC12" s="53"/>
      <c r="ILD12" s="53"/>
      <c r="ILE12" s="53"/>
      <c r="ILF12" s="53"/>
      <c r="ILG12" s="53"/>
      <c r="ILH12" s="53"/>
      <c r="ILI12" s="53"/>
      <c r="ILJ12" s="53"/>
      <c r="ILK12" s="53"/>
      <c r="ILL12" s="53"/>
      <c r="ILM12" s="53"/>
      <c r="ILN12" s="53"/>
      <c r="ILO12" s="53"/>
      <c r="ILP12" s="53"/>
      <c r="ILQ12" s="53"/>
      <c r="ILR12" s="53"/>
      <c r="ILS12" s="53"/>
      <c r="ILT12" s="53"/>
      <c r="ILU12" s="53"/>
      <c r="ILV12" s="53"/>
      <c r="ILW12" s="53"/>
      <c r="ILX12" s="53"/>
      <c r="ILY12" s="53"/>
      <c r="ILZ12" s="53"/>
      <c r="IMA12" s="53"/>
      <c r="IMB12" s="53"/>
      <c r="IMC12" s="53"/>
      <c r="IMD12" s="53"/>
      <c r="IME12" s="53"/>
      <c r="IMF12" s="53"/>
      <c r="IMG12" s="53"/>
      <c r="IMH12" s="53"/>
      <c r="IMI12" s="53"/>
      <c r="IMJ12" s="53"/>
      <c r="IMK12" s="53"/>
      <c r="IML12" s="53"/>
      <c r="IMM12" s="53"/>
      <c r="IMN12" s="53"/>
      <c r="IMO12" s="53"/>
      <c r="IMP12" s="53"/>
      <c r="IMQ12" s="53"/>
      <c r="IMR12" s="53"/>
      <c r="IMS12" s="53"/>
      <c r="IMT12" s="53"/>
      <c r="IMU12" s="53"/>
      <c r="IMV12" s="53"/>
      <c r="IMW12" s="53"/>
      <c r="IMX12" s="53"/>
      <c r="IMY12" s="53"/>
      <c r="IMZ12" s="53"/>
      <c r="INA12" s="53"/>
      <c r="INB12" s="53"/>
      <c r="INC12" s="53"/>
      <c r="IND12" s="53"/>
      <c r="INE12" s="53"/>
      <c r="INF12" s="53"/>
      <c r="ING12" s="53"/>
      <c r="INH12" s="53"/>
      <c r="INI12" s="53"/>
      <c r="INJ12" s="53"/>
      <c r="INK12" s="53"/>
      <c r="INL12" s="53"/>
      <c r="INM12" s="53"/>
      <c r="INN12" s="53"/>
      <c r="INO12" s="53"/>
      <c r="INP12" s="53"/>
      <c r="INQ12" s="53"/>
      <c r="INR12" s="53"/>
      <c r="INS12" s="53"/>
      <c r="INT12" s="53"/>
      <c r="INU12" s="53"/>
      <c r="INV12" s="53"/>
      <c r="INW12" s="53"/>
      <c r="INX12" s="53"/>
      <c r="INY12" s="53"/>
      <c r="INZ12" s="53"/>
      <c r="IOA12" s="53"/>
      <c r="IOB12" s="53"/>
      <c r="IOC12" s="53"/>
      <c r="IOD12" s="53"/>
      <c r="IOE12" s="53"/>
      <c r="IOF12" s="53"/>
      <c r="IOG12" s="53"/>
      <c r="IOH12" s="53"/>
      <c r="IOI12" s="53"/>
      <c r="IOJ12" s="53"/>
      <c r="IOK12" s="53"/>
      <c r="IOL12" s="53"/>
      <c r="IOM12" s="53"/>
      <c r="ION12" s="53"/>
      <c r="IOO12" s="53"/>
      <c r="IOP12" s="53"/>
      <c r="IOQ12" s="53"/>
      <c r="IOR12" s="53"/>
      <c r="IOS12" s="53"/>
      <c r="IOT12" s="53"/>
      <c r="IOU12" s="53"/>
      <c r="IOV12" s="53"/>
      <c r="IOW12" s="53"/>
      <c r="IOX12" s="53"/>
      <c r="IOY12" s="53"/>
      <c r="IOZ12" s="53"/>
      <c r="IPA12" s="53"/>
      <c r="IPB12" s="53"/>
      <c r="IPC12" s="53"/>
      <c r="IPD12" s="53"/>
      <c r="IPE12" s="53"/>
      <c r="IPF12" s="53"/>
      <c r="IPG12" s="53"/>
      <c r="IPH12" s="53"/>
      <c r="IPI12" s="53"/>
      <c r="IPJ12" s="53"/>
      <c r="IPK12" s="53"/>
      <c r="IPL12" s="53"/>
      <c r="IPM12" s="53"/>
      <c r="IPN12" s="53"/>
      <c r="IPO12" s="53"/>
      <c r="IPP12" s="53"/>
      <c r="IPQ12" s="53"/>
      <c r="IPR12" s="53"/>
      <c r="IPS12" s="53"/>
      <c r="IPT12" s="53"/>
      <c r="IPU12" s="53"/>
      <c r="IPV12" s="53"/>
      <c r="IPW12" s="53"/>
      <c r="IPX12" s="53"/>
      <c r="IPY12" s="53"/>
      <c r="IPZ12" s="53"/>
      <c r="IQA12" s="53"/>
      <c r="IQB12" s="53"/>
      <c r="IQC12" s="53"/>
      <c r="IQD12" s="53"/>
      <c r="IQE12" s="53"/>
      <c r="IQF12" s="53"/>
      <c r="IQG12" s="53"/>
      <c r="IQH12" s="53"/>
      <c r="IQI12" s="53"/>
      <c r="IQJ12" s="53"/>
      <c r="IQK12" s="53"/>
      <c r="IQL12" s="53"/>
      <c r="IQM12" s="53"/>
      <c r="IQN12" s="53"/>
      <c r="IQO12" s="53"/>
      <c r="IQP12" s="53"/>
      <c r="IQQ12" s="53"/>
      <c r="IQR12" s="53"/>
      <c r="IQS12" s="53"/>
      <c r="IQT12" s="53"/>
      <c r="IQU12" s="53"/>
      <c r="IQV12" s="53"/>
      <c r="IQW12" s="53"/>
      <c r="IQX12" s="53"/>
      <c r="IQY12" s="53"/>
      <c r="IQZ12" s="53"/>
      <c r="IRA12" s="53"/>
      <c r="IRB12" s="53"/>
      <c r="IRC12" s="53"/>
      <c r="IRD12" s="53"/>
      <c r="IRE12" s="53"/>
      <c r="IRF12" s="53"/>
      <c r="IRG12" s="53"/>
      <c r="IRH12" s="53"/>
      <c r="IRI12" s="53"/>
      <c r="IRJ12" s="53"/>
      <c r="IRK12" s="53"/>
      <c r="IRL12" s="53"/>
      <c r="IRM12" s="53"/>
      <c r="IRN12" s="53"/>
      <c r="IRO12" s="53"/>
      <c r="IRP12" s="53"/>
      <c r="IRQ12" s="53"/>
      <c r="IRR12" s="53"/>
      <c r="IRS12" s="53"/>
      <c r="IRT12" s="53"/>
      <c r="IRU12" s="53"/>
      <c r="IRV12" s="53"/>
      <c r="IRW12" s="53"/>
      <c r="IRX12" s="53"/>
      <c r="IRY12" s="53"/>
      <c r="IRZ12" s="53"/>
      <c r="ISA12" s="53"/>
      <c r="ISB12" s="53"/>
      <c r="ISC12" s="53"/>
      <c r="ISD12" s="53"/>
      <c r="ISE12" s="53"/>
      <c r="ISF12" s="53"/>
      <c r="ISG12" s="53"/>
      <c r="ISH12" s="53"/>
      <c r="ISI12" s="53"/>
      <c r="ISJ12" s="53"/>
      <c r="ISK12" s="53"/>
      <c r="ISL12" s="53"/>
      <c r="ISM12" s="53"/>
      <c r="ISN12" s="53"/>
      <c r="ISO12" s="53"/>
      <c r="ISP12" s="53"/>
      <c r="ISQ12" s="53"/>
      <c r="ISR12" s="53"/>
      <c r="ISS12" s="53"/>
      <c r="IST12" s="53"/>
      <c r="ISU12" s="53"/>
      <c r="ISV12" s="53"/>
      <c r="ISW12" s="53"/>
      <c r="ISX12" s="53"/>
      <c r="ISY12" s="53"/>
      <c r="ISZ12" s="53"/>
      <c r="ITA12" s="53"/>
      <c r="ITB12" s="53"/>
      <c r="ITC12" s="53"/>
      <c r="ITD12" s="53"/>
      <c r="ITE12" s="53"/>
      <c r="ITF12" s="53"/>
      <c r="ITG12" s="53"/>
      <c r="ITH12" s="53"/>
      <c r="ITI12" s="53"/>
      <c r="ITJ12" s="53"/>
      <c r="ITK12" s="53"/>
      <c r="ITL12" s="53"/>
      <c r="ITM12" s="53"/>
      <c r="ITN12" s="53"/>
      <c r="ITO12" s="53"/>
      <c r="ITP12" s="53"/>
      <c r="ITQ12" s="53"/>
      <c r="ITR12" s="53"/>
      <c r="ITS12" s="53"/>
      <c r="ITT12" s="53"/>
      <c r="ITU12" s="53"/>
      <c r="ITV12" s="53"/>
      <c r="ITW12" s="53"/>
      <c r="ITX12" s="53"/>
      <c r="ITY12" s="53"/>
      <c r="ITZ12" s="53"/>
      <c r="IUA12" s="53"/>
      <c r="IUB12" s="53"/>
      <c r="IUC12" s="53"/>
      <c r="IUD12" s="53"/>
      <c r="IUE12" s="53"/>
      <c r="IUF12" s="53"/>
      <c r="IUG12" s="53"/>
      <c r="IUH12" s="53"/>
      <c r="IUI12" s="53"/>
      <c r="IUJ12" s="53"/>
      <c r="IUK12" s="53"/>
      <c r="IUL12" s="53"/>
      <c r="IUM12" s="53"/>
      <c r="IUN12" s="53"/>
      <c r="IUO12" s="53"/>
      <c r="IUP12" s="53"/>
      <c r="IUQ12" s="53"/>
      <c r="IUR12" s="53"/>
      <c r="IUS12" s="53"/>
      <c r="IUT12" s="53"/>
      <c r="IUU12" s="53"/>
      <c r="IUV12" s="53"/>
      <c r="IUW12" s="53"/>
      <c r="IUX12" s="53"/>
      <c r="IUY12" s="53"/>
      <c r="IUZ12" s="53"/>
      <c r="IVA12" s="53"/>
      <c r="IVB12" s="53"/>
      <c r="IVC12" s="53"/>
      <c r="IVD12" s="53"/>
      <c r="IVE12" s="53"/>
      <c r="IVF12" s="53"/>
      <c r="IVG12" s="53"/>
      <c r="IVH12" s="53"/>
      <c r="IVI12" s="53"/>
      <c r="IVJ12" s="53"/>
      <c r="IVK12" s="53"/>
      <c r="IVL12" s="53"/>
      <c r="IVM12" s="53"/>
      <c r="IVN12" s="53"/>
      <c r="IVO12" s="53"/>
      <c r="IVP12" s="53"/>
      <c r="IVQ12" s="53"/>
      <c r="IVR12" s="53"/>
      <c r="IVS12" s="53"/>
      <c r="IVT12" s="53"/>
      <c r="IVU12" s="53"/>
      <c r="IVV12" s="53"/>
      <c r="IVW12" s="53"/>
      <c r="IVX12" s="53"/>
      <c r="IVY12" s="53"/>
      <c r="IVZ12" s="53"/>
      <c r="IWA12" s="53"/>
      <c r="IWB12" s="53"/>
      <c r="IWC12" s="53"/>
      <c r="IWD12" s="53"/>
      <c r="IWE12" s="53"/>
      <c r="IWF12" s="53"/>
      <c r="IWG12" s="53"/>
      <c r="IWH12" s="53"/>
      <c r="IWI12" s="53"/>
      <c r="IWJ12" s="53"/>
      <c r="IWK12" s="53"/>
      <c r="IWL12" s="53"/>
      <c r="IWM12" s="53"/>
      <c r="IWN12" s="53"/>
      <c r="IWO12" s="53"/>
      <c r="IWP12" s="53"/>
      <c r="IWQ12" s="53"/>
      <c r="IWR12" s="53"/>
      <c r="IWS12" s="53"/>
      <c r="IWT12" s="53"/>
      <c r="IWU12" s="53"/>
      <c r="IWV12" s="53"/>
      <c r="IWW12" s="53"/>
      <c r="IWX12" s="53"/>
      <c r="IWY12" s="53"/>
      <c r="IWZ12" s="53"/>
      <c r="IXA12" s="53"/>
      <c r="IXB12" s="53"/>
      <c r="IXC12" s="53"/>
      <c r="IXD12" s="53"/>
      <c r="IXE12" s="53"/>
      <c r="IXF12" s="53"/>
      <c r="IXG12" s="53"/>
      <c r="IXH12" s="53"/>
      <c r="IXI12" s="53"/>
      <c r="IXJ12" s="53"/>
      <c r="IXK12" s="53"/>
      <c r="IXL12" s="53"/>
      <c r="IXM12" s="53"/>
      <c r="IXN12" s="53"/>
      <c r="IXO12" s="53"/>
      <c r="IXP12" s="53"/>
      <c r="IXQ12" s="53"/>
      <c r="IXR12" s="53"/>
      <c r="IXS12" s="53"/>
      <c r="IXT12" s="53"/>
      <c r="IXU12" s="53"/>
      <c r="IXV12" s="53"/>
      <c r="IXW12" s="53"/>
      <c r="IXX12" s="53"/>
      <c r="IXY12" s="53"/>
      <c r="IXZ12" s="53"/>
      <c r="IYA12" s="53"/>
      <c r="IYB12" s="53"/>
      <c r="IYC12" s="53"/>
      <c r="IYD12" s="53"/>
      <c r="IYE12" s="53"/>
      <c r="IYF12" s="53"/>
      <c r="IYG12" s="53"/>
      <c r="IYH12" s="53"/>
      <c r="IYI12" s="53"/>
      <c r="IYJ12" s="53"/>
      <c r="IYK12" s="53"/>
      <c r="IYL12" s="53"/>
      <c r="IYM12" s="53"/>
      <c r="IYN12" s="53"/>
      <c r="IYO12" s="53"/>
      <c r="IYP12" s="53"/>
      <c r="IYQ12" s="53"/>
      <c r="IYR12" s="53"/>
      <c r="IYS12" s="53"/>
      <c r="IYT12" s="53"/>
      <c r="IYU12" s="53"/>
      <c r="IYV12" s="53"/>
      <c r="IYW12" s="53"/>
      <c r="IYX12" s="53"/>
      <c r="IYY12" s="53"/>
      <c r="IYZ12" s="53"/>
      <c r="IZA12" s="53"/>
      <c r="IZB12" s="53"/>
      <c r="IZC12" s="53"/>
      <c r="IZD12" s="53"/>
      <c r="IZE12" s="53"/>
      <c r="IZF12" s="53"/>
      <c r="IZG12" s="53"/>
      <c r="IZH12" s="53"/>
      <c r="IZI12" s="53"/>
      <c r="IZJ12" s="53"/>
      <c r="IZK12" s="53"/>
      <c r="IZL12" s="53"/>
      <c r="IZM12" s="53"/>
      <c r="IZN12" s="53"/>
      <c r="IZO12" s="53"/>
      <c r="IZP12" s="53"/>
      <c r="IZQ12" s="53"/>
      <c r="IZR12" s="53"/>
      <c r="IZS12" s="53"/>
      <c r="IZT12" s="53"/>
      <c r="IZU12" s="53"/>
      <c r="IZV12" s="53"/>
      <c r="IZW12" s="53"/>
      <c r="IZX12" s="53"/>
      <c r="IZY12" s="53"/>
      <c r="IZZ12" s="53"/>
      <c r="JAA12" s="53"/>
      <c r="JAB12" s="53"/>
      <c r="JAC12" s="53"/>
      <c r="JAD12" s="53"/>
      <c r="JAE12" s="53"/>
      <c r="JAF12" s="53"/>
      <c r="JAG12" s="53"/>
      <c r="JAH12" s="53"/>
      <c r="JAI12" s="53"/>
      <c r="JAJ12" s="53"/>
      <c r="JAK12" s="53"/>
      <c r="JAL12" s="53"/>
      <c r="JAM12" s="53"/>
      <c r="JAN12" s="53"/>
      <c r="JAO12" s="53"/>
      <c r="JAP12" s="53"/>
      <c r="JAQ12" s="53"/>
      <c r="JAR12" s="53"/>
      <c r="JAS12" s="53"/>
      <c r="JAT12" s="53"/>
      <c r="JAU12" s="53"/>
      <c r="JAV12" s="53"/>
      <c r="JAW12" s="53"/>
      <c r="JAX12" s="53"/>
      <c r="JAY12" s="53"/>
      <c r="JAZ12" s="53"/>
      <c r="JBA12" s="53"/>
      <c r="JBB12" s="53"/>
      <c r="JBC12" s="53"/>
      <c r="JBD12" s="53"/>
      <c r="JBE12" s="53"/>
      <c r="JBF12" s="53"/>
      <c r="JBG12" s="53"/>
      <c r="JBH12" s="53"/>
      <c r="JBI12" s="53"/>
      <c r="JBJ12" s="53"/>
      <c r="JBK12" s="53"/>
      <c r="JBL12" s="53"/>
      <c r="JBM12" s="53"/>
      <c r="JBN12" s="53"/>
      <c r="JBO12" s="53"/>
      <c r="JBP12" s="53"/>
      <c r="JBQ12" s="53"/>
      <c r="JBR12" s="53"/>
      <c r="JBS12" s="53"/>
      <c r="JBT12" s="53"/>
      <c r="JBU12" s="53"/>
      <c r="JBV12" s="53"/>
      <c r="JBW12" s="53"/>
      <c r="JBX12" s="53"/>
      <c r="JBY12" s="53"/>
      <c r="JBZ12" s="53"/>
      <c r="JCA12" s="53"/>
      <c r="JCB12" s="53"/>
      <c r="JCC12" s="53"/>
      <c r="JCD12" s="53"/>
      <c r="JCE12" s="53"/>
      <c r="JCF12" s="53"/>
      <c r="JCG12" s="53"/>
      <c r="JCH12" s="53"/>
      <c r="JCI12" s="53"/>
      <c r="JCJ12" s="53"/>
      <c r="JCK12" s="53"/>
      <c r="JCL12" s="53"/>
      <c r="JCM12" s="53"/>
      <c r="JCN12" s="53"/>
      <c r="JCO12" s="53"/>
      <c r="JCP12" s="53"/>
      <c r="JCQ12" s="53"/>
      <c r="JCR12" s="53"/>
      <c r="JCS12" s="53"/>
      <c r="JCT12" s="53"/>
      <c r="JCU12" s="53"/>
      <c r="JCV12" s="53"/>
      <c r="JCW12" s="53"/>
      <c r="JCX12" s="53"/>
      <c r="JCY12" s="53"/>
      <c r="JCZ12" s="53"/>
      <c r="JDA12" s="53"/>
      <c r="JDB12" s="53"/>
      <c r="JDC12" s="53"/>
      <c r="JDD12" s="53"/>
      <c r="JDE12" s="53"/>
      <c r="JDF12" s="53"/>
      <c r="JDG12" s="53"/>
      <c r="JDH12" s="53"/>
      <c r="JDI12" s="53"/>
      <c r="JDJ12" s="53"/>
      <c r="JDK12" s="53"/>
      <c r="JDL12" s="53"/>
      <c r="JDM12" s="53"/>
      <c r="JDN12" s="53"/>
      <c r="JDO12" s="53"/>
      <c r="JDP12" s="53"/>
      <c r="JDQ12" s="53"/>
      <c r="JDR12" s="53"/>
      <c r="JDS12" s="53"/>
      <c r="JDT12" s="53"/>
      <c r="JDU12" s="53"/>
      <c r="JDV12" s="53"/>
      <c r="JDW12" s="53"/>
      <c r="JDX12" s="53"/>
      <c r="JDY12" s="53"/>
      <c r="JDZ12" s="53"/>
      <c r="JEA12" s="53"/>
      <c r="JEB12" s="53"/>
      <c r="JEC12" s="53"/>
      <c r="JED12" s="53"/>
      <c r="JEE12" s="53"/>
      <c r="JEF12" s="53"/>
      <c r="JEG12" s="53"/>
      <c r="JEH12" s="53"/>
      <c r="JEI12" s="53"/>
      <c r="JEJ12" s="53"/>
      <c r="JEK12" s="53"/>
      <c r="JEL12" s="53"/>
      <c r="JEM12" s="53"/>
      <c r="JEN12" s="53"/>
      <c r="JEO12" s="53"/>
      <c r="JEP12" s="53"/>
      <c r="JEQ12" s="53"/>
      <c r="JER12" s="53"/>
      <c r="JES12" s="53"/>
      <c r="JET12" s="53"/>
      <c r="JEU12" s="53"/>
      <c r="JEV12" s="53"/>
      <c r="JEW12" s="53"/>
      <c r="JEX12" s="53"/>
      <c r="JEY12" s="53"/>
      <c r="JEZ12" s="53"/>
      <c r="JFA12" s="53"/>
      <c r="JFB12" s="53"/>
      <c r="JFC12" s="53"/>
      <c r="JFD12" s="53"/>
      <c r="JFE12" s="53"/>
      <c r="JFF12" s="53"/>
      <c r="JFG12" s="53"/>
      <c r="JFH12" s="53"/>
      <c r="JFI12" s="53"/>
      <c r="JFJ12" s="53"/>
      <c r="JFK12" s="53"/>
      <c r="JFL12" s="53"/>
      <c r="JFM12" s="53"/>
      <c r="JFN12" s="53"/>
      <c r="JFO12" s="53"/>
      <c r="JFP12" s="53"/>
      <c r="JFQ12" s="53"/>
      <c r="JFR12" s="53"/>
      <c r="JFS12" s="53"/>
      <c r="JFT12" s="53"/>
      <c r="JFU12" s="53"/>
      <c r="JFV12" s="53"/>
      <c r="JFW12" s="53"/>
      <c r="JFX12" s="53"/>
      <c r="JFY12" s="53"/>
      <c r="JFZ12" s="53"/>
      <c r="JGA12" s="53"/>
      <c r="JGB12" s="53"/>
      <c r="JGC12" s="53"/>
      <c r="JGD12" s="53"/>
      <c r="JGE12" s="53"/>
      <c r="JGF12" s="53"/>
      <c r="JGG12" s="53"/>
      <c r="JGH12" s="53"/>
      <c r="JGI12" s="53"/>
      <c r="JGJ12" s="53"/>
      <c r="JGK12" s="53"/>
      <c r="JGL12" s="53"/>
      <c r="JGM12" s="53"/>
      <c r="JGN12" s="53"/>
      <c r="JGO12" s="53"/>
      <c r="JGP12" s="53"/>
      <c r="JGQ12" s="53"/>
      <c r="JGR12" s="53"/>
      <c r="JGS12" s="53"/>
      <c r="JGT12" s="53"/>
      <c r="JGU12" s="53"/>
      <c r="JGV12" s="53"/>
      <c r="JGW12" s="53"/>
      <c r="JGX12" s="53"/>
      <c r="JGY12" s="53"/>
      <c r="JGZ12" s="53"/>
      <c r="JHA12" s="53"/>
      <c r="JHB12" s="53"/>
      <c r="JHC12" s="53"/>
      <c r="JHD12" s="53"/>
      <c r="JHE12" s="53"/>
      <c r="JHF12" s="53"/>
      <c r="JHG12" s="53"/>
      <c r="JHH12" s="53"/>
      <c r="JHI12" s="53"/>
      <c r="JHJ12" s="53"/>
      <c r="JHK12" s="53"/>
      <c r="JHL12" s="53"/>
      <c r="JHM12" s="53"/>
      <c r="JHN12" s="53"/>
      <c r="JHO12" s="53"/>
      <c r="JHP12" s="53"/>
      <c r="JHQ12" s="53"/>
      <c r="JHR12" s="53"/>
      <c r="JHS12" s="53"/>
      <c r="JHT12" s="53"/>
      <c r="JHU12" s="53"/>
      <c r="JHV12" s="53"/>
      <c r="JHW12" s="53"/>
      <c r="JHX12" s="53"/>
      <c r="JHY12" s="53"/>
      <c r="JHZ12" s="53"/>
      <c r="JIA12" s="53"/>
      <c r="JIB12" s="53"/>
      <c r="JIC12" s="53"/>
      <c r="JID12" s="53"/>
      <c r="JIE12" s="53"/>
      <c r="JIF12" s="53"/>
      <c r="JIG12" s="53"/>
      <c r="JIH12" s="53"/>
      <c r="JII12" s="53"/>
      <c r="JIJ12" s="53"/>
      <c r="JIK12" s="53"/>
      <c r="JIL12" s="53"/>
      <c r="JIM12" s="53"/>
      <c r="JIN12" s="53"/>
      <c r="JIO12" s="53"/>
      <c r="JIP12" s="53"/>
      <c r="JIQ12" s="53"/>
      <c r="JIR12" s="53"/>
      <c r="JIS12" s="53"/>
      <c r="JIT12" s="53"/>
      <c r="JIU12" s="53"/>
      <c r="JIV12" s="53"/>
      <c r="JIW12" s="53"/>
      <c r="JIX12" s="53"/>
      <c r="JIY12" s="53"/>
      <c r="JIZ12" s="53"/>
      <c r="JJA12" s="53"/>
      <c r="JJB12" s="53"/>
      <c r="JJC12" s="53"/>
      <c r="JJD12" s="53"/>
      <c r="JJE12" s="53"/>
      <c r="JJF12" s="53"/>
      <c r="JJG12" s="53"/>
      <c r="JJH12" s="53"/>
      <c r="JJI12" s="53"/>
      <c r="JJJ12" s="53"/>
      <c r="JJK12" s="53"/>
      <c r="JJL12" s="53"/>
      <c r="JJM12" s="53"/>
      <c r="JJN12" s="53"/>
      <c r="JJO12" s="53"/>
      <c r="JJP12" s="53"/>
      <c r="JJQ12" s="53"/>
      <c r="JJR12" s="53"/>
      <c r="JJS12" s="53"/>
      <c r="JJT12" s="53"/>
      <c r="JJU12" s="53"/>
      <c r="JJV12" s="53"/>
      <c r="JJW12" s="53"/>
      <c r="JJX12" s="53"/>
      <c r="JJY12" s="53"/>
      <c r="JJZ12" s="53"/>
      <c r="JKA12" s="53"/>
      <c r="JKB12" s="53"/>
      <c r="JKC12" s="53"/>
      <c r="JKD12" s="53"/>
      <c r="JKE12" s="53"/>
      <c r="JKF12" s="53"/>
      <c r="JKG12" s="53"/>
      <c r="JKH12" s="53"/>
      <c r="JKI12" s="53"/>
      <c r="JKJ12" s="53"/>
      <c r="JKK12" s="53"/>
      <c r="JKL12" s="53"/>
      <c r="JKM12" s="53"/>
      <c r="JKN12" s="53"/>
      <c r="JKO12" s="53"/>
      <c r="JKP12" s="53"/>
      <c r="JKQ12" s="53"/>
      <c r="JKR12" s="53"/>
      <c r="JKS12" s="53"/>
      <c r="JKT12" s="53"/>
      <c r="JKU12" s="53"/>
      <c r="JKV12" s="53"/>
      <c r="JKW12" s="53"/>
      <c r="JKX12" s="53"/>
      <c r="JKY12" s="53"/>
      <c r="JKZ12" s="53"/>
      <c r="JLA12" s="53"/>
      <c r="JLB12" s="53"/>
      <c r="JLC12" s="53"/>
      <c r="JLD12" s="53"/>
      <c r="JLE12" s="53"/>
      <c r="JLF12" s="53"/>
      <c r="JLG12" s="53"/>
      <c r="JLH12" s="53"/>
      <c r="JLI12" s="53"/>
      <c r="JLJ12" s="53"/>
      <c r="JLK12" s="53"/>
      <c r="JLL12" s="53"/>
      <c r="JLM12" s="53"/>
      <c r="JLN12" s="53"/>
      <c r="JLO12" s="53"/>
      <c r="JLP12" s="53"/>
      <c r="JLQ12" s="53"/>
      <c r="JLR12" s="53"/>
      <c r="JLS12" s="53"/>
      <c r="JLT12" s="53"/>
      <c r="JLU12" s="53"/>
      <c r="JLV12" s="53"/>
      <c r="JLW12" s="53"/>
      <c r="JLX12" s="53"/>
      <c r="JLY12" s="53"/>
      <c r="JLZ12" s="53"/>
      <c r="JMA12" s="53"/>
      <c r="JMB12" s="53"/>
      <c r="JMC12" s="53"/>
      <c r="JMD12" s="53"/>
      <c r="JME12" s="53"/>
      <c r="JMF12" s="53"/>
      <c r="JMG12" s="53"/>
      <c r="JMH12" s="53"/>
      <c r="JMI12" s="53"/>
      <c r="JMJ12" s="53"/>
      <c r="JMK12" s="53"/>
      <c r="JML12" s="53"/>
      <c r="JMM12" s="53"/>
      <c r="JMN12" s="53"/>
      <c r="JMO12" s="53"/>
      <c r="JMP12" s="53"/>
      <c r="JMQ12" s="53"/>
      <c r="JMR12" s="53"/>
      <c r="JMS12" s="53"/>
      <c r="JMT12" s="53"/>
      <c r="JMU12" s="53"/>
      <c r="JMV12" s="53"/>
      <c r="JMW12" s="53"/>
      <c r="JMX12" s="53"/>
      <c r="JMY12" s="53"/>
      <c r="JMZ12" s="53"/>
      <c r="JNA12" s="53"/>
      <c r="JNB12" s="53"/>
      <c r="JNC12" s="53"/>
      <c r="JND12" s="53"/>
      <c r="JNE12" s="53"/>
      <c r="JNF12" s="53"/>
      <c r="JNG12" s="53"/>
      <c r="JNH12" s="53"/>
      <c r="JNI12" s="53"/>
      <c r="JNJ12" s="53"/>
      <c r="JNK12" s="53"/>
      <c r="JNL12" s="53"/>
      <c r="JNM12" s="53"/>
      <c r="JNN12" s="53"/>
      <c r="JNO12" s="53"/>
      <c r="JNP12" s="53"/>
      <c r="JNQ12" s="53"/>
      <c r="JNR12" s="53"/>
      <c r="JNS12" s="53"/>
      <c r="JNT12" s="53"/>
      <c r="JNU12" s="53"/>
      <c r="JNV12" s="53"/>
      <c r="JNW12" s="53"/>
      <c r="JNX12" s="53"/>
      <c r="JNY12" s="53"/>
      <c r="JNZ12" s="53"/>
      <c r="JOA12" s="53"/>
      <c r="JOB12" s="53"/>
      <c r="JOC12" s="53"/>
      <c r="JOD12" s="53"/>
      <c r="JOE12" s="53"/>
      <c r="JOF12" s="53"/>
      <c r="JOG12" s="53"/>
      <c r="JOH12" s="53"/>
      <c r="JOI12" s="53"/>
      <c r="JOJ12" s="53"/>
      <c r="JOK12" s="53"/>
      <c r="JOL12" s="53"/>
      <c r="JOM12" s="53"/>
      <c r="JON12" s="53"/>
      <c r="JOO12" s="53"/>
      <c r="JOP12" s="53"/>
      <c r="JOQ12" s="53"/>
      <c r="JOR12" s="53"/>
      <c r="JOS12" s="53"/>
      <c r="JOT12" s="53"/>
      <c r="JOU12" s="53"/>
      <c r="JOV12" s="53"/>
      <c r="JOW12" s="53"/>
      <c r="JOX12" s="53"/>
      <c r="JOY12" s="53"/>
      <c r="JOZ12" s="53"/>
      <c r="JPA12" s="53"/>
      <c r="JPB12" s="53"/>
      <c r="JPC12" s="53"/>
      <c r="JPD12" s="53"/>
      <c r="JPE12" s="53"/>
      <c r="JPF12" s="53"/>
      <c r="JPG12" s="53"/>
      <c r="JPH12" s="53"/>
      <c r="JPI12" s="53"/>
      <c r="JPJ12" s="53"/>
      <c r="JPK12" s="53"/>
      <c r="JPL12" s="53"/>
      <c r="JPM12" s="53"/>
      <c r="JPN12" s="53"/>
      <c r="JPO12" s="53"/>
      <c r="JPP12" s="53"/>
      <c r="JPQ12" s="53"/>
      <c r="JPR12" s="53"/>
      <c r="JPS12" s="53"/>
      <c r="JPT12" s="53"/>
      <c r="JPU12" s="53"/>
      <c r="JPV12" s="53"/>
      <c r="JPW12" s="53"/>
      <c r="JPX12" s="53"/>
      <c r="JPY12" s="53"/>
      <c r="JPZ12" s="53"/>
      <c r="JQA12" s="53"/>
      <c r="JQB12" s="53"/>
      <c r="JQC12" s="53"/>
      <c r="JQD12" s="53"/>
      <c r="JQE12" s="53"/>
      <c r="JQF12" s="53"/>
      <c r="JQG12" s="53"/>
      <c r="JQH12" s="53"/>
      <c r="JQI12" s="53"/>
      <c r="JQJ12" s="53"/>
      <c r="JQK12" s="53"/>
      <c r="JQL12" s="53"/>
      <c r="JQM12" s="53"/>
      <c r="JQN12" s="53"/>
      <c r="JQO12" s="53"/>
      <c r="JQP12" s="53"/>
      <c r="JQQ12" s="53"/>
      <c r="JQR12" s="53"/>
      <c r="JQS12" s="53"/>
      <c r="JQT12" s="53"/>
      <c r="JQU12" s="53"/>
      <c r="JQV12" s="53"/>
      <c r="JQW12" s="53"/>
      <c r="JQX12" s="53"/>
      <c r="JQY12" s="53"/>
      <c r="JQZ12" s="53"/>
      <c r="JRA12" s="53"/>
      <c r="JRB12" s="53"/>
      <c r="JRC12" s="53"/>
      <c r="JRD12" s="53"/>
      <c r="JRE12" s="53"/>
      <c r="JRF12" s="53"/>
      <c r="JRG12" s="53"/>
      <c r="JRH12" s="53"/>
      <c r="JRI12" s="53"/>
      <c r="JRJ12" s="53"/>
      <c r="JRK12" s="53"/>
      <c r="JRL12" s="53"/>
      <c r="JRM12" s="53"/>
      <c r="JRN12" s="53"/>
      <c r="JRO12" s="53"/>
      <c r="JRP12" s="53"/>
      <c r="JRQ12" s="53"/>
      <c r="JRR12" s="53"/>
      <c r="JRS12" s="53"/>
      <c r="JRT12" s="53"/>
      <c r="JRU12" s="53"/>
      <c r="JRV12" s="53"/>
      <c r="JRW12" s="53"/>
      <c r="JRX12" s="53"/>
      <c r="JRY12" s="53"/>
      <c r="JRZ12" s="53"/>
      <c r="JSA12" s="53"/>
      <c r="JSB12" s="53"/>
      <c r="JSC12" s="53"/>
      <c r="JSD12" s="53"/>
      <c r="JSE12" s="53"/>
      <c r="JSF12" s="53"/>
      <c r="JSG12" s="53"/>
      <c r="JSH12" s="53"/>
      <c r="JSI12" s="53"/>
      <c r="JSJ12" s="53"/>
      <c r="JSK12" s="53"/>
      <c r="JSL12" s="53"/>
      <c r="JSM12" s="53"/>
      <c r="JSN12" s="53"/>
      <c r="JSO12" s="53"/>
      <c r="JSP12" s="53"/>
      <c r="JSQ12" s="53"/>
      <c r="JSR12" s="53"/>
      <c r="JSS12" s="53"/>
      <c r="JST12" s="53"/>
      <c r="JSU12" s="53"/>
      <c r="JSV12" s="53"/>
      <c r="JSW12" s="53"/>
      <c r="JSX12" s="53"/>
      <c r="JSY12" s="53"/>
      <c r="JSZ12" s="53"/>
      <c r="JTA12" s="53"/>
      <c r="JTB12" s="53"/>
      <c r="JTC12" s="53"/>
      <c r="JTD12" s="53"/>
      <c r="JTE12" s="53"/>
      <c r="JTF12" s="53"/>
      <c r="JTG12" s="53"/>
      <c r="JTH12" s="53"/>
      <c r="JTI12" s="53"/>
      <c r="JTJ12" s="53"/>
      <c r="JTK12" s="53"/>
      <c r="JTL12" s="53"/>
      <c r="JTM12" s="53"/>
      <c r="JTN12" s="53"/>
      <c r="JTO12" s="53"/>
      <c r="JTP12" s="53"/>
      <c r="JTQ12" s="53"/>
      <c r="JTR12" s="53"/>
      <c r="JTS12" s="53"/>
      <c r="JTT12" s="53"/>
      <c r="JTU12" s="53"/>
      <c r="JTV12" s="53"/>
      <c r="JTW12" s="53"/>
      <c r="JTX12" s="53"/>
      <c r="JTY12" s="53"/>
      <c r="JTZ12" s="53"/>
      <c r="JUA12" s="53"/>
      <c r="JUB12" s="53"/>
      <c r="JUC12" s="53"/>
      <c r="JUD12" s="53"/>
      <c r="JUE12" s="53"/>
      <c r="JUF12" s="53"/>
      <c r="JUG12" s="53"/>
      <c r="JUH12" s="53"/>
      <c r="JUI12" s="53"/>
      <c r="JUJ12" s="53"/>
      <c r="JUK12" s="53"/>
      <c r="JUL12" s="53"/>
      <c r="JUM12" s="53"/>
      <c r="JUN12" s="53"/>
      <c r="JUO12" s="53"/>
      <c r="JUP12" s="53"/>
      <c r="JUQ12" s="53"/>
      <c r="JUR12" s="53"/>
      <c r="JUS12" s="53"/>
      <c r="JUT12" s="53"/>
      <c r="JUU12" s="53"/>
      <c r="JUV12" s="53"/>
      <c r="JUW12" s="53"/>
      <c r="JUX12" s="53"/>
      <c r="JUY12" s="53"/>
      <c r="JUZ12" s="53"/>
      <c r="JVA12" s="53"/>
      <c r="JVB12" s="53"/>
      <c r="JVC12" s="53"/>
      <c r="JVD12" s="53"/>
      <c r="JVE12" s="53"/>
      <c r="JVF12" s="53"/>
      <c r="JVG12" s="53"/>
      <c r="JVH12" s="53"/>
      <c r="JVI12" s="53"/>
      <c r="JVJ12" s="53"/>
      <c r="JVK12" s="53"/>
      <c r="JVL12" s="53"/>
      <c r="JVM12" s="53"/>
      <c r="JVN12" s="53"/>
      <c r="JVO12" s="53"/>
      <c r="JVP12" s="53"/>
      <c r="JVQ12" s="53"/>
      <c r="JVR12" s="53"/>
      <c r="JVS12" s="53"/>
      <c r="JVT12" s="53"/>
      <c r="JVU12" s="53"/>
      <c r="JVV12" s="53"/>
      <c r="JVW12" s="53"/>
      <c r="JVX12" s="53"/>
      <c r="JVY12" s="53"/>
      <c r="JVZ12" s="53"/>
      <c r="JWA12" s="53"/>
      <c r="JWB12" s="53"/>
      <c r="JWC12" s="53"/>
      <c r="JWD12" s="53"/>
      <c r="JWE12" s="53"/>
      <c r="JWF12" s="53"/>
      <c r="JWG12" s="53"/>
      <c r="JWH12" s="53"/>
      <c r="JWI12" s="53"/>
      <c r="JWJ12" s="53"/>
      <c r="JWK12" s="53"/>
      <c r="JWL12" s="53"/>
      <c r="JWM12" s="53"/>
      <c r="JWN12" s="53"/>
      <c r="JWO12" s="53"/>
      <c r="JWP12" s="53"/>
      <c r="JWQ12" s="53"/>
      <c r="JWR12" s="53"/>
      <c r="JWS12" s="53"/>
      <c r="JWT12" s="53"/>
      <c r="JWU12" s="53"/>
      <c r="JWV12" s="53"/>
      <c r="JWW12" s="53"/>
      <c r="JWX12" s="53"/>
      <c r="JWY12" s="53"/>
      <c r="JWZ12" s="53"/>
      <c r="JXA12" s="53"/>
      <c r="JXB12" s="53"/>
      <c r="JXC12" s="53"/>
      <c r="JXD12" s="53"/>
      <c r="JXE12" s="53"/>
      <c r="JXF12" s="53"/>
      <c r="JXG12" s="53"/>
      <c r="JXH12" s="53"/>
      <c r="JXI12" s="53"/>
      <c r="JXJ12" s="53"/>
      <c r="JXK12" s="53"/>
      <c r="JXL12" s="53"/>
      <c r="JXM12" s="53"/>
      <c r="JXN12" s="53"/>
      <c r="JXO12" s="53"/>
      <c r="JXP12" s="53"/>
      <c r="JXQ12" s="53"/>
      <c r="JXR12" s="53"/>
      <c r="JXS12" s="53"/>
      <c r="JXT12" s="53"/>
      <c r="JXU12" s="53"/>
      <c r="JXV12" s="53"/>
      <c r="JXW12" s="53"/>
      <c r="JXX12" s="53"/>
      <c r="JXY12" s="53"/>
      <c r="JXZ12" s="53"/>
      <c r="JYA12" s="53"/>
      <c r="JYB12" s="53"/>
      <c r="JYC12" s="53"/>
      <c r="JYD12" s="53"/>
      <c r="JYE12" s="53"/>
      <c r="JYF12" s="53"/>
      <c r="JYG12" s="53"/>
      <c r="JYH12" s="53"/>
      <c r="JYI12" s="53"/>
      <c r="JYJ12" s="53"/>
      <c r="JYK12" s="53"/>
      <c r="JYL12" s="53"/>
      <c r="JYM12" s="53"/>
      <c r="JYN12" s="53"/>
      <c r="JYO12" s="53"/>
      <c r="JYP12" s="53"/>
      <c r="JYQ12" s="53"/>
      <c r="JYR12" s="53"/>
      <c r="JYS12" s="53"/>
      <c r="JYT12" s="53"/>
      <c r="JYU12" s="53"/>
      <c r="JYV12" s="53"/>
      <c r="JYW12" s="53"/>
      <c r="JYX12" s="53"/>
      <c r="JYY12" s="53"/>
      <c r="JYZ12" s="53"/>
      <c r="JZA12" s="53"/>
      <c r="JZB12" s="53"/>
      <c r="JZC12" s="53"/>
      <c r="JZD12" s="53"/>
      <c r="JZE12" s="53"/>
      <c r="JZF12" s="53"/>
      <c r="JZG12" s="53"/>
      <c r="JZH12" s="53"/>
      <c r="JZI12" s="53"/>
      <c r="JZJ12" s="53"/>
      <c r="JZK12" s="53"/>
      <c r="JZL12" s="53"/>
      <c r="JZM12" s="53"/>
      <c r="JZN12" s="53"/>
      <c r="JZO12" s="53"/>
      <c r="JZP12" s="53"/>
      <c r="JZQ12" s="53"/>
      <c r="JZR12" s="53"/>
      <c r="JZS12" s="53"/>
      <c r="JZT12" s="53"/>
      <c r="JZU12" s="53"/>
      <c r="JZV12" s="53"/>
      <c r="JZW12" s="53"/>
      <c r="JZX12" s="53"/>
      <c r="JZY12" s="53"/>
      <c r="JZZ12" s="53"/>
      <c r="KAA12" s="53"/>
      <c r="KAB12" s="53"/>
      <c r="KAC12" s="53"/>
      <c r="KAD12" s="53"/>
      <c r="KAE12" s="53"/>
      <c r="KAF12" s="53"/>
      <c r="KAG12" s="53"/>
      <c r="KAH12" s="53"/>
      <c r="KAI12" s="53"/>
      <c r="KAJ12" s="53"/>
      <c r="KAK12" s="53"/>
      <c r="KAL12" s="53"/>
      <c r="KAM12" s="53"/>
      <c r="KAN12" s="53"/>
      <c r="KAO12" s="53"/>
      <c r="KAP12" s="53"/>
      <c r="KAQ12" s="53"/>
      <c r="KAR12" s="53"/>
      <c r="KAS12" s="53"/>
      <c r="KAT12" s="53"/>
      <c r="KAU12" s="53"/>
      <c r="KAV12" s="53"/>
      <c r="KAW12" s="53"/>
      <c r="KAX12" s="53"/>
      <c r="KAY12" s="53"/>
      <c r="KAZ12" s="53"/>
      <c r="KBA12" s="53"/>
      <c r="KBB12" s="53"/>
      <c r="KBC12" s="53"/>
      <c r="KBD12" s="53"/>
      <c r="KBE12" s="53"/>
      <c r="KBF12" s="53"/>
      <c r="KBG12" s="53"/>
      <c r="KBH12" s="53"/>
      <c r="KBI12" s="53"/>
      <c r="KBJ12" s="53"/>
      <c r="KBK12" s="53"/>
      <c r="KBL12" s="53"/>
      <c r="KBM12" s="53"/>
      <c r="KBN12" s="53"/>
      <c r="KBO12" s="53"/>
      <c r="KBP12" s="53"/>
      <c r="KBQ12" s="53"/>
      <c r="KBR12" s="53"/>
      <c r="KBS12" s="53"/>
      <c r="KBT12" s="53"/>
      <c r="KBU12" s="53"/>
      <c r="KBV12" s="53"/>
      <c r="KBW12" s="53"/>
      <c r="KBX12" s="53"/>
      <c r="KBY12" s="53"/>
      <c r="KBZ12" s="53"/>
      <c r="KCA12" s="53"/>
      <c r="KCB12" s="53"/>
      <c r="KCC12" s="53"/>
      <c r="KCD12" s="53"/>
      <c r="KCE12" s="53"/>
      <c r="KCF12" s="53"/>
      <c r="KCG12" s="53"/>
      <c r="KCH12" s="53"/>
      <c r="KCI12" s="53"/>
      <c r="KCJ12" s="53"/>
      <c r="KCK12" s="53"/>
      <c r="KCL12" s="53"/>
      <c r="KCM12" s="53"/>
      <c r="KCN12" s="53"/>
      <c r="KCO12" s="53"/>
      <c r="KCP12" s="53"/>
      <c r="KCQ12" s="53"/>
      <c r="KCR12" s="53"/>
      <c r="KCS12" s="53"/>
      <c r="KCT12" s="53"/>
      <c r="KCU12" s="53"/>
      <c r="KCV12" s="53"/>
      <c r="KCW12" s="53"/>
      <c r="KCX12" s="53"/>
      <c r="KCY12" s="53"/>
      <c r="KCZ12" s="53"/>
      <c r="KDA12" s="53"/>
      <c r="KDB12" s="53"/>
      <c r="KDC12" s="53"/>
      <c r="KDD12" s="53"/>
      <c r="KDE12" s="53"/>
      <c r="KDF12" s="53"/>
      <c r="KDG12" s="53"/>
      <c r="KDH12" s="53"/>
      <c r="KDI12" s="53"/>
      <c r="KDJ12" s="53"/>
      <c r="KDK12" s="53"/>
      <c r="KDL12" s="53"/>
      <c r="KDM12" s="53"/>
      <c r="KDN12" s="53"/>
      <c r="KDO12" s="53"/>
      <c r="KDP12" s="53"/>
      <c r="KDQ12" s="53"/>
      <c r="KDR12" s="53"/>
      <c r="KDS12" s="53"/>
      <c r="KDT12" s="53"/>
      <c r="KDU12" s="53"/>
      <c r="KDV12" s="53"/>
      <c r="KDW12" s="53"/>
      <c r="KDX12" s="53"/>
      <c r="KDY12" s="53"/>
      <c r="KDZ12" s="53"/>
      <c r="KEA12" s="53"/>
      <c r="KEB12" s="53"/>
      <c r="KEC12" s="53"/>
      <c r="KED12" s="53"/>
      <c r="KEE12" s="53"/>
      <c r="KEF12" s="53"/>
      <c r="KEG12" s="53"/>
      <c r="KEH12" s="53"/>
      <c r="KEI12" s="53"/>
      <c r="KEJ12" s="53"/>
      <c r="KEK12" s="53"/>
      <c r="KEL12" s="53"/>
      <c r="KEM12" s="53"/>
      <c r="KEN12" s="53"/>
      <c r="KEO12" s="53"/>
      <c r="KEP12" s="53"/>
      <c r="KEQ12" s="53"/>
      <c r="KER12" s="53"/>
      <c r="KES12" s="53"/>
      <c r="KET12" s="53"/>
      <c r="KEU12" s="53"/>
      <c r="KEV12" s="53"/>
      <c r="KEW12" s="53"/>
      <c r="KEX12" s="53"/>
      <c r="KEY12" s="53"/>
      <c r="KEZ12" s="53"/>
      <c r="KFA12" s="53"/>
      <c r="KFB12" s="53"/>
      <c r="KFC12" s="53"/>
      <c r="KFD12" s="53"/>
      <c r="KFE12" s="53"/>
      <c r="KFF12" s="53"/>
      <c r="KFG12" s="53"/>
      <c r="KFH12" s="53"/>
      <c r="KFI12" s="53"/>
      <c r="KFJ12" s="53"/>
      <c r="KFK12" s="53"/>
      <c r="KFL12" s="53"/>
      <c r="KFM12" s="53"/>
      <c r="KFN12" s="53"/>
      <c r="KFO12" s="53"/>
      <c r="KFP12" s="53"/>
      <c r="KFQ12" s="53"/>
      <c r="KFR12" s="53"/>
      <c r="KFS12" s="53"/>
      <c r="KFT12" s="53"/>
      <c r="KFU12" s="53"/>
      <c r="KFV12" s="53"/>
      <c r="KFW12" s="53"/>
      <c r="KFX12" s="53"/>
      <c r="KFY12" s="53"/>
      <c r="KFZ12" s="53"/>
      <c r="KGA12" s="53"/>
      <c r="KGB12" s="53"/>
      <c r="KGC12" s="53"/>
      <c r="KGD12" s="53"/>
      <c r="KGE12" s="53"/>
      <c r="KGF12" s="53"/>
      <c r="KGG12" s="53"/>
      <c r="KGH12" s="53"/>
      <c r="KGI12" s="53"/>
      <c r="KGJ12" s="53"/>
      <c r="KGK12" s="53"/>
      <c r="KGL12" s="53"/>
      <c r="KGM12" s="53"/>
      <c r="KGN12" s="53"/>
      <c r="KGO12" s="53"/>
      <c r="KGP12" s="53"/>
      <c r="KGQ12" s="53"/>
      <c r="KGR12" s="53"/>
      <c r="KGS12" s="53"/>
      <c r="KGT12" s="53"/>
      <c r="KGU12" s="53"/>
      <c r="KGV12" s="53"/>
      <c r="KGW12" s="53"/>
      <c r="KGX12" s="53"/>
      <c r="KGY12" s="53"/>
      <c r="KGZ12" s="53"/>
      <c r="KHA12" s="53"/>
      <c r="KHB12" s="53"/>
      <c r="KHC12" s="53"/>
      <c r="KHD12" s="53"/>
      <c r="KHE12" s="53"/>
      <c r="KHF12" s="53"/>
      <c r="KHG12" s="53"/>
      <c r="KHH12" s="53"/>
      <c r="KHI12" s="53"/>
      <c r="KHJ12" s="53"/>
      <c r="KHK12" s="53"/>
      <c r="KHL12" s="53"/>
      <c r="KHM12" s="53"/>
      <c r="KHN12" s="53"/>
      <c r="KHO12" s="53"/>
      <c r="KHP12" s="53"/>
      <c r="KHQ12" s="53"/>
      <c r="KHR12" s="53"/>
      <c r="KHS12" s="53"/>
      <c r="KHT12" s="53"/>
      <c r="KHU12" s="53"/>
      <c r="KHV12" s="53"/>
      <c r="KHW12" s="53"/>
      <c r="KHX12" s="53"/>
      <c r="KHY12" s="53"/>
      <c r="KHZ12" s="53"/>
      <c r="KIA12" s="53"/>
      <c r="KIB12" s="53"/>
      <c r="KIC12" s="53"/>
      <c r="KID12" s="53"/>
      <c r="KIE12" s="53"/>
      <c r="KIF12" s="53"/>
      <c r="KIG12" s="53"/>
      <c r="KIH12" s="53"/>
      <c r="KII12" s="53"/>
      <c r="KIJ12" s="53"/>
      <c r="KIK12" s="53"/>
      <c r="KIL12" s="53"/>
      <c r="KIM12" s="53"/>
      <c r="KIN12" s="53"/>
      <c r="KIO12" s="53"/>
      <c r="KIP12" s="53"/>
      <c r="KIQ12" s="53"/>
      <c r="KIR12" s="53"/>
      <c r="KIS12" s="53"/>
      <c r="KIT12" s="53"/>
      <c r="KIU12" s="53"/>
      <c r="KIV12" s="53"/>
      <c r="KIW12" s="53"/>
      <c r="KIX12" s="53"/>
      <c r="KIY12" s="53"/>
      <c r="KIZ12" s="53"/>
      <c r="KJA12" s="53"/>
      <c r="KJB12" s="53"/>
      <c r="KJC12" s="53"/>
      <c r="KJD12" s="53"/>
      <c r="KJE12" s="53"/>
      <c r="KJF12" s="53"/>
      <c r="KJG12" s="53"/>
      <c r="KJH12" s="53"/>
      <c r="KJI12" s="53"/>
      <c r="KJJ12" s="53"/>
      <c r="KJK12" s="53"/>
      <c r="KJL12" s="53"/>
      <c r="KJM12" s="53"/>
      <c r="KJN12" s="53"/>
      <c r="KJO12" s="53"/>
      <c r="KJP12" s="53"/>
      <c r="KJQ12" s="53"/>
      <c r="KJR12" s="53"/>
      <c r="KJS12" s="53"/>
      <c r="KJT12" s="53"/>
      <c r="KJU12" s="53"/>
      <c r="KJV12" s="53"/>
      <c r="KJW12" s="53"/>
      <c r="KJX12" s="53"/>
      <c r="KJY12" s="53"/>
      <c r="KJZ12" s="53"/>
      <c r="KKA12" s="53"/>
      <c r="KKB12" s="53"/>
      <c r="KKC12" s="53"/>
      <c r="KKD12" s="53"/>
      <c r="KKE12" s="53"/>
      <c r="KKF12" s="53"/>
      <c r="KKG12" s="53"/>
      <c r="KKH12" s="53"/>
      <c r="KKI12" s="53"/>
      <c r="KKJ12" s="53"/>
      <c r="KKK12" s="53"/>
      <c r="KKL12" s="53"/>
      <c r="KKM12" s="53"/>
      <c r="KKN12" s="53"/>
      <c r="KKO12" s="53"/>
      <c r="KKP12" s="53"/>
      <c r="KKQ12" s="53"/>
      <c r="KKR12" s="53"/>
      <c r="KKS12" s="53"/>
      <c r="KKT12" s="53"/>
      <c r="KKU12" s="53"/>
      <c r="KKV12" s="53"/>
      <c r="KKW12" s="53"/>
      <c r="KKX12" s="53"/>
      <c r="KKY12" s="53"/>
      <c r="KKZ12" s="53"/>
      <c r="KLA12" s="53"/>
      <c r="KLB12" s="53"/>
      <c r="KLC12" s="53"/>
      <c r="KLD12" s="53"/>
      <c r="KLE12" s="53"/>
      <c r="KLF12" s="53"/>
      <c r="KLG12" s="53"/>
      <c r="KLH12" s="53"/>
      <c r="KLI12" s="53"/>
      <c r="KLJ12" s="53"/>
      <c r="KLK12" s="53"/>
      <c r="KLL12" s="53"/>
      <c r="KLM12" s="53"/>
      <c r="KLN12" s="53"/>
      <c r="KLO12" s="53"/>
      <c r="KLP12" s="53"/>
      <c r="KLQ12" s="53"/>
      <c r="KLR12" s="53"/>
      <c r="KLS12" s="53"/>
      <c r="KLT12" s="53"/>
      <c r="KLU12" s="53"/>
      <c r="KLV12" s="53"/>
      <c r="KLW12" s="53"/>
      <c r="KLX12" s="53"/>
      <c r="KLY12" s="53"/>
      <c r="KLZ12" s="53"/>
      <c r="KMA12" s="53"/>
      <c r="KMB12" s="53"/>
      <c r="KMC12" s="53"/>
      <c r="KMD12" s="53"/>
      <c r="KME12" s="53"/>
      <c r="KMF12" s="53"/>
      <c r="KMG12" s="53"/>
      <c r="KMH12" s="53"/>
      <c r="KMI12" s="53"/>
      <c r="KMJ12" s="53"/>
      <c r="KMK12" s="53"/>
      <c r="KML12" s="53"/>
      <c r="KMM12" s="53"/>
      <c r="KMN12" s="53"/>
      <c r="KMO12" s="53"/>
      <c r="KMP12" s="53"/>
      <c r="KMQ12" s="53"/>
      <c r="KMR12" s="53"/>
      <c r="KMS12" s="53"/>
      <c r="KMT12" s="53"/>
      <c r="KMU12" s="53"/>
      <c r="KMV12" s="53"/>
      <c r="KMW12" s="53"/>
      <c r="KMX12" s="53"/>
      <c r="KMY12" s="53"/>
      <c r="KMZ12" s="53"/>
      <c r="KNA12" s="53"/>
      <c r="KNB12" s="53"/>
      <c r="KNC12" s="53"/>
      <c r="KND12" s="53"/>
      <c r="KNE12" s="53"/>
      <c r="KNF12" s="53"/>
      <c r="KNG12" s="53"/>
      <c r="KNH12" s="53"/>
      <c r="KNI12" s="53"/>
      <c r="KNJ12" s="53"/>
      <c r="KNK12" s="53"/>
      <c r="KNL12" s="53"/>
      <c r="KNM12" s="53"/>
      <c r="KNN12" s="53"/>
      <c r="KNO12" s="53"/>
      <c r="KNP12" s="53"/>
      <c r="KNQ12" s="53"/>
      <c r="KNR12" s="53"/>
      <c r="KNS12" s="53"/>
      <c r="KNT12" s="53"/>
      <c r="KNU12" s="53"/>
      <c r="KNV12" s="53"/>
      <c r="KNW12" s="53"/>
      <c r="KNX12" s="53"/>
      <c r="KNY12" s="53"/>
      <c r="KNZ12" s="53"/>
      <c r="KOA12" s="53"/>
      <c r="KOB12" s="53"/>
      <c r="KOC12" s="53"/>
      <c r="KOD12" s="53"/>
      <c r="KOE12" s="53"/>
      <c r="KOF12" s="53"/>
      <c r="KOG12" s="53"/>
      <c r="KOH12" s="53"/>
      <c r="KOI12" s="53"/>
      <c r="KOJ12" s="53"/>
      <c r="KOK12" s="53"/>
      <c r="KOL12" s="53"/>
      <c r="KOM12" s="53"/>
      <c r="KON12" s="53"/>
      <c r="KOO12" s="53"/>
      <c r="KOP12" s="53"/>
      <c r="KOQ12" s="53"/>
      <c r="KOR12" s="53"/>
      <c r="KOS12" s="53"/>
      <c r="KOT12" s="53"/>
      <c r="KOU12" s="53"/>
      <c r="KOV12" s="53"/>
      <c r="KOW12" s="53"/>
      <c r="KOX12" s="53"/>
      <c r="KOY12" s="53"/>
      <c r="KOZ12" s="53"/>
      <c r="KPA12" s="53"/>
      <c r="KPB12" s="53"/>
      <c r="KPC12" s="53"/>
      <c r="KPD12" s="53"/>
      <c r="KPE12" s="53"/>
      <c r="KPF12" s="53"/>
      <c r="KPG12" s="53"/>
      <c r="KPH12" s="53"/>
      <c r="KPI12" s="53"/>
      <c r="KPJ12" s="53"/>
      <c r="KPK12" s="53"/>
      <c r="KPL12" s="53"/>
      <c r="KPM12" s="53"/>
      <c r="KPN12" s="53"/>
      <c r="KPO12" s="53"/>
      <c r="KPP12" s="53"/>
      <c r="KPQ12" s="53"/>
      <c r="KPR12" s="53"/>
      <c r="KPS12" s="53"/>
      <c r="KPT12" s="53"/>
      <c r="KPU12" s="53"/>
      <c r="KPV12" s="53"/>
      <c r="KPW12" s="53"/>
      <c r="KPX12" s="53"/>
      <c r="KPY12" s="53"/>
      <c r="KPZ12" s="53"/>
      <c r="KQA12" s="53"/>
      <c r="KQB12" s="53"/>
      <c r="KQC12" s="53"/>
      <c r="KQD12" s="53"/>
      <c r="KQE12" s="53"/>
      <c r="KQF12" s="53"/>
      <c r="KQG12" s="53"/>
      <c r="KQH12" s="53"/>
      <c r="KQI12" s="53"/>
      <c r="KQJ12" s="53"/>
      <c r="KQK12" s="53"/>
      <c r="KQL12" s="53"/>
      <c r="KQM12" s="53"/>
      <c r="KQN12" s="53"/>
      <c r="KQO12" s="53"/>
      <c r="KQP12" s="53"/>
      <c r="KQQ12" s="53"/>
      <c r="KQR12" s="53"/>
      <c r="KQS12" s="53"/>
      <c r="KQT12" s="53"/>
      <c r="KQU12" s="53"/>
      <c r="KQV12" s="53"/>
      <c r="KQW12" s="53"/>
      <c r="KQX12" s="53"/>
      <c r="KQY12" s="53"/>
      <c r="KQZ12" s="53"/>
      <c r="KRA12" s="53"/>
      <c r="KRB12" s="53"/>
      <c r="KRC12" s="53"/>
      <c r="KRD12" s="53"/>
      <c r="KRE12" s="53"/>
      <c r="KRF12" s="53"/>
      <c r="KRG12" s="53"/>
      <c r="KRH12" s="53"/>
      <c r="KRI12" s="53"/>
      <c r="KRJ12" s="53"/>
      <c r="KRK12" s="53"/>
      <c r="KRL12" s="53"/>
      <c r="KRM12" s="53"/>
      <c r="KRN12" s="53"/>
      <c r="KRO12" s="53"/>
      <c r="KRP12" s="53"/>
      <c r="KRQ12" s="53"/>
      <c r="KRR12" s="53"/>
      <c r="KRS12" s="53"/>
      <c r="KRT12" s="53"/>
      <c r="KRU12" s="53"/>
      <c r="KRV12" s="53"/>
      <c r="KRW12" s="53"/>
      <c r="KRX12" s="53"/>
      <c r="KRY12" s="53"/>
      <c r="KRZ12" s="53"/>
      <c r="KSA12" s="53"/>
      <c r="KSB12" s="53"/>
      <c r="KSC12" s="53"/>
      <c r="KSD12" s="53"/>
      <c r="KSE12" s="53"/>
      <c r="KSF12" s="53"/>
      <c r="KSG12" s="53"/>
      <c r="KSH12" s="53"/>
      <c r="KSI12" s="53"/>
      <c r="KSJ12" s="53"/>
      <c r="KSK12" s="53"/>
      <c r="KSL12" s="53"/>
      <c r="KSM12" s="53"/>
      <c r="KSN12" s="53"/>
      <c r="KSO12" s="53"/>
      <c r="KSP12" s="53"/>
      <c r="KSQ12" s="53"/>
      <c r="KSR12" s="53"/>
      <c r="KSS12" s="53"/>
      <c r="KST12" s="53"/>
      <c r="KSU12" s="53"/>
      <c r="KSV12" s="53"/>
      <c r="KSW12" s="53"/>
      <c r="KSX12" s="53"/>
      <c r="KSY12" s="53"/>
      <c r="KSZ12" s="53"/>
      <c r="KTA12" s="53"/>
      <c r="KTB12" s="53"/>
      <c r="KTC12" s="53"/>
      <c r="KTD12" s="53"/>
      <c r="KTE12" s="53"/>
      <c r="KTF12" s="53"/>
      <c r="KTG12" s="53"/>
      <c r="KTH12" s="53"/>
      <c r="KTI12" s="53"/>
      <c r="KTJ12" s="53"/>
      <c r="KTK12" s="53"/>
      <c r="KTL12" s="53"/>
      <c r="KTM12" s="53"/>
      <c r="KTN12" s="53"/>
      <c r="KTO12" s="53"/>
      <c r="KTP12" s="53"/>
      <c r="KTQ12" s="53"/>
      <c r="KTR12" s="53"/>
      <c r="KTS12" s="53"/>
      <c r="KTT12" s="53"/>
      <c r="KTU12" s="53"/>
      <c r="KTV12" s="53"/>
      <c r="KTW12" s="53"/>
      <c r="KTX12" s="53"/>
      <c r="KTY12" s="53"/>
      <c r="KTZ12" s="53"/>
      <c r="KUA12" s="53"/>
      <c r="KUB12" s="53"/>
      <c r="KUC12" s="53"/>
      <c r="KUD12" s="53"/>
      <c r="KUE12" s="53"/>
      <c r="KUF12" s="53"/>
      <c r="KUG12" s="53"/>
      <c r="KUH12" s="53"/>
      <c r="KUI12" s="53"/>
      <c r="KUJ12" s="53"/>
      <c r="KUK12" s="53"/>
      <c r="KUL12" s="53"/>
      <c r="KUM12" s="53"/>
      <c r="KUN12" s="53"/>
      <c r="KUO12" s="53"/>
      <c r="KUP12" s="53"/>
      <c r="KUQ12" s="53"/>
      <c r="KUR12" s="53"/>
      <c r="KUS12" s="53"/>
      <c r="KUT12" s="53"/>
      <c r="KUU12" s="53"/>
      <c r="KUV12" s="53"/>
      <c r="KUW12" s="53"/>
      <c r="KUX12" s="53"/>
      <c r="KUY12" s="53"/>
      <c r="KUZ12" s="53"/>
      <c r="KVA12" s="53"/>
      <c r="KVB12" s="53"/>
      <c r="KVC12" s="53"/>
      <c r="KVD12" s="53"/>
      <c r="KVE12" s="53"/>
      <c r="KVF12" s="53"/>
      <c r="KVG12" s="53"/>
      <c r="KVH12" s="53"/>
      <c r="KVI12" s="53"/>
      <c r="KVJ12" s="53"/>
      <c r="KVK12" s="53"/>
      <c r="KVL12" s="53"/>
      <c r="KVM12" s="53"/>
      <c r="KVN12" s="53"/>
      <c r="KVO12" s="53"/>
      <c r="KVP12" s="53"/>
      <c r="KVQ12" s="53"/>
      <c r="KVR12" s="53"/>
      <c r="KVS12" s="53"/>
      <c r="KVT12" s="53"/>
      <c r="KVU12" s="53"/>
      <c r="KVV12" s="53"/>
      <c r="KVW12" s="53"/>
      <c r="KVX12" s="53"/>
      <c r="KVY12" s="53"/>
      <c r="KVZ12" s="53"/>
      <c r="KWA12" s="53"/>
      <c r="KWB12" s="53"/>
      <c r="KWC12" s="53"/>
      <c r="KWD12" s="53"/>
      <c r="KWE12" s="53"/>
      <c r="KWF12" s="53"/>
      <c r="KWG12" s="53"/>
      <c r="KWH12" s="53"/>
      <c r="KWI12" s="53"/>
      <c r="KWJ12" s="53"/>
      <c r="KWK12" s="53"/>
      <c r="KWL12" s="53"/>
      <c r="KWM12" s="53"/>
      <c r="KWN12" s="53"/>
      <c r="KWO12" s="53"/>
      <c r="KWP12" s="53"/>
      <c r="KWQ12" s="53"/>
      <c r="KWR12" s="53"/>
      <c r="KWS12" s="53"/>
      <c r="KWT12" s="53"/>
      <c r="KWU12" s="53"/>
      <c r="KWV12" s="53"/>
      <c r="KWW12" s="53"/>
      <c r="KWX12" s="53"/>
      <c r="KWY12" s="53"/>
      <c r="KWZ12" s="53"/>
      <c r="KXA12" s="53"/>
      <c r="KXB12" s="53"/>
      <c r="KXC12" s="53"/>
      <c r="KXD12" s="53"/>
      <c r="KXE12" s="53"/>
      <c r="KXF12" s="53"/>
      <c r="KXG12" s="53"/>
      <c r="KXH12" s="53"/>
      <c r="KXI12" s="53"/>
      <c r="KXJ12" s="53"/>
      <c r="KXK12" s="53"/>
      <c r="KXL12" s="53"/>
      <c r="KXM12" s="53"/>
      <c r="KXN12" s="53"/>
      <c r="KXO12" s="53"/>
      <c r="KXP12" s="53"/>
      <c r="KXQ12" s="53"/>
      <c r="KXR12" s="53"/>
      <c r="KXS12" s="53"/>
      <c r="KXT12" s="53"/>
      <c r="KXU12" s="53"/>
      <c r="KXV12" s="53"/>
      <c r="KXW12" s="53"/>
      <c r="KXX12" s="53"/>
      <c r="KXY12" s="53"/>
      <c r="KXZ12" s="53"/>
      <c r="KYA12" s="53"/>
      <c r="KYB12" s="53"/>
      <c r="KYC12" s="53"/>
      <c r="KYD12" s="53"/>
      <c r="KYE12" s="53"/>
      <c r="KYF12" s="53"/>
      <c r="KYG12" s="53"/>
      <c r="KYH12" s="53"/>
      <c r="KYI12" s="53"/>
      <c r="KYJ12" s="53"/>
      <c r="KYK12" s="53"/>
      <c r="KYL12" s="53"/>
      <c r="KYM12" s="53"/>
      <c r="KYN12" s="53"/>
      <c r="KYO12" s="53"/>
      <c r="KYP12" s="53"/>
      <c r="KYQ12" s="53"/>
      <c r="KYR12" s="53"/>
      <c r="KYS12" s="53"/>
      <c r="KYT12" s="53"/>
      <c r="KYU12" s="53"/>
      <c r="KYV12" s="53"/>
      <c r="KYW12" s="53"/>
      <c r="KYX12" s="53"/>
      <c r="KYY12" s="53"/>
      <c r="KYZ12" s="53"/>
      <c r="KZA12" s="53"/>
      <c r="KZB12" s="53"/>
      <c r="KZC12" s="53"/>
      <c r="KZD12" s="53"/>
      <c r="KZE12" s="53"/>
      <c r="KZF12" s="53"/>
      <c r="KZG12" s="53"/>
      <c r="KZH12" s="53"/>
      <c r="KZI12" s="53"/>
      <c r="KZJ12" s="53"/>
      <c r="KZK12" s="53"/>
      <c r="KZL12" s="53"/>
      <c r="KZM12" s="53"/>
      <c r="KZN12" s="53"/>
      <c r="KZO12" s="53"/>
      <c r="KZP12" s="53"/>
      <c r="KZQ12" s="53"/>
      <c r="KZR12" s="53"/>
      <c r="KZS12" s="53"/>
      <c r="KZT12" s="53"/>
      <c r="KZU12" s="53"/>
      <c r="KZV12" s="53"/>
      <c r="KZW12" s="53"/>
      <c r="KZX12" s="53"/>
      <c r="KZY12" s="53"/>
      <c r="KZZ12" s="53"/>
      <c r="LAA12" s="53"/>
      <c r="LAB12" s="53"/>
      <c r="LAC12" s="53"/>
      <c r="LAD12" s="53"/>
      <c r="LAE12" s="53"/>
      <c r="LAF12" s="53"/>
      <c r="LAG12" s="53"/>
      <c r="LAH12" s="53"/>
      <c r="LAI12" s="53"/>
      <c r="LAJ12" s="53"/>
      <c r="LAK12" s="53"/>
      <c r="LAL12" s="53"/>
      <c r="LAM12" s="53"/>
      <c r="LAN12" s="53"/>
      <c r="LAO12" s="53"/>
      <c r="LAP12" s="53"/>
      <c r="LAQ12" s="53"/>
      <c r="LAR12" s="53"/>
      <c r="LAS12" s="53"/>
      <c r="LAT12" s="53"/>
      <c r="LAU12" s="53"/>
      <c r="LAV12" s="53"/>
      <c r="LAW12" s="53"/>
      <c r="LAX12" s="53"/>
      <c r="LAY12" s="53"/>
      <c r="LAZ12" s="53"/>
      <c r="LBA12" s="53"/>
      <c r="LBB12" s="53"/>
      <c r="LBC12" s="53"/>
      <c r="LBD12" s="53"/>
      <c r="LBE12" s="53"/>
      <c r="LBF12" s="53"/>
      <c r="LBG12" s="53"/>
      <c r="LBH12" s="53"/>
      <c r="LBI12" s="53"/>
      <c r="LBJ12" s="53"/>
      <c r="LBK12" s="53"/>
      <c r="LBL12" s="53"/>
      <c r="LBM12" s="53"/>
      <c r="LBN12" s="53"/>
      <c r="LBO12" s="53"/>
      <c r="LBP12" s="53"/>
      <c r="LBQ12" s="53"/>
      <c r="LBR12" s="53"/>
      <c r="LBS12" s="53"/>
      <c r="LBT12" s="53"/>
      <c r="LBU12" s="53"/>
      <c r="LBV12" s="53"/>
      <c r="LBW12" s="53"/>
      <c r="LBX12" s="53"/>
      <c r="LBY12" s="53"/>
      <c r="LBZ12" s="53"/>
      <c r="LCA12" s="53"/>
      <c r="LCB12" s="53"/>
      <c r="LCC12" s="53"/>
      <c r="LCD12" s="53"/>
      <c r="LCE12" s="53"/>
      <c r="LCF12" s="53"/>
      <c r="LCG12" s="53"/>
      <c r="LCH12" s="53"/>
      <c r="LCI12" s="53"/>
      <c r="LCJ12" s="53"/>
      <c r="LCK12" s="53"/>
      <c r="LCL12" s="53"/>
      <c r="LCM12" s="53"/>
      <c r="LCN12" s="53"/>
      <c r="LCO12" s="53"/>
      <c r="LCP12" s="53"/>
      <c r="LCQ12" s="53"/>
      <c r="LCR12" s="53"/>
      <c r="LCS12" s="53"/>
      <c r="LCT12" s="53"/>
      <c r="LCU12" s="53"/>
      <c r="LCV12" s="53"/>
      <c r="LCW12" s="53"/>
      <c r="LCX12" s="53"/>
      <c r="LCY12" s="53"/>
      <c r="LCZ12" s="53"/>
      <c r="LDA12" s="53"/>
      <c r="LDB12" s="53"/>
      <c r="LDC12" s="53"/>
      <c r="LDD12" s="53"/>
      <c r="LDE12" s="53"/>
      <c r="LDF12" s="53"/>
      <c r="LDG12" s="53"/>
      <c r="LDH12" s="53"/>
      <c r="LDI12" s="53"/>
      <c r="LDJ12" s="53"/>
      <c r="LDK12" s="53"/>
      <c r="LDL12" s="53"/>
      <c r="LDM12" s="53"/>
      <c r="LDN12" s="53"/>
      <c r="LDO12" s="53"/>
      <c r="LDP12" s="53"/>
      <c r="LDQ12" s="53"/>
      <c r="LDR12" s="53"/>
      <c r="LDS12" s="53"/>
      <c r="LDT12" s="53"/>
      <c r="LDU12" s="53"/>
      <c r="LDV12" s="53"/>
      <c r="LDW12" s="53"/>
      <c r="LDX12" s="53"/>
      <c r="LDY12" s="53"/>
      <c r="LDZ12" s="53"/>
      <c r="LEA12" s="53"/>
      <c r="LEB12" s="53"/>
      <c r="LEC12" s="53"/>
      <c r="LED12" s="53"/>
      <c r="LEE12" s="53"/>
      <c r="LEF12" s="53"/>
      <c r="LEG12" s="53"/>
      <c r="LEH12" s="53"/>
      <c r="LEI12" s="53"/>
      <c r="LEJ12" s="53"/>
      <c r="LEK12" s="53"/>
      <c r="LEL12" s="53"/>
      <c r="LEM12" s="53"/>
      <c r="LEN12" s="53"/>
      <c r="LEO12" s="53"/>
      <c r="LEP12" s="53"/>
      <c r="LEQ12" s="53"/>
      <c r="LER12" s="53"/>
      <c r="LES12" s="53"/>
      <c r="LET12" s="53"/>
      <c r="LEU12" s="53"/>
      <c r="LEV12" s="53"/>
      <c r="LEW12" s="53"/>
      <c r="LEX12" s="53"/>
      <c r="LEY12" s="53"/>
      <c r="LEZ12" s="53"/>
      <c r="LFA12" s="53"/>
      <c r="LFB12" s="53"/>
      <c r="LFC12" s="53"/>
      <c r="LFD12" s="53"/>
      <c r="LFE12" s="53"/>
      <c r="LFF12" s="53"/>
      <c r="LFG12" s="53"/>
      <c r="LFH12" s="53"/>
      <c r="LFI12" s="53"/>
      <c r="LFJ12" s="53"/>
      <c r="LFK12" s="53"/>
      <c r="LFL12" s="53"/>
      <c r="LFM12" s="53"/>
      <c r="LFN12" s="53"/>
      <c r="LFO12" s="53"/>
      <c r="LFP12" s="53"/>
      <c r="LFQ12" s="53"/>
      <c r="LFR12" s="53"/>
      <c r="LFS12" s="53"/>
      <c r="LFT12" s="53"/>
      <c r="LFU12" s="53"/>
      <c r="LFV12" s="53"/>
      <c r="LFW12" s="53"/>
      <c r="LFX12" s="53"/>
      <c r="LFY12" s="53"/>
      <c r="LFZ12" s="53"/>
      <c r="LGA12" s="53"/>
      <c r="LGB12" s="53"/>
      <c r="LGC12" s="53"/>
      <c r="LGD12" s="53"/>
      <c r="LGE12" s="53"/>
      <c r="LGF12" s="53"/>
      <c r="LGG12" s="53"/>
      <c r="LGH12" s="53"/>
      <c r="LGI12" s="53"/>
      <c r="LGJ12" s="53"/>
      <c r="LGK12" s="53"/>
      <c r="LGL12" s="53"/>
      <c r="LGM12" s="53"/>
      <c r="LGN12" s="53"/>
      <c r="LGO12" s="53"/>
      <c r="LGP12" s="53"/>
      <c r="LGQ12" s="53"/>
      <c r="LGR12" s="53"/>
      <c r="LGS12" s="53"/>
      <c r="LGT12" s="53"/>
      <c r="LGU12" s="53"/>
      <c r="LGV12" s="53"/>
      <c r="LGW12" s="53"/>
      <c r="LGX12" s="53"/>
      <c r="LGY12" s="53"/>
      <c r="LGZ12" s="53"/>
      <c r="LHA12" s="53"/>
      <c r="LHB12" s="53"/>
      <c r="LHC12" s="53"/>
      <c r="LHD12" s="53"/>
      <c r="LHE12" s="53"/>
      <c r="LHF12" s="53"/>
      <c r="LHG12" s="53"/>
      <c r="LHH12" s="53"/>
      <c r="LHI12" s="53"/>
      <c r="LHJ12" s="53"/>
      <c r="LHK12" s="53"/>
      <c r="LHL12" s="53"/>
      <c r="LHM12" s="53"/>
      <c r="LHN12" s="53"/>
      <c r="LHO12" s="53"/>
      <c r="LHP12" s="53"/>
      <c r="LHQ12" s="53"/>
      <c r="LHR12" s="53"/>
      <c r="LHS12" s="53"/>
      <c r="LHT12" s="53"/>
      <c r="LHU12" s="53"/>
      <c r="LHV12" s="53"/>
      <c r="LHW12" s="53"/>
      <c r="LHX12" s="53"/>
      <c r="LHY12" s="53"/>
      <c r="LHZ12" s="53"/>
      <c r="LIA12" s="53"/>
      <c r="LIB12" s="53"/>
      <c r="LIC12" s="53"/>
      <c r="LID12" s="53"/>
      <c r="LIE12" s="53"/>
      <c r="LIF12" s="53"/>
      <c r="LIG12" s="53"/>
      <c r="LIH12" s="53"/>
      <c r="LII12" s="53"/>
      <c r="LIJ12" s="53"/>
      <c r="LIK12" s="53"/>
      <c r="LIL12" s="53"/>
      <c r="LIM12" s="53"/>
      <c r="LIN12" s="53"/>
      <c r="LIO12" s="53"/>
      <c r="LIP12" s="53"/>
      <c r="LIQ12" s="53"/>
      <c r="LIR12" s="53"/>
      <c r="LIS12" s="53"/>
      <c r="LIT12" s="53"/>
      <c r="LIU12" s="53"/>
      <c r="LIV12" s="53"/>
      <c r="LIW12" s="53"/>
      <c r="LIX12" s="53"/>
      <c r="LIY12" s="53"/>
      <c r="LIZ12" s="53"/>
      <c r="LJA12" s="53"/>
      <c r="LJB12" s="53"/>
      <c r="LJC12" s="53"/>
      <c r="LJD12" s="53"/>
      <c r="LJE12" s="53"/>
      <c r="LJF12" s="53"/>
      <c r="LJG12" s="53"/>
      <c r="LJH12" s="53"/>
      <c r="LJI12" s="53"/>
      <c r="LJJ12" s="53"/>
      <c r="LJK12" s="53"/>
      <c r="LJL12" s="53"/>
      <c r="LJM12" s="53"/>
      <c r="LJN12" s="53"/>
      <c r="LJO12" s="53"/>
      <c r="LJP12" s="53"/>
      <c r="LJQ12" s="53"/>
      <c r="LJR12" s="53"/>
      <c r="LJS12" s="53"/>
      <c r="LJT12" s="53"/>
      <c r="LJU12" s="53"/>
      <c r="LJV12" s="53"/>
      <c r="LJW12" s="53"/>
      <c r="LJX12" s="53"/>
      <c r="LJY12" s="53"/>
      <c r="LJZ12" s="53"/>
      <c r="LKA12" s="53"/>
      <c r="LKB12" s="53"/>
      <c r="LKC12" s="53"/>
      <c r="LKD12" s="53"/>
      <c r="LKE12" s="53"/>
      <c r="LKF12" s="53"/>
      <c r="LKG12" s="53"/>
      <c r="LKH12" s="53"/>
      <c r="LKI12" s="53"/>
      <c r="LKJ12" s="53"/>
      <c r="LKK12" s="53"/>
      <c r="LKL12" s="53"/>
      <c r="LKM12" s="53"/>
      <c r="LKN12" s="53"/>
      <c r="LKO12" s="53"/>
      <c r="LKP12" s="53"/>
      <c r="LKQ12" s="53"/>
      <c r="LKR12" s="53"/>
      <c r="LKS12" s="53"/>
      <c r="LKT12" s="53"/>
      <c r="LKU12" s="53"/>
      <c r="LKV12" s="53"/>
      <c r="LKW12" s="53"/>
      <c r="LKX12" s="53"/>
      <c r="LKY12" s="53"/>
      <c r="LKZ12" s="53"/>
      <c r="LLA12" s="53"/>
      <c r="LLB12" s="53"/>
      <c r="LLC12" s="53"/>
      <c r="LLD12" s="53"/>
      <c r="LLE12" s="53"/>
      <c r="LLF12" s="53"/>
      <c r="LLG12" s="53"/>
      <c r="LLH12" s="53"/>
      <c r="LLI12" s="53"/>
      <c r="LLJ12" s="53"/>
      <c r="LLK12" s="53"/>
      <c r="LLL12" s="53"/>
      <c r="LLM12" s="53"/>
      <c r="LLN12" s="53"/>
      <c r="LLO12" s="53"/>
      <c r="LLP12" s="53"/>
      <c r="LLQ12" s="53"/>
      <c r="LLR12" s="53"/>
      <c r="LLS12" s="53"/>
      <c r="LLT12" s="53"/>
      <c r="LLU12" s="53"/>
      <c r="LLV12" s="53"/>
      <c r="LLW12" s="53"/>
      <c r="LLX12" s="53"/>
      <c r="LLY12" s="53"/>
      <c r="LLZ12" s="53"/>
      <c r="LMA12" s="53"/>
      <c r="LMB12" s="53"/>
      <c r="LMC12" s="53"/>
      <c r="LMD12" s="53"/>
      <c r="LME12" s="53"/>
      <c r="LMF12" s="53"/>
      <c r="LMG12" s="53"/>
      <c r="LMH12" s="53"/>
      <c r="LMI12" s="53"/>
      <c r="LMJ12" s="53"/>
      <c r="LMK12" s="53"/>
      <c r="LML12" s="53"/>
      <c r="LMM12" s="53"/>
      <c r="LMN12" s="53"/>
      <c r="LMO12" s="53"/>
      <c r="LMP12" s="53"/>
      <c r="LMQ12" s="53"/>
      <c r="LMR12" s="53"/>
      <c r="LMS12" s="53"/>
      <c r="LMT12" s="53"/>
      <c r="LMU12" s="53"/>
      <c r="LMV12" s="53"/>
      <c r="LMW12" s="53"/>
      <c r="LMX12" s="53"/>
      <c r="LMY12" s="53"/>
      <c r="LMZ12" s="53"/>
      <c r="LNA12" s="53"/>
      <c r="LNB12" s="53"/>
      <c r="LNC12" s="53"/>
      <c r="LND12" s="53"/>
      <c r="LNE12" s="53"/>
      <c r="LNF12" s="53"/>
      <c r="LNG12" s="53"/>
      <c r="LNH12" s="53"/>
      <c r="LNI12" s="53"/>
      <c r="LNJ12" s="53"/>
      <c r="LNK12" s="53"/>
      <c r="LNL12" s="53"/>
      <c r="LNM12" s="53"/>
      <c r="LNN12" s="53"/>
      <c r="LNO12" s="53"/>
      <c r="LNP12" s="53"/>
      <c r="LNQ12" s="53"/>
      <c r="LNR12" s="53"/>
      <c r="LNS12" s="53"/>
      <c r="LNT12" s="53"/>
      <c r="LNU12" s="53"/>
      <c r="LNV12" s="53"/>
      <c r="LNW12" s="53"/>
      <c r="LNX12" s="53"/>
      <c r="LNY12" s="53"/>
      <c r="LNZ12" s="53"/>
      <c r="LOA12" s="53"/>
      <c r="LOB12" s="53"/>
      <c r="LOC12" s="53"/>
      <c r="LOD12" s="53"/>
      <c r="LOE12" s="53"/>
      <c r="LOF12" s="53"/>
      <c r="LOG12" s="53"/>
      <c r="LOH12" s="53"/>
      <c r="LOI12" s="53"/>
      <c r="LOJ12" s="53"/>
      <c r="LOK12" s="53"/>
      <c r="LOL12" s="53"/>
      <c r="LOM12" s="53"/>
      <c r="LON12" s="53"/>
      <c r="LOO12" s="53"/>
      <c r="LOP12" s="53"/>
      <c r="LOQ12" s="53"/>
      <c r="LOR12" s="53"/>
      <c r="LOS12" s="53"/>
      <c r="LOT12" s="53"/>
      <c r="LOU12" s="53"/>
      <c r="LOV12" s="53"/>
      <c r="LOW12" s="53"/>
      <c r="LOX12" s="53"/>
      <c r="LOY12" s="53"/>
      <c r="LOZ12" s="53"/>
      <c r="LPA12" s="53"/>
      <c r="LPB12" s="53"/>
      <c r="LPC12" s="53"/>
      <c r="LPD12" s="53"/>
      <c r="LPE12" s="53"/>
      <c r="LPF12" s="53"/>
      <c r="LPG12" s="53"/>
      <c r="LPH12" s="53"/>
      <c r="LPI12" s="53"/>
      <c r="LPJ12" s="53"/>
      <c r="LPK12" s="53"/>
      <c r="LPL12" s="53"/>
      <c r="LPM12" s="53"/>
      <c r="LPN12" s="53"/>
      <c r="LPO12" s="53"/>
      <c r="LPP12" s="53"/>
      <c r="LPQ12" s="53"/>
      <c r="LPR12" s="53"/>
      <c r="LPS12" s="53"/>
      <c r="LPT12" s="53"/>
      <c r="LPU12" s="53"/>
      <c r="LPV12" s="53"/>
      <c r="LPW12" s="53"/>
      <c r="LPX12" s="53"/>
      <c r="LPY12" s="53"/>
      <c r="LPZ12" s="53"/>
      <c r="LQA12" s="53"/>
      <c r="LQB12" s="53"/>
      <c r="LQC12" s="53"/>
      <c r="LQD12" s="53"/>
      <c r="LQE12" s="53"/>
      <c r="LQF12" s="53"/>
      <c r="LQG12" s="53"/>
      <c r="LQH12" s="53"/>
      <c r="LQI12" s="53"/>
      <c r="LQJ12" s="53"/>
      <c r="LQK12" s="53"/>
      <c r="LQL12" s="53"/>
      <c r="LQM12" s="53"/>
      <c r="LQN12" s="53"/>
      <c r="LQO12" s="53"/>
      <c r="LQP12" s="53"/>
      <c r="LQQ12" s="53"/>
      <c r="LQR12" s="53"/>
      <c r="LQS12" s="53"/>
      <c r="LQT12" s="53"/>
      <c r="LQU12" s="53"/>
      <c r="LQV12" s="53"/>
      <c r="LQW12" s="53"/>
      <c r="LQX12" s="53"/>
      <c r="LQY12" s="53"/>
      <c r="LQZ12" s="53"/>
      <c r="LRA12" s="53"/>
      <c r="LRB12" s="53"/>
      <c r="LRC12" s="53"/>
      <c r="LRD12" s="53"/>
      <c r="LRE12" s="53"/>
      <c r="LRF12" s="53"/>
      <c r="LRG12" s="53"/>
      <c r="LRH12" s="53"/>
      <c r="LRI12" s="53"/>
      <c r="LRJ12" s="53"/>
      <c r="LRK12" s="53"/>
      <c r="LRL12" s="53"/>
      <c r="LRM12" s="53"/>
      <c r="LRN12" s="53"/>
      <c r="LRO12" s="53"/>
      <c r="LRP12" s="53"/>
      <c r="LRQ12" s="53"/>
      <c r="LRR12" s="53"/>
      <c r="LRS12" s="53"/>
      <c r="LRT12" s="53"/>
      <c r="LRU12" s="53"/>
      <c r="LRV12" s="53"/>
      <c r="LRW12" s="53"/>
      <c r="LRX12" s="53"/>
      <c r="LRY12" s="53"/>
      <c r="LRZ12" s="53"/>
      <c r="LSA12" s="53"/>
      <c r="LSB12" s="53"/>
      <c r="LSC12" s="53"/>
      <c r="LSD12" s="53"/>
      <c r="LSE12" s="53"/>
      <c r="LSF12" s="53"/>
      <c r="LSG12" s="53"/>
      <c r="LSH12" s="53"/>
      <c r="LSI12" s="53"/>
      <c r="LSJ12" s="53"/>
      <c r="LSK12" s="53"/>
      <c r="LSL12" s="53"/>
      <c r="LSM12" s="53"/>
      <c r="LSN12" s="53"/>
      <c r="LSO12" s="53"/>
      <c r="LSP12" s="53"/>
      <c r="LSQ12" s="53"/>
      <c r="LSR12" s="53"/>
      <c r="LSS12" s="53"/>
      <c r="LST12" s="53"/>
      <c r="LSU12" s="53"/>
      <c r="LSV12" s="53"/>
      <c r="LSW12" s="53"/>
      <c r="LSX12" s="53"/>
      <c r="LSY12" s="53"/>
      <c r="LSZ12" s="53"/>
      <c r="LTA12" s="53"/>
      <c r="LTB12" s="53"/>
      <c r="LTC12" s="53"/>
      <c r="LTD12" s="53"/>
      <c r="LTE12" s="53"/>
      <c r="LTF12" s="53"/>
      <c r="LTG12" s="53"/>
      <c r="LTH12" s="53"/>
      <c r="LTI12" s="53"/>
      <c r="LTJ12" s="53"/>
      <c r="LTK12" s="53"/>
      <c r="LTL12" s="53"/>
      <c r="LTM12" s="53"/>
      <c r="LTN12" s="53"/>
      <c r="LTO12" s="53"/>
      <c r="LTP12" s="53"/>
      <c r="LTQ12" s="53"/>
      <c r="LTR12" s="53"/>
      <c r="LTS12" s="53"/>
      <c r="LTT12" s="53"/>
      <c r="LTU12" s="53"/>
      <c r="LTV12" s="53"/>
      <c r="LTW12" s="53"/>
      <c r="LTX12" s="53"/>
      <c r="LTY12" s="53"/>
      <c r="LTZ12" s="53"/>
      <c r="LUA12" s="53"/>
      <c r="LUB12" s="53"/>
      <c r="LUC12" s="53"/>
      <c r="LUD12" s="53"/>
      <c r="LUE12" s="53"/>
      <c r="LUF12" s="53"/>
      <c r="LUG12" s="53"/>
      <c r="LUH12" s="53"/>
      <c r="LUI12" s="53"/>
      <c r="LUJ12" s="53"/>
      <c r="LUK12" s="53"/>
      <c r="LUL12" s="53"/>
      <c r="LUM12" s="53"/>
      <c r="LUN12" s="53"/>
      <c r="LUO12" s="53"/>
      <c r="LUP12" s="53"/>
      <c r="LUQ12" s="53"/>
      <c r="LUR12" s="53"/>
      <c r="LUS12" s="53"/>
      <c r="LUT12" s="53"/>
      <c r="LUU12" s="53"/>
      <c r="LUV12" s="53"/>
      <c r="LUW12" s="53"/>
      <c r="LUX12" s="53"/>
      <c r="LUY12" s="53"/>
      <c r="LUZ12" s="53"/>
      <c r="LVA12" s="53"/>
      <c r="LVB12" s="53"/>
      <c r="LVC12" s="53"/>
      <c r="LVD12" s="53"/>
      <c r="LVE12" s="53"/>
      <c r="LVF12" s="53"/>
      <c r="LVG12" s="53"/>
      <c r="LVH12" s="53"/>
      <c r="LVI12" s="53"/>
      <c r="LVJ12" s="53"/>
      <c r="LVK12" s="53"/>
      <c r="LVL12" s="53"/>
      <c r="LVM12" s="53"/>
      <c r="LVN12" s="53"/>
      <c r="LVO12" s="53"/>
      <c r="LVP12" s="53"/>
      <c r="LVQ12" s="53"/>
      <c r="LVR12" s="53"/>
      <c r="LVS12" s="53"/>
      <c r="LVT12" s="53"/>
      <c r="LVU12" s="53"/>
      <c r="LVV12" s="53"/>
      <c r="LVW12" s="53"/>
      <c r="LVX12" s="53"/>
      <c r="LVY12" s="53"/>
      <c r="LVZ12" s="53"/>
      <c r="LWA12" s="53"/>
      <c r="LWB12" s="53"/>
      <c r="LWC12" s="53"/>
      <c r="LWD12" s="53"/>
      <c r="LWE12" s="53"/>
      <c r="LWF12" s="53"/>
      <c r="LWG12" s="53"/>
      <c r="LWH12" s="53"/>
      <c r="LWI12" s="53"/>
      <c r="LWJ12" s="53"/>
      <c r="LWK12" s="53"/>
      <c r="LWL12" s="53"/>
      <c r="LWM12" s="53"/>
      <c r="LWN12" s="53"/>
      <c r="LWO12" s="53"/>
      <c r="LWP12" s="53"/>
      <c r="LWQ12" s="53"/>
      <c r="LWR12" s="53"/>
      <c r="LWS12" s="53"/>
      <c r="LWT12" s="53"/>
      <c r="LWU12" s="53"/>
      <c r="LWV12" s="53"/>
      <c r="LWW12" s="53"/>
      <c r="LWX12" s="53"/>
      <c r="LWY12" s="53"/>
      <c r="LWZ12" s="53"/>
      <c r="LXA12" s="53"/>
      <c r="LXB12" s="53"/>
      <c r="LXC12" s="53"/>
      <c r="LXD12" s="53"/>
      <c r="LXE12" s="53"/>
      <c r="LXF12" s="53"/>
      <c r="LXG12" s="53"/>
      <c r="LXH12" s="53"/>
      <c r="LXI12" s="53"/>
      <c r="LXJ12" s="53"/>
      <c r="LXK12" s="53"/>
      <c r="LXL12" s="53"/>
      <c r="LXM12" s="53"/>
      <c r="LXN12" s="53"/>
      <c r="LXO12" s="53"/>
      <c r="LXP12" s="53"/>
      <c r="LXQ12" s="53"/>
      <c r="LXR12" s="53"/>
      <c r="LXS12" s="53"/>
      <c r="LXT12" s="53"/>
      <c r="LXU12" s="53"/>
      <c r="LXV12" s="53"/>
      <c r="LXW12" s="53"/>
      <c r="LXX12" s="53"/>
      <c r="LXY12" s="53"/>
      <c r="LXZ12" s="53"/>
      <c r="LYA12" s="53"/>
      <c r="LYB12" s="53"/>
      <c r="LYC12" s="53"/>
      <c r="LYD12" s="53"/>
      <c r="LYE12" s="53"/>
      <c r="LYF12" s="53"/>
      <c r="LYG12" s="53"/>
      <c r="LYH12" s="53"/>
      <c r="LYI12" s="53"/>
      <c r="LYJ12" s="53"/>
      <c r="LYK12" s="53"/>
      <c r="LYL12" s="53"/>
      <c r="LYM12" s="53"/>
      <c r="LYN12" s="53"/>
      <c r="LYO12" s="53"/>
      <c r="LYP12" s="53"/>
      <c r="LYQ12" s="53"/>
      <c r="LYR12" s="53"/>
      <c r="LYS12" s="53"/>
      <c r="LYT12" s="53"/>
      <c r="LYU12" s="53"/>
      <c r="LYV12" s="53"/>
      <c r="LYW12" s="53"/>
      <c r="LYX12" s="53"/>
      <c r="LYY12" s="53"/>
      <c r="LYZ12" s="53"/>
      <c r="LZA12" s="53"/>
      <c r="LZB12" s="53"/>
      <c r="LZC12" s="53"/>
      <c r="LZD12" s="53"/>
      <c r="LZE12" s="53"/>
      <c r="LZF12" s="53"/>
      <c r="LZG12" s="53"/>
      <c r="LZH12" s="53"/>
      <c r="LZI12" s="53"/>
      <c r="LZJ12" s="53"/>
      <c r="LZK12" s="53"/>
      <c r="LZL12" s="53"/>
      <c r="LZM12" s="53"/>
      <c r="LZN12" s="53"/>
      <c r="LZO12" s="53"/>
      <c r="LZP12" s="53"/>
      <c r="LZQ12" s="53"/>
      <c r="LZR12" s="53"/>
      <c r="LZS12" s="53"/>
      <c r="LZT12" s="53"/>
      <c r="LZU12" s="53"/>
      <c r="LZV12" s="53"/>
      <c r="LZW12" s="53"/>
      <c r="LZX12" s="53"/>
      <c r="LZY12" s="53"/>
      <c r="LZZ12" s="53"/>
      <c r="MAA12" s="53"/>
      <c r="MAB12" s="53"/>
      <c r="MAC12" s="53"/>
      <c r="MAD12" s="53"/>
      <c r="MAE12" s="53"/>
      <c r="MAF12" s="53"/>
      <c r="MAG12" s="53"/>
      <c r="MAH12" s="53"/>
      <c r="MAI12" s="53"/>
      <c r="MAJ12" s="53"/>
      <c r="MAK12" s="53"/>
      <c r="MAL12" s="53"/>
      <c r="MAM12" s="53"/>
      <c r="MAN12" s="53"/>
      <c r="MAO12" s="53"/>
      <c r="MAP12" s="53"/>
      <c r="MAQ12" s="53"/>
      <c r="MAR12" s="53"/>
      <c r="MAS12" s="53"/>
      <c r="MAT12" s="53"/>
      <c r="MAU12" s="53"/>
      <c r="MAV12" s="53"/>
      <c r="MAW12" s="53"/>
      <c r="MAX12" s="53"/>
      <c r="MAY12" s="53"/>
      <c r="MAZ12" s="53"/>
      <c r="MBA12" s="53"/>
      <c r="MBB12" s="53"/>
      <c r="MBC12" s="53"/>
      <c r="MBD12" s="53"/>
      <c r="MBE12" s="53"/>
      <c r="MBF12" s="53"/>
      <c r="MBG12" s="53"/>
      <c r="MBH12" s="53"/>
      <c r="MBI12" s="53"/>
      <c r="MBJ12" s="53"/>
      <c r="MBK12" s="53"/>
      <c r="MBL12" s="53"/>
      <c r="MBM12" s="53"/>
      <c r="MBN12" s="53"/>
      <c r="MBO12" s="53"/>
      <c r="MBP12" s="53"/>
      <c r="MBQ12" s="53"/>
      <c r="MBR12" s="53"/>
      <c r="MBS12" s="53"/>
      <c r="MBT12" s="53"/>
      <c r="MBU12" s="53"/>
      <c r="MBV12" s="53"/>
      <c r="MBW12" s="53"/>
      <c r="MBX12" s="53"/>
      <c r="MBY12" s="53"/>
      <c r="MBZ12" s="53"/>
      <c r="MCA12" s="53"/>
      <c r="MCB12" s="53"/>
      <c r="MCC12" s="53"/>
      <c r="MCD12" s="53"/>
      <c r="MCE12" s="53"/>
      <c r="MCF12" s="53"/>
      <c r="MCG12" s="53"/>
      <c r="MCH12" s="53"/>
      <c r="MCI12" s="53"/>
      <c r="MCJ12" s="53"/>
      <c r="MCK12" s="53"/>
      <c r="MCL12" s="53"/>
      <c r="MCM12" s="53"/>
      <c r="MCN12" s="53"/>
      <c r="MCO12" s="53"/>
      <c r="MCP12" s="53"/>
      <c r="MCQ12" s="53"/>
      <c r="MCR12" s="53"/>
      <c r="MCS12" s="53"/>
      <c r="MCT12" s="53"/>
      <c r="MCU12" s="53"/>
      <c r="MCV12" s="53"/>
      <c r="MCW12" s="53"/>
      <c r="MCX12" s="53"/>
      <c r="MCY12" s="53"/>
      <c r="MCZ12" s="53"/>
      <c r="MDA12" s="53"/>
      <c r="MDB12" s="53"/>
      <c r="MDC12" s="53"/>
      <c r="MDD12" s="53"/>
      <c r="MDE12" s="53"/>
      <c r="MDF12" s="53"/>
      <c r="MDG12" s="53"/>
      <c r="MDH12" s="53"/>
      <c r="MDI12" s="53"/>
      <c r="MDJ12" s="53"/>
      <c r="MDK12" s="53"/>
      <c r="MDL12" s="53"/>
      <c r="MDM12" s="53"/>
      <c r="MDN12" s="53"/>
      <c r="MDO12" s="53"/>
      <c r="MDP12" s="53"/>
      <c r="MDQ12" s="53"/>
      <c r="MDR12" s="53"/>
      <c r="MDS12" s="53"/>
      <c r="MDT12" s="53"/>
      <c r="MDU12" s="53"/>
      <c r="MDV12" s="53"/>
      <c r="MDW12" s="53"/>
      <c r="MDX12" s="53"/>
      <c r="MDY12" s="53"/>
      <c r="MDZ12" s="53"/>
      <c r="MEA12" s="53"/>
      <c r="MEB12" s="53"/>
      <c r="MEC12" s="53"/>
      <c r="MED12" s="53"/>
      <c r="MEE12" s="53"/>
      <c r="MEF12" s="53"/>
      <c r="MEG12" s="53"/>
      <c r="MEH12" s="53"/>
      <c r="MEI12" s="53"/>
      <c r="MEJ12" s="53"/>
      <c r="MEK12" s="53"/>
      <c r="MEL12" s="53"/>
      <c r="MEM12" s="53"/>
      <c r="MEN12" s="53"/>
      <c r="MEO12" s="53"/>
      <c r="MEP12" s="53"/>
      <c r="MEQ12" s="53"/>
      <c r="MER12" s="53"/>
      <c r="MES12" s="53"/>
      <c r="MET12" s="53"/>
      <c r="MEU12" s="53"/>
      <c r="MEV12" s="53"/>
      <c r="MEW12" s="53"/>
      <c r="MEX12" s="53"/>
      <c r="MEY12" s="53"/>
      <c r="MEZ12" s="53"/>
      <c r="MFA12" s="53"/>
      <c r="MFB12" s="53"/>
      <c r="MFC12" s="53"/>
      <c r="MFD12" s="53"/>
      <c r="MFE12" s="53"/>
      <c r="MFF12" s="53"/>
      <c r="MFG12" s="53"/>
      <c r="MFH12" s="53"/>
      <c r="MFI12" s="53"/>
      <c r="MFJ12" s="53"/>
      <c r="MFK12" s="53"/>
      <c r="MFL12" s="53"/>
      <c r="MFM12" s="53"/>
      <c r="MFN12" s="53"/>
      <c r="MFO12" s="53"/>
      <c r="MFP12" s="53"/>
      <c r="MFQ12" s="53"/>
      <c r="MFR12" s="53"/>
      <c r="MFS12" s="53"/>
      <c r="MFT12" s="53"/>
      <c r="MFU12" s="53"/>
      <c r="MFV12" s="53"/>
      <c r="MFW12" s="53"/>
      <c r="MFX12" s="53"/>
      <c r="MFY12" s="53"/>
      <c r="MFZ12" s="53"/>
      <c r="MGA12" s="53"/>
      <c r="MGB12" s="53"/>
      <c r="MGC12" s="53"/>
      <c r="MGD12" s="53"/>
      <c r="MGE12" s="53"/>
      <c r="MGF12" s="53"/>
      <c r="MGG12" s="53"/>
      <c r="MGH12" s="53"/>
      <c r="MGI12" s="53"/>
      <c r="MGJ12" s="53"/>
      <c r="MGK12" s="53"/>
      <c r="MGL12" s="53"/>
      <c r="MGM12" s="53"/>
      <c r="MGN12" s="53"/>
      <c r="MGO12" s="53"/>
      <c r="MGP12" s="53"/>
      <c r="MGQ12" s="53"/>
      <c r="MGR12" s="53"/>
      <c r="MGS12" s="53"/>
      <c r="MGT12" s="53"/>
      <c r="MGU12" s="53"/>
      <c r="MGV12" s="53"/>
      <c r="MGW12" s="53"/>
      <c r="MGX12" s="53"/>
      <c r="MGY12" s="53"/>
      <c r="MGZ12" s="53"/>
      <c r="MHA12" s="53"/>
      <c r="MHB12" s="53"/>
      <c r="MHC12" s="53"/>
      <c r="MHD12" s="53"/>
      <c r="MHE12" s="53"/>
      <c r="MHF12" s="53"/>
      <c r="MHG12" s="53"/>
      <c r="MHH12" s="53"/>
      <c r="MHI12" s="53"/>
      <c r="MHJ12" s="53"/>
      <c r="MHK12" s="53"/>
      <c r="MHL12" s="53"/>
      <c r="MHM12" s="53"/>
      <c r="MHN12" s="53"/>
      <c r="MHO12" s="53"/>
      <c r="MHP12" s="53"/>
      <c r="MHQ12" s="53"/>
      <c r="MHR12" s="53"/>
      <c r="MHS12" s="53"/>
      <c r="MHT12" s="53"/>
      <c r="MHU12" s="53"/>
      <c r="MHV12" s="53"/>
      <c r="MHW12" s="53"/>
      <c r="MHX12" s="53"/>
      <c r="MHY12" s="53"/>
      <c r="MHZ12" s="53"/>
      <c r="MIA12" s="53"/>
      <c r="MIB12" s="53"/>
      <c r="MIC12" s="53"/>
      <c r="MID12" s="53"/>
      <c r="MIE12" s="53"/>
      <c r="MIF12" s="53"/>
      <c r="MIG12" s="53"/>
      <c r="MIH12" s="53"/>
      <c r="MII12" s="53"/>
      <c r="MIJ12" s="53"/>
      <c r="MIK12" s="53"/>
      <c r="MIL12" s="53"/>
      <c r="MIM12" s="53"/>
      <c r="MIN12" s="53"/>
      <c r="MIO12" s="53"/>
      <c r="MIP12" s="53"/>
      <c r="MIQ12" s="53"/>
      <c r="MIR12" s="53"/>
      <c r="MIS12" s="53"/>
      <c r="MIT12" s="53"/>
      <c r="MIU12" s="53"/>
      <c r="MIV12" s="53"/>
      <c r="MIW12" s="53"/>
      <c r="MIX12" s="53"/>
      <c r="MIY12" s="53"/>
      <c r="MIZ12" s="53"/>
      <c r="MJA12" s="53"/>
      <c r="MJB12" s="53"/>
      <c r="MJC12" s="53"/>
      <c r="MJD12" s="53"/>
      <c r="MJE12" s="53"/>
      <c r="MJF12" s="53"/>
      <c r="MJG12" s="53"/>
      <c r="MJH12" s="53"/>
      <c r="MJI12" s="53"/>
      <c r="MJJ12" s="53"/>
      <c r="MJK12" s="53"/>
      <c r="MJL12" s="53"/>
      <c r="MJM12" s="53"/>
      <c r="MJN12" s="53"/>
      <c r="MJO12" s="53"/>
      <c r="MJP12" s="53"/>
      <c r="MJQ12" s="53"/>
      <c r="MJR12" s="53"/>
      <c r="MJS12" s="53"/>
      <c r="MJT12" s="53"/>
      <c r="MJU12" s="53"/>
      <c r="MJV12" s="53"/>
      <c r="MJW12" s="53"/>
      <c r="MJX12" s="53"/>
      <c r="MJY12" s="53"/>
      <c r="MJZ12" s="53"/>
      <c r="MKA12" s="53"/>
      <c r="MKB12" s="53"/>
      <c r="MKC12" s="53"/>
      <c r="MKD12" s="53"/>
      <c r="MKE12" s="53"/>
      <c r="MKF12" s="53"/>
      <c r="MKG12" s="53"/>
      <c r="MKH12" s="53"/>
      <c r="MKI12" s="53"/>
      <c r="MKJ12" s="53"/>
      <c r="MKK12" s="53"/>
      <c r="MKL12" s="53"/>
      <c r="MKM12" s="53"/>
      <c r="MKN12" s="53"/>
      <c r="MKO12" s="53"/>
      <c r="MKP12" s="53"/>
      <c r="MKQ12" s="53"/>
      <c r="MKR12" s="53"/>
      <c r="MKS12" s="53"/>
      <c r="MKT12" s="53"/>
      <c r="MKU12" s="53"/>
      <c r="MKV12" s="53"/>
      <c r="MKW12" s="53"/>
      <c r="MKX12" s="53"/>
      <c r="MKY12" s="53"/>
      <c r="MKZ12" s="53"/>
      <c r="MLA12" s="53"/>
      <c r="MLB12" s="53"/>
      <c r="MLC12" s="53"/>
      <c r="MLD12" s="53"/>
      <c r="MLE12" s="53"/>
      <c r="MLF12" s="53"/>
      <c r="MLG12" s="53"/>
      <c r="MLH12" s="53"/>
      <c r="MLI12" s="53"/>
      <c r="MLJ12" s="53"/>
      <c r="MLK12" s="53"/>
      <c r="MLL12" s="53"/>
      <c r="MLM12" s="53"/>
      <c r="MLN12" s="53"/>
      <c r="MLO12" s="53"/>
      <c r="MLP12" s="53"/>
      <c r="MLQ12" s="53"/>
      <c r="MLR12" s="53"/>
      <c r="MLS12" s="53"/>
      <c r="MLT12" s="53"/>
      <c r="MLU12" s="53"/>
      <c r="MLV12" s="53"/>
      <c r="MLW12" s="53"/>
      <c r="MLX12" s="53"/>
      <c r="MLY12" s="53"/>
      <c r="MLZ12" s="53"/>
      <c r="MMA12" s="53"/>
      <c r="MMB12" s="53"/>
      <c r="MMC12" s="53"/>
      <c r="MMD12" s="53"/>
      <c r="MME12" s="53"/>
      <c r="MMF12" s="53"/>
      <c r="MMG12" s="53"/>
      <c r="MMH12" s="53"/>
      <c r="MMI12" s="53"/>
      <c r="MMJ12" s="53"/>
      <c r="MMK12" s="53"/>
      <c r="MML12" s="53"/>
      <c r="MMM12" s="53"/>
      <c r="MMN12" s="53"/>
      <c r="MMO12" s="53"/>
      <c r="MMP12" s="53"/>
      <c r="MMQ12" s="53"/>
      <c r="MMR12" s="53"/>
      <c r="MMS12" s="53"/>
      <c r="MMT12" s="53"/>
      <c r="MMU12" s="53"/>
      <c r="MMV12" s="53"/>
      <c r="MMW12" s="53"/>
      <c r="MMX12" s="53"/>
      <c r="MMY12" s="53"/>
      <c r="MMZ12" s="53"/>
      <c r="MNA12" s="53"/>
      <c r="MNB12" s="53"/>
      <c r="MNC12" s="53"/>
      <c r="MND12" s="53"/>
      <c r="MNE12" s="53"/>
      <c r="MNF12" s="53"/>
      <c r="MNG12" s="53"/>
      <c r="MNH12" s="53"/>
      <c r="MNI12" s="53"/>
      <c r="MNJ12" s="53"/>
      <c r="MNK12" s="53"/>
      <c r="MNL12" s="53"/>
      <c r="MNM12" s="53"/>
      <c r="MNN12" s="53"/>
      <c r="MNO12" s="53"/>
      <c r="MNP12" s="53"/>
      <c r="MNQ12" s="53"/>
      <c r="MNR12" s="53"/>
      <c r="MNS12" s="53"/>
      <c r="MNT12" s="53"/>
      <c r="MNU12" s="53"/>
      <c r="MNV12" s="53"/>
      <c r="MNW12" s="53"/>
      <c r="MNX12" s="53"/>
      <c r="MNY12" s="53"/>
      <c r="MNZ12" s="53"/>
      <c r="MOA12" s="53"/>
      <c r="MOB12" s="53"/>
      <c r="MOC12" s="53"/>
      <c r="MOD12" s="53"/>
      <c r="MOE12" s="53"/>
      <c r="MOF12" s="53"/>
      <c r="MOG12" s="53"/>
      <c r="MOH12" s="53"/>
      <c r="MOI12" s="53"/>
      <c r="MOJ12" s="53"/>
      <c r="MOK12" s="53"/>
      <c r="MOL12" s="53"/>
      <c r="MOM12" s="53"/>
      <c r="MON12" s="53"/>
      <c r="MOO12" s="53"/>
      <c r="MOP12" s="53"/>
      <c r="MOQ12" s="53"/>
      <c r="MOR12" s="53"/>
      <c r="MOS12" s="53"/>
      <c r="MOT12" s="53"/>
      <c r="MOU12" s="53"/>
      <c r="MOV12" s="53"/>
      <c r="MOW12" s="53"/>
      <c r="MOX12" s="53"/>
      <c r="MOY12" s="53"/>
      <c r="MOZ12" s="53"/>
      <c r="MPA12" s="53"/>
      <c r="MPB12" s="53"/>
      <c r="MPC12" s="53"/>
      <c r="MPD12" s="53"/>
      <c r="MPE12" s="53"/>
      <c r="MPF12" s="53"/>
      <c r="MPG12" s="53"/>
      <c r="MPH12" s="53"/>
      <c r="MPI12" s="53"/>
      <c r="MPJ12" s="53"/>
      <c r="MPK12" s="53"/>
      <c r="MPL12" s="53"/>
      <c r="MPM12" s="53"/>
      <c r="MPN12" s="53"/>
      <c r="MPO12" s="53"/>
      <c r="MPP12" s="53"/>
      <c r="MPQ12" s="53"/>
      <c r="MPR12" s="53"/>
      <c r="MPS12" s="53"/>
      <c r="MPT12" s="53"/>
      <c r="MPU12" s="53"/>
      <c r="MPV12" s="53"/>
      <c r="MPW12" s="53"/>
      <c r="MPX12" s="53"/>
      <c r="MPY12" s="53"/>
      <c r="MPZ12" s="53"/>
      <c r="MQA12" s="53"/>
      <c r="MQB12" s="53"/>
      <c r="MQC12" s="53"/>
      <c r="MQD12" s="53"/>
      <c r="MQE12" s="53"/>
      <c r="MQF12" s="53"/>
      <c r="MQG12" s="53"/>
      <c r="MQH12" s="53"/>
      <c r="MQI12" s="53"/>
      <c r="MQJ12" s="53"/>
      <c r="MQK12" s="53"/>
      <c r="MQL12" s="53"/>
      <c r="MQM12" s="53"/>
      <c r="MQN12" s="53"/>
      <c r="MQO12" s="53"/>
      <c r="MQP12" s="53"/>
      <c r="MQQ12" s="53"/>
      <c r="MQR12" s="53"/>
      <c r="MQS12" s="53"/>
      <c r="MQT12" s="53"/>
      <c r="MQU12" s="53"/>
      <c r="MQV12" s="53"/>
      <c r="MQW12" s="53"/>
      <c r="MQX12" s="53"/>
      <c r="MQY12" s="53"/>
      <c r="MQZ12" s="53"/>
      <c r="MRA12" s="53"/>
      <c r="MRB12" s="53"/>
      <c r="MRC12" s="53"/>
      <c r="MRD12" s="53"/>
      <c r="MRE12" s="53"/>
      <c r="MRF12" s="53"/>
      <c r="MRG12" s="53"/>
      <c r="MRH12" s="53"/>
      <c r="MRI12" s="53"/>
      <c r="MRJ12" s="53"/>
      <c r="MRK12" s="53"/>
      <c r="MRL12" s="53"/>
      <c r="MRM12" s="53"/>
      <c r="MRN12" s="53"/>
      <c r="MRO12" s="53"/>
      <c r="MRP12" s="53"/>
      <c r="MRQ12" s="53"/>
      <c r="MRR12" s="53"/>
      <c r="MRS12" s="53"/>
      <c r="MRT12" s="53"/>
      <c r="MRU12" s="53"/>
      <c r="MRV12" s="53"/>
      <c r="MRW12" s="53"/>
      <c r="MRX12" s="53"/>
      <c r="MRY12" s="53"/>
      <c r="MRZ12" s="53"/>
      <c r="MSA12" s="53"/>
      <c r="MSB12" s="53"/>
      <c r="MSC12" s="53"/>
      <c r="MSD12" s="53"/>
      <c r="MSE12" s="53"/>
      <c r="MSF12" s="53"/>
      <c r="MSG12" s="53"/>
      <c r="MSH12" s="53"/>
      <c r="MSI12" s="53"/>
      <c r="MSJ12" s="53"/>
      <c r="MSK12" s="53"/>
      <c r="MSL12" s="53"/>
      <c r="MSM12" s="53"/>
      <c r="MSN12" s="53"/>
      <c r="MSO12" s="53"/>
      <c r="MSP12" s="53"/>
      <c r="MSQ12" s="53"/>
      <c r="MSR12" s="53"/>
      <c r="MSS12" s="53"/>
      <c r="MST12" s="53"/>
      <c r="MSU12" s="53"/>
      <c r="MSV12" s="53"/>
      <c r="MSW12" s="53"/>
      <c r="MSX12" s="53"/>
      <c r="MSY12" s="53"/>
      <c r="MSZ12" s="53"/>
      <c r="MTA12" s="53"/>
      <c r="MTB12" s="53"/>
      <c r="MTC12" s="53"/>
      <c r="MTD12" s="53"/>
      <c r="MTE12" s="53"/>
      <c r="MTF12" s="53"/>
      <c r="MTG12" s="53"/>
      <c r="MTH12" s="53"/>
      <c r="MTI12" s="53"/>
      <c r="MTJ12" s="53"/>
      <c r="MTK12" s="53"/>
      <c r="MTL12" s="53"/>
      <c r="MTM12" s="53"/>
      <c r="MTN12" s="53"/>
      <c r="MTO12" s="53"/>
      <c r="MTP12" s="53"/>
      <c r="MTQ12" s="53"/>
      <c r="MTR12" s="53"/>
      <c r="MTS12" s="53"/>
      <c r="MTT12" s="53"/>
      <c r="MTU12" s="53"/>
      <c r="MTV12" s="53"/>
      <c r="MTW12" s="53"/>
      <c r="MTX12" s="53"/>
      <c r="MTY12" s="53"/>
      <c r="MTZ12" s="53"/>
      <c r="MUA12" s="53"/>
      <c r="MUB12" s="53"/>
      <c r="MUC12" s="53"/>
      <c r="MUD12" s="53"/>
      <c r="MUE12" s="53"/>
      <c r="MUF12" s="53"/>
      <c r="MUG12" s="53"/>
      <c r="MUH12" s="53"/>
      <c r="MUI12" s="53"/>
      <c r="MUJ12" s="53"/>
      <c r="MUK12" s="53"/>
      <c r="MUL12" s="53"/>
      <c r="MUM12" s="53"/>
      <c r="MUN12" s="53"/>
      <c r="MUO12" s="53"/>
      <c r="MUP12" s="53"/>
      <c r="MUQ12" s="53"/>
      <c r="MUR12" s="53"/>
      <c r="MUS12" s="53"/>
      <c r="MUT12" s="53"/>
      <c r="MUU12" s="53"/>
      <c r="MUV12" s="53"/>
      <c r="MUW12" s="53"/>
      <c r="MUX12" s="53"/>
      <c r="MUY12" s="53"/>
      <c r="MUZ12" s="53"/>
      <c r="MVA12" s="53"/>
      <c r="MVB12" s="53"/>
      <c r="MVC12" s="53"/>
      <c r="MVD12" s="53"/>
      <c r="MVE12" s="53"/>
      <c r="MVF12" s="53"/>
      <c r="MVG12" s="53"/>
      <c r="MVH12" s="53"/>
      <c r="MVI12" s="53"/>
      <c r="MVJ12" s="53"/>
      <c r="MVK12" s="53"/>
      <c r="MVL12" s="53"/>
      <c r="MVM12" s="53"/>
      <c r="MVN12" s="53"/>
      <c r="MVO12" s="53"/>
      <c r="MVP12" s="53"/>
      <c r="MVQ12" s="53"/>
      <c r="MVR12" s="53"/>
      <c r="MVS12" s="53"/>
      <c r="MVT12" s="53"/>
      <c r="MVU12" s="53"/>
      <c r="MVV12" s="53"/>
      <c r="MVW12" s="53"/>
      <c r="MVX12" s="53"/>
      <c r="MVY12" s="53"/>
      <c r="MVZ12" s="53"/>
      <c r="MWA12" s="53"/>
      <c r="MWB12" s="53"/>
      <c r="MWC12" s="53"/>
      <c r="MWD12" s="53"/>
      <c r="MWE12" s="53"/>
      <c r="MWF12" s="53"/>
      <c r="MWG12" s="53"/>
      <c r="MWH12" s="53"/>
      <c r="MWI12" s="53"/>
      <c r="MWJ12" s="53"/>
      <c r="MWK12" s="53"/>
      <c r="MWL12" s="53"/>
      <c r="MWM12" s="53"/>
      <c r="MWN12" s="53"/>
      <c r="MWO12" s="53"/>
      <c r="MWP12" s="53"/>
      <c r="MWQ12" s="53"/>
      <c r="MWR12" s="53"/>
      <c r="MWS12" s="53"/>
      <c r="MWT12" s="53"/>
      <c r="MWU12" s="53"/>
      <c r="MWV12" s="53"/>
      <c r="MWW12" s="53"/>
      <c r="MWX12" s="53"/>
      <c r="MWY12" s="53"/>
      <c r="MWZ12" s="53"/>
      <c r="MXA12" s="53"/>
      <c r="MXB12" s="53"/>
      <c r="MXC12" s="53"/>
      <c r="MXD12" s="53"/>
      <c r="MXE12" s="53"/>
      <c r="MXF12" s="53"/>
      <c r="MXG12" s="53"/>
      <c r="MXH12" s="53"/>
      <c r="MXI12" s="53"/>
      <c r="MXJ12" s="53"/>
      <c r="MXK12" s="53"/>
      <c r="MXL12" s="53"/>
      <c r="MXM12" s="53"/>
      <c r="MXN12" s="53"/>
      <c r="MXO12" s="53"/>
      <c r="MXP12" s="53"/>
      <c r="MXQ12" s="53"/>
      <c r="MXR12" s="53"/>
      <c r="MXS12" s="53"/>
      <c r="MXT12" s="53"/>
      <c r="MXU12" s="53"/>
      <c r="MXV12" s="53"/>
      <c r="MXW12" s="53"/>
      <c r="MXX12" s="53"/>
      <c r="MXY12" s="53"/>
      <c r="MXZ12" s="53"/>
      <c r="MYA12" s="53"/>
      <c r="MYB12" s="53"/>
      <c r="MYC12" s="53"/>
      <c r="MYD12" s="53"/>
      <c r="MYE12" s="53"/>
      <c r="MYF12" s="53"/>
      <c r="MYG12" s="53"/>
      <c r="MYH12" s="53"/>
      <c r="MYI12" s="53"/>
      <c r="MYJ12" s="53"/>
      <c r="MYK12" s="53"/>
      <c r="MYL12" s="53"/>
      <c r="MYM12" s="53"/>
      <c r="MYN12" s="53"/>
      <c r="MYO12" s="53"/>
      <c r="MYP12" s="53"/>
      <c r="MYQ12" s="53"/>
      <c r="MYR12" s="53"/>
      <c r="MYS12" s="53"/>
      <c r="MYT12" s="53"/>
      <c r="MYU12" s="53"/>
      <c r="MYV12" s="53"/>
      <c r="MYW12" s="53"/>
      <c r="MYX12" s="53"/>
      <c r="MYY12" s="53"/>
      <c r="MYZ12" s="53"/>
      <c r="MZA12" s="53"/>
      <c r="MZB12" s="53"/>
      <c r="MZC12" s="53"/>
      <c r="MZD12" s="53"/>
      <c r="MZE12" s="53"/>
      <c r="MZF12" s="53"/>
      <c r="MZG12" s="53"/>
      <c r="MZH12" s="53"/>
      <c r="MZI12" s="53"/>
      <c r="MZJ12" s="53"/>
      <c r="MZK12" s="53"/>
      <c r="MZL12" s="53"/>
      <c r="MZM12" s="53"/>
      <c r="MZN12" s="53"/>
      <c r="MZO12" s="53"/>
      <c r="MZP12" s="53"/>
      <c r="MZQ12" s="53"/>
      <c r="MZR12" s="53"/>
      <c r="MZS12" s="53"/>
      <c r="MZT12" s="53"/>
      <c r="MZU12" s="53"/>
      <c r="MZV12" s="53"/>
      <c r="MZW12" s="53"/>
      <c r="MZX12" s="53"/>
      <c r="MZY12" s="53"/>
      <c r="MZZ12" s="53"/>
      <c r="NAA12" s="53"/>
      <c r="NAB12" s="53"/>
      <c r="NAC12" s="53"/>
      <c r="NAD12" s="53"/>
      <c r="NAE12" s="53"/>
      <c r="NAF12" s="53"/>
      <c r="NAG12" s="53"/>
      <c r="NAH12" s="53"/>
      <c r="NAI12" s="53"/>
      <c r="NAJ12" s="53"/>
      <c r="NAK12" s="53"/>
      <c r="NAL12" s="53"/>
      <c r="NAM12" s="53"/>
      <c r="NAN12" s="53"/>
      <c r="NAO12" s="53"/>
      <c r="NAP12" s="53"/>
      <c r="NAQ12" s="53"/>
      <c r="NAR12" s="53"/>
      <c r="NAS12" s="53"/>
      <c r="NAT12" s="53"/>
      <c r="NAU12" s="53"/>
      <c r="NAV12" s="53"/>
      <c r="NAW12" s="53"/>
      <c r="NAX12" s="53"/>
      <c r="NAY12" s="53"/>
      <c r="NAZ12" s="53"/>
      <c r="NBA12" s="53"/>
      <c r="NBB12" s="53"/>
      <c r="NBC12" s="53"/>
      <c r="NBD12" s="53"/>
      <c r="NBE12" s="53"/>
      <c r="NBF12" s="53"/>
      <c r="NBG12" s="53"/>
      <c r="NBH12" s="53"/>
      <c r="NBI12" s="53"/>
      <c r="NBJ12" s="53"/>
      <c r="NBK12" s="53"/>
      <c r="NBL12" s="53"/>
      <c r="NBM12" s="53"/>
      <c r="NBN12" s="53"/>
      <c r="NBO12" s="53"/>
      <c r="NBP12" s="53"/>
      <c r="NBQ12" s="53"/>
      <c r="NBR12" s="53"/>
      <c r="NBS12" s="53"/>
      <c r="NBT12" s="53"/>
      <c r="NBU12" s="53"/>
      <c r="NBV12" s="53"/>
      <c r="NBW12" s="53"/>
      <c r="NBX12" s="53"/>
      <c r="NBY12" s="53"/>
      <c r="NBZ12" s="53"/>
      <c r="NCA12" s="53"/>
      <c r="NCB12" s="53"/>
      <c r="NCC12" s="53"/>
      <c r="NCD12" s="53"/>
      <c r="NCE12" s="53"/>
      <c r="NCF12" s="53"/>
      <c r="NCG12" s="53"/>
      <c r="NCH12" s="53"/>
      <c r="NCI12" s="53"/>
      <c r="NCJ12" s="53"/>
      <c r="NCK12" s="53"/>
      <c r="NCL12" s="53"/>
      <c r="NCM12" s="53"/>
      <c r="NCN12" s="53"/>
      <c r="NCO12" s="53"/>
      <c r="NCP12" s="53"/>
      <c r="NCQ12" s="53"/>
      <c r="NCR12" s="53"/>
      <c r="NCS12" s="53"/>
      <c r="NCT12" s="53"/>
      <c r="NCU12" s="53"/>
      <c r="NCV12" s="53"/>
      <c r="NCW12" s="53"/>
      <c r="NCX12" s="53"/>
      <c r="NCY12" s="53"/>
      <c r="NCZ12" s="53"/>
      <c r="NDA12" s="53"/>
      <c r="NDB12" s="53"/>
      <c r="NDC12" s="53"/>
      <c r="NDD12" s="53"/>
      <c r="NDE12" s="53"/>
      <c r="NDF12" s="53"/>
      <c r="NDG12" s="53"/>
      <c r="NDH12" s="53"/>
      <c r="NDI12" s="53"/>
      <c r="NDJ12" s="53"/>
      <c r="NDK12" s="53"/>
      <c r="NDL12" s="53"/>
      <c r="NDM12" s="53"/>
      <c r="NDN12" s="53"/>
      <c r="NDO12" s="53"/>
      <c r="NDP12" s="53"/>
      <c r="NDQ12" s="53"/>
      <c r="NDR12" s="53"/>
      <c r="NDS12" s="53"/>
      <c r="NDT12" s="53"/>
      <c r="NDU12" s="53"/>
      <c r="NDV12" s="53"/>
      <c r="NDW12" s="53"/>
      <c r="NDX12" s="53"/>
      <c r="NDY12" s="53"/>
      <c r="NDZ12" s="53"/>
      <c r="NEA12" s="53"/>
      <c r="NEB12" s="53"/>
      <c r="NEC12" s="53"/>
      <c r="NED12" s="53"/>
      <c r="NEE12" s="53"/>
      <c r="NEF12" s="53"/>
      <c r="NEG12" s="53"/>
      <c r="NEH12" s="53"/>
      <c r="NEI12" s="53"/>
      <c r="NEJ12" s="53"/>
      <c r="NEK12" s="53"/>
      <c r="NEL12" s="53"/>
      <c r="NEM12" s="53"/>
      <c r="NEN12" s="53"/>
      <c r="NEO12" s="53"/>
      <c r="NEP12" s="53"/>
      <c r="NEQ12" s="53"/>
      <c r="NER12" s="53"/>
      <c r="NES12" s="53"/>
      <c r="NET12" s="53"/>
      <c r="NEU12" s="53"/>
      <c r="NEV12" s="53"/>
      <c r="NEW12" s="53"/>
      <c r="NEX12" s="53"/>
      <c r="NEY12" s="53"/>
      <c r="NEZ12" s="53"/>
      <c r="NFA12" s="53"/>
      <c r="NFB12" s="53"/>
      <c r="NFC12" s="53"/>
      <c r="NFD12" s="53"/>
      <c r="NFE12" s="53"/>
      <c r="NFF12" s="53"/>
      <c r="NFG12" s="53"/>
      <c r="NFH12" s="53"/>
      <c r="NFI12" s="53"/>
      <c r="NFJ12" s="53"/>
      <c r="NFK12" s="53"/>
      <c r="NFL12" s="53"/>
      <c r="NFM12" s="53"/>
      <c r="NFN12" s="53"/>
      <c r="NFO12" s="53"/>
      <c r="NFP12" s="53"/>
      <c r="NFQ12" s="53"/>
      <c r="NFR12" s="53"/>
      <c r="NFS12" s="53"/>
      <c r="NFT12" s="53"/>
      <c r="NFU12" s="53"/>
      <c r="NFV12" s="53"/>
      <c r="NFW12" s="53"/>
      <c r="NFX12" s="53"/>
      <c r="NFY12" s="53"/>
      <c r="NFZ12" s="53"/>
      <c r="NGA12" s="53"/>
      <c r="NGB12" s="53"/>
      <c r="NGC12" s="53"/>
      <c r="NGD12" s="53"/>
      <c r="NGE12" s="53"/>
      <c r="NGF12" s="53"/>
      <c r="NGG12" s="53"/>
      <c r="NGH12" s="53"/>
      <c r="NGI12" s="53"/>
      <c r="NGJ12" s="53"/>
      <c r="NGK12" s="53"/>
      <c r="NGL12" s="53"/>
      <c r="NGM12" s="53"/>
      <c r="NGN12" s="53"/>
      <c r="NGO12" s="53"/>
      <c r="NGP12" s="53"/>
      <c r="NGQ12" s="53"/>
      <c r="NGR12" s="53"/>
      <c r="NGS12" s="53"/>
      <c r="NGT12" s="53"/>
      <c r="NGU12" s="53"/>
      <c r="NGV12" s="53"/>
      <c r="NGW12" s="53"/>
      <c r="NGX12" s="53"/>
      <c r="NGY12" s="53"/>
      <c r="NGZ12" s="53"/>
      <c r="NHA12" s="53"/>
      <c r="NHB12" s="53"/>
      <c r="NHC12" s="53"/>
      <c r="NHD12" s="53"/>
      <c r="NHE12" s="53"/>
      <c r="NHF12" s="53"/>
      <c r="NHG12" s="53"/>
      <c r="NHH12" s="53"/>
      <c r="NHI12" s="53"/>
      <c r="NHJ12" s="53"/>
      <c r="NHK12" s="53"/>
      <c r="NHL12" s="53"/>
      <c r="NHM12" s="53"/>
      <c r="NHN12" s="53"/>
      <c r="NHO12" s="53"/>
      <c r="NHP12" s="53"/>
      <c r="NHQ12" s="53"/>
      <c r="NHR12" s="53"/>
      <c r="NHS12" s="53"/>
      <c r="NHT12" s="53"/>
      <c r="NHU12" s="53"/>
      <c r="NHV12" s="53"/>
      <c r="NHW12" s="53"/>
      <c r="NHX12" s="53"/>
      <c r="NHY12" s="53"/>
      <c r="NHZ12" s="53"/>
      <c r="NIA12" s="53"/>
      <c r="NIB12" s="53"/>
      <c r="NIC12" s="53"/>
      <c r="NID12" s="53"/>
      <c r="NIE12" s="53"/>
      <c r="NIF12" s="53"/>
      <c r="NIG12" s="53"/>
      <c r="NIH12" s="53"/>
      <c r="NII12" s="53"/>
      <c r="NIJ12" s="53"/>
      <c r="NIK12" s="53"/>
      <c r="NIL12" s="53"/>
      <c r="NIM12" s="53"/>
      <c r="NIN12" s="53"/>
      <c r="NIO12" s="53"/>
      <c r="NIP12" s="53"/>
      <c r="NIQ12" s="53"/>
      <c r="NIR12" s="53"/>
      <c r="NIS12" s="53"/>
      <c r="NIT12" s="53"/>
      <c r="NIU12" s="53"/>
      <c r="NIV12" s="53"/>
      <c r="NIW12" s="53"/>
      <c r="NIX12" s="53"/>
      <c r="NIY12" s="53"/>
      <c r="NIZ12" s="53"/>
      <c r="NJA12" s="53"/>
      <c r="NJB12" s="53"/>
      <c r="NJC12" s="53"/>
      <c r="NJD12" s="53"/>
      <c r="NJE12" s="53"/>
      <c r="NJF12" s="53"/>
      <c r="NJG12" s="53"/>
      <c r="NJH12" s="53"/>
      <c r="NJI12" s="53"/>
      <c r="NJJ12" s="53"/>
      <c r="NJK12" s="53"/>
      <c r="NJL12" s="53"/>
      <c r="NJM12" s="53"/>
      <c r="NJN12" s="53"/>
      <c r="NJO12" s="53"/>
      <c r="NJP12" s="53"/>
      <c r="NJQ12" s="53"/>
      <c r="NJR12" s="53"/>
      <c r="NJS12" s="53"/>
      <c r="NJT12" s="53"/>
      <c r="NJU12" s="53"/>
      <c r="NJV12" s="53"/>
      <c r="NJW12" s="53"/>
      <c r="NJX12" s="53"/>
      <c r="NJY12" s="53"/>
      <c r="NJZ12" s="53"/>
      <c r="NKA12" s="53"/>
      <c r="NKB12" s="53"/>
      <c r="NKC12" s="53"/>
      <c r="NKD12" s="53"/>
      <c r="NKE12" s="53"/>
      <c r="NKF12" s="53"/>
      <c r="NKG12" s="53"/>
      <c r="NKH12" s="53"/>
      <c r="NKI12" s="53"/>
      <c r="NKJ12" s="53"/>
      <c r="NKK12" s="53"/>
      <c r="NKL12" s="53"/>
      <c r="NKM12" s="53"/>
      <c r="NKN12" s="53"/>
      <c r="NKO12" s="53"/>
      <c r="NKP12" s="53"/>
      <c r="NKQ12" s="53"/>
      <c r="NKR12" s="53"/>
      <c r="NKS12" s="53"/>
      <c r="NKT12" s="53"/>
      <c r="NKU12" s="53"/>
      <c r="NKV12" s="53"/>
      <c r="NKW12" s="53"/>
      <c r="NKX12" s="53"/>
      <c r="NKY12" s="53"/>
      <c r="NKZ12" s="53"/>
      <c r="NLA12" s="53"/>
      <c r="NLB12" s="53"/>
      <c r="NLC12" s="53"/>
      <c r="NLD12" s="53"/>
      <c r="NLE12" s="53"/>
      <c r="NLF12" s="53"/>
      <c r="NLG12" s="53"/>
      <c r="NLH12" s="53"/>
      <c r="NLI12" s="53"/>
      <c r="NLJ12" s="53"/>
      <c r="NLK12" s="53"/>
      <c r="NLL12" s="53"/>
      <c r="NLM12" s="53"/>
      <c r="NLN12" s="53"/>
      <c r="NLO12" s="53"/>
      <c r="NLP12" s="53"/>
      <c r="NLQ12" s="53"/>
      <c r="NLR12" s="53"/>
      <c r="NLS12" s="53"/>
      <c r="NLT12" s="53"/>
      <c r="NLU12" s="53"/>
      <c r="NLV12" s="53"/>
      <c r="NLW12" s="53"/>
      <c r="NLX12" s="53"/>
      <c r="NLY12" s="53"/>
      <c r="NLZ12" s="53"/>
      <c r="NMA12" s="53"/>
      <c r="NMB12" s="53"/>
      <c r="NMC12" s="53"/>
      <c r="NMD12" s="53"/>
      <c r="NME12" s="53"/>
      <c r="NMF12" s="53"/>
      <c r="NMG12" s="53"/>
      <c r="NMH12" s="53"/>
      <c r="NMI12" s="53"/>
      <c r="NMJ12" s="53"/>
      <c r="NMK12" s="53"/>
      <c r="NML12" s="53"/>
      <c r="NMM12" s="53"/>
      <c r="NMN12" s="53"/>
      <c r="NMO12" s="53"/>
      <c r="NMP12" s="53"/>
      <c r="NMQ12" s="53"/>
      <c r="NMR12" s="53"/>
      <c r="NMS12" s="53"/>
      <c r="NMT12" s="53"/>
      <c r="NMU12" s="53"/>
      <c r="NMV12" s="53"/>
      <c r="NMW12" s="53"/>
      <c r="NMX12" s="53"/>
      <c r="NMY12" s="53"/>
      <c r="NMZ12" s="53"/>
      <c r="NNA12" s="53"/>
      <c r="NNB12" s="53"/>
      <c r="NNC12" s="53"/>
      <c r="NND12" s="53"/>
      <c r="NNE12" s="53"/>
      <c r="NNF12" s="53"/>
      <c r="NNG12" s="53"/>
      <c r="NNH12" s="53"/>
      <c r="NNI12" s="53"/>
      <c r="NNJ12" s="53"/>
      <c r="NNK12" s="53"/>
      <c r="NNL12" s="53"/>
      <c r="NNM12" s="53"/>
      <c r="NNN12" s="53"/>
      <c r="NNO12" s="53"/>
      <c r="NNP12" s="53"/>
      <c r="NNQ12" s="53"/>
      <c r="NNR12" s="53"/>
      <c r="NNS12" s="53"/>
      <c r="NNT12" s="53"/>
      <c r="NNU12" s="53"/>
      <c r="NNV12" s="53"/>
      <c r="NNW12" s="53"/>
      <c r="NNX12" s="53"/>
      <c r="NNY12" s="53"/>
      <c r="NNZ12" s="53"/>
      <c r="NOA12" s="53"/>
      <c r="NOB12" s="53"/>
      <c r="NOC12" s="53"/>
      <c r="NOD12" s="53"/>
      <c r="NOE12" s="53"/>
      <c r="NOF12" s="53"/>
      <c r="NOG12" s="53"/>
      <c r="NOH12" s="53"/>
      <c r="NOI12" s="53"/>
      <c r="NOJ12" s="53"/>
      <c r="NOK12" s="53"/>
      <c r="NOL12" s="53"/>
      <c r="NOM12" s="53"/>
      <c r="NON12" s="53"/>
      <c r="NOO12" s="53"/>
      <c r="NOP12" s="53"/>
      <c r="NOQ12" s="53"/>
      <c r="NOR12" s="53"/>
      <c r="NOS12" s="53"/>
      <c r="NOT12" s="53"/>
      <c r="NOU12" s="53"/>
      <c r="NOV12" s="53"/>
      <c r="NOW12" s="53"/>
      <c r="NOX12" s="53"/>
      <c r="NOY12" s="53"/>
      <c r="NOZ12" s="53"/>
      <c r="NPA12" s="53"/>
      <c r="NPB12" s="53"/>
      <c r="NPC12" s="53"/>
      <c r="NPD12" s="53"/>
      <c r="NPE12" s="53"/>
      <c r="NPF12" s="53"/>
      <c r="NPG12" s="53"/>
      <c r="NPH12" s="53"/>
      <c r="NPI12" s="53"/>
      <c r="NPJ12" s="53"/>
      <c r="NPK12" s="53"/>
      <c r="NPL12" s="53"/>
      <c r="NPM12" s="53"/>
      <c r="NPN12" s="53"/>
      <c r="NPO12" s="53"/>
      <c r="NPP12" s="53"/>
      <c r="NPQ12" s="53"/>
      <c r="NPR12" s="53"/>
      <c r="NPS12" s="53"/>
      <c r="NPT12" s="53"/>
      <c r="NPU12" s="53"/>
      <c r="NPV12" s="53"/>
      <c r="NPW12" s="53"/>
      <c r="NPX12" s="53"/>
      <c r="NPY12" s="53"/>
      <c r="NPZ12" s="53"/>
      <c r="NQA12" s="53"/>
      <c r="NQB12" s="53"/>
      <c r="NQC12" s="53"/>
      <c r="NQD12" s="53"/>
      <c r="NQE12" s="53"/>
      <c r="NQF12" s="53"/>
      <c r="NQG12" s="53"/>
      <c r="NQH12" s="53"/>
      <c r="NQI12" s="53"/>
      <c r="NQJ12" s="53"/>
      <c r="NQK12" s="53"/>
      <c r="NQL12" s="53"/>
      <c r="NQM12" s="53"/>
      <c r="NQN12" s="53"/>
      <c r="NQO12" s="53"/>
      <c r="NQP12" s="53"/>
      <c r="NQQ12" s="53"/>
      <c r="NQR12" s="53"/>
      <c r="NQS12" s="53"/>
      <c r="NQT12" s="53"/>
      <c r="NQU12" s="53"/>
      <c r="NQV12" s="53"/>
      <c r="NQW12" s="53"/>
      <c r="NQX12" s="53"/>
      <c r="NQY12" s="53"/>
      <c r="NQZ12" s="53"/>
      <c r="NRA12" s="53"/>
      <c r="NRB12" s="53"/>
      <c r="NRC12" s="53"/>
      <c r="NRD12" s="53"/>
      <c r="NRE12" s="53"/>
      <c r="NRF12" s="53"/>
      <c r="NRG12" s="53"/>
      <c r="NRH12" s="53"/>
      <c r="NRI12" s="53"/>
      <c r="NRJ12" s="53"/>
      <c r="NRK12" s="53"/>
      <c r="NRL12" s="53"/>
      <c r="NRM12" s="53"/>
      <c r="NRN12" s="53"/>
      <c r="NRO12" s="53"/>
      <c r="NRP12" s="53"/>
      <c r="NRQ12" s="53"/>
      <c r="NRR12" s="53"/>
      <c r="NRS12" s="53"/>
      <c r="NRT12" s="53"/>
      <c r="NRU12" s="53"/>
      <c r="NRV12" s="53"/>
      <c r="NRW12" s="53"/>
      <c r="NRX12" s="53"/>
      <c r="NRY12" s="53"/>
      <c r="NRZ12" s="53"/>
      <c r="NSA12" s="53"/>
      <c r="NSB12" s="53"/>
      <c r="NSC12" s="53"/>
      <c r="NSD12" s="53"/>
      <c r="NSE12" s="53"/>
      <c r="NSF12" s="53"/>
      <c r="NSG12" s="53"/>
      <c r="NSH12" s="53"/>
      <c r="NSI12" s="53"/>
      <c r="NSJ12" s="53"/>
      <c r="NSK12" s="53"/>
      <c r="NSL12" s="53"/>
      <c r="NSM12" s="53"/>
      <c r="NSN12" s="53"/>
      <c r="NSO12" s="53"/>
      <c r="NSP12" s="53"/>
      <c r="NSQ12" s="53"/>
      <c r="NSR12" s="53"/>
      <c r="NSS12" s="53"/>
      <c r="NST12" s="53"/>
      <c r="NSU12" s="53"/>
      <c r="NSV12" s="53"/>
      <c r="NSW12" s="53"/>
      <c r="NSX12" s="53"/>
      <c r="NSY12" s="53"/>
      <c r="NSZ12" s="53"/>
      <c r="NTA12" s="53"/>
      <c r="NTB12" s="53"/>
      <c r="NTC12" s="53"/>
      <c r="NTD12" s="53"/>
      <c r="NTE12" s="53"/>
      <c r="NTF12" s="53"/>
      <c r="NTG12" s="53"/>
      <c r="NTH12" s="53"/>
      <c r="NTI12" s="53"/>
      <c r="NTJ12" s="53"/>
      <c r="NTK12" s="53"/>
      <c r="NTL12" s="53"/>
      <c r="NTM12" s="53"/>
      <c r="NTN12" s="53"/>
      <c r="NTO12" s="53"/>
      <c r="NTP12" s="53"/>
      <c r="NTQ12" s="53"/>
      <c r="NTR12" s="53"/>
      <c r="NTS12" s="53"/>
      <c r="NTT12" s="53"/>
      <c r="NTU12" s="53"/>
      <c r="NTV12" s="53"/>
      <c r="NTW12" s="53"/>
      <c r="NTX12" s="53"/>
      <c r="NTY12" s="53"/>
      <c r="NTZ12" s="53"/>
      <c r="NUA12" s="53"/>
      <c r="NUB12" s="53"/>
      <c r="NUC12" s="53"/>
      <c r="NUD12" s="53"/>
      <c r="NUE12" s="53"/>
      <c r="NUF12" s="53"/>
      <c r="NUG12" s="53"/>
      <c r="NUH12" s="53"/>
      <c r="NUI12" s="53"/>
      <c r="NUJ12" s="53"/>
      <c r="NUK12" s="53"/>
      <c r="NUL12" s="53"/>
      <c r="NUM12" s="53"/>
      <c r="NUN12" s="53"/>
      <c r="NUO12" s="53"/>
      <c r="NUP12" s="53"/>
      <c r="NUQ12" s="53"/>
      <c r="NUR12" s="53"/>
      <c r="NUS12" s="53"/>
      <c r="NUT12" s="53"/>
      <c r="NUU12" s="53"/>
      <c r="NUV12" s="53"/>
      <c r="NUW12" s="53"/>
      <c r="NUX12" s="53"/>
      <c r="NUY12" s="53"/>
      <c r="NUZ12" s="53"/>
      <c r="NVA12" s="53"/>
      <c r="NVB12" s="53"/>
      <c r="NVC12" s="53"/>
      <c r="NVD12" s="53"/>
      <c r="NVE12" s="53"/>
      <c r="NVF12" s="53"/>
      <c r="NVG12" s="53"/>
      <c r="NVH12" s="53"/>
      <c r="NVI12" s="53"/>
      <c r="NVJ12" s="53"/>
      <c r="NVK12" s="53"/>
      <c r="NVL12" s="53"/>
      <c r="NVM12" s="53"/>
      <c r="NVN12" s="53"/>
      <c r="NVO12" s="53"/>
      <c r="NVP12" s="53"/>
      <c r="NVQ12" s="53"/>
      <c r="NVR12" s="53"/>
      <c r="NVS12" s="53"/>
      <c r="NVT12" s="53"/>
      <c r="NVU12" s="53"/>
      <c r="NVV12" s="53"/>
      <c r="NVW12" s="53"/>
      <c r="NVX12" s="53"/>
      <c r="NVY12" s="53"/>
      <c r="NVZ12" s="53"/>
      <c r="NWA12" s="53"/>
      <c r="NWB12" s="53"/>
      <c r="NWC12" s="53"/>
      <c r="NWD12" s="53"/>
      <c r="NWE12" s="53"/>
      <c r="NWF12" s="53"/>
      <c r="NWG12" s="53"/>
      <c r="NWH12" s="53"/>
      <c r="NWI12" s="53"/>
      <c r="NWJ12" s="53"/>
      <c r="NWK12" s="53"/>
      <c r="NWL12" s="53"/>
      <c r="NWM12" s="53"/>
      <c r="NWN12" s="53"/>
      <c r="NWO12" s="53"/>
      <c r="NWP12" s="53"/>
      <c r="NWQ12" s="53"/>
      <c r="NWR12" s="53"/>
      <c r="NWS12" s="53"/>
      <c r="NWT12" s="53"/>
      <c r="NWU12" s="53"/>
      <c r="NWV12" s="53"/>
      <c r="NWW12" s="53"/>
      <c r="NWX12" s="53"/>
      <c r="NWY12" s="53"/>
      <c r="NWZ12" s="53"/>
      <c r="NXA12" s="53"/>
      <c r="NXB12" s="53"/>
      <c r="NXC12" s="53"/>
      <c r="NXD12" s="53"/>
      <c r="NXE12" s="53"/>
      <c r="NXF12" s="53"/>
      <c r="NXG12" s="53"/>
      <c r="NXH12" s="53"/>
      <c r="NXI12" s="53"/>
      <c r="NXJ12" s="53"/>
      <c r="NXK12" s="53"/>
      <c r="NXL12" s="53"/>
      <c r="NXM12" s="53"/>
      <c r="NXN12" s="53"/>
      <c r="NXO12" s="53"/>
      <c r="NXP12" s="53"/>
      <c r="NXQ12" s="53"/>
      <c r="NXR12" s="53"/>
      <c r="NXS12" s="53"/>
      <c r="NXT12" s="53"/>
      <c r="NXU12" s="53"/>
      <c r="NXV12" s="53"/>
      <c r="NXW12" s="53"/>
      <c r="NXX12" s="53"/>
      <c r="NXY12" s="53"/>
      <c r="NXZ12" s="53"/>
      <c r="NYA12" s="53"/>
      <c r="NYB12" s="53"/>
      <c r="NYC12" s="53"/>
      <c r="NYD12" s="53"/>
      <c r="NYE12" s="53"/>
      <c r="NYF12" s="53"/>
      <c r="NYG12" s="53"/>
      <c r="NYH12" s="53"/>
      <c r="NYI12" s="53"/>
      <c r="NYJ12" s="53"/>
      <c r="NYK12" s="53"/>
      <c r="NYL12" s="53"/>
      <c r="NYM12" s="53"/>
      <c r="NYN12" s="53"/>
      <c r="NYO12" s="53"/>
      <c r="NYP12" s="53"/>
      <c r="NYQ12" s="53"/>
      <c r="NYR12" s="53"/>
      <c r="NYS12" s="53"/>
      <c r="NYT12" s="53"/>
      <c r="NYU12" s="53"/>
      <c r="NYV12" s="53"/>
      <c r="NYW12" s="53"/>
      <c r="NYX12" s="53"/>
      <c r="NYY12" s="53"/>
      <c r="NYZ12" s="53"/>
      <c r="NZA12" s="53"/>
      <c r="NZB12" s="53"/>
      <c r="NZC12" s="53"/>
      <c r="NZD12" s="53"/>
      <c r="NZE12" s="53"/>
      <c r="NZF12" s="53"/>
      <c r="NZG12" s="53"/>
      <c r="NZH12" s="53"/>
      <c r="NZI12" s="53"/>
      <c r="NZJ12" s="53"/>
      <c r="NZK12" s="53"/>
      <c r="NZL12" s="53"/>
      <c r="NZM12" s="53"/>
      <c r="NZN12" s="53"/>
      <c r="NZO12" s="53"/>
      <c r="NZP12" s="53"/>
      <c r="NZQ12" s="53"/>
      <c r="NZR12" s="53"/>
      <c r="NZS12" s="53"/>
      <c r="NZT12" s="53"/>
      <c r="NZU12" s="53"/>
      <c r="NZV12" s="53"/>
      <c r="NZW12" s="53"/>
      <c r="NZX12" s="53"/>
      <c r="NZY12" s="53"/>
      <c r="NZZ12" s="53"/>
      <c r="OAA12" s="53"/>
      <c r="OAB12" s="53"/>
      <c r="OAC12" s="53"/>
      <c r="OAD12" s="53"/>
      <c r="OAE12" s="53"/>
      <c r="OAF12" s="53"/>
      <c r="OAG12" s="53"/>
      <c r="OAH12" s="53"/>
      <c r="OAI12" s="53"/>
      <c r="OAJ12" s="53"/>
      <c r="OAK12" s="53"/>
      <c r="OAL12" s="53"/>
      <c r="OAM12" s="53"/>
      <c r="OAN12" s="53"/>
      <c r="OAO12" s="53"/>
      <c r="OAP12" s="53"/>
      <c r="OAQ12" s="53"/>
      <c r="OAR12" s="53"/>
      <c r="OAS12" s="53"/>
      <c r="OAT12" s="53"/>
      <c r="OAU12" s="53"/>
      <c r="OAV12" s="53"/>
      <c r="OAW12" s="53"/>
      <c r="OAX12" s="53"/>
      <c r="OAY12" s="53"/>
      <c r="OAZ12" s="53"/>
      <c r="OBA12" s="53"/>
      <c r="OBB12" s="53"/>
      <c r="OBC12" s="53"/>
      <c r="OBD12" s="53"/>
      <c r="OBE12" s="53"/>
      <c r="OBF12" s="53"/>
      <c r="OBG12" s="53"/>
      <c r="OBH12" s="53"/>
      <c r="OBI12" s="53"/>
      <c r="OBJ12" s="53"/>
      <c r="OBK12" s="53"/>
      <c r="OBL12" s="53"/>
      <c r="OBM12" s="53"/>
      <c r="OBN12" s="53"/>
      <c r="OBO12" s="53"/>
      <c r="OBP12" s="53"/>
      <c r="OBQ12" s="53"/>
      <c r="OBR12" s="53"/>
      <c r="OBS12" s="53"/>
      <c r="OBT12" s="53"/>
      <c r="OBU12" s="53"/>
      <c r="OBV12" s="53"/>
      <c r="OBW12" s="53"/>
      <c r="OBX12" s="53"/>
      <c r="OBY12" s="53"/>
      <c r="OBZ12" s="53"/>
      <c r="OCA12" s="53"/>
      <c r="OCB12" s="53"/>
      <c r="OCC12" s="53"/>
      <c r="OCD12" s="53"/>
      <c r="OCE12" s="53"/>
      <c r="OCF12" s="53"/>
      <c r="OCG12" s="53"/>
      <c r="OCH12" s="53"/>
      <c r="OCI12" s="53"/>
      <c r="OCJ12" s="53"/>
      <c r="OCK12" s="53"/>
      <c r="OCL12" s="53"/>
      <c r="OCM12" s="53"/>
      <c r="OCN12" s="53"/>
      <c r="OCO12" s="53"/>
      <c r="OCP12" s="53"/>
      <c r="OCQ12" s="53"/>
      <c r="OCR12" s="53"/>
      <c r="OCS12" s="53"/>
      <c r="OCT12" s="53"/>
      <c r="OCU12" s="53"/>
      <c r="OCV12" s="53"/>
      <c r="OCW12" s="53"/>
      <c r="OCX12" s="53"/>
      <c r="OCY12" s="53"/>
      <c r="OCZ12" s="53"/>
      <c r="ODA12" s="53"/>
      <c r="ODB12" s="53"/>
      <c r="ODC12" s="53"/>
      <c r="ODD12" s="53"/>
      <c r="ODE12" s="53"/>
      <c r="ODF12" s="53"/>
      <c r="ODG12" s="53"/>
      <c r="ODH12" s="53"/>
      <c r="ODI12" s="53"/>
      <c r="ODJ12" s="53"/>
      <c r="ODK12" s="53"/>
      <c r="ODL12" s="53"/>
      <c r="ODM12" s="53"/>
      <c r="ODN12" s="53"/>
      <c r="ODO12" s="53"/>
      <c r="ODP12" s="53"/>
      <c r="ODQ12" s="53"/>
      <c r="ODR12" s="53"/>
      <c r="ODS12" s="53"/>
      <c r="ODT12" s="53"/>
      <c r="ODU12" s="53"/>
      <c r="ODV12" s="53"/>
      <c r="ODW12" s="53"/>
      <c r="ODX12" s="53"/>
      <c r="ODY12" s="53"/>
      <c r="ODZ12" s="53"/>
      <c r="OEA12" s="53"/>
      <c r="OEB12" s="53"/>
      <c r="OEC12" s="53"/>
      <c r="OED12" s="53"/>
      <c r="OEE12" s="53"/>
      <c r="OEF12" s="53"/>
      <c r="OEG12" s="53"/>
      <c r="OEH12" s="53"/>
      <c r="OEI12" s="53"/>
      <c r="OEJ12" s="53"/>
      <c r="OEK12" s="53"/>
      <c r="OEL12" s="53"/>
      <c r="OEM12" s="53"/>
      <c r="OEN12" s="53"/>
      <c r="OEO12" s="53"/>
      <c r="OEP12" s="53"/>
      <c r="OEQ12" s="53"/>
      <c r="OER12" s="53"/>
      <c r="OES12" s="53"/>
      <c r="OET12" s="53"/>
      <c r="OEU12" s="53"/>
      <c r="OEV12" s="53"/>
      <c r="OEW12" s="53"/>
      <c r="OEX12" s="53"/>
      <c r="OEY12" s="53"/>
      <c r="OEZ12" s="53"/>
      <c r="OFA12" s="53"/>
      <c r="OFB12" s="53"/>
      <c r="OFC12" s="53"/>
      <c r="OFD12" s="53"/>
      <c r="OFE12" s="53"/>
      <c r="OFF12" s="53"/>
      <c r="OFG12" s="53"/>
      <c r="OFH12" s="53"/>
      <c r="OFI12" s="53"/>
      <c r="OFJ12" s="53"/>
      <c r="OFK12" s="53"/>
      <c r="OFL12" s="53"/>
      <c r="OFM12" s="53"/>
      <c r="OFN12" s="53"/>
      <c r="OFO12" s="53"/>
      <c r="OFP12" s="53"/>
      <c r="OFQ12" s="53"/>
      <c r="OFR12" s="53"/>
      <c r="OFS12" s="53"/>
      <c r="OFT12" s="53"/>
      <c r="OFU12" s="53"/>
      <c r="OFV12" s="53"/>
      <c r="OFW12" s="53"/>
      <c r="OFX12" s="53"/>
      <c r="OFY12" s="53"/>
      <c r="OFZ12" s="53"/>
      <c r="OGA12" s="53"/>
      <c r="OGB12" s="53"/>
      <c r="OGC12" s="53"/>
      <c r="OGD12" s="53"/>
      <c r="OGE12" s="53"/>
      <c r="OGF12" s="53"/>
      <c r="OGG12" s="53"/>
      <c r="OGH12" s="53"/>
      <c r="OGI12" s="53"/>
      <c r="OGJ12" s="53"/>
      <c r="OGK12" s="53"/>
      <c r="OGL12" s="53"/>
      <c r="OGM12" s="53"/>
      <c r="OGN12" s="53"/>
      <c r="OGO12" s="53"/>
      <c r="OGP12" s="53"/>
      <c r="OGQ12" s="53"/>
      <c r="OGR12" s="53"/>
      <c r="OGS12" s="53"/>
      <c r="OGT12" s="53"/>
      <c r="OGU12" s="53"/>
      <c r="OGV12" s="53"/>
      <c r="OGW12" s="53"/>
      <c r="OGX12" s="53"/>
      <c r="OGY12" s="53"/>
      <c r="OGZ12" s="53"/>
      <c r="OHA12" s="53"/>
      <c r="OHB12" s="53"/>
      <c r="OHC12" s="53"/>
      <c r="OHD12" s="53"/>
      <c r="OHE12" s="53"/>
      <c r="OHF12" s="53"/>
      <c r="OHG12" s="53"/>
      <c r="OHH12" s="53"/>
      <c r="OHI12" s="53"/>
      <c r="OHJ12" s="53"/>
      <c r="OHK12" s="53"/>
      <c r="OHL12" s="53"/>
      <c r="OHM12" s="53"/>
      <c r="OHN12" s="53"/>
      <c r="OHO12" s="53"/>
      <c r="OHP12" s="53"/>
      <c r="OHQ12" s="53"/>
      <c r="OHR12" s="53"/>
      <c r="OHS12" s="53"/>
      <c r="OHT12" s="53"/>
      <c r="OHU12" s="53"/>
      <c r="OHV12" s="53"/>
      <c r="OHW12" s="53"/>
      <c r="OHX12" s="53"/>
      <c r="OHY12" s="53"/>
      <c r="OHZ12" s="53"/>
      <c r="OIA12" s="53"/>
      <c r="OIB12" s="53"/>
      <c r="OIC12" s="53"/>
      <c r="OID12" s="53"/>
      <c r="OIE12" s="53"/>
      <c r="OIF12" s="53"/>
      <c r="OIG12" s="53"/>
      <c r="OIH12" s="53"/>
      <c r="OII12" s="53"/>
      <c r="OIJ12" s="53"/>
      <c r="OIK12" s="53"/>
      <c r="OIL12" s="53"/>
      <c r="OIM12" s="53"/>
      <c r="OIN12" s="53"/>
      <c r="OIO12" s="53"/>
      <c r="OIP12" s="53"/>
      <c r="OIQ12" s="53"/>
      <c r="OIR12" s="53"/>
      <c r="OIS12" s="53"/>
      <c r="OIT12" s="53"/>
      <c r="OIU12" s="53"/>
      <c r="OIV12" s="53"/>
      <c r="OIW12" s="53"/>
      <c r="OIX12" s="53"/>
      <c r="OIY12" s="53"/>
      <c r="OIZ12" s="53"/>
      <c r="OJA12" s="53"/>
      <c r="OJB12" s="53"/>
      <c r="OJC12" s="53"/>
      <c r="OJD12" s="53"/>
      <c r="OJE12" s="53"/>
      <c r="OJF12" s="53"/>
      <c r="OJG12" s="53"/>
      <c r="OJH12" s="53"/>
      <c r="OJI12" s="53"/>
      <c r="OJJ12" s="53"/>
      <c r="OJK12" s="53"/>
      <c r="OJL12" s="53"/>
      <c r="OJM12" s="53"/>
      <c r="OJN12" s="53"/>
      <c r="OJO12" s="53"/>
      <c r="OJP12" s="53"/>
      <c r="OJQ12" s="53"/>
      <c r="OJR12" s="53"/>
      <c r="OJS12" s="53"/>
      <c r="OJT12" s="53"/>
      <c r="OJU12" s="53"/>
      <c r="OJV12" s="53"/>
      <c r="OJW12" s="53"/>
      <c r="OJX12" s="53"/>
      <c r="OJY12" s="53"/>
      <c r="OJZ12" s="53"/>
      <c r="OKA12" s="53"/>
      <c r="OKB12" s="53"/>
      <c r="OKC12" s="53"/>
      <c r="OKD12" s="53"/>
      <c r="OKE12" s="53"/>
      <c r="OKF12" s="53"/>
      <c r="OKG12" s="53"/>
      <c r="OKH12" s="53"/>
      <c r="OKI12" s="53"/>
      <c r="OKJ12" s="53"/>
      <c r="OKK12" s="53"/>
      <c r="OKL12" s="53"/>
      <c r="OKM12" s="53"/>
      <c r="OKN12" s="53"/>
      <c r="OKO12" s="53"/>
      <c r="OKP12" s="53"/>
      <c r="OKQ12" s="53"/>
      <c r="OKR12" s="53"/>
      <c r="OKS12" s="53"/>
      <c r="OKT12" s="53"/>
      <c r="OKU12" s="53"/>
      <c r="OKV12" s="53"/>
      <c r="OKW12" s="53"/>
      <c r="OKX12" s="53"/>
      <c r="OKY12" s="53"/>
      <c r="OKZ12" s="53"/>
      <c r="OLA12" s="53"/>
      <c r="OLB12" s="53"/>
      <c r="OLC12" s="53"/>
      <c r="OLD12" s="53"/>
      <c r="OLE12" s="53"/>
      <c r="OLF12" s="53"/>
      <c r="OLG12" s="53"/>
      <c r="OLH12" s="53"/>
      <c r="OLI12" s="53"/>
      <c r="OLJ12" s="53"/>
      <c r="OLK12" s="53"/>
      <c r="OLL12" s="53"/>
      <c r="OLM12" s="53"/>
      <c r="OLN12" s="53"/>
      <c r="OLO12" s="53"/>
      <c r="OLP12" s="53"/>
      <c r="OLQ12" s="53"/>
      <c r="OLR12" s="53"/>
      <c r="OLS12" s="53"/>
      <c r="OLT12" s="53"/>
      <c r="OLU12" s="53"/>
      <c r="OLV12" s="53"/>
      <c r="OLW12" s="53"/>
      <c r="OLX12" s="53"/>
      <c r="OLY12" s="53"/>
      <c r="OLZ12" s="53"/>
      <c r="OMA12" s="53"/>
      <c r="OMB12" s="53"/>
      <c r="OMC12" s="53"/>
      <c r="OMD12" s="53"/>
      <c r="OME12" s="53"/>
      <c r="OMF12" s="53"/>
      <c r="OMG12" s="53"/>
      <c r="OMH12" s="53"/>
      <c r="OMI12" s="53"/>
      <c r="OMJ12" s="53"/>
      <c r="OMK12" s="53"/>
      <c r="OML12" s="53"/>
      <c r="OMM12" s="53"/>
      <c r="OMN12" s="53"/>
      <c r="OMO12" s="53"/>
      <c r="OMP12" s="53"/>
      <c r="OMQ12" s="53"/>
      <c r="OMR12" s="53"/>
      <c r="OMS12" s="53"/>
      <c r="OMT12" s="53"/>
      <c r="OMU12" s="53"/>
      <c r="OMV12" s="53"/>
      <c r="OMW12" s="53"/>
      <c r="OMX12" s="53"/>
      <c r="OMY12" s="53"/>
      <c r="OMZ12" s="53"/>
      <c r="ONA12" s="53"/>
      <c r="ONB12" s="53"/>
      <c r="ONC12" s="53"/>
      <c r="OND12" s="53"/>
      <c r="ONE12" s="53"/>
      <c r="ONF12" s="53"/>
      <c r="ONG12" s="53"/>
      <c r="ONH12" s="53"/>
      <c r="ONI12" s="53"/>
      <c r="ONJ12" s="53"/>
      <c r="ONK12" s="53"/>
      <c r="ONL12" s="53"/>
      <c r="ONM12" s="53"/>
      <c r="ONN12" s="53"/>
      <c r="ONO12" s="53"/>
      <c r="ONP12" s="53"/>
      <c r="ONQ12" s="53"/>
      <c r="ONR12" s="53"/>
      <c r="ONS12" s="53"/>
      <c r="ONT12" s="53"/>
      <c r="ONU12" s="53"/>
      <c r="ONV12" s="53"/>
      <c r="ONW12" s="53"/>
      <c r="ONX12" s="53"/>
      <c r="ONY12" s="53"/>
      <c r="ONZ12" s="53"/>
      <c r="OOA12" s="53"/>
      <c r="OOB12" s="53"/>
      <c r="OOC12" s="53"/>
      <c r="OOD12" s="53"/>
      <c r="OOE12" s="53"/>
      <c r="OOF12" s="53"/>
      <c r="OOG12" s="53"/>
      <c r="OOH12" s="53"/>
      <c r="OOI12" s="53"/>
      <c r="OOJ12" s="53"/>
      <c r="OOK12" s="53"/>
      <c r="OOL12" s="53"/>
      <c r="OOM12" s="53"/>
      <c r="OON12" s="53"/>
      <c r="OOO12" s="53"/>
      <c r="OOP12" s="53"/>
      <c r="OOQ12" s="53"/>
      <c r="OOR12" s="53"/>
      <c r="OOS12" s="53"/>
      <c r="OOT12" s="53"/>
      <c r="OOU12" s="53"/>
      <c r="OOV12" s="53"/>
      <c r="OOW12" s="53"/>
      <c r="OOX12" s="53"/>
      <c r="OOY12" s="53"/>
      <c r="OOZ12" s="53"/>
      <c r="OPA12" s="53"/>
      <c r="OPB12" s="53"/>
      <c r="OPC12" s="53"/>
      <c r="OPD12" s="53"/>
      <c r="OPE12" s="53"/>
      <c r="OPF12" s="53"/>
      <c r="OPG12" s="53"/>
      <c r="OPH12" s="53"/>
      <c r="OPI12" s="53"/>
      <c r="OPJ12" s="53"/>
      <c r="OPK12" s="53"/>
      <c r="OPL12" s="53"/>
      <c r="OPM12" s="53"/>
      <c r="OPN12" s="53"/>
      <c r="OPO12" s="53"/>
      <c r="OPP12" s="53"/>
      <c r="OPQ12" s="53"/>
      <c r="OPR12" s="53"/>
      <c r="OPS12" s="53"/>
      <c r="OPT12" s="53"/>
      <c r="OPU12" s="53"/>
      <c r="OPV12" s="53"/>
      <c r="OPW12" s="53"/>
      <c r="OPX12" s="53"/>
      <c r="OPY12" s="53"/>
      <c r="OPZ12" s="53"/>
      <c r="OQA12" s="53"/>
      <c r="OQB12" s="53"/>
      <c r="OQC12" s="53"/>
      <c r="OQD12" s="53"/>
      <c r="OQE12" s="53"/>
      <c r="OQF12" s="53"/>
      <c r="OQG12" s="53"/>
      <c r="OQH12" s="53"/>
      <c r="OQI12" s="53"/>
      <c r="OQJ12" s="53"/>
      <c r="OQK12" s="53"/>
      <c r="OQL12" s="53"/>
      <c r="OQM12" s="53"/>
      <c r="OQN12" s="53"/>
      <c r="OQO12" s="53"/>
      <c r="OQP12" s="53"/>
      <c r="OQQ12" s="53"/>
      <c r="OQR12" s="53"/>
      <c r="OQS12" s="53"/>
      <c r="OQT12" s="53"/>
      <c r="OQU12" s="53"/>
      <c r="OQV12" s="53"/>
      <c r="OQW12" s="53"/>
      <c r="OQX12" s="53"/>
      <c r="OQY12" s="53"/>
      <c r="OQZ12" s="53"/>
      <c r="ORA12" s="53"/>
      <c r="ORB12" s="53"/>
      <c r="ORC12" s="53"/>
      <c r="ORD12" s="53"/>
      <c r="ORE12" s="53"/>
      <c r="ORF12" s="53"/>
      <c r="ORG12" s="53"/>
      <c r="ORH12" s="53"/>
      <c r="ORI12" s="53"/>
      <c r="ORJ12" s="53"/>
      <c r="ORK12" s="53"/>
      <c r="ORL12" s="53"/>
      <c r="ORM12" s="53"/>
      <c r="ORN12" s="53"/>
      <c r="ORO12" s="53"/>
      <c r="ORP12" s="53"/>
      <c r="ORQ12" s="53"/>
      <c r="ORR12" s="53"/>
      <c r="ORS12" s="53"/>
      <c r="ORT12" s="53"/>
      <c r="ORU12" s="53"/>
      <c r="ORV12" s="53"/>
      <c r="ORW12" s="53"/>
      <c r="ORX12" s="53"/>
      <c r="ORY12" s="53"/>
      <c r="ORZ12" s="53"/>
      <c r="OSA12" s="53"/>
      <c r="OSB12" s="53"/>
      <c r="OSC12" s="53"/>
      <c r="OSD12" s="53"/>
      <c r="OSE12" s="53"/>
      <c r="OSF12" s="53"/>
      <c r="OSG12" s="53"/>
      <c r="OSH12" s="53"/>
      <c r="OSI12" s="53"/>
      <c r="OSJ12" s="53"/>
      <c r="OSK12" s="53"/>
      <c r="OSL12" s="53"/>
      <c r="OSM12" s="53"/>
      <c r="OSN12" s="53"/>
      <c r="OSO12" s="53"/>
      <c r="OSP12" s="53"/>
      <c r="OSQ12" s="53"/>
      <c r="OSR12" s="53"/>
      <c r="OSS12" s="53"/>
      <c r="OST12" s="53"/>
      <c r="OSU12" s="53"/>
      <c r="OSV12" s="53"/>
      <c r="OSW12" s="53"/>
      <c r="OSX12" s="53"/>
      <c r="OSY12" s="53"/>
      <c r="OSZ12" s="53"/>
      <c r="OTA12" s="53"/>
      <c r="OTB12" s="53"/>
      <c r="OTC12" s="53"/>
      <c r="OTD12" s="53"/>
      <c r="OTE12" s="53"/>
      <c r="OTF12" s="53"/>
      <c r="OTG12" s="53"/>
      <c r="OTH12" s="53"/>
      <c r="OTI12" s="53"/>
      <c r="OTJ12" s="53"/>
      <c r="OTK12" s="53"/>
      <c r="OTL12" s="53"/>
      <c r="OTM12" s="53"/>
      <c r="OTN12" s="53"/>
      <c r="OTO12" s="53"/>
      <c r="OTP12" s="53"/>
      <c r="OTQ12" s="53"/>
      <c r="OTR12" s="53"/>
      <c r="OTS12" s="53"/>
      <c r="OTT12" s="53"/>
      <c r="OTU12" s="53"/>
      <c r="OTV12" s="53"/>
      <c r="OTW12" s="53"/>
      <c r="OTX12" s="53"/>
      <c r="OTY12" s="53"/>
      <c r="OTZ12" s="53"/>
      <c r="OUA12" s="53"/>
      <c r="OUB12" s="53"/>
      <c r="OUC12" s="53"/>
      <c r="OUD12" s="53"/>
      <c r="OUE12" s="53"/>
      <c r="OUF12" s="53"/>
      <c r="OUG12" s="53"/>
      <c r="OUH12" s="53"/>
      <c r="OUI12" s="53"/>
      <c r="OUJ12" s="53"/>
      <c r="OUK12" s="53"/>
      <c r="OUL12" s="53"/>
      <c r="OUM12" s="53"/>
      <c r="OUN12" s="53"/>
      <c r="OUO12" s="53"/>
      <c r="OUP12" s="53"/>
      <c r="OUQ12" s="53"/>
      <c r="OUR12" s="53"/>
      <c r="OUS12" s="53"/>
      <c r="OUT12" s="53"/>
      <c r="OUU12" s="53"/>
      <c r="OUV12" s="53"/>
      <c r="OUW12" s="53"/>
      <c r="OUX12" s="53"/>
      <c r="OUY12" s="53"/>
      <c r="OUZ12" s="53"/>
      <c r="OVA12" s="53"/>
      <c r="OVB12" s="53"/>
      <c r="OVC12" s="53"/>
      <c r="OVD12" s="53"/>
      <c r="OVE12" s="53"/>
      <c r="OVF12" s="53"/>
      <c r="OVG12" s="53"/>
      <c r="OVH12" s="53"/>
      <c r="OVI12" s="53"/>
      <c r="OVJ12" s="53"/>
      <c r="OVK12" s="53"/>
      <c r="OVL12" s="53"/>
      <c r="OVM12" s="53"/>
      <c r="OVN12" s="53"/>
      <c r="OVO12" s="53"/>
      <c r="OVP12" s="53"/>
      <c r="OVQ12" s="53"/>
      <c r="OVR12" s="53"/>
      <c r="OVS12" s="53"/>
      <c r="OVT12" s="53"/>
      <c r="OVU12" s="53"/>
      <c r="OVV12" s="53"/>
      <c r="OVW12" s="53"/>
      <c r="OVX12" s="53"/>
      <c r="OVY12" s="53"/>
      <c r="OVZ12" s="53"/>
      <c r="OWA12" s="53"/>
      <c r="OWB12" s="53"/>
      <c r="OWC12" s="53"/>
      <c r="OWD12" s="53"/>
      <c r="OWE12" s="53"/>
      <c r="OWF12" s="53"/>
      <c r="OWG12" s="53"/>
      <c r="OWH12" s="53"/>
      <c r="OWI12" s="53"/>
      <c r="OWJ12" s="53"/>
      <c r="OWK12" s="53"/>
      <c r="OWL12" s="53"/>
      <c r="OWM12" s="53"/>
      <c r="OWN12" s="53"/>
      <c r="OWO12" s="53"/>
      <c r="OWP12" s="53"/>
      <c r="OWQ12" s="53"/>
      <c r="OWR12" s="53"/>
      <c r="OWS12" s="53"/>
      <c r="OWT12" s="53"/>
      <c r="OWU12" s="53"/>
      <c r="OWV12" s="53"/>
      <c r="OWW12" s="53"/>
      <c r="OWX12" s="53"/>
      <c r="OWY12" s="53"/>
      <c r="OWZ12" s="53"/>
      <c r="OXA12" s="53"/>
      <c r="OXB12" s="53"/>
      <c r="OXC12" s="53"/>
      <c r="OXD12" s="53"/>
      <c r="OXE12" s="53"/>
      <c r="OXF12" s="53"/>
      <c r="OXG12" s="53"/>
      <c r="OXH12" s="53"/>
      <c r="OXI12" s="53"/>
      <c r="OXJ12" s="53"/>
      <c r="OXK12" s="53"/>
      <c r="OXL12" s="53"/>
      <c r="OXM12" s="53"/>
      <c r="OXN12" s="53"/>
      <c r="OXO12" s="53"/>
      <c r="OXP12" s="53"/>
      <c r="OXQ12" s="53"/>
      <c r="OXR12" s="53"/>
      <c r="OXS12" s="53"/>
      <c r="OXT12" s="53"/>
      <c r="OXU12" s="53"/>
      <c r="OXV12" s="53"/>
      <c r="OXW12" s="53"/>
      <c r="OXX12" s="53"/>
      <c r="OXY12" s="53"/>
      <c r="OXZ12" s="53"/>
      <c r="OYA12" s="53"/>
      <c r="OYB12" s="53"/>
      <c r="OYC12" s="53"/>
      <c r="OYD12" s="53"/>
      <c r="OYE12" s="53"/>
      <c r="OYF12" s="53"/>
      <c r="OYG12" s="53"/>
      <c r="OYH12" s="53"/>
      <c r="OYI12" s="53"/>
      <c r="OYJ12" s="53"/>
      <c r="OYK12" s="53"/>
      <c r="OYL12" s="53"/>
      <c r="OYM12" s="53"/>
      <c r="OYN12" s="53"/>
      <c r="OYO12" s="53"/>
      <c r="OYP12" s="53"/>
      <c r="OYQ12" s="53"/>
      <c r="OYR12" s="53"/>
      <c r="OYS12" s="53"/>
      <c r="OYT12" s="53"/>
      <c r="OYU12" s="53"/>
      <c r="OYV12" s="53"/>
      <c r="OYW12" s="53"/>
      <c r="OYX12" s="53"/>
      <c r="OYY12" s="53"/>
      <c r="OYZ12" s="53"/>
      <c r="OZA12" s="53"/>
      <c r="OZB12" s="53"/>
      <c r="OZC12" s="53"/>
      <c r="OZD12" s="53"/>
      <c r="OZE12" s="53"/>
      <c r="OZF12" s="53"/>
      <c r="OZG12" s="53"/>
      <c r="OZH12" s="53"/>
      <c r="OZI12" s="53"/>
      <c r="OZJ12" s="53"/>
      <c r="OZK12" s="53"/>
      <c r="OZL12" s="53"/>
      <c r="OZM12" s="53"/>
      <c r="OZN12" s="53"/>
      <c r="OZO12" s="53"/>
      <c r="OZP12" s="53"/>
      <c r="OZQ12" s="53"/>
      <c r="OZR12" s="53"/>
      <c r="OZS12" s="53"/>
      <c r="OZT12" s="53"/>
      <c r="OZU12" s="53"/>
      <c r="OZV12" s="53"/>
      <c r="OZW12" s="53"/>
      <c r="OZX12" s="53"/>
      <c r="OZY12" s="53"/>
      <c r="OZZ12" s="53"/>
      <c r="PAA12" s="53"/>
      <c r="PAB12" s="53"/>
      <c r="PAC12" s="53"/>
      <c r="PAD12" s="53"/>
      <c r="PAE12" s="53"/>
      <c r="PAF12" s="53"/>
      <c r="PAG12" s="53"/>
      <c r="PAH12" s="53"/>
      <c r="PAI12" s="53"/>
      <c r="PAJ12" s="53"/>
      <c r="PAK12" s="53"/>
      <c r="PAL12" s="53"/>
      <c r="PAM12" s="53"/>
      <c r="PAN12" s="53"/>
      <c r="PAO12" s="53"/>
      <c r="PAP12" s="53"/>
      <c r="PAQ12" s="53"/>
      <c r="PAR12" s="53"/>
      <c r="PAS12" s="53"/>
      <c r="PAT12" s="53"/>
      <c r="PAU12" s="53"/>
      <c r="PAV12" s="53"/>
      <c r="PAW12" s="53"/>
      <c r="PAX12" s="53"/>
      <c r="PAY12" s="53"/>
      <c r="PAZ12" s="53"/>
      <c r="PBA12" s="53"/>
      <c r="PBB12" s="53"/>
      <c r="PBC12" s="53"/>
      <c r="PBD12" s="53"/>
      <c r="PBE12" s="53"/>
      <c r="PBF12" s="53"/>
      <c r="PBG12" s="53"/>
      <c r="PBH12" s="53"/>
      <c r="PBI12" s="53"/>
      <c r="PBJ12" s="53"/>
      <c r="PBK12" s="53"/>
      <c r="PBL12" s="53"/>
      <c r="PBM12" s="53"/>
      <c r="PBN12" s="53"/>
      <c r="PBO12" s="53"/>
      <c r="PBP12" s="53"/>
      <c r="PBQ12" s="53"/>
      <c r="PBR12" s="53"/>
      <c r="PBS12" s="53"/>
      <c r="PBT12" s="53"/>
      <c r="PBU12" s="53"/>
      <c r="PBV12" s="53"/>
      <c r="PBW12" s="53"/>
      <c r="PBX12" s="53"/>
      <c r="PBY12" s="53"/>
      <c r="PBZ12" s="53"/>
      <c r="PCA12" s="53"/>
      <c r="PCB12" s="53"/>
      <c r="PCC12" s="53"/>
      <c r="PCD12" s="53"/>
      <c r="PCE12" s="53"/>
      <c r="PCF12" s="53"/>
      <c r="PCG12" s="53"/>
      <c r="PCH12" s="53"/>
      <c r="PCI12" s="53"/>
      <c r="PCJ12" s="53"/>
      <c r="PCK12" s="53"/>
      <c r="PCL12" s="53"/>
      <c r="PCM12" s="53"/>
      <c r="PCN12" s="53"/>
      <c r="PCO12" s="53"/>
      <c r="PCP12" s="53"/>
      <c r="PCQ12" s="53"/>
      <c r="PCR12" s="53"/>
      <c r="PCS12" s="53"/>
      <c r="PCT12" s="53"/>
      <c r="PCU12" s="53"/>
      <c r="PCV12" s="53"/>
      <c r="PCW12" s="53"/>
      <c r="PCX12" s="53"/>
      <c r="PCY12" s="53"/>
      <c r="PCZ12" s="53"/>
      <c r="PDA12" s="53"/>
      <c r="PDB12" s="53"/>
      <c r="PDC12" s="53"/>
      <c r="PDD12" s="53"/>
      <c r="PDE12" s="53"/>
      <c r="PDF12" s="53"/>
      <c r="PDG12" s="53"/>
      <c r="PDH12" s="53"/>
      <c r="PDI12" s="53"/>
      <c r="PDJ12" s="53"/>
      <c r="PDK12" s="53"/>
      <c r="PDL12" s="53"/>
      <c r="PDM12" s="53"/>
      <c r="PDN12" s="53"/>
      <c r="PDO12" s="53"/>
      <c r="PDP12" s="53"/>
      <c r="PDQ12" s="53"/>
      <c r="PDR12" s="53"/>
      <c r="PDS12" s="53"/>
      <c r="PDT12" s="53"/>
      <c r="PDU12" s="53"/>
      <c r="PDV12" s="53"/>
      <c r="PDW12" s="53"/>
      <c r="PDX12" s="53"/>
      <c r="PDY12" s="53"/>
      <c r="PDZ12" s="53"/>
      <c r="PEA12" s="53"/>
      <c r="PEB12" s="53"/>
      <c r="PEC12" s="53"/>
      <c r="PED12" s="53"/>
      <c r="PEE12" s="53"/>
      <c r="PEF12" s="53"/>
      <c r="PEG12" s="53"/>
      <c r="PEH12" s="53"/>
      <c r="PEI12" s="53"/>
      <c r="PEJ12" s="53"/>
      <c r="PEK12" s="53"/>
      <c r="PEL12" s="53"/>
      <c r="PEM12" s="53"/>
      <c r="PEN12" s="53"/>
      <c r="PEO12" s="53"/>
      <c r="PEP12" s="53"/>
      <c r="PEQ12" s="53"/>
      <c r="PER12" s="53"/>
      <c r="PES12" s="53"/>
      <c r="PET12" s="53"/>
      <c r="PEU12" s="53"/>
      <c r="PEV12" s="53"/>
      <c r="PEW12" s="53"/>
      <c r="PEX12" s="53"/>
      <c r="PEY12" s="53"/>
      <c r="PEZ12" s="53"/>
      <c r="PFA12" s="53"/>
      <c r="PFB12" s="53"/>
      <c r="PFC12" s="53"/>
      <c r="PFD12" s="53"/>
      <c r="PFE12" s="53"/>
      <c r="PFF12" s="53"/>
      <c r="PFG12" s="53"/>
      <c r="PFH12" s="53"/>
      <c r="PFI12" s="53"/>
      <c r="PFJ12" s="53"/>
      <c r="PFK12" s="53"/>
      <c r="PFL12" s="53"/>
      <c r="PFM12" s="53"/>
      <c r="PFN12" s="53"/>
      <c r="PFO12" s="53"/>
      <c r="PFP12" s="53"/>
      <c r="PFQ12" s="53"/>
      <c r="PFR12" s="53"/>
      <c r="PFS12" s="53"/>
      <c r="PFT12" s="53"/>
      <c r="PFU12" s="53"/>
      <c r="PFV12" s="53"/>
      <c r="PFW12" s="53"/>
      <c r="PFX12" s="53"/>
      <c r="PFY12" s="53"/>
      <c r="PFZ12" s="53"/>
      <c r="PGA12" s="53"/>
      <c r="PGB12" s="53"/>
      <c r="PGC12" s="53"/>
      <c r="PGD12" s="53"/>
      <c r="PGE12" s="53"/>
      <c r="PGF12" s="53"/>
      <c r="PGG12" s="53"/>
      <c r="PGH12" s="53"/>
      <c r="PGI12" s="53"/>
      <c r="PGJ12" s="53"/>
      <c r="PGK12" s="53"/>
      <c r="PGL12" s="53"/>
      <c r="PGM12" s="53"/>
      <c r="PGN12" s="53"/>
      <c r="PGO12" s="53"/>
      <c r="PGP12" s="53"/>
      <c r="PGQ12" s="53"/>
      <c r="PGR12" s="53"/>
      <c r="PGS12" s="53"/>
      <c r="PGT12" s="53"/>
      <c r="PGU12" s="53"/>
      <c r="PGV12" s="53"/>
      <c r="PGW12" s="53"/>
      <c r="PGX12" s="53"/>
      <c r="PGY12" s="53"/>
      <c r="PGZ12" s="53"/>
      <c r="PHA12" s="53"/>
      <c r="PHB12" s="53"/>
      <c r="PHC12" s="53"/>
      <c r="PHD12" s="53"/>
      <c r="PHE12" s="53"/>
      <c r="PHF12" s="53"/>
      <c r="PHG12" s="53"/>
      <c r="PHH12" s="53"/>
      <c r="PHI12" s="53"/>
      <c r="PHJ12" s="53"/>
      <c r="PHK12" s="53"/>
      <c r="PHL12" s="53"/>
      <c r="PHM12" s="53"/>
      <c r="PHN12" s="53"/>
      <c r="PHO12" s="53"/>
      <c r="PHP12" s="53"/>
      <c r="PHQ12" s="53"/>
      <c r="PHR12" s="53"/>
      <c r="PHS12" s="53"/>
      <c r="PHT12" s="53"/>
      <c r="PHU12" s="53"/>
      <c r="PHV12" s="53"/>
      <c r="PHW12" s="53"/>
      <c r="PHX12" s="53"/>
      <c r="PHY12" s="53"/>
      <c r="PHZ12" s="53"/>
      <c r="PIA12" s="53"/>
      <c r="PIB12" s="53"/>
      <c r="PIC12" s="53"/>
      <c r="PID12" s="53"/>
      <c r="PIE12" s="53"/>
      <c r="PIF12" s="53"/>
      <c r="PIG12" s="53"/>
      <c r="PIH12" s="53"/>
      <c r="PII12" s="53"/>
      <c r="PIJ12" s="53"/>
      <c r="PIK12" s="53"/>
      <c r="PIL12" s="53"/>
      <c r="PIM12" s="53"/>
      <c r="PIN12" s="53"/>
      <c r="PIO12" s="53"/>
      <c r="PIP12" s="53"/>
      <c r="PIQ12" s="53"/>
      <c r="PIR12" s="53"/>
      <c r="PIS12" s="53"/>
      <c r="PIT12" s="53"/>
      <c r="PIU12" s="53"/>
      <c r="PIV12" s="53"/>
      <c r="PIW12" s="53"/>
      <c r="PIX12" s="53"/>
      <c r="PIY12" s="53"/>
      <c r="PIZ12" s="53"/>
      <c r="PJA12" s="53"/>
      <c r="PJB12" s="53"/>
      <c r="PJC12" s="53"/>
      <c r="PJD12" s="53"/>
      <c r="PJE12" s="53"/>
      <c r="PJF12" s="53"/>
      <c r="PJG12" s="53"/>
      <c r="PJH12" s="53"/>
      <c r="PJI12" s="53"/>
      <c r="PJJ12" s="53"/>
      <c r="PJK12" s="53"/>
      <c r="PJL12" s="53"/>
      <c r="PJM12" s="53"/>
      <c r="PJN12" s="53"/>
      <c r="PJO12" s="53"/>
      <c r="PJP12" s="53"/>
      <c r="PJQ12" s="53"/>
      <c r="PJR12" s="53"/>
      <c r="PJS12" s="53"/>
      <c r="PJT12" s="53"/>
      <c r="PJU12" s="53"/>
      <c r="PJV12" s="53"/>
      <c r="PJW12" s="53"/>
      <c r="PJX12" s="53"/>
      <c r="PJY12" s="53"/>
      <c r="PJZ12" s="53"/>
      <c r="PKA12" s="53"/>
      <c r="PKB12" s="53"/>
      <c r="PKC12" s="53"/>
      <c r="PKD12" s="53"/>
      <c r="PKE12" s="53"/>
      <c r="PKF12" s="53"/>
      <c r="PKG12" s="53"/>
      <c r="PKH12" s="53"/>
      <c r="PKI12" s="53"/>
      <c r="PKJ12" s="53"/>
      <c r="PKK12" s="53"/>
      <c r="PKL12" s="53"/>
      <c r="PKM12" s="53"/>
      <c r="PKN12" s="53"/>
      <c r="PKO12" s="53"/>
      <c r="PKP12" s="53"/>
      <c r="PKQ12" s="53"/>
      <c r="PKR12" s="53"/>
      <c r="PKS12" s="53"/>
      <c r="PKT12" s="53"/>
      <c r="PKU12" s="53"/>
      <c r="PKV12" s="53"/>
      <c r="PKW12" s="53"/>
      <c r="PKX12" s="53"/>
      <c r="PKY12" s="53"/>
      <c r="PKZ12" s="53"/>
      <c r="PLA12" s="53"/>
      <c r="PLB12" s="53"/>
      <c r="PLC12" s="53"/>
      <c r="PLD12" s="53"/>
      <c r="PLE12" s="53"/>
      <c r="PLF12" s="53"/>
      <c r="PLG12" s="53"/>
      <c r="PLH12" s="53"/>
      <c r="PLI12" s="53"/>
      <c r="PLJ12" s="53"/>
      <c r="PLK12" s="53"/>
      <c r="PLL12" s="53"/>
      <c r="PLM12" s="53"/>
      <c r="PLN12" s="53"/>
      <c r="PLO12" s="53"/>
      <c r="PLP12" s="53"/>
      <c r="PLQ12" s="53"/>
      <c r="PLR12" s="53"/>
      <c r="PLS12" s="53"/>
      <c r="PLT12" s="53"/>
      <c r="PLU12" s="53"/>
      <c r="PLV12" s="53"/>
      <c r="PLW12" s="53"/>
      <c r="PLX12" s="53"/>
      <c r="PLY12" s="53"/>
      <c r="PLZ12" s="53"/>
      <c r="PMA12" s="53"/>
      <c r="PMB12" s="53"/>
      <c r="PMC12" s="53"/>
      <c r="PMD12" s="53"/>
      <c r="PME12" s="53"/>
      <c r="PMF12" s="53"/>
      <c r="PMG12" s="53"/>
      <c r="PMH12" s="53"/>
      <c r="PMI12" s="53"/>
      <c r="PMJ12" s="53"/>
      <c r="PMK12" s="53"/>
      <c r="PML12" s="53"/>
      <c r="PMM12" s="53"/>
      <c r="PMN12" s="53"/>
      <c r="PMO12" s="53"/>
      <c r="PMP12" s="53"/>
      <c r="PMQ12" s="53"/>
      <c r="PMR12" s="53"/>
      <c r="PMS12" s="53"/>
      <c r="PMT12" s="53"/>
      <c r="PMU12" s="53"/>
      <c r="PMV12" s="53"/>
      <c r="PMW12" s="53"/>
      <c r="PMX12" s="53"/>
      <c r="PMY12" s="53"/>
      <c r="PMZ12" s="53"/>
      <c r="PNA12" s="53"/>
      <c r="PNB12" s="53"/>
      <c r="PNC12" s="53"/>
      <c r="PND12" s="53"/>
      <c r="PNE12" s="53"/>
      <c r="PNF12" s="53"/>
      <c r="PNG12" s="53"/>
      <c r="PNH12" s="53"/>
      <c r="PNI12" s="53"/>
      <c r="PNJ12" s="53"/>
      <c r="PNK12" s="53"/>
      <c r="PNL12" s="53"/>
      <c r="PNM12" s="53"/>
      <c r="PNN12" s="53"/>
      <c r="PNO12" s="53"/>
      <c r="PNP12" s="53"/>
      <c r="PNQ12" s="53"/>
      <c r="PNR12" s="53"/>
      <c r="PNS12" s="53"/>
      <c r="PNT12" s="53"/>
      <c r="PNU12" s="53"/>
      <c r="PNV12" s="53"/>
      <c r="PNW12" s="53"/>
      <c r="PNX12" s="53"/>
      <c r="PNY12" s="53"/>
      <c r="PNZ12" s="53"/>
      <c r="POA12" s="53"/>
      <c r="POB12" s="53"/>
      <c r="POC12" s="53"/>
      <c r="POD12" s="53"/>
      <c r="POE12" s="53"/>
      <c r="POF12" s="53"/>
      <c r="POG12" s="53"/>
      <c r="POH12" s="53"/>
      <c r="POI12" s="53"/>
      <c r="POJ12" s="53"/>
      <c r="POK12" s="53"/>
      <c r="POL12" s="53"/>
      <c r="POM12" s="53"/>
      <c r="PON12" s="53"/>
      <c r="POO12" s="53"/>
      <c r="POP12" s="53"/>
      <c r="POQ12" s="53"/>
      <c r="POR12" s="53"/>
      <c r="POS12" s="53"/>
      <c r="POT12" s="53"/>
      <c r="POU12" s="53"/>
      <c r="POV12" s="53"/>
      <c r="POW12" s="53"/>
      <c r="POX12" s="53"/>
      <c r="POY12" s="53"/>
      <c r="POZ12" s="53"/>
      <c r="PPA12" s="53"/>
      <c r="PPB12" s="53"/>
      <c r="PPC12" s="53"/>
      <c r="PPD12" s="53"/>
      <c r="PPE12" s="53"/>
      <c r="PPF12" s="53"/>
      <c r="PPG12" s="53"/>
      <c r="PPH12" s="53"/>
      <c r="PPI12" s="53"/>
      <c r="PPJ12" s="53"/>
      <c r="PPK12" s="53"/>
      <c r="PPL12" s="53"/>
      <c r="PPM12" s="53"/>
      <c r="PPN12" s="53"/>
      <c r="PPO12" s="53"/>
      <c r="PPP12" s="53"/>
      <c r="PPQ12" s="53"/>
      <c r="PPR12" s="53"/>
      <c r="PPS12" s="53"/>
      <c r="PPT12" s="53"/>
      <c r="PPU12" s="53"/>
      <c r="PPV12" s="53"/>
      <c r="PPW12" s="53"/>
      <c r="PPX12" s="53"/>
      <c r="PPY12" s="53"/>
      <c r="PPZ12" s="53"/>
      <c r="PQA12" s="53"/>
      <c r="PQB12" s="53"/>
      <c r="PQC12" s="53"/>
      <c r="PQD12" s="53"/>
      <c r="PQE12" s="53"/>
      <c r="PQF12" s="53"/>
      <c r="PQG12" s="53"/>
      <c r="PQH12" s="53"/>
      <c r="PQI12" s="53"/>
      <c r="PQJ12" s="53"/>
      <c r="PQK12" s="53"/>
      <c r="PQL12" s="53"/>
      <c r="PQM12" s="53"/>
      <c r="PQN12" s="53"/>
      <c r="PQO12" s="53"/>
      <c r="PQP12" s="53"/>
      <c r="PQQ12" s="53"/>
      <c r="PQR12" s="53"/>
      <c r="PQS12" s="53"/>
      <c r="PQT12" s="53"/>
      <c r="PQU12" s="53"/>
      <c r="PQV12" s="53"/>
      <c r="PQW12" s="53"/>
      <c r="PQX12" s="53"/>
      <c r="PQY12" s="53"/>
      <c r="PQZ12" s="53"/>
      <c r="PRA12" s="53"/>
      <c r="PRB12" s="53"/>
      <c r="PRC12" s="53"/>
      <c r="PRD12" s="53"/>
      <c r="PRE12" s="53"/>
      <c r="PRF12" s="53"/>
      <c r="PRG12" s="53"/>
      <c r="PRH12" s="53"/>
      <c r="PRI12" s="53"/>
      <c r="PRJ12" s="53"/>
      <c r="PRK12" s="53"/>
      <c r="PRL12" s="53"/>
      <c r="PRM12" s="53"/>
      <c r="PRN12" s="53"/>
      <c r="PRO12" s="53"/>
      <c r="PRP12" s="53"/>
      <c r="PRQ12" s="53"/>
      <c r="PRR12" s="53"/>
      <c r="PRS12" s="53"/>
      <c r="PRT12" s="53"/>
      <c r="PRU12" s="53"/>
      <c r="PRV12" s="53"/>
      <c r="PRW12" s="53"/>
      <c r="PRX12" s="53"/>
      <c r="PRY12" s="53"/>
      <c r="PRZ12" s="53"/>
      <c r="PSA12" s="53"/>
      <c r="PSB12" s="53"/>
      <c r="PSC12" s="53"/>
      <c r="PSD12" s="53"/>
      <c r="PSE12" s="53"/>
      <c r="PSF12" s="53"/>
      <c r="PSG12" s="53"/>
      <c r="PSH12" s="53"/>
      <c r="PSI12" s="53"/>
      <c r="PSJ12" s="53"/>
      <c r="PSK12" s="53"/>
      <c r="PSL12" s="53"/>
      <c r="PSM12" s="53"/>
      <c r="PSN12" s="53"/>
      <c r="PSO12" s="53"/>
      <c r="PSP12" s="53"/>
      <c r="PSQ12" s="53"/>
      <c r="PSR12" s="53"/>
      <c r="PSS12" s="53"/>
      <c r="PST12" s="53"/>
      <c r="PSU12" s="53"/>
      <c r="PSV12" s="53"/>
      <c r="PSW12" s="53"/>
      <c r="PSX12" s="53"/>
      <c r="PSY12" s="53"/>
      <c r="PSZ12" s="53"/>
      <c r="PTA12" s="53"/>
      <c r="PTB12" s="53"/>
      <c r="PTC12" s="53"/>
      <c r="PTD12" s="53"/>
      <c r="PTE12" s="53"/>
      <c r="PTF12" s="53"/>
      <c r="PTG12" s="53"/>
      <c r="PTH12" s="53"/>
      <c r="PTI12" s="53"/>
      <c r="PTJ12" s="53"/>
      <c r="PTK12" s="53"/>
      <c r="PTL12" s="53"/>
      <c r="PTM12" s="53"/>
      <c r="PTN12" s="53"/>
      <c r="PTO12" s="53"/>
      <c r="PTP12" s="53"/>
      <c r="PTQ12" s="53"/>
      <c r="PTR12" s="53"/>
      <c r="PTS12" s="53"/>
      <c r="PTT12" s="53"/>
      <c r="PTU12" s="53"/>
      <c r="PTV12" s="53"/>
      <c r="PTW12" s="53"/>
      <c r="PTX12" s="53"/>
      <c r="PTY12" s="53"/>
      <c r="PTZ12" s="53"/>
      <c r="PUA12" s="53"/>
      <c r="PUB12" s="53"/>
      <c r="PUC12" s="53"/>
      <c r="PUD12" s="53"/>
      <c r="PUE12" s="53"/>
      <c r="PUF12" s="53"/>
      <c r="PUG12" s="53"/>
      <c r="PUH12" s="53"/>
      <c r="PUI12" s="53"/>
      <c r="PUJ12" s="53"/>
      <c r="PUK12" s="53"/>
      <c r="PUL12" s="53"/>
      <c r="PUM12" s="53"/>
      <c r="PUN12" s="53"/>
      <c r="PUO12" s="53"/>
      <c r="PUP12" s="53"/>
      <c r="PUQ12" s="53"/>
      <c r="PUR12" s="53"/>
      <c r="PUS12" s="53"/>
      <c r="PUT12" s="53"/>
      <c r="PUU12" s="53"/>
      <c r="PUV12" s="53"/>
      <c r="PUW12" s="53"/>
      <c r="PUX12" s="53"/>
      <c r="PUY12" s="53"/>
      <c r="PUZ12" s="53"/>
      <c r="PVA12" s="53"/>
      <c r="PVB12" s="53"/>
      <c r="PVC12" s="53"/>
      <c r="PVD12" s="53"/>
      <c r="PVE12" s="53"/>
      <c r="PVF12" s="53"/>
      <c r="PVG12" s="53"/>
      <c r="PVH12" s="53"/>
      <c r="PVI12" s="53"/>
      <c r="PVJ12" s="53"/>
      <c r="PVK12" s="53"/>
      <c r="PVL12" s="53"/>
      <c r="PVM12" s="53"/>
      <c r="PVN12" s="53"/>
      <c r="PVO12" s="53"/>
      <c r="PVP12" s="53"/>
      <c r="PVQ12" s="53"/>
      <c r="PVR12" s="53"/>
      <c r="PVS12" s="53"/>
      <c r="PVT12" s="53"/>
      <c r="PVU12" s="53"/>
      <c r="PVV12" s="53"/>
      <c r="PVW12" s="53"/>
      <c r="PVX12" s="53"/>
      <c r="PVY12" s="53"/>
      <c r="PVZ12" s="53"/>
      <c r="PWA12" s="53"/>
      <c r="PWB12" s="53"/>
      <c r="PWC12" s="53"/>
      <c r="PWD12" s="53"/>
      <c r="PWE12" s="53"/>
      <c r="PWF12" s="53"/>
      <c r="PWG12" s="53"/>
      <c r="PWH12" s="53"/>
      <c r="PWI12" s="53"/>
      <c r="PWJ12" s="53"/>
      <c r="PWK12" s="53"/>
      <c r="PWL12" s="53"/>
      <c r="PWM12" s="53"/>
      <c r="PWN12" s="53"/>
      <c r="PWO12" s="53"/>
      <c r="PWP12" s="53"/>
      <c r="PWQ12" s="53"/>
      <c r="PWR12" s="53"/>
      <c r="PWS12" s="53"/>
      <c r="PWT12" s="53"/>
      <c r="PWU12" s="53"/>
      <c r="PWV12" s="53"/>
      <c r="PWW12" s="53"/>
      <c r="PWX12" s="53"/>
      <c r="PWY12" s="53"/>
      <c r="PWZ12" s="53"/>
      <c r="PXA12" s="53"/>
      <c r="PXB12" s="53"/>
      <c r="PXC12" s="53"/>
      <c r="PXD12" s="53"/>
      <c r="PXE12" s="53"/>
      <c r="PXF12" s="53"/>
      <c r="PXG12" s="53"/>
      <c r="PXH12" s="53"/>
      <c r="PXI12" s="53"/>
      <c r="PXJ12" s="53"/>
      <c r="PXK12" s="53"/>
      <c r="PXL12" s="53"/>
      <c r="PXM12" s="53"/>
      <c r="PXN12" s="53"/>
      <c r="PXO12" s="53"/>
      <c r="PXP12" s="53"/>
      <c r="PXQ12" s="53"/>
      <c r="PXR12" s="53"/>
      <c r="PXS12" s="53"/>
      <c r="PXT12" s="53"/>
      <c r="PXU12" s="53"/>
      <c r="PXV12" s="53"/>
      <c r="PXW12" s="53"/>
      <c r="PXX12" s="53"/>
      <c r="PXY12" s="53"/>
      <c r="PXZ12" s="53"/>
      <c r="PYA12" s="53"/>
      <c r="PYB12" s="53"/>
      <c r="PYC12" s="53"/>
      <c r="PYD12" s="53"/>
      <c r="PYE12" s="53"/>
      <c r="PYF12" s="53"/>
      <c r="PYG12" s="53"/>
      <c r="PYH12" s="53"/>
      <c r="PYI12" s="53"/>
      <c r="PYJ12" s="53"/>
      <c r="PYK12" s="53"/>
      <c r="PYL12" s="53"/>
      <c r="PYM12" s="53"/>
      <c r="PYN12" s="53"/>
      <c r="PYO12" s="53"/>
      <c r="PYP12" s="53"/>
      <c r="PYQ12" s="53"/>
      <c r="PYR12" s="53"/>
      <c r="PYS12" s="53"/>
      <c r="PYT12" s="53"/>
      <c r="PYU12" s="53"/>
      <c r="PYV12" s="53"/>
      <c r="PYW12" s="53"/>
      <c r="PYX12" s="53"/>
      <c r="PYY12" s="53"/>
      <c r="PYZ12" s="53"/>
      <c r="PZA12" s="53"/>
      <c r="PZB12" s="53"/>
      <c r="PZC12" s="53"/>
      <c r="PZD12" s="53"/>
      <c r="PZE12" s="53"/>
      <c r="PZF12" s="53"/>
      <c r="PZG12" s="53"/>
      <c r="PZH12" s="53"/>
      <c r="PZI12" s="53"/>
      <c r="PZJ12" s="53"/>
      <c r="PZK12" s="53"/>
      <c r="PZL12" s="53"/>
      <c r="PZM12" s="53"/>
      <c r="PZN12" s="53"/>
      <c r="PZO12" s="53"/>
      <c r="PZP12" s="53"/>
      <c r="PZQ12" s="53"/>
      <c r="PZR12" s="53"/>
      <c r="PZS12" s="53"/>
      <c r="PZT12" s="53"/>
      <c r="PZU12" s="53"/>
      <c r="PZV12" s="53"/>
      <c r="PZW12" s="53"/>
      <c r="PZX12" s="53"/>
      <c r="PZY12" s="53"/>
      <c r="PZZ12" s="53"/>
      <c r="QAA12" s="53"/>
      <c r="QAB12" s="53"/>
      <c r="QAC12" s="53"/>
      <c r="QAD12" s="53"/>
      <c r="QAE12" s="53"/>
      <c r="QAF12" s="53"/>
      <c r="QAG12" s="53"/>
      <c r="QAH12" s="53"/>
      <c r="QAI12" s="53"/>
      <c r="QAJ12" s="53"/>
      <c r="QAK12" s="53"/>
      <c r="QAL12" s="53"/>
      <c r="QAM12" s="53"/>
      <c r="QAN12" s="53"/>
      <c r="QAO12" s="53"/>
      <c r="QAP12" s="53"/>
      <c r="QAQ12" s="53"/>
      <c r="QAR12" s="53"/>
      <c r="QAS12" s="53"/>
      <c r="QAT12" s="53"/>
      <c r="QAU12" s="53"/>
      <c r="QAV12" s="53"/>
      <c r="QAW12" s="53"/>
      <c r="QAX12" s="53"/>
      <c r="QAY12" s="53"/>
      <c r="QAZ12" s="53"/>
      <c r="QBA12" s="53"/>
      <c r="QBB12" s="53"/>
      <c r="QBC12" s="53"/>
      <c r="QBD12" s="53"/>
      <c r="QBE12" s="53"/>
      <c r="QBF12" s="53"/>
      <c r="QBG12" s="53"/>
      <c r="QBH12" s="53"/>
      <c r="QBI12" s="53"/>
      <c r="QBJ12" s="53"/>
      <c r="QBK12" s="53"/>
      <c r="QBL12" s="53"/>
      <c r="QBM12" s="53"/>
      <c r="QBN12" s="53"/>
      <c r="QBO12" s="53"/>
      <c r="QBP12" s="53"/>
      <c r="QBQ12" s="53"/>
      <c r="QBR12" s="53"/>
      <c r="QBS12" s="53"/>
      <c r="QBT12" s="53"/>
      <c r="QBU12" s="53"/>
      <c r="QBV12" s="53"/>
      <c r="QBW12" s="53"/>
      <c r="QBX12" s="53"/>
      <c r="QBY12" s="53"/>
      <c r="QBZ12" s="53"/>
      <c r="QCA12" s="53"/>
      <c r="QCB12" s="53"/>
      <c r="QCC12" s="53"/>
      <c r="QCD12" s="53"/>
      <c r="QCE12" s="53"/>
      <c r="QCF12" s="53"/>
      <c r="QCG12" s="53"/>
      <c r="QCH12" s="53"/>
      <c r="QCI12" s="53"/>
      <c r="QCJ12" s="53"/>
      <c r="QCK12" s="53"/>
      <c r="QCL12" s="53"/>
      <c r="QCM12" s="53"/>
      <c r="QCN12" s="53"/>
      <c r="QCO12" s="53"/>
      <c r="QCP12" s="53"/>
      <c r="QCQ12" s="53"/>
      <c r="QCR12" s="53"/>
      <c r="QCS12" s="53"/>
      <c r="QCT12" s="53"/>
      <c r="QCU12" s="53"/>
      <c r="QCV12" s="53"/>
      <c r="QCW12" s="53"/>
      <c r="QCX12" s="53"/>
      <c r="QCY12" s="53"/>
      <c r="QCZ12" s="53"/>
      <c r="QDA12" s="53"/>
      <c r="QDB12" s="53"/>
      <c r="QDC12" s="53"/>
      <c r="QDD12" s="53"/>
      <c r="QDE12" s="53"/>
      <c r="QDF12" s="53"/>
      <c r="QDG12" s="53"/>
      <c r="QDH12" s="53"/>
      <c r="QDI12" s="53"/>
      <c r="QDJ12" s="53"/>
      <c r="QDK12" s="53"/>
      <c r="QDL12" s="53"/>
      <c r="QDM12" s="53"/>
      <c r="QDN12" s="53"/>
      <c r="QDO12" s="53"/>
      <c r="QDP12" s="53"/>
      <c r="QDQ12" s="53"/>
      <c r="QDR12" s="53"/>
      <c r="QDS12" s="53"/>
      <c r="QDT12" s="53"/>
      <c r="QDU12" s="53"/>
      <c r="QDV12" s="53"/>
      <c r="QDW12" s="53"/>
      <c r="QDX12" s="53"/>
      <c r="QDY12" s="53"/>
      <c r="QDZ12" s="53"/>
      <c r="QEA12" s="53"/>
      <c r="QEB12" s="53"/>
      <c r="QEC12" s="53"/>
      <c r="QED12" s="53"/>
      <c r="QEE12" s="53"/>
      <c r="QEF12" s="53"/>
      <c r="QEG12" s="53"/>
      <c r="QEH12" s="53"/>
      <c r="QEI12" s="53"/>
      <c r="QEJ12" s="53"/>
      <c r="QEK12" s="53"/>
      <c r="QEL12" s="53"/>
      <c r="QEM12" s="53"/>
      <c r="QEN12" s="53"/>
      <c r="QEO12" s="53"/>
      <c r="QEP12" s="53"/>
      <c r="QEQ12" s="53"/>
      <c r="QER12" s="53"/>
      <c r="QES12" s="53"/>
      <c r="QET12" s="53"/>
      <c r="QEU12" s="53"/>
      <c r="QEV12" s="53"/>
      <c r="QEW12" s="53"/>
      <c r="QEX12" s="53"/>
      <c r="QEY12" s="53"/>
      <c r="QEZ12" s="53"/>
      <c r="QFA12" s="53"/>
      <c r="QFB12" s="53"/>
      <c r="QFC12" s="53"/>
      <c r="QFD12" s="53"/>
      <c r="QFE12" s="53"/>
      <c r="QFF12" s="53"/>
      <c r="QFG12" s="53"/>
      <c r="QFH12" s="53"/>
      <c r="QFI12" s="53"/>
      <c r="QFJ12" s="53"/>
      <c r="QFK12" s="53"/>
      <c r="QFL12" s="53"/>
      <c r="QFM12" s="53"/>
      <c r="QFN12" s="53"/>
      <c r="QFO12" s="53"/>
      <c r="QFP12" s="53"/>
      <c r="QFQ12" s="53"/>
      <c r="QFR12" s="53"/>
      <c r="QFS12" s="53"/>
      <c r="QFT12" s="53"/>
      <c r="QFU12" s="53"/>
      <c r="QFV12" s="53"/>
      <c r="QFW12" s="53"/>
      <c r="QFX12" s="53"/>
      <c r="QFY12" s="53"/>
      <c r="QFZ12" s="53"/>
      <c r="QGA12" s="53"/>
      <c r="QGB12" s="53"/>
      <c r="QGC12" s="53"/>
      <c r="QGD12" s="53"/>
      <c r="QGE12" s="53"/>
      <c r="QGF12" s="53"/>
      <c r="QGG12" s="53"/>
      <c r="QGH12" s="53"/>
      <c r="QGI12" s="53"/>
      <c r="QGJ12" s="53"/>
      <c r="QGK12" s="53"/>
      <c r="QGL12" s="53"/>
      <c r="QGM12" s="53"/>
      <c r="QGN12" s="53"/>
      <c r="QGO12" s="53"/>
      <c r="QGP12" s="53"/>
      <c r="QGQ12" s="53"/>
      <c r="QGR12" s="53"/>
      <c r="QGS12" s="53"/>
      <c r="QGT12" s="53"/>
      <c r="QGU12" s="53"/>
      <c r="QGV12" s="53"/>
      <c r="QGW12" s="53"/>
      <c r="QGX12" s="53"/>
      <c r="QGY12" s="53"/>
      <c r="QGZ12" s="53"/>
      <c r="QHA12" s="53"/>
      <c r="QHB12" s="53"/>
      <c r="QHC12" s="53"/>
      <c r="QHD12" s="53"/>
      <c r="QHE12" s="53"/>
      <c r="QHF12" s="53"/>
      <c r="QHG12" s="53"/>
      <c r="QHH12" s="53"/>
      <c r="QHI12" s="53"/>
      <c r="QHJ12" s="53"/>
      <c r="QHK12" s="53"/>
      <c r="QHL12" s="53"/>
      <c r="QHM12" s="53"/>
      <c r="QHN12" s="53"/>
      <c r="QHO12" s="53"/>
      <c r="QHP12" s="53"/>
      <c r="QHQ12" s="53"/>
      <c r="QHR12" s="53"/>
      <c r="QHS12" s="53"/>
      <c r="QHT12" s="53"/>
      <c r="QHU12" s="53"/>
      <c r="QHV12" s="53"/>
      <c r="QHW12" s="53"/>
      <c r="QHX12" s="53"/>
      <c r="QHY12" s="53"/>
      <c r="QHZ12" s="53"/>
      <c r="QIA12" s="53"/>
      <c r="QIB12" s="53"/>
      <c r="QIC12" s="53"/>
      <c r="QID12" s="53"/>
      <c r="QIE12" s="53"/>
      <c r="QIF12" s="53"/>
      <c r="QIG12" s="53"/>
      <c r="QIH12" s="53"/>
      <c r="QII12" s="53"/>
      <c r="QIJ12" s="53"/>
      <c r="QIK12" s="53"/>
      <c r="QIL12" s="53"/>
      <c r="QIM12" s="53"/>
      <c r="QIN12" s="53"/>
      <c r="QIO12" s="53"/>
      <c r="QIP12" s="53"/>
      <c r="QIQ12" s="53"/>
      <c r="QIR12" s="53"/>
      <c r="QIS12" s="53"/>
      <c r="QIT12" s="53"/>
      <c r="QIU12" s="53"/>
      <c r="QIV12" s="53"/>
      <c r="QIW12" s="53"/>
      <c r="QIX12" s="53"/>
      <c r="QIY12" s="53"/>
      <c r="QIZ12" s="53"/>
      <c r="QJA12" s="53"/>
      <c r="QJB12" s="53"/>
      <c r="QJC12" s="53"/>
      <c r="QJD12" s="53"/>
      <c r="QJE12" s="53"/>
      <c r="QJF12" s="53"/>
      <c r="QJG12" s="53"/>
      <c r="QJH12" s="53"/>
      <c r="QJI12" s="53"/>
      <c r="QJJ12" s="53"/>
      <c r="QJK12" s="53"/>
      <c r="QJL12" s="53"/>
      <c r="QJM12" s="53"/>
      <c r="QJN12" s="53"/>
      <c r="QJO12" s="53"/>
      <c r="QJP12" s="53"/>
      <c r="QJQ12" s="53"/>
      <c r="QJR12" s="53"/>
      <c r="QJS12" s="53"/>
      <c r="QJT12" s="53"/>
      <c r="QJU12" s="53"/>
      <c r="QJV12" s="53"/>
      <c r="QJW12" s="53"/>
      <c r="QJX12" s="53"/>
      <c r="QJY12" s="53"/>
      <c r="QJZ12" s="53"/>
      <c r="QKA12" s="53"/>
      <c r="QKB12" s="53"/>
      <c r="QKC12" s="53"/>
      <c r="QKD12" s="53"/>
      <c r="QKE12" s="53"/>
      <c r="QKF12" s="53"/>
      <c r="QKG12" s="53"/>
      <c r="QKH12" s="53"/>
      <c r="QKI12" s="53"/>
      <c r="QKJ12" s="53"/>
      <c r="QKK12" s="53"/>
      <c r="QKL12" s="53"/>
      <c r="QKM12" s="53"/>
      <c r="QKN12" s="53"/>
      <c r="QKO12" s="53"/>
      <c r="QKP12" s="53"/>
      <c r="QKQ12" s="53"/>
      <c r="QKR12" s="53"/>
      <c r="QKS12" s="53"/>
      <c r="QKT12" s="53"/>
      <c r="QKU12" s="53"/>
      <c r="QKV12" s="53"/>
      <c r="QKW12" s="53"/>
      <c r="QKX12" s="53"/>
      <c r="QKY12" s="53"/>
      <c r="QKZ12" s="53"/>
      <c r="QLA12" s="53"/>
      <c r="QLB12" s="53"/>
      <c r="QLC12" s="53"/>
      <c r="QLD12" s="53"/>
      <c r="QLE12" s="53"/>
      <c r="QLF12" s="53"/>
      <c r="QLG12" s="53"/>
      <c r="QLH12" s="53"/>
      <c r="QLI12" s="53"/>
      <c r="QLJ12" s="53"/>
      <c r="QLK12" s="53"/>
      <c r="QLL12" s="53"/>
      <c r="QLM12" s="53"/>
      <c r="QLN12" s="53"/>
      <c r="QLO12" s="53"/>
      <c r="QLP12" s="53"/>
      <c r="QLQ12" s="53"/>
      <c r="QLR12" s="53"/>
      <c r="QLS12" s="53"/>
      <c r="QLT12" s="53"/>
      <c r="QLU12" s="53"/>
      <c r="QLV12" s="53"/>
      <c r="QLW12" s="53"/>
      <c r="QLX12" s="53"/>
      <c r="QLY12" s="53"/>
      <c r="QLZ12" s="53"/>
      <c r="QMA12" s="53"/>
      <c r="QMB12" s="53"/>
      <c r="QMC12" s="53"/>
      <c r="QMD12" s="53"/>
      <c r="QME12" s="53"/>
      <c r="QMF12" s="53"/>
      <c r="QMG12" s="53"/>
      <c r="QMH12" s="53"/>
      <c r="QMI12" s="53"/>
      <c r="QMJ12" s="53"/>
      <c r="QMK12" s="53"/>
      <c r="QML12" s="53"/>
      <c r="QMM12" s="53"/>
      <c r="QMN12" s="53"/>
      <c r="QMO12" s="53"/>
      <c r="QMP12" s="53"/>
      <c r="QMQ12" s="53"/>
      <c r="QMR12" s="53"/>
      <c r="QMS12" s="53"/>
      <c r="QMT12" s="53"/>
      <c r="QMU12" s="53"/>
      <c r="QMV12" s="53"/>
      <c r="QMW12" s="53"/>
      <c r="QMX12" s="53"/>
      <c r="QMY12" s="53"/>
      <c r="QMZ12" s="53"/>
      <c r="QNA12" s="53"/>
      <c r="QNB12" s="53"/>
      <c r="QNC12" s="53"/>
      <c r="QND12" s="53"/>
      <c r="QNE12" s="53"/>
      <c r="QNF12" s="53"/>
      <c r="QNG12" s="53"/>
      <c r="QNH12" s="53"/>
      <c r="QNI12" s="53"/>
      <c r="QNJ12" s="53"/>
      <c r="QNK12" s="53"/>
      <c r="QNL12" s="53"/>
      <c r="QNM12" s="53"/>
      <c r="QNN12" s="53"/>
      <c r="QNO12" s="53"/>
      <c r="QNP12" s="53"/>
      <c r="QNQ12" s="53"/>
      <c r="QNR12" s="53"/>
      <c r="QNS12" s="53"/>
      <c r="QNT12" s="53"/>
      <c r="QNU12" s="53"/>
      <c r="QNV12" s="53"/>
      <c r="QNW12" s="53"/>
      <c r="QNX12" s="53"/>
      <c r="QNY12" s="53"/>
      <c r="QNZ12" s="53"/>
      <c r="QOA12" s="53"/>
      <c r="QOB12" s="53"/>
      <c r="QOC12" s="53"/>
      <c r="QOD12" s="53"/>
      <c r="QOE12" s="53"/>
      <c r="QOF12" s="53"/>
      <c r="QOG12" s="53"/>
      <c r="QOH12" s="53"/>
      <c r="QOI12" s="53"/>
      <c r="QOJ12" s="53"/>
      <c r="QOK12" s="53"/>
      <c r="QOL12" s="53"/>
      <c r="QOM12" s="53"/>
      <c r="QON12" s="53"/>
      <c r="QOO12" s="53"/>
      <c r="QOP12" s="53"/>
      <c r="QOQ12" s="53"/>
      <c r="QOR12" s="53"/>
      <c r="QOS12" s="53"/>
      <c r="QOT12" s="53"/>
      <c r="QOU12" s="53"/>
      <c r="QOV12" s="53"/>
      <c r="QOW12" s="53"/>
      <c r="QOX12" s="53"/>
      <c r="QOY12" s="53"/>
      <c r="QOZ12" s="53"/>
      <c r="QPA12" s="53"/>
      <c r="QPB12" s="53"/>
      <c r="QPC12" s="53"/>
      <c r="QPD12" s="53"/>
      <c r="QPE12" s="53"/>
      <c r="QPF12" s="53"/>
      <c r="QPG12" s="53"/>
      <c r="QPH12" s="53"/>
      <c r="QPI12" s="53"/>
      <c r="QPJ12" s="53"/>
      <c r="QPK12" s="53"/>
      <c r="QPL12" s="53"/>
      <c r="QPM12" s="53"/>
      <c r="QPN12" s="53"/>
      <c r="QPO12" s="53"/>
      <c r="QPP12" s="53"/>
      <c r="QPQ12" s="53"/>
      <c r="QPR12" s="53"/>
      <c r="QPS12" s="53"/>
      <c r="QPT12" s="53"/>
      <c r="QPU12" s="53"/>
      <c r="QPV12" s="53"/>
      <c r="QPW12" s="53"/>
      <c r="QPX12" s="53"/>
      <c r="QPY12" s="53"/>
      <c r="QPZ12" s="53"/>
      <c r="QQA12" s="53"/>
      <c r="QQB12" s="53"/>
      <c r="QQC12" s="53"/>
      <c r="QQD12" s="53"/>
      <c r="QQE12" s="53"/>
      <c r="QQF12" s="53"/>
      <c r="QQG12" s="53"/>
      <c r="QQH12" s="53"/>
      <c r="QQI12" s="53"/>
      <c r="QQJ12" s="53"/>
      <c r="QQK12" s="53"/>
      <c r="QQL12" s="53"/>
      <c r="QQM12" s="53"/>
      <c r="QQN12" s="53"/>
      <c r="QQO12" s="53"/>
      <c r="QQP12" s="53"/>
      <c r="QQQ12" s="53"/>
      <c r="QQR12" s="53"/>
      <c r="QQS12" s="53"/>
      <c r="QQT12" s="53"/>
      <c r="QQU12" s="53"/>
      <c r="QQV12" s="53"/>
      <c r="QQW12" s="53"/>
      <c r="QQX12" s="53"/>
      <c r="QQY12" s="53"/>
      <c r="QQZ12" s="53"/>
      <c r="QRA12" s="53"/>
      <c r="QRB12" s="53"/>
      <c r="QRC12" s="53"/>
      <c r="QRD12" s="53"/>
      <c r="QRE12" s="53"/>
      <c r="QRF12" s="53"/>
      <c r="QRG12" s="53"/>
      <c r="QRH12" s="53"/>
      <c r="QRI12" s="53"/>
      <c r="QRJ12" s="53"/>
      <c r="QRK12" s="53"/>
      <c r="QRL12" s="53"/>
      <c r="QRM12" s="53"/>
      <c r="QRN12" s="53"/>
      <c r="QRO12" s="53"/>
      <c r="QRP12" s="53"/>
      <c r="QRQ12" s="53"/>
      <c r="QRR12" s="53"/>
      <c r="QRS12" s="53"/>
      <c r="QRT12" s="53"/>
      <c r="QRU12" s="53"/>
      <c r="QRV12" s="53"/>
      <c r="QRW12" s="53"/>
      <c r="QRX12" s="53"/>
      <c r="QRY12" s="53"/>
      <c r="QRZ12" s="53"/>
      <c r="QSA12" s="53"/>
      <c r="QSB12" s="53"/>
      <c r="QSC12" s="53"/>
      <c r="QSD12" s="53"/>
      <c r="QSE12" s="53"/>
      <c r="QSF12" s="53"/>
      <c r="QSG12" s="53"/>
      <c r="QSH12" s="53"/>
      <c r="QSI12" s="53"/>
      <c r="QSJ12" s="53"/>
      <c r="QSK12" s="53"/>
      <c r="QSL12" s="53"/>
      <c r="QSM12" s="53"/>
      <c r="QSN12" s="53"/>
      <c r="QSO12" s="53"/>
      <c r="QSP12" s="53"/>
      <c r="QSQ12" s="53"/>
      <c r="QSR12" s="53"/>
      <c r="QSS12" s="53"/>
      <c r="QST12" s="53"/>
      <c r="QSU12" s="53"/>
      <c r="QSV12" s="53"/>
      <c r="QSW12" s="53"/>
      <c r="QSX12" s="53"/>
      <c r="QSY12" s="53"/>
      <c r="QSZ12" s="53"/>
      <c r="QTA12" s="53"/>
      <c r="QTB12" s="53"/>
      <c r="QTC12" s="53"/>
      <c r="QTD12" s="53"/>
      <c r="QTE12" s="53"/>
      <c r="QTF12" s="53"/>
      <c r="QTG12" s="53"/>
      <c r="QTH12" s="53"/>
      <c r="QTI12" s="53"/>
      <c r="QTJ12" s="53"/>
      <c r="QTK12" s="53"/>
      <c r="QTL12" s="53"/>
      <c r="QTM12" s="53"/>
      <c r="QTN12" s="53"/>
      <c r="QTO12" s="53"/>
      <c r="QTP12" s="53"/>
      <c r="QTQ12" s="53"/>
      <c r="QTR12" s="53"/>
      <c r="QTS12" s="53"/>
      <c r="QTT12" s="53"/>
      <c r="QTU12" s="53"/>
      <c r="QTV12" s="53"/>
      <c r="QTW12" s="53"/>
      <c r="QTX12" s="53"/>
      <c r="QTY12" s="53"/>
      <c r="QTZ12" s="53"/>
      <c r="QUA12" s="53"/>
      <c r="QUB12" s="53"/>
      <c r="QUC12" s="53"/>
      <c r="QUD12" s="53"/>
      <c r="QUE12" s="53"/>
      <c r="QUF12" s="53"/>
      <c r="QUG12" s="53"/>
      <c r="QUH12" s="53"/>
      <c r="QUI12" s="53"/>
      <c r="QUJ12" s="53"/>
      <c r="QUK12" s="53"/>
      <c r="QUL12" s="53"/>
      <c r="QUM12" s="53"/>
      <c r="QUN12" s="53"/>
      <c r="QUO12" s="53"/>
      <c r="QUP12" s="53"/>
      <c r="QUQ12" s="53"/>
      <c r="QUR12" s="53"/>
      <c r="QUS12" s="53"/>
      <c r="QUT12" s="53"/>
      <c r="QUU12" s="53"/>
      <c r="QUV12" s="53"/>
      <c r="QUW12" s="53"/>
      <c r="QUX12" s="53"/>
      <c r="QUY12" s="53"/>
      <c r="QUZ12" s="53"/>
      <c r="QVA12" s="53"/>
      <c r="QVB12" s="53"/>
      <c r="QVC12" s="53"/>
      <c r="QVD12" s="53"/>
      <c r="QVE12" s="53"/>
      <c r="QVF12" s="53"/>
      <c r="QVG12" s="53"/>
      <c r="QVH12" s="53"/>
      <c r="QVI12" s="53"/>
      <c r="QVJ12" s="53"/>
      <c r="QVK12" s="53"/>
      <c r="QVL12" s="53"/>
      <c r="QVM12" s="53"/>
      <c r="QVN12" s="53"/>
      <c r="QVO12" s="53"/>
      <c r="QVP12" s="53"/>
      <c r="QVQ12" s="53"/>
      <c r="QVR12" s="53"/>
      <c r="QVS12" s="53"/>
      <c r="QVT12" s="53"/>
      <c r="QVU12" s="53"/>
      <c r="QVV12" s="53"/>
      <c r="QVW12" s="53"/>
      <c r="QVX12" s="53"/>
      <c r="QVY12" s="53"/>
      <c r="QVZ12" s="53"/>
      <c r="QWA12" s="53"/>
      <c r="QWB12" s="53"/>
      <c r="QWC12" s="53"/>
      <c r="QWD12" s="53"/>
      <c r="QWE12" s="53"/>
      <c r="QWF12" s="53"/>
      <c r="QWG12" s="53"/>
      <c r="QWH12" s="53"/>
      <c r="QWI12" s="53"/>
      <c r="QWJ12" s="53"/>
      <c r="QWK12" s="53"/>
      <c r="QWL12" s="53"/>
      <c r="QWM12" s="53"/>
      <c r="QWN12" s="53"/>
      <c r="QWO12" s="53"/>
      <c r="QWP12" s="53"/>
      <c r="QWQ12" s="53"/>
      <c r="QWR12" s="53"/>
      <c r="QWS12" s="53"/>
      <c r="QWT12" s="53"/>
      <c r="QWU12" s="53"/>
      <c r="QWV12" s="53"/>
      <c r="QWW12" s="53"/>
      <c r="QWX12" s="53"/>
      <c r="QWY12" s="53"/>
      <c r="QWZ12" s="53"/>
      <c r="QXA12" s="53"/>
      <c r="QXB12" s="53"/>
      <c r="QXC12" s="53"/>
      <c r="QXD12" s="53"/>
      <c r="QXE12" s="53"/>
      <c r="QXF12" s="53"/>
      <c r="QXG12" s="53"/>
      <c r="QXH12" s="53"/>
      <c r="QXI12" s="53"/>
      <c r="QXJ12" s="53"/>
      <c r="QXK12" s="53"/>
      <c r="QXL12" s="53"/>
      <c r="QXM12" s="53"/>
      <c r="QXN12" s="53"/>
      <c r="QXO12" s="53"/>
      <c r="QXP12" s="53"/>
      <c r="QXQ12" s="53"/>
      <c r="QXR12" s="53"/>
      <c r="QXS12" s="53"/>
      <c r="QXT12" s="53"/>
      <c r="QXU12" s="53"/>
      <c r="QXV12" s="53"/>
      <c r="QXW12" s="53"/>
      <c r="QXX12" s="53"/>
      <c r="QXY12" s="53"/>
      <c r="QXZ12" s="53"/>
      <c r="QYA12" s="53"/>
      <c r="QYB12" s="53"/>
      <c r="QYC12" s="53"/>
      <c r="QYD12" s="53"/>
      <c r="QYE12" s="53"/>
      <c r="QYF12" s="53"/>
      <c r="QYG12" s="53"/>
      <c r="QYH12" s="53"/>
      <c r="QYI12" s="53"/>
      <c r="QYJ12" s="53"/>
      <c r="QYK12" s="53"/>
      <c r="QYL12" s="53"/>
      <c r="QYM12" s="53"/>
      <c r="QYN12" s="53"/>
      <c r="QYO12" s="53"/>
      <c r="QYP12" s="53"/>
      <c r="QYQ12" s="53"/>
      <c r="QYR12" s="53"/>
      <c r="QYS12" s="53"/>
      <c r="QYT12" s="53"/>
      <c r="QYU12" s="53"/>
      <c r="QYV12" s="53"/>
      <c r="QYW12" s="53"/>
      <c r="QYX12" s="53"/>
      <c r="QYY12" s="53"/>
      <c r="QYZ12" s="53"/>
      <c r="QZA12" s="53"/>
      <c r="QZB12" s="53"/>
      <c r="QZC12" s="53"/>
      <c r="QZD12" s="53"/>
      <c r="QZE12" s="53"/>
      <c r="QZF12" s="53"/>
      <c r="QZG12" s="53"/>
      <c r="QZH12" s="53"/>
      <c r="QZI12" s="53"/>
      <c r="QZJ12" s="53"/>
      <c r="QZK12" s="53"/>
      <c r="QZL12" s="53"/>
      <c r="QZM12" s="53"/>
      <c r="QZN12" s="53"/>
      <c r="QZO12" s="53"/>
      <c r="QZP12" s="53"/>
      <c r="QZQ12" s="53"/>
      <c r="QZR12" s="53"/>
      <c r="QZS12" s="53"/>
      <c r="QZT12" s="53"/>
      <c r="QZU12" s="53"/>
      <c r="QZV12" s="53"/>
      <c r="QZW12" s="53"/>
      <c r="QZX12" s="53"/>
      <c r="QZY12" s="53"/>
      <c r="QZZ12" s="53"/>
      <c r="RAA12" s="53"/>
      <c r="RAB12" s="53"/>
      <c r="RAC12" s="53"/>
      <c r="RAD12" s="53"/>
      <c r="RAE12" s="53"/>
      <c r="RAF12" s="53"/>
      <c r="RAG12" s="53"/>
      <c r="RAH12" s="53"/>
      <c r="RAI12" s="53"/>
      <c r="RAJ12" s="53"/>
      <c r="RAK12" s="53"/>
      <c r="RAL12" s="53"/>
      <c r="RAM12" s="53"/>
      <c r="RAN12" s="53"/>
      <c r="RAO12" s="53"/>
      <c r="RAP12" s="53"/>
      <c r="RAQ12" s="53"/>
      <c r="RAR12" s="53"/>
      <c r="RAS12" s="53"/>
      <c r="RAT12" s="53"/>
      <c r="RAU12" s="53"/>
      <c r="RAV12" s="53"/>
      <c r="RAW12" s="53"/>
      <c r="RAX12" s="53"/>
      <c r="RAY12" s="53"/>
      <c r="RAZ12" s="53"/>
      <c r="RBA12" s="53"/>
      <c r="RBB12" s="53"/>
      <c r="RBC12" s="53"/>
      <c r="RBD12" s="53"/>
      <c r="RBE12" s="53"/>
      <c r="RBF12" s="53"/>
      <c r="RBG12" s="53"/>
      <c r="RBH12" s="53"/>
      <c r="RBI12" s="53"/>
      <c r="RBJ12" s="53"/>
      <c r="RBK12" s="53"/>
      <c r="RBL12" s="53"/>
      <c r="RBM12" s="53"/>
      <c r="RBN12" s="53"/>
      <c r="RBO12" s="53"/>
      <c r="RBP12" s="53"/>
      <c r="RBQ12" s="53"/>
      <c r="RBR12" s="53"/>
      <c r="RBS12" s="53"/>
      <c r="RBT12" s="53"/>
      <c r="RBU12" s="53"/>
      <c r="RBV12" s="53"/>
      <c r="RBW12" s="53"/>
      <c r="RBX12" s="53"/>
      <c r="RBY12" s="53"/>
      <c r="RBZ12" s="53"/>
      <c r="RCA12" s="53"/>
      <c r="RCB12" s="53"/>
      <c r="RCC12" s="53"/>
      <c r="RCD12" s="53"/>
      <c r="RCE12" s="53"/>
      <c r="RCF12" s="53"/>
      <c r="RCG12" s="53"/>
      <c r="RCH12" s="53"/>
      <c r="RCI12" s="53"/>
      <c r="RCJ12" s="53"/>
      <c r="RCK12" s="53"/>
      <c r="RCL12" s="53"/>
      <c r="RCM12" s="53"/>
      <c r="RCN12" s="53"/>
      <c r="RCO12" s="53"/>
      <c r="RCP12" s="53"/>
      <c r="RCQ12" s="53"/>
      <c r="RCR12" s="53"/>
      <c r="RCS12" s="53"/>
      <c r="RCT12" s="53"/>
      <c r="RCU12" s="53"/>
      <c r="RCV12" s="53"/>
      <c r="RCW12" s="53"/>
      <c r="RCX12" s="53"/>
      <c r="RCY12" s="53"/>
      <c r="RCZ12" s="53"/>
      <c r="RDA12" s="53"/>
      <c r="RDB12" s="53"/>
      <c r="RDC12" s="53"/>
      <c r="RDD12" s="53"/>
      <c r="RDE12" s="53"/>
      <c r="RDF12" s="53"/>
      <c r="RDG12" s="53"/>
      <c r="RDH12" s="53"/>
      <c r="RDI12" s="53"/>
      <c r="RDJ12" s="53"/>
      <c r="RDK12" s="53"/>
      <c r="RDL12" s="53"/>
      <c r="RDM12" s="53"/>
      <c r="RDN12" s="53"/>
      <c r="RDO12" s="53"/>
      <c r="RDP12" s="53"/>
      <c r="RDQ12" s="53"/>
      <c r="RDR12" s="53"/>
      <c r="RDS12" s="53"/>
      <c r="RDT12" s="53"/>
      <c r="RDU12" s="53"/>
      <c r="RDV12" s="53"/>
      <c r="RDW12" s="53"/>
      <c r="RDX12" s="53"/>
      <c r="RDY12" s="53"/>
      <c r="RDZ12" s="53"/>
      <c r="REA12" s="53"/>
      <c r="REB12" s="53"/>
      <c r="REC12" s="53"/>
      <c r="RED12" s="53"/>
      <c r="REE12" s="53"/>
      <c r="REF12" s="53"/>
      <c r="REG12" s="53"/>
      <c r="REH12" s="53"/>
      <c r="REI12" s="53"/>
      <c r="REJ12" s="53"/>
      <c r="REK12" s="53"/>
      <c r="REL12" s="53"/>
      <c r="REM12" s="53"/>
      <c r="REN12" s="53"/>
      <c r="REO12" s="53"/>
      <c r="REP12" s="53"/>
      <c r="REQ12" s="53"/>
      <c r="RER12" s="53"/>
      <c r="RES12" s="53"/>
      <c r="RET12" s="53"/>
      <c r="REU12" s="53"/>
      <c r="REV12" s="53"/>
      <c r="REW12" s="53"/>
      <c r="REX12" s="53"/>
      <c r="REY12" s="53"/>
      <c r="REZ12" s="53"/>
      <c r="RFA12" s="53"/>
      <c r="RFB12" s="53"/>
      <c r="RFC12" s="53"/>
      <c r="RFD12" s="53"/>
      <c r="RFE12" s="53"/>
      <c r="RFF12" s="53"/>
      <c r="RFG12" s="53"/>
      <c r="RFH12" s="53"/>
      <c r="RFI12" s="53"/>
      <c r="RFJ12" s="53"/>
      <c r="RFK12" s="53"/>
      <c r="RFL12" s="53"/>
      <c r="RFM12" s="53"/>
      <c r="RFN12" s="53"/>
      <c r="RFO12" s="53"/>
      <c r="RFP12" s="53"/>
      <c r="RFQ12" s="53"/>
      <c r="RFR12" s="53"/>
      <c r="RFS12" s="53"/>
      <c r="RFT12" s="53"/>
      <c r="RFU12" s="53"/>
      <c r="RFV12" s="53"/>
      <c r="RFW12" s="53"/>
      <c r="RFX12" s="53"/>
      <c r="RFY12" s="53"/>
      <c r="RFZ12" s="53"/>
      <c r="RGA12" s="53"/>
      <c r="RGB12" s="53"/>
      <c r="RGC12" s="53"/>
      <c r="RGD12" s="53"/>
      <c r="RGE12" s="53"/>
      <c r="RGF12" s="53"/>
      <c r="RGG12" s="53"/>
      <c r="RGH12" s="53"/>
      <c r="RGI12" s="53"/>
      <c r="RGJ12" s="53"/>
      <c r="RGK12" s="53"/>
      <c r="RGL12" s="53"/>
      <c r="RGM12" s="53"/>
      <c r="RGN12" s="53"/>
      <c r="RGO12" s="53"/>
      <c r="RGP12" s="53"/>
      <c r="RGQ12" s="53"/>
      <c r="RGR12" s="53"/>
      <c r="RGS12" s="53"/>
      <c r="RGT12" s="53"/>
      <c r="RGU12" s="53"/>
      <c r="RGV12" s="53"/>
      <c r="RGW12" s="53"/>
      <c r="RGX12" s="53"/>
      <c r="RGY12" s="53"/>
      <c r="RGZ12" s="53"/>
      <c r="RHA12" s="53"/>
      <c r="RHB12" s="53"/>
      <c r="RHC12" s="53"/>
      <c r="RHD12" s="53"/>
      <c r="RHE12" s="53"/>
      <c r="RHF12" s="53"/>
      <c r="RHG12" s="53"/>
      <c r="RHH12" s="53"/>
      <c r="RHI12" s="53"/>
      <c r="RHJ12" s="53"/>
      <c r="RHK12" s="53"/>
      <c r="RHL12" s="53"/>
      <c r="RHM12" s="53"/>
      <c r="RHN12" s="53"/>
      <c r="RHO12" s="53"/>
      <c r="RHP12" s="53"/>
      <c r="RHQ12" s="53"/>
      <c r="RHR12" s="53"/>
      <c r="RHS12" s="53"/>
      <c r="RHT12" s="53"/>
      <c r="RHU12" s="53"/>
      <c r="RHV12" s="53"/>
      <c r="RHW12" s="53"/>
      <c r="RHX12" s="53"/>
      <c r="RHY12" s="53"/>
      <c r="RHZ12" s="53"/>
      <c r="RIA12" s="53"/>
      <c r="RIB12" s="53"/>
      <c r="RIC12" s="53"/>
      <c r="RID12" s="53"/>
      <c r="RIE12" s="53"/>
      <c r="RIF12" s="53"/>
      <c r="RIG12" s="53"/>
      <c r="RIH12" s="53"/>
      <c r="RII12" s="53"/>
      <c r="RIJ12" s="53"/>
      <c r="RIK12" s="53"/>
      <c r="RIL12" s="53"/>
      <c r="RIM12" s="53"/>
      <c r="RIN12" s="53"/>
      <c r="RIO12" s="53"/>
      <c r="RIP12" s="53"/>
      <c r="RIQ12" s="53"/>
      <c r="RIR12" s="53"/>
      <c r="RIS12" s="53"/>
      <c r="RIT12" s="53"/>
      <c r="RIU12" s="53"/>
      <c r="RIV12" s="53"/>
      <c r="RIW12" s="53"/>
      <c r="RIX12" s="53"/>
      <c r="RIY12" s="53"/>
      <c r="RIZ12" s="53"/>
      <c r="RJA12" s="53"/>
      <c r="RJB12" s="53"/>
      <c r="RJC12" s="53"/>
      <c r="RJD12" s="53"/>
      <c r="RJE12" s="53"/>
      <c r="RJF12" s="53"/>
      <c r="RJG12" s="53"/>
      <c r="RJH12" s="53"/>
      <c r="RJI12" s="53"/>
      <c r="RJJ12" s="53"/>
      <c r="RJK12" s="53"/>
      <c r="RJL12" s="53"/>
      <c r="RJM12" s="53"/>
      <c r="RJN12" s="53"/>
      <c r="RJO12" s="53"/>
      <c r="RJP12" s="53"/>
      <c r="RJQ12" s="53"/>
      <c r="RJR12" s="53"/>
      <c r="RJS12" s="53"/>
      <c r="RJT12" s="53"/>
      <c r="RJU12" s="53"/>
      <c r="RJV12" s="53"/>
      <c r="RJW12" s="53"/>
      <c r="RJX12" s="53"/>
      <c r="RJY12" s="53"/>
      <c r="RJZ12" s="53"/>
      <c r="RKA12" s="53"/>
      <c r="RKB12" s="53"/>
      <c r="RKC12" s="53"/>
      <c r="RKD12" s="53"/>
      <c r="RKE12" s="53"/>
      <c r="RKF12" s="53"/>
      <c r="RKG12" s="53"/>
      <c r="RKH12" s="53"/>
      <c r="RKI12" s="53"/>
      <c r="RKJ12" s="53"/>
      <c r="RKK12" s="53"/>
      <c r="RKL12" s="53"/>
      <c r="RKM12" s="53"/>
      <c r="RKN12" s="53"/>
      <c r="RKO12" s="53"/>
      <c r="RKP12" s="53"/>
      <c r="RKQ12" s="53"/>
      <c r="RKR12" s="53"/>
      <c r="RKS12" s="53"/>
      <c r="RKT12" s="53"/>
      <c r="RKU12" s="53"/>
      <c r="RKV12" s="53"/>
      <c r="RKW12" s="53"/>
      <c r="RKX12" s="53"/>
      <c r="RKY12" s="53"/>
      <c r="RKZ12" s="53"/>
      <c r="RLA12" s="53"/>
      <c r="RLB12" s="53"/>
      <c r="RLC12" s="53"/>
      <c r="RLD12" s="53"/>
      <c r="RLE12" s="53"/>
      <c r="RLF12" s="53"/>
      <c r="RLG12" s="53"/>
      <c r="RLH12" s="53"/>
      <c r="RLI12" s="53"/>
      <c r="RLJ12" s="53"/>
      <c r="RLK12" s="53"/>
      <c r="RLL12" s="53"/>
      <c r="RLM12" s="53"/>
      <c r="RLN12" s="53"/>
      <c r="RLO12" s="53"/>
      <c r="RLP12" s="53"/>
      <c r="RLQ12" s="53"/>
      <c r="RLR12" s="53"/>
      <c r="RLS12" s="53"/>
      <c r="RLT12" s="53"/>
      <c r="RLU12" s="53"/>
      <c r="RLV12" s="53"/>
      <c r="RLW12" s="53"/>
      <c r="RLX12" s="53"/>
      <c r="RLY12" s="53"/>
      <c r="RLZ12" s="53"/>
      <c r="RMA12" s="53"/>
      <c r="RMB12" s="53"/>
      <c r="RMC12" s="53"/>
      <c r="RMD12" s="53"/>
      <c r="RME12" s="53"/>
      <c r="RMF12" s="53"/>
      <c r="RMG12" s="53"/>
      <c r="RMH12" s="53"/>
      <c r="RMI12" s="53"/>
      <c r="RMJ12" s="53"/>
      <c r="RMK12" s="53"/>
      <c r="RML12" s="53"/>
      <c r="RMM12" s="53"/>
      <c r="RMN12" s="53"/>
      <c r="RMO12" s="53"/>
      <c r="RMP12" s="53"/>
      <c r="RMQ12" s="53"/>
      <c r="RMR12" s="53"/>
      <c r="RMS12" s="53"/>
      <c r="RMT12" s="53"/>
      <c r="RMU12" s="53"/>
      <c r="RMV12" s="53"/>
      <c r="RMW12" s="53"/>
      <c r="RMX12" s="53"/>
      <c r="RMY12" s="53"/>
      <c r="RMZ12" s="53"/>
      <c r="RNA12" s="53"/>
      <c r="RNB12" s="53"/>
      <c r="RNC12" s="53"/>
      <c r="RND12" s="53"/>
      <c r="RNE12" s="53"/>
      <c r="RNF12" s="53"/>
      <c r="RNG12" s="53"/>
      <c r="RNH12" s="53"/>
      <c r="RNI12" s="53"/>
      <c r="RNJ12" s="53"/>
      <c r="RNK12" s="53"/>
      <c r="RNL12" s="53"/>
      <c r="RNM12" s="53"/>
      <c r="RNN12" s="53"/>
      <c r="RNO12" s="53"/>
      <c r="RNP12" s="53"/>
      <c r="RNQ12" s="53"/>
      <c r="RNR12" s="53"/>
      <c r="RNS12" s="53"/>
      <c r="RNT12" s="53"/>
      <c r="RNU12" s="53"/>
      <c r="RNV12" s="53"/>
      <c r="RNW12" s="53"/>
      <c r="RNX12" s="53"/>
      <c r="RNY12" s="53"/>
      <c r="RNZ12" s="53"/>
      <c r="ROA12" s="53"/>
      <c r="ROB12" s="53"/>
      <c r="ROC12" s="53"/>
      <c r="ROD12" s="53"/>
      <c r="ROE12" s="53"/>
      <c r="ROF12" s="53"/>
      <c r="ROG12" s="53"/>
      <c r="ROH12" s="53"/>
      <c r="ROI12" s="53"/>
      <c r="ROJ12" s="53"/>
      <c r="ROK12" s="53"/>
      <c r="ROL12" s="53"/>
      <c r="ROM12" s="53"/>
      <c r="RON12" s="53"/>
      <c r="ROO12" s="53"/>
      <c r="ROP12" s="53"/>
      <c r="ROQ12" s="53"/>
      <c r="ROR12" s="53"/>
      <c r="ROS12" s="53"/>
      <c r="ROT12" s="53"/>
      <c r="ROU12" s="53"/>
      <c r="ROV12" s="53"/>
      <c r="ROW12" s="53"/>
      <c r="ROX12" s="53"/>
      <c r="ROY12" s="53"/>
      <c r="ROZ12" s="53"/>
      <c r="RPA12" s="53"/>
      <c r="RPB12" s="53"/>
      <c r="RPC12" s="53"/>
      <c r="RPD12" s="53"/>
      <c r="RPE12" s="53"/>
      <c r="RPF12" s="53"/>
      <c r="RPG12" s="53"/>
      <c r="RPH12" s="53"/>
      <c r="RPI12" s="53"/>
      <c r="RPJ12" s="53"/>
      <c r="RPK12" s="53"/>
      <c r="RPL12" s="53"/>
      <c r="RPM12" s="53"/>
      <c r="RPN12" s="53"/>
      <c r="RPO12" s="53"/>
      <c r="RPP12" s="53"/>
      <c r="RPQ12" s="53"/>
      <c r="RPR12" s="53"/>
      <c r="RPS12" s="53"/>
      <c r="RPT12" s="53"/>
      <c r="RPU12" s="53"/>
      <c r="RPV12" s="53"/>
      <c r="RPW12" s="53"/>
      <c r="RPX12" s="53"/>
      <c r="RPY12" s="53"/>
      <c r="RPZ12" s="53"/>
      <c r="RQA12" s="53"/>
      <c r="RQB12" s="53"/>
      <c r="RQC12" s="53"/>
      <c r="RQD12" s="53"/>
      <c r="RQE12" s="53"/>
      <c r="RQF12" s="53"/>
      <c r="RQG12" s="53"/>
      <c r="RQH12" s="53"/>
      <c r="RQI12" s="53"/>
      <c r="RQJ12" s="53"/>
      <c r="RQK12" s="53"/>
      <c r="RQL12" s="53"/>
      <c r="RQM12" s="53"/>
      <c r="RQN12" s="53"/>
      <c r="RQO12" s="53"/>
      <c r="RQP12" s="53"/>
      <c r="RQQ12" s="53"/>
      <c r="RQR12" s="53"/>
      <c r="RQS12" s="53"/>
      <c r="RQT12" s="53"/>
      <c r="RQU12" s="53"/>
      <c r="RQV12" s="53"/>
      <c r="RQW12" s="53"/>
      <c r="RQX12" s="53"/>
      <c r="RQY12" s="53"/>
      <c r="RQZ12" s="53"/>
      <c r="RRA12" s="53"/>
      <c r="RRB12" s="53"/>
      <c r="RRC12" s="53"/>
      <c r="RRD12" s="53"/>
      <c r="RRE12" s="53"/>
      <c r="RRF12" s="53"/>
      <c r="RRG12" s="53"/>
      <c r="RRH12" s="53"/>
      <c r="RRI12" s="53"/>
      <c r="RRJ12" s="53"/>
      <c r="RRK12" s="53"/>
      <c r="RRL12" s="53"/>
      <c r="RRM12" s="53"/>
      <c r="RRN12" s="53"/>
      <c r="RRO12" s="53"/>
      <c r="RRP12" s="53"/>
      <c r="RRQ12" s="53"/>
      <c r="RRR12" s="53"/>
      <c r="RRS12" s="53"/>
      <c r="RRT12" s="53"/>
      <c r="RRU12" s="53"/>
      <c r="RRV12" s="53"/>
      <c r="RRW12" s="53"/>
      <c r="RRX12" s="53"/>
      <c r="RRY12" s="53"/>
      <c r="RRZ12" s="53"/>
      <c r="RSA12" s="53"/>
      <c r="RSB12" s="53"/>
      <c r="RSC12" s="53"/>
      <c r="RSD12" s="53"/>
      <c r="RSE12" s="53"/>
      <c r="RSF12" s="53"/>
      <c r="RSG12" s="53"/>
      <c r="RSH12" s="53"/>
      <c r="RSI12" s="53"/>
      <c r="RSJ12" s="53"/>
      <c r="RSK12" s="53"/>
      <c r="RSL12" s="53"/>
      <c r="RSM12" s="53"/>
      <c r="RSN12" s="53"/>
      <c r="RSO12" s="53"/>
      <c r="RSP12" s="53"/>
      <c r="RSQ12" s="53"/>
      <c r="RSR12" s="53"/>
      <c r="RSS12" s="53"/>
      <c r="RST12" s="53"/>
      <c r="RSU12" s="53"/>
      <c r="RSV12" s="53"/>
      <c r="RSW12" s="53"/>
      <c r="RSX12" s="53"/>
      <c r="RSY12" s="53"/>
      <c r="RSZ12" s="53"/>
      <c r="RTA12" s="53"/>
      <c r="RTB12" s="53"/>
      <c r="RTC12" s="53"/>
      <c r="RTD12" s="53"/>
      <c r="RTE12" s="53"/>
      <c r="RTF12" s="53"/>
      <c r="RTG12" s="53"/>
      <c r="RTH12" s="53"/>
      <c r="RTI12" s="53"/>
      <c r="RTJ12" s="53"/>
      <c r="RTK12" s="53"/>
      <c r="RTL12" s="53"/>
      <c r="RTM12" s="53"/>
      <c r="RTN12" s="53"/>
      <c r="RTO12" s="53"/>
      <c r="RTP12" s="53"/>
      <c r="RTQ12" s="53"/>
      <c r="RTR12" s="53"/>
      <c r="RTS12" s="53"/>
      <c r="RTT12" s="53"/>
      <c r="RTU12" s="53"/>
      <c r="RTV12" s="53"/>
      <c r="RTW12" s="53"/>
      <c r="RTX12" s="53"/>
      <c r="RTY12" s="53"/>
      <c r="RTZ12" s="53"/>
      <c r="RUA12" s="53"/>
      <c r="RUB12" s="53"/>
      <c r="RUC12" s="53"/>
      <c r="RUD12" s="53"/>
      <c r="RUE12" s="53"/>
      <c r="RUF12" s="53"/>
      <c r="RUG12" s="53"/>
      <c r="RUH12" s="53"/>
      <c r="RUI12" s="53"/>
      <c r="RUJ12" s="53"/>
      <c r="RUK12" s="53"/>
      <c r="RUL12" s="53"/>
      <c r="RUM12" s="53"/>
      <c r="RUN12" s="53"/>
      <c r="RUO12" s="53"/>
      <c r="RUP12" s="53"/>
      <c r="RUQ12" s="53"/>
      <c r="RUR12" s="53"/>
      <c r="RUS12" s="53"/>
      <c r="RUT12" s="53"/>
      <c r="RUU12" s="53"/>
      <c r="RUV12" s="53"/>
      <c r="RUW12" s="53"/>
      <c r="RUX12" s="53"/>
      <c r="RUY12" s="53"/>
      <c r="RUZ12" s="53"/>
      <c r="RVA12" s="53"/>
      <c r="RVB12" s="53"/>
      <c r="RVC12" s="53"/>
      <c r="RVD12" s="53"/>
      <c r="RVE12" s="53"/>
      <c r="RVF12" s="53"/>
      <c r="RVG12" s="53"/>
      <c r="RVH12" s="53"/>
      <c r="RVI12" s="53"/>
      <c r="RVJ12" s="53"/>
      <c r="RVK12" s="53"/>
      <c r="RVL12" s="53"/>
      <c r="RVM12" s="53"/>
      <c r="RVN12" s="53"/>
      <c r="RVO12" s="53"/>
      <c r="RVP12" s="53"/>
      <c r="RVQ12" s="53"/>
      <c r="RVR12" s="53"/>
      <c r="RVS12" s="53"/>
      <c r="RVT12" s="53"/>
      <c r="RVU12" s="53"/>
      <c r="RVV12" s="53"/>
      <c r="RVW12" s="53"/>
      <c r="RVX12" s="53"/>
      <c r="RVY12" s="53"/>
      <c r="RVZ12" s="53"/>
      <c r="RWA12" s="53"/>
      <c r="RWB12" s="53"/>
      <c r="RWC12" s="53"/>
      <c r="RWD12" s="53"/>
      <c r="RWE12" s="53"/>
      <c r="RWF12" s="53"/>
      <c r="RWG12" s="53"/>
      <c r="RWH12" s="53"/>
      <c r="RWI12" s="53"/>
      <c r="RWJ12" s="53"/>
      <c r="RWK12" s="53"/>
      <c r="RWL12" s="53"/>
      <c r="RWM12" s="53"/>
      <c r="RWN12" s="53"/>
      <c r="RWO12" s="53"/>
      <c r="RWP12" s="53"/>
      <c r="RWQ12" s="53"/>
      <c r="RWR12" s="53"/>
      <c r="RWS12" s="53"/>
      <c r="RWT12" s="53"/>
      <c r="RWU12" s="53"/>
      <c r="RWV12" s="53"/>
      <c r="RWW12" s="53"/>
      <c r="RWX12" s="53"/>
      <c r="RWY12" s="53"/>
      <c r="RWZ12" s="53"/>
      <c r="RXA12" s="53"/>
      <c r="RXB12" s="53"/>
      <c r="RXC12" s="53"/>
      <c r="RXD12" s="53"/>
      <c r="RXE12" s="53"/>
      <c r="RXF12" s="53"/>
      <c r="RXG12" s="53"/>
      <c r="RXH12" s="53"/>
      <c r="RXI12" s="53"/>
      <c r="RXJ12" s="53"/>
      <c r="RXK12" s="53"/>
      <c r="RXL12" s="53"/>
      <c r="RXM12" s="53"/>
      <c r="RXN12" s="53"/>
      <c r="RXO12" s="53"/>
      <c r="RXP12" s="53"/>
      <c r="RXQ12" s="53"/>
      <c r="RXR12" s="53"/>
      <c r="RXS12" s="53"/>
      <c r="RXT12" s="53"/>
      <c r="RXU12" s="53"/>
      <c r="RXV12" s="53"/>
      <c r="RXW12" s="53"/>
      <c r="RXX12" s="53"/>
      <c r="RXY12" s="53"/>
      <c r="RXZ12" s="53"/>
      <c r="RYA12" s="53"/>
      <c r="RYB12" s="53"/>
      <c r="RYC12" s="53"/>
      <c r="RYD12" s="53"/>
      <c r="RYE12" s="53"/>
      <c r="RYF12" s="53"/>
      <c r="RYG12" s="53"/>
      <c r="RYH12" s="53"/>
      <c r="RYI12" s="53"/>
      <c r="RYJ12" s="53"/>
      <c r="RYK12" s="53"/>
      <c r="RYL12" s="53"/>
      <c r="RYM12" s="53"/>
      <c r="RYN12" s="53"/>
      <c r="RYO12" s="53"/>
      <c r="RYP12" s="53"/>
      <c r="RYQ12" s="53"/>
      <c r="RYR12" s="53"/>
      <c r="RYS12" s="53"/>
      <c r="RYT12" s="53"/>
      <c r="RYU12" s="53"/>
      <c r="RYV12" s="53"/>
      <c r="RYW12" s="53"/>
      <c r="RYX12" s="53"/>
      <c r="RYY12" s="53"/>
      <c r="RYZ12" s="53"/>
      <c r="RZA12" s="53"/>
      <c r="RZB12" s="53"/>
      <c r="RZC12" s="53"/>
      <c r="RZD12" s="53"/>
      <c r="RZE12" s="53"/>
      <c r="RZF12" s="53"/>
      <c r="RZG12" s="53"/>
      <c r="RZH12" s="53"/>
      <c r="RZI12" s="53"/>
      <c r="RZJ12" s="53"/>
      <c r="RZK12" s="53"/>
      <c r="RZL12" s="53"/>
      <c r="RZM12" s="53"/>
      <c r="RZN12" s="53"/>
      <c r="RZO12" s="53"/>
      <c r="RZP12" s="53"/>
      <c r="RZQ12" s="53"/>
      <c r="RZR12" s="53"/>
      <c r="RZS12" s="53"/>
      <c r="RZT12" s="53"/>
      <c r="RZU12" s="53"/>
      <c r="RZV12" s="53"/>
      <c r="RZW12" s="53"/>
      <c r="RZX12" s="53"/>
      <c r="RZY12" s="53"/>
      <c r="RZZ12" s="53"/>
      <c r="SAA12" s="53"/>
      <c r="SAB12" s="53"/>
      <c r="SAC12" s="53"/>
      <c r="SAD12" s="53"/>
      <c r="SAE12" s="53"/>
      <c r="SAF12" s="53"/>
      <c r="SAG12" s="53"/>
      <c r="SAH12" s="53"/>
      <c r="SAI12" s="53"/>
      <c r="SAJ12" s="53"/>
      <c r="SAK12" s="53"/>
      <c r="SAL12" s="53"/>
      <c r="SAM12" s="53"/>
      <c r="SAN12" s="53"/>
      <c r="SAO12" s="53"/>
      <c r="SAP12" s="53"/>
      <c r="SAQ12" s="53"/>
      <c r="SAR12" s="53"/>
      <c r="SAS12" s="53"/>
      <c r="SAT12" s="53"/>
      <c r="SAU12" s="53"/>
      <c r="SAV12" s="53"/>
      <c r="SAW12" s="53"/>
      <c r="SAX12" s="53"/>
      <c r="SAY12" s="53"/>
      <c r="SAZ12" s="53"/>
      <c r="SBA12" s="53"/>
      <c r="SBB12" s="53"/>
      <c r="SBC12" s="53"/>
      <c r="SBD12" s="53"/>
      <c r="SBE12" s="53"/>
      <c r="SBF12" s="53"/>
      <c r="SBG12" s="53"/>
      <c r="SBH12" s="53"/>
      <c r="SBI12" s="53"/>
      <c r="SBJ12" s="53"/>
      <c r="SBK12" s="53"/>
      <c r="SBL12" s="53"/>
      <c r="SBM12" s="53"/>
      <c r="SBN12" s="53"/>
      <c r="SBO12" s="53"/>
      <c r="SBP12" s="53"/>
      <c r="SBQ12" s="53"/>
      <c r="SBR12" s="53"/>
      <c r="SBS12" s="53"/>
      <c r="SBT12" s="53"/>
      <c r="SBU12" s="53"/>
      <c r="SBV12" s="53"/>
      <c r="SBW12" s="53"/>
      <c r="SBX12" s="53"/>
      <c r="SBY12" s="53"/>
      <c r="SBZ12" s="53"/>
      <c r="SCA12" s="53"/>
      <c r="SCB12" s="53"/>
      <c r="SCC12" s="53"/>
      <c r="SCD12" s="53"/>
      <c r="SCE12" s="53"/>
      <c r="SCF12" s="53"/>
      <c r="SCG12" s="53"/>
      <c r="SCH12" s="53"/>
      <c r="SCI12" s="53"/>
      <c r="SCJ12" s="53"/>
      <c r="SCK12" s="53"/>
      <c r="SCL12" s="53"/>
      <c r="SCM12" s="53"/>
      <c r="SCN12" s="53"/>
      <c r="SCO12" s="53"/>
      <c r="SCP12" s="53"/>
      <c r="SCQ12" s="53"/>
      <c r="SCR12" s="53"/>
      <c r="SCS12" s="53"/>
      <c r="SCT12" s="53"/>
      <c r="SCU12" s="53"/>
      <c r="SCV12" s="53"/>
      <c r="SCW12" s="53"/>
      <c r="SCX12" s="53"/>
      <c r="SCY12" s="53"/>
      <c r="SCZ12" s="53"/>
      <c r="SDA12" s="53"/>
      <c r="SDB12" s="53"/>
      <c r="SDC12" s="53"/>
      <c r="SDD12" s="53"/>
      <c r="SDE12" s="53"/>
      <c r="SDF12" s="53"/>
      <c r="SDG12" s="53"/>
      <c r="SDH12" s="53"/>
      <c r="SDI12" s="53"/>
      <c r="SDJ12" s="53"/>
      <c r="SDK12" s="53"/>
      <c r="SDL12" s="53"/>
      <c r="SDM12" s="53"/>
      <c r="SDN12" s="53"/>
      <c r="SDO12" s="53"/>
      <c r="SDP12" s="53"/>
      <c r="SDQ12" s="53"/>
      <c r="SDR12" s="53"/>
      <c r="SDS12" s="53"/>
      <c r="SDT12" s="53"/>
      <c r="SDU12" s="53"/>
      <c r="SDV12" s="53"/>
      <c r="SDW12" s="53"/>
      <c r="SDX12" s="53"/>
      <c r="SDY12" s="53"/>
      <c r="SDZ12" s="53"/>
      <c r="SEA12" s="53"/>
      <c r="SEB12" s="53"/>
      <c r="SEC12" s="53"/>
      <c r="SED12" s="53"/>
      <c r="SEE12" s="53"/>
      <c r="SEF12" s="53"/>
      <c r="SEG12" s="53"/>
      <c r="SEH12" s="53"/>
      <c r="SEI12" s="53"/>
      <c r="SEJ12" s="53"/>
      <c r="SEK12" s="53"/>
      <c r="SEL12" s="53"/>
      <c r="SEM12" s="53"/>
      <c r="SEN12" s="53"/>
      <c r="SEO12" s="53"/>
      <c r="SEP12" s="53"/>
      <c r="SEQ12" s="53"/>
      <c r="SER12" s="53"/>
      <c r="SES12" s="53"/>
      <c r="SET12" s="53"/>
      <c r="SEU12" s="53"/>
      <c r="SEV12" s="53"/>
      <c r="SEW12" s="53"/>
      <c r="SEX12" s="53"/>
      <c r="SEY12" s="53"/>
      <c r="SEZ12" s="53"/>
      <c r="SFA12" s="53"/>
      <c r="SFB12" s="53"/>
      <c r="SFC12" s="53"/>
      <c r="SFD12" s="53"/>
      <c r="SFE12" s="53"/>
      <c r="SFF12" s="53"/>
      <c r="SFG12" s="53"/>
      <c r="SFH12" s="53"/>
      <c r="SFI12" s="53"/>
      <c r="SFJ12" s="53"/>
      <c r="SFK12" s="53"/>
      <c r="SFL12" s="53"/>
      <c r="SFM12" s="53"/>
      <c r="SFN12" s="53"/>
      <c r="SFO12" s="53"/>
      <c r="SFP12" s="53"/>
      <c r="SFQ12" s="53"/>
      <c r="SFR12" s="53"/>
      <c r="SFS12" s="53"/>
      <c r="SFT12" s="53"/>
      <c r="SFU12" s="53"/>
      <c r="SFV12" s="53"/>
      <c r="SFW12" s="53"/>
      <c r="SFX12" s="53"/>
      <c r="SFY12" s="53"/>
      <c r="SFZ12" s="53"/>
      <c r="SGA12" s="53"/>
      <c r="SGB12" s="53"/>
      <c r="SGC12" s="53"/>
      <c r="SGD12" s="53"/>
      <c r="SGE12" s="53"/>
      <c r="SGF12" s="53"/>
      <c r="SGG12" s="53"/>
      <c r="SGH12" s="53"/>
      <c r="SGI12" s="53"/>
      <c r="SGJ12" s="53"/>
      <c r="SGK12" s="53"/>
      <c r="SGL12" s="53"/>
      <c r="SGM12" s="53"/>
      <c r="SGN12" s="53"/>
      <c r="SGO12" s="53"/>
      <c r="SGP12" s="53"/>
      <c r="SGQ12" s="53"/>
      <c r="SGR12" s="53"/>
      <c r="SGS12" s="53"/>
      <c r="SGT12" s="53"/>
      <c r="SGU12" s="53"/>
      <c r="SGV12" s="53"/>
      <c r="SGW12" s="53"/>
      <c r="SGX12" s="53"/>
      <c r="SGY12" s="53"/>
      <c r="SGZ12" s="53"/>
      <c r="SHA12" s="53"/>
      <c r="SHB12" s="53"/>
      <c r="SHC12" s="53"/>
      <c r="SHD12" s="53"/>
      <c r="SHE12" s="53"/>
      <c r="SHF12" s="53"/>
      <c r="SHG12" s="53"/>
      <c r="SHH12" s="53"/>
      <c r="SHI12" s="53"/>
      <c r="SHJ12" s="53"/>
      <c r="SHK12" s="53"/>
      <c r="SHL12" s="53"/>
      <c r="SHM12" s="53"/>
      <c r="SHN12" s="53"/>
      <c r="SHO12" s="53"/>
      <c r="SHP12" s="53"/>
      <c r="SHQ12" s="53"/>
      <c r="SHR12" s="53"/>
      <c r="SHS12" s="53"/>
      <c r="SHT12" s="53"/>
      <c r="SHU12" s="53"/>
      <c r="SHV12" s="53"/>
      <c r="SHW12" s="53"/>
      <c r="SHX12" s="53"/>
      <c r="SHY12" s="53"/>
      <c r="SHZ12" s="53"/>
      <c r="SIA12" s="53"/>
      <c r="SIB12" s="53"/>
      <c r="SIC12" s="53"/>
      <c r="SID12" s="53"/>
      <c r="SIE12" s="53"/>
      <c r="SIF12" s="53"/>
      <c r="SIG12" s="53"/>
      <c r="SIH12" s="53"/>
      <c r="SII12" s="53"/>
      <c r="SIJ12" s="53"/>
      <c r="SIK12" s="53"/>
      <c r="SIL12" s="53"/>
      <c r="SIM12" s="53"/>
      <c r="SIN12" s="53"/>
      <c r="SIO12" s="53"/>
      <c r="SIP12" s="53"/>
      <c r="SIQ12" s="53"/>
      <c r="SIR12" s="53"/>
      <c r="SIS12" s="53"/>
      <c r="SIT12" s="53"/>
      <c r="SIU12" s="53"/>
      <c r="SIV12" s="53"/>
      <c r="SIW12" s="53"/>
      <c r="SIX12" s="53"/>
      <c r="SIY12" s="53"/>
      <c r="SIZ12" s="53"/>
      <c r="SJA12" s="53"/>
      <c r="SJB12" s="53"/>
      <c r="SJC12" s="53"/>
      <c r="SJD12" s="53"/>
      <c r="SJE12" s="53"/>
      <c r="SJF12" s="53"/>
      <c r="SJG12" s="53"/>
      <c r="SJH12" s="53"/>
      <c r="SJI12" s="53"/>
      <c r="SJJ12" s="53"/>
      <c r="SJK12" s="53"/>
      <c r="SJL12" s="53"/>
      <c r="SJM12" s="53"/>
      <c r="SJN12" s="53"/>
      <c r="SJO12" s="53"/>
      <c r="SJP12" s="53"/>
      <c r="SJQ12" s="53"/>
      <c r="SJR12" s="53"/>
      <c r="SJS12" s="53"/>
      <c r="SJT12" s="53"/>
      <c r="SJU12" s="53"/>
      <c r="SJV12" s="53"/>
      <c r="SJW12" s="53"/>
      <c r="SJX12" s="53"/>
      <c r="SJY12" s="53"/>
      <c r="SJZ12" s="53"/>
      <c r="SKA12" s="53"/>
      <c r="SKB12" s="53"/>
      <c r="SKC12" s="53"/>
      <c r="SKD12" s="53"/>
      <c r="SKE12" s="53"/>
      <c r="SKF12" s="53"/>
      <c r="SKG12" s="53"/>
      <c r="SKH12" s="53"/>
      <c r="SKI12" s="53"/>
      <c r="SKJ12" s="53"/>
      <c r="SKK12" s="53"/>
      <c r="SKL12" s="53"/>
      <c r="SKM12" s="53"/>
      <c r="SKN12" s="53"/>
      <c r="SKO12" s="53"/>
      <c r="SKP12" s="53"/>
      <c r="SKQ12" s="53"/>
      <c r="SKR12" s="53"/>
      <c r="SKS12" s="53"/>
      <c r="SKT12" s="53"/>
      <c r="SKU12" s="53"/>
      <c r="SKV12" s="53"/>
      <c r="SKW12" s="53"/>
      <c r="SKX12" s="53"/>
      <c r="SKY12" s="53"/>
      <c r="SKZ12" s="53"/>
      <c r="SLA12" s="53"/>
      <c r="SLB12" s="53"/>
      <c r="SLC12" s="53"/>
      <c r="SLD12" s="53"/>
      <c r="SLE12" s="53"/>
      <c r="SLF12" s="53"/>
      <c r="SLG12" s="53"/>
      <c r="SLH12" s="53"/>
      <c r="SLI12" s="53"/>
      <c r="SLJ12" s="53"/>
      <c r="SLK12" s="53"/>
      <c r="SLL12" s="53"/>
      <c r="SLM12" s="53"/>
      <c r="SLN12" s="53"/>
      <c r="SLO12" s="53"/>
      <c r="SLP12" s="53"/>
      <c r="SLQ12" s="53"/>
      <c r="SLR12" s="53"/>
      <c r="SLS12" s="53"/>
      <c r="SLT12" s="53"/>
      <c r="SLU12" s="53"/>
      <c r="SLV12" s="53"/>
      <c r="SLW12" s="53"/>
      <c r="SLX12" s="53"/>
      <c r="SLY12" s="53"/>
      <c r="SLZ12" s="53"/>
      <c r="SMA12" s="53"/>
      <c r="SMB12" s="53"/>
      <c r="SMC12" s="53"/>
      <c r="SMD12" s="53"/>
      <c r="SME12" s="53"/>
      <c r="SMF12" s="53"/>
      <c r="SMG12" s="53"/>
      <c r="SMH12" s="53"/>
      <c r="SMI12" s="53"/>
      <c r="SMJ12" s="53"/>
      <c r="SMK12" s="53"/>
      <c r="SML12" s="53"/>
      <c r="SMM12" s="53"/>
      <c r="SMN12" s="53"/>
      <c r="SMO12" s="53"/>
      <c r="SMP12" s="53"/>
      <c r="SMQ12" s="53"/>
      <c r="SMR12" s="53"/>
      <c r="SMS12" s="53"/>
      <c r="SMT12" s="53"/>
      <c r="SMU12" s="53"/>
      <c r="SMV12" s="53"/>
      <c r="SMW12" s="53"/>
      <c r="SMX12" s="53"/>
      <c r="SMY12" s="53"/>
      <c r="SMZ12" s="53"/>
      <c r="SNA12" s="53"/>
      <c r="SNB12" s="53"/>
      <c r="SNC12" s="53"/>
      <c r="SND12" s="53"/>
      <c r="SNE12" s="53"/>
      <c r="SNF12" s="53"/>
      <c r="SNG12" s="53"/>
      <c r="SNH12" s="53"/>
      <c r="SNI12" s="53"/>
      <c r="SNJ12" s="53"/>
      <c r="SNK12" s="53"/>
      <c r="SNL12" s="53"/>
      <c r="SNM12" s="53"/>
      <c r="SNN12" s="53"/>
      <c r="SNO12" s="53"/>
      <c r="SNP12" s="53"/>
      <c r="SNQ12" s="53"/>
      <c r="SNR12" s="53"/>
      <c r="SNS12" s="53"/>
      <c r="SNT12" s="53"/>
      <c r="SNU12" s="53"/>
      <c r="SNV12" s="53"/>
      <c r="SNW12" s="53"/>
      <c r="SNX12" s="53"/>
      <c r="SNY12" s="53"/>
      <c r="SNZ12" s="53"/>
      <c r="SOA12" s="53"/>
      <c r="SOB12" s="53"/>
      <c r="SOC12" s="53"/>
      <c r="SOD12" s="53"/>
      <c r="SOE12" s="53"/>
      <c r="SOF12" s="53"/>
      <c r="SOG12" s="53"/>
      <c r="SOH12" s="53"/>
      <c r="SOI12" s="53"/>
      <c r="SOJ12" s="53"/>
      <c r="SOK12" s="53"/>
      <c r="SOL12" s="53"/>
      <c r="SOM12" s="53"/>
      <c r="SON12" s="53"/>
      <c r="SOO12" s="53"/>
      <c r="SOP12" s="53"/>
      <c r="SOQ12" s="53"/>
      <c r="SOR12" s="53"/>
      <c r="SOS12" s="53"/>
      <c r="SOT12" s="53"/>
      <c r="SOU12" s="53"/>
      <c r="SOV12" s="53"/>
      <c r="SOW12" s="53"/>
      <c r="SOX12" s="53"/>
      <c r="SOY12" s="53"/>
      <c r="SOZ12" s="53"/>
      <c r="SPA12" s="53"/>
      <c r="SPB12" s="53"/>
      <c r="SPC12" s="53"/>
      <c r="SPD12" s="53"/>
      <c r="SPE12" s="53"/>
      <c r="SPF12" s="53"/>
      <c r="SPG12" s="53"/>
      <c r="SPH12" s="53"/>
      <c r="SPI12" s="53"/>
      <c r="SPJ12" s="53"/>
      <c r="SPK12" s="53"/>
      <c r="SPL12" s="53"/>
      <c r="SPM12" s="53"/>
      <c r="SPN12" s="53"/>
      <c r="SPO12" s="53"/>
      <c r="SPP12" s="53"/>
      <c r="SPQ12" s="53"/>
      <c r="SPR12" s="53"/>
      <c r="SPS12" s="53"/>
      <c r="SPT12" s="53"/>
      <c r="SPU12" s="53"/>
      <c r="SPV12" s="53"/>
      <c r="SPW12" s="53"/>
      <c r="SPX12" s="53"/>
      <c r="SPY12" s="53"/>
      <c r="SPZ12" s="53"/>
      <c r="SQA12" s="53"/>
      <c r="SQB12" s="53"/>
      <c r="SQC12" s="53"/>
      <c r="SQD12" s="53"/>
      <c r="SQE12" s="53"/>
      <c r="SQF12" s="53"/>
      <c r="SQG12" s="53"/>
      <c r="SQH12" s="53"/>
      <c r="SQI12" s="53"/>
      <c r="SQJ12" s="53"/>
      <c r="SQK12" s="53"/>
      <c r="SQL12" s="53"/>
      <c r="SQM12" s="53"/>
      <c r="SQN12" s="53"/>
      <c r="SQO12" s="53"/>
      <c r="SQP12" s="53"/>
      <c r="SQQ12" s="53"/>
      <c r="SQR12" s="53"/>
      <c r="SQS12" s="53"/>
      <c r="SQT12" s="53"/>
      <c r="SQU12" s="53"/>
      <c r="SQV12" s="53"/>
      <c r="SQW12" s="53"/>
      <c r="SQX12" s="53"/>
      <c r="SQY12" s="53"/>
      <c r="SQZ12" s="53"/>
      <c r="SRA12" s="53"/>
      <c r="SRB12" s="53"/>
      <c r="SRC12" s="53"/>
      <c r="SRD12" s="53"/>
      <c r="SRE12" s="53"/>
      <c r="SRF12" s="53"/>
      <c r="SRG12" s="53"/>
      <c r="SRH12" s="53"/>
      <c r="SRI12" s="53"/>
      <c r="SRJ12" s="53"/>
      <c r="SRK12" s="53"/>
      <c r="SRL12" s="53"/>
      <c r="SRM12" s="53"/>
      <c r="SRN12" s="53"/>
      <c r="SRO12" s="53"/>
      <c r="SRP12" s="53"/>
      <c r="SRQ12" s="53"/>
      <c r="SRR12" s="53"/>
      <c r="SRS12" s="53"/>
      <c r="SRT12" s="53"/>
      <c r="SRU12" s="53"/>
      <c r="SRV12" s="53"/>
      <c r="SRW12" s="53"/>
      <c r="SRX12" s="53"/>
      <c r="SRY12" s="53"/>
      <c r="SRZ12" s="53"/>
      <c r="SSA12" s="53"/>
      <c r="SSB12" s="53"/>
      <c r="SSC12" s="53"/>
      <c r="SSD12" s="53"/>
      <c r="SSE12" s="53"/>
      <c r="SSF12" s="53"/>
      <c r="SSG12" s="53"/>
      <c r="SSH12" s="53"/>
      <c r="SSI12" s="53"/>
      <c r="SSJ12" s="53"/>
      <c r="SSK12" s="53"/>
      <c r="SSL12" s="53"/>
      <c r="SSM12" s="53"/>
      <c r="SSN12" s="53"/>
      <c r="SSO12" s="53"/>
      <c r="SSP12" s="53"/>
      <c r="SSQ12" s="53"/>
      <c r="SSR12" s="53"/>
      <c r="SSS12" s="53"/>
      <c r="SST12" s="53"/>
      <c r="SSU12" s="53"/>
      <c r="SSV12" s="53"/>
      <c r="SSW12" s="53"/>
      <c r="SSX12" s="53"/>
      <c r="SSY12" s="53"/>
      <c r="SSZ12" s="53"/>
      <c r="STA12" s="53"/>
      <c r="STB12" s="53"/>
      <c r="STC12" s="53"/>
      <c r="STD12" s="53"/>
      <c r="STE12" s="53"/>
      <c r="STF12" s="53"/>
      <c r="STG12" s="53"/>
      <c r="STH12" s="53"/>
      <c r="STI12" s="53"/>
      <c r="STJ12" s="53"/>
      <c r="STK12" s="53"/>
      <c r="STL12" s="53"/>
      <c r="STM12" s="53"/>
      <c r="STN12" s="53"/>
      <c r="STO12" s="53"/>
      <c r="STP12" s="53"/>
      <c r="STQ12" s="53"/>
      <c r="STR12" s="53"/>
      <c r="STS12" s="53"/>
      <c r="STT12" s="53"/>
      <c r="STU12" s="53"/>
      <c r="STV12" s="53"/>
      <c r="STW12" s="53"/>
      <c r="STX12" s="53"/>
      <c r="STY12" s="53"/>
      <c r="STZ12" s="53"/>
      <c r="SUA12" s="53"/>
      <c r="SUB12" s="53"/>
      <c r="SUC12" s="53"/>
      <c r="SUD12" s="53"/>
      <c r="SUE12" s="53"/>
      <c r="SUF12" s="53"/>
      <c r="SUG12" s="53"/>
      <c r="SUH12" s="53"/>
      <c r="SUI12" s="53"/>
      <c r="SUJ12" s="53"/>
      <c r="SUK12" s="53"/>
      <c r="SUL12" s="53"/>
      <c r="SUM12" s="53"/>
      <c r="SUN12" s="53"/>
      <c r="SUO12" s="53"/>
      <c r="SUP12" s="53"/>
      <c r="SUQ12" s="53"/>
      <c r="SUR12" s="53"/>
      <c r="SUS12" s="53"/>
      <c r="SUT12" s="53"/>
      <c r="SUU12" s="53"/>
      <c r="SUV12" s="53"/>
      <c r="SUW12" s="53"/>
      <c r="SUX12" s="53"/>
      <c r="SUY12" s="53"/>
      <c r="SUZ12" s="53"/>
      <c r="SVA12" s="53"/>
      <c r="SVB12" s="53"/>
      <c r="SVC12" s="53"/>
      <c r="SVD12" s="53"/>
      <c r="SVE12" s="53"/>
      <c r="SVF12" s="53"/>
      <c r="SVG12" s="53"/>
      <c r="SVH12" s="53"/>
      <c r="SVI12" s="53"/>
      <c r="SVJ12" s="53"/>
      <c r="SVK12" s="53"/>
      <c r="SVL12" s="53"/>
      <c r="SVM12" s="53"/>
      <c r="SVN12" s="53"/>
      <c r="SVO12" s="53"/>
      <c r="SVP12" s="53"/>
      <c r="SVQ12" s="53"/>
      <c r="SVR12" s="53"/>
      <c r="SVS12" s="53"/>
      <c r="SVT12" s="53"/>
      <c r="SVU12" s="53"/>
      <c r="SVV12" s="53"/>
      <c r="SVW12" s="53"/>
      <c r="SVX12" s="53"/>
      <c r="SVY12" s="53"/>
      <c r="SVZ12" s="53"/>
      <c r="SWA12" s="53"/>
      <c r="SWB12" s="53"/>
      <c r="SWC12" s="53"/>
      <c r="SWD12" s="53"/>
      <c r="SWE12" s="53"/>
      <c r="SWF12" s="53"/>
      <c r="SWG12" s="53"/>
      <c r="SWH12" s="53"/>
      <c r="SWI12" s="53"/>
      <c r="SWJ12" s="53"/>
      <c r="SWK12" s="53"/>
      <c r="SWL12" s="53"/>
      <c r="SWM12" s="53"/>
      <c r="SWN12" s="53"/>
      <c r="SWO12" s="53"/>
      <c r="SWP12" s="53"/>
      <c r="SWQ12" s="53"/>
      <c r="SWR12" s="53"/>
      <c r="SWS12" s="53"/>
      <c r="SWT12" s="53"/>
      <c r="SWU12" s="53"/>
      <c r="SWV12" s="53"/>
      <c r="SWW12" s="53"/>
      <c r="SWX12" s="53"/>
      <c r="SWY12" s="53"/>
      <c r="SWZ12" s="53"/>
      <c r="SXA12" s="53"/>
      <c r="SXB12" s="53"/>
      <c r="SXC12" s="53"/>
      <c r="SXD12" s="53"/>
      <c r="SXE12" s="53"/>
      <c r="SXF12" s="53"/>
      <c r="SXG12" s="53"/>
      <c r="SXH12" s="53"/>
      <c r="SXI12" s="53"/>
      <c r="SXJ12" s="53"/>
      <c r="SXK12" s="53"/>
      <c r="SXL12" s="53"/>
      <c r="SXM12" s="53"/>
      <c r="SXN12" s="53"/>
      <c r="SXO12" s="53"/>
      <c r="SXP12" s="53"/>
      <c r="SXQ12" s="53"/>
      <c r="SXR12" s="53"/>
      <c r="SXS12" s="53"/>
      <c r="SXT12" s="53"/>
      <c r="SXU12" s="53"/>
      <c r="SXV12" s="53"/>
      <c r="SXW12" s="53"/>
      <c r="SXX12" s="53"/>
      <c r="SXY12" s="53"/>
      <c r="SXZ12" s="53"/>
      <c r="SYA12" s="53"/>
      <c r="SYB12" s="53"/>
      <c r="SYC12" s="53"/>
      <c r="SYD12" s="53"/>
      <c r="SYE12" s="53"/>
      <c r="SYF12" s="53"/>
      <c r="SYG12" s="53"/>
      <c r="SYH12" s="53"/>
      <c r="SYI12" s="53"/>
      <c r="SYJ12" s="53"/>
      <c r="SYK12" s="53"/>
      <c r="SYL12" s="53"/>
      <c r="SYM12" s="53"/>
      <c r="SYN12" s="53"/>
      <c r="SYO12" s="53"/>
      <c r="SYP12" s="53"/>
      <c r="SYQ12" s="53"/>
      <c r="SYR12" s="53"/>
      <c r="SYS12" s="53"/>
      <c r="SYT12" s="53"/>
      <c r="SYU12" s="53"/>
      <c r="SYV12" s="53"/>
      <c r="SYW12" s="53"/>
      <c r="SYX12" s="53"/>
      <c r="SYY12" s="53"/>
      <c r="SYZ12" s="53"/>
      <c r="SZA12" s="53"/>
      <c r="SZB12" s="53"/>
      <c r="SZC12" s="53"/>
      <c r="SZD12" s="53"/>
      <c r="SZE12" s="53"/>
      <c r="SZF12" s="53"/>
      <c r="SZG12" s="53"/>
      <c r="SZH12" s="53"/>
      <c r="SZI12" s="53"/>
      <c r="SZJ12" s="53"/>
      <c r="SZK12" s="53"/>
      <c r="SZL12" s="53"/>
      <c r="SZM12" s="53"/>
      <c r="SZN12" s="53"/>
      <c r="SZO12" s="53"/>
      <c r="SZP12" s="53"/>
      <c r="SZQ12" s="53"/>
      <c r="SZR12" s="53"/>
      <c r="SZS12" s="53"/>
      <c r="SZT12" s="53"/>
      <c r="SZU12" s="53"/>
      <c r="SZV12" s="53"/>
      <c r="SZW12" s="53"/>
      <c r="SZX12" s="53"/>
      <c r="SZY12" s="53"/>
      <c r="SZZ12" s="53"/>
      <c r="TAA12" s="53"/>
      <c r="TAB12" s="53"/>
      <c r="TAC12" s="53"/>
      <c r="TAD12" s="53"/>
      <c r="TAE12" s="53"/>
      <c r="TAF12" s="53"/>
      <c r="TAG12" s="53"/>
      <c r="TAH12" s="53"/>
      <c r="TAI12" s="53"/>
      <c r="TAJ12" s="53"/>
      <c r="TAK12" s="53"/>
      <c r="TAL12" s="53"/>
      <c r="TAM12" s="53"/>
      <c r="TAN12" s="53"/>
      <c r="TAO12" s="53"/>
      <c r="TAP12" s="53"/>
      <c r="TAQ12" s="53"/>
      <c r="TAR12" s="53"/>
      <c r="TAS12" s="53"/>
      <c r="TAT12" s="53"/>
      <c r="TAU12" s="53"/>
      <c r="TAV12" s="53"/>
      <c r="TAW12" s="53"/>
      <c r="TAX12" s="53"/>
      <c r="TAY12" s="53"/>
      <c r="TAZ12" s="53"/>
      <c r="TBA12" s="53"/>
      <c r="TBB12" s="53"/>
      <c r="TBC12" s="53"/>
      <c r="TBD12" s="53"/>
      <c r="TBE12" s="53"/>
      <c r="TBF12" s="53"/>
      <c r="TBG12" s="53"/>
      <c r="TBH12" s="53"/>
      <c r="TBI12" s="53"/>
      <c r="TBJ12" s="53"/>
      <c r="TBK12" s="53"/>
      <c r="TBL12" s="53"/>
      <c r="TBM12" s="53"/>
      <c r="TBN12" s="53"/>
      <c r="TBO12" s="53"/>
      <c r="TBP12" s="53"/>
      <c r="TBQ12" s="53"/>
      <c r="TBR12" s="53"/>
      <c r="TBS12" s="53"/>
      <c r="TBT12" s="53"/>
      <c r="TBU12" s="53"/>
      <c r="TBV12" s="53"/>
      <c r="TBW12" s="53"/>
      <c r="TBX12" s="53"/>
      <c r="TBY12" s="53"/>
      <c r="TBZ12" s="53"/>
      <c r="TCA12" s="53"/>
      <c r="TCB12" s="53"/>
      <c r="TCC12" s="53"/>
      <c r="TCD12" s="53"/>
      <c r="TCE12" s="53"/>
      <c r="TCF12" s="53"/>
      <c r="TCG12" s="53"/>
      <c r="TCH12" s="53"/>
      <c r="TCI12" s="53"/>
      <c r="TCJ12" s="53"/>
      <c r="TCK12" s="53"/>
      <c r="TCL12" s="53"/>
      <c r="TCM12" s="53"/>
      <c r="TCN12" s="53"/>
      <c r="TCO12" s="53"/>
      <c r="TCP12" s="53"/>
      <c r="TCQ12" s="53"/>
      <c r="TCR12" s="53"/>
      <c r="TCS12" s="53"/>
      <c r="TCT12" s="53"/>
      <c r="TCU12" s="53"/>
      <c r="TCV12" s="53"/>
      <c r="TCW12" s="53"/>
      <c r="TCX12" s="53"/>
      <c r="TCY12" s="53"/>
      <c r="TCZ12" s="53"/>
      <c r="TDA12" s="53"/>
      <c r="TDB12" s="53"/>
      <c r="TDC12" s="53"/>
      <c r="TDD12" s="53"/>
      <c r="TDE12" s="53"/>
      <c r="TDF12" s="53"/>
      <c r="TDG12" s="53"/>
      <c r="TDH12" s="53"/>
      <c r="TDI12" s="53"/>
      <c r="TDJ12" s="53"/>
      <c r="TDK12" s="53"/>
      <c r="TDL12" s="53"/>
      <c r="TDM12" s="53"/>
      <c r="TDN12" s="53"/>
      <c r="TDO12" s="53"/>
      <c r="TDP12" s="53"/>
      <c r="TDQ12" s="53"/>
      <c r="TDR12" s="53"/>
      <c r="TDS12" s="53"/>
      <c r="TDT12" s="53"/>
      <c r="TDU12" s="53"/>
      <c r="TDV12" s="53"/>
      <c r="TDW12" s="53"/>
      <c r="TDX12" s="53"/>
      <c r="TDY12" s="53"/>
      <c r="TDZ12" s="53"/>
      <c r="TEA12" s="53"/>
      <c r="TEB12" s="53"/>
      <c r="TEC12" s="53"/>
      <c r="TED12" s="53"/>
      <c r="TEE12" s="53"/>
      <c r="TEF12" s="53"/>
      <c r="TEG12" s="53"/>
      <c r="TEH12" s="53"/>
      <c r="TEI12" s="53"/>
      <c r="TEJ12" s="53"/>
      <c r="TEK12" s="53"/>
      <c r="TEL12" s="53"/>
      <c r="TEM12" s="53"/>
      <c r="TEN12" s="53"/>
      <c r="TEO12" s="53"/>
      <c r="TEP12" s="53"/>
      <c r="TEQ12" s="53"/>
      <c r="TER12" s="53"/>
      <c r="TES12" s="53"/>
      <c r="TET12" s="53"/>
      <c r="TEU12" s="53"/>
      <c r="TEV12" s="53"/>
      <c r="TEW12" s="53"/>
      <c r="TEX12" s="53"/>
      <c r="TEY12" s="53"/>
      <c r="TEZ12" s="53"/>
      <c r="TFA12" s="53"/>
      <c r="TFB12" s="53"/>
      <c r="TFC12" s="53"/>
      <c r="TFD12" s="53"/>
      <c r="TFE12" s="53"/>
      <c r="TFF12" s="53"/>
      <c r="TFG12" s="53"/>
      <c r="TFH12" s="53"/>
      <c r="TFI12" s="53"/>
      <c r="TFJ12" s="53"/>
      <c r="TFK12" s="53"/>
      <c r="TFL12" s="53"/>
      <c r="TFM12" s="53"/>
      <c r="TFN12" s="53"/>
      <c r="TFO12" s="53"/>
      <c r="TFP12" s="53"/>
      <c r="TFQ12" s="53"/>
      <c r="TFR12" s="53"/>
      <c r="TFS12" s="53"/>
      <c r="TFT12" s="53"/>
      <c r="TFU12" s="53"/>
      <c r="TFV12" s="53"/>
      <c r="TFW12" s="53"/>
      <c r="TFX12" s="53"/>
      <c r="TFY12" s="53"/>
      <c r="TFZ12" s="53"/>
      <c r="TGA12" s="53"/>
      <c r="TGB12" s="53"/>
      <c r="TGC12" s="53"/>
      <c r="TGD12" s="53"/>
      <c r="TGE12" s="53"/>
      <c r="TGF12" s="53"/>
      <c r="TGG12" s="53"/>
      <c r="TGH12" s="53"/>
      <c r="TGI12" s="53"/>
      <c r="TGJ12" s="53"/>
      <c r="TGK12" s="53"/>
      <c r="TGL12" s="53"/>
      <c r="TGM12" s="53"/>
      <c r="TGN12" s="53"/>
      <c r="TGO12" s="53"/>
      <c r="TGP12" s="53"/>
      <c r="TGQ12" s="53"/>
      <c r="TGR12" s="53"/>
      <c r="TGS12" s="53"/>
      <c r="TGT12" s="53"/>
      <c r="TGU12" s="53"/>
      <c r="TGV12" s="53"/>
      <c r="TGW12" s="53"/>
      <c r="TGX12" s="53"/>
      <c r="TGY12" s="53"/>
      <c r="TGZ12" s="53"/>
      <c r="THA12" s="53"/>
      <c r="THB12" s="53"/>
      <c r="THC12" s="53"/>
      <c r="THD12" s="53"/>
      <c r="THE12" s="53"/>
      <c r="THF12" s="53"/>
      <c r="THG12" s="53"/>
      <c r="THH12" s="53"/>
      <c r="THI12" s="53"/>
      <c r="THJ12" s="53"/>
      <c r="THK12" s="53"/>
      <c r="THL12" s="53"/>
      <c r="THM12" s="53"/>
      <c r="THN12" s="53"/>
      <c r="THO12" s="53"/>
      <c r="THP12" s="53"/>
      <c r="THQ12" s="53"/>
      <c r="THR12" s="53"/>
      <c r="THS12" s="53"/>
      <c r="THT12" s="53"/>
      <c r="THU12" s="53"/>
      <c r="THV12" s="53"/>
      <c r="THW12" s="53"/>
      <c r="THX12" s="53"/>
      <c r="THY12" s="53"/>
      <c r="THZ12" s="53"/>
      <c r="TIA12" s="53"/>
      <c r="TIB12" s="53"/>
      <c r="TIC12" s="53"/>
      <c r="TID12" s="53"/>
      <c r="TIE12" s="53"/>
      <c r="TIF12" s="53"/>
      <c r="TIG12" s="53"/>
      <c r="TIH12" s="53"/>
      <c r="TII12" s="53"/>
      <c r="TIJ12" s="53"/>
      <c r="TIK12" s="53"/>
      <c r="TIL12" s="53"/>
      <c r="TIM12" s="53"/>
      <c r="TIN12" s="53"/>
      <c r="TIO12" s="53"/>
      <c r="TIP12" s="53"/>
      <c r="TIQ12" s="53"/>
      <c r="TIR12" s="53"/>
      <c r="TIS12" s="53"/>
      <c r="TIT12" s="53"/>
      <c r="TIU12" s="53"/>
      <c r="TIV12" s="53"/>
      <c r="TIW12" s="53"/>
      <c r="TIX12" s="53"/>
      <c r="TIY12" s="53"/>
      <c r="TIZ12" s="53"/>
      <c r="TJA12" s="53"/>
      <c r="TJB12" s="53"/>
      <c r="TJC12" s="53"/>
      <c r="TJD12" s="53"/>
      <c r="TJE12" s="53"/>
      <c r="TJF12" s="53"/>
      <c r="TJG12" s="53"/>
      <c r="TJH12" s="53"/>
      <c r="TJI12" s="53"/>
      <c r="TJJ12" s="53"/>
      <c r="TJK12" s="53"/>
      <c r="TJL12" s="53"/>
      <c r="TJM12" s="53"/>
      <c r="TJN12" s="53"/>
      <c r="TJO12" s="53"/>
      <c r="TJP12" s="53"/>
      <c r="TJQ12" s="53"/>
      <c r="TJR12" s="53"/>
      <c r="TJS12" s="53"/>
      <c r="TJT12" s="53"/>
      <c r="TJU12" s="53"/>
      <c r="TJV12" s="53"/>
      <c r="TJW12" s="53"/>
      <c r="TJX12" s="53"/>
      <c r="TJY12" s="53"/>
      <c r="TJZ12" s="53"/>
      <c r="TKA12" s="53"/>
      <c r="TKB12" s="53"/>
      <c r="TKC12" s="53"/>
      <c r="TKD12" s="53"/>
      <c r="TKE12" s="53"/>
      <c r="TKF12" s="53"/>
      <c r="TKG12" s="53"/>
      <c r="TKH12" s="53"/>
      <c r="TKI12" s="53"/>
      <c r="TKJ12" s="53"/>
      <c r="TKK12" s="53"/>
      <c r="TKL12" s="53"/>
      <c r="TKM12" s="53"/>
      <c r="TKN12" s="53"/>
      <c r="TKO12" s="53"/>
      <c r="TKP12" s="53"/>
      <c r="TKQ12" s="53"/>
      <c r="TKR12" s="53"/>
      <c r="TKS12" s="53"/>
      <c r="TKT12" s="53"/>
      <c r="TKU12" s="53"/>
      <c r="TKV12" s="53"/>
      <c r="TKW12" s="53"/>
      <c r="TKX12" s="53"/>
      <c r="TKY12" s="53"/>
      <c r="TKZ12" s="53"/>
      <c r="TLA12" s="53"/>
      <c r="TLB12" s="53"/>
      <c r="TLC12" s="53"/>
      <c r="TLD12" s="53"/>
      <c r="TLE12" s="53"/>
      <c r="TLF12" s="53"/>
      <c r="TLG12" s="53"/>
      <c r="TLH12" s="53"/>
      <c r="TLI12" s="53"/>
      <c r="TLJ12" s="53"/>
      <c r="TLK12" s="53"/>
      <c r="TLL12" s="53"/>
      <c r="TLM12" s="53"/>
      <c r="TLN12" s="53"/>
      <c r="TLO12" s="53"/>
      <c r="TLP12" s="53"/>
      <c r="TLQ12" s="53"/>
      <c r="TLR12" s="53"/>
      <c r="TLS12" s="53"/>
      <c r="TLT12" s="53"/>
      <c r="TLU12" s="53"/>
      <c r="TLV12" s="53"/>
      <c r="TLW12" s="53"/>
      <c r="TLX12" s="53"/>
      <c r="TLY12" s="53"/>
      <c r="TLZ12" s="53"/>
      <c r="TMA12" s="53"/>
      <c r="TMB12" s="53"/>
      <c r="TMC12" s="53"/>
      <c r="TMD12" s="53"/>
      <c r="TME12" s="53"/>
      <c r="TMF12" s="53"/>
      <c r="TMG12" s="53"/>
      <c r="TMH12" s="53"/>
      <c r="TMI12" s="53"/>
      <c r="TMJ12" s="53"/>
      <c r="TMK12" s="53"/>
      <c r="TML12" s="53"/>
      <c r="TMM12" s="53"/>
      <c r="TMN12" s="53"/>
      <c r="TMO12" s="53"/>
      <c r="TMP12" s="53"/>
      <c r="TMQ12" s="53"/>
      <c r="TMR12" s="53"/>
      <c r="TMS12" s="53"/>
      <c r="TMT12" s="53"/>
      <c r="TMU12" s="53"/>
      <c r="TMV12" s="53"/>
      <c r="TMW12" s="53"/>
      <c r="TMX12" s="53"/>
      <c r="TMY12" s="53"/>
      <c r="TMZ12" s="53"/>
      <c r="TNA12" s="53"/>
      <c r="TNB12" s="53"/>
      <c r="TNC12" s="53"/>
      <c r="TND12" s="53"/>
      <c r="TNE12" s="53"/>
      <c r="TNF12" s="53"/>
      <c r="TNG12" s="53"/>
      <c r="TNH12" s="53"/>
      <c r="TNI12" s="53"/>
      <c r="TNJ12" s="53"/>
      <c r="TNK12" s="53"/>
      <c r="TNL12" s="53"/>
      <c r="TNM12" s="53"/>
      <c r="TNN12" s="53"/>
      <c r="TNO12" s="53"/>
      <c r="TNP12" s="53"/>
      <c r="TNQ12" s="53"/>
      <c r="TNR12" s="53"/>
      <c r="TNS12" s="53"/>
      <c r="TNT12" s="53"/>
      <c r="TNU12" s="53"/>
      <c r="TNV12" s="53"/>
      <c r="TNW12" s="53"/>
      <c r="TNX12" s="53"/>
      <c r="TNY12" s="53"/>
      <c r="TNZ12" s="53"/>
      <c r="TOA12" s="53"/>
      <c r="TOB12" s="53"/>
      <c r="TOC12" s="53"/>
      <c r="TOD12" s="53"/>
      <c r="TOE12" s="53"/>
      <c r="TOF12" s="53"/>
      <c r="TOG12" s="53"/>
      <c r="TOH12" s="53"/>
      <c r="TOI12" s="53"/>
      <c r="TOJ12" s="53"/>
      <c r="TOK12" s="53"/>
      <c r="TOL12" s="53"/>
      <c r="TOM12" s="53"/>
      <c r="TON12" s="53"/>
      <c r="TOO12" s="53"/>
      <c r="TOP12" s="53"/>
      <c r="TOQ12" s="53"/>
      <c r="TOR12" s="53"/>
      <c r="TOS12" s="53"/>
      <c r="TOT12" s="53"/>
      <c r="TOU12" s="53"/>
      <c r="TOV12" s="53"/>
      <c r="TOW12" s="53"/>
      <c r="TOX12" s="53"/>
      <c r="TOY12" s="53"/>
      <c r="TOZ12" s="53"/>
      <c r="TPA12" s="53"/>
      <c r="TPB12" s="53"/>
      <c r="TPC12" s="53"/>
      <c r="TPD12" s="53"/>
      <c r="TPE12" s="53"/>
      <c r="TPF12" s="53"/>
      <c r="TPG12" s="53"/>
      <c r="TPH12" s="53"/>
      <c r="TPI12" s="53"/>
      <c r="TPJ12" s="53"/>
      <c r="TPK12" s="53"/>
      <c r="TPL12" s="53"/>
      <c r="TPM12" s="53"/>
      <c r="TPN12" s="53"/>
      <c r="TPO12" s="53"/>
      <c r="TPP12" s="53"/>
      <c r="TPQ12" s="53"/>
      <c r="TPR12" s="53"/>
      <c r="TPS12" s="53"/>
      <c r="TPT12" s="53"/>
      <c r="TPU12" s="53"/>
      <c r="TPV12" s="53"/>
      <c r="TPW12" s="53"/>
      <c r="TPX12" s="53"/>
      <c r="TPY12" s="53"/>
      <c r="TPZ12" s="53"/>
      <c r="TQA12" s="53"/>
      <c r="TQB12" s="53"/>
      <c r="TQC12" s="53"/>
      <c r="TQD12" s="53"/>
      <c r="TQE12" s="53"/>
      <c r="TQF12" s="53"/>
      <c r="TQG12" s="53"/>
      <c r="TQH12" s="53"/>
      <c r="TQI12" s="53"/>
      <c r="TQJ12" s="53"/>
      <c r="TQK12" s="53"/>
      <c r="TQL12" s="53"/>
      <c r="TQM12" s="53"/>
      <c r="TQN12" s="53"/>
      <c r="TQO12" s="53"/>
      <c r="TQP12" s="53"/>
      <c r="TQQ12" s="53"/>
      <c r="TQR12" s="53"/>
      <c r="TQS12" s="53"/>
      <c r="TQT12" s="53"/>
      <c r="TQU12" s="53"/>
      <c r="TQV12" s="53"/>
      <c r="TQW12" s="53"/>
      <c r="TQX12" s="53"/>
      <c r="TQY12" s="53"/>
      <c r="TQZ12" s="53"/>
      <c r="TRA12" s="53"/>
      <c r="TRB12" s="53"/>
      <c r="TRC12" s="53"/>
      <c r="TRD12" s="53"/>
      <c r="TRE12" s="53"/>
      <c r="TRF12" s="53"/>
      <c r="TRG12" s="53"/>
      <c r="TRH12" s="53"/>
      <c r="TRI12" s="53"/>
      <c r="TRJ12" s="53"/>
      <c r="TRK12" s="53"/>
      <c r="TRL12" s="53"/>
      <c r="TRM12" s="53"/>
      <c r="TRN12" s="53"/>
      <c r="TRO12" s="53"/>
      <c r="TRP12" s="53"/>
      <c r="TRQ12" s="53"/>
      <c r="TRR12" s="53"/>
      <c r="TRS12" s="53"/>
      <c r="TRT12" s="53"/>
      <c r="TRU12" s="53"/>
      <c r="TRV12" s="53"/>
      <c r="TRW12" s="53"/>
      <c r="TRX12" s="53"/>
      <c r="TRY12" s="53"/>
      <c r="TRZ12" s="53"/>
      <c r="TSA12" s="53"/>
      <c r="TSB12" s="53"/>
      <c r="TSC12" s="53"/>
      <c r="TSD12" s="53"/>
      <c r="TSE12" s="53"/>
      <c r="TSF12" s="53"/>
      <c r="TSG12" s="53"/>
      <c r="TSH12" s="53"/>
      <c r="TSI12" s="53"/>
      <c r="TSJ12" s="53"/>
      <c r="TSK12" s="53"/>
      <c r="TSL12" s="53"/>
      <c r="TSM12" s="53"/>
      <c r="TSN12" s="53"/>
      <c r="TSO12" s="53"/>
      <c r="TSP12" s="53"/>
      <c r="TSQ12" s="53"/>
      <c r="TSR12" s="53"/>
      <c r="TSS12" s="53"/>
      <c r="TST12" s="53"/>
      <c r="TSU12" s="53"/>
      <c r="TSV12" s="53"/>
      <c r="TSW12" s="53"/>
      <c r="TSX12" s="53"/>
      <c r="TSY12" s="53"/>
      <c r="TSZ12" s="53"/>
      <c r="TTA12" s="53"/>
      <c r="TTB12" s="53"/>
      <c r="TTC12" s="53"/>
      <c r="TTD12" s="53"/>
      <c r="TTE12" s="53"/>
      <c r="TTF12" s="53"/>
      <c r="TTG12" s="53"/>
      <c r="TTH12" s="53"/>
      <c r="TTI12" s="53"/>
      <c r="TTJ12" s="53"/>
      <c r="TTK12" s="53"/>
      <c r="TTL12" s="53"/>
      <c r="TTM12" s="53"/>
      <c r="TTN12" s="53"/>
      <c r="TTO12" s="53"/>
      <c r="TTP12" s="53"/>
      <c r="TTQ12" s="53"/>
      <c r="TTR12" s="53"/>
      <c r="TTS12" s="53"/>
      <c r="TTT12" s="53"/>
      <c r="TTU12" s="53"/>
      <c r="TTV12" s="53"/>
      <c r="TTW12" s="53"/>
      <c r="TTX12" s="53"/>
      <c r="TTY12" s="53"/>
      <c r="TTZ12" s="53"/>
      <c r="TUA12" s="53"/>
      <c r="TUB12" s="53"/>
      <c r="TUC12" s="53"/>
      <c r="TUD12" s="53"/>
      <c r="TUE12" s="53"/>
      <c r="TUF12" s="53"/>
      <c r="TUG12" s="53"/>
      <c r="TUH12" s="53"/>
      <c r="TUI12" s="53"/>
      <c r="TUJ12" s="53"/>
      <c r="TUK12" s="53"/>
      <c r="TUL12" s="53"/>
      <c r="TUM12" s="53"/>
      <c r="TUN12" s="53"/>
      <c r="TUO12" s="53"/>
      <c r="TUP12" s="53"/>
      <c r="TUQ12" s="53"/>
      <c r="TUR12" s="53"/>
      <c r="TUS12" s="53"/>
      <c r="TUT12" s="53"/>
      <c r="TUU12" s="53"/>
      <c r="TUV12" s="53"/>
      <c r="TUW12" s="53"/>
      <c r="TUX12" s="53"/>
      <c r="TUY12" s="53"/>
      <c r="TUZ12" s="53"/>
      <c r="TVA12" s="53"/>
      <c r="TVB12" s="53"/>
      <c r="TVC12" s="53"/>
      <c r="TVD12" s="53"/>
      <c r="TVE12" s="53"/>
      <c r="TVF12" s="53"/>
      <c r="TVG12" s="53"/>
      <c r="TVH12" s="53"/>
      <c r="TVI12" s="53"/>
      <c r="TVJ12" s="53"/>
      <c r="TVK12" s="53"/>
      <c r="TVL12" s="53"/>
      <c r="TVM12" s="53"/>
      <c r="TVN12" s="53"/>
      <c r="TVO12" s="53"/>
      <c r="TVP12" s="53"/>
      <c r="TVQ12" s="53"/>
      <c r="TVR12" s="53"/>
      <c r="TVS12" s="53"/>
      <c r="TVT12" s="53"/>
      <c r="TVU12" s="53"/>
      <c r="TVV12" s="53"/>
      <c r="TVW12" s="53"/>
      <c r="TVX12" s="53"/>
      <c r="TVY12" s="53"/>
      <c r="TVZ12" s="53"/>
      <c r="TWA12" s="53"/>
      <c r="TWB12" s="53"/>
      <c r="TWC12" s="53"/>
      <c r="TWD12" s="53"/>
      <c r="TWE12" s="53"/>
      <c r="TWF12" s="53"/>
      <c r="TWG12" s="53"/>
      <c r="TWH12" s="53"/>
      <c r="TWI12" s="53"/>
      <c r="TWJ12" s="53"/>
      <c r="TWK12" s="53"/>
      <c r="TWL12" s="53"/>
      <c r="TWM12" s="53"/>
      <c r="TWN12" s="53"/>
      <c r="TWO12" s="53"/>
      <c r="TWP12" s="53"/>
      <c r="TWQ12" s="53"/>
      <c r="TWR12" s="53"/>
      <c r="TWS12" s="53"/>
      <c r="TWT12" s="53"/>
      <c r="TWU12" s="53"/>
      <c r="TWV12" s="53"/>
      <c r="TWW12" s="53"/>
      <c r="TWX12" s="53"/>
      <c r="TWY12" s="53"/>
      <c r="TWZ12" s="53"/>
      <c r="TXA12" s="53"/>
      <c r="TXB12" s="53"/>
      <c r="TXC12" s="53"/>
      <c r="TXD12" s="53"/>
      <c r="TXE12" s="53"/>
      <c r="TXF12" s="53"/>
      <c r="TXG12" s="53"/>
      <c r="TXH12" s="53"/>
      <c r="TXI12" s="53"/>
      <c r="TXJ12" s="53"/>
      <c r="TXK12" s="53"/>
      <c r="TXL12" s="53"/>
      <c r="TXM12" s="53"/>
      <c r="TXN12" s="53"/>
      <c r="TXO12" s="53"/>
      <c r="TXP12" s="53"/>
      <c r="TXQ12" s="53"/>
      <c r="TXR12" s="53"/>
      <c r="TXS12" s="53"/>
      <c r="TXT12" s="53"/>
      <c r="TXU12" s="53"/>
      <c r="TXV12" s="53"/>
      <c r="TXW12" s="53"/>
      <c r="TXX12" s="53"/>
      <c r="TXY12" s="53"/>
      <c r="TXZ12" s="53"/>
      <c r="TYA12" s="53"/>
      <c r="TYB12" s="53"/>
      <c r="TYC12" s="53"/>
      <c r="TYD12" s="53"/>
      <c r="TYE12" s="53"/>
      <c r="TYF12" s="53"/>
      <c r="TYG12" s="53"/>
      <c r="TYH12" s="53"/>
      <c r="TYI12" s="53"/>
      <c r="TYJ12" s="53"/>
      <c r="TYK12" s="53"/>
      <c r="TYL12" s="53"/>
      <c r="TYM12" s="53"/>
      <c r="TYN12" s="53"/>
      <c r="TYO12" s="53"/>
      <c r="TYP12" s="53"/>
      <c r="TYQ12" s="53"/>
      <c r="TYR12" s="53"/>
      <c r="TYS12" s="53"/>
      <c r="TYT12" s="53"/>
      <c r="TYU12" s="53"/>
      <c r="TYV12" s="53"/>
      <c r="TYW12" s="53"/>
      <c r="TYX12" s="53"/>
      <c r="TYY12" s="53"/>
      <c r="TYZ12" s="53"/>
      <c r="TZA12" s="53"/>
      <c r="TZB12" s="53"/>
      <c r="TZC12" s="53"/>
      <c r="TZD12" s="53"/>
      <c r="TZE12" s="53"/>
      <c r="TZF12" s="53"/>
      <c r="TZG12" s="53"/>
      <c r="TZH12" s="53"/>
      <c r="TZI12" s="53"/>
      <c r="TZJ12" s="53"/>
      <c r="TZK12" s="53"/>
      <c r="TZL12" s="53"/>
      <c r="TZM12" s="53"/>
      <c r="TZN12" s="53"/>
      <c r="TZO12" s="53"/>
      <c r="TZP12" s="53"/>
      <c r="TZQ12" s="53"/>
      <c r="TZR12" s="53"/>
      <c r="TZS12" s="53"/>
      <c r="TZT12" s="53"/>
      <c r="TZU12" s="53"/>
      <c r="TZV12" s="53"/>
      <c r="TZW12" s="53"/>
      <c r="TZX12" s="53"/>
      <c r="TZY12" s="53"/>
      <c r="TZZ12" s="53"/>
      <c r="UAA12" s="53"/>
      <c r="UAB12" s="53"/>
      <c r="UAC12" s="53"/>
      <c r="UAD12" s="53"/>
      <c r="UAE12" s="53"/>
      <c r="UAF12" s="53"/>
      <c r="UAG12" s="53"/>
      <c r="UAH12" s="53"/>
      <c r="UAI12" s="53"/>
      <c r="UAJ12" s="53"/>
      <c r="UAK12" s="53"/>
      <c r="UAL12" s="53"/>
      <c r="UAM12" s="53"/>
      <c r="UAN12" s="53"/>
      <c r="UAO12" s="53"/>
      <c r="UAP12" s="53"/>
      <c r="UAQ12" s="53"/>
      <c r="UAR12" s="53"/>
      <c r="UAS12" s="53"/>
      <c r="UAT12" s="53"/>
      <c r="UAU12" s="53"/>
      <c r="UAV12" s="53"/>
      <c r="UAW12" s="53"/>
      <c r="UAX12" s="53"/>
      <c r="UAY12" s="53"/>
      <c r="UAZ12" s="53"/>
      <c r="UBA12" s="53"/>
      <c r="UBB12" s="53"/>
      <c r="UBC12" s="53"/>
      <c r="UBD12" s="53"/>
      <c r="UBE12" s="53"/>
      <c r="UBF12" s="53"/>
      <c r="UBG12" s="53"/>
      <c r="UBH12" s="53"/>
      <c r="UBI12" s="53"/>
      <c r="UBJ12" s="53"/>
      <c r="UBK12" s="53"/>
      <c r="UBL12" s="53"/>
      <c r="UBM12" s="53"/>
      <c r="UBN12" s="53"/>
      <c r="UBO12" s="53"/>
      <c r="UBP12" s="53"/>
      <c r="UBQ12" s="53"/>
      <c r="UBR12" s="53"/>
      <c r="UBS12" s="53"/>
      <c r="UBT12" s="53"/>
      <c r="UBU12" s="53"/>
      <c r="UBV12" s="53"/>
      <c r="UBW12" s="53"/>
      <c r="UBX12" s="53"/>
      <c r="UBY12" s="53"/>
      <c r="UBZ12" s="53"/>
      <c r="UCA12" s="53"/>
      <c r="UCB12" s="53"/>
      <c r="UCC12" s="53"/>
      <c r="UCD12" s="53"/>
      <c r="UCE12" s="53"/>
      <c r="UCF12" s="53"/>
      <c r="UCG12" s="53"/>
      <c r="UCH12" s="53"/>
      <c r="UCI12" s="53"/>
      <c r="UCJ12" s="53"/>
      <c r="UCK12" s="53"/>
      <c r="UCL12" s="53"/>
      <c r="UCM12" s="53"/>
      <c r="UCN12" s="53"/>
      <c r="UCO12" s="53"/>
      <c r="UCP12" s="53"/>
      <c r="UCQ12" s="53"/>
      <c r="UCR12" s="53"/>
      <c r="UCS12" s="53"/>
      <c r="UCT12" s="53"/>
      <c r="UCU12" s="53"/>
      <c r="UCV12" s="53"/>
      <c r="UCW12" s="53"/>
      <c r="UCX12" s="53"/>
      <c r="UCY12" s="53"/>
      <c r="UCZ12" s="53"/>
      <c r="UDA12" s="53"/>
      <c r="UDB12" s="53"/>
      <c r="UDC12" s="53"/>
      <c r="UDD12" s="53"/>
      <c r="UDE12" s="53"/>
      <c r="UDF12" s="53"/>
      <c r="UDG12" s="53"/>
      <c r="UDH12" s="53"/>
      <c r="UDI12" s="53"/>
      <c r="UDJ12" s="53"/>
      <c r="UDK12" s="53"/>
      <c r="UDL12" s="53"/>
      <c r="UDM12" s="53"/>
      <c r="UDN12" s="53"/>
      <c r="UDO12" s="53"/>
      <c r="UDP12" s="53"/>
      <c r="UDQ12" s="53"/>
      <c r="UDR12" s="53"/>
      <c r="UDS12" s="53"/>
      <c r="UDT12" s="53"/>
      <c r="UDU12" s="53"/>
      <c r="UDV12" s="53"/>
      <c r="UDW12" s="53"/>
      <c r="UDX12" s="53"/>
      <c r="UDY12" s="53"/>
      <c r="UDZ12" s="53"/>
      <c r="UEA12" s="53"/>
      <c r="UEB12" s="53"/>
      <c r="UEC12" s="53"/>
      <c r="UED12" s="53"/>
      <c r="UEE12" s="53"/>
      <c r="UEF12" s="53"/>
      <c r="UEG12" s="53"/>
      <c r="UEH12" s="53"/>
      <c r="UEI12" s="53"/>
      <c r="UEJ12" s="53"/>
      <c r="UEK12" s="53"/>
      <c r="UEL12" s="53"/>
      <c r="UEM12" s="53"/>
      <c r="UEN12" s="53"/>
      <c r="UEO12" s="53"/>
      <c r="UEP12" s="53"/>
      <c r="UEQ12" s="53"/>
      <c r="UER12" s="53"/>
      <c r="UES12" s="53"/>
      <c r="UET12" s="53"/>
      <c r="UEU12" s="53"/>
      <c r="UEV12" s="53"/>
      <c r="UEW12" s="53"/>
      <c r="UEX12" s="53"/>
      <c r="UEY12" s="53"/>
      <c r="UEZ12" s="53"/>
      <c r="UFA12" s="53"/>
      <c r="UFB12" s="53"/>
      <c r="UFC12" s="53"/>
      <c r="UFD12" s="53"/>
      <c r="UFE12" s="53"/>
      <c r="UFF12" s="53"/>
      <c r="UFG12" s="53"/>
      <c r="UFH12" s="53"/>
      <c r="UFI12" s="53"/>
      <c r="UFJ12" s="53"/>
      <c r="UFK12" s="53"/>
      <c r="UFL12" s="53"/>
      <c r="UFM12" s="53"/>
      <c r="UFN12" s="53"/>
      <c r="UFO12" s="53"/>
      <c r="UFP12" s="53"/>
      <c r="UFQ12" s="53"/>
      <c r="UFR12" s="53"/>
      <c r="UFS12" s="53"/>
      <c r="UFT12" s="53"/>
      <c r="UFU12" s="53"/>
      <c r="UFV12" s="53"/>
      <c r="UFW12" s="53"/>
      <c r="UFX12" s="53"/>
      <c r="UFY12" s="53"/>
      <c r="UFZ12" s="53"/>
      <c r="UGA12" s="53"/>
      <c r="UGB12" s="53"/>
      <c r="UGC12" s="53"/>
      <c r="UGD12" s="53"/>
      <c r="UGE12" s="53"/>
      <c r="UGF12" s="53"/>
      <c r="UGG12" s="53"/>
      <c r="UGH12" s="53"/>
      <c r="UGI12" s="53"/>
      <c r="UGJ12" s="53"/>
      <c r="UGK12" s="53"/>
      <c r="UGL12" s="53"/>
      <c r="UGM12" s="53"/>
      <c r="UGN12" s="53"/>
      <c r="UGO12" s="53"/>
      <c r="UGP12" s="53"/>
      <c r="UGQ12" s="53"/>
      <c r="UGR12" s="53"/>
      <c r="UGS12" s="53"/>
      <c r="UGT12" s="53"/>
      <c r="UGU12" s="53"/>
      <c r="UGV12" s="53"/>
      <c r="UGW12" s="53"/>
      <c r="UGX12" s="53"/>
      <c r="UGY12" s="53"/>
      <c r="UGZ12" s="53"/>
      <c r="UHA12" s="53"/>
      <c r="UHB12" s="53"/>
      <c r="UHC12" s="53"/>
      <c r="UHD12" s="53"/>
      <c r="UHE12" s="53"/>
      <c r="UHF12" s="53"/>
      <c r="UHG12" s="53"/>
      <c r="UHH12" s="53"/>
      <c r="UHI12" s="53"/>
      <c r="UHJ12" s="53"/>
      <c r="UHK12" s="53"/>
      <c r="UHL12" s="53"/>
      <c r="UHM12" s="53"/>
      <c r="UHN12" s="53"/>
      <c r="UHO12" s="53"/>
      <c r="UHP12" s="53"/>
      <c r="UHQ12" s="53"/>
      <c r="UHR12" s="53"/>
      <c r="UHS12" s="53"/>
      <c r="UHT12" s="53"/>
      <c r="UHU12" s="53"/>
      <c r="UHV12" s="53"/>
      <c r="UHW12" s="53"/>
      <c r="UHX12" s="53"/>
      <c r="UHY12" s="53"/>
      <c r="UHZ12" s="53"/>
      <c r="UIA12" s="53"/>
      <c r="UIB12" s="53"/>
      <c r="UIC12" s="53"/>
      <c r="UID12" s="53"/>
      <c r="UIE12" s="53"/>
      <c r="UIF12" s="53"/>
      <c r="UIG12" s="53"/>
      <c r="UIH12" s="53"/>
      <c r="UII12" s="53"/>
      <c r="UIJ12" s="53"/>
      <c r="UIK12" s="53"/>
      <c r="UIL12" s="53"/>
      <c r="UIM12" s="53"/>
      <c r="UIN12" s="53"/>
      <c r="UIO12" s="53"/>
      <c r="UIP12" s="53"/>
      <c r="UIQ12" s="53"/>
      <c r="UIR12" s="53"/>
      <c r="UIS12" s="53"/>
      <c r="UIT12" s="53"/>
      <c r="UIU12" s="53"/>
      <c r="UIV12" s="53"/>
      <c r="UIW12" s="53"/>
      <c r="UIX12" s="53"/>
      <c r="UIY12" s="53"/>
      <c r="UIZ12" s="53"/>
      <c r="UJA12" s="53"/>
      <c r="UJB12" s="53"/>
      <c r="UJC12" s="53"/>
      <c r="UJD12" s="53"/>
      <c r="UJE12" s="53"/>
      <c r="UJF12" s="53"/>
      <c r="UJG12" s="53"/>
      <c r="UJH12" s="53"/>
      <c r="UJI12" s="53"/>
      <c r="UJJ12" s="53"/>
      <c r="UJK12" s="53"/>
      <c r="UJL12" s="53"/>
      <c r="UJM12" s="53"/>
      <c r="UJN12" s="53"/>
      <c r="UJO12" s="53"/>
      <c r="UJP12" s="53"/>
      <c r="UJQ12" s="53"/>
      <c r="UJR12" s="53"/>
      <c r="UJS12" s="53"/>
      <c r="UJT12" s="53"/>
      <c r="UJU12" s="53"/>
      <c r="UJV12" s="53"/>
      <c r="UJW12" s="53"/>
      <c r="UJX12" s="53"/>
      <c r="UJY12" s="53"/>
      <c r="UJZ12" s="53"/>
      <c r="UKA12" s="53"/>
      <c r="UKB12" s="53"/>
      <c r="UKC12" s="53"/>
      <c r="UKD12" s="53"/>
      <c r="UKE12" s="53"/>
      <c r="UKF12" s="53"/>
      <c r="UKG12" s="53"/>
      <c r="UKH12" s="53"/>
      <c r="UKI12" s="53"/>
      <c r="UKJ12" s="53"/>
      <c r="UKK12" s="53"/>
      <c r="UKL12" s="53"/>
      <c r="UKM12" s="53"/>
      <c r="UKN12" s="53"/>
      <c r="UKO12" s="53"/>
      <c r="UKP12" s="53"/>
      <c r="UKQ12" s="53"/>
      <c r="UKR12" s="53"/>
      <c r="UKS12" s="53"/>
      <c r="UKT12" s="53"/>
      <c r="UKU12" s="53"/>
      <c r="UKV12" s="53"/>
      <c r="UKW12" s="53"/>
      <c r="UKX12" s="53"/>
      <c r="UKY12" s="53"/>
      <c r="UKZ12" s="53"/>
      <c r="ULA12" s="53"/>
      <c r="ULB12" s="53"/>
      <c r="ULC12" s="53"/>
      <c r="ULD12" s="53"/>
      <c r="ULE12" s="53"/>
      <c r="ULF12" s="53"/>
      <c r="ULG12" s="53"/>
      <c r="ULH12" s="53"/>
      <c r="ULI12" s="53"/>
      <c r="ULJ12" s="53"/>
      <c r="ULK12" s="53"/>
      <c r="ULL12" s="53"/>
      <c r="ULM12" s="53"/>
      <c r="ULN12" s="53"/>
      <c r="ULO12" s="53"/>
      <c r="ULP12" s="53"/>
      <c r="ULQ12" s="53"/>
      <c r="ULR12" s="53"/>
      <c r="ULS12" s="53"/>
      <c r="ULT12" s="53"/>
      <c r="ULU12" s="53"/>
      <c r="ULV12" s="53"/>
      <c r="ULW12" s="53"/>
      <c r="ULX12" s="53"/>
      <c r="ULY12" s="53"/>
      <c r="ULZ12" s="53"/>
      <c r="UMA12" s="53"/>
      <c r="UMB12" s="53"/>
      <c r="UMC12" s="53"/>
      <c r="UMD12" s="53"/>
      <c r="UME12" s="53"/>
      <c r="UMF12" s="53"/>
      <c r="UMG12" s="53"/>
      <c r="UMH12" s="53"/>
      <c r="UMI12" s="53"/>
      <c r="UMJ12" s="53"/>
      <c r="UMK12" s="53"/>
      <c r="UML12" s="53"/>
      <c r="UMM12" s="53"/>
      <c r="UMN12" s="53"/>
      <c r="UMO12" s="53"/>
      <c r="UMP12" s="53"/>
      <c r="UMQ12" s="53"/>
      <c r="UMR12" s="53"/>
      <c r="UMS12" s="53"/>
      <c r="UMT12" s="53"/>
      <c r="UMU12" s="53"/>
      <c r="UMV12" s="53"/>
      <c r="UMW12" s="53"/>
      <c r="UMX12" s="53"/>
      <c r="UMY12" s="53"/>
      <c r="UMZ12" s="53"/>
      <c r="UNA12" s="53"/>
      <c r="UNB12" s="53"/>
      <c r="UNC12" s="53"/>
      <c r="UND12" s="53"/>
      <c r="UNE12" s="53"/>
      <c r="UNF12" s="53"/>
      <c r="UNG12" s="53"/>
      <c r="UNH12" s="53"/>
      <c r="UNI12" s="53"/>
      <c r="UNJ12" s="53"/>
      <c r="UNK12" s="53"/>
      <c r="UNL12" s="53"/>
      <c r="UNM12" s="53"/>
      <c r="UNN12" s="53"/>
      <c r="UNO12" s="53"/>
      <c r="UNP12" s="53"/>
      <c r="UNQ12" s="53"/>
      <c r="UNR12" s="53"/>
      <c r="UNS12" s="53"/>
      <c r="UNT12" s="53"/>
      <c r="UNU12" s="53"/>
      <c r="UNV12" s="53"/>
      <c r="UNW12" s="53"/>
      <c r="UNX12" s="53"/>
      <c r="UNY12" s="53"/>
      <c r="UNZ12" s="53"/>
      <c r="UOA12" s="53"/>
      <c r="UOB12" s="53"/>
      <c r="UOC12" s="53"/>
      <c r="UOD12" s="53"/>
      <c r="UOE12" s="53"/>
      <c r="UOF12" s="53"/>
      <c r="UOG12" s="53"/>
      <c r="UOH12" s="53"/>
      <c r="UOI12" s="53"/>
      <c r="UOJ12" s="53"/>
      <c r="UOK12" s="53"/>
      <c r="UOL12" s="53"/>
      <c r="UOM12" s="53"/>
      <c r="UON12" s="53"/>
      <c r="UOO12" s="53"/>
      <c r="UOP12" s="53"/>
      <c r="UOQ12" s="53"/>
      <c r="UOR12" s="53"/>
      <c r="UOS12" s="53"/>
      <c r="UOT12" s="53"/>
      <c r="UOU12" s="53"/>
      <c r="UOV12" s="53"/>
      <c r="UOW12" s="53"/>
      <c r="UOX12" s="53"/>
      <c r="UOY12" s="53"/>
      <c r="UOZ12" s="53"/>
      <c r="UPA12" s="53"/>
      <c r="UPB12" s="53"/>
      <c r="UPC12" s="53"/>
      <c r="UPD12" s="53"/>
      <c r="UPE12" s="53"/>
      <c r="UPF12" s="53"/>
      <c r="UPG12" s="53"/>
      <c r="UPH12" s="53"/>
      <c r="UPI12" s="53"/>
      <c r="UPJ12" s="53"/>
      <c r="UPK12" s="53"/>
      <c r="UPL12" s="53"/>
      <c r="UPM12" s="53"/>
      <c r="UPN12" s="53"/>
      <c r="UPO12" s="53"/>
      <c r="UPP12" s="53"/>
      <c r="UPQ12" s="53"/>
      <c r="UPR12" s="53"/>
      <c r="UPS12" s="53"/>
      <c r="UPT12" s="53"/>
      <c r="UPU12" s="53"/>
      <c r="UPV12" s="53"/>
      <c r="UPW12" s="53"/>
      <c r="UPX12" s="53"/>
      <c r="UPY12" s="53"/>
      <c r="UPZ12" s="53"/>
      <c r="UQA12" s="53"/>
      <c r="UQB12" s="53"/>
      <c r="UQC12" s="53"/>
      <c r="UQD12" s="53"/>
      <c r="UQE12" s="53"/>
      <c r="UQF12" s="53"/>
      <c r="UQG12" s="53"/>
      <c r="UQH12" s="53"/>
      <c r="UQI12" s="53"/>
      <c r="UQJ12" s="53"/>
      <c r="UQK12" s="53"/>
      <c r="UQL12" s="53"/>
      <c r="UQM12" s="53"/>
      <c r="UQN12" s="53"/>
      <c r="UQO12" s="53"/>
      <c r="UQP12" s="53"/>
      <c r="UQQ12" s="53"/>
      <c r="UQR12" s="53"/>
      <c r="UQS12" s="53"/>
      <c r="UQT12" s="53"/>
      <c r="UQU12" s="53"/>
      <c r="UQV12" s="53"/>
      <c r="UQW12" s="53"/>
      <c r="UQX12" s="53"/>
      <c r="UQY12" s="53"/>
      <c r="UQZ12" s="53"/>
      <c r="URA12" s="53"/>
      <c r="URB12" s="53"/>
      <c r="URC12" s="53"/>
      <c r="URD12" s="53"/>
      <c r="URE12" s="53"/>
      <c r="URF12" s="53"/>
      <c r="URG12" s="53"/>
      <c r="URH12" s="53"/>
      <c r="URI12" s="53"/>
      <c r="URJ12" s="53"/>
      <c r="URK12" s="53"/>
      <c r="URL12" s="53"/>
      <c r="URM12" s="53"/>
      <c r="URN12" s="53"/>
      <c r="URO12" s="53"/>
      <c r="URP12" s="53"/>
      <c r="URQ12" s="53"/>
      <c r="URR12" s="53"/>
      <c r="URS12" s="53"/>
      <c r="URT12" s="53"/>
      <c r="URU12" s="53"/>
      <c r="URV12" s="53"/>
      <c r="URW12" s="53"/>
      <c r="URX12" s="53"/>
      <c r="URY12" s="53"/>
      <c r="URZ12" s="53"/>
      <c r="USA12" s="53"/>
      <c r="USB12" s="53"/>
      <c r="USC12" s="53"/>
      <c r="USD12" s="53"/>
      <c r="USE12" s="53"/>
      <c r="USF12" s="53"/>
      <c r="USG12" s="53"/>
      <c r="USH12" s="53"/>
      <c r="USI12" s="53"/>
      <c r="USJ12" s="53"/>
      <c r="USK12" s="53"/>
      <c r="USL12" s="53"/>
      <c r="USM12" s="53"/>
      <c r="USN12" s="53"/>
      <c r="USO12" s="53"/>
      <c r="USP12" s="53"/>
      <c r="USQ12" s="53"/>
      <c r="USR12" s="53"/>
      <c r="USS12" s="53"/>
      <c r="UST12" s="53"/>
      <c r="USU12" s="53"/>
      <c r="USV12" s="53"/>
      <c r="USW12" s="53"/>
      <c r="USX12" s="53"/>
      <c r="USY12" s="53"/>
      <c r="USZ12" s="53"/>
      <c r="UTA12" s="53"/>
      <c r="UTB12" s="53"/>
      <c r="UTC12" s="53"/>
      <c r="UTD12" s="53"/>
      <c r="UTE12" s="53"/>
      <c r="UTF12" s="53"/>
      <c r="UTG12" s="53"/>
      <c r="UTH12" s="53"/>
      <c r="UTI12" s="53"/>
      <c r="UTJ12" s="53"/>
      <c r="UTK12" s="53"/>
      <c r="UTL12" s="53"/>
      <c r="UTM12" s="53"/>
      <c r="UTN12" s="53"/>
      <c r="UTO12" s="53"/>
      <c r="UTP12" s="53"/>
      <c r="UTQ12" s="53"/>
      <c r="UTR12" s="53"/>
      <c r="UTS12" s="53"/>
      <c r="UTT12" s="53"/>
      <c r="UTU12" s="53"/>
      <c r="UTV12" s="53"/>
      <c r="UTW12" s="53"/>
      <c r="UTX12" s="53"/>
      <c r="UTY12" s="53"/>
      <c r="UTZ12" s="53"/>
      <c r="UUA12" s="53"/>
      <c r="UUB12" s="53"/>
      <c r="UUC12" s="53"/>
      <c r="UUD12" s="53"/>
      <c r="UUE12" s="53"/>
      <c r="UUF12" s="53"/>
      <c r="UUG12" s="53"/>
      <c r="UUH12" s="53"/>
      <c r="UUI12" s="53"/>
      <c r="UUJ12" s="53"/>
      <c r="UUK12" s="53"/>
      <c r="UUL12" s="53"/>
      <c r="UUM12" s="53"/>
      <c r="UUN12" s="53"/>
      <c r="UUO12" s="53"/>
      <c r="UUP12" s="53"/>
      <c r="UUQ12" s="53"/>
      <c r="UUR12" s="53"/>
      <c r="UUS12" s="53"/>
      <c r="UUT12" s="53"/>
      <c r="UUU12" s="53"/>
      <c r="UUV12" s="53"/>
      <c r="UUW12" s="53"/>
      <c r="UUX12" s="53"/>
      <c r="UUY12" s="53"/>
      <c r="UUZ12" s="53"/>
      <c r="UVA12" s="53"/>
      <c r="UVB12" s="53"/>
      <c r="UVC12" s="53"/>
      <c r="UVD12" s="53"/>
      <c r="UVE12" s="53"/>
      <c r="UVF12" s="53"/>
      <c r="UVG12" s="53"/>
      <c r="UVH12" s="53"/>
      <c r="UVI12" s="53"/>
      <c r="UVJ12" s="53"/>
      <c r="UVK12" s="53"/>
      <c r="UVL12" s="53"/>
      <c r="UVM12" s="53"/>
      <c r="UVN12" s="53"/>
      <c r="UVO12" s="53"/>
      <c r="UVP12" s="53"/>
      <c r="UVQ12" s="53"/>
      <c r="UVR12" s="53"/>
      <c r="UVS12" s="53"/>
      <c r="UVT12" s="53"/>
      <c r="UVU12" s="53"/>
      <c r="UVV12" s="53"/>
      <c r="UVW12" s="53"/>
      <c r="UVX12" s="53"/>
      <c r="UVY12" s="53"/>
      <c r="UVZ12" s="53"/>
      <c r="UWA12" s="53"/>
      <c r="UWB12" s="53"/>
      <c r="UWC12" s="53"/>
      <c r="UWD12" s="53"/>
      <c r="UWE12" s="53"/>
      <c r="UWF12" s="53"/>
      <c r="UWG12" s="53"/>
      <c r="UWH12" s="53"/>
      <c r="UWI12" s="53"/>
      <c r="UWJ12" s="53"/>
      <c r="UWK12" s="53"/>
      <c r="UWL12" s="53"/>
      <c r="UWM12" s="53"/>
      <c r="UWN12" s="53"/>
      <c r="UWO12" s="53"/>
      <c r="UWP12" s="53"/>
      <c r="UWQ12" s="53"/>
      <c r="UWR12" s="53"/>
      <c r="UWS12" s="53"/>
      <c r="UWT12" s="53"/>
      <c r="UWU12" s="53"/>
      <c r="UWV12" s="53"/>
      <c r="UWW12" s="53"/>
      <c r="UWX12" s="53"/>
      <c r="UWY12" s="53"/>
      <c r="UWZ12" s="53"/>
      <c r="UXA12" s="53"/>
      <c r="UXB12" s="53"/>
      <c r="UXC12" s="53"/>
      <c r="UXD12" s="53"/>
      <c r="UXE12" s="53"/>
      <c r="UXF12" s="53"/>
      <c r="UXG12" s="53"/>
      <c r="UXH12" s="53"/>
      <c r="UXI12" s="53"/>
      <c r="UXJ12" s="53"/>
      <c r="UXK12" s="53"/>
      <c r="UXL12" s="53"/>
      <c r="UXM12" s="53"/>
      <c r="UXN12" s="53"/>
      <c r="UXO12" s="53"/>
      <c r="UXP12" s="53"/>
      <c r="UXQ12" s="53"/>
      <c r="UXR12" s="53"/>
      <c r="UXS12" s="53"/>
      <c r="UXT12" s="53"/>
      <c r="UXU12" s="53"/>
      <c r="UXV12" s="53"/>
      <c r="UXW12" s="53"/>
      <c r="UXX12" s="53"/>
      <c r="UXY12" s="53"/>
      <c r="UXZ12" s="53"/>
      <c r="UYA12" s="53"/>
      <c r="UYB12" s="53"/>
      <c r="UYC12" s="53"/>
      <c r="UYD12" s="53"/>
      <c r="UYE12" s="53"/>
      <c r="UYF12" s="53"/>
      <c r="UYG12" s="53"/>
      <c r="UYH12" s="53"/>
      <c r="UYI12" s="53"/>
      <c r="UYJ12" s="53"/>
      <c r="UYK12" s="53"/>
      <c r="UYL12" s="53"/>
      <c r="UYM12" s="53"/>
      <c r="UYN12" s="53"/>
      <c r="UYO12" s="53"/>
      <c r="UYP12" s="53"/>
      <c r="UYQ12" s="53"/>
      <c r="UYR12" s="53"/>
      <c r="UYS12" s="53"/>
      <c r="UYT12" s="53"/>
      <c r="UYU12" s="53"/>
      <c r="UYV12" s="53"/>
      <c r="UYW12" s="53"/>
      <c r="UYX12" s="53"/>
      <c r="UYY12" s="53"/>
      <c r="UYZ12" s="53"/>
      <c r="UZA12" s="53"/>
      <c r="UZB12" s="53"/>
      <c r="UZC12" s="53"/>
      <c r="UZD12" s="53"/>
      <c r="UZE12" s="53"/>
      <c r="UZF12" s="53"/>
      <c r="UZG12" s="53"/>
      <c r="UZH12" s="53"/>
      <c r="UZI12" s="53"/>
      <c r="UZJ12" s="53"/>
      <c r="UZK12" s="53"/>
      <c r="UZL12" s="53"/>
      <c r="UZM12" s="53"/>
      <c r="UZN12" s="53"/>
      <c r="UZO12" s="53"/>
      <c r="UZP12" s="53"/>
      <c r="UZQ12" s="53"/>
      <c r="UZR12" s="53"/>
      <c r="UZS12" s="53"/>
      <c r="UZT12" s="53"/>
      <c r="UZU12" s="53"/>
      <c r="UZV12" s="53"/>
      <c r="UZW12" s="53"/>
      <c r="UZX12" s="53"/>
      <c r="UZY12" s="53"/>
      <c r="UZZ12" s="53"/>
      <c r="VAA12" s="53"/>
      <c r="VAB12" s="53"/>
      <c r="VAC12" s="53"/>
      <c r="VAD12" s="53"/>
      <c r="VAE12" s="53"/>
      <c r="VAF12" s="53"/>
      <c r="VAG12" s="53"/>
      <c r="VAH12" s="53"/>
      <c r="VAI12" s="53"/>
      <c r="VAJ12" s="53"/>
      <c r="VAK12" s="53"/>
      <c r="VAL12" s="53"/>
      <c r="VAM12" s="53"/>
      <c r="VAN12" s="53"/>
      <c r="VAO12" s="53"/>
      <c r="VAP12" s="53"/>
      <c r="VAQ12" s="53"/>
      <c r="VAR12" s="53"/>
      <c r="VAS12" s="53"/>
      <c r="VAT12" s="53"/>
      <c r="VAU12" s="53"/>
      <c r="VAV12" s="53"/>
      <c r="VAW12" s="53"/>
      <c r="VAX12" s="53"/>
      <c r="VAY12" s="53"/>
      <c r="VAZ12" s="53"/>
      <c r="VBA12" s="53"/>
      <c r="VBB12" s="53"/>
      <c r="VBC12" s="53"/>
      <c r="VBD12" s="53"/>
      <c r="VBE12" s="53"/>
      <c r="VBF12" s="53"/>
      <c r="VBG12" s="53"/>
      <c r="VBH12" s="53"/>
      <c r="VBI12" s="53"/>
      <c r="VBJ12" s="53"/>
      <c r="VBK12" s="53"/>
      <c r="VBL12" s="53"/>
      <c r="VBM12" s="53"/>
      <c r="VBN12" s="53"/>
      <c r="VBO12" s="53"/>
      <c r="VBP12" s="53"/>
      <c r="VBQ12" s="53"/>
      <c r="VBR12" s="53"/>
      <c r="VBS12" s="53"/>
      <c r="VBT12" s="53"/>
      <c r="VBU12" s="53"/>
      <c r="VBV12" s="53"/>
      <c r="VBW12" s="53"/>
      <c r="VBX12" s="53"/>
      <c r="VBY12" s="53"/>
      <c r="VBZ12" s="53"/>
      <c r="VCA12" s="53"/>
      <c r="VCB12" s="53"/>
      <c r="VCC12" s="53"/>
      <c r="VCD12" s="53"/>
      <c r="VCE12" s="53"/>
      <c r="VCF12" s="53"/>
      <c r="VCG12" s="53"/>
      <c r="VCH12" s="53"/>
      <c r="VCI12" s="53"/>
      <c r="VCJ12" s="53"/>
      <c r="VCK12" s="53"/>
      <c r="VCL12" s="53"/>
      <c r="VCM12" s="53"/>
      <c r="VCN12" s="53"/>
      <c r="VCO12" s="53"/>
      <c r="VCP12" s="53"/>
      <c r="VCQ12" s="53"/>
      <c r="VCR12" s="53"/>
      <c r="VCS12" s="53"/>
      <c r="VCT12" s="53"/>
      <c r="VCU12" s="53"/>
      <c r="VCV12" s="53"/>
      <c r="VCW12" s="53"/>
      <c r="VCX12" s="53"/>
      <c r="VCY12" s="53"/>
      <c r="VCZ12" s="53"/>
      <c r="VDA12" s="53"/>
      <c r="VDB12" s="53"/>
      <c r="VDC12" s="53"/>
      <c r="VDD12" s="53"/>
      <c r="VDE12" s="53"/>
      <c r="VDF12" s="53"/>
      <c r="VDG12" s="53"/>
      <c r="VDH12" s="53"/>
      <c r="VDI12" s="53"/>
      <c r="VDJ12" s="53"/>
      <c r="VDK12" s="53"/>
      <c r="VDL12" s="53"/>
      <c r="VDM12" s="53"/>
      <c r="VDN12" s="53"/>
      <c r="VDO12" s="53"/>
      <c r="VDP12" s="53"/>
      <c r="VDQ12" s="53"/>
      <c r="VDR12" s="53"/>
      <c r="VDS12" s="53"/>
      <c r="VDT12" s="53"/>
      <c r="VDU12" s="53"/>
      <c r="VDV12" s="53"/>
      <c r="VDW12" s="53"/>
      <c r="VDX12" s="53"/>
      <c r="VDY12" s="53"/>
      <c r="VDZ12" s="53"/>
      <c r="VEA12" s="53"/>
      <c r="VEB12" s="53"/>
      <c r="VEC12" s="53"/>
      <c r="VED12" s="53"/>
      <c r="VEE12" s="53"/>
      <c r="VEF12" s="53"/>
      <c r="VEG12" s="53"/>
      <c r="VEH12" s="53"/>
      <c r="VEI12" s="53"/>
      <c r="VEJ12" s="53"/>
      <c r="VEK12" s="53"/>
      <c r="VEL12" s="53"/>
      <c r="VEM12" s="53"/>
      <c r="VEN12" s="53"/>
      <c r="VEO12" s="53"/>
      <c r="VEP12" s="53"/>
      <c r="VEQ12" s="53"/>
      <c r="VER12" s="53"/>
      <c r="VES12" s="53"/>
      <c r="VET12" s="53"/>
      <c r="VEU12" s="53"/>
      <c r="VEV12" s="53"/>
      <c r="VEW12" s="53"/>
      <c r="VEX12" s="53"/>
      <c r="VEY12" s="53"/>
      <c r="VEZ12" s="53"/>
      <c r="VFA12" s="53"/>
      <c r="VFB12" s="53"/>
      <c r="VFC12" s="53"/>
      <c r="VFD12" s="53"/>
      <c r="VFE12" s="53"/>
      <c r="VFF12" s="53"/>
      <c r="VFG12" s="53"/>
      <c r="VFH12" s="53"/>
      <c r="VFI12" s="53"/>
      <c r="VFJ12" s="53"/>
      <c r="VFK12" s="53"/>
      <c r="VFL12" s="53"/>
      <c r="VFM12" s="53"/>
      <c r="VFN12" s="53"/>
      <c r="VFO12" s="53"/>
      <c r="VFP12" s="53"/>
      <c r="VFQ12" s="53"/>
      <c r="VFR12" s="53"/>
      <c r="VFS12" s="53"/>
      <c r="VFT12" s="53"/>
      <c r="VFU12" s="53"/>
      <c r="VFV12" s="53"/>
      <c r="VFW12" s="53"/>
      <c r="VFX12" s="53"/>
      <c r="VFY12" s="53"/>
      <c r="VFZ12" s="53"/>
      <c r="VGA12" s="53"/>
      <c r="VGB12" s="53"/>
      <c r="VGC12" s="53"/>
      <c r="VGD12" s="53"/>
      <c r="VGE12" s="53"/>
      <c r="VGF12" s="53"/>
      <c r="VGG12" s="53"/>
      <c r="VGH12" s="53"/>
      <c r="VGI12" s="53"/>
      <c r="VGJ12" s="53"/>
      <c r="VGK12" s="53"/>
      <c r="VGL12" s="53"/>
      <c r="VGM12" s="53"/>
      <c r="VGN12" s="53"/>
      <c r="VGO12" s="53"/>
      <c r="VGP12" s="53"/>
      <c r="VGQ12" s="53"/>
      <c r="VGR12" s="53"/>
      <c r="VGS12" s="53"/>
      <c r="VGT12" s="53"/>
      <c r="VGU12" s="53"/>
      <c r="VGV12" s="53"/>
      <c r="VGW12" s="53"/>
      <c r="VGX12" s="53"/>
      <c r="VGY12" s="53"/>
      <c r="VGZ12" s="53"/>
      <c r="VHA12" s="53"/>
      <c r="VHB12" s="53"/>
      <c r="VHC12" s="53"/>
      <c r="VHD12" s="53"/>
      <c r="VHE12" s="53"/>
      <c r="VHF12" s="53"/>
      <c r="VHG12" s="53"/>
      <c r="VHH12" s="53"/>
      <c r="VHI12" s="53"/>
      <c r="VHJ12" s="53"/>
      <c r="VHK12" s="53"/>
      <c r="VHL12" s="53"/>
      <c r="VHM12" s="53"/>
      <c r="VHN12" s="53"/>
      <c r="VHO12" s="53"/>
      <c r="VHP12" s="53"/>
      <c r="VHQ12" s="53"/>
      <c r="VHR12" s="53"/>
      <c r="VHS12" s="53"/>
      <c r="VHT12" s="53"/>
      <c r="VHU12" s="53"/>
      <c r="VHV12" s="53"/>
      <c r="VHW12" s="53"/>
      <c r="VHX12" s="53"/>
      <c r="VHY12" s="53"/>
      <c r="VHZ12" s="53"/>
      <c r="VIA12" s="53"/>
      <c r="VIB12" s="53"/>
      <c r="VIC12" s="53"/>
      <c r="VID12" s="53"/>
      <c r="VIE12" s="53"/>
      <c r="VIF12" s="53"/>
      <c r="VIG12" s="53"/>
      <c r="VIH12" s="53"/>
      <c r="VII12" s="53"/>
      <c r="VIJ12" s="53"/>
      <c r="VIK12" s="53"/>
      <c r="VIL12" s="53"/>
      <c r="VIM12" s="53"/>
      <c r="VIN12" s="53"/>
      <c r="VIO12" s="53"/>
      <c r="VIP12" s="53"/>
      <c r="VIQ12" s="53"/>
      <c r="VIR12" s="53"/>
      <c r="VIS12" s="53"/>
      <c r="VIT12" s="53"/>
      <c r="VIU12" s="53"/>
      <c r="VIV12" s="53"/>
      <c r="VIW12" s="53"/>
      <c r="VIX12" s="53"/>
      <c r="VIY12" s="53"/>
      <c r="VIZ12" s="53"/>
      <c r="VJA12" s="53"/>
      <c r="VJB12" s="53"/>
      <c r="VJC12" s="53"/>
      <c r="VJD12" s="53"/>
      <c r="VJE12" s="53"/>
      <c r="VJF12" s="53"/>
      <c r="VJG12" s="53"/>
      <c r="VJH12" s="53"/>
      <c r="VJI12" s="53"/>
      <c r="VJJ12" s="53"/>
      <c r="VJK12" s="53"/>
      <c r="VJL12" s="53"/>
      <c r="VJM12" s="53"/>
      <c r="VJN12" s="53"/>
      <c r="VJO12" s="53"/>
      <c r="VJP12" s="53"/>
      <c r="VJQ12" s="53"/>
      <c r="VJR12" s="53"/>
      <c r="VJS12" s="53"/>
      <c r="VJT12" s="53"/>
      <c r="VJU12" s="53"/>
      <c r="VJV12" s="53"/>
      <c r="VJW12" s="53"/>
      <c r="VJX12" s="53"/>
      <c r="VJY12" s="53"/>
      <c r="VJZ12" s="53"/>
      <c r="VKA12" s="53"/>
      <c r="VKB12" s="53"/>
      <c r="VKC12" s="53"/>
      <c r="VKD12" s="53"/>
      <c r="VKE12" s="53"/>
      <c r="VKF12" s="53"/>
      <c r="VKG12" s="53"/>
      <c r="VKH12" s="53"/>
      <c r="VKI12" s="53"/>
      <c r="VKJ12" s="53"/>
      <c r="VKK12" s="53"/>
      <c r="VKL12" s="53"/>
      <c r="VKM12" s="53"/>
      <c r="VKN12" s="53"/>
      <c r="VKO12" s="53"/>
      <c r="VKP12" s="53"/>
      <c r="VKQ12" s="53"/>
      <c r="VKR12" s="53"/>
      <c r="VKS12" s="53"/>
      <c r="VKT12" s="53"/>
      <c r="VKU12" s="53"/>
      <c r="VKV12" s="53"/>
      <c r="VKW12" s="53"/>
      <c r="VKX12" s="53"/>
      <c r="VKY12" s="53"/>
      <c r="VKZ12" s="53"/>
      <c r="VLA12" s="53"/>
      <c r="VLB12" s="53"/>
      <c r="VLC12" s="53"/>
      <c r="VLD12" s="53"/>
      <c r="VLE12" s="53"/>
      <c r="VLF12" s="53"/>
      <c r="VLG12" s="53"/>
      <c r="VLH12" s="53"/>
      <c r="VLI12" s="53"/>
      <c r="VLJ12" s="53"/>
      <c r="VLK12" s="53"/>
      <c r="VLL12" s="53"/>
      <c r="VLM12" s="53"/>
      <c r="VLN12" s="53"/>
      <c r="VLO12" s="53"/>
      <c r="VLP12" s="53"/>
      <c r="VLQ12" s="53"/>
      <c r="VLR12" s="53"/>
      <c r="VLS12" s="53"/>
      <c r="VLT12" s="53"/>
      <c r="VLU12" s="53"/>
      <c r="VLV12" s="53"/>
      <c r="VLW12" s="53"/>
      <c r="VLX12" s="53"/>
      <c r="VLY12" s="53"/>
      <c r="VLZ12" s="53"/>
      <c r="VMA12" s="53"/>
      <c r="VMB12" s="53"/>
      <c r="VMC12" s="53"/>
      <c r="VMD12" s="53"/>
      <c r="VME12" s="53"/>
      <c r="VMF12" s="53"/>
      <c r="VMG12" s="53"/>
      <c r="VMH12" s="53"/>
      <c r="VMI12" s="53"/>
      <c r="VMJ12" s="53"/>
      <c r="VMK12" s="53"/>
      <c r="VML12" s="53"/>
      <c r="VMM12" s="53"/>
      <c r="VMN12" s="53"/>
      <c r="VMO12" s="53"/>
      <c r="VMP12" s="53"/>
      <c r="VMQ12" s="53"/>
      <c r="VMR12" s="53"/>
      <c r="VMS12" s="53"/>
      <c r="VMT12" s="53"/>
      <c r="VMU12" s="53"/>
      <c r="VMV12" s="53"/>
      <c r="VMW12" s="53"/>
      <c r="VMX12" s="53"/>
      <c r="VMY12" s="53"/>
      <c r="VMZ12" s="53"/>
      <c r="VNA12" s="53"/>
      <c r="VNB12" s="53"/>
      <c r="VNC12" s="53"/>
      <c r="VND12" s="53"/>
      <c r="VNE12" s="53"/>
      <c r="VNF12" s="53"/>
      <c r="VNG12" s="53"/>
      <c r="VNH12" s="53"/>
      <c r="VNI12" s="53"/>
      <c r="VNJ12" s="53"/>
      <c r="VNK12" s="53"/>
      <c r="VNL12" s="53"/>
      <c r="VNM12" s="53"/>
      <c r="VNN12" s="53"/>
      <c r="VNO12" s="53"/>
      <c r="VNP12" s="53"/>
      <c r="VNQ12" s="53"/>
      <c r="VNR12" s="53"/>
      <c r="VNS12" s="53"/>
      <c r="VNT12" s="53"/>
      <c r="VNU12" s="53"/>
      <c r="VNV12" s="53"/>
      <c r="VNW12" s="53"/>
      <c r="VNX12" s="53"/>
      <c r="VNY12" s="53"/>
      <c r="VNZ12" s="53"/>
      <c r="VOA12" s="53"/>
      <c r="VOB12" s="53"/>
      <c r="VOC12" s="53"/>
      <c r="VOD12" s="53"/>
      <c r="VOE12" s="53"/>
      <c r="VOF12" s="53"/>
      <c r="VOG12" s="53"/>
      <c r="VOH12" s="53"/>
      <c r="VOI12" s="53"/>
      <c r="VOJ12" s="53"/>
      <c r="VOK12" s="53"/>
      <c r="VOL12" s="53"/>
      <c r="VOM12" s="53"/>
      <c r="VON12" s="53"/>
      <c r="VOO12" s="53"/>
      <c r="VOP12" s="53"/>
      <c r="VOQ12" s="53"/>
      <c r="VOR12" s="53"/>
      <c r="VOS12" s="53"/>
      <c r="VOT12" s="53"/>
      <c r="VOU12" s="53"/>
      <c r="VOV12" s="53"/>
      <c r="VOW12" s="53"/>
      <c r="VOX12" s="53"/>
      <c r="VOY12" s="53"/>
      <c r="VOZ12" s="53"/>
      <c r="VPA12" s="53"/>
      <c r="VPB12" s="53"/>
      <c r="VPC12" s="53"/>
      <c r="VPD12" s="53"/>
      <c r="VPE12" s="53"/>
      <c r="VPF12" s="53"/>
      <c r="VPG12" s="53"/>
      <c r="VPH12" s="53"/>
      <c r="VPI12" s="53"/>
      <c r="VPJ12" s="53"/>
      <c r="VPK12" s="53"/>
      <c r="VPL12" s="53"/>
      <c r="VPM12" s="53"/>
      <c r="VPN12" s="53"/>
      <c r="VPO12" s="53"/>
      <c r="VPP12" s="53"/>
      <c r="VPQ12" s="53"/>
      <c r="VPR12" s="53"/>
      <c r="VPS12" s="53"/>
      <c r="VPT12" s="53"/>
      <c r="VPU12" s="53"/>
      <c r="VPV12" s="53"/>
      <c r="VPW12" s="53"/>
      <c r="VPX12" s="53"/>
      <c r="VPY12" s="53"/>
      <c r="VPZ12" s="53"/>
      <c r="VQA12" s="53"/>
      <c r="VQB12" s="53"/>
      <c r="VQC12" s="53"/>
      <c r="VQD12" s="53"/>
      <c r="VQE12" s="53"/>
      <c r="VQF12" s="53"/>
      <c r="VQG12" s="53"/>
      <c r="VQH12" s="53"/>
      <c r="VQI12" s="53"/>
      <c r="VQJ12" s="53"/>
      <c r="VQK12" s="53"/>
      <c r="VQL12" s="53"/>
      <c r="VQM12" s="53"/>
      <c r="VQN12" s="53"/>
      <c r="VQO12" s="53"/>
      <c r="VQP12" s="53"/>
      <c r="VQQ12" s="53"/>
      <c r="VQR12" s="53"/>
      <c r="VQS12" s="53"/>
      <c r="VQT12" s="53"/>
      <c r="VQU12" s="53"/>
      <c r="VQV12" s="53"/>
      <c r="VQW12" s="53"/>
      <c r="VQX12" s="53"/>
      <c r="VQY12" s="53"/>
      <c r="VQZ12" s="53"/>
      <c r="VRA12" s="53"/>
      <c r="VRB12" s="53"/>
      <c r="VRC12" s="53"/>
      <c r="VRD12" s="53"/>
      <c r="VRE12" s="53"/>
      <c r="VRF12" s="53"/>
      <c r="VRG12" s="53"/>
      <c r="VRH12" s="53"/>
      <c r="VRI12" s="53"/>
      <c r="VRJ12" s="53"/>
      <c r="VRK12" s="53"/>
      <c r="VRL12" s="53"/>
      <c r="VRM12" s="53"/>
      <c r="VRN12" s="53"/>
      <c r="VRO12" s="53"/>
      <c r="VRP12" s="53"/>
      <c r="VRQ12" s="53"/>
      <c r="VRR12" s="53"/>
      <c r="VRS12" s="53"/>
      <c r="VRT12" s="53"/>
      <c r="VRU12" s="53"/>
      <c r="VRV12" s="53"/>
      <c r="VRW12" s="53"/>
      <c r="VRX12" s="53"/>
      <c r="VRY12" s="53"/>
      <c r="VRZ12" s="53"/>
      <c r="VSA12" s="53"/>
      <c r="VSB12" s="53"/>
      <c r="VSC12" s="53"/>
      <c r="VSD12" s="53"/>
      <c r="VSE12" s="53"/>
      <c r="VSF12" s="53"/>
      <c r="VSG12" s="53"/>
      <c r="VSH12" s="53"/>
      <c r="VSI12" s="53"/>
      <c r="VSJ12" s="53"/>
      <c r="VSK12" s="53"/>
      <c r="VSL12" s="53"/>
      <c r="VSM12" s="53"/>
      <c r="VSN12" s="53"/>
      <c r="VSO12" s="53"/>
      <c r="VSP12" s="53"/>
      <c r="VSQ12" s="53"/>
      <c r="VSR12" s="53"/>
      <c r="VSS12" s="53"/>
      <c r="VST12" s="53"/>
      <c r="VSU12" s="53"/>
      <c r="VSV12" s="53"/>
      <c r="VSW12" s="53"/>
      <c r="VSX12" s="53"/>
      <c r="VSY12" s="53"/>
      <c r="VSZ12" s="53"/>
      <c r="VTA12" s="53"/>
      <c r="VTB12" s="53"/>
      <c r="VTC12" s="53"/>
      <c r="VTD12" s="53"/>
      <c r="VTE12" s="53"/>
      <c r="VTF12" s="53"/>
      <c r="VTG12" s="53"/>
      <c r="VTH12" s="53"/>
      <c r="VTI12" s="53"/>
      <c r="VTJ12" s="53"/>
      <c r="VTK12" s="53"/>
      <c r="VTL12" s="53"/>
      <c r="VTM12" s="53"/>
      <c r="VTN12" s="53"/>
      <c r="VTO12" s="53"/>
      <c r="VTP12" s="53"/>
      <c r="VTQ12" s="53"/>
      <c r="VTR12" s="53"/>
      <c r="VTS12" s="53"/>
      <c r="VTT12" s="53"/>
      <c r="VTU12" s="53"/>
      <c r="VTV12" s="53"/>
      <c r="VTW12" s="53"/>
      <c r="VTX12" s="53"/>
      <c r="VTY12" s="53"/>
      <c r="VTZ12" s="53"/>
      <c r="VUA12" s="53"/>
      <c r="VUB12" s="53"/>
      <c r="VUC12" s="53"/>
      <c r="VUD12" s="53"/>
      <c r="VUE12" s="53"/>
      <c r="VUF12" s="53"/>
      <c r="VUG12" s="53"/>
      <c r="VUH12" s="53"/>
      <c r="VUI12" s="53"/>
      <c r="VUJ12" s="53"/>
      <c r="VUK12" s="53"/>
      <c r="VUL12" s="53"/>
      <c r="VUM12" s="53"/>
      <c r="VUN12" s="53"/>
      <c r="VUO12" s="53"/>
      <c r="VUP12" s="53"/>
      <c r="VUQ12" s="53"/>
      <c r="VUR12" s="53"/>
      <c r="VUS12" s="53"/>
      <c r="VUT12" s="53"/>
      <c r="VUU12" s="53"/>
      <c r="VUV12" s="53"/>
      <c r="VUW12" s="53"/>
      <c r="VUX12" s="53"/>
      <c r="VUY12" s="53"/>
      <c r="VUZ12" s="53"/>
      <c r="VVA12" s="53"/>
      <c r="VVB12" s="53"/>
      <c r="VVC12" s="53"/>
      <c r="VVD12" s="53"/>
      <c r="VVE12" s="53"/>
      <c r="VVF12" s="53"/>
      <c r="VVG12" s="53"/>
      <c r="VVH12" s="53"/>
      <c r="VVI12" s="53"/>
      <c r="VVJ12" s="53"/>
      <c r="VVK12" s="53"/>
      <c r="VVL12" s="53"/>
      <c r="VVM12" s="53"/>
      <c r="VVN12" s="53"/>
      <c r="VVO12" s="53"/>
      <c r="VVP12" s="53"/>
      <c r="VVQ12" s="53"/>
      <c r="VVR12" s="53"/>
      <c r="VVS12" s="53"/>
      <c r="VVT12" s="53"/>
      <c r="VVU12" s="53"/>
      <c r="VVV12" s="53"/>
      <c r="VVW12" s="53"/>
      <c r="VVX12" s="53"/>
      <c r="VVY12" s="53"/>
      <c r="VVZ12" s="53"/>
      <c r="VWA12" s="53"/>
      <c r="VWB12" s="53"/>
      <c r="VWC12" s="53"/>
      <c r="VWD12" s="53"/>
      <c r="VWE12" s="53"/>
      <c r="VWF12" s="53"/>
      <c r="VWG12" s="53"/>
      <c r="VWH12" s="53"/>
      <c r="VWI12" s="53"/>
      <c r="VWJ12" s="53"/>
      <c r="VWK12" s="53"/>
      <c r="VWL12" s="53"/>
      <c r="VWM12" s="53"/>
      <c r="VWN12" s="53"/>
      <c r="VWO12" s="53"/>
      <c r="VWP12" s="53"/>
      <c r="VWQ12" s="53"/>
      <c r="VWR12" s="53"/>
      <c r="VWS12" s="53"/>
      <c r="VWT12" s="53"/>
      <c r="VWU12" s="53"/>
      <c r="VWV12" s="53"/>
      <c r="VWW12" s="53"/>
      <c r="VWX12" s="53"/>
      <c r="VWY12" s="53"/>
      <c r="VWZ12" s="53"/>
      <c r="VXA12" s="53"/>
      <c r="VXB12" s="53"/>
      <c r="VXC12" s="53"/>
      <c r="VXD12" s="53"/>
      <c r="VXE12" s="53"/>
      <c r="VXF12" s="53"/>
      <c r="VXG12" s="53"/>
      <c r="VXH12" s="53"/>
      <c r="VXI12" s="53"/>
      <c r="VXJ12" s="53"/>
      <c r="VXK12" s="53"/>
      <c r="VXL12" s="53"/>
      <c r="VXM12" s="53"/>
      <c r="VXN12" s="53"/>
      <c r="VXO12" s="53"/>
      <c r="VXP12" s="53"/>
      <c r="VXQ12" s="53"/>
      <c r="VXR12" s="53"/>
      <c r="VXS12" s="53"/>
      <c r="VXT12" s="53"/>
      <c r="VXU12" s="53"/>
      <c r="VXV12" s="53"/>
      <c r="VXW12" s="53"/>
      <c r="VXX12" s="53"/>
      <c r="VXY12" s="53"/>
      <c r="VXZ12" s="53"/>
      <c r="VYA12" s="53"/>
      <c r="VYB12" s="53"/>
      <c r="VYC12" s="53"/>
      <c r="VYD12" s="53"/>
      <c r="VYE12" s="53"/>
      <c r="VYF12" s="53"/>
      <c r="VYG12" s="53"/>
      <c r="VYH12" s="53"/>
      <c r="VYI12" s="53"/>
      <c r="VYJ12" s="53"/>
      <c r="VYK12" s="53"/>
      <c r="VYL12" s="53"/>
      <c r="VYM12" s="53"/>
      <c r="VYN12" s="53"/>
      <c r="VYO12" s="53"/>
      <c r="VYP12" s="53"/>
      <c r="VYQ12" s="53"/>
      <c r="VYR12" s="53"/>
      <c r="VYS12" s="53"/>
      <c r="VYT12" s="53"/>
      <c r="VYU12" s="53"/>
      <c r="VYV12" s="53"/>
      <c r="VYW12" s="53"/>
      <c r="VYX12" s="53"/>
      <c r="VYY12" s="53"/>
      <c r="VYZ12" s="53"/>
      <c r="VZA12" s="53"/>
      <c r="VZB12" s="53"/>
      <c r="VZC12" s="53"/>
      <c r="VZD12" s="53"/>
      <c r="VZE12" s="53"/>
      <c r="VZF12" s="53"/>
      <c r="VZG12" s="53"/>
      <c r="VZH12" s="53"/>
      <c r="VZI12" s="53"/>
      <c r="VZJ12" s="53"/>
      <c r="VZK12" s="53"/>
      <c r="VZL12" s="53"/>
      <c r="VZM12" s="53"/>
      <c r="VZN12" s="53"/>
      <c r="VZO12" s="53"/>
      <c r="VZP12" s="53"/>
      <c r="VZQ12" s="53"/>
      <c r="VZR12" s="53"/>
      <c r="VZS12" s="53"/>
      <c r="VZT12" s="53"/>
      <c r="VZU12" s="53"/>
      <c r="VZV12" s="53"/>
      <c r="VZW12" s="53"/>
      <c r="VZX12" s="53"/>
      <c r="VZY12" s="53"/>
      <c r="VZZ12" s="53"/>
      <c r="WAA12" s="53"/>
      <c r="WAB12" s="53"/>
      <c r="WAC12" s="53"/>
      <c r="WAD12" s="53"/>
      <c r="WAE12" s="53"/>
      <c r="WAF12" s="53"/>
      <c r="WAG12" s="53"/>
      <c r="WAH12" s="53"/>
      <c r="WAI12" s="53"/>
      <c r="WAJ12" s="53"/>
      <c r="WAK12" s="53"/>
      <c r="WAL12" s="53"/>
      <c r="WAM12" s="53"/>
      <c r="WAN12" s="53"/>
      <c r="WAO12" s="53"/>
      <c r="WAP12" s="53"/>
      <c r="WAQ12" s="53"/>
      <c r="WAR12" s="53"/>
      <c r="WAS12" s="53"/>
      <c r="WAT12" s="53"/>
      <c r="WAU12" s="53"/>
      <c r="WAV12" s="53"/>
      <c r="WAW12" s="53"/>
      <c r="WAX12" s="53"/>
      <c r="WAY12" s="53"/>
      <c r="WAZ12" s="53"/>
      <c r="WBA12" s="53"/>
      <c r="WBB12" s="53"/>
      <c r="WBC12" s="53"/>
      <c r="WBD12" s="53"/>
      <c r="WBE12" s="53"/>
      <c r="WBF12" s="53"/>
      <c r="WBG12" s="53"/>
      <c r="WBH12" s="53"/>
      <c r="WBI12" s="53"/>
      <c r="WBJ12" s="53"/>
      <c r="WBK12" s="53"/>
      <c r="WBL12" s="53"/>
      <c r="WBM12" s="53"/>
      <c r="WBN12" s="53"/>
      <c r="WBO12" s="53"/>
      <c r="WBP12" s="53"/>
      <c r="WBQ12" s="53"/>
      <c r="WBR12" s="53"/>
      <c r="WBS12" s="53"/>
      <c r="WBT12" s="53"/>
      <c r="WBU12" s="53"/>
      <c r="WBV12" s="53"/>
      <c r="WBW12" s="53"/>
      <c r="WBX12" s="53"/>
      <c r="WBY12" s="53"/>
      <c r="WBZ12" s="53"/>
      <c r="WCA12" s="53"/>
      <c r="WCB12" s="53"/>
      <c r="WCC12" s="53"/>
      <c r="WCD12" s="53"/>
      <c r="WCE12" s="53"/>
      <c r="WCF12" s="53"/>
      <c r="WCG12" s="53"/>
      <c r="WCH12" s="53"/>
      <c r="WCI12" s="53"/>
      <c r="WCJ12" s="53"/>
      <c r="WCK12" s="53"/>
      <c r="WCL12" s="53"/>
      <c r="WCM12" s="53"/>
      <c r="WCN12" s="53"/>
      <c r="WCO12" s="53"/>
      <c r="WCP12" s="53"/>
      <c r="WCQ12" s="53"/>
      <c r="WCR12" s="53"/>
      <c r="WCS12" s="53"/>
      <c r="WCT12" s="53"/>
      <c r="WCU12" s="53"/>
      <c r="WCV12" s="53"/>
      <c r="WCW12" s="53"/>
      <c r="WCX12" s="53"/>
      <c r="WCY12" s="53"/>
      <c r="WCZ12" s="53"/>
      <c r="WDA12" s="53"/>
      <c r="WDB12" s="53"/>
      <c r="WDC12" s="53"/>
      <c r="WDD12" s="53"/>
      <c r="WDE12" s="53"/>
      <c r="WDF12" s="53"/>
      <c r="WDG12" s="53"/>
      <c r="WDH12" s="53"/>
      <c r="WDI12" s="53"/>
      <c r="WDJ12" s="53"/>
      <c r="WDK12" s="53"/>
      <c r="WDL12" s="53"/>
      <c r="WDM12" s="53"/>
      <c r="WDN12" s="53"/>
      <c r="WDO12" s="53"/>
      <c r="WDP12" s="53"/>
      <c r="WDQ12" s="53"/>
      <c r="WDR12" s="53"/>
      <c r="WDS12" s="53"/>
      <c r="WDT12" s="53"/>
      <c r="WDU12" s="53"/>
      <c r="WDV12" s="53"/>
      <c r="WDW12" s="53"/>
      <c r="WDX12" s="53"/>
      <c r="WDY12" s="53"/>
      <c r="WDZ12" s="53"/>
      <c r="WEA12" s="53"/>
      <c r="WEB12" s="53"/>
      <c r="WEC12" s="53"/>
      <c r="WED12" s="53"/>
      <c r="WEE12" s="53"/>
      <c r="WEF12" s="53"/>
      <c r="WEG12" s="53"/>
      <c r="WEH12" s="53"/>
      <c r="WEI12" s="53"/>
      <c r="WEJ12" s="53"/>
      <c r="WEK12" s="53"/>
      <c r="WEL12" s="53"/>
      <c r="WEM12" s="53"/>
      <c r="WEN12" s="53"/>
      <c r="WEO12" s="53"/>
      <c r="WEP12" s="53"/>
      <c r="WEQ12" s="53"/>
      <c r="WER12" s="53"/>
      <c r="WES12" s="53"/>
      <c r="WET12" s="53"/>
      <c r="WEU12" s="53"/>
      <c r="WEV12" s="53"/>
      <c r="WEW12" s="53"/>
      <c r="WEX12" s="53"/>
      <c r="WEY12" s="53"/>
      <c r="WEZ12" s="53"/>
      <c r="WFA12" s="53"/>
      <c r="WFB12" s="53"/>
      <c r="WFC12" s="53"/>
      <c r="WFD12" s="53"/>
      <c r="WFE12" s="53"/>
      <c r="WFF12" s="53"/>
      <c r="WFG12" s="53"/>
      <c r="WFH12" s="53"/>
      <c r="WFI12" s="53"/>
      <c r="WFJ12" s="53"/>
      <c r="WFK12" s="53"/>
      <c r="WFL12" s="53"/>
      <c r="WFM12" s="53"/>
      <c r="WFN12" s="53"/>
      <c r="WFO12" s="53"/>
      <c r="WFP12" s="53"/>
      <c r="WFQ12" s="53"/>
      <c r="WFR12" s="53"/>
      <c r="WFS12" s="53"/>
      <c r="WFT12" s="53"/>
      <c r="WFU12" s="53"/>
      <c r="WFV12" s="53"/>
      <c r="WFW12" s="53"/>
      <c r="WFX12" s="53"/>
      <c r="WFY12" s="53"/>
      <c r="WFZ12" s="53"/>
      <c r="WGA12" s="53"/>
      <c r="WGB12" s="53"/>
      <c r="WGC12" s="53"/>
      <c r="WGD12" s="53"/>
      <c r="WGE12" s="53"/>
      <c r="WGF12" s="53"/>
      <c r="WGG12" s="53"/>
      <c r="WGH12" s="53"/>
      <c r="WGI12" s="53"/>
      <c r="WGJ12" s="53"/>
      <c r="WGK12" s="53"/>
      <c r="WGL12" s="53"/>
      <c r="WGM12" s="53"/>
      <c r="WGN12" s="53"/>
      <c r="WGO12" s="53"/>
      <c r="WGP12" s="53"/>
      <c r="WGQ12" s="53"/>
      <c r="WGR12" s="53"/>
      <c r="WGS12" s="53"/>
      <c r="WGT12" s="53"/>
      <c r="WGU12" s="53"/>
      <c r="WGV12" s="53"/>
      <c r="WGW12" s="53"/>
      <c r="WGX12" s="53"/>
      <c r="WGY12" s="53"/>
      <c r="WGZ12" s="53"/>
      <c r="WHA12" s="53"/>
      <c r="WHB12" s="53"/>
      <c r="WHC12" s="53"/>
      <c r="WHD12" s="53"/>
      <c r="WHE12" s="53"/>
      <c r="WHF12" s="53"/>
      <c r="WHG12" s="53"/>
      <c r="WHH12" s="53"/>
      <c r="WHI12" s="53"/>
      <c r="WHJ12" s="53"/>
      <c r="WHK12" s="53"/>
      <c r="WHL12" s="53"/>
      <c r="WHM12" s="53"/>
      <c r="WHN12" s="53"/>
      <c r="WHO12" s="53"/>
      <c r="WHP12" s="53"/>
      <c r="WHQ12" s="53"/>
      <c r="WHR12" s="53"/>
      <c r="WHS12" s="53"/>
      <c r="WHT12" s="53"/>
      <c r="WHU12" s="53"/>
      <c r="WHV12" s="53"/>
      <c r="WHW12" s="53"/>
      <c r="WHX12" s="53"/>
      <c r="WHY12" s="53"/>
      <c r="WHZ12" s="53"/>
      <c r="WIA12" s="53"/>
      <c r="WIB12" s="53"/>
      <c r="WIC12" s="53"/>
      <c r="WID12" s="53"/>
      <c r="WIE12" s="53"/>
      <c r="WIF12" s="53"/>
      <c r="WIG12" s="53"/>
      <c r="WIH12" s="53"/>
      <c r="WII12" s="53"/>
      <c r="WIJ12" s="53"/>
      <c r="WIK12" s="53"/>
      <c r="WIL12" s="53"/>
      <c r="WIM12" s="53"/>
      <c r="WIN12" s="53"/>
      <c r="WIO12" s="53"/>
      <c r="WIP12" s="53"/>
      <c r="WIQ12" s="53"/>
      <c r="WIR12" s="53"/>
      <c r="WIS12" s="53"/>
      <c r="WIT12" s="53"/>
      <c r="WIU12" s="53"/>
      <c r="WIV12" s="53"/>
      <c r="WIW12" s="53"/>
      <c r="WIX12" s="53"/>
      <c r="WIY12" s="53"/>
      <c r="WIZ12" s="53"/>
      <c r="WJA12" s="53"/>
      <c r="WJB12" s="53"/>
      <c r="WJC12" s="53"/>
      <c r="WJD12" s="53"/>
      <c r="WJE12" s="53"/>
      <c r="WJF12" s="53"/>
      <c r="WJG12" s="53"/>
      <c r="WJH12" s="53"/>
      <c r="WJI12" s="53"/>
      <c r="WJJ12" s="53"/>
      <c r="WJK12" s="53"/>
      <c r="WJL12" s="53"/>
      <c r="WJM12" s="53"/>
      <c r="WJN12" s="53"/>
      <c r="WJO12" s="53"/>
      <c r="WJP12" s="53"/>
      <c r="WJQ12" s="53"/>
      <c r="WJR12" s="53"/>
      <c r="WJS12" s="53"/>
      <c r="WJT12" s="53"/>
      <c r="WJU12" s="53"/>
      <c r="WJV12" s="53"/>
      <c r="WJW12" s="53"/>
      <c r="WJX12" s="53"/>
      <c r="WJY12" s="53"/>
      <c r="WJZ12" s="53"/>
      <c r="WKA12" s="53"/>
      <c r="WKB12" s="53"/>
      <c r="WKC12" s="53"/>
      <c r="WKD12" s="53"/>
      <c r="WKE12" s="53"/>
      <c r="WKF12" s="53"/>
      <c r="WKG12" s="53"/>
      <c r="WKH12" s="53"/>
      <c r="WKI12" s="53"/>
      <c r="WKJ12" s="53"/>
      <c r="WKK12" s="53"/>
      <c r="WKL12" s="53"/>
      <c r="WKM12" s="53"/>
      <c r="WKN12" s="53"/>
      <c r="WKO12" s="53"/>
      <c r="WKP12" s="53"/>
      <c r="WKQ12" s="53"/>
      <c r="WKR12" s="53"/>
      <c r="WKS12" s="53"/>
      <c r="WKT12" s="53"/>
      <c r="WKU12" s="53"/>
      <c r="WKV12" s="53"/>
      <c r="WKW12" s="53"/>
      <c r="WKX12" s="53"/>
      <c r="WKY12" s="53"/>
      <c r="WKZ12" s="53"/>
      <c r="WLA12" s="53"/>
      <c r="WLB12" s="53"/>
      <c r="WLC12" s="53"/>
      <c r="WLD12" s="53"/>
      <c r="WLE12" s="53"/>
      <c r="WLF12" s="53"/>
      <c r="WLG12" s="53"/>
      <c r="WLH12" s="53"/>
      <c r="WLI12" s="53"/>
      <c r="WLJ12" s="53"/>
      <c r="WLK12" s="53"/>
      <c r="WLL12" s="53"/>
      <c r="WLM12" s="53"/>
      <c r="WLN12" s="53"/>
      <c r="WLO12" s="53"/>
      <c r="WLP12" s="53"/>
      <c r="WLQ12" s="53"/>
      <c r="WLR12" s="53"/>
      <c r="WLS12" s="53"/>
      <c r="WLT12" s="53"/>
      <c r="WLU12" s="53"/>
      <c r="WLV12" s="53"/>
      <c r="WLW12" s="53"/>
      <c r="WLX12" s="53"/>
      <c r="WLY12" s="53"/>
      <c r="WLZ12" s="53"/>
      <c r="WMA12" s="53"/>
      <c r="WMB12" s="53"/>
      <c r="WMC12" s="53"/>
      <c r="WMD12" s="53"/>
      <c r="WME12" s="53"/>
      <c r="WMF12" s="53"/>
      <c r="WMG12" s="53"/>
      <c r="WMH12" s="53"/>
      <c r="WMI12" s="53"/>
      <c r="WMJ12" s="53"/>
      <c r="WMK12" s="53"/>
      <c r="WML12" s="53"/>
      <c r="WMM12" s="53"/>
      <c r="WMN12" s="53"/>
      <c r="WMO12" s="53"/>
      <c r="WMP12" s="53"/>
      <c r="WMQ12" s="53"/>
      <c r="WMR12" s="53"/>
      <c r="WMS12" s="53"/>
      <c r="WMT12" s="53"/>
      <c r="WMU12" s="53"/>
      <c r="WMV12" s="53"/>
      <c r="WMW12" s="53"/>
      <c r="WMX12" s="53"/>
      <c r="WMY12" s="53"/>
      <c r="WMZ12" s="53"/>
      <c r="WNA12" s="53"/>
      <c r="WNB12" s="53"/>
      <c r="WNC12" s="53"/>
      <c r="WND12" s="53"/>
      <c r="WNE12" s="53"/>
      <c r="WNF12" s="53"/>
      <c r="WNG12" s="53"/>
      <c r="WNH12" s="53"/>
      <c r="WNI12" s="53"/>
      <c r="WNJ12" s="53"/>
      <c r="WNK12" s="53"/>
      <c r="WNL12" s="53"/>
      <c r="WNM12" s="53"/>
      <c r="WNN12" s="53"/>
      <c r="WNO12" s="53"/>
      <c r="WNP12" s="53"/>
      <c r="WNQ12" s="53"/>
      <c r="WNR12" s="53"/>
      <c r="WNS12" s="53"/>
      <c r="WNT12" s="53"/>
      <c r="WNU12" s="53"/>
      <c r="WNV12" s="53"/>
      <c r="WNW12" s="53"/>
      <c r="WNX12" s="53"/>
      <c r="WNY12" s="53"/>
      <c r="WNZ12" s="53"/>
      <c r="WOA12" s="53"/>
      <c r="WOB12" s="53"/>
      <c r="WOC12" s="53"/>
      <c r="WOD12" s="53"/>
      <c r="WOE12" s="53"/>
      <c r="WOF12" s="53"/>
      <c r="WOG12" s="53"/>
      <c r="WOH12" s="53"/>
      <c r="WOI12" s="53"/>
      <c r="WOJ12" s="53"/>
      <c r="WOK12" s="53"/>
      <c r="WOL12" s="53"/>
      <c r="WOM12" s="53"/>
      <c r="WON12" s="53"/>
      <c r="WOO12" s="53"/>
      <c r="WOP12" s="53"/>
      <c r="WOQ12" s="53"/>
      <c r="WOR12" s="53"/>
      <c r="WOS12" s="53"/>
      <c r="WOT12" s="53"/>
      <c r="WOU12" s="53"/>
      <c r="WOV12" s="53"/>
      <c r="WOW12" s="53"/>
      <c r="WOX12" s="53"/>
      <c r="WOY12" s="53"/>
      <c r="WOZ12" s="53"/>
      <c r="WPA12" s="53"/>
      <c r="WPB12" s="53"/>
      <c r="WPC12" s="53"/>
      <c r="WPD12" s="53"/>
      <c r="WPE12" s="53"/>
      <c r="WPF12" s="53"/>
      <c r="WPG12" s="53"/>
      <c r="WPH12" s="53"/>
      <c r="WPI12" s="53"/>
      <c r="WPJ12" s="53"/>
      <c r="WPK12" s="53"/>
      <c r="WPL12" s="53"/>
      <c r="WPM12" s="53"/>
      <c r="WPN12" s="53"/>
      <c r="WPO12" s="53"/>
      <c r="WPP12" s="53"/>
      <c r="WPQ12" s="53"/>
      <c r="WPR12" s="53"/>
      <c r="WPS12" s="53"/>
      <c r="WPT12" s="53"/>
      <c r="WPU12" s="53"/>
      <c r="WPV12" s="53"/>
      <c r="WPW12" s="53"/>
      <c r="WPX12" s="53"/>
      <c r="WPY12" s="53"/>
      <c r="WPZ12" s="53"/>
      <c r="WQA12" s="53"/>
      <c r="WQB12" s="53"/>
      <c r="WQC12" s="53"/>
      <c r="WQD12" s="53"/>
      <c r="WQE12" s="53"/>
      <c r="WQF12" s="53"/>
      <c r="WQG12" s="53"/>
      <c r="WQH12" s="53"/>
      <c r="WQI12" s="53"/>
      <c r="WQJ12" s="53"/>
      <c r="WQK12" s="53"/>
      <c r="WQL12" s="53"/>
      <c r="WQM12" s="53"/>
      <c r="WQN12" s="53"/>
      <c r="WQO12" s="53"/>
      <c r="WQP12" s="53"/>
      <c r="WQQ12" s="53"/>
      <c r="WQR12" s="53"/>
      <c r="WQS12" s="53"/>
      <c r="WQT12" s="53"/>
      <c r="WQU12" s="53"/>
      <c r="WQV12" s="53"/>
      <c r="WQW12" s="53"/>
      <c r="WQX12" s="53"/>
      <c r="WQY12" s="53"/>
      <c r="WQZ12" s="53"/>
      <c r="WRA12" s="53"/>
      <c r="WRB12" s="53"/>
      <c r="WRC12" s="53"/>
      <c r="WRD12" s="53"/>
      <c r="WRE12" s="53"/>
      <c r="WRF12" s="53"/>
      <c r="WRG12" s="53"/>
      <c r="WRH12" s="53"/>
      <c r="WRI12" s="53"/>
      <c r="WRJ12" s="53"/>
      <c r="WRK12" s="53"/>
      <c r="WRL12" s="53"/>
      <c r="WRM12" s="53"/>
      <c r="WRN12" s="53"/>
      <c r="WRO12" s="53"/>
      <c r="WRP12" s="53"/>
      <c r="WRQ12" s="53"/>
      <c r="WRR12" s="53"/>
      <c r="WRS12" s="53"/>
      <c r="WRT12" s="53"/>
      <c r="WRU12" s="53"/>
      <c r="WRV12" s="53"/>
      <c r="WRW12" s="53"/>
      <c r="WRX12" s="53"/>
      <c r="WRY12" s="53"/>
      <c r="WRZ12" s="53"/>
      <c r="WSA12" s="53"/>
      <c r="WSB12" s="53"/>
      <c r="WSC12" s="53"/>
      <c r="WSD12" s="53"/>
      <c r="WSE12" s="53"/>
      <c r="WSF12" s="53"/>
      <c r="WSG12" s="53"/>
      <c r="WSH12" s="53"/>
      <c r="WSI12" s="53"/>
      <c r="WSJ12" s="53"/>
      <c r="WSK12" s="53"/>
      <c r="WSL12" s="53"/>
      <c r="WSM12" s="53"/>
      <c r="WSN12" s="53"/>
      <c r="WSO12" s="53"/>
      <c r="WSP12" s="53"/>
      <c r="WSQ12" s="53"/>
      <c r="WSR12" s="53"/>
      <c r="WSS12" s="53"/>
      <c r="WST12" s="53"/>
      <c r="WSU12" s="53"/>
      <c r="WSV12" s="53"/>
      <c r="WSW12" s="53"/>
      <c r="WSX12" s="53"/>
      <c r="WSY12" s="53"/>
      <c r="WSZ12" s="53"/>
      <c r="WTA12" s="53"/>
      <c r="WTB12" s="53"/>
      <c r="WTC12" s="53"/>
      <c r="WTD12" s="53"/>
      <c r="WTE12" s="53"/>
      <c r="WTF12" s="53"/>
      <c r="WTG12" s="53"/>
      <c r="WTH12" s="53"/>
      <c r="WTI12" s="53"/>
      <c r="WTJ12" s="53"/>
      <c r="WTK12" s="53"/>
      <c r="WTL12" s="53"/>
      <c r="WTM12" s="53"/>
      <c r="WTN12" s="53"/>
      <c r="WTO12" s="53"/>
      <c r="WTP12" s="53"/>
      <c r="WTQ12" s="53"/>
      <c r="WTR12" s="53"/>
      <c r="WTS12" s="53"/>
      <c r="WTT12" s="53"/>
      <c r="WTU12" s="53"/>
      <c r="WTV12" s="53"/>
      <c r="WTW12" s="53"/>
      <c r="WTX12" s="53"/>
      <c r="WTY12" s="53"/>
      <c r="WTZ12" s="53"/>
      <c r="WUA12" s="53"/>
      <c r="WUB12" s="53"/>
      <c r="WUC12" s="53"/>
      <c r="WUD12" s="53"/>
      <c r="WUE12" s="53"/>
      <c r="WUF12" s="53"/>
      <c r="WUG12" s="53"/>
      <c r="WUH12" s="53"/>
      <c r="WUI12" s="53"/>
      <c r="WUJ12" s="53"/>
      <c r="WUK12" s="53"/>
      <c r="WUL12" s="53"/>
      <c r="WUM12" s="53"/>
      <c r="WUN12" s="53"/>
      <c r="WUO12" s="53"/>
      <c r="WUP12" s="53"/>
      <c r="WUQ12" s="53"/>
      <c r="WUR12" s="53"/>
      <c r="WUS12" s="53"/>
      <c r="WUT12" s="53"/>
      <c r="WUU12" s="53"/>
      <c r="WUV12" s="53"/>
      <c r="WUW12" s="53"/>
      <c r="WUX12" s="53"/>
      <c r="WUY12" s="53"/>
      <c r="WUZ12" s="53"/>
      <c r="WVA12" s="53"/>
      <c r="WVB12" s="53"/>
      <c r="WVC12" s="53"/>
      <c r="WVD12" s="53"/>
      <c r="WVE12" s="53"/>
      <c r="WVF12" s="53"/>
      <c r="WVG12" s="53"/>
      <c r="WVH12" s="53"/>
      <c r="WVI12" s="53"/>
      <c r="WVJ12" s="53"/>
      <c r="WVK12" s="53"/>
      <c r="WVL12" s="53"/>
      <c r="WVM12" s="53"/>
      <c r="WVN12" s="53"/>
      <c r="WVO12" s="53"/>
      <c r="WVP12" s="53"/>
      <c r="WVQ12" s="53"/>
      <c r="WVR12" s="53"/>
      <c r="WVS12" s="53"/>
      <c r="WVT12" s="53"/>
      <c r="WVU12" s="53"/>
      <c r="WVV12" s="53"/>
      <c r="WVW12" s="53"/>
      <c r="WVX12" s="53"/>
      <c r="WVY12" s="53"/>
      <c r="WVZ12" s="53"/>
      <c r="WWA12" s="53"/>
      <c r="WWB12" s="53"/>
      <c r="WWC12" s="53"/>
      <c r="WWD12" s="53"/>
      <c r="WWE12" s="53"/>
      <c r="WWF12" s="53"/>
      <c r="WWG12" s="53"/>
      <c r="WWH12" s="53"/>
      <c r="WWI12" s="53"/>
      <c r="WWJ12" s="53"/>
      <c r="WWK12" s="53"/>
      <c r="WWL12" s="53"/>
      <c r="WWM12" s="53"/>
      <c r="WWN12" s="53"/>
      <c r="WWO12" s="53"/>
      <c r="WWP12" s="53"/>
      <c r="WWQ12" s="53"/>
      <c r="WWR12" s="53"/>
      <c r="WWS12" s="53"/>
      <c r="WWT12" s="53"/>
      <c r="WWU12" s="53"/>
      <c r="WWV12" s="53"/>
      <c r="WWW12" s="53"/>
      <c r="WWX12" s="53"/>
      <c r="WWY12" s="53"/>
      <c r="WWZ12" s="53"/>
      <c r="WXA12" s="53"/>
      <c r="WXB12" s="53"/>
      <c r="WXC12" s="53"/>
      <c r="WXD12" s="53"/>
      <c r="WXE12" s="53"/>
      <c r="WXF12" s="53"/>
      <c r="WXG12" s="53"/>
      <c r="WXH12" s="53"/>
      <c r="WXI12" s="53"/>
      <c r="WXJ12" s="53"/>
      <c r="WXK12" s="53"/>
      <c r="WXL12" s="53"/>
      <c r="WXM12" s="53"/>
      <c r="WXN12" s="53"/>
      <c r="WXO12" s="53"/>
      <c r="WXP12" s="53"/>
      <c r="WXQ12" s="53"/>
      <c r="WXR12" s="53"/>
      <c r="WXS12" s="53"/>
      <c r="WXT12" s="53"/>
      <c r="WXU12" s="53"/>
      <c r="WXV12" s="53"/>
      <c r="WXW12" s="53"/>
      <c r="WXX12" s="53"/>
      <c r="WXY12" s="53"/>
      <c r="WXZ12" s="53"/>
      <c r="WYA12" s="53"/>
      <c r="WYB12" s="53"/>
      <c r="WYC12" s="53"/>
      <c r="WYD12" s="53"/>
      <c r="WYE12" s="53"/>
      <c r="WYF12" s="53"/>
      <c r="WYG12" s="53"/>
      <c r="WYH12" s="53"/>
      <c r="WYI12" s="53"/>
      <c r="WYJ12" s="53"/>
      <c r="WYK12" s="53"/>
      <c r="WYL12" s="53"/>
      <c r="WYM12" s="53"/>
      <c r="WYN12" s="53"/>
      <c r="WYO12" s="53"/>
      <c r="WYP12" s="53"/>
      <c r="WYQ12" s="53"/>
      <c r="WYR12" s="53"/>
      <c r="WYS12" s="53"/>
      <c r="WYT12" s="53"/>
      <c r="WYU12" s="53"/>
      <c r="WYV12" s="53"/>
      <c r="WYW12" s="53"/>
      <c r="WYX12" s="53"/>
      <c r="WYY12" s="53"/>
      <c r="WYZ12" s="53"/>
      <c r="WZA12" s="53"/>
      <c r="WZB12" s="53"/>
      <c r="WZC12" s="53"/>
      <c r="WZD12" s="53"/>
      <c r="WZE12" s="53"/>
      <c r="WZF12" s="53"/>
      <c r="WZG12" s="53"/>
      <c r="WZH12" s="53"/>
      <c r="WZI12" s="53"/>
      <c r="WZJ12" s="53"/>
      <c r="WZK12" s="53"/>
      <c r="WZL12" s="53"/>
      <c r="WZM12" s="53"/>
      <c r="WZN12" s="53"/>
      <c r="WZO12" s="53"/>
      <c r="WZP12" s="53"/>
      <c r="WZQ12" s="53"/>
      <c r="WZR12" s="53"/>
      <c r="WZS12" s="53"/>
      <c r="WZT12" s="53"/>
      <c r="WZU12" s="53"/>
      <c r="WZV12" s="53"/>
      <c r="WZW12" s="53"/>
      <c r="WZX12" s="53"/>
      <c r="WZY12" s="53"/>
      <c r="WZZ12" s="53"/>
      <c r="XAA12" s="53"/>
      <c r="XAB12" s="53"/>
      <c r="XAC12" s="53"/>
      <c r="XAD12" s="53"/>
      <c r="XAE12" s="53"/>
      <c r="XAF12" s="53"/>
      <c r="XAG12" s="53"/>
      <c r="XAH12" s="53"/>
      <c r="XAI12" s="53"/>
      <c r="XAJ12" s="53"/>
      <c r="XAK12" s="53"/>
      <c r="XAL12" s="53"/>
      <c r="XAM12" s="53"/>
      <c r="XAN12" s="53"/>
      <c r="XAO12" s="53"/>
      <c r="XAP12" s="53"/>
      <c r="XAQ12" s="53"/>
      <c r="XAR12" s="53"/>
      <c r="XAS12" s="53"/>
      <c r="XAT12" s="53"/>
      <c r="XAU12" s="53"/>
      <c r="XAV12" s="53"/>
      <c r="XAW12" s="53"/>
      <c r="XAX12" s="53"/>
      <c r="XAY12" s="53"/>
      <c r="XAZ12" s="53"/>
      <c r="XBA12" s="53"/>
      <c r="XBB12" s="53"/>
      <c r="XBC12" s="53"/>
      <c r="XBD12" s="53"/>
      <c r="XBE12" s="53"/>
      <c r="XBF12" s="53"/>
      <c r="XBG12" s="53"/>
      <c r="XBH12" s="53"/>
      <c r="XBI12" s="53"/>
      <c r="XBJ12" s="53"/>
      <c r="XBK12" s="53"/>
      <c r="XBL12" s="53"/>
      <c r="XBM12" s="53"/>
      <c r="XBN12" s="53"/>
      <c r="XBO12" s="53"/>
      <c r="XBP12" s="53"/>
      <c r="XBQ12" s="53"/>
      <c r="XBR12" s="53"/>
      <c r="XBS12" s="53"/>
      <c r="XBT12" s="53"/>
      <c r="XBU12" s="53"/>
      <c r="XBV12" s="53"/>
      <c r="XBW12" s="53"/>
      <c r="XBX12" s="53"/>
      <c r="XBY12" s="53"/>
      <c r="XBZ12" s="53"/>
      <c r="XCA12" s="53"/>
      <c r="XCB12" s="53"/>
      <c r="XCC12" s="53"/>
    </row>
    <row r="15" spans="2:16305" x14ac:dyDescent="0.25">
      <c r="NB15" s="66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2366D96-9485-436D-9E84-0DB938C41825}">
          <x14:formula1>
            <xm:f>Lookups!$B$3:$B$16</xm:f>
          </x14:formula1>
          <xm:sqref>B3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FA554-AC99-414E-A777-652CFA5E0523}">
  <sheetPr codeName="Sheet12"/>
  <dimension ref="B1:OF23"/>
  <sheetViews>
    <sheetView topLeftCell="MX1" workbookViewId="0">
      <selection activeCell="NE11" sqref="NE11"/>
    </sheetView>
  </sheetViews>
  <sheetFormatPr defaultRowHeight="15" x14ac:dyDescent="0.25"/>
  <cols>
    <col min="1" max="1" width="4.140625" customWidth="1"/>
    <col min="5" max="16" width="0" hidden="1" customWidth="1"/>
    <col min="366" max="366" width="30.28515625" bestFit="1" customWidth="1"/>
    <col min="367" max="367" width="0" hidden="1" customWidth="1"/>
  </cols>
  <sheetData>
    <row r="1" spans="2:396" x14ac:dyDescent="0.25">
      <c r="C1" s="26"/>
    </row>
    <row r="2" spans="2:396" x14ac:dyDescent="0.25">
      <c r="B2" s="3" t="s">
        <v>86</v>
      </c>
      <c r="C2" s="3"/>
      <c r="D2" s="17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  <c r="DQ2" s="49"/>
      <c r="DR2" s="49"/>
      <c r="DS2" s="49"/>
      <c r="DT2" s="49"/>
      <c r="DU2" s="49"/>
      <c r="DV2" s="49"/>
      <c r="DW2" s="49"/>
      <c r="DX2" s="49"/>
      <c r="DY2" s="49"/>
      <c r="DZ2" s="49"/>
      <c r="EA2" s="49"/>
      <c r="EB2" s="49"/>
      <c r="EC2" s="49"/>
      <c r="ED2" s="49"/>
      <c r="EE2" s="49"/>
      <c r="EF2" s="49"/>
      <c r="EG2" s="49"/>
      <c r="EH2" s="49"/>
      <c r="EI2" s="49"/>
      <c r="EJ2" s="49"/>
      <c r="EK2" s="49"/>
      <c r="EL2" s="49"/>
      <c r="EM2" s="49"/>
      <c r="EN2" s="49"/>
      <c r="EO2" s="49"/>
      <c r="EP2" s="49"/>
      <c r="EQ2" s="49"/>
      <c r="ER2" s="49"/>
      <c r="ES2" s="49"/>
      <c r="ET2" s="49"/>
      <c r="EU2" s="49"/>
      <c r="EV2" s="49"/>
      <c r="EW2" s="49"/>
      <c r="EX2" s="49"/>
      <c r="EY2" s="49"/>
      <c r="EZ2" s="49"/>
      <c r="FA2" s="49"/>
      <c r="FB2" s="49"/>
      <c r="FC2" s="49"/>
      <c r="FD2" s="49"/>
      <c r="FE2" s="49"/>
      <c r="FF2" s="49"/>
      <c r="FG2" s="49"/>
      <c r="FH2" s="49"/>
      <c r="FI2" s="49"/>
      <c r="FJ2" s="49"/>
      <c r="FK2" s="49"/>
      <c r="FL2" s="49"/>
      <c r="FM2" s="49"/>
      <c r="FN2" s="49"/>
      <c r="FO2" s="49"/>
      <c r="FP2" s="49"/>
      <c r="FQ2" s="49"/>
      <c r="FR2" s="49"/>
      <c r="FS2" s="49"/>
      <c r="FT2" s="49"/>
      <c r="FU2" s="49"/>
      <c r="FV2" s="49"/>
      <c r="FW2" s="49"/>
      <c r="FX2" s="49"/>
      <c r="FY2" s="49"/>
      <c r="FZ2" s="49"/>
      <c r="GA2" s="49"/>
      <c r="GB2" s="49"/>
      <c r="GC2" s="49"/>
      <c r="GD2" s="49"/>
      <c r="GE2" s="49"/>
      <c r="GF2" s="49"/>
      <c r="GG2" s="49"/>
      <c r="GH2" s="49"/>
      <c r="GI2" s="49"/>
      <c r="GJ2" s="49"/>
      <c r="GK2" s="49"/>
      <c r="GL2" s="49"/>
      <c r="GM2" s="49"/>
      <c r="GN2" s="49"/>
      <c r="GO2" s="49"/>
      <c r="GP2" s="49"/>
      <c r="GQ2" s="49"/>
      <c r="GR2" s="49"/>
      <c r="GS2" s="49"/>
      <c r="GT2" s="49"/>
      <c r="GU2" s="49"/>
      <c r="GV2" s="49"/>
      <c r="GW2" s="49"/>
      <c r="GX2" s="49"/>
      <c r="GY2" s="49"/>
      <c r="GZ2" s="49"/>
      <c r="HA2" s="49"/>
      <c r="HB2" s="49"/>
      <c r="HC2" s="49"/>
      <c r="HD2" s="49"/>
      <c r="HE2" s="49"/>
      <c r="HF2" s="49"/>
      <c r="HG2" s="49"/>
      <c r="HH2" s="49"/>
      <c r="HI2" s="49"/>
      <c r="HJ2" s="49"/>
      <c r="HK2" s="49"/>
      <c r="HL2" s="49"/>
      <c r="HM2" s="49"/>
      <c r="HN2" s="49"/>
      <c r="HO2" s="49"/>
      <c r="HP2" s="49"/>
      <c r="HQ2" s="49"/>
      <c r="HR2" s="49"/>
      <c r="HS2" s="49"/>
      <c r="HT2" s="49"/>
      <c r="HU2" s="49"/>
      <c r="HV2" s="49"/>
      <c r="HW2" s="49"/>
      <c r="HX2" s="49"/>
      <c r="HY2" s="49"/>
      <c r="HZ2" s="49"/>
      <c r="IA2" s="49"/>
      <c r="IB2" s="49"/>
      <c r="IC2" s="49"/>
      <c r="ID2" s="49"/>
      <c r="IE2" s="49"/>
      <c r="IF2" s="49"/>
      <c r="IG2" s="49"/>
      <c r="IH2" s="49"/>
      <c r="II2" s="49"/>
      <c r="IJ2" s="49"/>
      <c r="IK2" s="49"/>
      <c r="IL2" s="49"/>
      <c r="IM2" s="49"/>
      <c r="IN2" s="49"/>
      <c r="IO2" s="49"/>
      <c r="IP2" s="49"/>
      <c r="IQ2" s="49"/>
      <c r="IR2" s="49"/>
      <c r="IS2" s="49"/>
      <c r="IT2" s="49"/>
      <c r="IU2" s="49"/>
      <c r="IV2" s="49"/>
      <c r="IW2" s="49"/>
      <c r="IX2" s="49"/>
      <c r="IY2" s="49"/>
      <c r="IZ2" s="49"/>
      <c r="JA2" s="49"/>
      <c r="JB2" s="49"/>
      <c r="JC2" s="49"/>
      <c r="JD2" s="49"/>
      <c r="JE2" s="49"/>
      <c r="JF2" s="49"/>
      <c r="JG2" s="49"/>
      <c r="JH2" s="49"/>
      <c r="JI2" s="49"/>
      <c r="JJ2" s="49"/>
      <c r="JK2" s="49"/>
      <c r="JL2" s="49"/>
      <c r="JM2" s="49"/>
      <c r="JN2" s="49"/>
      <c r="JO2" s="49"/>
      <c r="JP2" s="49"/>
      <c r="JQ2" s="49"/>
      <c r="JR2" s="49"/>
      <c r="JS2" s="49"/>
      <c r="JT2" s="49"/>
      <c r="JU2" s="49"/>
      <c r="JV2" s="49"/>
      <c r="JW2" s="49"/>
      <c r="JX2" s="49"/>
      <c r="JY2" s="49"/>
      <c r="JZ2" s="49"/>
      <c r="KA2" s="49"/>
      <c r="KB2" s="49"/>
      <c r="KC2" s="49"/>
      <c r="KD2" s="49"/>
      <c r="KE2" s="49"/>
      <c r="KF2" s="49"/>
      <c r="KG2" s="49"/>
      <c r="KH2" s="49"/>
      <c r="KI2" s="49"/>
      <c r="KJ2" s="49"/>
      <c r="KK2" s="49"/>
      <c r="KL2" s="49"/>
      <c r="KM2" s="49"/>
      <c r="KN2" s="49"/>
      <c r="KO2" s="49"/>
      <c r="KP2" s="49"/>
      <c r="KQ2" s="49"/>
      <c r="KR2" s="49"/>
      <c r="KS2" s="49"/>
      <c r="KT2" s="49"/>
      <c r="KU2" s="49"/>
      <c r="KV2" s="49"/>
      <c r="KW2" s="49"/>
      <c r="KX2" s="49"/>
      <c r="KY2" s="49"/>
      <c r="KZ2" s="49"/>
      <c r="LA2" s="49"/>
      <c r="LB2" s="49"/>
      <c r="LC2" s="49"/>
      <c r="LD2" s="49"/>
      <c r="LE2" s="49"/>
      <c r="LF2" s="49"/>
      <c r="LG2" s="49"/>
      <c r="LH2" s="49"/>
      <c r="LI2" s="49"/>
      <c r="LJ2" s="49"/>
      <c r="LK2" s="49"/>
      <c r="LL2" s="49"/>
      <c r="LM2" s="49"/>
      <c r="LN2" s="49"/>
      <c r="LO2" s="49"/>
      <c r="LP2" s="49"/>
      <c r="LQ2" s="49"/>
      <c r="LR2" s="49"/>
      <c r="LS2" s="49"/>
      <c r="LT2" s="49"/>
      <c r="LU2" s="49"/>
      <c r="LV2" s="49"/>
      <c r="LW2" s="49"/>
      <c r="LX2" s="49"/>
      <c r="LY2" s="49"/>
      <c r="LZ2" s="49"/>
      <c r="MA2" s="49"/>
      <c r="MB2" s="49"/>
      <c r="MC2" s="49"/>
      <c r="MD2" s="49"/>
      <c r="ME2" s="49"/>
      <c r="MF2" s="49"/>
      <c r="MG2" s="49"/>
      <c r="MH2" s="49"/>
      <c r="MI2" s="49"/>
      <c r="MJ2" s="49"/>
      <c r="MK2" s="49"/>
      <c r="ML2" s="49"/>
      <c r="MM2" s="49"/>
      <c r="MN2" s="49"/>
      <c r="MO2" s="49"/>
      <c r="MP2" s="49"/>
      <c r="MQ2" s="49"/>
      <c r="MR2" s="49"/>
      <c r="MS2" s="49"/>
      <c r="MT2" s="49"/>
      <c r="MU2" s="49"/>
      <c r="MV2" s="49"/>
      <c r="MW2" s="49"/>
      <c r="MX2" s="49"/>
      <c r="MY2" s="49"/>
      <c r="MZ2" s="49"/>
      <c r="NB2" s="17"/>
    </row>
    <row r="3" spans="2:396" s="5" customFormat="1" x14ac:dyDescent="0.25">
      <c r="B3" s="13" t="str">
        <f>+SUMMARY!B3</f>
        <v>WEC</v>
      </c>
      <c r="C3" s="3" t="str">
        <f>CONCATENATE(B3," Capacity Supply and Obligation")</f>
        <v>WEC Capacity Supply and Obligation</v>
      </c>
      <c r="D3" s="17"/>
      <c r="E3" s="7">
        <f t="shared" ref="E3:BD3" si="0">YEAR(E4)</f>
        <v>2021</v>
      </c>
      <c r="F3" s="7">
        <f t="shared" si="0"/>
        <v>2021</v>
      </c>
      <c r="G3" s="7">
        <f t="shared" si="0"/>
        <v>2021</v>
      </c>
      <c r="H3" s="7">
        <f t="shared" si="0"/>
        <v>2021</v>
      </c>
      <c r="I3" s="7">
        <f t="shared" si="0"/>
        <v>2021</v>
      </c>
      <c r="J3" s="7">
        <f t="shared" si="0"/>
        <v>2021</v>
      </c>
      <c r="K3" s="7">
        <f t="shared" si="0"/>
        <v>2021</v>
      </c>
      <c r="L3" s="7">
        <f t="shared" si="0"/>
        <v>2021</v>
      </c>
      <c r="M3" s="7">
        <f t="shared" si="0"/>
        <v>2021</v>
      </c>
      <c r="N3" s="7">
        <f t="shared" si="0"/>
        <v>2021</v>
      </c>
      <c r="O3" s="7">
        <f t="shared" si="0"/>
        <v>2021</v>
      </c>
      <c r="P3" s="7">
        <f t="shared" si="0"/>
        <v>2021</v>
      </c>
      <c r="Q3" s="7">
        <f t="shared" si="0"/>
        <v>2022</v>
      </c>
      <c r="R3" s="7">
        <f t="shared" si="0"/>
        <v>2022</v>
      </c>
      <c r="S3" s="7">
        <f t="shared" si="0"/>
        <v>2022</v>
      </c>
      <c r="T3" s="7">
        <f t="shared" si="0"/>
        <v>2022</v>
      </c>
      <c r="U3" s="7">
        <f t="shared" si="0"/>
        <v>2022</v>
      </c>
      <c r="V3" s="7">
        <f t="shared" si="0"/>
        <v>2022</v>
      </c>
      <c r="W3" s="7">
        <f t="shared" si="0"/>
        <v>2022</v>
      </c>
      <c r="X3" s="7">
        <f t="shared" si="0"/>
        <v>2022</v>
      </c>
      <c r="Y3" s="7">
        <f t="shared" si="0"/>
        <v>2022</v>
      </c>
      <c r="Z3" s="7">
        <f t="shared" si="0"/>
        <v>2022</v>
      </c>
      <c r="AA3" s="7">
        <f t="shared" si="0"/>
        <v>2022</v>
      </c>
      <c r="AB3" s="7">
        <f t="shared" si="0"/>
        <v>2022</v>
      </c>
      <c r="AC3" s="7">
        <f t="shared" si="0"/>
        <v>2023</v>
      </c>
      <c r="AD3" s="7">
        <f t="shared" si="0"/>
        <v>2023</v>
      </c>
      <c r="AE3" s="7">
        <f t="shared" si="0"/>
        <v>2023</v>
      </c>
      <c r="AF3" s="7">
        <f t="shared" si="0"/>
        <v>2023</v>
      </c>
      <c r="AG3" s="7">
        <f t="shared" si="0"/>
        <v>2023</v>
      </c>
      <c r="AH3" s="7">
        <f t="shared" si="0"/>
        <v>2023</v>
      </c>
      <c r="AI3" s="7">
        <f t="shared" si="0"/>
        <v>2023</v>
      </c>
      <c r="AJ3" s="7">
        <f t="shared" si="0"/>
        <v>2023</v>
      </c>
      <c r="AK3" s="7">
        <f t="shared" si="0"/>
        <v>2023</v>
      </c>
      <c r="AL3" s="7">
        <f t="shared" si="0"/>
        <v>2023</v>
      </c>
      <c r="AM3" s="7">
        <f t="shared" si="0"/>
        <v>2023</v>
      </c>
      <c r="AN3" s="7">
        <f t="shared" si="0"/>
        <v>2023</v>
      </c>
      <c r="AO3" s="7">
        <f t="shared" si="0"/>
        <v>2024</v>
      </c>
      <c r="AP3" s="7">
        <f t="shared" si="0"/>
        <v>2024</v>
      </c>
      <c r="AQ3" s="7">
        <f t="shared" si="0"/>
        <v>2024</v>
      </c>
      <c r="AR3" s="7">
        <f t="shared" si="0"/>
        <v>2024</v>
      </c>
      <c r="AS3" s="7">
        <f t="shared" si="0"/>
        <v>2024</v>
      </c>
      <c r="AT3" s="7">
        <f t="shared" si="0"/>
        <v>2024</v>
      </c>
      <c r="AU3" s="7">
        <f t="shared" si="0"/>
        <v>2024</v>
      </c>
      <c r="AV3" s="7">
        <f t="shared" si="0"/>
        <v>2024</v>
      </c>
      <c r="AW3" s="7">
        <f t="shared" si="0"/>
        <v>2024</v>
      </c>
      <c r="AX3" s="7">
        <f t="shared" si="0"/>
        <v>2024</v>
      </c>
      <c r="AY3" s="7">
        <f t="shared" si="0"/>
        <v>2024</v>
      </c>
      <c r="AZ3" s="7">
        <f t="shared" si="0"/>
        <v>2024</v>
      </c>
      <c r="BA3" s="7">
        <f t="shared" si="0"/>
        <v>2025</v>
      </c>
      <c r="BB3" s="7">
        <f t="shared" si="0"/>
        <v>2025</v>
      </c>
      <c r="BC3" s="7">
        <f t="shared" si="0"/>
        <v>2025</v>
      </c>
      <c r="BD3" s="7">
        <f t="shared" si="0"/>
        <v>2025</v>
      </c>
      <c r="BE3" s="7">
        <f t="shared" ref="BE3:DP3" si="1">YEAR(BE4)</f>
        <v>2025</v>
      </c>
      <c r="BF3" s="7">
        <f t="shared" si="1"/>
        <v>2025</v>
      </c>
      <c r="BG3" s="7">
        <f t="shared" si="1"/>
        <v>2025</v>
      </c>
      <c r="BH3" s="7">
        <f t="shared" si="1"/>
        <v>2025</v>
      </c>
      <c r="BI3" s="7">
        <f t="shared" si="1"/>
        <v>2025</v>
      </c>
      <c r="BJ3" s="7">
        <f t="shared" si="1"/>
        <v>2025</v>
      </c>
      <c r="BK3" s="7">
        <f t="shared" si="1"/>
        <v>2025</v>
      </c>
      <c r="BL3" s="7">
        <f t="shared" si="1"/>
        <v>2025</v>
      </c>
      <c r="BM3" s="7">
        <f t="shared" si="1"/>
        <v>2026</v>
      </c>
      <c r="BN3" s="7">
        <f t="shared" si="1"/>
        <v>2026</v>
      </c>
      <c r="BO3" s="7">
        <f t="shared" si="1"/>
        <v>2026</v>
      </c>
      <c r="BP3" s="7">
        <f t="shared" si="1"/>
        <v>2026</v>
      </c>
      <c r="BQ3" s="7">
        <f t="shared" si="1"/>
        <v>2026</v>
      </c>
      <c r="BR3" s="7">
        <f t="shared" si="1"/>
        <v>2026</v>
      </c>
      <c r="BS3" s="7">
        <f t="shared" si="1"/>
        <v>2026</v>
      </c>
      <c r="BT3" s="7">
        <f t="shared" si="1"/>
        <v>2026</v>
      </c>
      <c r="BU3" s="7">
        <f t="shared" si="1"/>
        <v>2026</v>
      </c>
      <c r="BV3" s="7">
        <f t="shared" si="1"/>
        <v>2026</v>
      </c>
      <c r="BW3" s="7">
        <f t="shared" si="1"/>
        <v>2026</v>
      </c>
      <c r="BX3" s="7">
        <f t="shared" si="1"/>
        <v>2026</v>
      </c>
      <c r="BY3" s="7">
        <f t="shared" si="1"/>
        <v>2027</v>
      </c>
      <c r="BZ3" s="7">
        <f t="shared" si="1"/>
        <v>2027</v>
      </c>
      <c r="CA3" s="7">
        <f t="shared" si="1"/>
        <v>2027</v>
      </c>
      <c r="CB3" s="7">
        <f t="shared" si="1"/>
        <v>2027</v>
      </c>
      <c r="CC3" s="7">
        <f t="shared" si="1"/>
        <v>2027</v>
      </c>
      <c r="CD3" s="7">
        <f t="shared" si="1"/>
        <v>2027</v>
      </c>
      <c r="CE3" s="7">
        <f t="shared" si="1"/>
        <v>2027</v>
      </c>
      <c r="CF3" s="7">
        <f t="shared" si="1"/>
        <v>2027</v>
      </c>
      <c r="CG3" s="7">
        <f t="shared" si="1"/>
        <v>2027</v>
      </c>
      <c r="CH3" s="7">
        <f t="shared" si="1"/>
        <v>2027</v>
      </c>
      <c r="CI3" s="7">
        <f t="shared" si="1"/>
        <v>2027</v>
      </c>
      <c r="CJ3" s="7">
        <f t="shared" si="1"/>
        <v>2027</v>
      </c>
      <c r="CK3" s="7">
        <f t="shared" si="1"/>
        <v>2028</v>
      </c>
      <c r="CL3" s="7">
        <f t="shared" si="1"/>
        <v>2028</v>
      </c>
      <c r="CM3" s="7">
        <f t="shared" si="1"/>
        <v>2028</v>
      </c>
      <c r="CN3" s="7">
        <f t="shared" si="1"/>
        <v>2028</v>
      </c>
      <c r="CO3" s="7">
        <f t="shared" si="1"/>
        <v>2028</v>
      </c>
      <c r="CP3" s="7">
        <f t="shared" si="1"/>
        <v>2028</v>
      </c>
      <c r="CQ3" s="7">
        <f t="shared" si="1"/>
        <v>2028</v>
      </c>
      <c r="CR3" s="7">
        <f t="shared" si="1"/>
        <v>2028</v>
      </c>
      <c r="CS3" s="7">
        <f t="shared" si="1"/>
        <v>2028</v>
      </c>
      <c r="CT3" s="7">
        <f t="shared" si="1"/>
        <v>2028</v>
      </c>
      <c r="CU3" s="7">
        <f t="shared" si="1"/>
        <v>2028</v>
      </c>
      <c r="CV3" s="7">
        <f t="shared" si="1"/>
        <v>2028</v>
      </c>
      <c r="CW3" s="7">
        <f t="shared" si="1"/>
        <v>2029</v>
      </c>
      <c r="CX3" s="7">
        <f t="shared" si="1"/>
        <v>2029</v>
      </c>
      <c r="CY3" s="7">
        <f t="shared" si="1"/>
        <v>2029</v>
      </c>
      <c r="CZ3" s="7">
        <f t="shared" si="1"/>
        <v>2029</v>
      </c>
      <c r="DA3" s="7">
        <f t="shared" si="1"/>
        <v>2029</v>
      </c>
      <c r="DB3" s="7">
        <f t="shared" si="1"/>
        <v>2029</v>
      </c>
      <c r="DC3" s="7">
        <f t="shared" si="1"/>
        <v>2029</v>
      </c>
      <c r="DD3" s="7">
        <f t="shared" si="1"/>
        <v>2029</v>
      </c>
      <c r="DE3" s="7">
        <f t="shared" si="1"/>
        <v>2029</v>
      </c>
      <c r="DF3" s="7">
        <f t="shared" si="1"/>
        <v>2029</v>
      </c>
      <c r="DG3" s="7">
        <f t="shared" si="1"/>
        <v>2029</v>
      </c>
      <c r="DH3" s="7">
        <f t="shared" si="1"/>
        <v>2029</v>
      </c>
      <c r="DI3" s="7">
        <f t="shared" si="1"/>
        <v>2030</v>
      </c>
      <c r="DJ3" s="7">
        <f t="shared" si="1"/>
        <v>2030</v>
      </c>
      <c r="DK3" s="7">
        <f t="shared" si="1"/>
        <v>2030</v>
      </c>
      <c r="DL3" s="7">
        <f t="shared" si="1"/>
        <v>2030</v>
      </c>
      <c r="DM3" s="7">
        <f t="shared" si="1"/>
        <v>2030</v>
      </c>
      <c r="DN3" s="7">
        <f t="shared" si="1"/>
        <v>2030</v>
      </c>
      <c r="DO3" s="7">
        <f t="shared" si="1"/>
        <v>2030</v>
      </c>
      <c r="DP3" s="7">
        <f t="shared" si="1"/>
        <v>2030</v>
      </c>
      <c r="DQ3" s="7">
        <f t="shared" ref="DQ3:GB3" si="2">YEAR(DQ4)</f>
        <v>2030</v>
      </c>
      <c r="DR3" s="7">
        <f t="shared" si="2"/>
        <v>2030</v>
      </c>
      <c r="DS3" s="7">
        <f t="shared" si="2"/>
        <v>2030</v>
      </c>
      <c r="DT3" s="7">
        <f t="shared" si="2"/>
        <v>2030</v>
      </c>
      <c r="DU3" s="7">
        <f t="shared" si="2"/>
        <v>2031</v>
      </c>
      <c r="DV3" s="7">
        <f t="shared" si="2"/>
        <v>2031</v>
      </c>
      <c r="DW3" s="7">
        <f t="shared" si="2"/>
        <v>2031</v>
      </c>
      <c r="DX3" s="7">
        <f t="shared" si="2"/>
        <v>2031</v>
      </c>
      <c r="DY3" s="7">
        <f t="shared" si="2"/>
        <v>2031</v>
      </c>
      <c r="DZ3" s="7">
        <f t="shared" si="2"/>
        <v>2031</v>
      </c>
      <c r="EA3" s="7">
        <f t="shared" si="2"/>
        <v>2031</v>
      </c>
      <c r="EB3" s="7">
        <f t="shared" si="2"/>
        <v>2031</v>
      </c>
      <c r="EC3" s="7">
        <f t="shared" si="2"/>
        <v>2031</v>
      </c>
      <c r="ED3" s="7">
        <f t="shared" si="2"/>
        <v>2031</v>
      </c>
      <c r="EE3" s="7">
        <f t="shared" si="2"/>
        <v>2031</v>
      </c>
      <c r="EF3" s="7">
        <f t="shared" si="2"/>
        <v>2031</v>
      </c>
      <c r="EG3" s="7">
        <f t="shared" si="2"/>
        <v>2032</v>
      </c>
      <c r="EH3" s="7">
        <f t="shared" si="2"/>
        <v>2032</v>
      </c>
      <c r="EI3" s="7">
        <f t="shared" si="2"/>
        <v>2032</v>
      </c>
      <c r="EJ3" s="7">
        <f t="shared" si="2"/>
        <v>2032</v>
      </c>
      <c r="EK3" s="7">
        <f t="shared" si="2"/>
        <v>2032</v>
      </c>
      <c r="EL3" s="7">
        <f t="shared" si="2"/>
        <v>2032</v>
      </c>
      <c r="EM3" s="7">
        <f t="shared" si="2"/>
        <v>2032</v>
      </c>
      <c r="EN3" s="7">
        <f t="shared" si="2"/>
        <v>2032</v>
      </c>
      <c r="EO3" s="7">
        <f t="shared" si="2"/>
        <v>2032</v>
      </c>
      <c r="EP3" s="7">
        <f t="shared" si="2"/>
        <v>2032</v>
      </c>
      <c r="EQ3" s="7">
        <f t="shared" si="2"/>
        <v>2032</v>
      </c>
      <c r="ER3" s="7">
        <f t="shared" si="2"/>
        <v>2032</v>
      </c>
      <c r="ES3" s="7">
        <f t="shared" si="2"/>
        <v>2033</v>
      </c>
      <c r="ET3" s="7">
        <f t="shared" si="2"/>
        <v>2033</v>
      </c>
      <c r="EU3" s="7">
        <f t="shared" si="2"/>
        <v>2033</v>
      </c>
      <c r="EV3" s="7">
        <f t="shared" si="2"/>
        <v>2033</v>
      </c>
      <c r="EW3" s="7">
        <f t="shared" si="2"/>
        <v>2033</v>
      </c>
      <c r="EX3" s="7">
        <f t="shared" si="2"/>
        <v>2033</v>
      </c>
      <c r="EY3" s="7">
        <f t="shared" si="2"/>
        <v>2033</v>
      </c>
      <c r="EZ3" s="7">
        <f t="shared" si="2"/>
        <v>2033</v>
      </c>
      <c r="FA3" s="7">
        <f t="shared" si="2"/>
        <v>2033</v>
      </c>
      <c r="FB3" s="7">
        <f t="shared" si="2"/>
        <v>2033</v>
      </c>
      <c r="FC3" s="7">
        <f t="shared" si="2"/>
        <v>2033</v>
      </c>
      <c r="FD3" s="7">
        <f t="shared" si="2"/>
        <v>2033</v>
      </c>
      <c r="FE3" s="7">
        <f t="shared" si="2"/>
        <v>2034</v>
      </c>
      <c r="FF3" s="7">
        <f t="shared" si="2"/>
        <v>2034</v>
      </c>
      <c r="FG3" s="7">
        <f t="shared" si="2"/>
        <v>2034</v>
      </c>
      <c r="FH3" s="7">
        <f t="shared" si="2"/>
        <v>2034</v>
      </c>
      <c r="FI3" s="7">
        <f t="shared" si="2"/>
        <v>2034</v>
      </c>
      <c r="FJ3" s="7">
        <f t="shared" si="2"/>
        <v>2034</v>
      </c>
      <c r="FK3" s="7">
        <f t="shared" si="2"/>
        <v>2034</v>
      </c>
      <c r="FL3" s="7">
        <f t="shared" si="2"/>
        <v>2034</v>
      </c>
      <c r="FM3" s="7">
        <f t="shared" si="2"/>
        <v>2034</v>
      </c>
      <c r="FN3" s="7">
        <f t="shared" si="2"/>
        <v>2034</v>
      </c>
      <c r="FO3" s="7">
        <f t="shared" si="2"/>
        <v>2034</v>
      </c>
      <c r="FP3" s="7">
        <f t="shared" si="2"/>
        <v>2034</v>
      </c>
      <c r="FQ3" s="7">
        <f t="shared" si="2"/>
        <v>2035</v>
      </c>
      <c r="FR3" s="7">
        <f t="shared" si="2"/>
        <v>2035</v>
      </c>
      <c r="FS3" s="7">
        <f t="shared" si="2"/>
        <v>2035</v>
      </c>
      <c r="FT3" s="7">
        <f t="shared" si="2"/>
        <v>2035</v>
      </c>
      <c r="FU3" s="7">
        <f t="shared" si="2"/>
        <v>2035</v>
      </c>
      <c r="FV3" s="7">
        <f t="shared" si="2"/>
        <v>2035</v>
      </c>
      <c r="FW3" s="7">
        <f t="shared" si="2"/>
        <v>2035</v>
      </c>
      <c r="FX3" s="7">
        <f t="shared" si="2"/>
        <v>2035</v>
      </c>
      <c r="FY3" s="7">
        <f t="shared" si="2"/>
        <v>2035</v>
      </c>
      <c r="FZ3" s="7">
        <f t="shared" si="2"/>
        <v>2035</v>
      </c>
      <c r="GA3" s="7">
        <f t="shared" si="2"/>
        <v>2035</v>
      </c>
      <c r="GB3" s="7">
        <f t="shared" si="2"/>
        <v>2035</v>
      </c>
      <c r="GC3" s="7">
        <f t="shared" ref="GC3:IN3" si="3">YEAR(GC4)</f>
        <v>2036</v>
      </c>
      <c r="GD3" s="7">
        <f t="shared" si="3"/>
        <v>2036</v>
      </c>
      <c r="GE3" s="7">
        <f t="shared" si="3"/>
        <v>2036</v>
      </c>
      <c r="GF3" s="7">
        <f t="shared" si="3"/>
        <v>2036</v>
      </c>
      <c r="GG3" s="7">
        <f t="shared" si="3"/>
        <v>2036</v>
      </c>
      <c r="GH3" s="7">
        <f t="shared" si="3"/>
        <v>2036</v>
      </c>
      <c r="GI3" s="7">
        <f t="shared" si="3"/>
        <v>2036</v>
      </c>
      <c r="GJ3" s="7">
        <f t="shared" si="3"/>
        <v>2036</v>
      </c>
      <c r="GK3" s="7">
        <f t="shared" si="3"/>
        <v>2036</v>
      </c>
      <c r="GL3" s="7">
        <f t="shared" si="3"/>
        <v>2036</v>
      </c>
      <c r="GM3" s="7">
        <f t="shared" si="3"/>
        <v>2036</v>
      </c>
      <c r="GN3" s="7">
        <f t="shared" si="3"/>
        <v>2036</v>
      </c>
      <c r="GO3" s="7">
        <f t="shared" si="3"/>
        <v>2037</v>
      </c>
      <c r="GP3" s="7">
        <f t="shared" si="3"/>
        <v>2037</v>
      </c>
      <c r="GQ3" s="7">
        <f t="shared" si="3"/>
        <v>2037</v>
      </c>
      <c r="GR3" s="7">
        <f t="shared" si="3"/>
        <v>2037</v>
      </c>
      <c r="GS3" s="7">
        <f t="shared" si="3"/>
        <v>2037</v>
      </c>
      <c r="GT3" s="7">
        <f t="shared" si="3"/>
        <v>2037</v>
      </c>
      <c r="GU3" s="7">
        <f t="shared" si="3"/>
        <v>2037</v>
      </c>
      <c r="GV3" s="7">
        <f t="shared" si="3"/>
        <v>2037</v>
      </c>
      <c r="GW3" s="7">
        <f t="shared" si="3"/>
        <v>2037</v>
      </c>
      <c r="GX3" s="7">
        <f t="shared" si="3"/>
        <v>2037</v>
      </c>
      <c r="GY3" s="7">
        <f t="shared" si="3"/>
        <v>2037</v>
      </c>
      <c r="GZ3" s="7">
        <f t="shared" si="3"/>
        <v>2037</v>
      </c>
      <c r="HA3" s="7">
        <f t="shared" si="3"/>
        <v>2038</v>
      </c>
      <c r="HB3" s="7">
        <f t="shared" si="3"/>
        <v>2038</v>
      </c>
      <c r="HC3" s="7">
        <f t="shared" si="3"/>
        <v>2038</v>
      </c>
      <c r="HD3" s="7">
        <f t="shared" si="3"/>
        <v>2038</v>
      </c>
      <c r="HE3" s="7">
        <f t="shared" si="3"/>
        <v>2038</v>
      </c>
      <c r="HF3" s="7">
        <f t="shared" si="3"/>
        <v>2038</v>
      </c>
      <c r="HG3" s="7">
        <f t="shared" si="3"/>
        <v>2038</v>
      </c>
      <c r="HH3" s="7">
        <f t="shared" si="3"/>
        <v>2038</v>
      </c>
      <c r="HI3" s="7">
        <f t="shared" si="3"/>
        <v>2038</v>
      </c>
      <c r="HJ3" s="7">
        <f t="shared" si="3"/>
        <v>2038</v>
      </c>
      <c r="HK3" s="7">
        <f t="shared" si="3"/>
        <v>2038</v>
      </c>
      <c r="HL3" s="7">
        <f t="shared" si="3"/>
        <v>2038</v>
      </c>
      <c r="HM3" s="7">
        <f t="shared" si="3"/>
        <v>2039</v>
      </c>
      <c r="HN3" s="7">
        <f t="shared" si="3"/>
        <v>2039</v>
      </c>
      <c r="HO3" s="7">
        <f t="shared" si="3"/>
        <v>2039</v>
      </c>
      <c r="HP3" s="7">
        <f t="shared" si="3"/>
        <v>2039</v>
      </c>
      <c r="HQ3" s="7">
        <f t="shared" si="3"/>
        <v>2039</v>
      </c>
      <c r="HR3" s="7">
        <f t="shared" si="3"/>
        <v>2039</v>
      </c>
      <c r="HS3" s="7">
        <f t="shared" si="3"/>
        <v>2039</v>
      </c>
      <c r="HT3" s="7">
        <f t="shared" si="3"/>
        <v>2039</v>
      </c>
      <c r="HU3" s="7">
        <f t="shared" si="3"/>
        <v>2039</v>
      </c>
      <c r="HV3" s="7">
        <f t="shared" si="3"/>
        <v>2039</v>
      </c>
      <c r="HW3" s="7">
        <f t="shared" si="3"/>
        <v>2039</v>
      </c>
      <c r="HX3" s="7">
        <f t="shared" si="3"/>
        <v>2039</v>
      </c>
      <c r="HY3" s="7">
        <f t="shared" si="3"/>
        <v>2040</v>
      </c>
      <c r="HZ3" s="7">
        <f t="shared" si="3"/>
        <v>2040</v>
      </c>
      <c r="IA3" s="7">
        <f t="shared" si="3"/>
        <v>2040</v>
      </c>
      <c r="IB3" s="7">
        <f t="shared" si="3"/>
        <v>2040</v>
      </c>
      <c r="IC3" s="7">
        <f t="shared" si="3"/>
        <v>2040</v>
      </c>
      <c r="ID3" s="7">
        <f t="shared" si="3"/>
        <v>2040</v>
      </c>
      <c r="IE3" s="7">
        <f t="shared" si="3"/>
        <v>2040</v>
      </c>
      <c r="IF3" s="7">
        <f t="shared" si="3"/>
        <v>2040</v>
      </c>
      <c r="IG3" s="7">
        <f t="shared" si="3"/>
        <v>2040</v>
      </c>
      <c r="IH3" s="7">
        <f t="shared" si="3"/>
        <v>2040</v>
      </c>
      <c r="II3" s="7">
        <f t="shared" si="3"/>
        <v>2040</v>
      </c>
      <c r="IJ3" s="7">
        <f t="shared" si="3"/>
        <v>2040</v>
      </c>
      <c r="IK3" s="90">
        <f t="shared" si="3"/>
        <v>2041</v>
      </c>
      <c r="IL3" s="90">
        <f t="shared" si="3"/>
        <v>2041</v>
      </c>
      <c r="IM3" s="90">
        <f t="shared" si="3"/>
        <v>2041</v>
      </c>
      <c r="IN3" s="90">
        <f t="shared" si="3"/>
        <v>2041</v>
      </c>
      <c r="IO3" s="90">
        <f t="shared" ref="IO3:KZ3" si="4">YEAR(IO4)</f>
        <v>2041</v>
      </c>
      <c r="IP3" s="90">
        <f t="shared" si="4"/>
        <v>2041</v>
      </c>
      <c r="IQ3" s="90">
        <f t="shared" si="4"/>
        <v>2041</v>
      </c>
      <c r="IR3" s="90">
        <f t="shared" si="4"/>
        <v>2041</v>
      </c>
      <c r="IS3" s="90">
        <f t="shared" si="4"/>
        <v>2041</v>
      </c>
      <c r="IT3" s="90">
        <f t="shared" si="4"/>
        <v>2041</v>
      </c>
      <c r="IU3" s="90">
        <f t="shared" si="4"/>
        <v>2041</v>
      </c>
      <c r="IV3" s="90">
        <f t="shared" si="4"/>
        <v>2041</v>
      </c>
      <c r="IW3" s="90">
        <f t="shared" si="4"/>
        <v>2042</v>
      </c>
      <c r="IX3" s="90">
        <f t="shared" si="4"/>
        <v>2042</v>
      </c>
      <c r="IY3" s="90">
        <f t="shared" si="4"/>
        <v>2042</v>
      </c>
      <c r="IZ3" s="90">
        <f t="shared" si="4"/>
        <v>2042</v>
      </c>
      <c r="JA3" s="90">
        <f t="shared" si="4"/>
        <v>2042</v>
      </c>
      <c r="JB3" s="90">
        <f t="shared" si="4"/>
        <v>2042</v>
      </c>
      <c r="JC3" s="90">
        <f t="shared" si="4"/>
        <v>2042</v>
      </c>
      <c r="JD3" s="90">
        <f t="shared" si="4"/>
        <v>2042</v>
      </c>
      <c r="JE3" s="90">
        <f t="shared" si="4"/>
        <v>2042</v>
      </c>
      <c r="JF3" s="90">
        <f t="shared" si="4"/>
        <v>2042</v>
      </c>
      <c r="JG3" s="90">
        <f t="shared" si="4"/>
        <v>2042</v>
      </c>
      <c r="JH3" s="90">
        <f t="shared" si="4"/>
        <v>2042</v>
      </c>
      <c r="JI3" s="90">
        <f t="shared" si="4"/>
        <v>2043</v>
      </c>
      <c r="JJ3" s="90">
        <f t="shared" si="4"/>
        <v>2043</v>
      </c>
      <c r="JK3" s="90">
        <f t="shared" si="4"/>
        <v>2043</v>
      </c>
      <c r="JL3" s="90">
        <f t="shared" si="4"/>
        <v>2043</v>
      </c>
      <c r="JM3" s="90">
        <f t="shared" si="4"/>
        <v>2043</v>
      </c>
      <c r="JN3" s="90">
        <f t="shared" si="4"/>
        <v>2043</v>
      </c>
      <c r="JO3" s="90">
        <f t="shared" si="4"/>
        <v>2043</v>
      </c>
      <c r="JP3" s="90">
        <f t="shared" si="4"/>
        <v>2043</v>
      </c>
      <c r="JQ3" s="90">
        <f t="shared" si="4"/>
        <v>2043</v>
      </c>
      <c r="JR3" s="90">
        <f t="shared" si="4"/>
        <v>2043</v>
      </c>
      <c r="JS3" s="90">
        <f t="shared" si="4"/>
        <v>2043</v>
      </c>
      <c r="JT3" s="90">
        <f t="shared" si="4"/>
        <v>2043</v>
      </c>
      <c r="JU3" s="90">
        <f t="shared" si="4"/>
        <v>2044</v>
      </c>
      <c r="JV3" s="90">
        <f t="shared" si="4"/>
        <v>2044</v>
      </c>
      <c r="JW3" s="90">
        <f t="shared" si="4"/>
        <v>2044</v>
      </c>
      <c r="JX3" s="90">
        <f t="shared" si="4"/>
        <v>2044</v>
      </c>
      <c r="JY3" s="90">
        <f t="shared" si="4"/>
        <v>2044</v>
      </c>
      <c r="JZ3" s="90">
        <f t="shared" si="4"/>
        <v>2044</v>
      </c>
      <c r="KA3" s="90">
        <f t="shared" si="4"/>
        <v>2044</v>
      </c>
      <c r="KB3" s="90">
        <f t="shared" si="4"/>
        <v>2044</v>
      </c>
      <c r="KC3" s="90">
        <f t="shared" si="4"/>
        <v>2044</v>
      </c>
      <c r="KD3" s="90">
        <f t="shared" si="4"/>
        <v>2044</v>
      </c>
      <c r="KE3" s="90">
        <f t="shared" si="4"/>
        <v>2044</v>
      </c>
      <c r="KF3" s="90">
        <f t="shared" si="4"/>
        <v>2044</v>
      </c>
      <c r="KG3" s="90">
        <f t="shared" si="4"/>
        <v>2045</v>
      </c>
      <c r="KH3" s="90">
        <f t="shared" si="4"/>
        <v>2045</v>
      </c>
      <c r="KI3" s="90">
        <f t="shared" si="4"/>
        <v>2045</v>
      </c>
      <c r="KJ3" s="90">
        <f t="shared" si="4"/>
        <v>2045</v>
      </c>
      <c r="KK3" s="90">
        <f t="shared" si="4"/>
        <v>2045</v>
      </c>
      <c r="KL3" s="90">
        <f t="shared" si="4"/>
        <v>2045</v>
      </c>
      <c r="KM3" s="90">
        <f t="shared" si="4"/>
        <v>2045</v>
      </c>
      <c r="KN3" s="90">
        <f t="shared" si="4"/>
        <v>2045</v>
      </c>
      <c r="KO3" s="90">
        <f t="shared" si="4"/>
        <v>2045</v>
      </c>
      <c r="KP3" s="90">
        <f t="shared" si="4"/>
        <v>2045</v>
      </c>
      <c r="KQ3" s="90">
        <f t="shared" si="4"/>
        <v>2045</v>
      </c>
      <c r="KR3" s="90">
        <f t="shared" si="4"/>
        <v>2045</v>
      </c>
      <c r="KS3" s="90">
        <f t="shared" si="4"/>
        <v>2046</v>
      </c>
      <c r="KT3" s="90">
        <f t="shared" si="4"/>
        <v>2046</v>
      </c>
      <c r="KU3" s="90">
        <f t="shared" si="4"/>
        <v>2046</v>
      </c>
      <c r="KV3" s="90">
        <f t="shared" si="4"/>
        <v>2046</v>
      </c>
      <c r="KW3" s="90">
        <f t="shared" si="4"/>
        <v>2046</v>
      </c>
      <c r="KX3" s="90">
        <f t="shared" si="4"/>
        <v>2046</v>
      </c>
      <c r="KY3" s="90">
        <f t="shared" si="4"/>
        <v>2046</v>
      </c>
      <c r="KZ3" s="90">
        <f t="shared" si="4"/>
        <v>2046</v>
      </c>
      <c r="LA3" s="90">
        <f t="shared" ref="LA3:MZ3" si="5">YEAR(LA4)</f>
        <v>2046</v>
      </c>
      <c r="LB3" s="90">
        <f t="shared" si="5"/>
        <v>2046</v>
      </c>
      <c r="LC3" s="90">
        <f t="shared" si="5"/>
        <v>2046</v>
      </c>
      <c r="LD3" s="90">
        <f t="shared" si="5"/>
        <v>2046</v>
      </c>
      <c r="LE3" s="90">
        <f t="shared" si="5"/>
        <v>2047</v>
      </c>
      <c r="LF3" s="90">
        <f t="shared" si="5"/>
        <v>2047</v>
      </c>
      <c r="LG3" s="90">
        <f t="shared" si="5"/>
        <v>2047</v>
      </c>
      <c r="LH3" s="90">
        <f t="shared" si="5"/>
        <v>2047</v>
      </c>
      <c r="LI3" s="90">
        <f t="shared" si="5"/>
        <v>2047</v>
      </c>
      <c r="LJ3" s="90">
        <f t="shared" si="5"/>
        <v>2047</v>
      </c>
      <c r="LK3" s="90">
        <f t="shared" si="5"/>
        <v>2047</v>
      </c>
      <c r="LL3" s="90">
        <f t="shared" si="5"/>
        <v>2047</v>
      </c>
      <c r="LM3" s="90">
        <f t="shared" si="5"/>
        <v>2047</v>
      </c>
      <c r="LN3" s="90">
        <f t="shared" si="5"/>
        <v>2047</v>
      </c>
      <c r="LO3" s="90">
        <f t="shared" si="5"/>
        <v>2047</v>
      </c>
      <c r="LP3" s="90">
        <f t="shared" si="5"/>
        <v>2047</v>
      </c>
      <c r="LQ3" s="90">
        <f t="shared" si="5"/>
        <v>2048</v>
      </c>
      <c r="LR3" s="90">
        <f t="shared" si="5"/>
        <v>2048</v>
      </c>
      <c r="LS3" s="90">
        <f t="shared" si="5"/>
        <v>2048</v>
      </c>
      <c r="LT3" s="90">
        <f t="shared" si="5"/>
        <v>2048</v>
      </c>
      <c r="LU3" s="90">
        <f t="shared" si="5"/>
        <v>2048</v>
      </c>
      <c r="LV3" s="90">
        <f t="shared" si="5"/>
        <v>2048</v>
      </c>
      <c r="LW3" s="90">
        <f t="shared" si="5"/>
        <v>2048</v>
      </c>
      <c r="LX3" s="90">
        <f t="shared" si="5"/>
        <v>2048</v>
      </c>
      <c r="LY3" s="90">
        <f t="shared" si="5"/>
        <v>2048</v>
      </c>
      <c r="LZ3" s="90">
        <f t="shared" si="5"/>
        <v>2048</v>
      </c>
      <c r="MA3" s="90">
        <f t="shared" si="5"/>
        <v>2048</v>
      </c>
      <c r="MB3" s="90">
        <f t="shared" si="5"/>
        <v>2048</v>
      </c>
      <c r="MC3" s="90">
        <f t="shared" si="5"/>
        <v>2049</v>
      </c>
      <c r="MD3" s="90">
        <f t="shared" si="5"/>
        <v>2049</v>
      </c>
      <c r="ME3" s="90">
        <f t="shared" si="5"/>
        <v>2049</v>
      </c>
      <c r="MF3" s="90">
        <f t="shared" si="5"/>
        <v>2049</v>
      </c>
      <c r="MG3" s="90">
        <f t="shared" si="5"/>
        <v>2049</v>
      </c>
      <c r="MH3" s="90">
        <f t="shared" si="5"/>
        <v>2049</v>
      </c>
      <c r="MI3" s="90">
        <f t="shared" si="5"/>
        <v>2049</v>
      </c>
      <c r="MJ3" s="90">
        <f t="shared" si="5"/>
        <v>2049</v>
      </c>
      <c r="MK3" s="90">
        <f t="shared" si="5"/>
        <v>2049</v>
      </c>
      <c r="ML3" s="90">
        <f t="shared" si="5"/>
        <v>2049</v>
      </c>
      <c r="MM3" s="90">
        <f t="shared" si="5"/>
        <v>2049</v>
      </c>
      <c r="MN3" s="90">
        <f t="shared" si="5"/>
        <v>2049</v>
      </c>
      <c r="MO3" s="90">
        <f t="shared" si="5"/>
        <v>2050</v>
      </c>
      <c r="MP3" s="90">
        <f t="shared" si="5"/>
        <v>2050</v>
      </c>
      <c r="MQ3" s="90">
        <f t="shared" si="5"/>
        <v>2050</v>
      </c>
      <c r="MR3" s="90">
        <f t="shared" si="5"/>
        <v>2050</v>
      </c>
      <c r="MS3" s="90">
        <f t="shared" si="5"/>
        <v>2050</v>
      </c>
      <c r="MT3" s="90">
        <f t="shared" si="5"/>
        <v>2050</v>
      </c>
      <c r="MU3" s="90">
        <f t="shared" si="5"/>
        <v>2050</v>
      </c>
      <c r="MV3" s="90">
        <f t="shared" si="5"/>
        <v>2050</v>
      </c>
      <c r="MW3" s="90">
        <f t="shared" si="5"/>
        <v>2050</v>
      </c>
      <c r="MX3" s="90">
        <f t="shared" si="5"/>
        <v>2050</v>
      </c>
      <c r="MY3" s="90">
        <f t="shared" si="5"/>
        <v>2050</v>
      </c>
      <c r="MZ3" s="90">
        <f t="shared" si="5"/>
        <v>2050</v>
      </c>
      <c r="NA3" s="9"/>
      <c r="NB3" s="19"/>
      <c r="NC3" s="7">
        <v>2021</v>
      </c>
      <c r="ND3" s="7">
        <f t="shared" ref="ND3:NV3" si="6">1+NC3</f>
        <v>2022</v>
      </c>
      <c r="NE3" s="7">
        <f t="shared" si="6"/>
        <v>2023</v>
      </c>
      <c r="NF3" s="7">
        <f t="shared" si="6"/>
        <v>2024</v>
      </c>
      <c r="NG3" s="7">
        <f t="shared" si="6"/>
        <v>2025</v>
      </c>
      <c r="NH3" s="7">
        <f t="shared" si="6"/>
        <v>2026</v>
      </c>
      <c r="NI3" s="7">
        <f t="shared" si="6"/>
        <v>2027</v>
      </c>
      <c r="NJ3" s="7">
        <f t="shared" si="6"/>
        <v>2028</v>
      </c>
      <c r="NK3" s="7">
        <f t="shared" si="6"/>
        <v>2029</v>
      </c>
      <c r="NL3" s="7">
        <f t="shared" si="6"/>
        <v>2030</v>
      </c>
      <c r="NM3" s="7">
        <f t="shared" si="6"/>
        <v>2031</v>
      </c>
      <c r="NN3" s="7">
        <f t="shared" si="6"/>
        <v>2032</v>
      </c>
      <c r="NO3" s="7">
        <f t="shared" si="6"/>
        <v>2033</v>
      </c>
      <c r="NP3" s="7">
        <f t="shared" si="6"/>
        <v>2034</v>
      </c>
      <c r="NQ3" s="7">
        <f t="shared" si="6"/>
        <v>2035</v>
      </c>
      <c r="NR3" s="7">
        <f t="shared" si="6"/>
        <v>2036</v>
      </c>
      <c r="NS3" s="7">
        <f t="shared" si="6"/>
        <v>2037</v>
      </c>
      <c r="NT3" s="7">
        <f t="shared" si="6"/>
        <v>2038</v>
      </c>
      <c r="NU3" s="7">
        <f t="shared" si="6"/>
        <v>2039</v>
      </c>
      <c r="NV3" s="7">
        <f t="shared" si="6"/>
        <v>2040</v>
      </c>
      <c r="NW3" s="90">
        <f t="shared" ref="NW3" si="7">1+NV3</f>
        <v>2041</v>
      </c>
      <c r="NX3" s="90">
        <f t="shared" ref="NX3" si="8">1+NW3</f>
        <v>2042</v>
      </c>
      <c r="NY3" s="90">
        <f t="shared" ref="NY3" si="9">1+NX3</f>
        <v>2043</v>
      </c>
      <c r="NZ3" s="90">
        <f t="shared" ref="NZ3" si="10">1+NY3</f>
        <v>2044</v>
      </c>
      <c r="OA3" s="90">
        <f t="shared" ref="OA3" si="11">1+NZ3</f>
        <v>2045</v>
      </c>
      <c r="OB3" s="90">
        <f t="shared" ref="OB3" si="12">1+OA3</f>
        <v>2046</v>
      </c>
      <c r="OC3" s="90">
        <f t="shared" ref="OC3" si="13">1+OB3</f>
        <v>2047</v>
      </c>
      <c r="OD3" s="90">
        <f t="shared" ref="OD3" si="14">1+OC3</f>
        <v>2048</v>
      </c>
      <c r="OE3" s="90">
        <f t="shared" ref="OE3" si="15">1+OD3</f>
        <v>2049</v>
      </c>
      <c r="OF3" s="90">
        <f t="shared" ref="OF3" si="16">1+OE3</f>
        <v>2050</v>
      </c>
    </row>
    <row r="4" spans="2:396" s="5" customFormat="1" x14ac:dyDescent="0.25">
      <c r="B4" s="9"/>
      <c r="C4" s="3"/>
      <c r="D4" s="17"/>
      <c r="E4" s="36">
        <v>44197</v>
      </c>
      <c r="F4" s="36">
        <f t="shared" ref="F4:BF4" si="17">+EOMONTH(E4,0)+1</f>
        <v>44228</v>
      </c>
      <c r="G4" s="36">
        <f t="shared" si="17"/>
        <v>44256</v>
      </c>
      <c r="H4" s="36">
        <f t="shared" si="17"/>
        <v>44287</v>
      </c>
      <c r="I4" s="36">
        <f t="shared" si="17"/>
        <v>44317</v>
      </c>
      <c r="J4" s="36">
        <f t="shared" si="17"/>
        <v>44348</v>
      </c>
      <c r="K4" s="36">
        <f t="shared" si="17"/>
        <v>44378</v>
      </c>
      <c r="L4" s="36">
        <f t="shared" si="17"/>
        <v>44409</v>
      </c>
      <c r="M4" s="36">
        <f t="shared" si="17"/>
        <v>44440</v>
      </c>
      <c r="N4" s="36">
        <f t="shared" si="17"/>
        <v>44470</v>
      </c>
      <c r="O4" s="36">
        <f t="shared" si="17"/>
        <v>44501</v>
      </c>
      <c r="P4" s="36">
        <f t="shared" si="17"/>
        <v>44531</v>
      </c>
      <c r="Q4" s="36">
        <f t="shared" si="17"/>
        <v>44562</v>
      </c>
      <c r="R4" s="36">
        <f t="shared" si="17"/>
        <v>44593</v>
      </c>
      <c r="S4" s="36">
        <f t="shared" si="17"/>
        <v>44621</v>
      </c>
      <c r="T4" s="36">
        <f t="shared" si="17"/>
        <v>44652</v>
      </c>
      <c r="U4" s="36">
        <f t="shared" si="17"/>
        <v>44682</v>
      </c>
      <c r="V4" s="36">
        <f t="shared" si="17"/>
        <v>44713</v>
      </c>
      <c r="W4" s="36">
        <f t="shared" si="17"/>
        <v>44743</v>
      </c>
      <c r="X4" s="36">
        <f t="shared" si="17"/>
        <v>44774</v>
      </c>
      <c r="Y4" s="36">
        <f t="shared" si="17"/>
        <v>44805</v>
      </c>
      <c r="Z4" s="36">
        <f t="shared" si="17"/>
        <v>44835</v>
      </c>
      <c r="AA4" s="36">
        <f t="shared" si="17"/>
        <v>44866</v>
      </c>
      <c r="AB4" s="36">
        <f t="shared" si="17"/>
        <v>44896</v>
      </c>
      <c r="AC4" s="36">
        <f t="shared" si="17"/>
        <v>44927</v>
      </c>
      <c r="AD4" s="36">
        <f t="shared" si="17"/>
        <v>44958</v>
      </c>
      <c r="AE4" s="36">
        <f t="shared" si="17"/>
        <v>44986</v>
      </c>
      <c r="AF4" s="36">
        <f t="shared" si="17"/>
        <v>45017</v>
      </c>
      <c r="AG4" s="36">
        <f t="shared" si="17"/>
        <v>45047</v>
      </c>
      <c r="AH4" s="36">
        <f t="shared" si="17"/>
        <v>45078</v>
      </c>
      <c r="AI4" s="36">
        <f t="shared" si="17"/>
        <v>45108</v>
      </c>
      <c r="AJ4" s="36">
        <f t="shared" si="17"/>
        <v>45139</v>
      </c>
      <c r="AK4" s="36">
        <f t="shared" si="17"/>
        <v>45170</v>
      </c>
      <c r="AL4" s="36">
        <f t="shared" si="17"/>
        <v>45200</v>
      </c>
      <c r="AM4" s="36">
        <f t="shared" si="17"/>
        <v>45231</v>
      </c>
      <c r="AN4" s="36">
        <f t="shared" si="17"/>
        <v>45261</v>
      </c>
      <c r="AO4" s="36">
        <f t="shared" si="17"/>
        <v>45292</v>
      </c>
      <c r="AP4" s="36">
        <f t="shared" si="17"/>
        <v>45323</v>
      </c>
      <c r="AQ4" s="36">
        <f t="shared" si="17"/>
        <v>45352</v>
      </c>
      <c r="AR4" s="36">
        <f t="shared" si="17"/>
        <v>45383</v>
      </c>
      <c r="AS4" s="36">
        <f t="shared" si="17"/>
        <v>45413</v>
      </c>
      <c r="AT4" s="36">
        <f t="shared" si="17"/>
        <v>45444</v>
      </c>
      <c r="AU4" s="36">
        <f t="shared" si="17"/>
        <v>45474</v>
      </c>
      <c r="AV4" s="36">
        <f t="shared" si="17"/>
        <v>45505</v>
      </c>
      <c r="AW4" s="36">
        <f t="shared" si="17"/>
        <v>45536</v>
      </c>
      <c r="AX4" s="36">
        <f t="shared" si="17"/>
        <v>45566</v>
      </c>
      <c r="AY4" s="36">
        <f t="shared" si="17"/>
        <v>45597</v>
      </c>
      <c r="AZ4" s="36">
        <f t="shared" si="17"/>
        <v>45627</v>
      </c>
      <c r="BA4" s="36">
        <f t="shared" si="17"/>
        <v>45658</v>
      </c>
      <c r="BB4" s="36">
        <f t="shared" si="17"/>
        <v>45689</v>
      </c>
      <c r="BC4" s="36">
        <f t="shared" si="17"/>
        <v>45717</v>
      </c>
      <c r="BD4" s="36">
        <f t="shared" si="17"/>
        <v>45748</v>
      </c>
      <c r="BE4" s="36">
        <f t="shared" si="17"/>
        <v>45778</v>
      </c>
      <c r="BF4" s="36">
        <f t="shared" si="17"/>
        <v>45809</v>
      </c>
      <c r="BG4" s="36">
        <f t="shared" ref="BG4:DR4" si="18">+EOMONTH(BF4,0)+1</f>
        <v>45839</v>
      </c>
      <c r="BH4" s="36">
        <f t="shared" si="18"/>
        <v>45870</v>
      </c>
      <c r="BI4" s="36">
        <f t="shared" si="18"/>
        <v>45901</v>
      </c>
      <c r="BJ4" s="36">
        <f t="shared" si="18"/>
        <v>45931</v>
      </c>
      <c r="BK4" s="36">
        <f t="shared" si="18"/>
        <v>45962</v>
      </c>
      <c r="BL4" s="36">
        <f t="shared" si="18"/>
        <v>45992</v>
      </c>
      <c r="BM4" s="36">
        <f t="shared" si="18"/>
        <v>46023</v>
      </c>
      <c r="BN4" s="36">
        <f t="shared" si="18"/>
        <v>46054</v>
      </c>
      <c r="BO4" s="36">
        <f t="shared" si="18"/>
        <v>46082</v>
      </c>
      <c r="BP4" s="36">
        <f t="shared" si="18"/>
        <v>46113</v>
      </c>
      <c r="BQ4" s="36">
        <f t="shared" si="18"/>
        <v>46143</v>
      </c>
      <c r="BR4" s="36">
        <f t="shared" si="18"/>
        <v>46174</v>
      </c>
      <c r="BS4" s="36">
        <f t="shared" si="18"/>
        <v>46204</v>
      </c>
      <c r="BT4" s="36">
        <f t="shared" si="18"/>
        <v>46235</v>
      </c>
      <c r="BU4" s="36">
        <f t="shared" si="18"/>
        <v>46266</v>
      </c>
      <c r="BV4" s="36">
        <f t="shared" si="18"/>
        <v>46296</v>
      </c>
      <c r="BW4" s="36">
        <f t="shared" si="18"/>
        <v>46327</v>
      </c>
      <c r="BX4" s="36">
        <f t="shared" si="18"/>
        <v>46357</v>
      </c>
      <c r="BY4" s="36">
        <f t="shared" si="18"/>
        <v>46388</v>
      </c>
      <c r="BZ4" s="36">
        <f t="shared" si="18"/>
        <v>46419</v>
      </c>
      <c r="CA4" s="36">
        <f t="shared" si="18"/>
        <v>46447</v>
      </c>
      <c r="CB4" s="36">
        <f t="shared" si="18"/>
        <v>46478</v>
      </c>
      <c r="CC4" s="36">
        <f t="shared" si="18"/>
        <v>46508</v>
      </c>
      <c r="CD4" s="36">
        <f t="shared" si="18"/>
        <v>46539</v>
      </c>
      <c r="CE4" s="36">
        <f t="shared" si="18"/>
        <v>46569</v>
      </c>
      <c r="CF4" s="36">
        <f t="shared" si="18"/>
        <v>46600</v>
      </c>
      <c r="CG4" s="36">
        <f t="shared" si="18"/>
        <v>46631</v>
      </c>
      <c r="CH4" s="36">
        <f t="shared" si="18"/>
        <v>46661</v>
      </c>
      <c r="CI4" s="36">
        <f t="shared" si="18"/>
        <v>46692</v>
      </c>
      <c r="CJ4" s="36">
        <f t="shared" si="18"/>
        <v>46722</v>
      </c>
      <c r="CK4" s="36">
        <f t="shared" si="18"/>
        <v>46753</v>
      </c>
      <c r="CL4" s="36">
        <f t="shared" si="18"/>
        <v>46784</v>
      </c>
      <c r="CM4" s="36">
        <f t="shared" si="18"/>
        <v>46813</v>
      </c>
      <c r="CN4" s="36">
        <f t="shared" si="18"/>
        <v>46844</v>
      </c>
      <c r="CO4" s="36">
        <f t="shared" si="18"/>
        <v>46874</v>
      </c>
      <c r="CP4" s="36">
        <f t="shared" si="18"/>
        <v>46905</v>
      </c>
      <c r="CQ4" s="36">
        <f t="shared" si="18"/>
        <v>46935</v>
      </c>
      <c r="CR4" s="36">
        <f t="shared" si="18"/>
        <v>46966</v>
      </c>
      <c r="CS4" s="36">
        <f t="shared" si="18"/>
        <v>46997</v>
      </c>
      <c r="CT4" s="36">
        <f t="shared" si="18"/>
        <v>47027</v>
      </c>
      <c r="CU4" s="36">
        <f t="shared" si="18"/>
        <v>47058</v>
      </c>
      <c r="CV4" s="36">
        <f t="shared" si="18"/>
        <v>47088</v>
      </c>
      <c r="CW4" s="36">
        <f t="shared" si="18"/>
        <v>47119</v>
      </c>
      <c r="CX4" s="36">
        <f t="shared" si="18"/>
        <v>47150</v>
      </c>
      <c r="CY4" s="36">
        <f t="shared" si="18"/>
        <v>47178</v>
      </c>
      <c r="CZ4" s="36">
        <f t="shared" si="18"/>
        <v>47209</v>
      </c>
      <c r="DA4" s="36">
        <f t="shared" si="18"/>
        <v>47239</v>
      </c>
      <c r="DB4" s="36">
        <f t="shared" si="18"/>
        <v>47270</v>
      </c>
      <c r="DC4" s="36">
        <f t="shared" si="18"/>
        <v>47300</v>
      </c>
      <c r="DD4" s="36">
        <f t="shared" si="18"/>
        <v>47331</v>
      </c>
      <c r="DE4" s="36">
        <f t="shared" si="18"/>
        <v>47362</v>
      </c>
      <c r="DF4" s="36">
        <f t="shared" si="18"/>
        <v>47392</v>
      </c>
      <c r="DG4" s="36">
        <f t="shared" si="18"/>
        <v>47423</v>
      </c>
      <c r="DH4" s="36">
        <f t="shared" si="18"/>
        <v>47453</v>
      </c>
      <c r="DI4" s="36">
        <f t="shared" si="18"/>
        <v>47484</v>
      </c>
      <c r="DJ4" s="36">
        <f t="shared" si="18"/>
        <v>47515</v>
      </c>
      <c r="DK4" s="36">
        <f t="shared" si="18"/>
        <v>47543</v>
      </c>
      <c r="DL4" s="36">
        <f t="shared" si="18"/>
        <v>47574</v>
      </c>
      <c r="DM4" s="36">
        <f t="shared" si="18"/>
        <v>47604</v>
      </c>
      <c r="DN4" s="36">
        <f t="shared" si="18"/>
        <v>47635</v>
      </c>
      <c r="DO4" s="36">
        <f t="shared" si="18"/>
        <v>47665</v>
      </c>
      <c r="DP4" s="36">
        <f t="shared" si="18"/>
        <v>47696</v>
      </c>
      <c r="DQ4" s="36">
        <f t="shared" si="18"/>
        <v>47727</v>
      </c>
      <c r="DR4" s="36">
        <f t="shared" si="18"/>
        <v>47757</v>
      </c>
      <c r="DS4" s="36">
        <f t="shared" ref="DS4:GD4" si="19">+EOMONTH(DR4,0)+1</f>
        <v>47788</v>
      </c>
      <c r="DT4" s="36">
        <f t="shared" si="19"/>
        <v>47818</v>
      </c>
      <c r="DU4" s="36">
        <f t="shared" si="19"/>
        <v>47849</v>
      </c>
      <c r="DV4" s="36">
        <f t="shared" si="19"/>
        <v>47880</v>
      </c>
      <c r="DW4" s="36">
        <f t="shared" si="19"/>
        <v>47908</v>
      </c>
      <c r="DX4" s="36">
        <f t="shared" si="19"/>
        <v>47939</v>
      </c>
      <c r="DY4" s="36">
        <f t="shared" si="19"/>
        <v>47969</v>
      </c>
      <c r="DZ4" s="36">
        <f t="shared" si="19"/>
        <v>48000</v>
      </c>
      <c r="EA4" s="36">
        <f t="shared" si="19"/>
        <v>48030</v>
      </c>
      <c r="EB4" s="36">
        <f t="shared" si="19"/>
        <v>48061</v>
      </c>
      <c r="EC4" s="36">
        <f t="shared" si="19"/>
        <v>48092</v>
      </c>
      <c r="ED4" s="36">
        <f t="shared" si="19"/>
        <v>48122</v>
      </c>
      <c r="EE4" s="36">
        <f t="shared" si="19"/>
        <v>48153</v>
      </c>
      <c r="EF4" s="36">
        <f t="shared" si="19"/>
        <v>48183</v>
      </c>
      <c r="EG4" s="36">
        <f t="shared" si="19"/>
        <v>48214</v>
      </c>
      <c r="EH4" s="36">
        <f t="shared" si="19"/>
        <v>48245</v>
      </c>
      <c r="EI4" s="36">
        <f t="shared" si="19"/>
        <v>48274</v>
      </c>
      <c r="EJ4" s="36">
        <f t="shared" si="19"/>
        <v>48305</v>
      </c>
      <c r="EK4" s="36">
        <f t="shared" si="19"/>
        <v>48335</v>
      </c>
      <c r="EL4" s="36">
        <f t="shared" si="19"/>
        <v>48366</v>
      </c>
      <c r="EM4" s="36">
        <f t="shared" si="19"/>
        <v>48396</v>
      </c>
      <c r="EN4" s="36">
        <f t="shared" si="19"/>
        <v>48427</v>
      </c>
      <c r="EO4" s="36">
        <f t="shared" si="19"/>
        <v>48458</v>
      </c>
      <c r="EP4" s="36">
        <f t="shared" si="19"/>
        <v>48488</v>
      </c>
      <c r="EQ4" s="36">
        <f t="shared" si="19"/>
        <v>48519</v>
      </c>
      <c r="ER4" s="36">
        <f t="shared" si="19"/>
        <v>48549</v>
      </c>
      <c r="ES4" s="36">
        <f t="shared" si="19"/>
        <v>48580</v>
      </c>
      <c r="ET4" s="36">
        <f t="shared" si="19"/>
        <v>48611</v>
      </c>
      <c r="EU4" s="36">
        <f t="shared" si="19"/>
        <v>48639</v>
      </c>
      <c r="EV4" s="36">
        <f t="shared" si="19"/>
        <v>48670</v>
      </c>
      <c r="EW4" s="36">
        <f t="shared" si="19"/>
        <v>48700</v>
      </c>
      <c r="EX4" s="36">
        <f t="shared" si="19"/>
        <v>48731</v>
      </c>
      <c r="EY4" s="36">
        <f t="shared" si="19"/>
        <v>48761</v>
      </c>
      <c r="EZ4" s="36">
        <f t="shared" si="19"/>
        <v>48792</v>
      </c>
      <c r="FA4" s="36">
        <f t="shared" si="19"/>
        <v>48823</v>
      </c>
      <c r="FB4" s="36">
        <f t="shared" si="19"/>
        <v>48853</v>
      </c>
      <c r="FC4" s="36">
        <f t="shared" si="19"/>
        <v>48884</v>
      </c>
      <c r="FD4" s="36">
        <f t="shared" si="19"/>
        <v>48914</v>
      </c>
      <c r="FE4" s="36">
        <f t="shared" si="19"/>
        <v>48945</v>
      </c>
      <c r="FF4" s="36">
        <f t="shared" si="19"/>
        <v>48976</v>
      </c>
      <c r="FG4" s="36">
        <f t="shared" si="19"/>
        <v>49004</v>
      </c>
      <c r="FH4" s="36">
        <f t="shared" si="19"/>
        <v>49035</v>
      </c>
      <c r="FI4" s="36">
        <f t="shared" si="19"/>
        <v>49065</v>
      </c>
      <c r="FJ4" s="36">
        <f t="shared" si="19"/>
        <v>49096</v>
      </c>
      <c r="FK4" s="36">
        <f t="shared" si="19"/>
        <v>49126</v>
      </c>
      <c r="FL4" s="36">
        <f t="shared" si="19"/>
        <v>49157</v>
      </c>
      <c r="FM4" s="36">
        <f t="shared" si="19"/>
        <v>49188</v>
      </c>
      <c r="FN4" s="36">
        <f t="shared" si="19"/>
        <v>49218</v>
      </c>
      <c r="FO4" s="36">
        <f t="shared" si="19"/>
        <v>49249</v>
      </c>
      <c r="FP4" s="36">
        <f t="shared" si="19"/>
        <v>49279</v>
      </c>
      <c r="FQ4" s="36">
        <f t="shared" si="19"/>
        <v>49310</v>
      </c>
      <c r="FR4" s="36">
        <f t="shared" si="19"/>
        <v>49341</v>
      </c>
      <c r="FS4" s="36">
        <f t="shared" si="19"/>
        <v>49369</v>
      </c>
      <c r="FT4" s="36">
        <f t="shared" si="19"/>
        <v>49400</v>
      </c>
      <c r="FU4" s="36">
        <f t="shared" si="19"/>
        <v>49430</v>
      </c>
      <c r="FV4" s="36">
        <f t="shared" si="19"/>
        <v>49461</v>
      </c>
      <c r="FW4" s="36">
        <f t="shared" si="19"/>
        <v>49491</v>
      </c>
      <c r="FX4" s="36">
        <f t="shared" si="19"/>
        <v>49522</v>
      </c>
      <c r="FY4" s="36">
        <f t="shared" si="19"/>
        <v>49553</v>
      </c>
      <c r="FZ4" s="36">
        <f t="shared" si="19"/>
        <v>49583</v>
      </c>
      <c r="GA4" s="36">
        <f t="shared" si="19"/>
        <v>49614</v>
      </c>
      <c r="GB4" s="36">
        <f t="shared" si="19"/>
        <v>49644</v>
      </c>
      <c r="GC4" s="36">
        <f t="shared" si="19"/>
        <v>49675</v>
      </c>
      <c r="GD4" s="36">
        <f t="shared" si="19"/>
        <v>49706</v>
      </c>
      <c r="GE4" s="36">
        <f t="shared" ref="GE4:IJ4" si="20">+EOMONTH(GD4,0)+1</f>
        <v>49735</v>
      </c>
      <c r="GF4" s="36">
        <f t="shared" si="20"/>
        <v>49766</v>
      </c>
      <c r="GG4" s="36">
        <f t="shared" si="20"/>
        <v>49796</v>
      </c>
      <c r="GH4" s="36">
        <f t="shared" si="20"/>
        <v>49827</v>
      </c>
      <c r="GI4" s="36">
        <f t="shared" si="20"/>
        <v>49857</v>
      </c>
      <c r="GJ4" s="36">
        <f t="shared" si="20"/>
        <v>49888</v>
      </c>
      <c r="GK4" s="36">
        <f t="shared" si="20"/>
        <v>49919</v>
      </c>
      <c r="GL4" s="36">
        <f t="shared" si="20"/>
        <v>49949</v>
      </c>
      <c r="GM4" s="36">
        <f t="shared" si="20"/>
        <v>49980</v>
      </c>
      <c r="GN4" s="36">
        <f t="shared" si="20"/>
        <v>50010</v>
      </c>
      <c r="GO4" s="36">
        <f t="shared" si="20"/>
        <v>50041</v>
      </c>
      <c r="GP4" s="36">
        <f t="shared" si="20"/>
        <v>50072</v>
      </c>
      <c r="GQ4" s="36">
        <f t="shared" si="20"/>
        <v>50100</v>
      </c>
      <c r="GR4" s="36">
        <f t="shared" si="20"/>
        <v>50131</v>
      </c>
      <c r="GS4" s="36">
        <f t="shared" si="20"/>
        <v>50161</v>
      </c>
      <c r="GT4" s="36">
        <f t="shared" si="20"/>
        <v>50192</v>
      </c>
      <c r="GU4" s="36">
        <f t="shared" si="20"/>
        <v>50222</v>
      </c>
      <c r="GV4" s="36">
        <f t="shared" si="20"/>
        <v>50253</v>
      </c>
      <c r="GW4" s="36">
        <f t="shared" si="20"/>
        <v>50284</v>
      </c>
      <c r="GX4" s="36">
        <f t="shared" si="20"/>
        <v>50314</v>
      </c>
      <c r="GY4" s="36">
        <f t="shared" si="20"/>
        <v>50345</v>
      </c>
      <c r="GZ4" s="36">
        <f t="shared" si="20"/>
        <v>50375</v>
      </c>
      <c r="HA4" s="36">
        <f t="shared" si="20"/>
        <v>50406</v>
      </c>
      <c r="HB4" s="36">
        <f t="shared" si="20"/>
        <v>50437</v>
      </c>
      <c r="HC4" s="36">
        <f t="shared" si="20"/>
        <v>50465</v>
      </c>
      <c r="HD4" s="36">
        <f t="shared" si="20"/>
        <v>50496</v>
      </c>
      <c r="HE4" s="36">
        <f t="shared" si="20"/>
        <v>50526</v>
      </c>
      <c r="HF4" s="36">
        <f t="shared" si="20"/>
        <v>50557</v>
      </c>
      <c r="HG4" s="36">
        <f t="shared" si="20"/>
        <v>50587</v>
      </c>
      <c r="HH4" s="36">
        <f t="shared" si="20"/>
        <v>50618</v>
      </c>
      <c r="HI4" s="36">
        <f t="shared" si="20"/>
        <v>50649</v>
      </c>
      <c r="HJ4" s="36">
        <f t="shared" si="20"/>
        <v>50679</v>
      </c>
      <c r="HK4" s="36">
        <f t="shared" si="20"/>
        <v>50710</v>
      </c>
      <c r="HL4" s="36">
        <f t="shared" si="20"/>
        <v>50740</v>
      </c>
      <c r="HM4" s="36">
        <f t="shared" si="20"/>
        <v>50771</v>
      </c>
      <c r="HN4" s="36">
        <f t="shared" si="20"/>
        <v>50802</v>
      </c>
      <c r="HO4" s="36">
        <f t="shared" si="20"/>
        <v>50830</v>
      </c>
      <c r="HP4" s="36">
        <f t="shared" si="20"/>
        <v>50861</v>
      </c>
      <c r="HQ4" s="36">
        <f t="shared" si="20"/>
        <v>50891</v>
      </c>
      <c r="HR4" s="36">
        <f t="shared" si="20"/>
        <v>50922</v>
      </c>
      <c r="HS4" s="36">
        <f t="shared" si="20"/>
        <v>50952</v>
      </c>
      <c r="HT4" s="36">
        <f t="shared" si="20"/>
        <v>50983</v>
      </c>
      <c r="HU4" s="36">
        <f t="shared" si="20"/>
        <v>51014</v>
      </c>
      <c r="HV4" s="36">
        <f t="shared" si="20"/>
        <v>51044</v>
      </c>
      <c r="HW4" s="36">
        <f t="shared" si="20"/>
        <v>51075</v>
      </c>
      <c r="HX4" s="36">
        <f t="shared" si="20"/>
        <v>51105</v>
      </c>
      <c r="HY4" s="36">
        <f t="shared" si="20"/>
        <v>51136</v>
      </c>
      <c r="HZ4" s="36">
        <f t="shared" si="20"/>
        <v>51167</v>
      </c>
      <c r="IA4" s="36">
        <f t="shared" si="20"/>
        <v>51196</v>
      </c>
      <c r="IB4" s="36">
        <f t="shared" si="20"/>
        <v>51227</v>
      </c>
      <c r="IC4" s="36">
        <f t="shared" si="20"/>
        <v>51257</v>
      </c>
      <c r="ID4" s="36">
        <f t="shared" si="20"/>
        <v>51288</v>
      </c>
      <c r="IE4" s="36">
        <f t="shared" si="20"/>
        <v>51318</v>
      </c>
      <c r="IF4" s="36">
        <f t="shared" si="20"/>
        <v>51349</v>
      </c>
      <c r="IG4" s="36">
        <f t="shared" si="20"/>
        <v>51380</v>
      </c>
      <c r="IH4" s="36">
        <f t="shared" si="20"/>
        <v>51410</v>
      </c>
      <c r="II4" s="36">
        <f t="shared" si="20"/>
        <v>51441</v>
      </c>
      <c r="IJ4" s="36">
        <f t="shared" si="20"/>
        <v>51471</v>
      </c>
      <c r="IK4" s="36">
        <f t="shared" ref="IK4" si="21">+EOMONTH(IJ4,0)+1</f>
        <v>51502</v>
      </c>
      <c r="IL4" s="36">
        <f t="shared" ref="IL4" si="22">+EOMONTH(IK4,0)+1</f>
        <v>51533</v>
      </c>
      <c r="IM4" s="36">
        <f t="shared" ref="IM4" si="23">+EOMONTH(IL4,0)+1</f>
        <v>51561</v>
      </c>
      <c r="IN4" s="36">
        <f t="shared" ref="IN4" si="24">+EOMONTH(IM4,0)+1</f>
        <v>51592</v>
      </c>
      <c r="IO4" s="36">
        <f t="shared" ref="IO4" si="25">+EOMONTH(IN4,0)+1</f>
        <v>51622</v>
      </c>
      <c r="IP4" s="36">
        <f t="shared" ref="IP4" si="26">+EOMONTH(IO4,0)+1</f>
        <v>51653</v>
      </c>
      <c r="IQ4" s="36">
        <f t="shared" ref="IQ4" si="27">+EOMONTH(IP4,0)+1</f>
        <v>51683</v>
      </c>
      <c r="IR4" s="36">
        <f t="shared" ref="IR4" si="28">+EOMONTH(IQ4,0)+1</f>
        <v>51714</v>
      </c>
      <c r="IS4" s="36">
        <f t="shared" ref="IS4" si="29">+EOMONTH(IR4,0)+1</f>
        <v>51745</v>
      </c>
      <c r="IT4" s="36">
        <f t="shared" ref="IT4" si="30">+EOMONTH(IS4,0)+1</f>
        <v>51775</v>
      </c>
      <c r="IU4" s="36">
        <f t="shared" ref="IU4" si="31">+EOMONTH(IT4,0)+1</f>
        <v>51806</v>
      </c>
      <c r="IV4" s="36">
        <f t="shared" ref="IV4" si="32">+EOMONTH(IU4,0)+1</f>
        <v>51836</v>
      </c>
      <c r="IW4" s="36">
        <f t="shared" ref="IW4" si="33">+EOMONTH(IV4,0)+1</f>
        <v>51867</v>
      </c>
      <c r="IX4" s="36">
        <f t="shared" ref="IX4" si="34">+EOMONTH(IW4,0)+1</f>
        <v>51898</v>
      </c>
      <c r="IY4" s="36">
        <f t="shared" ref="IY4" si="35">+EOMONTH(IX4,0)+1</f>
        <v>51926</v>
      </c>
      <c r="IZ4" s="36">
        <f t="shared" ref="IZ4" si="36">+EOMONTH(IY4,0)+1</f>
        <v>51957</v>
      </c>
      <c r="JA4" s="36">
        <f t="shared" ref="JA4" si="37">+EOMONTH(IZ4,0)+1</f>
        <v>51987</v>
      </c>
      <c r="JB4" s="36">
        <f t="shared" ref="JB4" si="38">+EOMONTH(JA4,0)+1</f>
        <v>52018</v>
      </c>
      <c r="JC4" s="36">
        <f t="shared" ref="JC4" si="39">+EOMONTH(JB4,0)+1</f>
        <v>52048</v>
      </c>
      <c r="JD4" s="36">
        <f t="shared" ref="JD4" si="40">+EOMONTH(JC4,0)+1</f>
        <v>52079</v>
      </c>
      <c r="JE4" s="36">
        <f t="shared" ref="JE4" si="41">+EOMONTH(JD4,0)+1</f>
        <v>52110</v>
      </c>
      <c r="JF4" s="36">
        <f t="shared" ref="JF4" si="42">+EOMONTH(JE4,0)+1</f>
        <v>52140</v>
      </c>
      <c r="JG4" s="36">
        <f t="shared" ref="JG4" si="43">+EOMONTH(JF4,0)+1</f>
        <v>52171</v>
      </c>
      <c r="JH4" s="36">
        <f t="shared" ref="JH4" si="44">+EOMONTH(JG4,0)+1</f>
        <v>52201</v>
      </c>
      <c r="JI4" s="36">
        <f t="shared" ref="JI4" si="45">+EOMONTH(JH4,0)+1</f>
        <v>52232</v>
      </c>
      <c r="JJ4" s="36">
        <f t="shared" ref="JJ4" si="46">+EOMONTH(JI4,0)+1</f>
        <v>52263</v>
      </c>
      <c r="JK4" s="36">
        <f t="shared" ref="JK4" si="47">+EOMONTH(JJ4,0)+1</f>
        <v>52291</v>
      </c>
      <c r="JL4" s="36">
        <f t="shared" ref="JL4" si="48">+EOMONTH(JK4,0)+1</f>
        <v>52322</v>
      </c>
      <c r="JM4" s="36">
        <f t="shared" ref="JM4" si="49">+EOMONTH(JL4,0)+1</f>
        <v>52352</v>
      </c>
      <c r="JN4" s="36">
        <f t="shared" ref="JN4" si="50">+EOMONTH(JM4,0)+1</f>
        <v>52383</v>
      </c>
      <c r="JO4" s="36">
        <f t="shared" ref="JO4" si="51">+EOMONTH(JN4,0)+1</f>
        <v>52413</v>
      </c>
      <c r="JP4" s="36">
        <f t="shared" ref="JP4" si="52">+EOMONTH(JO4,0)+1</f>
        <v>52444</v>
      </c>
      <c r="JQ4" s="36">
        <f t="shared" ref="JQ4" si="53">+EOMONTH(JP4,0)+1</f>
        <v>52475</v>
      </c>
      <c r="JR4" s="36">
        <f t="shared" ref="JR4" si="54">+EOMONTH(JQ4,0)+1</f>
        <v>52505</v>
      </c>
      <c r="JS4" s="36">
        <f t="shared" ref="JS4" si="55">+EOMONTH(JR4,0)+1</f>
        <v>52536</v>
      </c>
      <c r="JT4" s="36">
        <f t="shared" ref="JT4" si="56">+EOMONTH(JS4,0)+1</f>
        <v>52566</v>
      </c>
      <c r="JU4" s="36">
        <f t="shared" ref="JU4" si="57">+EOMONTH(JT4,0)+1</f>
        <v>52597</v>
      </c>
      <c r="JV4" s="36">
        <f t="shared" ref="JV4" si="58">+EOMONTH(JU4,0)+1</f>
        <v>52628</v>
      </c>
      <c r="JW4" s="36">
        <f t="shared" ref="JW4" si="59">+EOMONTH(JV4,0)+1</f>
        <v>52657</v>
      </c>
      <c r="JX4" s="36">
        <f t="shared" ref="JX4" si="60">+EOMONTH(JW4,0)+1</f>
        <v>52688</v>
      </c>
      <c r="JY4" s="36">
        <f t="shared" ref="JY4" si="61">+EOMONTH(JX4,0)+1</f>
        <v>52718</v>
      </c>
      <c r="JZ4" s="36">
        <f t="shared" ref="JZ4" si="62">+EOMONTH(JY4,0)+1</f>
        <v>52749</v>
      </c>
      <c r="KA4" s="36">
        <f t="shared" ref="KA4" si="63">+EOMONTH(JZ4,0)+1</f>
        <v>52779</v>
      </c>
      <c r="KB4" s="36">
        <f t="shared" ref="KB4" si="64">+EOMONTH(KA4,0)+1</f>
        <v>52810</v>
      </c>
      <c r="KC4" s="36">
        <f t="shared" ref="KC4" si="65">+EOMONTH(KB4,0)+1</f>
        <v>52841</v>
      </c>
      <c r="KD4" s="36">
        <f t="shared" ref="KD4" si="66">+EOMONTH(KC4,0)+1</f>
        <v>52871</v>
      </c>
      <c r="KE4" s="36">
        <f t="shared" ref="KE4" si="67">+EOMONTH(KD4,0)+1</f>
        <v>52902</v>
      </c>
      <c r="KF4" s="36">
        <f t="shared" ref="KF4" si="68">+EOMONTH(KE4,0)+1</f>
        <v>52932</v>
      </c>
      <c r="KG4" s="36">
        <f t="shared" ref="KG4" si="69">+EOMONTH(KF4,0)+1</f>
        <v>52963</v>
      </c>
      <c r="KH4" s="36">
        <f t="shared" ref="KH4" si="70">+EOMONTH(KG4,0)+1</f>
        <v>52994</v>
      </c>
      <c r="KI4" s="36">
        <f t="shared" ref="KI4" si="71">+EOMONTH(KH4,0)+1</f>
        <v>53022</v>
      </c>
      <c r="KJ4" s="36">
        <f t="shared" ref="KJ4" si="72">+EOMONTH(KI4,0)+1</f>
        <v>53053</v>
      </c>
      <c r="KK4" s="36">
        <f t="shared" ref="KK4" si="73">+EOMONTH(KJ4,0)+1</f>
        <v>53083</v>
      </c>
      <c r="KL4" s="36">
        <f t="shared" ref="KL4" si="74">+EOMONTH(KK4,0)+1</f>
        <v>53114</v>
      </c>
      <c r="KM4" s="36">
        <f t="shared" ref="KM4" si="75">+EOMONTH(KL4,0)+1</f>
        <v>53144</v>
      </c>
      <c r="KN4" s="36">
        <f t="shared" ref="KN4" si="76">+EOMONTH(KM4,0)+1</f>
        <v>53175</v>
      </c>
      <c r="KO4" s="36">
        <f t="shared" ref="KO4" si="77">+EOMONTH(KN4,0)+1</f>
        <v>53206</v>
      </c>
      <c r="KP4" s="36">
        <f t="shared" ref="KP4" si="78">+EOMONTH(KO4,0)+1</f>
        <v>53236</v>
      </c>
      <c r="KQ4" s="36">
        <f t="shared" ref="KQ4" si="79">+EOMONTH(KP4,0)+1</f>
        <v>53267</v>
      </c>
      <c r="KR4" s="36">
        <f t="shared" ref="KR4" si="80">+EOMONTH(KQ4,0)+1</f>
        <v>53297</v>
      </c>
      <c r="KS4" s="36">
        <f t="shared" ref="KS4" si="81">+EOMONTH(KR4,0)+1</f>
        <v>53328</v>
      </c>
      <c r="KT4" s="36">
        <f t="shared" ref="KT4" si="82">+EOMONTH(KS4,0)+1</f>
        <v>53359</v>
      </c>
      <c r="KU4" s="36">
        <f t="shared" ref="KU4" si="83">+EOMONTH(KT4,0)+1</f>
        <v>53387</v>
      </c>
      <c r="KV4" s="36">
        <f t="shared" ref="KV4" si="84">+EOMONTH(KU4,0)+1</f>
        <v>53418</v>
      </c>
      <c r="KW4" s="36">
        <f t="shared" ref="KW4" si="85">+EOMONTH(KV4,0)+1</f>
        <v>53448</v>
      </c>
      <c r="KX4" s="36">
        <f t="shared" ref="KX4" si="86">+EOMONTH(KW4,0)+1</f>
        <v>53479</v>
      </c>
      <c r="KY4" s="36">
        <f t="shared" ref="KY4" si="87">+EOMONTH(KX4,0)+1</f>
        <v>53509</v>
      </c>
      <c r="KZ4" s="36">
        <f t="shared" ref="KZ4" si="88">+EOMONTH(KY4,0)+1</f>
        <v>53540</v>
      </c>
      <c r="LA4" s="36">
        <f t="shared" ref="LA4" si="89">+EOMONTH(KZ4,0)+1</f>
        <v>53571</v>
      </c>
      <c r="LB4" s="36">
        <f t="shared" ref="LB4" si="90">+EOMONTH(LA4,0)+1</f>
        <v>53601</v>
      </c>
      <c r="LC4" s="36">
        <f t="shared" ref="LC4" si="91">+EOMONTH(LB4,0)+1</f>
        <v>53632</v>
      </c>
      <c r="LD4" s="36">
        <f t="shared" ref="LD4" si="92">+EOMONTH(LC4,0)+1</f>
        <v>53662</v>
      </c>
      <c r="LE4" s="36">
        <f t="shared" ref="LE4" si="93">+EOMONTH(LD4,0)+1</f>
        <v>53693</v>
      </c>
      <c r="LF4" s="36">
        <f t="shared" ref="LF4" si="94">+EOMONTH(LE4,0)+1</f>
        <v>53724</v>
      </c>
      <c r="LG4" s="36">
        <f t="shared" ref="LG4" si="95">+EOMONTH(LF4,0)+1</f>
        <v>53752</v>
      </c>
      <c r="LH4" s="36">
        <f t="shared" ref="LH4" si="96">+EOMONTH(LG4,0)+1</f>
        <v>53783</v>
      </c>
      <c r="LI4" s="36">
        <f t="shared" ref="LI4" si="97">+EOMONTH(LH4,0)+1</f>
        <v>53813</v>
      </c>
      <c r="LJ4" s="36">
        <f t="shared" ref="LJ4" si="98">+EOMONTH(LI4,0)+1</f>
        <v>53844</v>
      </c>
      <c r="LK4" s="36">
        <f t="shared" ref="LK4" si="99">+EOMONTH(LJ4,0)+1</f>
        <v>53874</v>
      </c>
      <c r="LL4" s="36">
        <f t="shared" ref="LL4" si="100">+EOMONTH(LK4,0)+1</f>
        <v>53905</v>
      </c>
      <c r="LM4" s="36">
        <f t="shared" ref="LM4" si="101">+EOMONTH(LL4,0)+1</f>
        <v>53936</v>
      </c>
      <c r="LN4" s="36">
        <f t="shared" ref="LN4" si="102">+EOMONTH(LM4,0)+1</f>
        <v>53966</v>
      </c>
      <c r="LO4" s="36">
        <f t="shared" ref="LO4" si="103">+EOMONTH(LN4,0)+1</f>
        <v>53997</v>
      </c>
      <c r="LP4" s="36">
        <f t="shared" ref="LP4" si="104">+EOMONTH(LO4,0)+1</f>
        <v>54027</v>
      </c>
      <c r="LQ4" s="36">
        <f t="shared" ref="LQ4" si="105">+EOMONTH(LP4,0)+1</f>
        <v>54058</v>
      </c>
      <c r="LR4" s="36">
        <f t="shared" ref="LR4" si="106">+EOMONTH(LQ4,0)+1</f>
        <v>54089</v>
      </c>
      <c r="LS4" s="36">
        <f t="shared" ref="LS4" si="107">+EOMONTH(LR4,0)+1</f>
        <v>54118</v>
      </c>
      <c r="LT4" s="36">
        <f t="shared" ref="LT4" si="108">+EOMONTH(LS4,0)+1</f>
        <v>54149</v>
      </c>
      <c r="LU4" s="36">
        <f t="shared" ref="LU4" si="109">+EOMONTH(LT4,0)+1</f>
        <v>54179</v>
      </c>
      <c r="LV4" s="36">
        <f t="shared" ref="LV4" si="110">+EOMONTH(LU4,0)+1</f>
        <v>54210</v>
      </c>
      <c r="LW4" s="36">
        <f t="shared" ref="LW4" si="111">+EOMONTH(LV4,0)+1</f>
        <v>54240</v>
      </c>
      <c r="LX4" s="36">
        <f t="shared" ref="LX4" si="112">+EOMONTH(LW4,0)+1</f>
        <v>54271</v>
      </c>
      <c r="LY4" s="36">
        <f t="shared" ref="LY4" si="113">+EOMONTH(LX4,0)+1</f>
        <v>54302</v>
      </c>
      <c r="LZ4" s="36">
        <f t="shared" ref="LZ4" si="114">+EOMONTH(LY4,0)+1</f>
        <v>54332</v>
      </c>
      <c r="MA4" s="36">
        <f t="shared" ref="MA4" si="115">+EOMONTH(LZ4,0)+1</f>
        <v>54363</v>
      </c>
      <c r="MB4" s="36">
        <f t="shared" ref="MB4" si="116">+EOMONTH(MA4,0)+1</f>
        <v>54393</v>
      </c>
      <c r="MC4" s="36">
        <f t="shared" ref="MC4" si="117">+EOMONTH(MB4,0)+1</f>
        <v>54424</v>
      </c>
      <c r="MD4" s="36">
        <f t="shared" ref="MD4" si="118">+EOMONTH(MC4,0)+1</f>
        <v>54455</v>
      </c>
      <c r="ME4" s="36">
        <f t="shared" ref="ME4" si="119">+EOMONTH(MD4,0)+1</f>
        <v>54483</v>
      </c>
      <c r="MF4" s="36">
        <f t="shared" ref="MF4" si="120">+EOMONTH(ME4,0)+1</f>
        <v>54514</v>
      </c>
      <c r="MG4" s="36">
        <f t="shared" ref="MG4" si="121">+EOMONTH(MF4,0)+1</f>
        <v>54544</v>
      </c>
      <c r="MH4" s="36">
        <f t="shared" ref="MH4" si="122">+EOMONTH(MG4,0)+1</f>
        <v>54575</v>
      </c>
      <c r="MI4" s="36">
        <f t="shared" ref="MI4" si="123">+EOMONTH(MH4,0)+1</f>
        <v>54605</v>
      </c>
      <c r="MJ4" s="36">
        <f t="shared" ref="MJ4" si="124">+EOMONTH(MI4,0)+1</f>
        <v>54636</v>
      </c>
      <c r="MK4" s="36">
        <f t="shared" ref="MK4" si="125">+EOMONTH(MJ4,0)+1</f>
        <v>54667</v>
      </c>
      <c r="ML4" s="36">
        <f t="shared" ref="ML4" si="126">+EOMONTH(MK4,0)+1</f>
        <v>54697</v>
      </c>
      <c r="MM4" s="36">
        <f t="shared" ref="MM4" si="127">+EOMONTH(ML4,0)+1</f>
        <v>54728</v>
      </c>
      <c r="MN4" s="36">
        <f t="shared" ref="MN4" si="128">+EOMONTH(MM4,0)+1</f>
        <v>54758</v>
      </c>
      <c r="MO4" s="36">
        <f t="shared" ref="MO4" si="129">+EOMONTH(MN4,0)+1</f>
        <v>54789</v>
      </c>
      <c r="MP4" s="36">
        <f t="shared" ref="MP4" si="130">+EOMONTH(MO4,0)+1</f>
        <v>54820</v>
      </c>
      <c r="MQ4" s="36">
        <f t="shared" ref="MQ4" si="131">+EOMONTH(MP4,0)+1</f>
        <v>54848</v>
      </c>
      <c r="MR4" s="36">
        <f t="shared" ref="MR4" si="132">+EOMONTH(MQ4,0)+1</f>
        <v>54879</v>
      </c>
      <c r="MS4" s="36">
        <f t="shared" ref="MS4" si="133">+EOMONTH(MR4,0)+1</f>
        <v>54909</v>
      </c>
      <c r="MT4" s="36">
        <f t="shared" ref="MT4" si="134">+EOMONTH(MS4,0)+1</f>
        <v>54940</v>
      </c>
      <c r="MU4" s="36">
        <f t="shared" ref="MU4" si="135">+EOMONTH(MT4,0)+1</f>
        <v>54970</v>
      </c>
      <c r="MV4" s="36">
        <f t="shared" ref="MV4" si="136">+EOMONTH(MU4,0)+1</f>
        <v>55001</v>
      </c>
      <c r="MW4" s="36">
        <f t="shared" ref="MW4" si="137">+EOMONTH(MV4,0)+1</f>
        <v>55032</v>
      </c>
      <c r="MX4" s="36">
        <f t="shared" ref="MX4" si="138">+EOMONTH(MW4,0)+1</f>
        <v>55062</v>
      </c>
      <c r="MY4" s="36">
        <f t="shared" ref="MY4" si="139">+EOMONTH(MX4,0)+1</f>
        <v>55093</v>
      </c>
      <c r="MZ4" s="36">
        <f t="shared" ref="MZ4" si="140">+EOMONTH(MY4,0)+1</f>
        <v>55123</v>
      </c>
      <c r="NA4" s="9"/>
      <c r="NB4" s="19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90"/>
      <c r="NX4" s="90"/>
      <c r="NY4" s="90"/>
      <c r="NZ4" s="90"/>
      <c r="OA4" s="90"/>
      <c r="OB4" s="90"/>
      <c r="OC4" s="90"/>
      <c r="OD4" s="90"/>
      <c r="OE4" s="90"/>
      <c r="OF4" s="90"/>
    </row>
    <row r="5" spans="2:396" s="5" customFormat="1" x14ac:dyDescent="0.25">
      <c r="C5" s="3"/>
      <c r="D5" s="17" t="s">
        <v>272</v>
      </c>
      <c r="E5" s="50">
        <f>+Capacity_Charges!E8</f>
        <v>12.05973</v>
      </c>
      <c r="F5" s="50">
        <f>+Capacity_Charges!F8</f>
        <v>12.05973</v>
      </c>
      <c r="G5" s="50">
        <f>+Capacity_Charges!G8</f>
        <v>12.05973</v>
      </c>
      <c r="H5" s="50">
        <f>+Capacity_Charges!H8</f>
        <v>12.05973</v>
      </c>
      <c r="I5" s="50">
        <f>+Capacity_Charges!I8</f>
        <v>12.05973</v>
      </c>
      <c r="J5" s="50">
        <f>+Capacity_Charges!J8</f>
        <v>13.29565</v>
      </c>
      <c r="K5" s="50">
        <f>+Capacity_Charges!K8</f>
        <v>13.29565</v>
      </c>
      <c r="L5" s="50">
        <f>+Capacity_Charges!L8</f>
        <v>13.29565</v>
      </c>
      <c r="M5" s="50">
        <f>+Capacity_Charges!M8</f>
        <v>13.29565</v>
      </c>
      <c r="N5" s="50">
        <f>+Capacity_Charges!N8</f>
        <v>13.29565</v>
      </c>
      <c r="O5" s="50">
        <f>+Capacity_Charges!O8</f>
        <v>13.29565</v>
      </c>
      <c r="P5" s="50">
        <f>+Capacity_Charges!P8</f>
        <v>13.29565</v>
      </c>
      <c r="Q5" s="50">
        <f>+Capacity_Charges!Q8</f>
        <v>21.507474733536515</v>
      </c>
      <c r="R5" s="50">
        <f>+Capacity_Charges!R8</f>
        <v>21.507474733536515</v>
      </c>
      <c r="S5" s="50">
        <f>+Capacity_Charges!S8</f>
        <v>21.507474733536515</v>
      </c>
      <c r="T5" s="50">
        <f>+Capacity_Charges!T8</f>
        <v>21.507474733536515</v>
      </c>
      <c r="U5" s="50">
        <f>+Capacity_Charges!U8</f>
        <v>21.507474733536515</v>
      </c>
      <c r="V5" s="50">
        <f>+Capacity_Charges!V8</f>
        <v>17.060350367142913</v>
      </c>
      <c r="W5" s="50">
        <f>+Capacity_Charges!W8</f>
        <v>17.060350367142913</v>
      </c>
      <c r="X5" s="50">
        <f>+Capacity_Charges!X8</f>
        <v>17.060350367142913</v>
      </c>
      <c r="Y5" s="50">
        <f>+Capacity_Charges!Y8</f>
        <v>17.060350367142913</v>
      </c>
      <c r="Z5" s="50">
        <f>+Capacity_Charges!Z8</f>
        <v>17.060350367142913</v>
      </c>
      <c r="AA5" s="50">
        <f>+Capacity_Charges!AA8</f>
        <v>17.060350367142913</v>
      </c>
      <c r="AB5" s="50">
        <f>+Capacity_Charges!AB8</f>
        <v>17.060350367142913</v>
      </c>
      <c r="AC5" s="50">
        <f>+Capacity_Charges!AC8</f>
        <v>17.060350367142913</v>
      </c>
      <c r="AD5" s="50">
        <f>+Capacity_Charges!AD8</f>
        <v>17.060350367142913</v>
      </c>
      <c r="AE5" s="50">
        <f>+Capacity_Charges!AE8</f>
        <v>17.060350367142913</v>
      </c>
      <c r="AF5" s="50">
        <f>+Capacity_Charges!AF8</f>
        <v>17.060350367142913</v>
      </c>
      <c r="AG5" s="50">
        <f>+Capacity_Charges!AG8</f>
        <v>17.060350367142913</v>
      </c>
      <c r="AH5" s="50">
        <f>+Capacity_Charges!AH8</f>
        <v>17.748936792130753</v>
      </c>
      <c r="AI5" s="50">
        <f>+Capacity_Charges!AI8</f>
        <v>17.748936792130753</v>
      </c>
      <c r="AJ5" s="50">
        <f>+Capacity_Charges!AJ8</f>
        <v>17.748936792130753</v>
      </c>
      <c r="AK5" s="50">
        <f>+Capacity_Charges!AK8</f>
        <v>17.748936792130753</v>
      </c>
      <c r="AL5" s="50">
        <f>+Capacity_Charges!AL8</f>
        <v>17.748936792130753</v>
      </c>
      <c r="AM5" s="50">
        <f>+Capacity_Charges!AM8</f>
        <v>17.748936792130753</v>
      </c>
      <c r="AN5" s="50">
        <f>+Capacity_Charges!AN8</f>
        <v>17.748936792130753</v>
      </c>
      <c r="AO5" s="50">
        <f>+Capacity_Charges!AO8</f>
        <v>17.748936792130753</v>
      </c>
      <c r="AP5" s="50">
        <f>+Capacity_Charges!AP8</f>
        <v>17.748936792130753</v>
      </c>
      <c r="AQ5" s="50">
        <f>+Capacity_Charges!AQ8</f>
        <v>17.748936792130753</v>
      </c>
      <c r="AR5" s="50">
        <f>+Capacity_Charges!AR8</f>
        <v>17.748936792130753</v>
      </c>
      <c r="AS5" s="50">
        <f>+Capacity_Charges!AS8</f>
        <v>17.748936792130753</v>
      </c>
      <c r="AT5" s="50">
        <f>+Capacity_Charges!AT8</f>
        <v>19.866527241152667</v>
      </c>
      <c r="AU5" s="50">
        <f>+Capacity_Charges!AU8</f>
        <v>19.866527241152667</v>
      </c>
      <c r="AV5" s="50">
        <f>+Capacity_Charges!AV8</f>
        <v>19.866527241152667</v>
      </c>
      <c r="AW5" s="50">
        <f>+Capacity_Charges!AW8</f>
        <v>19.866527241152667</v>
      </c>
      <c r="AX5" s="50">
        <f>+Capacity_Charges!AX8</f>
        <v>19.866527241152667</v>
      </c>
      <c r="AY5" s="50">
        <f>+Capacity_Charges!AY8</f>
        <v>19.866527241152667</v>
      </c>
      <c r="AZ5" s="50">
        <f>+Capacity_Charges!AZ8</f>
        <v>19.866527241152667</v>
      </c>
      <c r="BA5" s="50">
        <f>+Capacity_Charges!BA8</f>
        <v>19.866527241152667</v>
      </c>
      <c r="BB5" s="50">
        <f>+Capacity_Charges!BB8</f>
        <v>19.866527241152667</v>
      </c>
      <c r="BC5" s="50">
        <f>+Capacity_Charges!BC8</f>
        <v>19.866527241152667</v>
      </c>
      <c r="BD5" s="50">
        <f>+Capacity_Charges!BD8</f>
        <v>19.866527241152667</v>
      </c>
      <c r="BE5" s="50">
        <f>+Capacity_Charges!BE8</f>
        <v>19.866527241152667</v>
      </c>
      <c r="BF5" s="50">
        <f>+Capacity_Charges!BF8</f>
        <v>9.1918663328046506</v>
      </c>
      <c r="BG5" s="50">
        <f>+Capacity_Charges!BG8</f>
        <v>9.1918663328046506</v>
      </c>
      <c r="BH5" s="50">
        <f>+Capacity_Charges!BH8</f>
        <v>9.1918663328046506</v>
      </c>
      <c r="BI5" s="50">
        <f>+Capacity_Charges!BI8</f>
        <v>9.1918663328046506</v>
      </c>
      <c r="BJ5" s="50">
        <f>+Capacity_Charges!BJ8</f>
        <v>9.1918663328046506</v>
      </c>
      <c r="BK5" s="50">
        <f>+Capacity_Charges!BK8</f>
        <v>9.1918663328046506</v>
      </c>
      <c r="BL5" s="50">
        <f>+Capacity_Charges!BL8</f>
        <v>9.1918663328046506</v>
      </c>
      <c r="BM5" s="50">
        <f>+Capacity_Charges!BM8</f>
        <v>9.1918663328046506</v>
      </c>
      <c r="BN5" s="50">
        <f>+Capacity_Charges!BN8</f>
        <v>9.1918663328046506</v>
      </c>
      <c r="BO5" s="50">
        <f>+Capacity_Charges!BO8</f>
        <v>9.1918663328046506</v>
      </c>
      <c r="BP5" s="50">
        <f>+Capacity_Charges!BP8</f>
        <v>9.1918663328046506</v>
      </c>
      <c r="BQ5" s="50">
        <f>+Capacity_Charges!BQ8</f>
        <v>9.1918663328046506</v>
      </c>
      <c r="BR5" s="50">
        <f>+Capacity_Charges!BR8</f>
        <v>8.8802065786748923</v>
      </c>
      <c r="BS5" s="50">
        <f>+Capacity_Charges!BS8</f>
        <v>8.8802065786748923</v>
      </c>
      <c r="BT5" s="50">
        <f>+Capacity_Charges!BT8</f>
        <v>8.8802065786748923</v>
      </c>
      <c r="BU5" s="50">
        <f>+Capacity_Charges!BU8</f>
        <v>8.8802065786748923</v>
      </c>
      <c r="BV5" s="50">
        <f>+Capacity_Charges!BV8</f>
        <v>8.8802065786748923</v>
      </c>
      <c r="BW5" s="50">
        <f>+Capacity_Charges!BW8</f>
        <v>8.8802065786748923</v>
      </c>
      <c r="BX5" s="50">
        <f>+Capacity_Charges!BX8</f>
        <v>8.8802065786748923</v>
      </c>
      <c r="BY5" s="50">
        <f>+Capacity_Charges!BY8</f>
        <v>8.8802065786748923</v>
      </c>
      <c r="BZ5" s="50">
        <f>+Capacity_Charges!BZ8</f>
        <v>8.8802065786748923</v>
      </c>
      <c r="CA5" s="50">
        <f>+Capacity_Charges!CA8</f>
        <v>8.8802065786748923</v>
      </c>
      <c r="CB5" s="50">
        <f>+Capacity_Charges!CB8</f>
        <v>8.8802065786748923</v>
      </c>
      <c r="CC5" s="50">
        <f>+Capacity_Charges!CC8</f>
        <v>8.8802065786748923</v>
      </c>
      <c r="CD5" s="50">
        <f>+Capacity_Charges!CD8</f>
        <v>8.8763546746109299</v>
      </c>
      <c r="CE5" s="50">
        <f>+Capacity_Charges!CE8</f>
        <v>8.8763546746109299</v>
      </c>
      <c r="CF5" s="50">
        <f>+Capacity_Charges!CF8</f>
        <v>8.8763546746109299</v>
      </c>
      <c r="CG5" s="50">
        <f>+Capacity_Charges!CG8</f>
        <v>8.8763546746109299</v>
      </c>
      <c r="CH5" s="50">
        <f>+Capacity_Charges!CH8</f>
        <v>8.8763546746109299</v>
      </c>
      <c r="CI5" s="50">
        <f>+Capacity_Charges!CI8</f>
        <v>8.8763546746109299</v>
      </c>
      <c r="CJ5" s="50">
        <f>+Capacity_Charges!CJ8</f>
        <v>8.8763546746109299</v>
      </c>
      <c r="CK5" s="50">
        <f>+Capacity_Charges!CK8</f>
        <v>8.8763546746109299</v>
      </c>
      <c r="CL5" s="50">
        <f>+Capacity_Charges!CL8</f>
        <v>8.8763546746109299</v>
      </c>
      <c r="CM5" s="50">
        <f>+Capacity_Charges!CM8</f>
        <v>8.8763546746109299</v>
      </c>
      <c r="CN5" s="50">
        <f>+Capacity_Charges!CN8</f>
        <v>8.8763546746109299</v>
      </c>
      <c r="CO5" s="50">
        <f>+Capacity_Charges!CO8</f>
        <v>8.8763546746109299</v>
      </c>
      <c r="CP5" s="50">
        <f>+Capacity_Charges!CP8</f>
        <v>9.0499283455609021</v>
      </c>
      <c r="CQ5" s="50">
        <f>+Capacity_Charges!CQ8</f>
        <v>9.0499283455609021</v>
      </c>
      <c r="CR5" s="50">
        <f>+Capacity_Charges!CR8</f>
        <v>9.0499283455609021</v>
      </c>
      <c r="CS5" s="50">
        <f>+Capacity_Charges!CS8</f>
        <v>9.0499283455609021</v>
      </c>
      <c r="CT5" s="50">
        <f>+Capacity_Charges!CT8</f>
        <v>9.0499283455609021</v>
      </c>
      <c r="CU5" s="50">
        <f>+Capacity_Charges!CU8</f>
        <v>9.0499283455609021</v>
      </c>
      <c r="CV5" s="50">
        <f>+Capacity_Charges!CV8</f>
        <v>9.0499283455609021</v>
      </c>
      <c r="CW5" s="50">
        <f>+Capacity_Charges!CW8</f>
        <v>9.0499283455609021</v>
      </c>
      <c r="CX5" s="50">
        <f>+Capacity_Charges!CX8</f>
        <v>9.0499283455609021</v>
      </c>
      <c r="CY5" s="50">
        <f>+Capacity_Charges!CY8</f>
        <v>9.0499283455609021</v>
      </c>
      <c r="CZ5" s="50">
        <f>+Capacity_Charges!CZ8</f>
        <v>9.0499283455609021</v>
      </c>
      <c r="DA5" s="50">
        <f>+Capacity_Charges!DA8</f>
        <v>9.0499283455609021</v>
      </c>
      <c r="DB5" s="50">
        <f>+Capacity_Charges!DB8</f>
        <v>9.17635184556217</v>
      </c>
      <c r="DC5" s="50">
        <f>+Capacity_Charges!DC8</f>
        <v>9.17635184556217</v>
      </c>
      <c r="DD5" s="50">
        <f>+Capacity_Charges!DD8</f>
        <v>9.17635184556217</v>
      </c>
      <c r="DE5" s="50">
        <f>+Capacity_Charges!DE8</f>
        <v>9.17635184556217</v>
      </c>
      <c r="DF5" s="50">
        <f>+Capacity_Charges!DF8</f>
        <v>9.17635184556217</v>
      </c>
      <c r="DG5" s="50">
        <f>+Capacity_Charges!DG8</f>
        <v>9.17635184556217</v>
      </c>
      <c r="DH5" s="50">
        <f>+Capacity_Charges!DH8</f>
        <v>9.17635184556217</v>
      </c>
      <c r="DI5" s="50">
        <f>+Capacity_Charges!DI8</f>
        <v>9.17635184556217</v>
      </c>
      <c r="DJ5" s="50">
        <f>+Capacity_Charges!DJ8</f>
        <v>9.17635184556217</v>
      </c>
      <c r="DK5" s="50">
        <f>+Capacity_Charges!DK8</f>
        <v>9.17635184556217</v>
      </c>
      <c r="DL5" s="50">
        <f>+Capacity_Charges!DL8</f>
        <v>9.17635184556217</v>
      </c>
      <c r="DM5" s="50">
        <f>+Capacity_Charges!DM8</f>
        <v>9.17635184556217</v>
      </c>
      <c r="DN5" s="50">
        <f>+Capacity_Charges!DN8</f>
        <v>9.1252909709971366</v>
      </c>
      <c r="DO5" s="50">
        <f>+Capacity_Charges!DO8</f>
        <v>9.1252909709971366</v>
      </c>
      <c r="DP5" s="50">
        <f>+Capacity_Charges!DP8</f>
        <v>9.1252909709971366</v>
      </c>
      <c r="DQ5" s="50">
        <f>+Capacity_Charges!DQ8</f>
        <v>9.1252909709971366</v>
      </c>
      <c r="DR5" s="50">
        <f>+Capacity_Charges!DR8</f>
        <v>9.1252909709971366</v>
      </c>
      <c r="DS5" s="50">
        <f>+Capacity_Charges!DS8</f>
        <v>9.1252909709971366</v>
      </c>
      <c r="DT5" s="50">
        <f>+Capacity_Charges!DT8</f>
        <v>9.1252909709971366</v>
      </c>
      <c r="DU5" s="50">
        <f>+Capacity_Charges!DU8</f>
        <v>9.1252909709971366</v>
      </c>
      <c r="DV5" s="50">
        <f>+Capacity_Charges!DV8</f>
        <v>9.1252909709971366</v>
      </c>
      <c r="DW5" s="50">
        <f>+Capacity_Charges!DW8</f>
        <v>9.1252909709971366</v>
      </c>
      <c r="DX5" s="50">
        <f>+Capacity_Charges!DX8</f>
        <v>9.1252909709971366</v>
      </c>
      <c r="DY5" s="50">
        <f>+Capacity_Charges!DY8</f>
        <v>9.1252909709971366</v>
      </c>
      <c r="DZ5" s="50">
        <f>+Capacity_Charges!DZ8</f>
        <v>9.1118427479120179</v>
      </c>
      <c r="EA5" s="50">
        <f>+Capacity_Charges!EA8</f>
        <v>9.1118427479120179</v>
      </c>
      <c r="EB5" s="50">
        <f>+Capacity_Charges!EB8</f>
        <v>9.1118427479120179</v>
      </c>
      <c r="EC5" s="50">
        <f>+Capacity_Charges!EC8</f>
        <v>9.1118427479120179</v>
      </c>
      <c r="ED5" s="50">
        <f>+Capacity_Charges!ED8</f>
        <v>9.1118427479120179</v>
      </c>
      <c r="EE5" s="50">
        <f>+Capacity_Charges!EE8</f>
        <v>9.1118427479120179</v>
      </c>
      <c r="EF5" s="50">
        <f>+Capacity_Charges!EF8</f>
        <v>9.1118427479120179</v>
      </c>
      <c r="EG5" s="50">
        <f>+Capacity_Charges!EG8</f>
        <v>9.1118427479120179</v>
      </c>
      <c r="EH5" s="50">
        <f>+Capacity_Charges!EH8</f>
        <v>9.1118427479120179</v>
      </c>
      <c r="EI5" s="50">
        <f>+Capacity_Charges!EI8</f>
        <v>9.1118427479120179</v>
      </c>
      <c r="EJ5" s="50">
        <f>+Capacity_Charges!EJ8</f>
        <v>9.1118427479120179</v>
      </c>
      <c r="EK5" s="50">
        <f>+Capacity_Charges!EK8</f>
        <v>9.1118427479120179</v>
      </c>
      <c r="EL5" s="50">
        <f>+Capacity_Charges!EL8</f>
        <v>9.1586332540979196</v>
      </c>
      <c r="EM5" s="50">
        <f>+Capacity_Charges!EM8</f>
        <v>9.1586332540979196</v>
      </c>
      <c r="EN5" s="50">
        <f>+Capacity_Charges!EN8</f>
        <v>9.1586332540979196</v>
      </c>
      <c r="EO5" s="50">
        <f>+Capacity_Charges!EO8</f>
        <v>9.1586332540979196</v>
      </c>
      <c r="EP5" s="50">
        <f>+Capacity_Charges!EP8</f>
        <v>9.1586332540979196</v>
      </c>
      <c r="EQ5" s="50">
        <f>+Capacity_Charges!EQ8</f>
        <v>9.1586332540979196</v>
      </c>
      <c r="ER5" s="50">
        <f>+Capacity_Charges!ER8</f>
        <v>9.1586332540979196</v>
      </c>
      <c r="ES5" s="50">
        <f>+Capacity_Charges!ES8</f>
        <v>9.1586332540979196</v>
      </c>
      <c r="ET5" s="50">
        <f>+Capacity_Charges!ET8</f>
        <v>9.1586332540979196</v>
      </c>
      <c r="EU5" s="50">
        <f>+Capacity_Charges!EU8</f>
        <v>9.1586332540979196</v>
      </c>
      <c r="EV5" s="50">
        <f>+Capacity_Charges!EV8</f>
        <v>9.1586332540979196</v>
      </c>
      <c r="EW5" s="50">
        <f>+Capacity_Charges!EW8</f>
        <v>9.1586332540979196</v>
      </c>
      <c r="EX5" s="50">
        <f>+Capacity_Charges!EX8</f>
        <v>9.2156535271542879</v>
      </c>
      <c r="EY5" s="50">
        <f>+Capacity_Charges!EY8</f>
        <v>9.2156535271542879</v>
      </c>
      <c r="EZ5" s="50">
        <f>+Capacity_Charges!EZ8</f>
        <v>9.2156535271542879</v>
      </c>
      <c r="FA5" s="50">
        <f>+Capacity_Charges!FA8</f>
        <v>9.2156535271542879</v>
      </c>
      <c r="FB5" s="50">
        <f>+Capacity_Charges!FB8</f>
        <v>9.2156535271542879</v>
      </c>
      <c r="FC5" s="50">
        <f>+Capacity_Charges!FC8</f>
        <v>9.2156535271542879</v>
      </c>
      <c r="FD5" s="50">
        <f>+Capacity_Charges!FD8</f>
        <v>9.2156535271542879</v>
      </c>
      <c r="FE5" s="50">
        <f>+Capacity_Charges!FE8</f>
        <v>9.2156535271542879</v>
      </c>
      <c r="FF5" s="50">
        <f>+Capacity_Charges!FF8</f>
        <v>9.2156535271542879</v>
      </c>
      <c r="FG5" s="50">
        <f>+Capacity_Charges!FG8</f>
        <v>9.2156535271542879</v>
      </c>
      <c r="FH5" s="50">
        <f>+Capacity_Charges!FH8</f>
        <v>9.2156535271542879</v>
      </c>
      <c r="FI5" s="50">
        <f>+Capacity_Charges!FI8</f>
        <v>9.2156535271542879</v>
      </c>
      <c r="FJ5" s="50">
        <f>+Capacity_Charges!FJ8</f>
        <v>9.2491300138361527</v>
      </c>
      <c r="FK5" s="50">
        <f>+Capacity_Charges!FK8</f>
        <v>9.2491300138361527</v>
      </c>
      <c r="FL5" s="50">
        <f>+Capacity_Charges!FL8</f>
        <v>9.2491300138361527</v>
      </c>
      <c r="FM5" s="50">
        <f>+Capacity_Charges!FM8</f>
        <v>9.2491300138361527</v>
      </c>
      <c r="FN5" s="50">
        <f>+Capacity_Charges!FN8</f>
        <v>9.2491300138361527</v>
      </c>
      <c r="FO5" s="50">
        <f>+Capacity_Charges!FO8</f>
        <v>9.2491300138361527</v>
      </c>
      <c r="FP5" s="50">
        <f>+Capacity_Charges!FP8</f>
        <v>9.2491300138361527</v>
      </c>
      <c r="FQ5" s="50">
        <f>+Capacity_Charges!FQ8</f>
        <v>9.2491300138361527</v>
      </c>
      <c r="FR5" s="50">
        <f>+Capacity_Charges!FR8</f>
        <v>9.2491300138361527</v>
      </c>
      <c r="FS5" s="50">
        <f>+Capacity_Charges!FS8</f>
        <v>9.2491300138361527</v>
      </c>
      <c r="FT5" s="50">
        <f>+Capacity_Charges!FT8</f>
        <v>9.2491300138361527</v>
      </c>
      <c r="FU5" s="50">
        <f>+Capacity_Charges!FU8</f>
        <v>9.2491300138361527</v>
      </c>
      <c r="FV5" s="50">
        <f>+Capacity_Charges!FV8</f>
        <v>9.2638312038274986</v>
      </c>
      <c r="FW5" s="50">
        <f>+Capacity_Charges!FW8</f>
        <v>9.2638312038274986</v>
      </c>
      <c r="FX5" s="50">
        <f>+Capacity_Charges!FX8</f>
        <v>9.2638312038274986</v>
      </c>
      <c r="FY5" s="50">
        <f>+Capacity_Charges!FY8</f>
        <v>9.2638312038274986</v>
      </c>
      <c r="FZ5" s="50">
        <f>+Capacity_Charges!FZ8</f>
        <v>9.2638312038274986</v>
      </c>
      <c r="GA5" s="50">
        <f>+Capacity_Charges!GA8</f>
        <v>9.2638312038274986</v>
      </c>
      <c r="GB5" s="50">
        <f>+Capacity_Charges!GB8</f>
        <v>9.2638312038274986</v>
      </c>
      <c r="GC5" s="50">
        <f>+Capacity_Charges!GC8</f>
        <v>9.2638312038274986</v>
      </c>
      <c r="GD5" s="50">
        <f>+Capacity_Charges!GD8</f>
        <v>9.2638312038274986</v>
      </c>
      <c r="GE5" s="50">
        <f>+Capacity_Charges!GE8</f>
        <v>9.2638312038274986</v>
      </c>
      <c r="GF5" s="50">
        <f>+Capacity_Charges!GF8</f>
        <v>9.2638312038274986</v>
      </c>
      <c r="GG5" s="50">
        <f>+Capacity_Charges!GG8</f>
        <v>9.2638312038274986</v>
      </c>
      <c r="GH5" s="50">
        <f>+Capacity_Charges!GH8</f>
        <v>9.2918163308592305</v>
      </c>
      <c r="GI5" s="50">
        <f>+Capacity_Charges!GI8</f>
        <v>9.2918163308592305</v>
      </c>
      <c r="GJ5" s="50">
        <f>+Capacity_Charges!GJ8</f>
        <v>9.2918163308592305</v>
      </c>
      <c r="GK5" s="50">
        <f>+Capacity_Charges!GK8</f>
        <v>9.2918163308592305</v>
      </c>
      <c r="GL5" s="50">
        <f>+Capacity_Charges!GL8</f>
        <v>9.2918163308592305</v>
      </c>
      <c r="GM5" s="50">
        <f>+Capacity_Charges!GM8</f>
        <v>9.2918163308592305</v>
      </c>
      <c r="GN5" s="50">
        <f>+Capacity_Charges!GN8</f>
        <v>9.2918163308592305</v>
      </c>
      <c r="GO5" s="50">
        <f>+Capacity_Charges!GO8</f>
        <v>9.2918163308592305</v>
      </c>
      <c r="GP5" s="50">
        <f>+Capacity_Charges!GP8</f>
        <v>9.2918163308592305</v>
      </c>
      <c r="GQ5" s="50">
        <f>+Capacity_Charges!GQ8</f>
        <v>9.2918163308592305</v>
      </c>
      <c r="GR5" s="50">
        <f>+Capacity_Charges!GR8</f>
        <v>9.2918163308592305</v>
      </c>
      <c r="GS5" s="50">
        <f>+Capacity_Charges!GS8</f>
        <v>9.2918163308592305</v>
      </c>
      <c r="GT5" s="50">
        <f>+Capacity_Charges!GT8</f>
        <v>9.3281709946145703</v>
      </c>
      <c r="GU5" s="50">
        <f>+Capacity_Charges!GU8</f>
        <v>9.3281709946145703</v>
      </c>
      <c r="GV5" s="50">
        <f>+Capacity_Charges!GV8</f>
        <v>9.3281709946145703</v>
      </c>
      <c r="GW5" s="50">
        <f>+Capacity_Charges!GW8</f>
        <v>9.3281709946145703</v>
      </c>
      <c r="GX5" s="50">
        <f>+Capacity_Charges!GX8</f>
        <v>9.3281709946145703</v>
      </c>
      <c r="GY5" s="50">
        <f>+Capacity_Charges!GY8</f>
        <v>9.3281709946145703</v>
      </c>
      <c r="GZ5" s="50">
        <f>+Capacity_Charges!GZ8</f>
        <v>9.3281709946145703</v>
      </c>
      <c r="HA5" s="50">
        <f>+Capacity_Charges!HA8</f>
        <v>9.3281709946145703</v>
      </c>
      <c r="HB5" s="50">
        <f>+Capacity_Charges!HB8</f>
        <v>9.3281709946145703</v>
      </c>
      <c r="HC5" s="50">
        <f>+Capacity_Charges!HC8</f>
        <v>9.3281709946145703</v>
      </c>
      <c r="HD5" s="50">
        <f>+Capacity_Charges!HD8</f>
        <v>9.3281709946145703</v>
      </c>
      <c r="HE5" s="50">
        <f>+Capacity_Charges!HE8</f>
        <v>9.3281709946145703</v>
      </c>
      <c r="HF5" s="50">
        <f>+Capacity_Charges!HF8</f>
        <v>9.3624176181989327</v>
      </c>
      <c r="HG5" s="50">
        <f>+Capacity_Charges!HG8</f>
        <v>9.3624176181989327</v>
      </c>
      <c r="HH5" s="50">
        <f>+Capacity_Charges!HH8</f>
        <v>9.3624176181989327</v>
      </c>
      <c r="HI5" s="50">
        <f>+Capacity_Charges!HI8</f>
        <v>9.3624176181989327</v>
      </c>
      <c r="HJ5" s="50">
        <f>+Capacity_Charges!HJ8</f>
        <v>9.3624176181989327</v>
      </c>
      <c r="HK5" s="50">
        <f>+Capacity_Charges!HK8</f>
        <v>9.3624176181989327</v>
      </c>
      <c r="HL5" s="50">
        <f>+Capacity_Charges!HL8</f>
        <v>9.3624176181989327</v>
      </c>
      <c r="HM5" s="50">
        <f>+Capacity_Charges!HM8</f>
        <v>9.3624176181989327</v>
      </c>
      <c r="HN5" s="50">
        <f>+Capacity_Charges!HN8</f>
        <v>9.3624176181989327</v>
      </c>
      <c r="HO5" s="50">
        <f>+Capacity_Charges!HO8</f>
        <v>9.3624176181989327</v>
      </c>
      <c r="HP5" s="50">
        <f>+Capacity_Charges!HP8</f>
        <v>9.3624176181989327</v>
      </c>
      <c r="HQ5" s="50">
        <f>+Capacity_Charges!HQ8</f>
        <v>9.3624176181989327</v>
      </c>
      <c r="HR5" s="50">
        <f>+Capacity_Charges!HR8</f>
        <v>9.3920639645899513</v>
      </c>
      <c r="HS5" s="50">
        <f>+Capacity_Charges!HS8</f>
        <v>9.3920639645899513</v>
      </c>
      <c r="HT5" s="50">
        <f>+Capacity_Charges!HT8</f>
        <v>9.3920639645899513</v>
      </c>
      <c r="HU5" s="50">
        <f>+Capacity_Charges!HU8</f>
        <v>9.3920639645899513</v>
      </c>
      <c r="HV5" s="50">
        <f>+Capacity_Charges!HV8</f>
        <v>9.3920639645899513</v>
      </c>
      <c r="HW5" s="50">
        <f>+Capacity_Charges!HW8</f>
        <v>9.3920639645899513</v>
      </c>
      <c r="HX5" s="50">
        <f>+Capacity_Charges!HX8</f>
        <v>9.3920639645899513</v>
      </c>
      <c r="HY5" s="50">
        <f>+Capacity_Charges!HY8</f>
        <v>9.3920639645899513</v>
      </c>
      <c r="HZ5" s="50">
        <f>+Capacity_Charges!HZ8</f>
        <v>9.3920639645899513</v>
      </c>
      <c r="IA5" s="50">
        <f>+Capacity_Charges!IA8</f>
        <v>9.3920639645899513</v>
      </c>
      <c r="IB5" s="50">
        <f>+Capacity_Charges!IB8</f>
        <v>9.3920639645899513</v>
      </c>
      <c r="IC5" s="50">
        <f>+Capacity_Charges!IC8</f>
        <v>9.3920639645899513</v>
      </c>
      <c r="ID5" s="50">
        <f>+Capacity_Charges!ID8</f>
        <v>9.420936622642218</v>
      </c>
      <c r="IE5" s="50">
        <f>+Capacity_Charges!IE8</f>
        <v>9.420936622642218</v>
      </c>
      <c r="IF5" s="50">
        <f>+Capacity_Charges!IF8</f>
        <v>9.420936622642218</v>
      </c>
      <c r="IG5" s="50">
        <f>+Capacity_Charges!IG8</f>
        <v>9.420936622642218</v>
      </c>
      <c r="IH5" s="50">
        <f>+Capacity_Charges!IH8</f>
        <v>9.420936622642218</v>
      </c>
      <c r="II5" s="50">
        <f>+Capacity_Charges!II8</f>
        <v>9.420936622642218</v>
      </c>
      <c r="IJ5" s="50">
        <f>+Capacity_Charges!IJ8</f>
        <v>9.420936622642218</v>
      </c>
      <c r="IK5" s="50">
        <f>+Capacity_Charges!IK8</f>
        <v>9.420936622642218</v>
      </c>
      <c r="IL5" s="50">
        <f>+Capacity_Charges!IL8</f>
        <v>9.420936622642218</v>
      </c>
      <c r="IM5" s="50">
        <f>+Capacity_Charges!IM8</f>
        <v>9.420936622642218</v>
      </c>
      <c r="IN5" s="50">
        <f>+Capacity_Charges!IN8</f>
        <v>9.420936622642218</v>
      </c>
      <c r="IO5" s="50">
        <f>+Capacity_Charges!IO8</f>
        <v>9.420936622642218</v>
      </c>
      <c r="IP5" s="50">
        <f>+Capacity_Charges!IP8</f>
        <v>9.4526719172427889</v>
      </c>
      <c r="IQ5" s="50">
        <f>+Capacity_Charges!IQ8</f>
        <v>9.4526719172427889</v>
      </c>
      <c r="IR5" s="50">
        <f>+Capacity_Charges!IR8</f>
        <v>9.4526719172427889</v>
      </c>
      <c r="IS5" s="50">
        <f>+Capacity_Charges!IS8</f>
        <v>9.4526719172427889</v>
      </c>
      <c r="IT5" s="50">
        <f>+Capacity_Charges!IT8</f>
        <v>9.4526719172427889</v>
      </c>
      <c r="IU5" s="50">
        <f>+Capacity_Charges!IU8</f>
        <v>9.4526719172427889</v>
      </c>
      <c r="IV5" s="50">
        <f>+Capacity_Charges!IV8</f>
        <v>9.4526719172427889</v>
      </c>
      <c r="IW5" s="50">
        <f>+Capacity_Charges!IW8</f>
        <v>9.4526719172427889</v>
      </c>
      <c r="IX5" s="50">
        <f>+Capacity_Charges!IX8</f>
        <v>9.4526719172427889</v>
      </c>
      <c r="IY5" s="50">
        <f>+Capacity_Charges!IY8</f>
        <v>9.4526719172427889</v>
      </c>
      <c r="IZ5" s="50">
        <f>+Capacity_Charges!IZ8</f>
        <v>9.4526719172427889</v>
      </c>
      <c r="JA5" s="50">
        <f>+Capacity_Charges!JA8</f>
        <v>9.4526719172427889</v>
      </c>
      <c r="JB5" s="50">
        <f>+Capacity_Charges!JB8</f>
        <v>9.4851647456922699</v>
      </c>
      <c r="JC5" s="50">
        <f>+Capacity_Charges!JC8</f>
        <v>9.4851647456922699</v>
      </c>
      <c r="JD5" s="50">
        <f>+Capacity_Charges!JD8</f>
        <v>9.4851647456922699</v>
      </c>
      <c r="JE5" s="50">
        <f>+Capacity_Charges!JE8</f>
        <v>9.4851647456922699</v>
      </c>
      <c r="JF5" s="50">
        <f>+Capacity_Charges!JF8</f>
        <v>9.4851647456922699</v>
      </c>
      <c r="JG5" s="50">
        <f>+Capacity_Charges!JG8</f>
        <v>9.4851647456922699</v>
      </c>
      <c r="JH5" s="50">
        <f>+Capacity_Charges!JH8</f>
        <v>9.4851647456922699</v>
      </c>
      <c r="JI5" s="50">
        <f>+Capacity_Charges!JI8</f>
        <v>9.4851647456922699</v>
      </c>
      <c r="JJ5" s="50">
        <f>+Capacity_Charges!JJ8</f>
        <v>9.4851647456922699</v>
      </c>
      <c r="JK5" s="50">
        <f>+Capacity_Charges!JK8</f>
        <v>9.4851647456922699</v>
      </c>
      <c r="JL5" s="50">
        <f>+Capacity_Charges!JL8</f>
        <v>9.4851647456922699</v>
      </c>
      <c r="JM5" s="50">
        <f>+Capacity_Charges!JM8</f>
        <v>9.4851647456922699</v>
      </c>
      <c r="JN5" s="50">
        <f>+Capacity_Charges!JN8</f>
        <v>9.5168774834099619</v>
      </c>
      <c r="JO5" s="50">
        <f>+Capacity_Charges!JO8</f>
        <v>9.5168774834099619</v>
      </c>
      <c r="JP5" s="50">
        <f>+Capacity_Charges!JP8</f>
        <v>9.5168774834099619</v>
      </c>
      <c r="JQ5" s="50">
        <f>+Capacity_Charges!JQ8</f>
        <v>9.5168774834099619</v>
      </c>
      <c r="JR5" s="50">
        <f>+Capacity_Charges!JR8</f>
        <v>9.5168774834099619</v>
      </c>
      <c r="JS5" s="50">
        <f>+Capacity_Charges!JS8</f>
        <v>9.5168774834099619</v>
      </c>
      <c r="JT5" s="50">
        <f>+Capacity_Charges!JT8</f>
        <v>9.5168774834099619</v>
      </c>
      <c r="JU5" s="50">
        <f>+Capacity_Charges!JU8</f>
        <v>9.5168774834099619</v>
      </c>
      <c r="JV5" s="50">
        <f>+Capacity_Charges!JV8</f>
        <v>9.5168774834099619</v>
      </c>
      <c r="JW5" s="50">
        <f>+Capacity_Charges!JW8</f>
        <v>9.5168774834099619</v>
      </c>
      <c r="JX5" s="50">
        <f>+Capacity_Charges!JX8</f>
        <v>9.5168774834099619</v>
      </c>
      <c r="JY5" s="50">
        <f>+Capacity_Charges!JY8</f>
        <v>9.5168774834099619</v>
      </c>
      <c r="JZ5" s="50">
        <f>+Capacity_Charges!JZ8</f>
        <v>9.5480783761825911</v>
      </c>
      <c r="KA5" s="50">
        <f>+Capacity_Charges!KA8</f>
        <v>9.5480783761825911</v>
      </c>
      <c r="KB5" s="50">
        <f>+Capacity_Charges!KB8</f>
        <v>9.5480783761825911</v>
      </c>
      <c r="KC5" s="50">
        <f>+Capacity_Charges!KC8</f>
        <v>9.5480783761825911</v>
      </c>
      <c r="KD5" s="50">
        <f>+Capacity_Charges!KD8</f>
        <v>9.5480783761825911</v>
      </c>
      <c r="KE5" s="50">
        <f>+Capacity_Charges!KE8</f>
        <v>9.5480783761825911</v>
      </c>
      <c r="KF5" s="50">
        <f>+Capacity_Charges!KF8</f>
        <v>9.5480783761825911</v>
      </c>
      <c r="KG5" s="50">
        <f>+Capacity_Charges!KG8</f>
        <v>9.5480783761825911</v>
      </c>
      <c r="KH5" s="50">
        <f>+Capacity_Charges!KH8</f>
        <v>9.5480783761825911</v>
      </c>
      <c r="KI5" s="50">
        <f>+Capacity_Charges!KI8</f>
        <v>9.5480783761825911</v>
      </c>
      <c r="KJ5" s="50">
        <f>+Capacity_Charges!KJ8</f>
        <v>9.5480783761825911</v>
      </c>
      <c r="KK5" s="50">
        <f>+Capacity_Charges!KK8</f>
        <v>9.5480783761825911</v>
      </c>
      <c r="KL5" s="50">
        <f>+Capacity_Charges!KL8</f>
        <v>9.5795932873243057</v>
      </c>
      <c r="KM5" s="50">
        <f>+Capacity_Charges!KM8</f>
        <v>9.5795932873243057</v>
      </c>
      <c r="KN5" s="50">
        <f>+Capacity_Charges!KN8</f>
        <v>9.5795932873243057</v>
      </c>
      <c r="KO5" s="50">
        <f>+Capacity_Charges!KO8</f>
        <v>9.5795932873243057</v>
      </c>
      <c r="KP5" s="50">
        <f>+Capacity_Charges!KP8</f>
        <v>9.5795932873243057</v>
      </c>
      <c r="KQ5" s="50">
        <f>+Capacity_Charges!KQ8</f>
        <v>9.5795932873243057</v>
      </c>
      <c r="KR5" s="50">
        <f>+Capacity_Charges!KR8</f>
        <v>9.5795932873243057</v>
      </c>
      <c r="KS5" s="50">
        <f>+Capacity_Charges!KS8</f>
        <v>9.5795932873243057</v>
      </c>
      <c r="KT5" s="50">
        <f>+Capacity_Charges!KT8</f>
        <v>9.5795932873243057</v>
      </c>
      <c r="KU5" s="50">
        <f>+Capacity_Charges!KU8</f>
        <v>9.5795932873243057</v>
      </c>
      <c r="KV5" s="50">
        <f>+Capacity_Charges!KV8</f>
        <v>9.5795932873243057</v>
      </c>
      <c r="KW5" s="50">
        <f>+Capacity_Charges!KW8</f>
        <v>9.5795932873243057</v>
      </c>
      <c r="KX5" s="50">
        <f>+Capacity_Charges!KX8</f>
        <v>9.6116419335900858</v>
      </c>
      <c r="KY5" s="50">
        <f>+Capacity_Charges!KY8</f>
        <v>9.6116419335900858</v>
      </c>
      <c r="KZ5" s="50">
        <f>+Capacity_Charges!KZ8</f>
        <v>9.6116419335900858</v>
      </c>
      <c r="LA5" s="50">
        <f>+Capacity_Charges!LA8</f>
        <v>9.6116419335900858</v>
      </c>
      <c r="LB5" s="50">
        <f>+Capacity_Charges!LB8</f>
        <v>9.6116419335900858</v>
      </c>
      <c r="LC5" s="50">
        <f>+Capacity_Charges!LC8</f>
        <v>9.6116419335900858</v>
      </c>
      <c r="LD5" s="50">
        <f>+Capacity_Charges!LD8</f>
        <v>9.6116419335900858</v>
      </c>
      <c r="LE5" s="50">
        <f>+Capacity_Charges!LE8</f>
        <v>9.6116419335900858</v>
      </c>
      <c r="LF5" s="50">
        <f>+Capacity_Charges!LF8</f>
        <v>9.6116419335900858</v>
      </c>
      <c r="LG5" s="50">
        <f>+Capacity_Charges!LG8</f>
        <v>9.6116419335900858</v>
      </c>
      <c r="LH5" s="50">
        <f>+Capacity_Charges!LH8</f>
        <v>9.6116419335900858</v>
      </c>
      <c r="LI5" s="50">
        <f>+Capacity_Charges!LI8</f>
        <v>9.6116419335900858</v>
      </c>
      <c r="LJ5" s="50">
        <f>+Capacity_Charges!LJ8</f>
        <v>9.6437538768922426</v>
      </c>
      <c r="LK5" s="50">
        <f>+Capacity_Charges!LK8</f>
        <v>9.6437538768922426</v>
      </c>
      <c r="LL5" s="50">
        <f>+Capacity_Charges!LL8</f>
        <v>9.6437538768922426</v>
      </c>
      <c r="LM5" s="50">
        <f>+Capacity_Charges!LM8</f>
        <v>9.6437538768922426</v>
      </c>
      <c r="LN5" s="50">
        <f>+Capacity_Charges!LN8</f>
        <v>9.6437538768922426</v>
      </c>
      <c r="LO5" s="50">
        <f>+Capacity_Charges!LO8</f>
        <v>9.6437538768922426</v>
      </c>
      <c r="LP5" s="50">
        <f>+Capacity_Charges!LP8</f>
        <v>9.6437538768922426</v>
      </c>
      <c r="LQ5" s="50">
        <f>+Capacity_Charges!LQ8</f>
        <v>9.6437538768922426</v>
      </c>
      <c r="LR5" s="50">
        <f>+Capacity_Charges!LR8</f>
        <v>9.6437538768922426</v>
      </c>
      <c r="LS5" s="50">
        <f>+Capacity_Charges!LS8</f>
        <v>9.6437538768922426</v>
      </c>
      <c r="LT5" s="50">
        <f>+Capacity_Charges!LT8</f>
        <v>9.6437538768922426</v>
      </c>
      <c r="LU5" s="50">
        <f>+Capacity_Charges!LU8</f>
        <v>9.6437538768922426</v>
      </c>
      <c r="LV5" s="50">
        <f>+Capacity_Charges!LV8</f>
        <v>9.675788881394638</v>
      </c>
      <c r="LW5" s="50">
        <f>+Capacity_Charges!LW8</f>
        <v>9.675788881394638</v>
      </c>
      <c r="LX5" s="50">
        <f>+Capacity_Charges!LX8</f>
        <v>9.675788881394638</v>
      </c>
      <c r="LY5" s="50">
        <f>+Capacity_Charges!LY8</f>
        <v>9.675788881394638</v>
      </c>
      <c r="LZ5" s="50">
        <f>+Capacity_Charges!LZ8</f>
        <v>9.675788881394638</v>
      </c>
      <c r="MA5" s="50">
        <f>+Capacity_Charges!MA8</f>
        <v>9.675788881394638</v>
      </c>
      <c r="MB5" s="50">
        <f>+Capacity_Charges!MB8</f>
        <v>9.675788881394638</v>
      </c>
      <c r="MC5" s="50">
        <f>+Capacity_Charges!MC8</f>
        <v>9.675788881394638</v>
      </c>
      <c r="MD5" s="50">
        <f>+Capacity_Charges!MD8</f>
        <v>9.675788881394638</v>
      </c>
      <c r="ME5" s="50">
        <f>+Capacity_Charges!ME8</f>
        <v>9.675788881394638</v>
      </c>
      <c r="MF5" s="50">
        <f>+Capacity_Charges!MF8</f>
        <v>9.675788881394638</v>
      </c>
      <c r="MG5" s="50">
        <f>+Capacity_Charges!MG8</f>
        <v>9.675788881394638</v>
      </c>
      <c r="MH5" s="50">
        <f>+Capacity_Charges!MH8</f>
        <v>9.7078889837875391</v>
      </c>
      <c r="MI5" s="50">
        <f>+Capacity_Charges!MI8</f>
        <v>9.7078889837875391</v>
      </c>
      <c r="MJ5" s="50">
        <f>+Capacity_Charges!MJ8</f>
        <v>9.7078889837875391</v>
      </c>
      <c r="MK5" s="50">
        <f>+Capacity_Charges!MK8</f>
        <v>9.7078889837875391</v>
      </c>
      <c r="ML5" s="50">
        <f>+Capacity_Charges!ML8</f>
        <v>9.7078889837875391</v>
      </c>
      <c r="MM5" s="50">
        <f>+Capacity_Charges!MM8</f>
        <v>9.7078889837875391</v>
      </c>
      <c r="MN5" s="50">
        <f>+Capacity_Charges!MN8</f>
        <v>9.7078889837875391</v>
      </c>
      <c r="MO5" s="50">
        <f>+Capacity_Charges!MO8</f>
        <v>9.7078889837875391</v>
      </c>
      <c r="MP5" s="50">
        <f>+Capacity_Charges!MP8</f>
        <v>9.7078889837875391</v>
      </c>
      <c r="MQ5" s="50">
        <f>+Capacity_Charges!MQ8</f>
        <v>9.7078889837875391</v>
      </c>
      <c r="MR5" s="50">
        <f>+Capacity_Charges!MR8</f>
        <v>9.7078889837875391</v>
      </c>
      <c r="MS5" s="50">
        <f>+Capacity_Charges!MS8</f>
        <v>9.7078889837875391</v>
      </c>
      <c r="MT5" s="50">
        <f>+Capacity_Charges!MT8</f>
        <v>9.7401707265237398</v>
      </c>
      <c r="MU5" s="50">
        <f>+Capacity_Charges!MU8</f>
        <v>9.7401707265237398</v>
      </c>
      <c r="MV5" s="50">
        <f>+Capacity_Charges!MV8</f>
        <v>9.7401707265237398</v>
      </c>
      <c r="MW5" s="50">
        <f>+Capacity_Charges!MW8</f>
        <v>9.7401707265237398</v>
      </c>
      <c r="MX5" s="50">
        <f>+Capacity_Charges!MX8</f>
        <v>9.7401707265237398</v>
      </c>
      <c r="MY5" s="50">
        <f>+Capacity_Charges!MY8</f>
        <v>9.7401707265237398</v>
      </c>
      <c r="MZ5" s="50">
        <f>+Capacity_Charges!MZ8</f>
        <v>9.7401707265237398</v>
      </c>
      <c r="NA5" s="48"/>
      <c r="NB5" s="51" t="str">
        <f t="shared" ref="NB5:NB18" si="141">+D5</f>
        <v>Capacity Obligation (Demand)</v>
      </c>
      <c r="NC5" s="50">
        <f>AVERAGEIF($E$3:$MZ$3,NC$3,$E5:$MZ5)</f>
        <v>12.780683333333331</v>
      </c>
      <c r="ND5" s="50">
        <f t="shared" ref="ND5:NS21" si="142">AVERAGEIF($E$3:$MZ$3,ND$3,$E5:$MZ5)</f>
        <v>18.91331885314025</v>
      </c>
      <c r="NE5" s="50">
        <f t="shared" si="142"/>
        <v>17.462025781719156</v>
      </c>
      <c r="NF5" s="50">
        <f t="shared" si="142"/>
        <v>18.984197887393531</v>
      </c>
      <c r="NG5" s="50">
        <f t="shared" si="142"/>
        <v>13.639641711282986</v>
      </c>
      <c r="NH5" s="50">
        <f t="shared" si="142"/>
        <v>9.0100648095622891</v>
      </c>
      <c r="NI5" s="50">
        <f t="shared" si="142"/>
        <v>8.8779596346375786</v>
      </c>
      <c r="NJ5" s="50">
        <f t="shared" si="142"/>
        <v>8.9776059826650805</v>
      </c>
      <c r="NK5" s="50">
        <f t="shared" si="142"/>
        <v>9.1236753872283067</v>
      </c>
      <c r="NL5" s="50">
        <f t="shared" si="142"/>
        <v>9.1465663353992355</v>
      </c>
      <c r="NM5" s="50">
        <f t="shared" si="142"/>
        <v>9.1174461741974859</v>
      </c>
      <c r="NN5" s="50">
        <f t="shared" si="142"/>
        <v>9.1391372098537946</v>
      </c>
      <c r="NO5" s="50">
        <f t="shared" si="142"/>
        <v>9.1918950800474679</v>
      </c>
      <c r="NP5" s="50">
        <f t="shared" si="142"/>
        <v>9.235181477718708</v>
      </c>
      <c r="NQ5" s="50">
        <f t="shared" si="142"/>
        <v>9.2577057079977685</v>
      </c>
      <c r="NR5" s="50">
        <f t="shared" si="142"/>
        <v>9.2801558612626778</v>
      </c>
      <c r="NS5" s="50">
        <f t="shared" si="142"/>
        <v>9.3130232180498442</v>
      </c>
      <c r="NT5" s="50">
        <f t="shared" ref="NT5:OF21" si="143">AVERAGEIF($E$3:$MZ$3,NT$3,$E5:$MZ5)</f>
        <v>9.3481481917054481</v>
      </c>
      <c r="NU5" s="50">
        <f t="shared" si="143"/>
        <v>9.3797113202603608</v>
      </c>
      <c r="NV5" s="50">
        <f t="shared" si="143"/>
        <v>9.4089063484537725</v>
      </c>
      <c r="NW5" s="50">
        <f t="shared" si="143"/>
        <v>9.4394488778258818</v>
      </c>
      <c r="NX5" s="50">
        <f t="shared" si="143"/>
        <v>9.4716260671716537</v>
      </c>
      <c r="NY5" s="50">
        <f t="shared" si="143"/>
        <v>9.5036638426942552</v>
      </c>
      <c r="NZ5" s="50">
        <f t="shared" si="143"/>
        <v>9.5350780041939931</v>
      </c>
      <c r="OA5" s="50">
        <f t="shared" si="143"/>
        <v>9.5664620743485891</v>
      </c>
      <c r="OB5" s="50">
        <f t="shared" si="143"/>
        <v>9.5982883309793419</v>
      </c>
      <c r="OC5" s="50">
        <f t="shared" si="143"/>
        <v>9.6303739005163465</v>
      </c>
      <c r="OD5" s="50">
        <f t="shared" si="143"/>
        <v>9.6624409628519725</v>
      </c>
      <c r="OE5" s="50">
        <f t="shared" si="143"/>
        <v>9.6945139411238319</v>
      </c>
      <c r="OF5" s="50">
        <f t="shared" si="143"/>
        <v>9.7267200003836578</v>
      </c>
    </row>
    <row r="6" spans="2:396" x14ac:dyDescent="0.25">
      <c r="D6" s="17" t="str">
        <f>+FCA_Capacity_Credits!C6</f>
        <v>Chester Solar</v>
      </c>
      <c r="E6" s="50">
        <f>+FCA_Capacity_Credits!E8/1000</f>
        <v>0</v>
      </c>
      <c r="F6" s="50">
        <f>+FCA_Capacity_Credits!F8/1000</f>
        <v>0</v>
      </c>
      <c r="G6" s="50">
        <f>+FCA_Capacity_Credits!G8/1000</f>
        <v>0</v>
      </c>
      <c r="H6" s="50">
        <f>+FCA_Capacity_Credits!H8/1000</f>
        <v>0</v>
      </c>
      <c r="I6" s="50">
        <f>+FCA_Capacity_Credits!I8/1000</f>
        <v>0</v>
      </c>
      <c r="J6" s="50">
        <f>+FCA_Capacity_Credits!J8/1000</f>
        <v>0</v>
      </c>
      <c r="K6" s="50">
        <f>+FCA_Capacity_Credits!K8/1000</f>
        <v>0</v>
      </c>
      <c r="L6" s="50">
        <f>+FCA_Capacity_Credits!L8/1000</f>
        <v>0</v>
      </c>
      <c r="M6" s="50">
        <f>+FCA_Capacity_Credits!M8/1000</f>
        <v>0</v>
      </c>
      <c r="N6" s="50">
        <f>+FCA_Capacity_Credits!N8/1000</f>
        <v>0</v>
      </c>
      <c r="O6" s="50">
        <f>+FCA_Capacity_Credits!O8/1000</f>
        <v>0</v>
      </c>
      <c r="P6" s="50">
        <f>+FCA_Capacity_Credits!P8/1000</f>
        <v>0</v>
      </c>
      <c r="Q6" s="50">
        <f>+FCA_Capacity_Credits!Q8/1000</f>
        <v>0</v>
      </c>
      <c r="R6" s="50">
        <f>+FCA_Capacity_Credits!R8/1000</f>
        <v>0</v>
      </c>
      <c r="S6" s="50">
        <f>+FCA_Capacity_Credits!S8/1000</f>
        <v>0</v>
      </c>
      <c r="T6" s="50">
        <f>+FCA_Capacity_Credits!T8/1000</f>
        <v>0</v>
      </c>
      <c r="U6" s="50">
        <f>+FCA_Capacity_Credits!U8/1000</f>
        <v>0</v>
      </c>
      <c r="V6" s="50">
        <f>+FCA_Capacity_Credits!V8/1000</f>
        <v>0</v>
      </c>
      <c r="W6" s="50">
        <f>+FCA_Capacity_Credits!W8/1000</f>
        <v>0</v>
      </c>
      <c r="X6" s="50">
        <f>+FCA_Capacity_Credits!X8/1000</f>
        <v>0</v>
      </c>
      <c r="Y6" s="50">
        <f>+FCA_Capacity_Credits!Y8/1000</f>
        <v>0</v>
      </c>
      <c r="Z6" s="50">
        <f>+FCA_Capacity_Credits!Z8/1000</f>
        <v>0</v>
      </c>
      <c r="AA6" s="50">
        <f>+FCA_Capacity_Credits!AA8/1000</f>
        <v>0</v>
      </c>
      <c r="AB6" s="50">
        <f>+FCA_Capacity_Credits!AB8/1000</f>
        <v>0</v>
      </c>
      <c r="AC6" s="50">
        <f>+FCA_Capacity_Credits!AC8/1000</f>
        <v>0</v>
      </c>
      <c r="AD6" s="50">
        <f>+FCA_Capacity_Credits!AD8/1000</f>
        <v>0</v>
      </c>
      <c r="AE6" s="50">
        <f>+FCA_Capacity_Credits!AE8/1000</f>
        <v>0</v>
      </c>
      <c r="AF6" s="50">
        <f>+FCA_Capacity_Credits!AF8/1000</f>
        <v>0</v>
      </c>
      <c r="AG6" s="50">
        <f>+FCA_Capacity_Credits!AG8/1000</f>
        <v>0</v>
      </c>
      <c r="AH6" s="50">
        <f>+FCA_Capacity_Credits!AH8/1000</f>
        <v>0</v>
      </c>
      <c r="AI6" s="50">
        <f>+FCA_Capacity_Credits!AI8/1000</f>
        <v>0</v>
      </c>
      <c r="AJ6" s="50">
        <f>+FCA_Capacity_Credits!AJ8/1000</f>
        <v>0</v>
      </c>
      <c r="AK6" s="50">
        <f>+FCA_Capacity_Credits!AK8/1000</f>
        <v>0</v>
      </c>
      <c r="AL6" s="50">
        <f>+FCA_Capacity_Credits!AL8/1000</f>
        <v>0</v>
      </c>
      <c r="AM6" s="50">
        <f>+FCA_Capacity_Credits!AM8/1000</f>
        <v>0</v>
      </c>
      <c r="AN6" s="50">
        <f>+FCA_Capacity_Credits!AN8/1000</f>
        <v>0</v>
      </c>
      <c r="AO6" s="50">
        <f>+FCA_Capacity_Credits!AO8/1000</f>
        <v>0</v>
      </c>
      <c r="AP6" s="50">
        <f>+FCA_Capacity_Credits!AP8/1000</f>
        <v>0</v>
      </c>
      <c r="AQ6" s="50">
        <f>+FCA_Capacity_Credits!AQ8/1000</f>
        <v>0</v>
      </c>
      <c r="AR6" s="50">
        <f>+FCA_Capacity_Credits!AR8/1000</f>
        <v>0</v>
      </c>
      <c r="AS6" s="50">
        <f>+FCA_Capacity_Credits!AS8/1000</f>
        <v>0</v>
      </c>
      <c r="AT6" s="50">
        <f>+FCA_Capacity_Credits!AT8/1000</f>
        <v>0</v>
      </c>
      <c r="AU6" s="50">
        <f>+FCA_Capacity_Credits!AU8/1000</f>
        <v>0</v>
      </c>
      <c r="AV6" s="50">
        <f>+FCA_Capacity_Credits!AV8/1000</f>
        <v>0</v>
      </c>
      <c r="AW6" s="50">
        <f>+FCA_Capacity_Credits!AW8/1000</f>
        <v>0</v>
      </c>
      <c r="AX6" s="50">
        <f>+FCA_Capacity_Credits!AX8/1000</f>
        <v>0</v>
      </c>
      <c r="AY6" s="50">
        <f>+FCA_Capacity_Credits!AY8/1000</f>
        <v>0</v>
      </c>
      <c r="AZ6" s="50">
        <f>+FCA_Capacity_Credits!AZ8/1000</f>
        <v>0</v>
      </c>
      <c r="BA6" s="50">
        <f>+FCA_Capacity_Credits!BA8/1000</f>
        <v>0</v>
      </c>
      <c r="BB6" s="50">
        <f>+FCA_Capacity_Credits!BB8/1000</f>
        <v>0</v>
      </c>
      <c r="BC6" s="50">
        <f>+FCA_Capacity_Credits!BC8/1000</f>
        <v>0</v>
      </c>
      <c r="BD6" s="50">
        <f>+FCA_Capacity_Credits!BD8/1000</f>
        <v>0</v>
      </c>
      <c r="BE6" s="50">
        <f>+FCA_Capacity_Credits!BE8/1000</f>
        <v>0</v>
      </c>
      <c r="BF6" s="50">
        <f>+FCA_Capacity_Credits!BF8/1000</f>
        <v>0</v>
      </c>
      <c r="BG6" s="50">
        <f>+FCA_Capacity_Credits!BG8/1000</f>
        <v>0</v>
      </c>
      <c r="BH6" s="50">
        <f>+FCA_Capacity_Credits!BH8/1000</f>
        <v>0</v>
      </c>
      <c r="BI6" s="50">
        <f>+FCA_Capacity_Credits!BI8/1000</f>
        <v>0</v>
      </c>
      <c r="BJ6" s="50">
        <f>+FCA_Capacity_Credits!BJ8/1000</f>
        <v>0</v>
      </c>
      <c r="BK6" s="50">
        <f>+FCA_Capacity_Credits!BK8/1000</f>
        <v>0</v>
      </c>
      <c r="BL6" s="50">
        <f>+FCA_Capacity_Credits!BL8/1000</f>
        <v>0</v>
      </c>
      <c r="BM6" s="50">
        <f>+FCA_Capacity_Credits!BM8/1000</f>
        <v>0</v>
      </c>
      <c r="BN6" s="50">
        <f>+FCA_Capacity_Credits!BN8/1000</f>
        <v>0</v>
      </c>
      <c r="BO6" s="50">
        <f>+FCA_Capacity_Credits!BO8/1000</f>
        <v>0</v>
      </c>
      <c r="BP6" s="50">
        <f>+FCA_Capacity_Credits!BP8/1000</f>
        <v>0</v>
      </c>
      <c r="BQ6" s="50">
        <f>+FCA_Capacity_Credits!BQ8/1000</f>
        <v>0</v>
      </c>
      <c r="BR6" s="50">
        <f>+FCA_Capacity_Credits!BR8/1000</f>
        <v>0</v>
      </c>
      <c r="BS6" s="50">
        <f>+FCA_Capacity_Credits!BS8/1000</f>
        <v>0</v>
      </c>
      <c r="BT6" s="50">
        <f>+FCA_Capacity_Credits!BT8/1000</f>
        <v>0</v>
      </c>
      <c r="BU6" s="50">
        <f>+FCA_Capacity_Credits!BU8/1000</f>
        <v>0</v>
      </c>
      <c r="BV6" s="50">
        <f>+FCA_Capacity_Credits!BV8/1000</f>
        <v>0</v>
      </c>
      <c r="BW6" s="50">
        <f>+FCA_Capacity_Credits!BW8/1000</f>
        <v>0</v>
      </c>
      <c r="BX6" s="50">
        <f>+FCA_Capacity_Credits!BX8/1000</f>
        <v>0</v>
      </c>
      <c r="BY6" s="50">
        <f>+FCA_Capacity_Credits!BY8/1000</f>
        <v>0</v>
      </c>
      <c r="BZ6" s="50">
        <f>+FCA_Capacity_Credits!BZ8/1000</f>
        <v>0</v>
      </c>
      <c r="CA6" s="50">
        <f>+FCA_Capacity_Credits!CA8/1000</f>
        <v>0</v>
      </c>
      <c r="CB6" s="50">
        <f>+FCA_Capacity_Credits!CB8/1000</f>
        <v>0</v>
      </c>
      <c r="CC6" s="50">
        <f>+FCA_Capacity_Credits!CC8/1000</f>
        <v>0</v>
      </c>
      <c r="CD6" s="50">
        <f>+FCA_Capacity_Credits!CD8/1000</f>
        <v>0</v>
      </c>
      <c r="CE6" s="50">
        <f>+FCA_Capacity_Credits!CE8/1000</f>
        <v>0</v>
      </c>
      <c r="CF6" s="50">
        <f>+FCA_Capacity_Credits!CF8/1000</f>
        <v>0</v>
      </c>
      <c r="CG6" s="50">
        <f>+FCA_Capacity_Credits!CG8/1000</f>
        <v>0</v>
      </c>
      <c r="CH6" s="50">
        <f>+FCA_Capacity_Credits!CH8/1000</f>
        <v>0</v>
      </c>
      <c r="CI6" s="50">
        <f>+FCA_Capacity_Credits!CI8/1000</f>
        <v>0</v>
      </c>
      <c r="CJ6" s="50">
        <f>+FCA_Capacity_Credits!CJ8/1000</f>
        <v>0</v>
      </c>
      <c r="CK6" s="50">
        <f>+FCA_Capacity_Credits!CK8/1000</f>
        <v>0</v>
      </c>
      <c r="CL6" s="50">
        <f>+FCA_Capacity_Credits!CL8/1000</f>
        <v>0</v>
      </c>
      <c r="CM6" s="50">
        <f>+FCA_Capacity_Credits!CM8/1000</f>
        <v>0</v>
      </c>
      <c r="CN6" s="50">
        <f>+FCA_Capacity_Credits!CN8/1000</f>
        <v>0</v>
      </c>
      <c r="CO6" s="50">
        <f>+FCA_Capacity_Credits!CO8/1000</f>
        <v>0</v>
      </c>
      <c r="CP6" s="50">
        <f>+FCA_Capacity_Credits!CP8/1000</f>
        <v>0</v>
      </c>
      <c r="CQ6" s="50">
        <f>+FCA_Capacity_Credits!CQ8/1000</f>
        <v>0</v>
      </c>
      <c r="CR6" s="50">
        <f>+FCA_Capacity_Credits!CR8/1000</f>
        <v>0</v>
      </c>
      <c r="CS6" s="50">
        <f>+FCA_Capacity_Credits!CS8/1000</f>
        <v>0</v>
      </c>
      <c r="CT6" s="50">
        <f>+FCA_Capacity_Credits!CT8/1000</f>
        <v>0</v>
      </c>
      <c r="CU6" s="50">
        <f>+FCA_Capacity_Credits!CU8/1000</f>
        <v>0</v>
      </c>
      <c r="CV6" s="50">
        <f>+FCA_Capacity_Credits!CV8/1000</f>
        <v>0</v>
      </c>
      <c r="CW6" s="50">
        <f>+FCA_Capacity_Credits!CW8/1000</f>
        <v>0</v>
      </c>
      <c r="CX6" s="50">
        <f>+FCA_Capacity_Credits!CX8/1000</f>
        <v>0</v>
      </c>
      <c r="CY6" s="50">
        <f>+FCA_Capacity_Credits!CY8/1000</f>
        <v>0</v>
      </c>
      <c r="CZ6" s="50">
        <f>+FCA_Capacity_Credits!CZ8/1000</f>
        <v>0</v>
      </c>
      <c r="DA6" s="50">
        <f>+FCA_Capacity_Credits!DA8/1000</f>
        <v>0</v>
      </c>
      <c r="DB6" s="50">
        <f>+FCA_Capacity_Credits!DB8/1000</f>
        <v>0</v>
      </c>
      <c r="DC6" s="50">
        <f>+FCA_Capacity_Credits!DC8/1000</f>
        <v>0</v>
      </c>
      <c r="DD6" s="50">
        <f>+FCA_Capacity_Credits!DD8/1000</f>
        <v>0</v>
      </c>
      <c r="DE6" s="50">
        <f>+FCA_Capacity_Credits!DE8/1000</f>
        <v>0</v>
      </c>
      <c r="DF6" s="50">
        <f>+FCA_Capacity_Credits!DF8/1000</f>
        <v>0</v>
      </c>
      <c r="DG6" s="50">
        <f>+FCA_Capacity_Credits!DG8/1000</f>
        <v>0</v>
      </c>
      <c r="DH6" s="50">
        <f>+FCA_Capacity_Credits!DH8/1000</f>
        <v>0</v>
      </c>
      <c r="DI6" s="50">
        <f>+FCA_Capacity_Credits!DI8/1000</f>
        <v>0</v>
      </c>
      <c r="DJ6" s="50">
        <f>+FCA_Capacity_Credits!DJ8/1000</f>
        <v>0</v>
      </c>
      <c r="DK6" s="50">
        <f>+FCA_Capacity_Credits!DK8/1000</f>
        <v>0</v>
      </c>
      <c r="DL6" s="50">
        <f>+FCA_Capacity_Credits!DL8/1000</f>
        <v>0</v>
      </c>
      <c r="DM6" s="50">
        <f>+FCA_Capacity_Credits!DM8/1000</f>
        <v>0</v>
      </c>
      <c r="DN6" s="50">
        <f>+FCA_Capacity_Credits!DN8/1000</f>
        <v>0</v>
      </c>
      <c r="DO6" s="50">
        <f>+FCA_Capacity_Credits!DO8/1000</f>
        <v>0</v>
      </c>
      <c r="DP6" s="50">
        <f>+FCA_Capacity_Credits!DP8/1000</f>
        <v>0</v>
      </c>
      <c r="DQ6" s="50">
        <f>+FCA_Capacity_Credits!DQ8/1000</f>
        <v>0</v>
      </c>
      <c r="DR6" s="50">
        <f>+FCA_Capacity_Credits!DR8/1000</f>
        <v>0</v>
      </c>
      <c r="DS6" s="50">
        <f>+FCA_Capacity_Credits!DS8/1000</f>
        <v>0</v>
      </c>
      <c r="DT6" s="50">
        <f>+FCA_Capacity_Credits!DT8/1000</f>
        <v>0</v>
      </c>
      <c r="DU6" s="50">
        <f>+FCA_Capacity_Credits!DU8/1000</f>
        <v>0</v>
      </c>
      <c r="DV6" s="50">
        <f>+FCA_Capacity_Credits!DV8/1000</f>
        <v>0</v>
      </c>
      <c r="DW6" s="50">
        <f>+FCA_Capacity_Credits!DW8/1000</f>
        <v>0</v>
      </c>
      <c r="DX6" s="50">
        <f>+FCA_Capacity_Credits!DX8/1000</f>
        <v>0</v>
      </c>
      <c r="DY6" s="50">
        <f>+FCA_Capacity_Credits!DY8/1000</f>
        <v>0</v>
      </c>
      <c r="DZ6" s="50">
        <f>+FCA_Capacity_Credits!DZ8/1000</f>
        <v>0</v>
      </c>
      <c r="EA6" s="50">
        <f>+FCA_Capacity_Credits!EA8/1000</f>
        <v>0</v>
      </c>
      <c r="EB6" s="50">
        <f>+FCA_Capacity_Credits!EB8/1000</f>
        <v>0</v>
      </c>
      <c r="EC6" s="50">
        <f>+FCA_Capacity_Credits!EC8/1000</f>
        <v>0</v>
      </c>
      <c r="ED6" s="50">
        <f>+FCA_Capacity_Credits!ED8/1000</f>
        <v>0</v>
      </c>
      <c r="EE6" s="50">
        <f>+FCA_Capacity_Credits!EE8/1000</f>
        <v>0</v>
      </c>
      <c r="EF6" s="50">
        <f>+FCA_Capacity_Credits!EF8/1000</f>
        <v>0</v>
      </c>
      <c r="EG6" s="50">
        <f>+FCA_Capacity_Credits!EG8/1000</f>
        <v>0</v>
      </c>
      <c r="EH6" s="50">
        <f>+FCA_Capacity_Credits!EH8/1000</f>
        <v>0</v>
      </c>
      <c r="EI6" s="50">
        <f>+FCA_Capacity_Credits!EI8/1000</f>
        <v>0</v>
      </c>
      <c r="EJ6" s="50">
        <f>+FCA_Capacity_Credits!EJ8/1000</f>
        <v>0</v>
      </c>
      <c r="EK6" s="50">
        <f>+FCA_Capacity_Credits!EK8/1000</f>
        <v>0</v>
      </c>
      <c r="EL6" s="50">
        <f>+FCA_Capacity_Credits!EL8/1000</f>
        <v>0</v>
      </c>
      <c r="EM6" s="50">
        <f>+FCA_Capacity_Credits!EM8/1000</f>
        <v>0</v>
      </c>
      <c r="EN6" s="50">
        <f>+FCA_Capacity_Credits!EN8/1000</f>
        <v>0</v>
      </c>
      <c r="EO6" s="50">
        <f>+FCA_Capacity_Credits!EO8/1000</f>
        <v>0</v>
      </c>
      <c r="EP6" s="50">
        <f>+FCA_Capacity_Credits!EP8/1000</f>
        <v>0</v>
      </c>
      <c r="EQ6" s="50">
        <f>+FCA_Capacity_Credits!EQ8/1000</f>
        <v>0</v>
      </c>
      <c r="ER6" s="50">
        <f>+FCA_Capacity_Credits!ER8/1000</f>
        <v>0</v>
      </c>
      <c r="ES6" s="50">
        <f>+FCA_Capacity_Credits!ES8/1000</f>
        <v>0</v>
      </c>
      <c r="ET6" s="50">
        <f>+FCA_Capacity_Credits!ET8/1000</f>
        <v>0</v>
      </c>
      <c r="EU6" s="50">
        <f>+FCA_Capacity_Credits!EU8/1000</f>
        <v>0</v>
      </c>
      <c r="EV6" s="50">
        <f>+FCA_Capacity_Credits!EV8/1000</f>
        <v>0</v>
      </c>
      <c r="EW6" s="50">
        <f>+FCA_Capacity_Credits!EW8/1000</f>
        <v>0</v>
      </c>
      <c r="EX6" s="50">
        <f>+FCA_Capacity_Credits!EX8/1000</f>
        <v>0</v>
      </c>
      <c r="EY6" s="50">
        <f>+FCA_Capacity_Credits!EY8/1000</f>
        <v>0</v>
      </c>
      <c r="EZ6" s="50">
        <f>+FCA_Capacity_Credits!EZ8/1000</f>
        <v>0</v>
      </c>
      <c r="FA6" s="50">
        <f>+FCA_Capacity_Credits!FA8/1000</f>
        <v>0</v>
      </c>
      <c r="FB6" s="50">
        <f>+FCA_Capacity_Credits!FB8/1000</f>
        <v>0</v>
      </c>
      <c r="FC6" s="50">
        <f>+FCA_Capacity_Credits!FC8/1000</f>
        <v>0</v>
      </c>
      <c r="FD6" s="50">
        <f>+FCA_Capacity_Credits!FD8/1000</f>
        <v>0</v>
      </c>
      <c r="FE6" s="50">
        <f>+FCA_Capacity_Credits!FE8/1000</f>
        <v>0</v>
      </c>
      <c r="FF6" s="50">
        <f>+FCA_Capacity_Credits!FF8/1000</f>
        <v>0</v>
      </c>
      <c r="FG6" s="50">
        <f>+FCA_Capacity_Credits!FG8/1000</f>
        <v>0</v>
      </c>
      <c r="FH6" s="50">
        <f>+FCA_Capacity_Credits!FH8/1000</f>
        <v>0</v>
      </c>
      <c r="FI6" s="50">
        <f>+FCA_Capacity_Credits!FI8/1000</f>
        <v>0</v>
      </c>
      <c r="FJ6" s="50">
        <f>+FCA_Capacity_Credits!FJ8/1000</f>
        <v>0</v>
      </c>
      <c r="FK6" s="50">
        <f>+FCA_Capacity_Credits!FK8/1000</f>
        <v>0</v>
      </c>
      <c r="FL6" s="50">
        <f>+FCA_Capacity_Credits!FL8/1000</f>
        <v>0</v>
      </c>
      <c r="FM6" s="50">
        <f>+FCA_Capacity_Credits!FM8/1000</f>
        <v>0</v>
      </c>
      <c r="FN6" s="50">
        <f>+FCA_Capacity_Credits!FN8/1000</f>
        <v>0</v>
      </c>
      <c r="FO6" s="50">
        <f>+FCA_Capacity_Credits!FO8/1000</f>
        <v>0</v>
      </c>
      <c r="FP6" s="50">
        <f>+FCA_Capacity_Credits!FP8/1000</f>
        <v>0</v>
      </c>
      <c r="FQ6" s="50">
        <f>+FCA_Capacity_Credits!FQ8/1000</f>
        <v>0</v>
      </c>
      <c r="FR6" s="50">
        <f>+FCA_Capacity_Credits!FR8/1000</f>
        <v>0</v>
      </c>
      <c r="FS6" s="50">
        <f>+FCA_Capacity_Credits!FS8/1000</f>
        <v>0</v>
      </c>
      <c r="FT6" s="50">
        <f>+FCA_Capacity_Credits!FT8/1000</f>
        <v>0</v>
      </c>
      <c r="FU6" s="50">
        <f>+FCA_Capacity_Credits!FU8/1000</f>
        <v>0</v>
      </c>
      <c r="FV6" s="50">
        <f>+FCA_Capacity_Credits!FV8/1000</f>
        <v>0</v>
      </c>
      <c r="FW6" s="50">
        <f>+FCA_Capacity_Credits!FW8/1000</f>
        <v>0</v>
      </c>
      <c r="FX6" s="50">
        <f>+FCA_Capacity_Credits!FX8/1000</f>
        <v>0</v>
      </c>
      <c r="FY6" s="50">
        <f>+FCA_Capacity_Credits!FY8/1000</f>
        <v>0</v>
      </c>
      <c r="FZ6" s="50">
        <f>+FCA_Capacity_Credits!FZ8/1000</f>
        <v>0</v>
      </c>
      <c r="GA6" s="50">
        <f>+FCA_Capacity_Credits!GA8/1000</f>
        <v>0</v>
      </c>
      <c r="GB6" s="50">
        <f>+FCA_Capacity_Credits!GB8/1000</f>
        <v>0</v>
      </c>
      <c r="GC6" s="50">
        <f>+FCA_Capacity_Credits!GC8/1000</f>
        <v>0</v>
      </c>
      <c r="GD6" s="50">
        <f>+FCA_Capacity_Credits!GD8/1000</f>
        <v>0</v>
      </c>
      <c r="GE6" s="50">
        <f>+FCA_Capacity_Credits!GE8/1000</f>
        <v>0</v>
      </c>
      <c r="GF6" s="50">
        <f>+FCA_Capacity_Credits!GF8/1000</f>
        <v>0</v>
      </c>
      <c r="GG6" s="50">
        <f>+FCA_Capacity_Credits!GG8/1000</f>
        <v>0</v>
      </c>
      <c r="GH6" s="50">
        <f>+FCA_Capacity_Credits!GH8/1000</f>
        <v>0</v>
      </c>
      <c r="GI6" s="50">
        <f>+FCA_Capacity_Credits!GI8/1000</f>
        <v>0</v>
      </c>
      <c r="GJ6" s="50">
        <f>+FCA_Capacity_Credits!GJ8/1000</f>
        <v>0</v>
      </c>
      <c r="GK6" s="50">
        <f>+FCA_Capacity_Credits!GK8/1000</f>
        <v>0</v>
      </c>
      <c r="GL6" s="50">
        <f>+FCA_Capacity_Credits!GL8/1000</f>
        <v>0</v>
      </c>
      <c r="GM6" s="50">
        <f>+FCA_Capacity_Credits!GM8/1000</f>
        <v>0</v>
      </c>
      <c r="GN6" s="50">
        <f>+FCA_Capacity_Credits!GN8/1000</f>
        <v>0</v>
      </c>
      <c r="GO6" s="50">
        <f>+FCA_Capacity_Credits!GO8/1000</f>
        <v>0</v>
      </c>
      <c r="GP6" s="50">
        <f>+FCA_Capacity_Credits!GP8/1000</f>
        <v>0</v>
      </c>
      <c r="GQ6" s="50">
        <f>+FCA_Capacity_Credits!GQ8/1000</f>
        <v>0</v>
      </c>
      <c r="GR6" s="50">
        <f>+FCA_Capacity_Credits!GR8/1000</f>
        <v>0</v>
      </c>
      <c r="GS6" s="50">
        <f>+FCA_Capacity_Credits!GS8/1000</f>
        <v>0</v>
      </c>
      <c r="GT6" s="50">
        <f>+FCA_Capacity_Credits!GT8/1000</f>
        <v>0</v>
      </c>
      <c r="GU6" s="50">
        <f>+FCA_Capacity_Credits!GU8/1000</f>
        <v>0</v>
      </c>
      <c r="GV6" s="50">
        <f>+FCA_Capacity_Credits!GV8/1000</f>
        <v>0</v>
      </c>
      <c r="GW6" s="50">
        <f>+FCA_Capacity_Credits!GW8/1000</f>
        <v>0</v>
      </c>
      <c r="GX6" s="50">
        <f>+FCA_Capacity_Credits!GX8/1000</f>
        <v>0</v>
      </c>
      <c r="GY6" s="50">
        <f>+FCA_Capacity_Credits!GY8/1000</f>
        <v>0</v>
      </c>
      <c r="GZ6" s="50">
        <f>+FCA_Capacity_Credits!GZ8/1000</f>
        <v>0</v>
      </c>
      <c r="HA6" s="50">
        <f>+FCA_Capacity_Credits!HA8/1000</f>
        <v>0</v>
      </c>
      <c r="HB6" s="50">
        <f>+FCA_Capacity_Credits!HB8/1000</f>
        <v>0</v>
      </c>
      <c r="HC6" s="50">
        <f>+FCA_Capacity_Credits!HC8/1000</f>
        <v>0</v>
      </c>
      <c r="HD6" s="50">
        <f>+FCA_Capacity_Credits!HD8/1000</f>
        <v>0</v>
      </c>
      <c r="HE6" s="50">
        <f>+FCA_Capacity_Credits!HE8/1000</f>
        <v>0</v>
      </c>
      <c r="HF6" s="50">
        <f>+FCA_Capacity_Credits!HF8/1000</f>
        <v>0</v>
      </c>
      <c r="HG6" s="50">
        <f>+FCA_Capacity_Credits!HG8/1000</f>
        <v>0</v>
      </c>
      <c r="HH6" s="50">
        <f>+FCA_Capacity_Credits!HH8/1000</f>
        <v>0</v>
      </c>
      <c r="HI6" s="50">
        <f>+FCA_Capacity_Credits!HI8/1000</f>
        <v>0</v>
      </c>
      <c r="HJ6" s="50">
        <f>+FCA_Capacity_Credits!HJ8/1000</f>
        <v>0</v>
      </c>
      <c r="HK6" s="50">
        <f>+FCA_Capacity_Credits!HK8/1000</f>
        <v>0</v>
      </c>
      <c r="HL6" s="50">
        <f>+FCA_Capacity_Credits!HL8/1000</f>
        <v>0</v>
      </c>
      <c r="HM6" s="50">
        <f>+FCA_Capacity_Credits!HM8/1000</f>
        <v>0</v>
      </c>
      <c r="HN6" s="50">
        <f>+FCA_Capacity_Credits!HN8/1000</f>
        <v>0</v>
      </c>
      <c r="HO6" s="50">
        <f>+FCA_Capacity_Credits!HO8/1000</f>
        <v>0</v>
      </c>
      <c r="HP6" s="50">
        <f>+FCA_Capacity_Credits!HP8/1000</f>
        <v>0</v>
      </c>
      <c r="HQ6" s="50">
        <f>+FCA_Capacity_Credits!HQ8/1000</f>
        <v>0</v>
      </c>
      <c r="HR6" s="50">
        <f>+FCA_Capacity_Credits!HR8/1000</f>
        <v>0</v>
      </c>
      <c r="HS6" s="50">
        <f>+FCA_Capacity_Credits!HS8/1000</f>
        <v>0</v>
      </c>
      <c r="HT6" s="50">
        <f>+FCA_Capacity_Credits!HT8/1000</f>
        <v>0</v>
      </c>
      <c r="HU6" s="50">
        <f>+FCA_Capacity_Credits!HU8/1000</f>
        <v>0</v>
      </c>
      <c r="HV6" s="50">
        <f>+FCA_Capacity_Credits!HV8/1000</f>
        <v>0</v>
      </c>
      <c r="HW6" s="50">
        <f>+FCA_Capacity_Credits!HW8/1000</f>
        <v>0</v>
      </c>
      <c r="HX6" s="50">
        <f>+FCA_Capacity_Credits!HX8/1000</f>
        <v>0</v>
      </c>
      <c r="HY6" s="50">
        <f>+FCA_Capacity_Credits!HY8/1000</f>
        <v>0</v>
      </c>
      <c r="HZ6" s="50">
        <f>+FCA_Capacity_Credits!HZ8/1000</f>
        <v>0</v>
      </c>
      <c r="IA6" s="50">
        <f>+FCA_Capacity_Credits!IA8/1000</f>
        <v>0</v>
      </c>
      <c r="IB6" s="50">
        <f>+FCA_Capacity_Credits!IB8/1000</f>
        <v>0</v>
      </c>
      <c r="IC6" s="50">
        <f>+FCA_Capacity_Credits!IC8/1000</f>
        <v>0</v>
      </c>
      <c r="ID6" s="50">
        <f>+FCA_Capacity_Credits!ID8/1000</f>
        <v>0</v>
      </c>
      <c r="IE6" s="50">
        <f>+FCA_Capacity_Credits!IE8/1000</f>
        <v>0</v>
      </c>
      <c r="IF6" s="50">
        <f>+FCA_Capacity_Credits!IF8/1000</f>
        <v>0</v>
      </c>
      <c r="IG6" s="50">
        <f>+FCA_Capacity_Credits!IG8/1000</f>
        <v>0</v>
      </c>
      <c r="IH6" s="50">
        <f>+FCA_Capacity_Credits!IH8/1000</f>
        <v>0</v>
      </c>
      <c r="II6" s="50">
        <f>+FCA_Capacity_Credits!II8/1000</f>
        <v>0</v>
      </c>
      <c r="IJ6" s="50">
        <f>+FCA_Capacity_Credits!IJ8/1000</f>
        <v>0</v>
      </c>
      <c r="IK6" s="50">
        <f>+FCA_Capacity_Credits!IK8/1000</f>
        <v>0</v>
      </c>
      <c r="IL6" s="50">
        <f>+FCA_Capacity_Credits!IL8/1000</f>
        <v>0</v>
      </c>
      <c r="IM6" s="50">
        <f>+FCA_Capacity_Credits!IM8/1000</f>
        <v>0</v>
      </c>
      <c r="IN6" s="50">
        <f>+FCA_Capacity_Credits!IN8/1000</f>
        <v>0</v>
      </c>
      <c r="IO6" s="50">
        <f>+FCA_Capacity_Credits!IO8/1000</f>
        <v>0</v>
      </c>
      <c r="IP6" s="50">
        <f>+FCA_Capacity_Credits!IP8/1000</f>
        <v>0</v>
      </c>
      <c r="IQ6" s="50">
        <f>+FCA_Capacity_Credits!IQ8/1000</f>
        <v>0</v>
      </c>
      <c r="IR6" s="50">
        <f>+FCA_Capacity_Credits!IR8/1000</f>
        <v>0</v>
      </c>
      <c r="IS6" s="50">
        <f>+FCA_Capacity_Credits!IS8/1000</f>
        <v>0</v>
      </c>
      <c r="IT6" s="50">
        <f>+FCA_Capacity_Credits!IT8/1000</f>
        <v>0</v>
      </c>
      <c r="IU6" s="50">
        <f>+FCA_Capacity_Credits!IU8/1000</f>
        <v>0</v>
      </c>
      <c r="IV6" s="50">
        <f>+FCA_Capacity_Credits!IV8/1000</f>
        <v>0</v>
      </c>
      <c r="IW6" s="50">
        <f>+FCA_Capacity_Credits!IW8/1000</f>
        <v>0</v>
      </c>
      <c r="IX6" s="50">
        <f>+FCA_Capacity_Credits!IX8/1000</f>
        <v>0</v>
      </c>
      <c r="IY6" s="50">
        <f>+FCA_Capacity_Credits!IY8/1000</f>
        <v>0</v>
      </c>
      <c r="IZ6" s="50">
        <f>+FCA_Capacity_Credits!IZ8/1000</f>
        <v>0</v>
      </c>
      <c r="JA6" s="50">
        <f>+FCA_Capacity_Credits!JA8/1000</f>
        <v>0</v>
      </c>
      <c r="JB6" s="50">
        <f>+FCA_Capacity_Credits!JB8/1000</f>
        <v>0</v>
      </c>
      <c r="JC6" s="50">
        <f>+FCA_Capacity_Credits!JC8/1000</f>
        <v>0</v>
      </c>
      <c r="JD6" s="50">
        <f>+FCA_Capacity_Credits!JD8/1000</f>
        <v>0</v>
      </c>
      <c r="JE6" s="50">
        <f>+FCA_Capacity_Credits!JE8/1000</f>
        <v>0</v>
      </c>
      <c r="JF6" s="50">
        <f>+FCA_Capacity_Credits!JF8/1000</f>
        <v>0</v>
      </c>
      <c r="JG6" s="50">
        <f>+FCA_Capacity_Credits!JG8/1000</f>
        <v>0</v>
      </c>
      <c r="JH6" s="50">
        <f>+FCA_Capacity_Credits!JH8/1000</f>
        <v>0</v>
      </c>
      <c r="JI6" s="50">
        <f>+FCA_Capacity_Credits!JI8/1000</f>
        <v>0</v>
      </c>
      <c r="JJ6" s="50">
        <f>+FCA_Capacity_Credits!JJ8/1000</f>
        <v>0</v>
      </c>
      <c r="JK6" s="50">
        <f>+FCA_Capacity_Credits!JK8/1000</f>
        <v>0</v>
      </c>
      <c r="JL6" s="50">
        <f>+FCA_Capacity_Credits!JL8/1000</f>
        <v>0</v>
      </c>
      <c r="JM6" s="50">
        <f>+FCA_Capacity_Credits!JM8/1000</f>
        <v>0</v>
      </c>
      <c r="JN6" s="50">
        <f>+FCA_Capacity_Credits!JN8/1000</f>
        <v>0</v>
      </c>
      <c r="JO6" s="50">
        <f>+FCA_Capacity_Credits!JO8/1000</f>
        <v>0</v>
      </c>
      <c r="JP6" s="50">
        <f>+FCA_Capacity_Credits!JP8/1000</f>
        <v>0</v>
      </c>
      <c r="JQ6" s="50">
        <f>+FCA_Capacity_Credits!JQ8/1000</f>
        <v>0</v>
      </c>
      <c r="JR6" s="50">
        <f>+FCA_Capacity_Credits!JR8/1000</f>
        <v>0</v>
      </c>
      <c r="JS6" s="50">
        <f>+FCA_Capacity_Credits!JS8/1000</f>
        <v>0</v>
      </c>
      <c r="JT6" s="50">
        <f>+FCA_Capacity_Credits!JT8/1000</f>
        <v>0</v>
      </c>
      <c r="JU6" s="50">
        <f>+FCA_Capacity_Credits!JU8/1000</f>
        <v>0</v>
      </c>
      <c r="JV6" s="50">
        <f>+FCA_Capacity_Credits!JV8/1000</f>
        <v>0</v>
      </c>
      <c r="JW6" s="50">
        <f>+FCA_Capacity_Credits!JW8/1000</f>
        <v>0</v>
      </c>
      <c r="JX6" s="50">
        <f>+FCA_Capacity_Credits!JX8/1000</f>
        <v>0</v>
      </c>
      <c r="JY6" s="50">
        <f>+FCA_Capacity_Credits!JY8/1000</f>
        <v>0</v>
      </c>
      <c r="JZ6" s="50">
        <f>+FCA_Capacity_Credits!JZ8/1000</f>
        <v>0</v>
      </c>
      <c r="KA6" s="50">
        <f>+FCA_Capacity_Credits!KA8/1000</f>
        <v>0</v>
      </c>
      <c r="KB6" s="50">
        <f>+FCA_Capacity_Credits!KB8/1000</f>
        <v>0</v>
      </c>
      <c r="KC6" s="50">
        <f>+FCA_Capacity_Credits!KC8/1000</f>
        <v>0</v>
      </c>
      <c r="KD6" s="50">
        <f>+FCA_Capacity_Credits!KD8/1000</f>
        <v>0</v>
      </c>
      <c r="KE6" s="50">
        <f>+FCA_Capacity_Credits!KE8/1000</f>
        <v>0</v>
      </c>
      <c r="KF6" s="50">
        <f>+FCA_Capacity_Credits!KF8/1000</f>
        <v>0</v>
      </c>
      <c r="KG6" s="50">
        <f>+FCA_Capacity_Credits!KG8/1000</f>
        <v>0</v>
      </c>
      <c r="KH6" s="50">
        <f>+FCA_Capacity_Credits!KH8/1000</f>
        <v>0</v>
      </c>
      <c r="KI6" s="50">
        <f>+FCA_Capacity_Credits!KI8/1000</f>
        <v>0</v>
      </c>
      <c r="KJ6" s="50">
        <f>+FCA_Capacity_Credits!KJ8/1000</f>
        <v>0</v>
      </c>
      <c r="KK6" s="50">
        <f>+FCA_Capacity_Credits!KK8/1000</f>
        <v>0</v>
      </c>
      <c r="KL6" s="50">
        <f>+FCA_Capacity_Credits!KL8/1000</f>
        <v>0</v>
      </c>
      <c r="KM6" s="50">
        <f>+FCA_Capacity_Credits!KM8/1000</f>
        <v>0</v>
      </c>
      <c r="KN6" s="50">
        <f>+FCA_Capacity_Credits!KN8/1000</f>
        <v>0</v>
      </c>
      <c r="KO6" s="50">
        <f>+FCA_Capacity_Credits!KO8/1000</f>
        <v>0</v>
      </c>
      <c r="KP6" s="50">
        <f>+FCA_Capacity_Credits!KP8/1000</f>
        <v>0</v>
      </c>
      <c r="KQ6" s="50">
        <f>+FCA_Capacity_Credits!KQ8/1000</f>
        <v>0</v>
      </c>
      <c r="KR6" s="50">
        <f>+FCA_Capacity_Credits!KR8/1000</f>
        <v>0</v>
      </c>
      <c r="KS6" s="50">
        <f>+FCA_Capacity_Credits!KS8/1000</f>
        <v>0</v>
      </c>
      <c r="KT6" s="50">
        <f>+FCA_Capacity_Credits!KT8/1000</f>
        <v>0</v>
      </c>
      <c r="KU6" s="50">
        <f>+FCA_Capacity_Credits!KU8/1000</f>
        <v>0</v>
      </c>
      <c r="KV6" s="50">
        <f>+FCA_Capacity_Credits!KV8/1000</f>
        <v>0</v>
      </c>
      <c r="KW6" s="50">
        <f>+FCA_Capacity_Credits!KW8/1000</f>
        <v>0</v>
      </c>
      <c r="KX6" s="50">
        <f>+FCA_Capacity_Credits!KX8/1000</f>
        <v>0</v>
      </c>
      <c r="KY6" s="50">
        <f>+FCA_Capacity_Credits!KY8/1000</f>
        <v>0</v>
      </c>
      <c r="KZ6" s="50">
        <f>+FCA_Capacity_Credits!KZ8/1000</f>
        <v>0</v>
      </c>
      <c r="LA6" s="50">
        <f>+FCA_Capacity_Credits!LA8/1000</f>
        <v>0</v>
      </c>
      <c r="LB6" s="50">
        <f>+FCA_Capacity_Credits!LB8/1000</f>
        <v>0</v>
      </c>
      <c r="LC6" s="50">
        <f>+FCA_Capacity_Credits!LC8/1000</f>
        <v>0</v>
      </c>
      <c r="LD6" s="50">
        <f>+FCA_Capacity_Credits!LD8/1000</f>
        <v>0</v>
      </c>
      <c r="LE6" s="50">
        <f>+FCA_Capacity_Credits!LE8/1000</f>
        <v>0</v>
      </c>
      <c r="LF6" s="50">
        <f>+FCA_Capacity_Credits!LF8/1000</f>
        <v>0</v>
      </c>
      <c r="LG6" s="50">
        <f>+FCA_Capacity_Credits!LG8/1000</f>
        <v>0</v>
      </c>
      <c r="LH6" s="50">
        <f>+FCA_Capacity_Credits!LH8/1000</f>
        <v>0</v>
      </c>
      <c r="LI6" s="50">
        <f>+FCA_Capacity_Credits!LI8/1000</f>
        <v>0</v>
      </c>
      <c r="LJ6" s="50">
        <f>+FCA_Capacity_Credits!LJ8/1000</f>
        <v>0</v>
      </c>
      <c r="LK6" s="50">
        <f>+FCA_Capacity_Credits!LK8/1000</f>
        <v>0</v>
      </c>
      <c r="LL6" s="50">
        <f>+FCA_Capacity_Credits!LL8/1000</f>
        <v>0</v>
      </c>
      <c r="LM6" s="50">
        <f>+FCA_Capacity_Credits!LM8/1000</f>
        <v>0</v>
      </c>
      <c r="LN6" s="50">
        <f>+FCA_Capacity_Credits!LN8/1000</f>
        <v>0</v>
      </c>
      <c r="LO6" s="50">
        <f>+FCA_Capacity_Credits!LO8/1000</f>
        <v>0</v>
      </c>
      <c r="LP6" s="50">
        <f>+FCA_Capacity_Credits!LP8/1000</f>
        <v>0</v>
      </c>
      <c r="LQ6" s="50">
        <f>+FCA_Capacity_Credits!LQ8/1000</f>
        <v>0</v>
      </c>
      <c r="LR6" s="50">
        <f>+FCA_Capacity_Credits!LR8/1000</f>
        <v>0</v>
      </c>
      <c r="LS6" s="50">
        <f>+FCA_Capacity_Credits!LS8/1000</f>
        <v>0</v>
      </c>
      <c r="LT6" s="50">
        <f>+FCA_Capacity_Credits!LT8/1000</f>
        <v>0</v>
      </c>
      <c r="LU6" s="50">
        <f>+FCA_Capacity_Credits!LU8/1000</f>
        <v>0</v>
      </c>
      <c r="LV6" s="50">
        <f>+FCA_Capacity_Credits!LV8/1000</f>
        <v>0</v>
      </c>
      <c r="LW6" s="50">
        <f>+FCA_Capacity_Credits!LW8/1000</f>
        <v>0</v>
      </c>
      <c r="LX6" s="50">
        <f>+FCA_Capacity_Credits!LX8/1000</f>
        <v>0</v>
      </c>
      <c r="LY6" s="50">
        <f>+FCA_Capacity_Credits!LY8/1000</f>
        <v>0</v>
      </c>
      <c r="LZ6" s="50">
        <f>+FCA_Capacity_Credits!LZ8/1000</f>
        <v>0</v>
      </c>
      <c r="MA6" s="50">
        <f>+FCA_Capacity_Credits!MA8/1000</f>
        <v>0</v>
      </c>
      <c r="MB6" s="50">
        <f>+FCA_Capacity_Credits!MB8/1000</f>
        <v>0</v>
      </c>
      <c r="MC6" s="50">
        <f>+FCA_Capacity_Credits!MC8/1000</f>
        <v>0</v>
      </c>
      <c r="MD6" s="50">
        <f>+FCA_Capacity_Credits!MD8/1000</f>
        <v>0</v>
      </c>
      <c r="ME6" s="50">
        <f>+FCA_Capacity_Credits!ME8/1000</f>
        <v>0</v>
      </c>
      <c r="MF6" s="50">
        <f>+FCA_Capacity_Credits!MF8/1000</f>
        <v>0</v>
      </c>
      <c r="MG6" s="50">
        <f>+FCA_Capacity_Credits!MG8/1000</f>
        <v>0</v>
      </c>
      <c r="MH6" s="50">
        <f>+FCA_Capacity_Credits!MH8/1000</f>
        <v>0</v>
      </c>
      <c r="MI6" s="50">
        <f>+FCA_Capacity_Credits!MI8/1000</f>
        <v>0</v>
      </c>
      <c r="MJ6" s="50">
        <f>+FCA_Capacity_Credits!MJ8/1000</f>
        <v>0</v>
      </c>
      <c r="MK6" s="50">
        <f>+FCA_Capacity_Credits!MK8/1000</f>
        <v>0</v>
      </c>
      <c r="ML6" s="50">
        <f>+FCA_Capacity_Credits!ML8/1000</f>
        <v>0</v>
      </c>
      <c r="MM6" s="50">
        <f>+FCA_Capacity_Credits!MM8/1000</f>
        <v>0</v>
      </c>
      <c r="MN6" s="50">
        <f>+FCA_Capacity_Credits!MN8/1000</f>
        <v>0</v>
      </c>
      <c r="MO6" s="50">
        <f>+FCA_Capacity_Credits!MO8/1000</f>
        <v>0</v>
      </c>
      <c r="MP6" s="50">
        <f>+FCA_Capacity_Credits!MP8/1000</f>
        <v>0</v>
      </c>
      <c r="MQ6" s="50">
        <f>+FCA_Capacity_Credits!MQ8/1000</f>
        <v>0</v>
      </c>
      <c r="MR6" s="50">
        <f>+FCA_Capacity_Credits!MR8/1000</f>
        <v>0</v>
      </c>
      <c r="MS6" s="50">
        <f>+FCA_Capacity_Credits!MS8/1000</f>
        <v>0</v>
      </c>
      <c r="MT6" s="50">
        <f>+FCA_Capacity_Credits!MT8/1000</f>
        <v>0</v>
      </c>
      <c r="MU6" s="50">
        <f>+FCA_Capacity_Credits!MU8/1000</f>
        <v>0</v>
      </c>
      <c r="MV6" s="50">
        <f>+FCA_Capacity_Credits!MV8/1000</f>
        <v>0</v>
      </c>
      <c r="MW6" s="50">
        <f>+FCA_Capacity_Credits!MW8/1000</f>
        <v>0</v>
      </c>
      <c r="MX6" s="50">
        <f>+FCA_Capacity_Credits!MX8/1000</f>
        <v>0</v>
      </c>
      <c r="MY6" s="50">
        <f>+FCA_Capacity_Credits!MY8/1000</f>
        <v>0</v>
      </c>
      <c r="MZ6" s="50">
        <f>+FCA_Capacity_Credits!MZ8/1000</f>
        <v>0</v>
      </c>
      <c r="NA6" s="49"/>
      <c r="NB6" s="51" t="str">
        <f t="shared" si="141"/>
        <v>Chester Solar</v>
      </c>
      <c r="NC6" s="50">
        <f t="shared" ref="NC6:NR21" si="144">AVERAGEIF($E$3:$MZ$3,NC$3,$E6:$MZ6)</f>
        <v>0</v>
      </c>
      <c r="ND6" s="50">
        <f t="shared" si="142"/>
        <v>0</v>
      </c>
      <c r="NE6" s="50">
        <f t="shared" si="142"/>
        <v>0</v>
      </c>
      <c r="NF6" s="50">
        <f t="shared" si="142"/>
        <v>0</v>
      </c>
      <c r="NG6" s="50">
        <f t="shared" si="142"/>
        <v>0</v>
      </c>
      <c r="NH6" s="50">
        <f t="shared" si="142"/>
        <v>0</v>
      </c>
      <c r="NI6" s="50">
        <f t="shared" si="142"/>
        <v>0</v>
      </c>
      <c r="NJ6" s="50">
        <f t="shared" si="142"/>
        <v>0</v>
      </c>
      <c r="NK6" s="50">
        <f t="shared" si="142"/>
        <v>0</v>
      </c>
      <c r="NL6" s="50">
        <f t="shared" si="142"/>
        <v>0</v>
      </c>
      <c r="NM6" s="50">
        <f t="shared" si="142"/>
        <v>0</v>
      </c>
      <c r="NN6" s="50">
        <f t="shared" si="142"/>
        <v>0</v>
      </c>
      <c r="NO6" s="50">
        <f t="shared" si="142"/>
        <v>0</v>
      </c>
      <c r="NP6" s="50">
        <f t="shared" si="142"/>
        <v>0</v>
      </c>
      <c r="NQ6" s="50">
        <f t="shared" si="142"/>
        <v>0</v>
      </c>
      <c r="NR6" s="50">
        <f t="shared" si="142"/>
        <v>0</v>
      </c>
      <c r="NS6" s="50">
        <f t="shared" si="142"/>
        <v>0</v>
      </c>
      <c r="NT6" s="50">
        <f t="shared" si="143"/>
        <v>0</v>
      </c>
      <c r="NU6" s="50">
        <f t="shared" si="143"/>
        <v>0</v>
      </c>
      <c r="NV6" s="50">
        <f t="shared" si="143"/>
        <v>0</v>
      </c>
      <c r="NW6" s="50">
        <f t="shared" si="143"/>
        <v>0</v>
      </c>
      <c r="NX6" s="50">
        <f t="shared" si="143"/>
        <v>0</v>
      </c>
      <c r="NY6" s="50">
        <f t="shared" si="143"/>
        <v>0</v>
      </c>
      <c r="NZ6" s="50">
        <f t="shared" si="143"/>
        <v>0</v>
      </c>
      <c r="OA6" s="50">
        <f t="shared" si="143"/>
        <v>0</v>
      </c>
      <c r="OB6" s="50">
        <f t="shared" si="143"/>
        <v>0</v>
      </c>
      <c r="OC6" s="50">
        <f t="shared" si="143"/>
        <v>0</v>
      </c>
      <c r="OD6" s="50">
        <f t="shared" si="143"/>
        <v>0</v>
      </c>
      <c r="OE6" s="50">
        <f t="shared" si="143"/>
        <v>0</v>
      </c>
      <c r="OF6" s="50">
        <f t="shared" si="143"/>
        <v>0</v>
      </c>
    </row>
    <row r="7" spans="2:396" x14ac:dyDescent="0.25">
      <c r="D7" s="17" t="s">
        <v>305</v>
      </c>
      <c r="E7" s="50">
        <f>+FCA_Capacity_Credits!E13</f>
        <v>0</v>
      </c>
      <c r="F7" s="50">
        <f>+FCA_Capacity_Credits!F13</f>
        <v>0</v>
      </c>
      <c r="G7" s="50">
        <f>+FCA_Capacity_Credits!G13</f>
        <v>0</v>
      </c>
      <c r="H7" s="50">
        <f>+FCA_Capacity_Credits!H13</f>
        <v>0</v>
      </c>
      <c r="I7" s="50">
        <f>+FCA_Capacity_Credits!I13</f>
        <v>0</v>
      </c>
      <c r="J7" s="50">
        <f>+FCA_Capacity_Credits!J13</f>
        <v>0</v>
      </c>
      <c r="K7" s="50">
        <f>+FCA_Capacity_Credits!K13</f>
        <v>0</v>
      </c>
      <c r="L7" s="50">
        <f>+FCA_Capacity_Credits!L13</f>
        <v>0</v>
      </c>
      <c r="M7" s="50">
        <f>+FCA_Capacity_Credits!M13</f>
        <v>0</v>
      </c>
      <c r="N7" s="50">
        <f>+FCA_Capacity_Credits!N13</f>
        <v>0</v>
      </c>
      <c r="O7" s="50">
        <f>+FCA_Capacity_Credits!O13</f>
        <v>6.3079999999999998</v>
      </c>
      <c r="P7" s="50">
        <f>+FCA_Capacity_Credits!P13</f>
        <v>6.3079999999999998</v>
      </c>
      <c r="Q7" s="50">
        <f>+FCA_Capacity_Credits!Q15/1000</f>
        <v>6.3079999999999998</v>
      </c>
      <c r="R7" s="50">
        <f>+FCA_Capacity_Credits!R15/1000</f>
        <v>6.3079999999999998</v>
      </c>
      <c r="S7" s="50">
        <f>+FCA_Capacity_Credits!S15/1000</f>
        <v>6.3079999999999998</v>
      </c>
      <c r="T7" s="50">
        <f>+FCA_Capacity_Credits!T15/1000</f>
        <v>6.3079999999999998</v>
      </c>
      <c r="U7" s="50">
        <f>+FCA_Capacity_Credits!U15/1000</f>
        <v>6.3079999999999998</v>
      </c>
      <c r="V7" s="50">
        <f>+FCA_Capacity_Credits!V15/1000</f>
        <v>6.1459999999999999</v>
      </c>
      <c r="W7" s="50">
        <f>+FCA_Capacity_Credits!W15/1000</f>
        <v>6.1459999999999999</v>
      </c>
      <c r="X7" s="50">
        <f>+FCA_Capacity_Credits!X15/1000</f>
        <v>6.1459999999999999</v>
      </c>
      <c r="Y7" s="50">
        <f>+FCA_Capacity_Credits!Y15/1000</f>
        <v>6.1459999999999999</v>
      </c>
      <c r="Z7" s="50">
        <f>+FCA_Capacity_Credits!Z15/1000</f>
        <v>6.2309999999999999</v>
      </c>
      <c r="AA7" s="50">
        <f>+FCA_Capacity_Credits!AA15/1000</f>
        <v>6.3079999999999998</v>
      </c>
      <c r="AB7" s="50">
        <f>+FCA_Capacity_Credits!AB15/1000</f>
        <v>6.3079999999999998</v>
      </c>
      <c r="AC7" s="50">
        <f>+FCA_Capacity_Credits!AC15/1000</f>
        <v>6.3079999999999998</v>
      </c>
      <c r="AD7" s="50">
        <f>+FCA_Capacity_Credits!AD15/1000</f>
        <v>6.3079999999999998</v>
      </c>
      <c r="AE7" s="50">
        <f>+FCA_Capacity_Credits!AE15/1000</f>
        <v>6.3079999999999998</v>
      </c>
      <c r="AF7" s="50">
        <f>+FCA_Capacity_Credits!AF15/1000</f>
        <v>6.3079999999999998</v>
      </c>
      <c r="AG7" s="50">
        <f>+FCA_Capacity_Credits!AG15/1000</f>
        <v>6.3079999999999998</v>
      </c>
      <c r="AH7" s="50">
        <f>+FCA_Capacity_Credits!AH15/1000</f>
        <v>6.1459999999999999</v>
      </c>
      <c r="AI7" s="50">
        <f>+FCA_Capacity_Credits!AI15/1000</f>
        <v>6.1459999999999999</v>
      </c>
      <c r="AJ7" s="50">
        <f>+FCA_Capacity_Credits!AJ15/1000</f>
        <v>6.1459999999999999</v>
      </c>
      <c r="AK7" s="50">
        <f>+FCA_Capacity_Credits!AK15/1000</f>
        <v>6.1459999999999999</v>
      </c>
      <c r="AL7" s="50">
        <f>+FCA_Capacity_Credits!AL15/1000</f>
        <v>6.2309999999999999</v>
      </c>
      <c r="AM7" s="50">
        <f>+FCA_Capacity_Credits!AM15/1000</f>
        <v>6.3079999999999998</v>
      </c>
      <c r="AN7" s="50">
        <f>+FCA_Capacity_Credits!AN15/1000</f>
        <v>6.3079999999999998</v>
      </c>
      <c r="AO7" s="50">
        <f>+FCA_Capacity_Credits!AO15/1000</f>
        <v>6.3079999999999998</v>
      </c>
      <c r="AP7" s="50">
        <f>+FCA_Capacity_Credits!AP15/1000</f>
        <v>6.3079999999999998</v>
      </c>
      <c r="AQ7" s="50">
        <f>+FCA_Capacity_Credits!AQ15/1000</f>
        <v>6.3079999999999998</v>
      </c>
      <c r="AR7" s="50">
        <f>+FCA_Capacity_Credits!AR15/1000</f>
        <v>6.3079999999999998</v>
      </c>
      <c r="AS7" s="50">
        <f>+FCA_Capacity_Credits!AS15/1000</f>
        <v>6.3079999999999998</v>
      </c>
      <c r="AT7" s="50">
        <f>+FCA_Capacity_Credits!AT15/1000</f>
        <v>0</v>
      </c>
      <c r="AU7" s="50">
        <f>+FCA_Capacity_Credits!AU15/1000</f>
        <v>0</v>
      </c>
      <c r="AV7" s="50">
        <f>+FCA_Capacity_Credits!AV15/1000</f>
        <v>0</v>
      </c>
      <c r="AW7" s="50">
        <f>+FCA_Capacity_Credits!AW15/1000</f>
        <v>0</v>
      </c>
      <c r="AX7" s="50">
        <f>+FCA_Capacity_Credits!AX15/1000</f>
        <v>0</v>
      </c>
      <c r="AY7" s="50">
        <f>+FCA_Capacity_Credits!AY15/1000</f>
        <v>0</v>
      </c>
      <c r="AZ7" s="50">
        <f>+FCA_Capacity_Credits!AZ15/1000</f>
        <v>0</v>
      </c>
      <c r="BA7" s="50">
        <f>+FCA_Capacity_Credits!BA15/1000</f>
        <v>0</v>
      </c>
      <c r="BB7" s="50">
        <f>+FCA_Capacity_Credits!BB15/1000</f>
        <v>0</v>
      </c>
      <c r="BC7" s="50">
        <f>+FCA_Capacity_Credits!BC15/1000</f>
        <v>0</v>
      </c>
      <c r="BD7" s="50">
        <f>+FCA_Capacity_Credits!BD15/1000</f>
        <v>0</v>
      </c>
      <c r="BE7" s="50">
        <f>+FCA_Capacity_Credits!BE15/1000</f>
        <v>0</v>
      </c>
      <c r="BF7" s="50">
        <f>+FCA_Capacity_Credits!BF15/1000</f>
        <v>0</v>
      </c>
      <c r="BG7" s="50">
        <f>+FCA_Capacity_Credits!BG15/1000</f>
        <v>0</v>
      </c>
      <c r="BH7" s="50">
        <f>+FCA_Capacity_Credits!BH15/1000</f>
        <v>0</v>
      </c>
      <c r="BI7" s="50">
        <f>+FCA_Capacity_Credits!BI15/1000</f>
        <v>0</v>
      </c>
      <c r="BJ7" s="50">
        <f>+FCA_Capacity_Credits!BJ15/1000</f>
        <v>0</v>
      </c>
      <c r="BK7" s="50">
        <f>+FCA_Capacity_Credits!BK15/1000</f>
        <v>0</v>
      </c>
      <c r="BL7" s="50">
        <f>+FCA_Capacity_Credits!BL15/1000</f>
        <v>0</v>
      </c>
      <c r="BM7" s="50">
        <f>+FCA_Capacity_Credits!BM15/1000</f>
        <v>0</v>
      </c>
      <c r="BN7" s="50">
        <f>+FCA_Capacity_Credits!BN15/1000</f>
        <v>0</v>
      </c>
      <c r="BO7" s="50">
        <f>+FCA_Capacity_Credits!BO15/1000</f>
        <v>0</v>
      </c>
      <c r="BP7" s="50">
        <f>+FCA_Capacity_Credits!BP15/1000</f>
        <v>0</v>
      </c>
      <c r="BQ7" s="50">
        <f>+FCA_Capacity_Credits!BQ15/1000</f>
        <v>0</v>
      </c>
      <c r="BR7" s="50">
        <f>+FCA_Capacity_Credits!BR15/1000</f>
        <v>0</v>
      </c>
      <c r="BS7" s="50">
        <f>+FCA_Capacity_Credits!BS15/1000</f>
        <v>0</v>
      </c>
      <c r="BT7" s="50">
        <f>+FCA_Capacity_Credits!BT15/1000</f>
        <v>0</v>
      </c>
      <c r="BU7" s="50">
        <f>+FCA_Capacity_Credits!BU15/1000</f>
        <v>0</v>
      </c>
      <c r="BV7" s="50">
        <f>+FCA_Capacity_Credits!BV15/1000</f>
        <v>0</v>
      </c>
      <c r="BW7" s="50">
        <f>+FCA_Capacity_Credits!BW15/1000</f>
        <v>0</v>
      </c>
      <c r="BX7" s="50">
        <f>+FCA_Capacity_Credits!BX15/1000</f>
        <v>0</v>
      </c>
      <c r="BY7" s="50">
        <f>+FCA_Capacity_Credits!BY15/1000</f>
        <v>0</v>
      </c>
      <c r="BZ7" s="50">
        <f>+FCA_Capacity_Credits!BZ15/1000</f>
        <v>0</v>
      </c>
      <c r="CA7" s="50">
        <f>+FCA_Capacity_Credits!CA15/1000</f>
        <v>0</v>
      </c>
      <c r="CB7" s="50">
        <f>+FCA_Capacity_Credits!CB15/1000</f>
        <v>0</v>
      </c>
      <c r="CC7" s="50">
        <f>+FCA_Capacity_Credits!CC15/1000</f>
        <v>0</v>
      </c>
      <c r="CD7" s="50">
        <f>+FCA_Capacity_Credits!CD15/1000</f>
        <v>0</v>
      </c>
      <c r="CE7" s="50">
        <f>+FCA_Capacity_Credits!CE15/1000</f>
        <v>0</v>
      </c>
      <c r="CF7" s="50">
        <f>+FCA_Capacity_Credits!CF15/1000</f>
        <v>0</v>
      </c>
      <c r="CG7" s="50">
        <f>+FCA_Capacity_Credits!CG15/1000</f>
        <v>0</v>
      </c>
      <c r="CH7" s="50">
        <f>+FCA_Capacity_Credits!CH15/1000</f>
        <v>0</v>
      </c>
      <c r="CI7" s="50">
        <f>+FCA_Capacity_Credits!CI15/1000</f>
        <v>0</v>
      </c>
      <c r="CJ7" s="50">
        <f>+FCA_Capacity_Credits!CJ15/1000</f>
        <v>0</v>
      </c>
      <c r="CK7" s="50">
        <f>+FCA_Capacity_Credits!CK15/1000</f>
        <v>0</v>
      </c>
      <c r="CL7" s="50">
        <f>+FCA_Capacity_Credits!CL15/1000</f>
        <v>0</v>
      </c>
      <c r="CM7" s="50">
        <f>+FCA_Capacity_Credits!CM15/1000</f>
        <v>0</v>
      </c>
      <c r="CN7" s="50">
        <f>+FCA_Capacity_Credits!CN15/1000</f>
        <v>0</v>
      </c>
      <c r="CO7" s="50">
        <f>+FCA_Capacity_Credits!CO15/1000</f>
        <v>0</v>
      </c>
      <c r="CP7" s="50">
        <f>+FCA_Capacity_Credits!CP15/1000</f>
        <v>0</v>
      </c>
      <c r="CQ7" s="50">
        <f>+FCA_Capacity_Credits!CQ15/1000</f>
        <v>0</v>
      </c>
      <c r="CR7" s="50">
        <f>+FCA_Capacity_Credits!CR15/1000</f>
        <v>0</v>
      </c>
      <c r="CS7" s="50">
        <f>+FCA_Capacity_Credits!CS15/1000</f>
        <v>0</v>
      </c>
      <c r="CT7" s="50">
        <f>+FCA_Capacity_Credits!CT15/1000</f>
        <v>0</v>
      </c>
      <c r="CU7" s="50">
        <f>+FCA_Capacity_Credits!CU15/1000</f>
        <v>0</v>
      </c>
      <c r="CV7" s="50">
        <f>+FCA_Capacity_Credits!CV15/1000</f>
        <v>0</v>
      </c>
      <c r="CW7" s="50">
        <f>+FCA_Capacity_Credits!CW15/1000</f>
        <v>0</v>
      </c>
      <c r="CX7" s="50">
        <f>+FCA_Capacity_Credits!CX15/1000</f>
        <v>0</v>
      </c>
      <c r="CY7" s="50">
        <f>+FCA_Capacity_Credits!CY15/1000</f>
        <v>0</v>
      </c>
      <c r="CZ7" s="50">
        <f>+FCA_Capacity_Credits!CZ15/1000</f>
        <v>0</v>
      </c>
      <c r="DA7" s="50">
        <f>+FCA_Capacity_Credits!DA15/1000</f>
        <v>0</v>
      </c>
      <c r="DB7" s="50">
        <f>+FCA_Capacity_Credits!DB15/1000</f>
        <v>0</v>
      </c>
      <c r="DC7" s="50">
        <f>+FCA_Capacity_Credits!DC15/1000</f>
        <v>0</v>
      </c>
      <c r="DD7" s="50">
        <f>+FCA_Capacity_Credits!DD15/1000</f>
        <v>0</v>
      </c>
      <c r="DE7" s="50">
        <f>+FCA_Capacity_Credits!DE15/1000</f>
        <v>0</v>
      </c>
      <c r="DF7" s="50">
        <f>+FCA_Capacity_Credits!DF15/1000</f>
        <v>0</v>
      </c>
      <c r="DG7" s="50">
        <f>+FCA_Capacity_Credits!DG15/1000</f>
        <v>0</v>
      </c>
      <c r="DH7" s="50">
        <f>+FCA_Capacity_Credits!DH15/1000</f>
        <v>0</v>
      </c>
      <c r="DI7" s="50">
        <f>+FCA_Capacity_Credits!DI15/1000</f>
        <v>0</v>
      </c>
      <c r="DJ7" s="50">
        <f>+FCA_Capacity_Credits!DJ15/1000</f>
        <v>0</v>
      </c>
      <c r="DK7" s="50">
        <f>+FCA_Capacity_Credits!DK15/1000</f>
        <v>0</v>
      </c>
      <c r="DL7" s="50">
        <f>+FCA_Capacity_Credits!DL15/1000</f>
        <v>0</v>
      </c>
      <c r="DM7" s="50">
        <f>+FCA_Capacity_Credits!DM15/1000</f>
        <v>0</v>
      </c>
      <c r="DN7" s="50">
        <f>+FCA_Capacity_Credits!DN15/1000</f>
        <v>0</v>
      </c>
      <c r="DO7" s="50">
        <f>+FCA_Capacity_Credits!DO15/1000</f>
        <v>0</v>
      </c>
      <c r="DP7" s="50">
        <f>+FCA_Capacity_Credits!DP15/1000</f>
        <v>0</v>
      </c>
      <c r="DQ7" s="50">
        <f>+FCA_Capacity_Credits!DQ15/1000</f>
        <v>0</v>
      </c>
      <c r="DR7" s="50">
        <f>+FCA_Capacity_Credits!DR15/1000</f>
        <v>0</v>
      </c>
      <c r="DS7" s="50">
        <f>+FCA_Capacity_Credits!DS15/1000</f>
        <v>0</v>
      </c>
      <c r="DT7" s="50">
        <f>+FCA_Capacity_Credits!DT15/1000</f>
        <v>0</v>
      </c>
      <c r="DU7" s="50">
        <f>+FCA_Capacity_Credits!DU15/1000</f>
        <v>0</v>
      </c>
      <c r="DV7" s="50">
        <f>+FCA_Capacity_Credits!DV15/1000</f>
        <v>0</v>
      </c>
      <c r="DW7" s="50">
        <f>+FCA_Capacity_Credits!DW15/1000</f>
        <v>0</v>
      </c>
      <c r="DX7" s="50">
        <f>+FCA_Capacity_Credits!DX15/1000</f>
        <v>0</v>
      </c>
      <c r="DY7" s="50">
        <f>+FCA_Capacity_Credits!DY15/1000</f>
        <v>0</v>
      </c>
      <c r="DZ7" s="50">
        <f>+FCA_Capacity_Credits!DZ15/1000</f>
        <v>0</v>
      </c>
      <c r="EA7" s="50">
        <f>+FCA_Capacity_Credits!EA15/1000</f>
        <v>0</v>
      </c>
      <c r="EB7" s="50">
        <f>+FCA_Capacity_Credits!EB15/1000</f>
        <v>0</v>
      </c>
      <c r="EC7" s="50">
        <f>+FCA_Capacity_Credits!EC15/1000</f>
        <v>0</v>
      </c>
      <c r="ED7" s="50">
        <f>+FCA_Capacity_Credits!ED15/1000</f>
        <v>0</v>
      </c>
      <c r="EE7" s="50">
        <f>+FCA_Capacity_Credits!EE15/1000</f>
        <v>0</v>
      </c>
      <c r="EF7" s="50">
        <f>+FCA_Capacity_Credits!EF15/1000</f>
        <v>0</v>
      </c>
      <c r="EG7" s="50">
        <f>+FCA_Capacity_Credits!EG15/1000</f>
        <v>0</v>
      </c>
      <c r="EH7" s="50">
        <f>+FCA_Capacity_Credits!EH15/1000</f>
        <v>0</v>
      </c>
      <c r="EI7" s="50">
        <f>+FCA_Capacity_Credits!EI15/1000</f>
        <v>0</v>
      </c>
      <c r="EJ7" s="50">
        <f>+FCA_Capacity_Credits!EJ15/1000</f>
        <v>0</v>
      </c>
      <c r="EK7" s="50">
        <f>+FCA_Capacity_Credits!EK15/1000</f>
        <v>0</v>
      </c>
      <c r="EL7" s="50">
        <f>+FCA_Capacity_Credits!EL15/1000</f>
        <v>0</v>
      </c>
      <c r="EM7" s="50">
        <f>+FCA_Capacity_Credits!EM15/1000</f>
        <v>0</v>
      </c>
      <c r="EN7" s="50">
        <f>+FCA_Capacity_Credits!EN15/1000</f>
        <v>0</v>
      </c>
      <c r="EO7" s="50">
        <f>+FCA_Capacity_Credits!EO15/1000</f>
        <v>0</v>
      </c>
      <c r="EP7" s="50">
        <f>+FCA_Capacity_Credits!EP15/1000</f>
        <v>0</v>
      </c>
      <c r="EQ7" s="50">
        <f>+FCA_Capacity_Credits!EQ15/1000</f>
        <v>0</v>
      </c>
      <c r="ER7" s="50">
        <f>+FCA_Capacity_Credits!ER15/1000</f>
        <v>0</v>
      </c>
      <c r="ES7" s="50">
        <f>+FCA_Capacity_Credits!ES15/1000</f>
        <v>0</v>
      </c>
      <c r="ET7" s="50">
        <f>+FCA_Capacity_Credits!ET15/1000</f>
        <v>0</v>
      </c>
      <c r="EU7" s="50">
        <f>+FCA_Capacity_Credits!EU15/1000</f>
        <v>0</v>
      </c>
      <c r="EV7" s="50">
        <f>+FCA_Capacity_Credits!EV15/1000</f>
        <v>0</v>
      </c>
      <c r="EW7" s="50">
        <f>+FCA_Capacity_Credits!EW15/1000</f>
        <v>0</v>
      </c>
      <c r="EX7" s="50">
        <f>+FCA_Capacity_Credits!EX15/1000</f>
        <v>0</v>
      </c>
      <c r="EY7" s="50">
        <f>+FCA_Capacity_Credits!EY15/1000</f>
        <v>0</v>
      </c>
      <c r="EZ7" s="50">
        <f>+FCA_Capacity_Credits!EZ15/1000</f>
        <v>0</v>
      </c>
      <c r="FA7" s="50">
        <f>+FCA_Capacity_Credits!FA15/1000</f>
        <v>0</v>
      </c>
      <c r="FB7" s="50">
        <f>+FCA_Capacity_Credits!FB15/1000</f>
        <v>0</v>
      </c>
      <c r="FC7" s="50">
        <f>+FCA_Capacity_Credits!FC15/1000</f>
        <v>0</v>
      </c>
      <c r="FD7" s="50">
        <f>+FCA_Capacity_Credits!FD15/1000</f>
        <v>0</v>
      </c>
      <c r="FE7" s="50">
        <f>+FCA_Capacity_Credits!FE15/1000</f>
        <v>0</v>
      </c>
      <c r="FF7" s="50">
        <f>+FCA_Capacity_Credits!FF15/1000</f>
        <v>0</v>
      </c>
      <c r="FG7" s="50">
        <f>+FCA_Capacity_Credits!FG15/1000</f>
        <v>0</v>
      </c>
      <c r="FH7" s="50">
        <f>+FCA_Capacity_Credits!FH15/1000</f>
        <v>0</v>
      </c>
      <c r="FI7" s="50">
        <f>+FCA_Capacity_Credits!FI15/1000</f>
        <v>0</v>
      </c>
      <c r="FJ7" s="50">
        <f>+FCA_Capacity_Credits!FJ15/1000</f>
        <v>0</v>
      </c>
      <c r="FK7" s="50">
        <f>+FCA_Capacity_Credits!FK15/1000</f>
        <v>0</v>
      </c>
      <c r="FL7" s="50">
        <f>+FCA_Capacity_Credits!FL15/1000</f>
        <v>0</v>
      </c>
      <c r="FM7" s="50">
        <f>+FCA_Capacity_Credits!FM15/1000</f>
        <v>0</v>
      </c>
      <c r="FN7" s="50">
        <f>+FCA_Capacity_Credits!FN15/1000</f>
        <v>0</v>
      </c>
      <c r="FO7" s="50">
        <f>+FCA_Capacity_Credits!FO15/1000</f>
        <v>0</v>
      </c>
      <c r="FP7" s="50">
        <f>+FCA_Capacity_Credits!FP15/1000</f>
        <v>0</v>
      </c>
      <c r="FQ7" s="50">
        <f>+FCA_Capacity_Credits!FQ15/1000</f>
        <v>0</v>
      </c>
      <c r="FR7" s="50">
        <f>+FCA_Capacity_Credits!FR15/1000</f>
        <v>0</v>
      </c>
      <c r="FS7" s="50">
        <f>+FCA_Capacity_Credits!FS15/1000</f>
        <v>0</v>
      </c>
      <c r="FT7" s="50">
        <f>+FCA_Capacity_Credits!FT15/1000</f>
        <v>0</v>
      </c>
      <c r="FU7" s="50">
        <f>+FCA_Capacity_Credits!FU15/1000</f>
        <v>0</v>
      </c>
      <c r="FV7" s="50">
        <f>+FCA_Capacity_Credits!FV15/1000</f>
        <v>0</v>
      </c>
      <c r="FW7" s="50">
        <f>+FCA_Capacity_Credits!FW15/1000</f>
        <v>0</v>
      </c>
      <c r="FX7" s="50">
        <f>+FCA_Capacity_Credits!FX15/1000</f>
        <v>0</v>
      </c>
      <c r="FY7" s="50">
        <f>+FCA_Capacity_Credits!FY15/1000</f>
        <v>0</v>
      </c>
      <c r="FZ7" s="50">
        <f>+FCA_Capacity_Credits!FZ15/1000</f>
        <v>0</v>
      </c>
      <c r="GA7" s="50">
        <f>+FCA_Capacity_Credits!GA15/1000</f>
        <v>0</v>
      </c>
      <c r="GB7" s="50">
        <f>+FCA_Capacity_Credits!GB15/1000</f>
        <v>0</v>
      </c>
      <c r="GC7" s="50">
        <f>+FCA_Capacity_Credits!GC15/1000</f>
        <v>0</v>
      </c>
      <c r="GD7" s="50">
        <f>+FCA_Capacity_Credits!GD15/1000</f>
        <v>0</v>
      </c>
      <c r="GE7" s="50">
        <f>+FCA_Capacity_Credits!GE15/1000</f>
        <v>0</v>
      </c>
      <c r="GF7" s="50">
        <f>+FCA_Capacity_Credits!GF15/1000</f>
        <v>0</v>
      </c>
      <c r="GG7" s="50">
        <f>+FCA_Capacity_Credits!GG15/1000</f>
        <v>0</v>
      </c>
      <c r="GH7" s="50">
        <f>+FCA_Capacity_Credits!GH15/1000</f>
        <v>0</v>
      </c>
      <c r="GI7" s="50">
        <f>+FCA_Capacity_Credits!GI15/1000</f>
        <v>0</v>
      </c>
      <c r="GJ7" s="50">
        <f>+FCA_Capacity_Credits!GJ15/1000</f>
        <v>0</v>
      </c>
      <c r="GK7" s="50">
        <f>+FCA_Capacity_Credits!GK15/1000</f>
        <v>0</v>
      </c>
      <c r="GL7" s="50">
        <f>+FCA_Capacity_Credits!GL15/1000</f>
        <v>0</v>
      </c>
      <c r="GM7" s="50">
        <f>+FCA_Capacity_Credits!GM15/1000</f>
        <v>0</v>
      </c>
      <c r="GN7" s="50">
        <f>+FCA_Capacity_Credits!GN15/1000</f>
        <v>0</v>
      </c>
      <c r="GO7" s="50">
        <f>+FCA_Capacity_Credits!GO15/1000</f>
        <v>0</v>
      </c>
      <c r="GP7" s="50">
        <f>+FCA_Capacity_Credits!GP15/1000</f>
        <v>0</v>
      </c>
      <c r="GQ7" s="50">
        <f>+FCA_Capacity_Credits!GQ15/1000</f>
        <v>0</v>
      </c>
      <c r="GR7" s="50">
        <f>+FCA_Capacity_Credits!GR15/1000</f>
        <v>0</v>
      </c>
      <c r="GS7" s="50">
        <f>+FCA_Capacity_Credits!GS15/1000</f>
        <v>0</v>
      </c>
      <c r="GT7" s="50">
        <f>+FCA_Capacity_Credits!GT15/1000</f>
        <v>0</v>
      </c>
      <c r="GU7" s="50">
        <f>+FCA_Capacity_Credits!GU15/1000</f>
        <v>0</v>
      </c>
      <c r="GV7" s="50">
        <f>+FCA_Capacity_Credits!GV15/1000</f>
        <v>0</v>
      </c>
      <c r="GW7" s="50">
        <f>+FCA_Capacity_Credits!GW15/1000</f>
        <v>0</v>
      </c>
      <c r="GX7" s="50">
        <f>+FCA_Capacity_Credits!GX15/1000</f>
        <v>0</v>
      </c>
      <c r="GY7" s="50">
        <f>+FCA_Capacity_Credits!GY15/1000</f>
        <v>0</v>
      </c>
      <c r="GZ7" s="50">
        <f>+FCA_Capacity_Credits!GZ15/1000</f>
        <v>0</v>
      </c>
      <c r="HA7" s="50">
        <f>+FCA_Capacity_Credits!HA15/1000</f>
        <v>0</v>
      </c>
      <c r="HB7" s="50">
        <f>+FCA_Capacity_Credits!HB15/1000</f>
        <v>0</v>
      </c>
      <c r="HC7" s="50">
        <f>+FCA_Capacity_Credits!HC15/1000</f>
        <v>0</v>
      </c>
      <c r="HD7" s="50">
        <f>+FCA_Capacity_Credits!HD15/1000</f>
        <v>0</v>
      </c>
      <c r="HE7" s="50">
        <f>+FCA_Capacity_Credits!HE15/1000</f>
        <v>0</v>
      </c>
      <c r="HF7" s="50">
        <f>+FCA_Capacity_Credits!HF15/1000</f>
        <v>0</v>
      </c>
      <c r="HG7" s="50">
        <f>+FCA_Capacity_Credits!HG15/1000</f>
        <v>0</v>
      </c>
      <c r="HH7" s="50">
        <f>+FCA_Capacity_Credits!HH15/1000</f>
        <v>0</v>
      </c>
      <c r="HI7" s="50">
        <f>+FCA_Capacity_Credits!HI15/1000</f>
        <v>0</v>
      </c>
      <c r="HJ7" s="50">
        <f>+FCA_Capacity_Credits!HJ15/1000</f>
        <v>0</v>
      </c>
      <c r="HK7" s="50">
        <f>+FCA_Capacity_Credits!HK15/1000</f>
        <v>0</v>
      </c>
      <c r="HL7" s="50">
        <f>+FCA_Capacity_Credits!HL15/1000</f>
        <v>0</v>
      </c>
      <c r="HM7" s="50">
        <f>+FCA_Capacity_Credits!HM15/1000</f>
        <v>0</v>
      </c>
      <c r="HN7" s="50">
        <f>+FCA_Capacity_Credits!HN15/1000</f>
        <v>0</v>
      </c>
      <c r="HO7" s="50">
        <f>+FCA_Capacity_Credits!HO15/1000</f>
        <v>0</v>
      </c>
      <c r="HP7" s="50">
        <f>+FCA_Capacity_Credits!HP15/1000</f>
        <v>0</v>
      </c>
      <c r="HQ7" s="50">
        <f>+FCA_Capacity_Credits!HQ15/1000</f>
        <v>0</v>
      </c>
      <c r="HR7" s="50">
        <f>+FCA_Capacity_Credits!HR15/1000</f>
        <v>0</v>
      </c>
      <c r="HS7" s="50">
        <f>+FCA_Capacity_Credits!HS15/1000</f>
        <v>0</v>
      </c>
      <c r="HT7" s="50">
        <f>+FCA_Capacity_Credits!HT15/1000</f>
        <v>0</v>
      </c>
      <c r="HU7" s="50">
        <f>+FCA_Capacity_Credits!HU15/1000</f>
        <v>0</v>
      </c>
      <c r="HV7" s="50">
        <f>+FCA_Capacity_Credits!HV15/1000</f>
        <v>0</v>
      </c>
      <c r="HW7" s="50">
        <f>+FCA_Capacity_Credits!HW15/1000</f>
        <v>0</v>
      </c>
      <c r="HX7" s="50">
        <f>+FCA_Capacity_Credits!HX15/1000</f>
        <v>0</v>
      </c>
      <c r="HY7" s="50">
        <f>+FCA_Capacity_Credits!HY15/1000</f>
        <v>0</v>
      </c>
      <c r="HZ7" s="50">
        <f>+FCA_Capacity_Credits!HZ15/1000</f>
        <v>0</v>
      </c>
      <c r="IA7" s="50">
        <f>+FCA_Capacity_Credits!IA15/1000</f>
        <v>0</v>
      </c>
      <c r="IB7" s="50">
        <f>+FCA_Capacity_Credits!IB15/1000</f>
        <v>0</v>
      </c>
      <c r="IC7" s="50">
        <f>+FCA_Capacity_Credits!IC15/1000</f>
        <v>0</v>
      </c>
      <c r="ID7" s="50">
        <f>+FCA_Capacity_Credits!ID15/1000</f>
        <v>0</v>
      </c>
      <c r="IE7" s="50">
        <f>+FCA_Capacity_Credits!IE15/1000</f>
        <v>0</v>
      </c>
      <c r="IF7" s="50">
        <f>+FCA_Capacity_Credits!IF15/1000</f>
        <v>0</v>
      </c>
      <c r="IG7" s="50">
        <f>+FCA_Capacity_Credits!IG15/1000</f>
        <v>0</v>
      </c>
      <c r="IH7" s="50">
        <f>+FCA_Capacity_Credits!IH15/1000</f>
        <v>0</v>
      </c>
      <c r="II7" s="50">
        <f>+FCA_Capacity_Credits!II15/1000</f>
        <v>0</v>
      </c>
      <c r="IJ7" s="50">
        <f>+FCA_Capacity_Credits!IJ15/1000</f>
        <v>0</v>
      </c>
      <c r="IK7" s="50">
        <f>+FCA_Capacity_Credits!IK15/1000</f>
        <v>0</v>
      </c>
      <c r="IL7" s="50">
        <f>+FCA_Capacity_Credits!IL15/1000</f>
        <v>0</v>
      </c>
      <c r="IM7" s="50">
        <f>+FCA_Capacity_Credits!IM15/1000</f>
        <v>0</v>
      </c>
      <c r="IN7" s="50">
        <f>+FCA_Capacity_Credits!IN15/1000</f>
        <v>0</v>
      </c>
      <c r="IO7" s="50">
        <f>+FCA_Capacity_Credits!IO15/1000</f>
        <v>0</v>
      </c>
      <c r="IP7" s="50">
        <f>+FCA_Capacity_Credits!IP15/1000</f>
        <v>0</v>
      </c>
      <c r="IQ7" s="50">
        <f>+FCA_Capacity_Credits!IQ15/1000</f>
        <v>0</v>
      </c>
      <c r="IR7" s="50">
        <f>+FCA_Capacity_Credits!IR15/1000</f>
        <v>0</v>
      </c>
      <c r="IS7" s="50">
        <f>+FCA_Capacity_Credits!IS15/1000</f>
        <v>0</v>
      </c>
      <c r="IT7" s="50">
        <f>+FCA_Capacity_Credits!IT15/1000</f>
        <v>0</v>
      </c>
      <c r="IU7" s="50">
        <f>+FCA_Capacity_Credits!IU15/1000</f>
        <v>0</v>
      </c>
      <c r="IV7" s="50">
        <f>+FCA_Capacity_Credits!IV15/1000</f>
        <v>0</v>
      </c>
      <c r="IW7" s="50">
        <f>+FCA_Capacity_Credits!IW15/1000</f>
        <v>0</v>
      </c>
      <c r="IX7" s="50">
        <f>+FCA_Capacity_Credits!IX15/1000</f>
        <v>0</v>
      </c>
      <c r="IY7" s="50">
        <f>+FCA_Capacity_Credits!IY15/1000</f>
        <v>0</v>
      </c>
      <c r="IZ7" s="50">
        <f>+FCA_Capacity_Credits!IZ15/1000</f>
        <v>0</v>
      </c>
      <c r="JA7" s="50">
        <f>+FCA_Capacity_Credits!JA15/1000</f>
        <v>0</v>
      </c>
      <c r="JB7" s="50">
        <f>+FCA_Capacity_Credits!JB15/1000</f>
        <v>0</v>
      </c>
      <c r="JC7" s="50">
        <f>+FCA_Capacity_Credits!JC15/1000</f>
        <v>0</v>
      </c>
      <c r="JD7" s="50">
        <f>+FCA_Capacity_Credits!JD15/1000</f>
        <v>0</v>
      </c>
      <c r="JE7" s="50">
        <f>+FCA_Capacity_Credits!JE15/1000</f>
        <v>0</v>
      </c>
      <c r="JF7" s="50">
        <f>+FCA_Capacity_Credits!JF15/1000</f>
        <v>0</v>
      </c>
      <c r="JG7" s="50">
        <f>+FCA_Capacity_Credits!JG15/1000</f>
        <v>0</v>
      </c>
      <c r="JH7" s="50">
        <f>+FCA_Capacity_Credits!JH15/1000</f>
        <v>0</v>
      </c>
      <c r="JI7" s="50">
        <f>+FCA_Capacity_Credits!JI15/1000</f>
        <v>0</v>
      </c>
      <c r="JJ7" s="50">
        <f>+FCA_Capacity_Credits!JJ15/1000</f>
        <v>0</v>
      </c>
      <c r="JK7" s="50">
        <f>+FCA_Capacity_Credits!JK15/1000</f>
        <v>0</v>
      </c>
      <c r="JL7" s="50">
        <f>+FCA_Capacity_Credits!JL15/1000</f>
        <v>0</v>
      </c>
      <c r="JM7" s="50">
        <f>+FCA_Capacity_Credits!JM15/1000</f>
        <v>0</v>
      </c>
      <c r="JN7" s="50">
        <f>+FCA_Capacity_Credits!JN15/1000</f>
        <v>0</v>
      </c>
      <c r="JO7" s="50">
        <f>+FCA_Capacity_Credits!JO15/1000</f>
        <v>0</v>
      </c>
      <c r="JP7" s="50">
        <f>+FCA_Capacity_Credits!JP15/1000</f>
        <v>0</v>
      </c>
      <c r="JQ7" s="50">
        <f>+FCA_Capacity_Credits!JQ15/1000</f>
        <v>0</v>
      </c>
      <c r="JR7" s="50">
        <f>+FCA_Capacity_Credits!JR15/1000</f>
        <v>0</v>
      </c>
      <c r="JS7" s="50">
        <f>+FCA_Capacity_Credits!JS15/1000</f>
        <v>0</v>
      </c>
      <c r="JT7" s="50">
        <f>+FCA_Capacity_Credits!JT15/1000</f>
        <v>0</v>
      </c>
      <c r="JU7" s="50">
        <f>+FCA_Capacity_Credits!JU15/1000</f>
        <v>0</v>
      </c>
      <c r="JV7" s="50">
        <f>+FCA_Capacity_Credits!JV15/1000</f>
        <v>0</v>
      </c>
      <c r="JW7" s="50">
        <f>+FCA_Capacity_Credits!JW15/1000</f>
        <v>0</v>
      </c>
      <c r="JX7" s="50">
        <f>+FCA_Capacity_Credits!JX15/1000</f>
        <v>0</v>
      </c>
      <c r="JY7" s="50">
        <f>+FCA_Capacity_Credits!JY15/1000</f>
        <v>0</v>
      </c>
      <c r="JZ7" s="50">
        <f>+FCA_Capacity_Credits!JZ15/1000</f>
        <v>0</v>
      </c>
      <c r="KA7" s="50">
        <f>+FCA_Capacity_Credits!KA15/1000</f>
        <v>0</v>
      </c>
      <c r="KB7" s="50">
        <f>+FCA_Capacity_Credits!KB15/1000</f>
        <v>0</v>
      </c>
      <c r="KC7" s="50">
        <f>+FCA_Capacity_Credits!KC15/1000</f>
        <v>0</v>
      </c>
      <c r="KD7" s="50">
        <f>+FCA_Capacity_Credits!KD15/1000</f>
        <v>0</v>
      </c>
      <c r="KE7" s="50">
        <f>+FCA_Capacity_Credits!KE15/1000</f>
        <v>0</v>
      </c>
      <c r="KF7" s="50">
        <f>+FCA_Capacity_Credits!KF15/1000</f>
        <v>0</v>
      </c>
      <c r="KG7" s="50">
        <f>+FCA_Capacity_Credits!KG15/1000</f>
        <v>0</v>
      </c>
      <c r="KH7" s="50">
        <f>+FCA_Capacity_Credits!KH15/1000</f>
        <v>0</v>
      </c>
      <c r="KI7" s="50">
        <f>+FCA_Capacity_Credits!KI15/1000</f>
        <v>0</v>
      </c>
      <c r="KJ7" s="50">
        <f>+FCA_Capacity_Credits!KJ15/1000</f>
        <v>0</v>
      </c>
      <c r="KK7" s="50">
        <f>+FCA_Capacity_Credits!KK15/1000</f>
        <v>0</v>
      </c>
      <c r="KL7" s="50">
        <f>+FCA_Capacity_Credits!KL15/1000</f>
        <v>0</v>
      </c>
      <c r="KM7" s="50">
        <f>+FCA_Capacity_Credits!KM15/1000</f>
        <v>0</v>
      </c>
      <c r="KN7" s="50">
        <f>+FCA_Capacity_Credits!KN15/1000</f>
        <v>0</v>
      </c>
      <c r="KO7" s="50">
        <f>+FCA_Capacity_Credits!KO15/1000</f>
        <v>0</v>
      </c>
      <c r="KP7" s="50">
        <f>+FCA_Capacity_Credits!KP15/1000</f>
        <v>0</v>
      </c>
      <c r="KQ7" s="50">
        <f>+FCA_Capacity_Credits!KQ15/1000</f>
        <v>0</v>
      </c>
      <c r="KR7" s="50">
        <f>+FCA_Capacity_Credits!KR15/1000</f>
        <v>0</v>
      </c>
      <c r="KS7" s="50">
        <f>+FCA_Capacity_Credits!KS15/1000</f>
        <v>0</v>
      </c>
      <c r="KT7" s="50">
        <f>+FCA_Capacity_Credits!KT15/1000</f>
        <v>0</v>
      </c>
      <c r="KU7" s="50">
        <f>+FCA_Capacity_Credits!KU15/1000</f>
        <v>0</v>
      </c>
      <c r="KV7" s="50">
        <f>+FCA_Capacity_Credits!KV15/1000</f>
        <v>0</v>
      </c>
      <c r="KW7" s="50">
        <f>+FCA_Capacity_Credits!KW15/1000</f>
        <v>0</v>
      </c>
      <c r="KX7" s="50">
        <f>+FCA_Capacity_Credits!KX15/1000</f>
        <v>0</v>
      </c>
      <c r="KY7" s="50">
        <f>+FCA_Capacity_Credits!KY15/1000</f>
        <v>0</v>
      </c>
      <c r="KZ7" s="50">
        <f>+FCA_Capacity_Credits!KZ15/1000</f>
        <v>0</v>
      </c>
      <c r="LA7" s="50">
        <f>+FCA_Capacity_Credits!LA15/1000</f>
        <v>0</v>
      </c>
      <c r="LB7" s="50">
        <f>+FCA_Capacity_Credits!LB15/1000</f>
        <v>0</v>
      </c>
      <c r="LC7" s="50">
        <f>+FCA_Capacity_Credits!LC15/1000</f>
        <v>0</v>
      </c>
      <c r="LD7" s="50">
        <f>+FCA_Capacity_Credits!LD15/1000</f>
        <v>0</v>
      </c>
      <c r="LE7" s="50">
        <f>+FCA_Capacity_Credits!LE15/1000</f>
        <v>0</v>
      </c>
      <c r="LF7" s="50">
        <f>+FCA_Capacity_Credits!LF15/1000</f>
        <v>0</v>
      </c>
      <c r="LG7" s="50">
        <f>+FCA_Capacity_Credits!LG15/1000</f>
        <v>0</v>
      </c>
      <c r="LH7" s="50">
        <f>+FCA_Capacity_Credits!LH15/1000</f>
        <v>0</v>
      </c>
      <c r="LI7" s="50">
        <f>+FCA_Capacity_Credits!LI15/1000</f>
        <v>0</v>
      </c>
      <c r="LJ7" s="50">
        <f>+FCA_Capacity_Credits!LJ15/1000</f>
        <v>0</v>
      </c>
      <c r="LK7" s="50">
        <f>+FCA_Capacity_Credits!LK15/1000</f>
        <v>0</v>
      </c>
      <c r="LL7" s="50">
        <f>+FCA_Capacity_Credits!LL15/1000</f>
        <v>0</v>
      </c>
      <c r="LM7" s="50">
        <f>+FCA_Capacity_Credits!LM15/1000</f>
        <v>0</v>
      </c>
      <c r="LN7" s="50">
        <f>+FCA_Capacity_Credits!LN15/1000</f>
        <v>0</v>
      </c>
      <c r="LO7" s="50">
        <f>+FCA_Capacity_Credits!LO15/1000</f>
        <v>0</v>
      </c>
      <c r="LP7" s="50">
        <f>+FCA_Capacity_Credits!LP15/1000</f>
        <v>0</v>
      </c>
      <c r="LQ7" s="50">
        <f>+FCA_Capacity_Credits!LQ15/1000</f>
        <v>0</v>
      </c>
      <c r="LR7" s="50">
        <f>+FCA_Capacity_Credits!LR15/1000</f>
        <v>0</v>
      </c>
      <c r="LS7" s="50">
        <f>+FCA_Capacity_Credits!LS15/1000</f>
        <v>0</v>
      </c>
      <c r="LT7" s="50">
        <f>+FCA_Capacity_Credits!LT15/1000</f>
        <v>0</v>
      </c>
      <c r="LU7" s="50">
        <f>+FCA_Capacity_Credits!LU15/1000</f>
        <v>0</v>
      </c>
      <c r="LV7" s="50">
        <f>+FCA_Capacity_Credits!LV15/1000</f>
        <v>0</v>
      </c>
      <c r="LW7" s="50">
        <f>+FCA_Capacity_Credits!LW15/1000</f>
        <v>0</v>
      </c>
      <c r="LX7" s="50">
        <f>+FCA_Capacity_Credits!LX15/1000</f>
        <v>0</v>
      </c>
      <c r="LY7" s="50">
        <f>+FCA_Capacity_Credits!LY15/1000</f>
        <v>0</v>
      </c>
      <c r="LZ7" s="50">
        <f>+FCA_Capacity_Credits!LZ15/1000</f>
        <v>0</v>
      </c>
      <c r="MA7" s="50">
        <f>+FCA_Capacity_Credits!MA15/1000</f>
        <v>0</v>
      </c>
      <c r="MB7" s="50">
        <f>+FCA_Capacity_Credits!MB15/1000</f>
        <v>0</v>
      </c>
      <c r="MC7" s="50">
        <f>+FCA_Capacity_Credits!MC15/1000</f>
        <v>0</v>
      </c>
      <c r="MD7" s="50">
        <f>+FCA_Capacity_Credits!MD15/1000</f>
        <v>0</v>
      </c>
      <c r="ME7" s="50">
        <f>+FCA_Capacity_Credits!ME15/1000</f>
        <v>0</v>
      </c>
      <c r="MF7" s="50">
        <f>+FCA_Capacity_Credits!MF15/1000</f>
        <v>0</v>
      </c>
      <c r="MG7" s="50">
        <f>+FCA_Capacity_Credits!MG15/1000</f>
        <v>0</v>
      </c>
      <c r="MH7" s="50">
        <f>+FCA_Capacity_Credits!MH15/1000</f>
        <v>0</v>
      </c>
      <c r="MI7" s="50">
        <f>+FCA_Capacity_Credits!MI15/1000</f>
        <v>0</v>
      </c>
      <c r="MJ7" s="50">
        <f>+FCA_Capacity_Credits!MJ15/1000</f>
        <v>0</v>
      </c>
      <c r="MK7" s="50">
        <f>+FCA_Capacity_Credits!MK15/1000</f>
        <v>0</v>
      </c>
      <c r="ML7" s="50">
        <f>+FCA_Capacity_Credits!ML15/1000</f>
        <v>0</v>
      </c>
      <c r="MM7" s="50">
        <f>+FCA_Capacity_Credits!MM15/1000</f>
        <v>0</v>
      </c>
      <c r="MN7" s="50">
        <f>+FCA_Capacity_Credits!MN15/1000</f>
        <v>0</v>
      </c>
      <c r="MO7" s="50">
        <f>+FCA_Capacity_Credits!MO15/1000</f>
        <v>0</v>
      </c>
      <c r="MP7" s="50">
        <f>+FCA_Capacity_Credits!MP15/1000</f>
        <v>0</v>
      </c>
      <c r="MQ7" s="50">
        <f>+FCA_Capacity_Credits!MQ15/1000</f>
        <v>0</v>
      </c>
      <c r="MR7" s="50">
        <f>+FCA_Capacity_Credits!MR15/1000</f>
        <v>0</v>
      </c>
      <c r="MS7" s="50">
        <f>+FCA_Capacity_Credits!MS15/1000</f>
        <v>0</v>
      </c>
      <c r="MT7" s="50">
        <f>+FCA_Capacity_Credits!MT15/1000</f>
        <v>0</v>
      </c>
      <c r="MU7" s="50">
        <f>+FCA_Capacity_Credits!MU15/1000</f>
        <v>0</v>
      </c>
      <c r="MV7" s="50">
        <f>+FCA_Capacity_Credits!MV15/1000</f>
        <v>0</v>
      </c>
      <c r="MW7" s="50">
        <f>+FCA_Capacity_Credits!MW15/1000</f>
        <v>0</v>
      </c>
      <c r="MX7" s="50">
        <f>+FCA_Capacity_Credits!MX15/1000</f>
        <v>0</v>
      </c>
      <c r="MY7" s="50">
        <f>+FCA_Capacity_Credits!MY15/1000</f>
        <v>0</v>
      </c>
      <c r="MZ7" s="50">
        <f>+FCA_Capacity_Credits!MZ15/1000</f>
        <v>0</v>
      </c>
      <c r="NA7" s="49"/>
      <c r="NB7" s="51" t="str">
        <f t="shared" ref="NB7" si="145">+D7</f>
        <v>Coventry Landfill</v>
      </c>
      <c r="NC7" s="50">
        <f t="shared" si="144"/>
        <v>1.0513333333333332</v>
      </c>
      <c r="ND7" s="50">
        <f t="shared" si="144"/>
        <v>6.2475833333333339</v>
      </c>
      <c r="NE7" s="50">
        <f t="shared" si="144"/>
        <v>6.2475833333333339</v>
      </c>
      <c r="NF7" s="50">
        <f t="shared" si="144"/>
        <v>2.6283333333333334</v>
      </c>
      <c r="NG7" s="50">
        <f t="shared" si="144"/>
        <v>0</v>
      </c>
      <c r="NH7" s="50">
        <f t="shared" si="144"/>
        <v>0</v>
      </c>
      <c r="NI7" s="50">
        <f t="shared" si="144"/>
        <v>0</v>
      </c>
      <c r="NJ7" s="50">
        <f t="shared" si="144"/>
        <v>0</v>
      </c>
      <c r="NK7" s="50">
        <f t="shared" si="144"/>
        <v>0</v>
      </c>
      <c r="NL7" s="50">
        <f t="shared" si="144"/>
        <v>0</v>
      </c>
      <c r="NM7" s="50">
        <f t="shared" si="144"/>
        <v>0</v>
      </c>
      <c r="NN7" s="50">
        <f t="shared" si="144"/>
        <v>0</v>
      </c>
      <c r="NO7" s="50">
        <f t="shared" si="144"/>
        <v>0</v>
      </c>
      <c r="NP7" s="50">
        <f t="shared" si="144"/>
        <v>0</v>
      </c>
      <c r="NQ7" s="50">
        <f t="shared" si="144"/>
        <v>0</v>
      </c>
      <c r="NR7" s="50">
        <f t="shared" si="144"/>
        <v>0</v>
      </c>
      <c r="NS7" s="50">
        <f t="shared" ref="NS7" si="146">AVERAGEIF($E$3:$MZ$3,NS$3,$E7:$MZ7)</f>
        <v>0</v>
      </c>
      <c r="NT7" s="50">
        <f t="shared" si="143"/>
        <v>0</v>
      </c>
      <c r="NU7" s="50">
        <f t="shared" si="143"/>
        <v>0</v>
      </c>
      <c r="NV7" s="50">
        <f t="shared" si="143"/>
        <v>0</v>
      </c>
      <c r="NW7" s="50">
        <f t="shared" si="143"/>
        <v>0</v>
      </c>
      <c r="NX7" s="50">
        <f t="shared" si="143"/>
        <v>0</v>
      </c>
      <c r="NY7" s="50">
        <f t="shared" si="143"/>
        <v>0</v>
      </c>
      <c r="NZ7" s="50">
        <f t="shared" si="143"/>
        <v>0</v>
      </c>
      <c r="OA7" s="50">
        <f t="shared" si="143"/>
        <v>0</v>
      </c>
      <c r="OB7" s="50">
        <f t="shared" si="143"/>
        <v>0</v>
      </c>
      <c r="OC7" s="50">
        <f t="shared" si="143"/>
        <v>0</v>
      </c>
      <c r="OD7" s="50">
        <f t="shared" si="143"/>
        <v>0</v>
      </c>
      <c r="OE7" s="50">
        <f t="shared" si="143"/>
        <v>0</v>
      </c>
      <c r="OF7" s="50">
        <f t="shared" si="143"/>
        <v>0</v>
      </c>
    </row>
    <row r="8" spans="2:396" x14ac:dyDescent="0.25">
      <c r="D8" s="17" t="str">
        <f>+FCA_Capacity_Credits!C20</f>
        <v>Fitchburg Landfill</v>
      </c>
      <c r="E8" s="50">
        <f>+FCA_Capacity_Credits!E22/1000</f>
        <v>0</v>
      </c>
      <c r="F8" s="50">
        <f>+FCA_Capacity_Credits!F22/1000</f>
        <v>0</v>
      </c>
      <c r="G8" s="50">
        <f>+FCA_Capacity_Credits!G22/1000</f>
        <v>0</v>
      </c>
      <c r="H8" s="50">
        <f>+FCA_Capacity_Credits!H22/1000</f>
        <v>0</v>
      </c>
      <c r="I8" s="50">
        <f>+FCA_Capacity_Credits!I22/1000</f>
        <v>0</v>
      </c>
      <c r="J8" s="50">
        <f>+FCA_Capacity_Credits!J22/1000</f>
        <v>0</v>
      </c>
      <c r="K8" s="50">
        <f>+FCA_Capacity_Credits!K22/1000</f>
        <v>0</v>
      </c>
      <c r="L8" s="50">
        <f>+FCA_Capacity_Credits!L22/1000</f>
        <v>0</v>
      </c>
      <c r="M8" s="50">
        <f>+FCA_Capacity_Credits!M22/1000</f>
        <v>0</v>
      </c>
      <c r="N8" s="50">
        <f>+FCA_Capacity_Credits!N22/1000</f>
        <v>0</v>
      </c>
      <c r="O8" s="50">
        <f>+FCA_Capacity_Credits!O22/1000</f>
        <v>0</v>
      </c>
      <c r="P8" s="50">
        <f>+FCA_Capacity_Credits!P22/1000</f>
        <v>0</v>
      </c>
      <c r="Q8" s="50">
        <f>+FCA_Capacity_Credits!Q22/1000</f>
        <v>0</v>
      </c>
      <c r="R8" s="50">
        <f>+FCA_Capacity_Credits!R22/1000</f>
        <v>0</v>
      </c>
      <c r="S8" s="50">
        <f>+FCA_Capacity_Credits!S22/1000</f>
        <v>0</v>
      </c>
      <c r="T8" s="50">
        <f>+FCA_Capacity_Credits!T22/1000</f>
        <v>0</v>
      </c>
      <c r="U8" s="50">
        <f>+FCA_Capacity_Credits!U22/1000</f>
        <v>0</v>
      </c>
      <c r="V8" s="50">
        <f>+FCA_Capacity_Credits!V22/1000</f>
        <v>0</v>
      </c>
      <c r="W8" s="50">
        <f>+FCA_Capacity_Credits!W22/1000</f>
        <v>0</v>
      </c>
      <c r="X8" s="50">
        <f>+FCA_Capacity_Credits!X22/1000</f>
        <v>0</v>
      </c>
      <c r="Y8" s="50">
        <f>+FCA_Capacity_Credits!Y22/1000</f>
        <v>0</v>
      </c>
      <c r="Z8" s="50">
        <f>+FCA_Capacity_Credits!Z22/1000</f>
        <v>0</v>
      </c>
      <c r="AA8" s="50">
        <f>+FCA_Capacity_Credits!AA22/1000</f>
        <v>0</v>
      </c>
      <c r="AB8" s="50">
        <f>+FCA_Capacity_Credits!AB22/1000</f>
        <v>0</v>
      </c>
      <c r="AC8" s="50">
        <f>+FCA_Capacity_Credits!AC22/1000</f>
        <v>0</v>
      </c>
      <c r="AD8" s="50">
        <f>+FCA_Capacity_Credits!AD22/1000</f>
        <v>0</v>
      </c>
      <c r="AE8" s="50">
        <f>+FCA_Capacity_Credits!AE22/1000</f>
        <v>0</v>
      </c>
      <c r="AF8" s="50">
        <f>+FCA_Capacity_Credits!AF22/1000</f>
        <v>0</v>
      </c>
      <c r="AG8" s="50">
        <f>+FCA_Capacity_Credits!AG22/1000</f>
        <v>0</v>
      </c>
      <c r="AH8" s="50">
        <f>+FCA_Capacity_Credits!AH22/1000</f>
        <v>0</v>
      </c>
      <c r="AI8" s="50">
        <f>+FCA_Capacity_Credits!AI22/1000</f>
        <v>0</v>
      </c>
      <c r="AJ8" s="50">
        <f>+FCA_Capacity_Credits!AJ22/1000</f>
        <v>0</v>
      </c>
      <c r="AK8" s="50">
        <f>+FCA_Capacity_Credits!AK22/1000</f>
        <v>0</v>
      </c>
      <c r="AL8" s="50">
        <f>+FCA_Capacity_Credits!AL22/1000</f>
        <v>0</v>
      </c>
      <c r="AM8" s="50">
        <f>+FCA_Capacity_Credits!AM22/1000</f>
        <v>0</v>
      </c>
      <c r="AN8" s="50">
        <f>+FCA_Capacity_Credits!AN22/1000</f>
        <v>0</v>
      </c>
      <c r="AO8" s="50">
        <f>+FCA_Capacity_Credits!AO22/1000</f>
        <v>0</v>
      </c>
      <c r="AP8" s="50">
        <f>+FCA_Capacity_Credits!AP22/1000</f>
        <v>0</v>
      </c>
      <c r="AQ8" s="50">
        <f>+FCA_Capacity_Credits!AQ22/1000</f>
        <v>0</v>
      </c>
      <c r="AR8" s="50">
        <f>+FCA_Capacity_Credits!AR22/1000</f>
        <v>0</v>
      </c>
      <c r="AS8" s="50">
        <f>+FCA_Capacity_Credits!AS22/1000</f>
        <v>0</v>
      </c>
      <c r="AT8" s="50">
        <f>+FCA_Capacity_Credits!AT22/1000</f>
        <v>0</v>
      </c>
      <c r="AU8" s="50">
        <f>+FCA_Capacity_Credits!AU22/1000</f>
        <v>0</v>
      </c>
      <c r="AV8" s="50">
        <f>+FCA_Capacity_Credits!AV22/1000</f>
        <v>0</v>
      </c>
      <c r="AW8" s="50">
        <f>+FCA_Capacity_Credits!AW22/1000</f>
        <v>0</v>
      </c>
      <c r="AX8" s="50">
        <f>+FCA_Capacity_Credits!AX22/1000</f>
        <v>0</v>
      </c>
      <c r="AY8" s="50">
        <f>+FCA_Capacity_Credits!AY22/1000</f>
        <v>0</v>
      </c>
      <c r="AZ8" s="50">
        <f>+FCA_Capacity_Credits!AZ22/1000</f>
        <v>0</v>
      </c>
      <c r="BA8" s="50">
        <f>+FCA_Capacity_Credits!BA22/1000</f>
        <v>0</v>
      </c>
      <c r="BB8" s="50">
        <f>+FCA_Capacity_Credits!BB22/1000</f>
        <v>0</v>
      </c>
      <c r="BC8" s="50">
        <f>+FCA_Capacity_Credits!BC22/1000</f>
        <v>0</v>
      </c>
      <c r="BD8" s="50">
        <f>+FCA_Capacity_Credits!BD22/1000</f>
        <v>0</v>
      </c>
      <c r="BE8" s="50">
        <f>+FCA_Capacity_Credits!BE22/1000</f>
        <v>0</v>
      </c>
      <c r="BF8" s="50">
        <f>+FCA_Capacity_Credits!BF22/1000</f>
        <v>0</v>
      </c>
      <c r="BG8" s="50">
        <f>+FCA_Capacity_Credits!BG22/1000</f>
        <v>0</v>
      </c>
      <c r="BH8" s="50">
        <f>+FCA_Capacity_Credits!BH22/1000</f>
        <v>0</v>
      </c>
      <c r="BI8" s="50">
        <f>+FCA_Capacity_Credits!BI22/1000</f>
        <v>0</v>
      </c>
      <c r="BJ8" s="50">
        <f>+FCA_Capacity_Credits!BJ22/1000</f>
        <v>0</v>
      </c>
      <c r="BK8" s="50">
        <f>+FCA_Capacity_Credits!BK22/1000</f>
        <v>0</v>
      </c>
      <c r="BL8" s="50">
        <f>+FCA_Capacity_Credits!BL22/1000</f>
        <v>0</v>
      </c>
      <c r="BM8" s="50">
        <f>+FCA_Capacity_Credits!BM22/1000</f>
        <v>0</v>
      </c>
      <c r="BN8" s="50">
        <f>+FCA_Capacity_Credits!BN22/1000</f>
        <v>0</v>
      </c>
      <c r="BO8" s="50">
        <f>+FCA_Capacity_Credits!BO22/1000</f>
        <v>0</v>
      </c>
      <c r="BP8" s="50">
        <f>+FCA_Capacity_Credits!BP22/1000</f>
        <v>0</v>
      </c>
      <c r="BQ8" s="50">
        <f>+FCA_Capacity_Credits!BQ22/1000</f>
        <v>0</v>
      </c>
      <c r="BR8" s="50">
        <f>+FCA_Capacity_Credits!BR22/1000</f>
        <v>0</v>
      </c>
      <c r="BS8" s="50">
        <f>+FCA_Capacity_Credits!BS22/1000</f>
        <v>0</v>
      </c>
      <c r="BT8" s="50">
        <f>+FCA_Capacity_Credits!BT22/1000</f>
        <v>0</v>
      </c>
      <c r="BU8" s="50">
        <f>+FCA_Capacity_Credits!BU22/1000</f>
        <v>0</v>
      </c>
      <c r="BV8" s="50">
        <f>+FCA_Capacity_Credits!BV22/1000</f>
        <v>0</v>
      </c>
      <c r="BW8" s="50">
        <f>+FCA_Capacity_Credits!BW22/1000</f>
        <v>0</v>
      </c>
      <c r="BX8" s="50">
        <f>+FCA_Capacity_Credits!BX22/1000</f>
        <v>0</v>
      </c>
      <c r="BY8" s="50">
        <f>+FCA_Capacity_Credits!BY22/1000</f>
        <v>0</v>
      </c>
      <c r="BZ8" s="50">
        <f>+FCA_Capacity_Credits!BZ22/1000</f>
        <v>0</v>
      </c>
      <c r="CA8" s="50">
        <f>+FCA_Capacity_Credits!CA22/1000</f>
        <v>0</v>
      </c>
      <c r="CB8" s="50">
        <f>+FCA_Capacity_Credits!CB22/1000</f>
        <v>0</v>
      </c>
      <c r="CC8" s="50">
        <f>+FCA_Capacity_Credits!CC22/1000</f>
        <v>0</v>
      </c>
      <c r="CD8" s="50">
        <f>+FCA_Capacity_Credits!CD22/1000</f>
        <v>0</v>
      </c>
      <c r="CE8" s="50">
        <f>+FCA_Capacity_Credits!CE22/1000</f>
        <v>0</v>
      </c>
      <c r="CF8" s="50">
        <f>+FCA_Capacity_Credits!CF22/1000</f>
        <v>0</v>
      </c>
      <c r="CG8" s="50">
        <f>+FCA_Capacity_Credits!CG22/1000</f>
        <v>0</v>
      </c>
      <c r="CH8" s="50">
        <f>+FCA_Capacity_Credits!CH22/1000</f>
        <v>0</v>
      </c>
      <c r="CI8" s="50">
        <f>+FCA_Capacity_Credits!CI22/1000</f>
        <v>0</v>
      </c>
      <c r="CJ8" s="50">
        <f>+FCA_Capacity_Credits!CJ22/1000</f>
        <v>0</v>
      </c>
      <c r="CK8" s="50">
        <f>+FCA_Capacity_Credits!CK22/1000</f>
        <v>0</v>
      </c>
      <c r="CL8" s="50">
        <f>+FCA_Capacity_Credits!CL22/1000</f>
        <v>0</v>
      </c>
      <c r="CM8" s="50">
        <f>+FCA_Capacity_Credits!CM22/1000</f>
        <v>0</v>
      </c>
      <c r="CN8" s="50">
        <f>+FCA_Capacity_Credits!CN22/1000</f>
        <v>0</v>
      </c>
      <c r="CO8" s="50">
        <f>+FCA_Capacity_Credits!CO22/1000</f>
        <v>0</v>
      </c>
      <c r="CP8" s="50">
        <f>+FCA_Capacity_Credits!CP22/1000</f>
        <v>0</v>
      </c>
      <c r="CQ8" s="50">
        <f>+FCA_Capacity_Credits!CQ22/1000</f>
        <v>0</v>
      </c>
      <c r="CR8" s="50">
        <f>+FCA_Capacity_Credits!CR22/1000</f>
        <v>0</v>
      </c>
      <c r="CS8" s="50">
        <f>+FCA_Capacity_Credits!CS22/1000</f>
        <v>0</v>
      </c>
      <c r="CT8" s="50">
        <f>+FCA_Capacity_Credits!CT22/1000</f>
        <v>0</v>
      </c>
      <c r="CU8" s="50">
        <f>+FCA_Capacity_Credits!CU22/1000</f>
        <v>0</v>
      </c>
      <c r="CV8" s="50">
        <f>+FCA_Capacity_Credits!CV22/1000</f>
        <v>0</v>
      </c>
      <c r="CW8" s="50">
        <f>+FCA_Capacity_Credits!CW22/1000</f>
        <v>0</v>
      </c>
      <c r="CX8" s="50">
        <f>+FCA_Capacity_Credits!CX22/1000</f>
        <v>0</v>
      </c>
      <c r="CY8" s="50">
        <f>+FCA_Capacity_Credits!CY22/1000</f>
        <v>0</v>
      </c>
      <c r="CZ8" s="50">
        <f>+FCA_Capacity_Credits!CZ22/1000</f>
        <v>0</v>
      </c>
      <c r="DA8" s="50">
        <f>+FCA_Capacity_Credits!DA22/1000</f>
        <v>0</v>
      </c>
      <c r="DB8" s="50">
        <f>+FCA_Capacity_Credits!DB22/1000</f>
        <v>0</v>
      </c>
      <c r="DC8" s="50">
        <f>+FCA_Capacity_Credits!DC22/1000</f>
        <v>0</v>
      </c>
      <c r="DD8" s="50">
        <f>+FCA_Capacity_Credits!DD22/1000</f>
        <v>0</v>
      </c>
      <c r="DE8" s="50">
        <f>+FCA_Capacity_Credits!DE22/1000</f>
        <v>0</v>
      </c>
      <c r="DF8" s="50">
        <f>+FCA_Capacity_Credits!DF22/1000</f>
        <v>0</v>
      </c>
      <c r="DG8" s="50">
        <f>+FCA_Capacity_Credits!DG22/1000</f>
        <v>0</v>
      </c>
      <c r="DH8" s="50">
        <f>+FCA_Capacity_Credits!DH22/1000</f>
        <v>0</v>
      </c>
      <c r="DI8" s="50">
        <f>+FCA_Capacity_Credits!DI22/1000</f>
        <v>0</v>
      </c>
      <c r="DJ8" s="50">
        <f>+FCA_Capacity_Credits!DJ22/1000</f>
        <v>0</v>
      </c>
      <c r="DK8" s="50">
        <f>+FCA_Capacity_Credits!DK22/1000</f>
        <v>0</v>
      </c>
      <c r="DL8" s="50">
        <f>+FCA_Capacity_Credits!DL22/1000</f>
        <v>0</v>
      </c>
      <c r="DM8" s="50">
        <f>+FCA_Capacity_Credits!DM22/1000</f>
        <v>0</v>
      </c>
      <c r="DN8" s="50">
        <f>+FCA_Capacity_Credits!DN22/1000</f>
        <v>0</v>
      </c>
      <c r="DO8" s="50">
        <f>+FCA_Capacity_Credits!DO22/1000</f>
        <v>0</v>
      </c>
      <c r="DP8" s="50">
        <f>+FCA_Capacity_Credits!DP22/1000</f>
        <v>0</v>
      </c>
      <c r="DQ8" s="50">
        <f>+FCA_Capacity_Credits!DQ22/1000</f>
        <v>0</v>
      </c>
      <c r="DR8" s="50">
        <f>+FCA_Capacity_Credits!DR22/1000</f>
        <v>0</v>
      </c>
      <c r="DS8" s="50">
        <f>+FCA_Capacity_Credits!DS22/1000</f>
        <v>0</v>
      </c>
      <c r="DT8" s="50">
        <f>+FCA_Capacity_Credits!DT22/1000</f>
        <v>0</v>
      </c>
      <c r="DU8" s="50">
        <f>+FCA_Capacity_Credits!DU22/1000</f>
        <v>0</v>
      </c>
      <c r="DV8" s="50">
        <f>+FCA_Capacity_Credits!DV22/1000</f>
        <v>0</v>
      </c>
      <c r="DW8" s="50">
        <f>+FCA_Capacity_Credits!DW22/1000</f>
        <v>0</v>
      </c>
      <c r="DX8" s="50">
        <f>+FCA_Capacity_Credits!DX22/1000</f>
        <v>0</v>
      </c>
      <c r="DY8" s="50">
        <f>+FCA_Capacity_Credits!DY22/1000</f>
        <v>0</v>
      </c>
      <c r="DZ8" s="50">
        <f>+FCA_Capacity_Credits!DZ22/1000</f>
        <v>0</v>
      </c>
      <c r="EA8" s="50">
        <f>+FCA_Capacity_Credits!EA22/1000</f>
        <v>0</v>
      </c>
      <c r="EB8" s="50">
        <f>+FCA_Capacity_Credits!EB22/1000</f>
        <v>0</v>
      </c>
      <c r="EC8" s="50">
        <f>+FCA_Capacity_Credits!EC22/1000</f>
        <v>0</v>
      </c>
      <c r="ED8" s="50">
        <f>+FCA_Capacity_Credits!ED22/1000</f>
        <v>0</v>
      </c>
      <c r="EE8" s="50">
        <f>+FCA_Capacity_Credits!EE22/1000</f>
        <v>0</v>
      </c>
      <c r="EF8" s="50">
        <f>+FCA_Capacity_Credits!EF22/1000</f>
        <v>0</v>
      </c>
      <c r="EG8" s="50">
        <f>+FCA_Capacity_Credits!EG22/1000</f>
        <v>0</v>
      </c>
      <c r="EH8" s="50">
        <f>+FCA_Capacity_Credits!EH22/1000</f>
        <v>0</v>
      </c>
      <c r="EI8" s="50">
        <f>+FCA_Capacity_Credits!EI22/1000</f>
        <v>0</v>
      </c>
      <c r="EJ8" s="50">
        <f>+FCA_Capacity_Credits!EJ22/1000</f>
        <v>0</v>
      </c>
      <c r="EK8" s="50">
        <f>+FCA_Capacity_Credits!EK22/1000</f>
        <v>0</v>
      </c>
      <c r="EL8" s="50">
        <f>+FCA_Capacity_Credits!EL22/1000</f>
        <v>0</v>
      </c>
      <c r="EM8" s="50">
        <f>+FCA_Capacity_Credits!EM22/1000</f>
        <v>0</v>
      </c>
      <c r="EN8" s="50">
        <f>+FCA_Capacity_Credits!EN22/1000</f>
        <v>0</v>
      </c>
      <c r="EO8" s="50">
        <f>+FCA_Capacity_Credits!EO22/1000</f>
        <v>0</v>
      </c>
      <c r="EP8" s="50">
        <f>+FCA_Capacity_Credits!EP22/1000</f>
        <v>0</v>
      </c>
      <c r="EQ8" s="50">
        <f>+FCA_Capacity_Credits!EQ22/1000</f>
        <v>0</v>
      </c>
      <c r="ER8" s="50">
        <f>+FCA_Capacity_Credits!ER22/1000</f>
        <v>0</v>
      </c>
      <c r="ES8" s="50">
        <f>+FCA_Capacity_Credits!ES22/1000</f>
        <v>0</v>
      </c>
      <c r="ET8" s="50">
        <f>+FCA_Capacity_Credits!ET22/1000</f>
        <v>0</v>
      </c>
      <c r="EU8" s="50">
        <f>+FCA_Capacity_Credits!EU22/1000</f>
        <v>0</v>
      </c>
      <c r="EV8" s="50">
        <f>+FCA_Capacity_Credits!EV22/1000</f>
        <v>0</v>
      </c>
      <c r="EW8" s="50">
        <f>+FCA_Capacity_Credits!EW22/1000</f>
        <v>0</v>
      </c>
      <c r="EX8" s="50">
        <f>+FCA_Capacity_Credits!EX22/1000</f>
        <v>0</v>
      </c>
      <c r="EY8" s="50">
        <f>+FCA_Capacity_Credits!EY22/1000</f>
        <v>0</v>
      </c>
      <c r="EZ8" s="50">
        <f>+FCA_Capacity_Credits!EZ22/1000</f>
        <v>0</v>
      </c>
      <c r="FA8" s="50">
        <f>+FCA_Capacity_Credits!FA22/1000</f>
        <v>0</v>
      </c>
      <c r="FB8" s="50">
        <f>+FCA_Capacity_Credits!FB22/1000</f>
        <v>0</v>
      </c>
      <c r="FC8" s="50">
        <f>+FCA_Capacity_Credits!FC22/1000</f>
        <v>0</v>
      </c>
      <c r="FD8" s="50">
        <f>+FCA_Capacity_Credits!FD22/1000</f>
        <v>0</v>
      </c>
      <c r="FE8" s="50">
        <f>+FCA_Capacity_Credits!FE22/1000</f>
        <v>0</v>
      </c>
      <c r="FF8" s="50">
        <f>+FCA_Capacity_Credits!FF22/1000</f>
        <v>0</v>
      </c>
      <c r="FG8" s="50">
        <f>+FCA_Capacity_Credits!FG22/1000</f>
        <v>0</v>
      </c>
      <c r="FH8" s="50">
        <f>+FCA_Capacity_Credits!FH22/1000</f>
        <v>0</v>
      </c>
      <c r="FI8" s="50">
        <f>+FCA_Capacity_Credits!FI22/1000</f>
        <v>0</v>
      </c>
      <c r="FJ8" s="50">
        <f>+FCA_Capacity_Credits!FJ22/1000</f>
        <v>0</v>
      </c>
      <c r="FK8" s="50">
        <f>+FCA_Capacity_Credits!FK22/1000</f>
        <v>0</v>
      </c>
      <c r="FL8" s="50">
        <f>+FCA_Capacity_Credits!FL22/1000</f>
        <v>0</v>
      </c>
      <c r="FM8" s="50">
        <f>+FCA_Capacity_Credits!FM22/1000</f>
        <v>0</v>
      </c>
      <c r="FN8" s="50">
        <f>+FCA_Capacity_Credits!FN22/1000</f>
        <v>0</v>
      </c>
      <c r="FO8" s="50">
        <f>+FCA_Capacity_Credits!FO22/1000</f>
        <v>0</v>
      </c>
      <c r="FP8" s="50">
        <f>+FCA_Capacity_Credits!FP22/1000</f>
        <v>0</v>
      </c>
      <c r="FQ8" s="50">
        <f>+FCA_Capacity_Credits!FQ22/1000</f>
        <v>0</v>
      </c>
      <c r="FR8" s="50">
        <f>+FCA_Capacity_Credits!FR22/1000</f>
        <v>0</v>
      </c>
      <c r="FS8" s="50">
        <f>+FCA_Capacity_Credits!FS22/1000</f>
        <v>0</v>
      </c>
      <c r="FT8" s="50">
        <f>+FCA_Capacity_Credits!FT22/1000</f>
        <v>0</v>
      </c>
      <c r="FU8" s="50">
        <f>+FCA_Capacity_Credits!FU22/1000</f>
        <v>0</v>
      </c>
      <c r="FV8" s="50">
        <f>+FCA_Capacity_Credits!FV22/1000</f>
        <v>0</v>
      </c>
      <c r="FW8" s="50">
        <f>+FCA_Capacity_Credits!FW22/1000</f>
        <v>0</v>
      </c>
      <c r="FX8" s="50">
        <f>+FCA_Capacity_Credits!FX22/1000</f>
        <v>0</v>
      </c>
      <c r="FY8" s="50">
        <f>+FCA_Capacity_Credits!FY22/1000</f>
        <v>0</v>
      </c>
      <c r="FZ8" s="50">
        <f>+FCA_Capacity_Credits!FZ22/1000</f>
        <v>0</v>
      </c>
      <c r="GA8" s="50">
        <f>+FCA_Capacity_Credits!GA22/1000</f>
        <v>0</v>
      </c>
      <c r="GB8" s="50">
        <f>+FCA_Capacity_Credits!GB22/1000</f>
        <v>0</v>
      </c>
      <c r="GC8" s="50">
        <f>+FCA_Capacity_Credits!GC22/1000</f>
        <v>0</v>
      </c>
      <c r="GD8" s="50">
        <f>+FCA_Capacity_Credits!GD22/1000</f>
        <v>0</v>
      </c>
      <c r="GE8" s="50">
        <f>+FCA_Capacity_Credits!GE22/1000</f>
        <v>0</v>
      </c>
      <c r="GF8" s="50">
        <f>+FCA_Capacity_Credits!GF22/1000</f>
        <v>0</v>
      </c>
      <c r="GG8" s="50">
        <f>+FCA_Capacity_Credits!GG22/1000</f>
        <v>0</v>
      </c>
      <c r="GH8" s="50">
        <f>+FCA_Capacity_Credits!GH22/1000</f>
        <v>0</v>
      </c>
      <c r="GI8" s="50">
        <f>+FCA_Capacity_Credits!GI22/1000</f>
        <v>0</v>
      </c>
      <c r="GJ8" s="50">
        <f>+FCA_Capacity_Credits!GJ22/1000</f>
        <v>0</v>
      </c>
      <c r="GK8" s="50">
        <f>+FCA_Capacity_Credits!GK22/1000</f>
        <v>0</v>
      </c>
      <c r="GL8" s="50">
        <f>+FCA_Capacity_Credits!GL22/1000</f>
        <v>0</v>
      </c>
      <c r="GM8" s="50">
        <f>+FCA_Capacity_Credits!GM22/1000</f>
        <v>0</v>
      </c>
      <c r="GN8" s="50">
        <f>+FCA_Capacity_Credits!GN22/1000</f>
        <v>0</v>
      </c>
      <c r="GO8" s="50">
        <f>+FCA_Capacity_Credits!GO22/1000</f>
        <v>0</v>
      </c>
      <c r="GP8" s="50">
        <f>+FCA_Capacity_Credits!GP22/1000</f>
        <v>0</v>
      </c>
      <c r="GQ8" s="50">
        <f>+FCA_Capacity_Credits!GQ22/1000</f>
        <v>0</v>
      </c>
      <c r="GR8" s="50">
        <f>+FCA_Capacity_Credits!GR22/1000</f>
        <v>0</v>
      </c>
      <c r="GS8" s="50">
        <f>+FCA_Capacity_Credits!GS22/1000</f>
        <v>0</v>
      </c>
      <c r="GT8" s="50">
        <f>+FCA_Capacity_Credits!GT22/1000</f>
        <v>0</v>
      </c>
      <c r="GU8" s="50">
        <f>+FCA_Capacity_Credits!GU22/1000</f>
        <v>0</v>
      </c>
      <c r="GV8" s="50">
        <f>+FCA_Capacity_Credits!GV22/1000</f>
        <v>0</v>
      </c>
      <c r="GW8" s="50">
        <f>+FCA_Capacity_Credits!GW22/1000</f>
        <v>0</v>
      </c>
      <c r="GX8" s="50">
        <f>+FCA_Capacity_Credits!GX22/1000</f>
        <v>0</v>
      </c>
      <c r="GY8" s="50">
        <f>+FCA_Capacity_Credits!GY22/1000</f>
        <v>0</v>
      </c>
      <c r="GZ8" s="50">
        <f>+FCA_Capacity_Credits!GZ22/1000</f>
        <v>0</v>
      </c>
      <c r="HA8" s="50">
        <f>+FCA_Capacity_Credits!HA22/1000</f>
        <v>0</v>
      </c>
      <c r="HB8" s="50">
        <f>+FCA_Capacity_Credits!HB22/1000</f>
        <v>0</v>
      </c>
      <c r="HC8" s="50">
        <f>+FCA_Capacity_Credits!HC22/1000</f>
        <v>0</v>
      </c>
      <c r="HD8" s="50">
        <f>+FCA_Capacity_Credits!HD22/1000</f>
        <v>0</v>
      </c>
      <c r="HE8" s="50">
        <f>+FCA_Capacity_Credits!HE22/1000</f>
        <v>0</v>
      </c>
      <c r="HF8" s="50">
        <f>+FCA_Capacity_Credits!HF22/1000</f>
        <v>0</v>
      </c>
      <c r="HG8" s="50">
        <f>+FCA_Capacity_Credits!HG22/1000</f>
        <v>0</v>
      </c>
      <c r="HH8" s="50">
        <f>+FCA_Capacity_Credits!HH22/1000</f>
        <v>0</v>
      </c>
      <c r="HI8" s="50">
        <f>+FCA_Capacity_Credits!HI22/1000</f>
        <v>0</v>
      </c>
      <c r="HJ8" s="50">
        <f>+FCA_Capacity_Credits!HJ22/1000</f>
        <v>0</v>
      </c>
      <c r="HK8" s="50">
        <f>+FCA_Capacity_Credits!HK22/1000</f>
        <v>0</v>
      </c>
      <c r="HL8" s="50">
        <f>+FCA_Capacity_Credits!HL22/1000</f>
        <v>0</v>
      </c>
      <c r="HM8" s="50">
        <f>+FCA_Capacity_Credits!HM22/1000</f>
        <v>0</v>
      </c>
      <c r="HN8" s="50">
        <f>+FCA_Capacity_Credits!HN22/1000</f>
        <v>0</v>
      </c>
      <c r="HO8" s="50">
        <f>+FCA_Capacity_Credits!HO22/1000</f>
        <v>0</v>
      </c>
      <c r="HP8" s="50">
        <f>+FCA_Capacity_Credits!HP22/1000</f>
        <v>0</v>
      </c>
      <c r="HQ8" s="50">
        <f>+FCA_Capacity_Credits!HQ22/1000</f>
        <v>0</v>
      </c>
      <c r="HR8" s="50">
        <f>+FCA_Capacity_Credits!HR22/1000</f>
        <v>0</v>
      </c>
      <c r="HS8" s="50">
        <f>+FCA_Capacity_Credits!HS22/1000</f>
        <v>0</v>
      </c>
      <c r="HT8" s="50">
        <f>+FCA_Capacity_Credits!HT22/1000</f>
        <v>0</v>
      </c>
      <c r="HU8" s="50">
        <f>+FCA_Capacity_Credits!HU22/1000</f>
        <v>0</v>
      </c>
      <c r="HV8" s="50">
        <f>+FCA_Capacity_Credits!HV22/1000</f>
        <v>0</v>
      </c>
      <c r="HW8" s="50">
        <f>+FCA_Capacity_Credits!HW22/1000</f>
        <v>0</v>
      </c>
      <c r="HX8" s="50">
        <f>+FCA_Capacity_Credits!HX22/1000</f>
        <v>0</v>
      </c>
      <c r="HY8" s="50">
        <f>+FCA_Capacity_Credits!HY22/1000</f>
        <v>0</v>
      </c>
      <c r="HZ8" s="50">
        <f>+FCA_Capacity_Credits!HZ22/1000</f>
        <v>0</v>
      </c>
      <c r="IA8" s="50">
        <f>+FCA_Capacity_Credits!IA22/1000</f>
        <v>0</v>
      </c>
      <c r="IB8" s="50">
        <f>+FCA_Capacity_Credits!IB22/1000</f>
        <v>0</v>
      </c>
      <c r="IC8" s="50">
        <f>+FCA_Capacity_Credits!IC22/1000</f>
        <v>0</v>
      </c>
      <c r="ID8" s="50">
        <f>+FCA_Capacity_Credits!ID22/1000</f>
        <v>0</v>
      </c>
      <c r="IE8" s="50">
        <f>+FCA_Capacity_Credits!IE22/1000</f>
        <v>0</v>
      </c>
      <c r="IF8" s="50">
        <f>+FCA_Capacity_Credits!IF22/1000</f>
        <v>0</v>
      </c>
      <c r="IG8" s="50">
        <f>+FCA_Capacity_Credits!IG22/1000</f>
        <v>0</v>
      </c>
      <c r="IH8" s="50">
        <f>+FCA_Capacity_Credits!IH22/1000</f>
        <v>0</v>
      </c>
      <c r="II8" s="50">
        <f>+FCA_Capacity_Credits!II22/1000</f>
        <v>0</v>
      </c>
      <c r="IJ8" s="50">
        <f>+FCA_Capacity_Credits!IJ22/1000</f>
        <v>0</v>
      </c>
      <c r="IK8" s="50">
        <f>+FCA_Capacity_Credits!IK22/1000</f>
        <v>0</v>
      </c>
      <c r="IL8" s="50">
        <f>+FCA_Capacity_Credits!IL22/1000</f>
        <v>0</v>
      </c>
      <c r="IM8" s="50">
        <f>+FCA_Capacity_Credits!IM22/1000</f>
        <v>0</v>
      </c>
      <c r="IN8" s="50">
        <f>+FCA_Capacity_Credits!IN22/1000</f>
        <v>0</v>
      </c>
      <c r="IO8" s="50">
        <f>+FCA_Capacity_Credits!IO22/1000</f>
        <v>0</v>
      </c>
      <c r="IP8" s="50">
        <f>+FCA_Capacity_Credits!IP22/1000</f>
        <v>0</v>
      </c>
      <c r="IQ8" s="50">
        <f>+FCA_Capacity_Credits!IQ22/1000</f>
        <v>0</v>
      </c>
      <c r="IR8" s="50">
        <f>+FCA_Capacity_Credits!IR22/1000</f>
        <v>0</v>
      </c>
      <c r="IS8" s="50">
        <f>+FCA_Capacity_Credits!IS22/1000</f>
        <v>0</v>
      </c>
      <c r="IT8" s="50">
        <f>+FCA_Capacity_Credits!IT22/1000</f>
        <v>0</v>
      </c>
      <c r="IU8" s="50">
        <f>+FCA_Capacity_Credits!IU22/1000</f>
        <v>0</v>
      </c>
      <c r="IV8" s="50">
        <f>+FCA_Capacity_Credits!IV22/1000</f>
        <v>0</v>
      </c>
      <c r="IW8" s="50">
        <f>+FCA_Capacity_Credits!IW22/1000</f>
        <v>0</v>
      </c>
      <c r="IX8" s="50">
        <f>+FCA_Capacity_Credits!IX22/1000</f>
        <v>0</v>
      </c>
      <c r="IY8" s="50">
        <f>+FCA_Capacity_Credits!IY22/1000</f>
        <v>0</v>
      </c>
      <c r="IZ8" s="50">
        <f>+FCA_Capacity_Credits!IZ22/1000</f>
        <v>0</v>
      </c>
      <c r="JA8" s="50">
        <f>+FCA_Capacity_Credits!JA22/1000</f>
        <v>0</v>
      </c>
      <c r="JB8" s="50">
        <f>+FCA_Capacity_Credits!JB22/1000</f>
        <v>0</v>
      </c>
      <c r="JC8" s="50">
        <f>+FCA_Capacity_Credits!JC22/1000</f>
        <v>0</v>
      </c>
      <c r="JD8" s="50">
        <f>+FCA_Capacity_Credits!JD22/1000</f>
        <v>0</v>
      </c>
      <c r="JE8" s="50">
        <f>+FCA_Capacity_Credits!JE22/1000</f>
        <v>0</v>
      </c>
      <c r="JF8" s="50">
        <f>+FCA_Capacity_Credits!JF22/1000</f>
        <v>0</v>
      </c>
      <c r="JG8" s="50">
        <f>+FCA_Capacity_Credits!JG22/1000</f>
        <v>0</v>
      </c>
      <c r="JH8" s="50">
        <f>+FCA_Capacity_Credits!JH22/1000</f>
        <v>0</v>
      </c>
      <c r="JI8" s="50">
        <f>+FCA_Capacity_Credits!JI22/1000</f>
        <v>0</v>
      </c>
      <c r="JJ8" s="50">
        <f>+FCA_Capacity_Credits!JJ22/1000</f>
        <v>0</v>
      </c>
      <c r="JK8" s="50">
        <f>+FCA_Capacity_Credits!JK22/1000</f>
        <v>0</v>
      </c>
      <c r="JL8" s="50">
        <f>+FCA_Capacity_Credits!JL22/1000</f>
        <v>0</v>
      </c>
      <c r="JM8" s="50">
        <f>+FCA_Capacity_Credits!JM22/1000</f>
        <v>0</v>
      </c>
      <c r="JN8" s="50">
        <f>+FCA_Capacity_Credits!JN22/1000</f>
        <v>0</v>
      </c>
      <c r="JO8" s="50">
        <f>+FCA_Capacity_Credits!JO22/1000</f>
        <v>0</v>
      </c>
      <c r="JP8" s="50">
        <f>+FCA_Capacity_Credits!JP22/1000</f>
        <v>0</v>
      </c>
      <c r="JQ8" s="50">
        <f>+FCA_Capacity_Credits!JQ22/1000</f>
        <v>0</v>
      </c>
      <c r="JR8" s="50">
        <f>+FCA_Capacity_Credits!JR22/1000</f>
        <v>0</v>
      </c>
      <c r="JS8" s="50">
        <f>+FCA_Capacity_Credits!JS22/1000</f>
        <v>0</v>
      </c>
      <c r="JT8" s="50">
        <f>+FCA_Capacity_Credits!JT22/1000</f>
        <v>0</v>
      </c>
      <c r="JU8" s="50">
        <f>+FCA_Capacity_Credits!JU22/1000</f>
        <v>0</v>
      </c>
      <c r="JV8" s="50">
        <f>+FCA_Capacity_Credits!JV22/1000</f>
        <v>0</v>
      </c>
      <c r="JW8" s="50">
        <f>+FCA_Capacity_Credits!JW22/1000</f>
        <v>0</v>
      </c>
      <c r="JX8" s="50">
        <f>+FCA_Capacity_Credits!JX22/1000</f>
        <v>0</v>
      </c>
      <c r="JY8" s="50">
        <f>+FCA_Capacity_Credits!JY22/1000</f>
        <v>0</v>
      </c>
      <c r="JZ8" s="50">
        <f>+FCA_Capacity_Credits!JZ22/1000</f>
        <v>0</v>
      </c>
      <c r="KA8" s="50">
        <f>+FCA_Capacity_Credits!KA22/1000</f>
        <v>0</v>
      </c>
      <c r="KB8" s="50">
        <f>+FCA_Capacity_Credits!KB22/1000</f>
        <v>0</v>
      </c>
      <c r="KC8" s="50">
        <f>+FCA_Capacity_Credits!KC22/1000</f>
        <v>0</v>
      </c>
      <c r="KD8" s="50">
        <f>+FCA_Capacity_Credits!KD22/1000</f>
        <v>0</v>
      </c>
      <c r="KE8" s="50">
        <f>+FCA_Capacity_Credits!KE22/1000</f>
        <v>0</v>
      </c>
      <c r="KF8" s="50">
        <f>+FCA_Capacity_Credits!KF22/1000</f>
        <v>0</v>
      </c>
      <c r="KG8" s="50">
        <f>+FCA_Capacity_Credits!KG22/1000</f>
        <v>0</v>
      </c>
      <c r="KH8" s="50">
        <f>+FCA_Capacity_Credits!KH22/1000</f>
        <v>0</v>
      </c>
      <c r="KI8" s="50">
        <f>+FCA_Capacity_Credits!KI22/1000</f>
        <v>0</v>
      </c>
      <c r="KJ8" s="50">
        <f>+FCA_Capacity_Credits!KJ22/1000</f>
        <v>0</v>
      </c>
      <c r="KK8" s="50">
        <f>+FCA_Capacity_Credits!KK22/1000</f>
        <v>0</v>
      </c>
      <c r="KL8" s="50">
        <f>+FCA_Capacity_Credits!KL22/1000</f>
        <v>0</v>
      </c>
      <c r="KM8" s="50">
        <f>+FCA_Capacity_Credits!KM22/1000</f>
        <v>0</v>
      </c>
      <c r="KN8" s="50">
        <f>+FCA_Capacity_Credits!KN22/1000</f>
        <v>0</v>
      </c>
      <c r="KO8" s="50">
        <f>+FCA_Capacity_Credits!KO22/1000</f>
        <v>0</v>
      </c>
      <c r="KP8" s="50">
        <f>+FCA_Capacity_Credits!KP22/1000</f>
        <v>0</v>
      </c>
      <c r="KQ8" s="50">
        <f>+FCA_Capacity_Credits!KQ22/1000</f>
        <v>0</v>
      </c>
      <c r="KR8" s="50">
        <f>+FCA_Capacity_Credits!KR22/1000</f>
        <v>0</v>
      </c>
      <c r="KS8" s="50">
        <f>+FCA_Capacity_Credits!KS22/1000</f>
        <v>0</v>
      </c>
      <c r="KT8" s="50">
        <f>+FCA_Capacity_Credits!KT22/1000</f>
        <v>0</v>
      </c>
      <c r="KU8" s="50">
        <f>+FCA_Capacity_Credits!KU22/1000</f>
        <v>0</v>
      </c>
      <c r="KV8" s="50">
        <f>+FCA_Capacity_Credits!KV22/1000</f>
        <v>0</v>
      </c>
      <c r="KW8" s="50">
        <f>+FCA_Capacity_Credits!KW22/1000</f>
        <v>0</v>
      </c>
      <c r="KX8" s="50">
        <f>+FCA_Capacity_Credits!KX22/1000</f>
        <v>0</v>
      </c>
      <c r="KY8" s="50">
        <f>+FCA_Capacity_Credits!KY22/1000</f>
        <v>0</v>
      </c>
      <c r="KZ8" s="50">
        <f>+FCA_Capacity_Credits!KZ22/1000</f>
        <v>0</v>
      </c>
      <c r="LA8" s="50">
        <f>+FCA_Capacity_Credits!LA22/1000</f>
        <v>0</v>
      </c>
      <c r="LB8" s="50">
        <f>+FCA_Capacity_Credits!LB22/1000</f>
        <v>0</v>
      </c>
      <c r="LC8" s="50">
        <f>+FCA_Capacity_Credits!LC22/1000</f>
        <v>0</v>
      </c>
      <c r="LD8" s="50">
        <f>+FCA_Capacity_Credits!LD22/1000</f>
        <v>0</v>
      </c>
      <c r="LE8" s="50">
        <f>+FCA_Capacity_Credits!LE22/1000</f>
        <v>0</v>
      </c>
      <c r="LF8" s="50">
        <f>+FCA_Capacity_Credits!LF22/1000</f>
        <v>0</v>
      </c>
      <c r="LG8" s="50">
        <f>+FCA_Capacity_Credits!LG22/1000</f>
        <v>0</v>
      </c>
      <c r="LH8" s="50">
        <f>+FCA_Capacity_Credits!LH22/1000</f>
        <v>0</v>
      </c>
      <c r="LI8" s="50">
        <f>+FCA_Capacity_Credits!LI22/1000</f>
        <v>0</v>
      </c>
      <c r="LJ8" s="50">
        <f>+FCA_Capacity_Credits!LJ22/1000</f>
        <v>0</v>
      </c>
      <c r="LK8" s="50">
        <f>+FCA_Capacity_Credits!LK22/1000</f>
        <v>0</v>
      </c>
      <c r="LL8" s="50">
        <f>+FCA_Capacity_Credits!LL22/1000</f>
        <v>0</v>
      </c>
      <c r="LM8" s="50">
        <f>+FCA_Capacity_Credits!LM22/1000</f>
        <v>0</v>
      </c>
      <c r="LN8" s="50">
        <f>+FCA_Capacity_Credits!LN22/1000</f>
        <v>0</v>
      </c>
      <c r="LO8" s="50">
        <f>+FCA_Capacity_Credits!LO22/1000</f>
        <v>0</v>
      </c>
      <c r="LP8" s="50">
        <f>+FCA_Capacity_Credits!LP22/1000</f>
        <v>0</v>
      </c>
      <c r="LQ8" s="50">
        <f>+FCA_Capacity_Credits!LQ22/1000</f>
        <v>0</v>
      </c>
      <c r="LR8" s="50">
        <f>+FCA_Capacity_Credits!LR22/1000</f>
        <v>0</v>
      </c>
      <c r="LS8" s="50">
        <f>+FCA_Capacity_Credits!LS22/1000</f>
        <v>0</v>
      </c>
      <c r="LT8" s="50">
        <f>+FCA_Capacity_Credits!LT22/1000</f>
        <v>0</v>
      </c>
      <c r="LU8" s="50">
        <f>+FCA_Capacity_Credits!LU22/1000</f>
        <v>0</v>
      </c>
      <c r="LV8" s="50">
        <f>+FCA_Capacity_Credits!LV22/1000</f>
        <v>0</v>
      </c>
      <c r="LW8" s="50">
        <f>+FCA_Capacity_Credits!LW22/1000</f>
        <v>0</v>
      </c>
      <c r="LX8" s="50">
        <f>+FCA_Capacity_Credits!LX22/1000</f>
        <v>0</v>
      </c>
      <c r="LY8" s="50">
        <f>+FCA_Capacity_Credits!LY22/1000</f>
        <v>0</v>
      </c>
      <c r="LZ8" s="50">
        <f>+FCA_Capacity_Credits!LZ22/1000</f>
        <v>0</v>
      </c>
      <c r="MA8" s="50">
        <f>+FCA_Capacity_Credits!MA22/1000</f>
        <v>0</v>
      </c>
      <c r="MB8" s="50">
        <f>+FCA_Capacity_Credits!MB22/1000</f>
        <v>0</v>
      </c>
      <c r="MC8" s="50">
        <f>+FCA_Capacity_Credits!MC22/1000</f>
        <v>0</v>
      </c>
      <c r="MD8" s="50">
        <f>+FCA_Capacity_Credits!MD22/1000</f>
        <v>0</v>
      </c>
      <c r="ME8" s="50">
        <f>+FCA_Capacity_Credits!ME22/1000</f>
        <v>0</v>
      </c>
      <c r="MF8" s="50">
        <f>+FCA_Capacity_Credits!MF22/1000</f>
        <v>0</v>
      </c>
      <c r="MG8" s="50">
        <f>+FCA_Capacity_Credits!MG22/1000</f>
        <v>0</v>
      </c>
      <c r="MH8" s="50">
        <f>+FCA_Capacity_Credits!MH22/1000</f>
        <v>0</v>
      </c>
      <c r="MI8" s="50">
        <f>+FCA_Capacity_Credits!MI22/1000</f>
        <v>0</v>
      </c>
      <c r="MJ8" s="50">
        <f>+FCA_Capacity_Credits!MJ22/1000</f>
        <v>0</v>
      </c>
      <c r="MK8" s="50">
        <f>+FCA_Capacity_Credits!MK22/1000</f>
        <v>0</v>
      </c>
      <c r="ML8" s="50">
        <f>+FCA_Capacity_Credits!ML22/1000</f>
        <v>0</v>
      </c>
      <c r="MM8" s="50">
        <f>+FCA_Capacity_Credits!MM22/1000</f>
        <v>0</v>
      </c>
      <c r="MN8" s="50">
        <f>+FCA_Capacity_Credits!MN22/1000</f>
        <v>0</v>
      </c>
      <c r="MO8" s="50">
        <f>+FCA_Capacity_Credits!MO22/1000</f>
        <v>0</v>
      </c>
      <c r="MP8" s="50">
        <f>+FCA_Capacity_Credits!MP22/1000</f>
        <v>0</v>
      </c>
      <c r="MQ8" s="50">
        <f>+FCA_Capacity_Credits!MQ22/1000</f>
        <v>0</v>
      </c>
      <c r="MR8" s="50">
        <f>+FCA_Capacity_Credits!MR22/1000</f>
        <v>0</v>
      </c>
      <c r="MS8" s="50">
        <f>+FCA_Capacity_Credits!MS22/1000</f>
        <v>0</v>
      </c>
      <c r="MT8" s="50">
        <f>+FCA_Capacity_Credits!MT22/1000</f>
        <v>0</v>
      </c>
      <c r="MU8" s="50">
        <f>+FCA_Capacity_Credits!MU22/1000</f>
        <v>0</v>
      </c>
      <c r="MV8" s="50">
        <f>+FCA_Capacity_Credits!MV22/1000</f>
        <v>0</v>
      </c>
      <c r="MW8" s="50">
        <f>+FCA_Capacity_Credits!MW22/1000</f>
        <v>0</v>
      </c>
      <c r="MX8" s="50">
        <f>+FCA_Capacity_Credits!MX22/1000</f>
        <v>0</v>
      </c>
      <c r="MY8" s="50">
        <f>+FCA_Capacity_Credits!MY22/1000</f>
        <v>0</v>
      </c>
      <c r="MZ8" s="50">
        <f>+FCA_Capacity_Credits!MZ22/1000</f>
        <v>0</v>
      </c>
      <c r="NA8" s="49"/>
      <c r="NB8" s="51" t="str">
        <f t="shared" si="141"/>
        <v>Fitchburg Landfill</v>
      </c>
      <c r="NC8" s="50">
        <f t="shared" si="144"/>
        <v>0</v>
      </c>
      <c r="ND8" s="50">
        <f t="shared" si="142"/>
        <v>0</v>
      </c>
      <c r="NE8" s="50">
        <f t="shared" si="142"/>
        <v>0</v>
      </c>
      <c r="NF8" s="50">
        <f t="shared" si="142"/>
        <v>0</v>
      </c>
      <c r="NG8" s="50">
        <f t="shared" si="142"/>
        <v>0</v>
      </c>
      <c r="NH8" s="50">
        <f t="shared" si="142"/>
        <v>0</v>
      </c>
      <c r="NI8" s="50">
        <f t="shared" si="142"/>
        <v>0</v>
      </c>
      <c r="NJ8" s="50">
        <f t="shared" si="142"/>
        <v>0</v>
      </c>
      <c r="NK8" s="50">
        <f t="shared" si="142"/>
        <v>0</v>
      </c>
      <c r="NL8" s="50">
        <f t="shared" si="142"/>
        <v>0</v>
      </c>
      <c r="NM8" s="50">
        <f t="shared" si="142"/>
        <v>0</v>
      </c>
      <c r="NN8" s="50">
        <f t="shared" si="142"/>
        <v>0</v>
      </c>
      <c r="NO8" s="50">
        <f t="shared" si="142"/>
        <v>0</v>
      </c>
      <c r="NP8" s="50">
        <f t="shared" si="142"/>
        <v>0</v>
      </c>
      <c r="NQ8" s="50">
        <f t="shared" si="142"/>
        <v>0</v>
      </c>
      <c r="NR8" s="50">
        <f t="shared" si="142"/>
        <v>0</v>
      </c>
      <c r="NS8" s="50">
        <f t="shared" si="142"/>
        <v>0</v>
      </c>
      <c r="NT8" s="50">
        <f t="shared" si="143"/>
        <v>0</v>
      </c>
      <c r="NU8" s="50">
        <f t="shared" si="143"/>
        <v>0</v>
      </c>
      <c r="NV8" s="50">
        <f t="shared" si="143"/>
        <v>0</v>
      </c>
      <c r="NW8" s="50">
        <f t="shared" si="143"/>
        <v>0</v>
      </c>
      <c r="NX8" s="50">
        <f t="shared" si="143"/>
        <v>0</v>
      </c>
      <c r="NY8" s="50">
        <f t="shared" si="143"/>
        <v>0</v>
      </c>
      <c r="NZ8" s="50">
        <f t="shared" si="143"/>
        <v>0</v>
      </c>
      <c r="OA8" s="50">
        <f t="shared" si="143"/>
        <v>0</v>
      </c>
      <c r="OB8" s="50">
        <f t="shared" si="143"/>
        <v>0</v>
      </c>
      <c r="OC8" s="50">
        <f t="shared" si="143"/>
        <v>0</v>
      </c>
      <c r="OD8" s="50">
        <f t="shared" si="143"/>
        <v>0</v>
      </c>
      <c r="OE8" s="50">
        <f t="shared" si="143"/>
        <v>0</v>
      </c>
      <c r="OF8" s="50">
        <f t="shared" si="143"/>
        <v>0</v>
      </c>
    </row>
    <row r="9" spans="2:396" x14ac:dyDescent="0.25">
      <c r="D9" s="17" t="str">
        <f>+FCA_Capacity_Credits!C43</f>
        <v>Kruger Hydro</v>
      </c>
      <c r="E9" s="50">
        <f>+FCA_Capacity_Credits!E45/1000</f>
        <v>0</v>
      </c>
      <c r="F9" s="50">
        <f>+FCA_Capacity_Credits!F45/1000</f>
        <v>0</v>
      </c>
      <c r="G9" s="50">
        <f>+FCA_Capacity_Credits!G45/1000</f>
        <v>0</v>
      </c>
      <c r="H9" s="50">
        <f>+FCA_Capacity_Credits!H45/1000</f>
        <v>0</v>
      </c>
      <c r="I9" s="50">
        <f>+FCA_Capacity_Credits!I45/1000</f>
        <v>0</v>
      </c>
      <c r="J9" s="50">
        <f>+FCA_Capacity_Credits!J45/1000</f>
        <v>0</v>
      </c>
      <c r="K9" s="50">
        <f>+FCA_Capacity_Credits!K45/1000</f>
        <v>0</v>
      </c>
      <c r="L9" s="50">
        <f>+FCA_Capacity_Credits!L45/1000</f>
        <v>0</v>
      </c>
      <c r="M9" s="50">
        <f>+FCA_Capacity_Credits!M45/1000</f>
        <v>0</v>
      </c>
      <c r="N9" s="50">
        <f>+FCA_Capacity_Credits!N45/1000</f>
        <v>0</v>
      </c>
      <c r="O9" s="50">
        <f>+FCA_Capacity_Credits!O45/1000</f>
        <v>0</v>
      </c>
      <c r="P9" s="50">
        <f>+FCA_Capacity_Credits!P45/1000</f>
        <v>0</v>
      </c>
      <c r="Q9" s="50">
        <f>+FCA_Capacity_Credits!Q45/1000</f>
        <v>0</v>
      </c>
      <c r="R9" s="50">
        <f>+FCA_Capacity_Credits!R45/1000</f>
        <v>0</v>
      </c>
      <c r="S9" s="50">
        <f>+FCA_Capacity_Credits!S45/1000</f>
        <v>0</v>
      </c>
      <c r="T9" s="50">
        <f>+FCA_Capacity_Credits!T45/1000</f>
        <v>0</v>
      </c>
      <c r="U9" s="50">
        <f>+FCA_Capacity_Credits!U45/1000</f>
        <v>0</v>
      </c>
      <c r="V9" s="50">
        <f>+FCA_Capacity_Credits!V45/1000</f>
        <v>0</v>
      </c>
      <c r="W9" s="50">
        <f>+FCA_Capacity_Credits!W45/1000</f>
        <v>0</v>
      </c>
      <c r="X9" s="50">
        <f>+FCA_Capacity_Credits!X45/1000</f>
        <v>0</v>
      </c>
      <c r="Y9" s="50">
        <f>+FCA_Capacity_Credits!Y45/1000</f>
        <v>0</v>
      </c>
      <c r="Z9" s="50">
        <f>+FCA_Capacity_Credits!Z45/1000</f>
        <v>0</v>
      </c>
      <c r="AA9" s="50">
        <f>+FCA_Capacity_Credits!AA45/1000</f>
        <v>0</v>
      </c>
      <c r="AB9" s="50">
        <f>+FCA_Capacity_Credits!AB45/1000</f>
        <v>0</v>
      </c>
      <c r="AC9" s="50">
        <f>+FCA_Capacity_Credits!AC45/1000</f>
        <v>0</v>
      </c>
      <c r="AD9" s="50">
        <f>+FCA_Capacity_Credits!AD45/1000</f>
        <v>0</v>
      </c>
      <c r="AE9" s="50">
        <f>+FCA_Capacity_Credits!AE45/1000</f>
        <v>0</v>
      </c>
      <c r="AF9" s="50">
        <f>+FCA_Capacity_Credits!AF45/1000</f>
        <v>0</v>
      </c>
      <c r="AG9" s="50">
        <f>+FCA_Capacity_Credits!AG45/1000</f>
        <v>0</v>
      </c>
      <c r="AH9" s="50">
        <f>+FCA_Capacity_Credits!AH45/1000</f>
        <v>0</v>
      </c>
      <c r="AI9" s="50">
        <f>+FCA_Capacity_Credits!AI45/1000</f>
        <v>0</v>
      </c>
      <c r="AJ9" s="50">
        <f>+FCA_Capacity_Credits!AJ45/1000</f>
        <v>0</v>
      </c>
      <c r="AK9" s="50">
        <f>+FCA_Capacity_Credits!AK45/1000</f>
        <v>0</v>
      </c>
      <c r="AL9" s="50">
        <f>+FCA_Capacity_Credits!AL45/1000</f>
        <v>0</v>
      </c>
      <c r="AM9" s="50">
        <f>+FCA_Capacity_Credits!AM45/1000</f>
        <v>0</v>
      </c>
      <c r="AN9" s="50">
        <f>+FCA_Capacity_Credits!AN45/1000</f>
        <v>0</v>
      </c>
      <c r="AO9" s="50">
        <f>+FCA_Capacity_Credits!AO45/1000</f>
        <v>0</v>
      </c>
      <c r="AP9" s="50">
        <f>+FCA_Capacity_Credits!AP45/1000</f>
        <v>0</v>
      </c>
      <c r="AQ9" s="50">
        <f>+FCA_Capacity_Credits!AQ45/1000</f>
        <v>0</v>
      </c>
      <c r="AR9" s="50">
        <f>+FCA_Capacity_Credits!AR45/1000</f>
        <v>0</v>
      </c>
      <c r="AS9" s="50">
        <f>+FCA_Capacity_Credits!AS45/1000</f>
        <v>0</v>
      </c>
      <c r="AT9" s="50">
        <f>+FCA_Capacity_Credits!AT45/1000</f>
        <v>0</v>
      </c>
      <c r="AU9" s="50">
        <f>+FCA_Capacity_Credits!AU45/1000</f>
        <v>0</v>
      </c>
      <c r="AV9" s="50">
        <f>+FCA_Capacity_Credits!AV45/1000</f>
        <v>0</v>
      </c>
      <c r="AW9" s="50">
        <f>+FCA_Capacity_Credits!AW45/1000</f>
        <v>0</v>
      </c>
      <c r="AX9" s="50">
        <f>+FCA_Capacity_Credits!AX45/1000</f>
        <v>0</v>
      </c>
      <c r="AY9" s="50">
        <f>+FCA_Capacity_Credits!AY45/1000</f>
        <v>0</v>
      </c>
      <c r="AZ9" s="50">
        <f>+FCA_Capacity_Credits!AZ45/1000</f>
        <v>0</v>
      </c>
      <c r="BA9" s="50">
        <f>+FCA_Capacity_Credits!BA45/1000</f>
        <v>0</v>
      </c>
      <c r="BB9" s="50">
        <f>+FCA_Capacity_Credits!BB45/1000</f>
        <v>0</v>
      </c>
      <c r="BC9" s="50">
        <f>+FCA_Capacity_Credits!BC45/1000</f>
        <v>0</v>
      </c>
      <c r="BD9" s="50">
        <f>+FCA_Capacity_Credits!BD45/1000</f>
        <v>0</v>
      </c>
      <c r="BE9" s="50">
        <f>+FCA_Capacity_Credits!BE45/1000</f>
        <v>0</v>
      </c>
      <c r="BF9" s="50">
        <f>+FCA_Capacity_Credits!BF45/1000</f>
        <v>0</v>
      </c>
      <c r="BG9" s="50">
        <f>+FCA_Capacity_Credits!BG45/1000</f>
        <v>0</v>
      </c>
      <c r="BH9" s="50">
        <f>+FCA_Capacity_Credits!BH45/1000</f>
        <v>0</v>
      </c>
      <c r="BI9" s="50">
        <f>+FCA_Capacity_Credits!BI45/1000</f>
        <v>0</v>
      </c>
      <c r="BJ9" s="50">
        <f>+FCA_Capacity_Credits!BJ45/1000</f>
        <v>0</v>
      </c>
      <c r="BK9" s="50">
        <f>+FCA_Capacity_Credits!BK45/1000</f>
        <v>0</v>
      </c>
      <c r="BL9" s="50">
        <f>+FCA_Capacity_Credits!BL45/1000</f>
        <v>0</v>
      </c>
      <c r="BM9" s="50">
        <f>+FCA_Capacity_Credits!BM45/1000</f>
        <v>0</v>
      </c>
      <c r="BN9" s="50">
        <f>+FCA_Capacity_Credits!BN45/1000</f>
        <v>0</v>
      </c>
      <c r="BO9" s="50">
        <f>+FCA_Capacity_Credits!BO45/1000</f>
        <v>0</v>
      </c>
      <c r="BP9" s="50">
        <f>+FCA_Capacity_Credits!BP45/1000</f>
        <v>0</v>
      </c>
      <c r="BQ9" s="50">
        <f>+FCA_Capacity_Credits!BQ45/1000</f>
        <v>0</v>
      </c>
      <c r="BR9" s="50">
        <f>+FCA_Capacity_Credits!BR45/1000</f>
        <v>0</v>
      </c>
      <c r="BS9" s="50">
        <f>+FCA_Capacity_Credits!BS45/1000</f>
        <v>0</v>
      </c>
      <c r="BT9" s="50">
        <f>+FCA_Capacity_Credits!BT45/1000</f>
        <v>0</v>
      </c>
      <c r="BU9" s="50">
        <f>+FCA_Capacity_Credits!BU45/1000</f>
        <v>0</v>
      </c>
      <c r="BV9" s="50">
        <f>+FCA_Capacity_Credits!BV45/1000</f>
        <v>0</v>
      </c>
      <c r="BW9" s="50">
        <f>+FCA_Capacity_Credits!BW45/1000</f>
        <v>0</v>
      </c>
      <c r="BX9" s="50">
        <f>+FCA_Capacity_Credits!BX45/1000</f>
        <v>0</v>
      </c>
      <c r="BY9" s="50">
        <f>+FCA_Capacity_Credits!BY45/1000</f>
        <v>0</v>
      </c>
      <c r="BZ9" s="50">
        <f>+FCA_Capacity_Credits!BZ45/1000</f>
        <v>0</v>
      </c>
      <c r="CA9" s="50">
        <f>+FCA_Capacity_Credits!CA45/1000</f>
        <v>0</v>
      </c>
      <c r="CB9" s="50">
        <f>+FCA_Capacity_Credits!CB45/1000</f>
        <v>0</v>
      </c>
      <c r="CC9" s="50">
        <f>+FCA_Capacity_Credits!CC45/1000</f>
        <v>0</v>
      </c>
      <c r="CD9" s="50">
        <f>+FCA_Capacity_Credits!CD45/1000</f>
        <v>0</v>
      </c>
      <c r="CE9" s="50">
        <f>+FCA_Capacity_Credits!CE45/1000</f>
        <v>0</v>
      </c>
      <c r="CF9" s="50">
        <f>+FCA_Capacity_Credits!CF45/1000</f>
        <v>0</v>
      </c>
      <c r="CG9" s="50">
        <f>+FCA_Capacity_Credits!CG45/1000</f>
        <v>0</v>
      </c>
      <c r="CH9" s="50">
        <f>+FCA_Capacity_Credits!CH45/1000</f>
        <v>0</v>
      </c>
      <c r="CI9" s="50">
        <f>+FCA_Capacity_Credits!CI45/1000</f>
        <v>0</v>
      </c>
      <c r="CJ9" s="50">
        <f>+FCA_Capacity_Credits!CJ45/1000</f>
        <v>0</v>
      </c>
      <c r="CK9" s="50">
        <f>+FCA_Capacity_Credits!CK45/1000</f>
        <v>0</v>
      </c>
      <c r="CL9" s="50">
        <f>+FCA_Capacity_Credits!CL45/1000</f>
        <v>0</v>
      </c>
      <c r="CM9" s="50">
        <f>+FCA_Capacity_Credits!CM45/1000</f>
        <v>0</v>
      </c>
      <c r="CN9" s="50">
        <f>+FCA_Capacity_Credits!CN45/1000</f>
        <v>0</v>
      </c>
      <c r="CO9" s="50">
        <f>+FCA_Capacity_Credits!CO45/1000</f>
        <v>0</v>
      </c>
      <c r="CP9" s="50">
        <f>+FCA_Capacity_Credits!CP45/1000</f>
        <v>0</v>
      </c>
      <c r="CQ9" s="50">
        <f>+FCA_Capacity_Credits!CQ45/1000</f>
        <v>0</v>
      </c>
      <c r="CR9" s="50">
        <f>+FCA_Capacity_Credits!CR45/1000</f>
        <v>0</v>
      </c>
      <c r="CS9" s="50">
        <f>+FCA_Capacity_Credits!CS45/1000</f>
        <v>0</v>
      </c>
      <c r="CT9" s="50">
        <f>+FCA_Capacity_Credits!CT45/1000</f>
        <v>0</v>
      </c>
      <c r="CU9" s="50">
        <f>+FCA_Capacity_Credits!CU45/1000</f>
        <v>0</v>
      </c>
      <c r="CV9" s="50">
        <f>+FCA_Capacity_Credits!CV45/1000</f>
        <v>0</v>
      </c>
      <c r="CW9" s="50">
        <f>+FCA_Capacity_Credits!CW45/1000</f>
        <v>0</v>
      </c>
      <c r="CX9" s="50">
        <f>+FCA_Capacity_Credits!CX45/1000</f>
        <v>0</v>
      </c>
      <c r="CY9" s="50">
        <f>+FCA_Capacity_Credits!CY45/1000</f>
        <v>0</v>
      </c>
      <c r="CZ9" s="50">
        <f>+FCA_Capacity_Credits!CZ45/1000</f>
        <v>0</v>
      </c>
      <c r="DA9" s="50">
        <f>+FCA_Capacity_Credits!DA45/1000</f>
        <v>0</v>
      </c>
      <c r="DB9" s="50">
        <f>+FCA_Capacity_Credits!DB45/1000</f>
        <v>0</v>
      </c>
      <c r="DC9" s="50">
        <f>+FCA_Capacity_Credits!DC45/1000</f>
        <v>0</v>
      </c>
      <c r="DD9" s="50">
        <f>+FCA_Capacity_Credits!DD45/1000</f>
        <v>0</v>
      </c>
      <c r="DE9" s="50">
        <f>+FCA_Capacity_Credits!DE45/1000</f>
        <v>0</v>
      </c>
      <c r="DF9" s="50">
        <f>+FCA_Capacity_Credits!DF45/1000</f>
        <v>0</v>
      </c>
      <c r="DG9" s="50">
        <f>+FCA_Capacity_Credits!DG45/1000</f>
        <v>0</v>
      </c>
      <c r="DH9" s="50">
        <f>+FCA_Capacity_Credits!DH45/1000</f>
        <v>0</v>
      </c>
      <c r="DI9" s="50">
        <f>+FCA_Capacity_Credits!DI45/1000</f>
        <v>0</v>
      </c>
      <c r="DJ9" s="50">
        <f>+FCA_Capacity_Credits!DJ45/1000</f>
        <v>0</v>
      </c>
      <c r="DK9" s="50">
        <f>+FCA_Capacity_Credits!DK45/1000</f>
        <v>0</v>
      </c>
      <c r="DL9" s="50">
        <f>+FCA_Capacity_Credits!DL45/1000</f>
        <v>0</v>
      </c>
      <c r="DM9" s="50">
        <f>+FCA_Capacity_Credits!DM45/1000</f>
        <v>0</v>
      </c>
      <c r="DN9" s="50">
        <f>+FCA_Capacity_Credits!DN45/1000</f>
        <v>0</v>
      </c>
      <c r="DO9" s="50">
        <f>+FCA_Capacity_Credits!DO45/1000</f>
        <v>0</v>
      </c>
      <c r="DP9" s="50">
        <f>+FCA_Capacity_Credits!DP45/1000</f>
        <v>0</v>
      </c>
      <c r="DQ9" s="50">
        <f>+FCA_Capacity_Credits!DQ45/1000</f>
        <v>0</v>
      </c>
      <c r="DR9" s="50">
        <f>+FCA_Capacity_Credits!DR45/1000</f>
        <v>0</v>
      </c>
      <c r="DS9" s="50">
        <f>+FCA_Capacity_Credits!DS45/1000</f>
        <v>0</v>
      </c>
      <c r="DT9" s="50">
        <f>+FCA_Capacity_Credits!DT45/1000</f>
        <v>0</v>
      </c>
      <c r="DU9" s="50">
        <f>+FCA_Capacity_Credits!DU45/1000</f>
        <v>0</v>
      </c>
      <c r="DV9" s="50">
        <f>+FCA_Capacity_Credits!DV45/1000</f>
        <v>0</v>
      </c>
      <c r="DW9" s="50">
        <f>+FCA_Capacity_Credits!DW45/1000</f>
        <v>0</v>
      </c>
      <c r="DX9" s="50">
        <f>+FCA_Capacity_Credits!DX45/1000</f>
        <v>0</v>
      </c>
      <c r="DY9" s="50">
        <f>+FCA_Capacity_Credits!DY45/1000</f>
        <v>0</v>
      </c>
      <c r="DZ9" s="50">
        <f>+FCA_Capacity_Credits!DZ45/1000</f>
        <v>0</v>
      </c>
      <c r="EA9" s="50">
        <f>+FCA_Capacity_Credits!EA45/1000</f>
        <v>0</v>
      </c>
      <c r="EB9" s="50">
        <f>+FCA_Capacity_Credits!EB45/1000</f>
        <v>0</v>
      </c>
      <c r="EC9" s="50">
        <f>+FCA_Capacity_Credits!EC45/1000</f>
        <v>0</v>
      </c>
      <c r="ED9" s="50">
        <f>+FCA_Capacity_Credits!ED45/1000</f>
        <v>0</v>
      </c>
      <c r="EE9" s="50">
        <f>+FCA_Capacity_Credits!EE45/1000</f>
        <v>0</v>
      </c>
      <c r="EF9" s="50">
        <f>+FCA_Capacity_Credits!EF45/1000</f>
        <v>0</v>
      </c>
      <c r="EG9" s="50">
        <f>+FCA_Capacity_Credits!EG45/1000</f>
        <v>0</v>
      </c>
      <c r="EH9" s="50">
        <f>+FCA_Capacity_Credits!EH45/1000</f>
        <v>0</v>
      </c>
      <c r="EI9" s="50">
        <f>+FCA_Capacity_Credits!EI45/1000</f>
        <v>0</v>
      </c>
      <c r="EJ9" s="50">
        <f>+FCA_Capacity_Credits!EJ45/1000</f>
        <v>0</v>
      </c>
      <c r="EK9" s="50">
        <f>+FCA_Capacity_Credits!EK45/1000</f>
        <v>0</v>
      </c>
      <c r="EL9" s="50">
        <f>+FCA_Capacity_Credits!EL45/1000</f>
        <v>0</v>
      </c>
      <c r="EM9" s="50">
        <f>+FCA_Capacity_Credits!EM45/1000</f>
        <v>0</v>
      </c>
      <c r="EN9" s="50">
        <f>+FCA_Capacity_Credits!EN45/1000</f>
        <v>0</v>
      </c>
      <c r="EO9" s="50">
        <f>+FCA_Capacity_Credits!EO45/1000</f>
        <v>0</v>
      </c>
      <c r="EP9" s="50">
        <f>+FCA_Capacity_Credits!EP45/1000</f>
        <v>0</v>
      </c>
      <c r="EQ9" s="50">
        <f>+FCA_Capacity_Credits!EQ45/1000</f>
        <v>0</v>
      </c>
      <c r="ER9" s="50">
        <f>+FCA_Capacity_Credits!ER45/1000</f>
        <v>0</v>
      </c>
      <c r="ES9" s="50">
        <f>+FCA_Capacity_Credits!ES45/1000</f>
        <v>0</v>
      </c>
      <c r="ET9" s="50">
        <f>+FCA_Capacity_Credits!ET45/1000</f>
        <v>0</v>
      </c>
      <c r="EU9" s="50">
        <f>+FCA_Capacity_Credits!EU45/1000</f>
        <v>0</v>
      </c>
      <c r="EV9" s="50">
        <f>+FCA_Capacity_Credits!EV45/1000</f>
        <v>0</v>
      </c>
      <c r="EW9" s="50">
        <f>+FCA_Capacity_Credits!EW45/1000</f>
        <v>0</v>
      </c>
      <c r="EX9" s="50">
        <f>+FCA_Capacity_Credits!EX45/1000</f>
        <v>0</v>
      </c>
      <c r="EY9" s="50">
        <f>+FCA_Capacity_Credits!EY45/1000</f>
        <v>0</v>
      </c>
      <c r="EZ9" s="50">
        <f>+FCA_Capacity_Credits!EZ45/1000</f>
        <v>0</v>
      </c>
      <c r="FA9" s="50">
        <f>+FCA_Capacity_Credits!FA45/1000</f>
        <v>0</v>
      </c>
      <c r="FB9" s="50">
        <f>+FCA_Capacity_Credits!FB45/1000</f>
        <v>0</v>
      </c>
      <c r="FC9" s="50">
        <f>+FCA_Capacity_Credits!FC45/1000</f>
        <v>0</v>
      </c>
      <c r="FD9" s="50">
        <f>+FCA_Capacity_Credits!FD45/1000</f>
        <v>0</v>
      </c>
      <c r="FE9" s="50">
        <f>+FCA_Capacity_Credits!FE45/1000</f>
        <v>0</v>
      </c>
      <c r="FF9" s="50">
        <f>+FCA_Capacity_Credits!FF45/1000</f>
        <v>0</v>
      </c>
      <c r="FG9" s="50">
        <f>+FCA_Capacity_Credits!FG45/1000</f>
        <v>0</v>
      </c>
      <c r="FH9" s="50">
        <f>+FCA_Capacity_Credits!FH45/1000</f>
        <v>0</v>
      </c>
      <c r="FI9" s="50">
        <f>+FCA_Capacity_Credits!FI45/1000</f>
        <v>0</v>
      </c>
      <c r="FJ9" s="50">
        <f>+FCA_Capacity_Credits!FJ45/1000</f>
        <v>0</v>
      </c>
      <c r="FK9" s="50">
        <f>+FCA_Capacity_Credits!FK45/1000</f>
        <v>0</v>
      </c>
      <c r="FL9" s="50">
        <f>+FCA_Capacity_Credits!FL45/1000</f>
        <v>0</v>
      </c>
      <c r="FM9" s="50">
        <f>+FCA_Capacity_Credits!FM45/1000</f>
        <v>0</v>
      </c>
      <c r="FN9" s="50">
        <f>+FCA_Capacity_Credits!FN45/1000</f>
        <v>0</v>
      </c>
      <c r="FO9" s="50">
        <f>+FCA_Capacity_Credits!FO45/1000</f>
        <v>0</v>
      </c>
      <c r="FP9" s="50">
        <f>+FCA_Capacity_Credits!FP45/1000</f>
        <v>0</v>
      </c>
      <c r="FQ9" s="50">
        <f>+FCA_Capacity_Credits!FQ45/1000</f>
        <v>0</v>
      </c>
      <c r="FR9" s="50">
        <f>+FCA_Capacity_Credits!FR45/1000</f>
        <v>0</v>
      </c>
      <c r="FS9" s="50">
        <f>+FCA_Capacity_Credits!FS45/1000</f>
        <v>0</v>
      </c>
      <c r="FT9" s="50">
        <f>+FCA_Capacity_Credits!FT45/1000</f>
        <v>0</v>
      </c>
      <c r="FU9" s="50">
        <f>+FCA_Capacity_Credits!FU45/1000</f>
        <v>0</v>
      </c>
      <c r="FV9" s="50">
        <f>+FCA_Capacity_Credits!FV45/1000</f>
        <v>0</v>
      </c>
      <c r="FW9" s="50">
        <f>+FCA_Capacity_Credits!FW45/1000</f>
        <v>0</v>
      </c>
      <c r="FX9" s="50">
        <f>+FCA_Capacity_Credits!FX45/1000</f>
        <v>0</v>
      </c>
      <c r="FY9" s="50">
        <f>+FCA_Capacity_Credits!FY45/1000</f>
        <v>0</v>
      </c>
      <c r="FZ9" s="50">
        <f>+FCA_Capacity_Credits!FZ45/1000</f>
        <v>0</v>
      </c>
      <c r="GA9" s="50">
        <f>+FCA_Capacity_Credits!GA45/1000</f>
        <v>0</v>
      </c>
      <c r="GB9" s="50">
        <f>+FCA_Capacity_Credits!GB45/1000</f>
        <v>0</v>
      </c>
      <c r="GC9" s="50">
        <f>+FCA_Capacity_Credits!GC45/1000</f>
        <v>0</v>
      </c>
      <c r="GD9" s="50">
        <f>+FCA_Capacity_Credits!GD45/1000</f>
        <v>0</v>
      </c>
      <c r="GE9" s="50">
        <f>+FCA_Capacity_Credits!GE45/1000</f>
        <v>0</v>
      </c>
      <c r="GF9" s="50">
        <f>+FCA_Capacity_Credits!GF45/1000</f>
        <v>0</v>
      </c>
      <c r="GG9" s="50">
        <f>+FCA_Capacity_Credits!GG45/1000</f>
        <v>0</v>
      </c>
      <c r="GH9" s="50">
        <f>+FCA_Capacity_Credits!GH45/1000</f>
        <v>0</v>
      </c>
      <c r="GI9" s="50">
        <f>+FCA_Capacity_Credits!GI45/1000</f>
        <v>0</v>
      </c>
      <c r="GJ9" s="50">
        <f>+FCA_Capacity_Credits!GJ45/1000</f>
        <v>0</v>
      </c>
      <c r="GK9" s="50">
        <f>+FCA_Capacity_Credits!GK45/1000</f>
        <v>0</v>
      </c>
      <c r="GL9" s="50">
        <f>+FCA_Capacity_Credits!GL45/1000</f>
        <v>0</v>
      </c>
      <c r="GM9" s="50">
        <f>+FCA_Capacity_Credits!GM45/1000</f>
        <v>0</v>
      </c>
      <c r="GN9" s="50">
        <f>+FCA_Capacity_Credits!GN45/1000</f>
        <v>0</v>
      </c>
      <c r="GO9" s="50">
        <f>+FCA_Capacity_Credits!GO45/1000</f>
        <v>0</v>
      </c>
      <c r="GP9" s="50">
        <f>+FCA_Capacity_Credits!GP45/1000</f>
        <v>0</v>
      </c>
      <c r="GQ9" s="50">
        <f>+FCA_Capacity_Credits!GQ45/1000</f>
        <v>0</v>
      </c>
      <c r="GR9" s="50">
        <f>+FCA_Capacity_Credits!GR45/1000</f>
        <v>0</v>
      </c>
      <c r="GS9" s="50">
        <f>+FCA_Capacity_Credits!GS45/1000</f>
        <v>0</v>
      </c>
      <c r="GT9" s="50">
        <f>+FCA_Capacity_Credits!GT45/1000</f>
        <v>0</v>
      </c>
      <c r="GU9" s="50">
        <f>+FCA_Capacity_Credits!GU45/1000</f>
        <v>0</v>
      </c>
      <c r="GV9" s="50">
        <f>+FCA_Capacity_Credits!GV45/1000</f>
        <v>0</v>
      </c>
      <c r="GW9" s="50">
        <f>+FCA_Capacity_Credits!GW45/1000</f>
        <v>0</v>
      </c>
      <c r="GX9" s="50">
        <f>+FCA_Capacity_Credits!GX45/1000</f>
        <v>0</v>
      </c>
      <c r="GY9" s="50">
        <f>+FCA_Capacity_Credits!GY45/1000</f>
        <v>0</v>
      </c>
      <c r="GZ9" s="50">
        <f>+FCA_Capacity_Credits!GZ45/1000</f>
        <v>0</v>
      </c>
      <c r="HA9" s="50">
        <f>+FCA_Capacity_Credits!HA45/1000</f>
        <v>0</v>
      </c>
      <c r="HB9" s="50">
        <f>+FCA_Capacity_Credits!HB45/1000</f>
        <v>0</v>
      </c>
      <c r="HC9" s="50">
        <f>+FCA_Capacity_Credits!HC45/1000</f>
        <v>0</v>
      </c>
      <c r="HD9" s="50">
        <f>+FCA_Capacity_Credits!HD45/1000</f>
        <v>0</v>
      </c>
      <c r="HE9" s="50">
        <f>+FCA_Capacity_Credits!HE45/1000</f>
        <v>0</v>
      </c>
      <c r="HF9" s="50">
        <f>+FCA_Capacity_Credits!HF45/1000</f>
        <v>0</v>
      </c>
      <c r="HG9" s="50">
        <f>+FCA_Capacity_Credits!HG45/1000</f>
        <v>0</v>
      </c>
      <c r="HH9" s="50">
        <f>+FCA_Capacity_Credits!HH45/1000</f>
        <v>0</v>
      </c>
      <c r="HI9" s="50">
        <f>+FCA_Capacity_Credits!HI45/1000</f>
        <v>0</v>
      </c>
      <c r="HJ9" s="50">
        <f>+FCA_Capacity_Credits!HJ45/1000</f>
        <v>0</v>
      </c>
      <c r="HK9" s="50">
        <f>+FCA_Capacity_Credits!HK45/1000</f>
        <v>0</v>
      </c>
      <c r="HL9" s="50">
        <f>+FCA_Capacity_Credits!HL45/1000</f>
        <v>0</v>
      </c>
      <c r="HM9" s="50">
        <f>+FCA_Capacity_Credits!HM45/1000</f>
        <v>0</v>
      </c>
      <c r="HN9" s="50">
        <f>+FCA_Capacity_Credits!HN45/1000</f>
        <v>0</v>
      </c>
      <c r="HO9" s="50">
        <f>+FCA_Capacity_Credits!HO45/1000</f>
        <v>0</v>
      </c>
      <c r="HP9" s="50">
        <f>+FCA_Capacity_Credits!HP45/1000</f>
        <v>0</v>
      </c>
      <c r="HQ9" s="50">
        <f>+FCA_Capacity_Credits!HQ45/1000</f>
        <v>0</v>
      </c>
      <c r="HR9" s="50">
        <f>+FCA_Capacity_Credits!HR45/1000</f>
        <v>0</v>
      </c>
      <c r="HS9" s="50">
        <f>+FCA_Capacity_Credits!HS45/1000</f>
        <v>0</v>
      </c>
      <c r="HT9" s="50">
        <f>+FCA_Capacity_Credits!HT45/1000</f>
        <v>0</v>
      </c>
      <c r="HU9" s="50">
        <f>+FCA_Capacity_Credits!HU45/1000</f>
        <v>0</v>
      </c>
      <c r="HV9" s="50">
        <f>+FCA_Capacity_Credits!HV45/1000</f>
        <v>0</v>
      </c>
      <c r="HW9" s="50">
        <f>+FCA_Capacity_Credits!HW45/1000</f>
        <v>0</v>
      </c>
      <c r="HX9" s="50">
        <f>+FCA_Capacity_Credits!HX45/1000</f>
        <v>0</v>
      </c>
      <c r="HY9" s="50">
        <f>+FCA_Capacity_Credits!HY45/1000</f>
        <v>0</v>
      </c>
      <c r="HZ9" s="50">
        <f>+FCA_Capacity_Credits!HZ45/1000</f>
        <v>0</v>
      </c>
      <c r="IA9" s="50">
        <f>+FCA_Capacity_Credits!IA45/1000</f>
        <v>0</v>
      </c>
      <c r="IB9" s="50">
        <f>+FCA_Capacity_Credits!IB45/1000</f>
        <v>0</v>
      </c>
      <c r="IC9" s="50">
        <f>+FCA_Capacity_Credits!IC45/1000</f>
        <v>0</v>
      </c>
      <c r="ID9" s="50">
        <f>+FCA_Capacity_Credits!ID45/1000</f>
        <v>0</v>
      </c>
      <c r="IE9" s="50">
        <f>+FCA_Capacity_Credits!IE45/1000</f>
        <v>0</v>
      </c>
      <c r="IF9" s="50">
        <f>+FCA_Capacity_Credits!IF45/1000</f>
        <v>0</v>
      </c>
      <c r="IG9" s="50">
        <f>+FCA_Capacity_Credits!IG45/1000</f>
        <v>0</v>
      </c>
      <c r="IH9" s="50">
        <f>+FCA_Capacity_Credits!IH45/1000</f>
        <v>0</v>
      </c>
      <c r="II9" s="50">
        <f>+FCA_Capacity_Credits!II45/1000</f>
        <v>0</v>
      </c>
      <c r="IJ9" s="50">
        <f>+FCA_Capacity_Credits!IJ45/1000</f>
        <v>0</v>
      </c>
      <c r="IK9" s="50">
        <f>+FCA_Capacity_Credits!IK45/1000</f>
        <v>0</v>
      </c>
      <c r="IL9" s="50">
        <f>+FCA_Capacity_Credits!IL45/1000</f>
        <v>0</v>
      </c>
      <c r="IM9" s="50">
        <f>+FCA_Capacity_Credits!IM45/1000</f>
        <v>0</v>
      </c>
      <c r="IN9" s="50">
        <f>+FCA_Capacity_Credits!IN45/1000</f>
        <v>0</v>
      </c>
      <c r="IO9" s="50">
        <f>+FCA_Capacity_Credits!IO45/1000</f>
        <v>0</v>
      </c>
      <c r="IP9" s="50">
        <f>+FCA_Capacity_Credits!IP45/1000</f>
        <v>0</v>
      </c>
      <c r="IQ9" s="50">
        <f>+FCA_Capacity_Credits!IQ45/1000</f>
        <v>0</v>
      </c>
      <c r="IR9" s="50">
        <f>+FCA_Capacity_Credits!IR45/1000</f>
        <v>0</v>
      </c>
      <c r="IS9" s="50">
        <f>+FCA_Capacity_Credits!IS45/1000</f>
        <v>0</v>
      </c>
      <c r="IT9" s="50">
        <f>+FCA_Capacity_Credits!IT45/1000</f>
        <v>0</v>
      </c>
      <c r="IU9" s="50">
        <f>+FCA_Capacity_Credits!IU45/1000</f>
        <v>0</v>
      </c>
      <c r="IV9" s="50">
        <f>+FCA_Capacity_Credits!IV45/1000</f>
        <v>0</v>
      </c>
      <c r="IW9" s="50">
        <f>+FCA_Capacity_Credits!IW45/1000</f>
        <v>0</v>
      </c>
      <c r="IX9" s="50">
        <f>+FCA_Capacity_Credits!IX45/1000</f>
        <v>0</v>
      </c>
      <c r="IY9" s="50">
        <f>+FCA_Capacity_Credits!IY45/1000</f>
        <v>0</v>
      </c>
      <c r="IZ9" s="50">
        <f>+FCA_Capacity_Credits!IZ45/1000</f>
        <v>0</v>
      </c>
      <c r="JA9" s="50">
        <f>+FCA_Capacity_Credits!JA45/1000</f>
        <v>0</v>
      </c>
      <c r="JB9" s="50">
        <f>+FCA_Capacity_Credits!JB45/1000</f>
        <v>0</v>
      </c>
      <c r="JC9" s="50">
        <f>+FCA_Capacity_Credits!JC45/1000</f>
        <v>0</v>
      </c>
      <c r="JD9" s="50">
        <f>+FCA_Capacity_Credits!JD45/1000</f>
        <v>0</v>
      </c>
      <c r="JE9" s="50">
        <f>+FCA_Capacity_Credits!JE45/1000</f>
        <v>0</v>
      </c>
      <c r="JF9" s="50">
        <f>+FCA_Capacity_Credits!JF45/1000</f>
        <v>0</v>
      </c>
      <c r="JG9" s="50">
        <f>+FCA_Capacity_Credits!JG45/1000</f>
        <v>0</v>
      </c>
      <c r="JH9" s="50">
        <f>+FCA_Capacity_Credits!JH45/1000</f>
        <v>0</v>
      </c>
      <c r="JI9" s="50">
        <f>+FCA_Capacity_Credits!JI45/1000</f>
        <v>0</v>
      </c>
      <c r="JJ9" s="50">
        <f>+FCA_Capacity_Credits!JJ45/1000</f>
        <v>0</v>
      </c>
      <c r="JK9" s="50">
        <f>+FCA_Capacity_Credits!JK45/1000</f>
        <v>0</v>
      </c>
      <c r="JL9" s="50">
        <f>+FCA_Capacity_Credits!JL45/1000</f>
        <v>0</v>
      </c>
      <c r="JM9" s="50">
        <f>+FCA_Capacity_Credits!JM45/1000</f>
        <v>0</v>
      </c>
      <c r="JN9" s="50">
        <f>+FCA_Capacity_Credits!JN45/1000</f>
        <v>0</v>
      </c>
      <c r="JO9" s="50">
        <f>+FCA_Capacity_Credits!JO45/1000</f>
        <v>0</v>
      </c>
      <c r="JP9" s="50">
        <f>+FCA_Capacity_Credits!JP45/1000</f>
        <v>0</v>
      </c>
      <c r="JQ9" s="50">
        <f>+FCA_Capacity_Credits!JQ45/1000</f>
        <v>0</v>
      </c>
      <c r="JR9" s="50">
        <f>+FCA_Capacity_Credits!JR45/1000</f>
        <v>0</v>
      </c>
      <c r="JS9" s="50">
        <f>+FCA_Capacity_Credits!JS45/1000</f>
        <v>0</v>
      </c>
      <c r="JT9" s="50">
        <f>+FCA_Capacity_Credits!JT45/1000</f>
        <v>0</v>
      </c>
      <c r="JU9" s="50">
        <f>+FCA_Capacity_Credits!JU45/1000</f>
        <v>0</v>
      </c>
      <c r="JV9" s="50">
        <f>+FCA_Capacity_Credits!JV45/1000</f>
        <v>0</v>
      </c>
      <c r="JW9" s="50">
        <f>+FCA_Capacity_Credits!JW45/1000</f>
        <v>0</v>
      </c>
      <c r="JX9" s="50">
        <f>+FCA_Capacity_Credits!JX45/1000</f>
        <v>0</v>
      </c>
      <c r="JY9" s="50">
        <f>+FCA_Capacity_Credits!JY45/1000</f>
        <v>0</v>
      </c>
      <c r="JZ9" s="50">
        <f>+FCA_Capacity_Credits!JZ45/1000</f>
        <v>0</v>
      </c>
      <c r="KA9" s="50">
        <f>+FCA_Capacity_Credits!KA45/1000</f>
        <v>0</v>
      </c>
      <c r="KB9" s="50">
        <f>+FCA_Capacity_Credits!KB45/1000</f>
        <v>0</v>
      </c>
      <c r="KC9" s="50">
        <f>+FCA_Capacity_Credits!KC45/1000</f>
        <v>0</v>
      </c>
      <c r="KD9" s="50">
        <f>+FCA_Capacity_Credits!KD45/1000</f>
        <v>0</v>
      </c>
      <c r="KE9" s="50">
        <f>+FCA_Capacity_Credits!KE45/1000</f>
        <v>0</v>
      </c>
      <c r="KF9" s="50">
        <f>+FCA_Capacity_Credits!KF45/1000</f>
        <v>0</v>
      </c>
      <c r="KG9" s="50">
        <f>+FCA_Capacity_Credits!KG45/1000</f>
        <v>0</v>
      </c>
      <c r="KH9" s="50">
        <f>+FCA_Capacity_Credits!KH45/1000</f>
        <v>0</v>
      </c>
      <c r="KI9" s="50">
        <f>+FCA_Capacity_Credits!KI45/1000</f>
        <v>0</v>
      </c>
      <c r="KJ9" s="50">
        <f>+FCA_Capacity_Credits!KJ45/1000</f>
        <v>0</v>
      </c>
      <c r="KK9" s="50">
        <f>+FCA_Capacity_Credits!KK45/1000</f>
        <v>0</v>
      </c>
      <c r="KL9" s="50">
        <f>+FCA_Capacity_Credits!KL45/1000</f>
        <v>0</v>
      </c>
      <c r="KM9" s="50">
        <f>+FCA_Capacity_Credits!KM45/1000</f>
        <v>0</v>
      </c>
      <c r="KN9" s="50">
        <f>+FCA_Capacity_Credits!KN45/1000</f>
        <v>0</v>
      </c>
      <c r="KO9" s="50">
        <f>+FCA_Capacity_Credits!KO45/1000</f>
        <v>0</v>
      </c>
      <c r="KP9" s="50">
        <f>+FCA_Capacity_Credits!KP45/1000</f>
        <v>0</v>
      </c>
      <c r="KQ9" s="50">
        <f>+FCA_Capacity_Credits!KQ45/1000</f>
        <v>0</v>
      </c>
      <c r="KR9" s="50">
        <f>+FCA_Capacity_Credits!KR45/1000</f>
        <v>0</v>
      </c>
      <c r="KS9" s="50">
        <f>+FCA_Capacity_Credits!KS45/1000</f>
        <v>0</v>
      </c>
      <c r="KT9" s="50">
        <f>+FCA_Capacity_Credits!KT45/1000</f>
        <v>0</v>
      </c>
      <c r="KU9" s="50">
        <f>+FCA_Capacity_Credits!KU45/1000</f>
        <v>0</v>
      </c>
      <c r="KV9" s="50">
        <f>+FCA_Capacity_Credits!KV45/1000</f>
        <v>0</v>
      </c>
      <c r="KW9" s="50">
        <f>+FCA_Capacity_Credits!KW45/1000</f>
        <v>0</v>
      </c>
      <c r="KX9" s="50">
        <f>+FCA_Capacity_Credits!KX45/1000</f>
        <v>0</v>
      </c>
      <c r="KY9" s="50">
        <f>+FCA_Capacity_Credits!KY45/1000</f>
        <v>0</v>
      </c>
      <c r="KZ9" s="50">
        <f>+FCA_Capacity_Credits!KZ45/1000</f>
        <v>0</v>
      </c>
      <c r="LA9" s="50">
        <f>+FCA_Capacity_Credits!LA45/1000</f>
        <v>0</v>
      </c>
      <c r="LB9" s="50">
        <f>+FCA_Capacity_Credits!LB45/1000</f>
        <v>0</v>
      </c>
      <c r="LC9" s="50">
        <f>+FCA_Capacity_Credits!LC45/1000</f>
        <v>0</v>
      </c>
      <c r="LD9" s="50">
        <f>+FCA_Capacity_Credits!LD45/1000</f>
        <v>0</v>
      </c>
      <c r="LE9" s="50">
        <f>+FCA_Capacity_Credits!LE45/1000</f>
        <v>0</v>
      </c>
      <c r="LF9" s="50">
        <f>+FCA_Capacity_Credits!LF45/1000</f>
        <v>0</v>
      </c>
      <c r="LG9" s="50">
        <f>+FCA_Capacity_Credits!LG45/1000</f>
        <v>0</v>
      </c>
      <c r="LH9" s="50">
        <f>+FCA_Capacity_Credits!LH45/1000</f>
        <v>0</v>
      </c>
      <c r="LI9" s="50">
        <f>+FCA_Capacity_Credits!LI45/1000</f>
        <v>0</v>
      </c>
      <c r="LJ9" s="50">
        <f>+FCA_Capacity_Credits!LJ45/1000</f>
        <v>0</v>
      </c>
      <c r="LK9" s="50">
        <f>+FCA_Capacity_Credits!LK45/1000</f>
        <v>0</v>
      </c>
      <c r="LL9" s="50">
        <f>+FCA_Capacity_Credits!LL45/1000</f>
        <v>0</v>
      </c>
      <c r="LM9" s="50">
        <f>+FCA_Capacity_Credits!LM45/1000</f>
        <v>0</v>
      </c>
      <c r="LN9" s="50">
        <f>+FCA_Capacity_Credits!LN45/1000</f>
        <v>0</v>
      </c>
      <c r="LO9" s="50">
        <f>+FCA_Capacity_Credits!LO45/1000</f>
        <v>0</v>
      </c>
      <c r="LP9" s="50">
        <f>+FCA_Capacity_Credits!LP45/1000</f>
        <v>0</v>
      </c>
      <c r="LQ9" s="50">
        <f>+FCA_Capacity_Credits!LQ45/1000</f>
        <v>0</v>
      </c>
      <c r="LR9" s="50">
        <f>+FCA_Capacity_Credits!LR45/1000</f>
        <v>0</v>
      </c>
      <c r="LS9" s="50">
        <f>+FCA_Capacity_Credits!LS45/1000</f>
        <v>0</v>
      </c>
      <c r="LT9" s="50">
        <f>+FCA_Capacity_Credits!LT45/1000</f>
        <v>0</v>
      </c>
      <c r="LU9" s="50">
        <f>+FCA_Capacity_Credits!LU45/1000</f>
        <v>0</v>
      </c>
      <c r="LV9" s="50">
        <f>+FCA_Capacity_Credits!LV45/1000</f>
        <v>0</v>
      </c>
      <c r="LW9" s="50">
        <f>+FCA_Capacity_Credits!LW45/1000</f>
        <v>0</v>
      </c>
      <c r="LX9" s="50">
        <f>+FCA_Capacity_Credits!LX45/1000</f>
        <v>0</v>
      </c>
      <c r="LY9" s="50">
        <f>+FCA_Capacity_Credits!LY45/1000</f>
        <v>0</v>
      </c>
      <c r="LZ9" s="50">
        <f>+FCA_Capacity_Credits!LZ45/1000</f>
        <v>0</v>
      </c>
      <c r="MA9" s="50">
        <f>+FCA_Capacity_Credits!MA45/1000</f>
        <v>0</v>
      </c>
      <c r="MB9" s="50">
        <f>+FCA_Capacity_Credits!MB45/1000</f>
        <v>0</v>
      </c>
      <c r="MC9" s="50">
        <f>+FCA_Capacity_Credits!MC45/1000</f>
        <v>0</v>
      </c>
      <c r="MD9" s="50">
        <f>+FCA_Capacity_Credits!MD45/1000</f>
        <v>0</v>
      </c>
      <c r="ME9" s="50">
        <f>+FCA_Capacity_Credits!ME45/1000</f>
        <v>0</v>
      </c>
      <c r="MF9" s="50">
        <f>+FCA_Capacity_Credits!MF45/1000</f>
        <v>0</v>
      </c>
      <c r="MG9" s="50">
        <f>+FCA_Capacity_Credits!MG45/1000</f>
        <v>0</v>
      </c>
      <c r="MH9" s="50">
        <f>+FCA_Capacity_Credits!MH45/1000</f>
        <v>0</v>
      </c>
      <c r="MI9" s="50">
        <f>+FCA_Capacity_Credits!MI45/1000</f>
        <v>0</v>
      </c>
      <c r="MJ9" s="50">
        <f>+FCA_Capacity_Credits!MJ45/1000</f>
        <v>0</v>
      </c>
      <c r="MK9" s="50">
        <f>+FCA_Capacity_Credits!MK45/1000</f>
        <v>0</v>
      </c>
      <c r="ML9" s="50">
        <f>+FCA_Capacity_Credits!ML45/1000</f>
        <v>0</v>
      </c>
      <c r="MM9" s="50">
        <f>+FCA_Capacity_Credits!MM45/1000</f>
        <v>0</v>
      </c>
      <c r="MN9" s="50">
        <f>+FCA_Capacity_Credits!MN45/1000</f>
        <v>0</v>
      </c>
      <c r="MO9" s="50">
        <f>+FCA_Capacity_Credits!MO45/1000</f>
        <v>0</v>
      </c>
      <c r="MP9" s="50">
        <f>+FCA_Capacity_Credits!MP45/1000</f>
        <v>0</v>
      </c>
      <c r="MQ9" s="50">
        <f>+FCA_Capacity_Credits!MQ45/1000</f>
        <v>0</v>
      </c>
      <c r="MR9" s="50">
        <f>+FCA_Capacity_Credits!MR45/1000</f>
        <v>0</v>
      </c>
      <c r="MS9" s="50">
        <f>+FCA_Capacity_Credits!MS45/1000</f>
        <v>0</v>
      </c>
      <c r="MT9" s="50">
        <f>+FCA_Capacity_Credits!MT45/1000</f>
        <v>0</v>
      </c>
      <c r="MU9" s="50">
        <f>+FCA_Capacity_Credits!MU45/1000</f>
        <v>0</v>
      </c>
      <c r="MV9" s="50">
        <f>+FCA_Capacity_Credits!MV45/1000</f>
        <v>0</v>
      </c>
      <c r="MW9" s="50">
        <f>+FCA_Capacity_Credits!MW45/1000</f>
        <v>0</v>
      </c>
      <c r="MX9" s="50">
        <f>+FCA_Capacity_Credits!MX45/1000</f>
        <v>0</v>
      </c>
      <c r="MY9" s="50">
        <f>+FCA_Capacity_Credits!MY45/1000</f>
        <v>0</v>
      </c>
      <c r="MZ9" s="50">
        <f>+FCA_Capacity_Credits!MZ45/1000</f>
        <v>0</v>
      </c>
      <c r="NA9" s="49"/>
      <c r="NB9" s="51" t="str">
        <f t="shared" si="141"/>
        <v>Kruger Hydro</v>
      </c>
      <c r="NC9" s="50">
        <f t="shared" si="144"/>
        <v>0</v>
      </c>
      <c r="ND9" s="50">
        <f t="shared" si="142"/>
        <v>0</v>
      </c>
      <c r="NE9" s="50">
        <f t="shared" si="142"/>
        <v>0</v>
      </c>
      <c r="NF9" s="50">
        <f t="shared" si="142"/>
        <v>0</v>
      </c>
      <c r="NG9" s="50">
        <f t="shared" si="142"/>
        <v>0</v>
      </c>
      <c r="NH9" s="50">
        <f t="shared" si="142"/>
        <v>0</v>
      </c>
      <c r="NI9" s="50">
        <f t="shared" si="142"/>
        <v>0</v>
      </c>
      <c r="NJ9" s="50">
        <f t="shared" si="142"/>
        <v>0</v>
      </c>
      <c r="NK9" s="50">
        <f t="shared" si="142"/>
        <v>0</v>
      </c>
      <c r="NL9" s="50">
        <f t="shared" si="142"/>
        <v>0</v>
      </c>
      <c r="NM9" s="50">
        <f t="shared" si="142"/>
        <v>0</v>
      </c>
      <c r="NN9" s="50">
        <f t="shared" si="142"/>
        <v>0</v>
      </c>
      <c r="NO9" s="50">
        <f t="shared" si="142"/>
        <v>0</v>
      </c>
      <c r="NP9" s="50">
        <f t="shared" si="142"/>
        <v>0</v>
      </c>
      <c r="NQ9" s="50">
        <f t="shared" si="142"/>
        <v>0</v>
      </c>
      <c r="NR9" s="50">
        <f t="shared" si="142"/>
        <v>0</v>
      </c>
      <c r="NS9" s="50">
        <f t="shared" si="142"/>
        <v>0</v>
      </c>
      <c r="NT9" s="50">
        <f t="shared" si="143"/>
        <v>0</v>
      </c>
      <c r="NU9" s="50">
        <f t="shared" si="143"/>
        <v>0</v>
      </c>
      <c r="NV9" s="50">
        <f t="shared" si="143"/>
        <v>0</v>
      </c>
      <c r="NW9" s="50">
        <f t="shared" si="143"/>
        <v>0</v>
      </c>
      <c r="NX9" s="50">
        <f t="shared" si="143"/>
        <v>0</v>
      </c>
      <c r="NY9" s="50">
        <f t="shared" si="143"/>
        <v>0</v>
      </c>
      <c r="NZ9" s="50">
        <f t="shared" si="143"/>
        <v>0</v>
      </c>
      <c r="OA9" s="50">
        <f t="shared" si="143"/>
        <v>0</v>
      </c>
      <c r="OB9" s="50">
        <f t="shared" si="143"/>
        <v>0</v>
      </c>
      <c r="OC9" s="50">
        <f t="shared" si="143"/>
        <v>0</v>
      </c>
      <c r="OD9" s="50">
        <f t="shared" si="143"/>
        <v>0</v>
      </c>
      <c r="OE9" s="50">
        <f t="shared" si="143"/>
        <v>0</v>
      </c>
      <c r="OF9" s="50">
        <f t="shared" si="143"/>
        <v>0</v>
      </c>
    </row>
    <row r="10" spans="2:396" x14ac:dyDescent="0.25">
      <c r="D10" s="17" t="str">
        <f>+FCA_Capacity_Credits!C50</f>
        <v>McNeil Facility</v>
      </c>
      <c r="E10" s="50">
        <f>+FCA_Capacity_Credits!E52/1000</f>
        <v>0</v>
      </c>
      <c r="F10" s="50">
        <f>+FCA_Capacity_Credits!F52/1000</f>
        <v>0</v>
      </c>
      <c r="G10" s="50">
        <f>+FCA_Capacity_Credits!G52/1000</f>
        <v>0</v>
      </c>
      <c r="H10" s="50">
        <f>+FCA_Capacity_Credits!H52/1000</f>
        <v>0</v>
      </c>
      <c r="I10" s="50">
        <f>+FCA_Capacity_Credits!I52/1000</f>
        <v>0</v>
      </c>
      <c r="J10" s="50">
        <f>+FCA_Capacity_Credits!J52/1000</f>
        <v>0</v>
      </c>
      <c r="K10" s="50">
        <f>+FCA_Capacity_Credits!K52/1000</f>
        <v>0</v>
      </c>
      <c r="L10" s="50">
        <f>+FCA_Capacity_Credits!L52/1000</f>
        <v>0</v>
      </c>
      <c r="M10" s="50">
        <f>+FCA_Capacity_Credits!M52/1000</f>
        <v>0</v>
      </c>
      <c r="N10" s="50">
        <f>+FCA_Capacity_Credits!N52/1000</f>
        <v>0</v>
      </c>
      <c r="O10" s="50">
        <f>+FCA_Capacity_Credits!O52/1000</f>
        <v>0</v>
      </c>
      <c r="P10" s="50">
        <f>+FCA_Capacity_Credits!P52/1000</f>
        <v>0</v>
      </c>
      <c r="Q10" s="50">
        <f>+FCA_Capacity_Credits!Q52/1000</f>
        <v>0</v>
      </c>
      <c r="R10" s="50">
        <f>+FCA_Capacity_Credits!R52/1000</f>
        <v>0</v>
      </c>
      <c r="S10" s="50">
        <f>+FCA_Capacity_Credits!S52/1000</f>
        <v>0</v>
      </c>
      <c r="T10" s="50">
        <f>+FCA_Capacity_Credits!T52/1000</f>
        <v>0</v>
      </c>
      <c r="U10" s="50">
        <f>+FCA_Capacity_Credits!U52/1000</f>
        <v>0</v>
      </c>
      <c r="V10" s="50">
        <f>+FCA_Capacity_Credits!V52/1000</f>
        <v>0</v>
      </c>
      <c r="W10" s="50">
        <f>+FCA_Capacity_Credits!W52/1000</f>
        <v>0</v>
      </c>
      <c r="X10" s="50">
        <f>+FCA_Capacity_Credits!X52/1000</f>
        <v>0</v>
      </c>
      <c r="Y10" s="50">
        <f>+FCA_Capacity_Credits!Y52/1000</f>
        <v>0</v>
      </c>
      <c r="Z10" s="50">
        <f>+FCA_Capacity_Credits!Z52/1000</f>
        <v>0</v>
      </c>
      <c r="AA10" s="50">
        <f>+FCA_Capacity_Credits!AA52/1000</f>
        <v>0</v>
      </c>
      <c r="AB10" s="50">
        <f>+FCA_Capacity_Credits!AB52/1000</f>
        <v>0</v>
      </c>
      <c r="AC10" s="50">
        <f>+FCA_Capacity_Credits!AC52/1000</f>
        <v>0</v>
      </c>
      <c r="AD10" s="50">
        <f>+FCA_Capacity_Credits!AD52/1000</f>
        <v>0</v>
      </c>
      <c r="AE10" s="50">
        <f>+FCA_Capacity_Credits!AE52/1000</f>
        <v>0</v>
      </c>
      <c r="AF10" s="50">
        <f>+FCA_Capacity_Credits!AF52/1000</f>
        <v>0</v>
      </c>
      <c r="AG10" s="50">
        <f>+FCA_Capacity_Credits!AG52/1000</f>
        <v>0</v>
      </c>
      <c r="AH10" s="50">
        <f>+FCA_Capacity_Credits!AH52/1000</f>
        <v>0</v>
      </c>
      <c r="AI10" s="50">
        <f>+FCA_Capacity_Credits!AI52/1000</f>
        <v>0</v>
      </c>
      <c r="AJ10" s="50">
        <f>+FCA_Capacity_Credits!AJ52/1000</f>
        <v>0</v>
      </c>
      <c r="AK10" s="50">
        <f>+FCA_Capacity_Credits!AK52/1000</f>
        <v>0</v>
      </c>
      <c r="AL10" s="50">
        <f>+FCA_Capacity_Credits!AL52/1000</f>
        <v>0</v>
      </c>
      <c r="AM10" s="50">
        <f>+FCA_Capacity_Credits!AM52/1000</f>
        <v>0</v>
      </c>
      <c r="AN10" s="50">
        <f>+FCA_Capacity_Credits!AN52/1000</f>
        <v>0</v>
      </c>
      <c r="AO10" s="50">
        <f>+FCA_Capacity_Credits!AO52/1000</f>
        <v>0</v>
      </c>
      <c r="AP10" s="50">
        <f>+FCA_Capacity_Credits!AP52/1000</f>
        <v>0</v>
      </c>
      <c r="AQ10" s="50">
        <f>+FCA_Capacity_Credits!AQ52/1000</f>
        <v>0</v>
      </c>
      <c r="AR10" s="50">
        <f>+FCA_Capacity_Credits!AR52/1000</f>
        <v>0</v>
      </c>
      <c r="AS10" s="50">
        <f>+FCA_Capacity_Credits!AS52/1000</f>
        <v>0</v>
      </c>
      <c r="AT10" s="50">
        <f>+FCA_Capacity_Credits!AT52/1000</f>
        <v>0</v>
      </c>
      <c r="AU10" s="50">
        <f>+FCA_Capacity_Credits!AU52/1000</f>
        <v>0</v>
      </c>
      <c r="AV10" s="50">
        <f>+FCA_Capacity_Credits!AV52/1000</f>
        <v>0</v>
      </c>
      <c r="AW10" s="50">
        <f>+FCA_Capacity_Credits!AW52/1000</f>
        <v>0</v>
      </c>
      <c r="AX10" s="50">
        <f>+FCA_Capacity_Credits!AX52/1000</f>
        <v>0</v>
      </c>
      <c r="AY10" s="50">
        <f>+FCA_Capacity_Credits!AY52/1000</f>
        <v>0</v>
      </c>
      <c r="AZ10" s="50">
        <f>+FCA_Capacity_Credits!AZ52/1000</f>
        <v>0</v>
      </c>
      <c r="BA10" s="50">
        <f>+FCA_Capacity_Credits!BA52/1000</f>
        <v>0</v>
      </c>
      <c r="BB10" s="50">
        <f>+FCA_Capacity_Credits!BB52/1000</f>
        <v>0</v>
      </c>
      <c r="BC10" s="50">
        <f>+FCA_Capacity_Credits!BC52/1000</f>
        <v>0</v>
      </c>
      <c r="BD10" s="50">
        <f>+FCA_Capacity_Credits!BD52/1000</f>
        <v>0</v>
      </c>
      <c r="BE10" s="50">
        <f>+FCA_Capacity_Credits!BE52/1000</f>
        <v>0</v>
      </c>
      <c r="BF10" s="50">
        <f>+FCA_Capacity_Credits!BF52/1000</f>
        <v>0</v>
      </c>
      <c r="BG10" s="50">
        <f>+FCA_Capacity_Credits!BG52/1000</f>
        <v>0</v>
      </c>
      <c r="BH10" s="50">
        <f>+FCA_Capacity_Credits!BH52/1000</f>
        <v>0</v>
      </c>
      <c r="BI10" s="50">
        <f>+FCA_Capacity_Credits!BI52/1000</f>
        <v>0</v>
      </c>
      <c r="BJ10" s="50">
        <f>+FCA_Capacity_Credits!BJ52/1000</f>
        <v>0</v>
      </c>
      <c r="BK10" s="50">
        <f>+FCA_Capacity_Credits!BK52/1000</f>
        <v>0</v>
      </c>
      <c r="BL10" s="50">
        <f>+FCA_Capacity_Credits!BL52/1000</f>
        <v>0</v>
      </c>
      <c r="BM10" s="50">
        <f>+FCA_Capacity_Credits!BM52/1000</f>
        <v>0</v>
      </c>
      <c r="BN10" s="50">
        <f>+FCA_Capacity_Credits!BN52/1000</f>
        <v>0</v>
      </c>
      <c r="BO10" s="50">
        <f>+FCA_Capacity_Credits!BO52/1000</f>
        <v>0</v>
      </c>
      <c r="BP10" s="50">
        <f>+FCA_Capacity_Credits!BP52/1000</f>
        <v>0</v>
      </c>
      <c r="BQ10" s="50">
        <f>+FCA_Capacity_Credits!BQ52/1000</f>
        <v>0</v>
      </c>
      <c r="BR10" s="50">
        <f>+FCA_Capacity_Credits!BR52/1000</f>
        <v>0</v>
      </c>
      <c r="BS10" s="50">
        <f>+FCA_Capacity_Credits!BS52/1000</f>
        <v>0</v>
      </c>
      <c r="BT10" s="50">
        <f>+FCA_Capacity_Credits!BT52/1000</f>
        <v>0</v>
      </c>
      <c r="BU10" s="50">
        <f>+FCA_Capacity_Credits!BU52/1000</f>
        <v>0</v>
      </c>
      <c r="BV10" s="50">
        <f>+FCA_Capacity_Credits!BV52/1000</f>
        <v>0</v>
      </c>
      <c r="BW10" s="50">
        <f>+FCA_Capacity_Credits!BW52/1000</f>
        <v>0</v>
      </c>
      <c r="BX10" s="50">
        <f>+FCA_Capacity_Credits!BX52/1000</f>
        <v>0</v>
      </c>
      <c r="BY10" s="50">
        <f>+FCA_Capacity_Credits!BY52/1000</f>
        <v>0</v>
      </c>
      <c r="BZ10" s="50">
        <f>+FCA_Capacity_Credits!BZ52/1000</f>
        <v>0</v>
      </c>
      <c r="CA10" s="50">
        <f>+FCA_Capacity_Credits!CA52/1000</f>
        <v>0</v>
      </c>
      <c r="CB10" s="50">
        <f>+FCA_Capacity_Credits!CB52/1000</f>
        <v>0</v>
      </c>
      <c r="CC10" s="50">
        <f>+FCA_Capacity_Credits!CC52/1000</f>
        <v>0</v>
      </c>
      <c r="CD10" s="50">
        <f>+FCA_Capacity_Credits!CD52/1000</f>
        <v>0</v>
      </c>
      <c r="CE10" s="50">
        <f>+FCA_Capacity_Credits!CE52/1000</f>
        <v>0</v>
      </c>
      <c r="CF10" s="50">
        <f>+FCA_Capacity_Credits!CF52/1000</f>
        <v>0</v>
      </c>
      <c r="CG10" s="50">
        <f>+FCA_Capacity_Credits!CG52/1000</f>
        <v>0</v>
      </c>
      <c r="CH10" s="50">
        <f>+FCA_Capacity_Credits!CH52/1000</f>
        <v>0</v>
      </c>
      <c r="CI10" s="50">
        <f>+FCA_Capacity_Credits!CI52/1000</f>
        <v>0</v>
      </c>
      <c r="CJ10" s="50">
        <f>+FCA_Capacity_Credits!CJ52/1000</f>
        <v>0</v>
      </c>
      <c r="CK10" s="50">
        <f>+FCA_Capacity_Credits!CK52/1000</f>
        <v>0</v>
      </c>
      <c r="CL10" s="50">
        <f>+FCA_Capacity_Credits!CL52/1000</f>
        <v>0</v>
      </c>
      <c r="CM10" s="50">
        <f>+FCA_Capacity_Credits!CM52/1000</f>
        <v>0</v>
      </c>
      <c r="CN10" s="50">
        <f>+FCA_Capacity_Credits!CN52/1000</f>
        <v>0</v>
      </c>
      <c r="CO10" s="50">
        <f>+FCA_Capacity_Credits!CO52/1000</f>
        <v>0</v>
      </c>
      <c r="CP10" s="50">
        <f>+FCA_Capacity_Credits!CP52/1000</f>
        <v>0</v>
      </c>
      <c r="CQ10" s="50">
        <f>+FCA_Capacity_Credits!CQ52/1000</f>
        <v>0</v>
      </c>
      <c r="CR10" s="50">
        <f>+FCA_Capacity_Credits!CR52/1000</f>
        <v>0</v>
      </c>
      <c r="CS10" s="50">
        <f>+FCA_Capacity_Credits!CS52/1000</f>
        <v>0</v>
      </c>
      <c r="CT10" s="50">
        <f>+FCA_Capacity_Credits!CT52/1000</f>
        <v>0</v>
      </c>
      <c r="CU10" s="50">
        <f>+FCA_Capacity_Credits!CU52/1000</f>
        <v>0</v>
      </c>
      <c r="CV10" s="50">
        <f>+FCA_Capacity_Credits!CV52/1000</f>
        <v>0</v>
      </c>
      <c r="CW10" s="50">
        <f>+FCA_Capacity_Credits!CW52/1000</f>
        <v>0</v>
      </c>
      <c r="CX10" s="50">
        <f>+FCA_Capacity_Credits!CX52/1000</f>
        <v>0</v>
      </c>
      <c r="CY10" s="50">
        <f>+FCA_Capacity_Credits!CY52/1000</f>
        <v>0</v>
      </c>
      <c r="CZ10" s="50">
        <f>+FCA_Capacity_Credits!CZ52/1000</f>
        <v>0</v>
      </c>
      <c r="DA10" s="50">
        <f>+FCA_Capacity_Credits!DA52/1000</f>
        <v>0</v>
      </c>
      <c r="DB10" s="50">
        <f>+FCA_Capacity_Credits!DB52/1000</f>
        <v>0</v>
      </c>
      <c r="DC10" s="50">
        <f>+FCA_Capacity_Credits!DC52/1000</f>
        <v>0</v>
      </c>
      <c r="DD10" s="50">
        <f>+FCA_Capacity_Credits!DD52/1000</f>
        <v>0</v>
      </c>
      <c r="DE10" s="50">
        <f>+FCA_Capacity_Credits!DE52/1000</f>
        <v>0</v>
      </c>
      <c r="DF10" s="50">
        <f>+FCA_Capacity_Credits!DF52/1000</f>
        <v>0</v>
      </c>
      <c r="DG10" s="50">
        <f>+FCA_Capacity_Credits!DG52/1000</f>
        <v>0</v>
      </c>
      <c r="DH10" s="50">
        <f>+FCA_Capacity_Credits!DH52/1000</f>
        <v>0</v>
      </c>
      <c r="DI10" s="50">
        <f>+FCA_Capacity_Credits!DI52/1000</f>
        <v>0</v>
      </c>
      <c r="DJ10" s="50">
        <f>+FCA_Capacity_Credits!DJ52/1000</f>
        <v>0</v>
      </c>
      <c r="DK10" s="50">
        <f>+FCA_Capacity_Credits!DK52/1000</f>
        <v>0</v>
      </c>
      <c r="DL10" s="50">
        <f>+FCA_Capacity_Credits!DL52/1000</f>
        <v>0</v>
      </c>
      <c r="DM10" s="50">
        <f>+FCA_Capacity_Credits!DM52/1000</f>
        <v>0</v>
      </c>
      <c r="DN10" s="50">
        <f>+FCA_Capacity_Credits!DN52/1000</f>
        <v>0</v>
      </c>
      <c r="DO10" s="50">
        <f>+FCA_Capacity_Credits!DO52/1000</f>
        <v>0</v>
      </c>
      <c r="DP10" s="50">
        <f>+FCA_Capacity_Credits!DP52/1000</f>
        <v>0</v>
      </c>
      <c r="DQ10" s="50">
        <f>+FCA_Capacity_Credits!DQ52/1000</f>
        <v>0</v>
      </c>
      <c r="DR10" s="50">
        <f>+FCA_Capacity_Credits!DR52/1000</f>
        <v>0</v>
      </c>
      <c r="DS10" s="50">
        <f>+FCA_Capacity_Credits!DS52/1000</f>
        <v>0</v>
      </c>
      <c r="DT10" s="50">
        <f>+FCA_Capacity_Credits!DT52/1000</f>
        <v>0</v>
      </c>
      <c r="DU10" s="50">
        <f>+FCA_Capacity_Credits!DU52/1000</f>
        <v>0</v>
      </c>
      <c r="DV10" s="50">
        <f>+FCA_Capacity_Credits!DV52/1000</f>
        <v>0</v>
      </c>
      <c r="DW10" s="50">
        <f>+FCA_Capacity_Credits!DW52/1000</f>
        <v>0</v>
      </c>
      <c r="DX10" s="50">
        <f>+FCA_Capacity_Credits!DX52/1000</f>
        <v>0</v>
      </c>
      <c r="DY10" s="50">
        <f>+FCA_Capacity_Credits!DY52/1000</f>
        <v>0</v>
      </c>
      <c r="DZ10" s="50">
        <f>+FCA_Capacity_Credits!DZ52/1000</f>
        <v>0</v>
      </c>
      <c r="EA10" s="50">
        <f>+FCA_Capacity_Credits!EA52/1000</f>
        <v>0</v>
      </c>
      <c r="EB10" s="50">
        <f>+FCA_Capacity_Credits!EB52/1000</f>
        <v>0</v>
      </c>
      <c r="EC10" s="50">
        <f>+FCA_Capacity_Credits!EC52/1000</f>
        <v>0</v>
      </c>
      <c r="ED10" s="50">
        <f>+FCA_Capacity_Credits!ED52/1000</f>
        <v>0</v>
      </c>
      <c r="EE10" s="50">
        <f>+FCA_Capacity_Credits!EE52/1000</f>
        <v>0</v>
      </c>
      <c r="EF10" s="50">
        <f>+FCA_Capacity_Credits!EF52/1000</f>
        <v>0</v>
      </c>
      <c r="EG10" s="50">
        <f>+FCA_Capacity_Credits!EG52/1000</f>
        <v>0</v>
      </c>
      <c r="EH10" s="50">
        <f>+FCA_Capacity_Credits!EH52/1000</f>
        <v>0</v>
      </c>
      <c r="EI10" s="50">
        <f>+FCA_Capacity_Credits!EI52/1000</f>
        <v>0</v>
      </c>
      <c r="EJ10" s="50">
        <f>+FCA_Capacity_Credits!EJ52/1000</f>
        <v>0</v>
      </c>
      <c r="EK10" s="50">
        <f>+FCA_Capacity_Credits!EK52/1000</f>
        <v>0</v>
      </c>
      <c r="EL10" s="50">
        <f>+FCA_Capacity_Credits!EL52/1000</f>
        <v>0</v>
      </c>
      <c r="EM10" s="50">
        <f>+FCA_Capacity_Credits!EM52/1000</f>
        <v>0</v>
      </c>
      <c r="EN10" s="50">
        <f>+FCA_Capacity_Credits!EN52/1000</f>
        <v>0</v>
      </c>
      <c r="EO10" s="50">
        <f>+FCA_Capacity_Credits!EO52/1000</f>
        <v>0</v>
      </c>
      <c r="EP10" s="50">
        <f>+FCA_Capacity_Credits!EP52/1000</f>
        <v>0</v>
      </c>
      <c r="EQ10" s="50">
        <f>+FCA_Capacity_Credits!EQ52/1000</f>
        <v>0</v>
      </c>
      <c r="ER10" s="50">
        <f>+FCA_Capacity_Credits!ER52/1000</f>
        <v>0</v>
      </c>
      <c r="ES10" s="50">
        <f>+FCA_Capacity_Credits!ES52/1000</f>
        <v>0</v>
      </c>
      <c r="ET10" s="50">
        <f>+FCA_Capacity_Credits!ET52/1000</f>
        <v>0</v>
      </c>
      <c r="EU10" s="50">
        <f>+FCA_Capacity_Credits!EU52/1000</f>
        <v>0</v>
      </c>
      <c r="EV10" s="50">
        <f>+FCA_Capacity_Credits!EV52/1000</f>
        <v>0</v>
      </c>
      <c r="EW10" s="50">
        <f>+FCA_Capacity_Credits!EW52/1000</f>
        <v>0</v>
      </c>
      <c r="EX10" s="50">
        <f>+FCA_Capacity_Credits!EX52/1000</f>
        <v>0</v>
      </c>
      <c r="EY10" s="50">
        <f>+FCA_Capacity_Credits!EY52/1000</f>
        <v>0</v>
      </c>
      <c r="EZ10" s="50">
        <f>+FCA_Capacity_Credits!EZ52/1000</f>
        <v>0</v>
      </c>
      <c r="FA10" s="50">
        <f>+FCA_Capacity_Credits!FA52/1000</f>
        <v>0</v>
      </c>
      <c r="FB10" s="50">
        <f>+FCA_Capacity_Credits!FB52/1000</f>
        <v>0</v>
      </c>
      <c r="FC10" s="50">
        <f>+FCA_Capacity_Credits!FC52/1000</f>
        <v>0</v>
      </c>
      <c r="FD10" s="50">
        <f>+FCA_Capacity_Credits!FD52/1000</f>
        <v>0</v>
      </c>
      <c r="FE10" s="50">
        <f>+FCA_Capacity_Credits!FE52/1000</f>
        <v>0</v>
      </c>
      <c r="FF10" s="50">
        <f>+FCA_Capacity_Credits!FF52/1000</f>
        <v>0</v>
      </c>
      <c r="FG10" s="50">
        <f>+FCA_Capacity_Credits!FG52/1000</f>
        <v>0</v>
      </c>
      <c r="FH10" s="50">
        <f>+FCA_Capacity_Credits!FH52/1000</f>
        <v>0</v>
      </c>
      <c r="FI10" s="50">
        <f>+FCA_Capacity_Credits!FI52/1000</f>
        <v>0</v>
      </c>
      <c r="FJ10" s="50">
        <f>+FCA_Capacity_Credits!FJ52/1000</f>
        <v>0</v>
      </c>
      <c r="FK10" s="50">
        <f>+FCA_Capacity_Credits!FK52/1000</f>
        <v>0</v>
      </c>
      <c r="FL10" s="50">
        <f>+FCA_Capacity_Credits!FL52/1000</f>
        <v>0</v>
      </c>
      <c r="FM10" s="50">
        <f>+FCA_Capacity_Credits!FM52/1000</f>
        <v>0</v>
      </c>
      <c r="FN10" s="50">
        <f>+FCA_Capacity_Credits!FN52/1000</f>
        <v>0</v>
      </c>
      <c r="FO10" s="50">
        <f>+FCA_Capacity_Credits!FO52/1000</f>
        <v>0</v>
      </c>
      <c r="FP10" s="50">
        <f>+FCA_Capacity_Credits!FP52/1000</f>
        <v>0</v>
      </c>
      <c r="FQ10" s="50">
        <f>+FCA_Capacity_Credits!FQ52/1000</f>
        <v>0</v>
      </c>
      <c r="FR10" s="50">
        <f>+FCA_Capacity_Credits!FR52/1000</f>
        <v>0</v>
      </c>
      <c r="FS10" s="50">
        <f>+FCA_Capacity_Credits!FS52/1000</f>
        <v>0</v>
      </c>
      <c r="FT10" s="50">
        <f>+FCA_Capacity_Credits!FT52/1000</f>
        <v>0</v>
      </c>
      <c r="FU10" s="50">
        <f>+FCA_Capacity_Credits!FU52/1000</f>
        <v>0</v>
      </c>
      <c r="FV10" s="50">
        <f>+FCA_Capacity_Credits!FV52/1000</f>
        <v>0</v>
      </c>
      <c r="FW10" s="50">
        <f>+FCA_Capacity_Credits!FW52/1000</f>
        <v>0</v>
      </c>
      <c r="FX10" s="50">
        <f>+FCA_Capacity_Credits!FX52/1000</f>
        <v>0</v>
      </c>
      <c r="FY10" s="50">
        <f>+FCA_Capacity_Credits!FY52/1000</f>
        <v>0</v>
      </c>
      <c r="FZ10" s="50">
        <f>+FCA_Capacity_Credits!FZ52/1000</f>
        <v>0</v>
      </c>
      <c r="GA10" s="50">
        <f>+FCA_Capacity_Credits!GA52/1000</f>
        <v>0</v>
      </c>
      <c r="GB10" s="50">
        <f>+FCA_Capacity_Credits!GB52/1000</f>
        <v>0</v>
      </c>
      <c r="GC10" s="50">
        <f>+FCA_Capacity_Credits!GC52/1000</f>
        <v>0</v>
      </c>
      <c r="GD10" s="50">
        <f>+FCA_Capacity_Credits!GD52/1000</f>
        <v>0</v>
      </c>
      <c r="GE10" s="50">
        <f>+FCA_Capacity_Credits!GE52/1000</f>
        <v>0</v>
      </c>
      <c r="GF10" s="50">
        <f>+FCA_Capacity_Credits!GF52/1000</f>
        <v>0</v>
      </c>
      <c r="GG10" s="50">
        <f>+FCA_Capacity_Credits!GG52/1000</f>
        <v>0</v>
      </c>
      <c r="GH10" s="50">
        <f>+FCA_Capacity_Credits!GH52/1000</f>
        <v>0</v>
      </c>
      <c r="GI10" s="50">
        <f>+FCA_Capacity_Credits!GI52/1000</f>
        <v>0</v>
      </c>
      <c r="GJ10" s="50">
        <f>+FCA_Capacity_Credits!GJ52/1000</f>
        <v>0</v>
      </c>
      <c r="GK10" s="50">
        <f>+FCA_Capacity_Credits!GK52/1000</f>
        <v>0</v>
      </c>
      <c r="GL10" s="50">
        <f>+FCA_Capacity_Credits!GL52/1000</f>
        <v>0</v>
      </c>
      <c r="GM10" s="50">
        <f>+FCA_Capacity_Credits!GM52/1000</f>
        <v>0</v>
      </c>
      <c r="GN10" s="50">
        <f>+FCA_Capacity_Credits!GN52/1000</f>
        <v>0</v>
      </c>
      <c r="GO10" s="50">
        <f>+FCA_Capacity_Credits!GO52/1000</f>
        <v>0</v>
      </c>
      <c r="GP10" s="50">
        <f>+FCA_Capacity_Credits!GP52/1000</f>
        <v>0</v>
      </c>
      <c r="GQ10" s="50">
        <f>+FCA_Capacity_Credits!GQ52/1000</f>
        <v>0</v>
      </c>
      <c r="GR10" s="50">
        <f>+FCA_Capacity_Credits!GR52/1000</f>
        <v>0</v>
      </c>
      <c r="GS10" s="50">
        <f>+FCA_Capacity_Credits!GS52/1000</f>
        <v>0</v>
      </c>
      <c r="GT10" s="50">
        <f>+FCA_Capacity_Credits!GT52/1000</f>
        <v>0</v>
      </c>
      <c r="GU10" s="50">
        <f>+FCA_Capacity_Credits!GU52/1000</f>
        <v>0</v>
      </c>
      <c r="GV10" s="50">
        <f>+FCA_Capacity_Credits!GV52/1000</f>
        <v>0</v>
      </c>
      <c r="GW10" s="50">
        <f>+FCA_Capacity_Credits!GW52/1000</f>
        <v>0</v>
      </c>
      <c r="GX10" s="50">
        <f>+FCA_Capacity_Credits!GX52/1000</f>
        <v>0</v>
      </c>
      <c r="GY10" s="50">
        <f>+FCA_Capacity_Credits!GY52/1000</f>
        <v>0</v>
      </c>
      <c r="GZ10" s="50">
        <f>+FCA_Capacity_Credits!GZ52/1000</f>
        <v>0</v>
      </c>
      <c r="HA10" s="50">
        <f>+FCA_Capacity_Credits!HA52/1000</f>
        <v>0</v>
      </c>
      <c r="HB10" s="50">
        <f>+FCA_Capacity_Credits!HB52/1000</f>
        <v>0</v>
      </c>
      <c r="HC10" s="50">
        <f>+FCA_Capacity_Credits!HC52/1000</f>
        <v>0</v>
      </c>
      <c r="HD10" s="50">
        <f>+FCA_Capacity_Credits!HD52/1000</f>
        <v>0</v>
      </c>
      <c r="HE10" s="50">
        <f>+FCA_Capacity_Credits!HE52/1000</f>
        <v>0</v>
      </c>
      <c r="HF10" s="50">
        <f>+FCA_Capacity_Credits!HF52/1000</f>
        <v>0</v>
      </c>
      <c r="HG10" s="50">
        <f>+FCA_Capacity_Credits!HG52/1000</f>
        <v>0</v>
      </c>
      <c r="HH10" s="50">
        <f>+FCA_Capacity_Credits!HH52/1000</f>
        <v>0</v>
      </c>
      <c r="HI10" s="50">
        <f>+FCA_Capacity_Credits!HI52/1000</f>
        <v>0</v>
      </c>
      <c r="HJ10" s="50">
        <f>+FCA_Capacity_Credits!HJ52/1000</f>
        <v>0</v>
      </c>
      <c r="HK10" s="50">
        <f>+FCA_Capacity_Credits!HK52/1000</f>
        <v>0</v>
      </c>
      <c r="HL10" s="50">
        <f>+FCA_Capacity_Credits!HL52/1000</f>
        <v>0</v>
      </c>
      <c r="HM10" s="50">
        <f>+FCA_Capacity_Credits!HM52/1000</f>
        <v>0</v>
      </c>
      <c r="HN10" s="50">
        <f>+FCA_Capacity_Credits!HN52/1000</f>
        <v>0</v>
      </c>
      <c r="HO10" s="50">
        <f>+FCA_Capacity_Credits!HO52/1000</f>
        <v>0</v>
      </c>
      <c r="HP10" s="50">
        <f>+FCA_Capacity_Credits!HP52/1000</f>
        <v>0</v>
      </c>
      <c r="HQ10" s="50">
        <f>+FCA_Capacity_Credits!HQ52/1000</f>
        <v>0</v>
      </c>
      <c r="HR10" s="50">
        <f>+FCA_Capacity_Credits!HR52/1000</f>
        <v>0</v>
      </c>
      <c r="HS10" s="50">
        <f>+FCA_Capacity_Credits!HS52/1000</f>
        <v>0</v>
      </c>
      <c r="HT10" s="50">
        <f>+FCA_Capacity_Credits!HT52/1000</f>
        <v>0</v>
      </c>
      <c r="HU10" s="50">
        <f>+FCA_Capacity_Credits!HU52/1000</f>
        <v>0</v>
      </c>
      <c r="HV10" s="50">
        <f>+FCA_Capacity_Credits!HV52/1000</f>
        <v>0</v>
      </c>
      <c r="HW10" s="50">
        <f>+FCA_Capacity_Credits!HW52/1000</f>
        <v>0</v>
      </c>
      <c r="HX10" s="50">
        <f>+FCA_Capacity_Credits!HX52/1000</f>
        <v>0</v>
      </c>
      <c r="HY10" s="50">
        <f>+FCA_Capacity_Credits!HY52/1000</f>
        <v>0</v>
      </c>
      <c r="HZ10" s="50">
        <f>+FCA_Capacity_Credits!HZ52/1000</f>
        <v>0</v>
      </c>
      <c r="IA10" s="50">
        <f>+FCA_Capacity_Credits!IA52/1000</f>
        <v>0</v>
      </c>
      <c r="IB10" s="50">
        <f>+FCA_Capacity_Credits!IB52/1000</f>
        <v>0</v>
      </c>
      <c r="IC10" s="50">
        <f>+FCA_Capacity_Credits!IC52/1000</f>
        <v>0</v>
      </c>
      <c r="ID10" s="50">
        <f>+FCA_Capacity_Credits!ID52/1000</f>
        <v>0</v>
      </c>
      <c r="IE10" s="50">
        <f>+FCA_Capacity_Credits!IE52/1000</f>
        <v>0</v>
      </c>
      <c r="IF10" s="50">
        <f>+FCA_Capacity_Credits!IF52/1000</f>
        <v>0</v>
      </c>
      <c r="IG10" s="50">
        <f>+FCA_Capacity_Credits!IG52/1000</f>
        <v>0</v>
      </c>
      <c r="IH10" s="50">
        <f>+FCA_Capacity_Credits!IH52/1000</f>
        <v>0</v>
      </c>
      <c r="II10" s="50">
        <f>+FCA_Capacity_Credits!II52/1000</f>
        <v>0</v>
      </c>
      <c r="IJ10" s="50">
        <f>+FCA_Capacity_Credits!IJ52/1000</f>
        <v>0</v>
      </c>
      <c r="IK10" s="50">
        <f>+FCA_Capacity_Credits!IK52/1000</f>
        <v>0</v>
      </c>
      <c r="IL10" s="50">
        <f>+FCA_Capacity_Credits!IL52/1000</f>
        <v>0</v>
      </c>
      <c r="IM10" s="50">
        <f>+FCA_Capacity_Credits!IM52/1000</f>
        <v>0</v>
      </c>
      <c r="IN10" s="50">
        <f>+FCA_Capacity_Credits!IN52/1000</f>
        <v>0</v>
      </c>
      <c r="IO10" s="50">
        <f>+FCA_Capacity_Credits!IO52/1000</f>
        <v>0</v>
      </c>
      <c r="IP10" s="50">
        <f>+FCA_Capacity_Credits!IP52/1000</f>
        <v>0</v>
      </c>
      <c r="IQ10" s="50">
        <f>+FCA_Capacity_Credits!IQ52/1000</f>
        <v>0</v>
      </c>
      <c r="IR10" s="50">
        <f>+FCA_Capacity_Credits!IR52/1000</f>
        <v>0</v>
      </c>
      <c r="IS10" s="50">
        <f>+FCA_Capacity_Credits!IS52/1000</f>
        <v>0</v>
      </c>
      <c r="IT10" s="50">
        <f>+FCA_Capacity_Credits!IT52/1000</f>
        <v>0</v>
      </c>
      <c r="IU10" s="50">
        <f>+FCA_Capacity_Credits!IU52/1000</f>
        <v>0</v>
      </c>
      <c r="IV10" s="50">
        <f>+FCA_Capacity_Credits!IV52/1000</f>
        <v>0</v>
      </c>
      <c r="IW10" s="50">
        <f>+FCA_Capacity_Credits!IW52/1000</f>
        <v>0</v>
      </c>
      <c r="IX10" s="50">
        <f>+FCA_Capacity_Credits!IX52/1000</f>
        <v>0</v>
      </c>
      <c r="IY10" s="50">
        <f>+FCA_Capacity_Credits!IY52/1000</f>
        <v>0</v>
      </c>
      <c r="IZ10" s="50">
        <f>+FCA_Capacity_Credits!IZ52/1000</f>
        <v>0</v>
      </c>
      <c r="JA10" s="50">
        <f>+FCA_Capacity_Credits!JA52/1000</f>
        <v>0</v>
      </c>
      <c r="JB10" s="50">
        <f>+FCA_Capacity_Credits!JB52/1000</f>
        <v>0</v>
      </c>
      <c r="JC10" s="50">
        <f>+FCA_Capacity_Credits!JC52/1000</f>
        <v>0</v>
      </c>
      <c r="JD10" s="50">
        <f>+FCA_Capacity_Credits!JD52/1000</f>
        <v>0</v>
      </c>
      <c r="JE10" s="50">
        <f>+FCA_Capacity_Credits!JE52/1000</f>
        <v>0</v>
      </c>
      <c r="JF10" s="50">
        <f>+FCA_Capacity_Credits!JF52/1000</f>
        <v>0</v>
      </c>
      <c r="JG10" s="50">
        <f>+FCA_Capacity_Credits!JG52/1000</f>
        <v>0</v>
      </c>
      <c r="JH10" s="50">
        <f>+FCA_Capacity_Credits!JH52/1000</f>
        <v>0</v>
      </c>
      <c r="JI10" s="50">
        <f>+FCA_Capacity_Credits!JI52/1000</f>
        <v>0</v>
      </c>
      <c r="JJ10" s="50">
        <f>+FCA_Capacity_Credits!JJ52/1000</f>
        <v>0</v>
      </c>
      <c r="JK10" s="50">
        <f>+FCA_Capacity_Credits!JK52/1000</f>
        <v>0</v>
      </c>
      <c r="JL10" s="50">
        <f>+FCA_Capacity_Credits!JL52/1000</f>
        <v>0</v>
      </c>
      <c r="JM10" s="50">
        <f>+FCA_Capacity_Credits!JM52/1000</f>
        <v>0</v>
      </c>
      <c r="JN10" s="50">
        <f>+FCA_Capacity_Credits!JN52/1000</f>
        <v>0</v>
      </c>
      <c r="JO10" s="50">
        <f>+FCA_Capacity_Credits!JO52/1000</f>
        <v>0</v>
      </c>
      <c r="JP10" s="50">
        <f>+FCA_Capacity_Credits!JP52/1000</f>
        <v>0</v>
      </c>
      <c r="JQ10" s="50">
        <f>+FCA_Capacity_Credits!JQ52/1000</f>
        <v>0</v>
      </c>
      <c r="JR10" s="50">
        <f>+FCA_Capacity_Credits!JR52/1000</f>
        <v>0</v>
      </c>
      <c r="JS10" s="50">
        <f>+FCA_Capacity_Credits!JS52/1000</f>
        <v>0</v>
      </c>
      <c r="JT10" s="50">
        <f>+FCA_Capacity_Credits!JT52/1000</f>
        <v>0</v>
      </c>
      <c r="JU10" s="50">
        <f>+FCA_Capacity_Credits!JU52/1000</f>
        <v>0</v>
      </c>
      <c r="JV10" s="50">
        <f>+FCA_Capacity_Credits!JV52/1000</f>
        <v>0</v>
      </c>
      <c r="JW10" s="50">
        <f>+FCA_Capacity_Credits!JW52/1000</f>
        <v>0</v>
      </c>
      <c r="JX10" s="50">
        <f>+FCA_Capacity_Credits!JX52/1000</f>
        <v>0</v>
      </c>
      <c r="JY10" s="50">
        <f>+FCA_Capacity_Credits!JY52/1000</f>
        <v>0</v>
      </c>
      <c r="JZ10" s="50">
        <f>+FCA_Capacity_Credits!JZ52/1000</f>
        <v>0</v>
      </c>
      <c r="KA10" s="50">
        <f>+FCA_Capacity_Credits!KA52/1000</f>
        <v>0</v>
      </c>
      <c r="KB10" s="50">
        <f>+FCA_Capacity_Credits!KB52/1000</f>
        <v>0</v>
      </c>
      <c r="KC10" s="50">
        <f>+FCA_Capacity_Credits!KC52/1000</f>
        <v>0</v>
      </c>
      <c r="KD10" s="50">
        <f>+FCA_Capacity_Credits!KD52/1000</f>
        <v>0</v>
      </c>
      <c r="KE10" s="50">
        <f>+FCA_Capacity_Credits!KE52/1000</f>
        <v>0</v>
      </c>
      <c r="KF10" s="50">
        <f>+FCA_Capacity_Credits!KF52/1000</f>
        <v>0</v>
      </c>
      <c r="KG10" s="50">
        <f>+FCA_Capacity_Credits!KG52/1000</f>
        <v>0</v>
      </c>
      <c r="KH10" s="50">
        <f>+FCA_Capacity_Credits!KH52/1000</f>
        <v>0</v>
      </c>
      <c r="KI10" s="50">
        <f>+FCA_Capacity_Credits!KI52/1000</f>
        <v>0</v>
      </c>
      <c r="KJ10" s="50">
        <f>+FCA_Capacity_Credits!KJ52/1000</f>
        <v>0</v>
      </c>
      <c r="KK10" s="50">
        <f>+FCA_Capacity_Credits!KK52/1000</f>
        <v>0</v>
      </c>
      <c r="KL10" s="50">
        <f>+FCA_Capacity_Credits!KL52/1000</f>
        <v>0</v>
      </c>
      <c r="KM10" s="50">
        <f>+FCA_Capacity_Credits!KM52/1000</f>
        <v>0</v>
      </c>
      <c r="KN10" s="50">
        <f>+FCA_Capacity_Credits!KN52/1000</f>
        <v>0</v>
      </c>
      <c r="KO10" s="50">
        <f>+FCA_Capacity_Credits!KO52/1000</f>
        <v>0</v>
      </c>
      <c r="KP10" s="50">
        <f>+FCA_Capacity_Credits!KP52/1000</f>
        <v>0</v>
      </c>
      <c r="KQ10" s="50">
        <f>+FCA_Capacity_Credits!KQ52/1000</f>
        <v>0</v>
      </c>
      <c r="KR10" s="50">
        <f>+FCA_Capacity_Credits!KR52/1000</f>
        <v>0</v>
      </c>
      <c r="KS10" s="50">
        <f>+FCA_Capacity_Credits!KS52/1000</f>
        <v>0</v>
      </c>
      <c r="KT10" s="50">
        <f>+FCA_Capacity_Credits!KT52/1000</f>
        <v>0</v>
      </c>
      <c r="KU10" s="50">
        <f>+FCA_Capacity_Credits!KU52/1000</f>
        <v>0</v>
      </c>
      <c r="KV10" s="50">
        <f>+FCA_Capacity_Credits!KV52/1000</f>
        <v>0</v>
      </c>
      <c r="KW10" s="50">
        <f>+FCA_Capacity_Credits!KW52/1000</f>
        <v>0</v>
      </c>
      <c r="KX10" s="50">
        <f>+FCA_Capacity_Credits!KX52/1000</f>
        <v>0</v>
      </c>
      <c r="KY10" s="50">
        <f>+FCA_Capacity_Credits!KY52/1000</f>
        <v>0</v>
      </c>
      <c r="KZ10" s="50">
        <f>+FCA_Capacity_Credits!KZ52/1000</f>
        <v>0</v>
      </c>
      <c r="LA10" s="50">
        <f>+FCA_Capacity_Credits!LA52/1000</f>
        <v>0</v>
      </c>
      <c r="LB10" s="50">
        <f>+FCA_Capacity_Credits!LB52/1000</f>
        <v>0</v>
      </c>
      <c r="LC10" s="50">
        <f>+FCA_Capacity_Credits!LC52/1000</f>
        <v>0</v>
      </c>
      <c r="LD10" s="50">
        <f>+FCA_Capacity_Credits!LD52/1000</f>
        <v>0</v>
      </c>
      <c r="LE10" s="50">
        <f>+FCA_Capacity_Credits!LE52/1000</f>
        <v>0</v>
      </c>
      <c r="LF10" s="50">
        <f>+FCA_Capacity_Credits!LF52/1000</f>
        <v>0</v>
      </c>
      <c r="LG10" s="50">
        <f>+FCA_Capacity_Credits!LG52/1000</f>
        <v>0</v>
      </c>
      <c r="LH10" s="50">
        <f>+FCA_Capacity_Credits!LH52/1000</f>
        <v>0</v>
      </c>
      <c r="LI10" s="50">
        <f>+FCA_Capacity_Credits!LI52/1000</f>
        <v>0</v>
      </c>
      <c r="LJ10" s="50">
        <f>+FCA_Capacity_Credits!LJ52/1000</f>
        <v>0</v>
      </c>
      <c r="LK10" s="50">
        <f>+FCA_Capacity_Credits!LK52/1000</f>
        <v>0</v>
      </c>
      <c r="LL10" s="50">
        <f>+FCA_Capacity_Credits!LL52/1000</f>
        <v>0</v>
      </c>
      <c r="LM10" s="50">
        <f>+FCA_Capacity_Credits!LM52/1000</f>
        <v>0</v>
      </c>
      <c r="LN10" s="50">
        <f>+FCA_Capacity_Credits!LN52/1000</f>
        <v>0</v>
      </c>
      <c r="LO10" s="50">
        <f>+FCA_Capacity_Credits!LO52/1000</f>
        <v>0</v>
      </c>
      <c r="LP10" s="50">
        <f>+FCA_Capacity_Credits!LP52/1000</f>
        <v>0</v>
      </c>
      <c r="LQ10" s="50">
        <f>+FCA_Capacity_Credits!LQ52/1000</f>
        <v>0</v>
      </c>
      <c r="LR10" s="50">
        <f>+FCA_Capacity_Credits!LR52/1000</f>
        <v>0</v>
      </c>
      <c r="LS10" s="50">
        <f>+FCA_Capacity_Credits!LS52/1000</f>
        <v>0</v>
      </c>
      <c r="LT10" s="50">
        <f>+FCA_Capacity_Credits!LT52/1000</f>
        <v>0</v>
      </c>
      <c r="LU10" s="50">
        <f>+FCA_Capacity_Credits!LU52/1000</f>
        <v>0</v>
      </c>
      <c r="LV10" s="50">
        <f>+FCA_Capacity_Credits!LV52/1000</f>
        <v>0</v>
      </c>
      <c r="LW10" s="50">
        <f>+FCA_Capacity_Credits!LW52/1000</f>
        <v>0</v>
      </c>
      <c r="LX10" s="50">
        <f>+FCA_Capacity_Credits!LX52/1000</f>
        <v>0</v>
      </c>
      <c r="LY10" s="50">
        <f>+FCA_Capacity_Credits!LY52/1000</f>
        <v>0</v>
      </c>
      <c r="LZ10" s="50">
        <f>+FCA_Capacity_Credits!LZ52/1000</f>
        <v>0</v>
      </c>
      <c r="MA10" s="50">
        <f>+FCA_Capacity_Credits!MA52/1000</f>
        <v>0</v>
      </c>
      <c r="MB10" s="50">
        <f>+FCA_Capacity_Credits!MB52/1000</f>
        <v>0</v>
      </c>
      <c r="MC10" s="50">
        <f>+FCA_Capacity_Credits!MC52/1000</f>
        <v>0</v>
      </c>
      <c r="MD10" s="50">
        <f>+FCA_Capacity_Credits!MD52/1000</f>
        <v>0</v>
      </c>
      <c r="ME10" s="50">
        <f>+FCA_Capacity_Credits!ME52/1000</f>
        <v>0</v>
      </c>
      <c r="MF10" s="50">
        <f>+FCA_Capacity_Credits!MF52/1000</f>
        <v>0</v>
      </c>
      <c r="MG10" s="50">
        <f>+FCA_Capacity_Credits!MG52/1000</f>
        <v>0</v>
      </c>
      <c r="MH10" s="50">
        <f>+FCA_Capacity_Credits!MH52/1000</f>
        <v>0</v>
      </c>
      <c r="MI10" s="50">
        <f>+FCA_Capacity_Credits!MI52/1000</f>
        <v>0</v>
      </c>
      <c r="MJ10" s="50">
        <f>+FCA_Capacity_Credits!MJ52/1000</f>
        <v>0</v>
      </c>
      <c r="MK10" s="50">
        <f>+FCA_Capacity_Credits!MK52/1000</f>
        <v>0</v>
      </c>
      <c r="ML10" s="50">
        <f>+FCA_Capacity_Credits!ML52/1000</f>
        <v>0</v>
      </c>
      <c r="MM10" s="50">
        <f>+FCA_Capacity_Credits!MM52/1000</f>
        <v>0</v>
      </c>
      <c r="MN10" s="50">
        <f>+FCA_Capacity_Credits!MN52/1000</f>
        <v>0</v>
      </c>
      <c r="MO10" s="50">
        <f>+FCA_Capacity_Credits!MO52/1000</f>
        <v>0</v>
      </c>
      <c r="MP10" s="50">
        <f>+FCA_Capacity_Credits!MP52/1000</f>
        <v>0</v>
      </c>
      <c r="MQ10" s="50">
        <f>+FCA_Capacity_Credits!MQ52/1000</f>
        <v>0</v>
      </c>
      <c r="MR10" s="50">
        <f>+FCA_Capacity_Credits!MR52/1000</f>
        <v>0</v>
      </c>
      <c r="MS10" s="50">
        <f>+FCA_Capacity_Credits!MS52/1000</f>
        <v>0</v>
      </c>
      <c r="MT10" s="50">
        <f>+FCA_Capacity_Credits!MT52/1000</f>
        <v>0</v>
      </c>
      <c r="MU10" s="50">
        <f>+FCA_Capacity_Credits!MU52/1000</f>
        <v>0</v>
      </c>
      <c r="MV10" s="50">
        <f>+FCA_Capacity_Credits!MV52/1000</f>
        <v>0</v>
      </c>
      <c r="MW10" s="50">
        <f>+FCA_Capacity_Credits!MW52/1000</f>
        <v>0</v>
      </c>
      <c r="MX10" s="50">
        <f>+FCA_Capacity_Credits!MX52/1000</f>
        <v>0</v>
      </c>
      <c r="MY10" s="50">
        <f>+FCA_Capacity_Credits!MY52/1000</f>
        <v>0</v>
      </c>
      <c r="MZ10" s="50">
        <f>+FCA_Capacity_Credits!MZ52/1000</f>
        <v>0</v>
      </c>
      <c r="NA10" s="49"/>
      <c r="NB10" s="51" t="str">
        <f t="shared" si="141"/>
        <v>McNeil Facility</v>
      </c>
      <c r="NC10" s="50">
        <f t="shared" si="144"/>
        <v>0</v>
      </c>
      <c r="ND10" s="50">
        <f t="shared" si="142"/>
        <v>0</v>
      </c>
      <c r="NE10" s="50">
        <f t="shared" si="142"/>
        <v>0</v>
      </c>
      <c r="NF10" s="50">
        <f t="shared" si="142"/>
        <v>0</v>
      </c>
      <c r="NG10" s="50">
        <f t="shared" si="142"/>
        <v>0</v>
      </c>
      <c r="NH10" s="50">
        <f t="shared" si="142"/>
        <v>0</v>
      </c>
      <c r="NI10" s="50">
        <f t="shared" si="142"/>
        <v>0</v>
      </c>
      <c r="NJ10" s="50">
        <f t="shared" si="142"/>
        <v>0</v>
      </c>
      <c r="NK10" s="50">
        <f t="shared" si="142"/>
        <v>0</v>
      </c>
      <c r="NL10" s="50">
        <f t="shared" si="142"/>
        <v>0</v>
      </c>
      <c r="NM10" s="50">
        <f t="shared" si="142"/>
        <v>0</v>
      </c>
      <c r="NN10" s="50">
        <f t="shared" si="142"/>
        <v>0</v>
      </c>
      <c r="NO10" s="50">
        <f t="shared" si="142"/>
        <v>0</v>
      </c>
      <c r="NP10" s="50">
        <f t="shared" si="142"/>
        <v>0</v>
      </c>
      <c r="NQ10" s="50">
        <f t="shared" si="142"/>
        <v>0</v>
      </c>
      <c r="NR10" s="50">
        <f t="shared" si="142"/>
        <v>0</v>
      </c>
      <c r="NS10" s="50">
        <f t="shared" si="142"/>
        <v>0</v>
      </c>
      <c r="NT10" s="50">
        <f t="shared" si="143"/>
        <v>0</v>
      </c>
      <c r="NU10" s="50">
        <f t="shared" si="143"/>
        <v>0</v>
      </c>
      <c r="NV10" s="50">
        <f t="shared" si="143"/>
        <v>0</v>
      </c>
      <c r="NW10" s="50">
        <f t="shared" si="143"/>
        <v>0</v>
      </c>
      <c r="NX10" s="50">
        <f t="shared" si="143"/>
        <v>0</v>
      </c>
      <c r="NY10" s="50">
        <f t="shared" si="143"/>
        <v>0</v>
      </c>
      <c r="NZ10" s="50">
        <f t="shared" si="143"/>
        <v>0</v>
      </c>
      <c r="OA10" s="50">
        <f t="shared" si="143"/>
        <v>0</v>
      </c>
      <c r="OB10" s="50">
        <f t="shared" si="143"/>
        <v>0</v>
      </c>
      <c r="OC10" s="50">
        <f t="shared" si="143"/>
        <v>0</v>
      </c>
      <c r="OD10" s="50">
        <f t="shared" si="143"/>
        <v>0</v>
      </c>
      <c r="OE10" s="50">
        <f t="shared" si="143"/>
        <v>0</v>
      </c>
      <c r="OF10" s="50">
        <f t="shared" si="143"/>
        <v>0</v>
      </c>
    </row>
    <row r="11" spans="2:396" x14ac:dyDescent="0.25">
      <c r="D11" s="17" t="str">
        <f>+FCA_Capacity_Credits!C57</f>
        <v>NYPA Niagara Contract</v>
      </c>
      <c r="E11" s="50">
        <f>+FCA_Capacity_Credits!E59/1000</f>
        <v>1.543611641</v>
      </c>
      <c r="F11" s="50">
        <f>+FCA_Capacity_Credits!F59/1000</f>
        <v>1.543611641</v>
      </c>
      <c r="G11" s="50">
        <f>+FCA_Capacity_Credits!G59/1000</f>
        <v>1.543611641</v>
      </c>
      <c r="H11" s="50">
        <f>+FCA_Capacity_Credits!H59/1000</f>
        <v>1.543611641</v>
      </c>
      <c r="I11" s="50">
        <f>+FCA_Capacity_Credits!I59/1000</f>
        <v>1.543611641</v>
      </c>
      <c r="J11" s="50">
        <f>+FCA_Capacity_Credits!J59/1000</f>
        <v>1.543611641</v>
      </c>
      <c r="K11" s="50">
        <f>+FCA_Capacity_Credits!K59/1000</f>
        <v>1.543611641</v>
      </c>
      <c r="L11" s="50">
        <f>+FCA_Capacity_Credits!L59/1000</f>
        <v>1.543611641</v>
      </c>
      <c r="M11" s="50">
        <f>+FCA_Capacity_Credits!M59/1000</f>
        <v>1.543611641</v>
      </c>
      <c r="N11" s="50">
        <f>+FCA_Capacity_Credits!N59/1000</f>
        <v>1.543611641</v>
      </c>
      <c r="O11" s="50">
        <f>+FCA_Capacity_Credits!O59/1000</f>
        <v>1.543611641</v>
      </c>
      <c r="P11" s="50">
        <f>+FCA_Capacity_Credits!P59/1000</f>
        <v>1.543611641</v>
      </c>
      <c r="Q11" s="50">
        <f>+FCA_Capacity_Credits!Q59/1000</f>
        <v>1.543611641</v>
      </c>
      <c r="R11" s="50">
        <f>+FCA_Capacity_Credits!R59/1000</f>
        <v>1.543611641</v>
      </c>
      <c r="S11" s="50">
        <f>+FCA_Capacity_Credits!S59/1000</f>
        <v>1.543611641</v>
      </c>
      <c r="T11" s="50">
        <f>+FCA_Capacity_Credits!T59/1000</f>
        <v>1.543611641</v>
      </c>
      <c r="U11" s="50">
        <f>+FCA_Capacity_Credits!U59/1000</f>
        <v>1.543611641</v>
      </c>
      <c r="V11" s="50">
        <f>+FCA_Capacity_Credits!V59/1000</f>
        <v>1.543611641</v>
      </c>
      <c r="W11" s="50">
        <f>+FCA_Capacity_Credits!W59/1000</f>
        <v>1.543611641</v>
      </c>
      <c r="X11" s="50">
        <f>+FCA_Capacity_Credits!X59/1000</f>
        <v>1.543611641</v>
      </c>
      <c r="Y11" s="50">
        <f>+FCA_Capacity_Credits!Y59/1000</f>
        <v>1.543611641</v>
      </c>
      <c r="Z11" s="50">
        <f>+FCA_Capacity_Credits!Z59/1000</f>
        <v>1.543611641</v>
      </c>
      <c r="AA11" s="50">
        <f>+FCA_Capacity_Credits!AA59/1000</f>
        <v>1.543611641</v>
      </c>
      <c r="AB11" s="50">
        <f>+FCA_Capacity_Credits!AB59/1000</f>
        <v>1.543611641</v>
      </c>
      <c r="AC11" s="50">
        <f>+FCA_Capacity_Credits!AC59/1000</f>
        <v>1.543611641</v>
      </c>
      <c r="AD11" s="50">
        <f>+FCA_Capacity_Credits!AD59/1000</f>
        <v>1.543611641</v>
      </c>
      <c r="AE11" s="50">
        <f>+FCA_Capacity_Credits!AE59/1000</f>
        <v>1.543611641</v>
      </c>
      <c r="AF11" s="50">
        <f>+FCA_Capacity_Credits!AF59/1000</f>
        <v>1.543611641</v>
      </c>
      <c r="AG11" s="50">
        <f>+FCA_Capacity_Credits!AG59/1000</f>
        <v>1.543611641</v>
      </c>
      <c r="AH11" s="50">
        <f>+FCA_Capacity_Credits!AH59/1000</f>
        <v>1.543611641</v>
      </c>
      <c r="AI11" s="50">
        <f>+FCA_Capacity_Credits!AI59/1000</f>
        <v>1.543611641</v>
      </c>
      <c r="AJ11" s="50">
        <f>+FCA_Capacity_Credits!AJ59/1000</f>
        <v>1.543611641</v>
      </c>
      <c r="AK11" s="50">
        <f>+FCA_Capacity_Credits!AK59/1000</f>
        <v>1.543611641</v>
      </c>
      <c r="AL11" s="50">
        <f>+FCA_Capacity_Credits!AL59/1000</f>
        <v>1.543611641</v>
      </c>
      <c r="AM11" s="50">
        <f>+FCA_Capacity_Credits!AM59/1000</f>
        <v>1.543611641</v>
      </c>
      <c r="AN11" s="50">
        <f>+FCA_Capacity_Credits!AN59/1000</f>
        <v>1.543611641</v>
      </c>
      <c r="AO11" s="50">
        <f>+FCA_Capacity_Credits!AO59/1000</f>
        <v>1.543611641</v>
      </c>
      <c r="AP11" s="50">
        <f>+FCA_Capacity_Credits!AP59/1000</f>
        <v>1.543611641</v>
      </c>
      <c r="AQ11" s="50">
        <f>+FCA_Capacity_Credits!AQ59/1000</f>
        <v>1.543611641</v>
      </c>
      <c r="AR11" s="50">
        <f>+FCA_Capacity_Credits!AR59/1000</f>
        <v>1.543611641</v>
      </c>
      <c r="AS11" s="50">
        <f>+FCA_Capacity_Credits!AS59/1000</f>
        <v>1.543611641</v>
      </c>
      <c r="AT11" s="50">
        <f>+FCA_Capacity_Credits!AT59/1000</f>
        <v>1.543611641</v>
      </c>
      <c r="AU11" s="50">
        <f>+FCA_Capacity_Credits!AU59/1000</f>
        <v>1.543611641</v>
      </c>
      <c r="AV11" s="50">
        <f>+FCA_Capacity_Credits!AV59/1000</f>
        <v>1.543611641</v>
      </c>
      <c r="AW11" s="50">
        <f>+FCA_Capacity_Credits!AW59/1000</f>
        <v>1.543611641</v>
      </c>
      <c r="AX11" s="50">
        <f>+FCA_Capacity_Credits!AX59/1000</f>
        <v>1.543611641</v>
      </c>
      <c r="AY11" s="50">
        <f>+FCA_Capacity_Credits!AY59/1000</f>
        <v>1.543611641</v>
      </c>
      <c r="AZ11" s="50">
        <f>+FCA_Capacity_Credits!AZ59/1000</f>
        <v>1.543611641</v>
      </c>
      <c r="BA11" s="50">
        <f>+FCA_Capacity_Credits!BA59/1000</f>
        <v>1.543611641</v>
      </c>
      <c r="BB11" s="50">
        <f>+FCA_Capacity_Credits!BB59/1000</f>
        <v>1.543611641</v>
      </c>
      <c r="BC11" s="50">
        <f>+FCA_Capacity_Credits!BC59/1000</f>
        <v>1.543611641</v>
      </c>
      <c r="BD11" s="50">
        <f>+FCA_Capacity_Credits!BD59/1000</f>
        <v>1.543611641</v>
      </c>
      <c r="BE11" s="50">
        <f>+FCA_Capacity_Credits!BE59/1000</f>
        <v>1.543611641</v>
      </c>
      <c r="BF11" s="50">
        <f>+FCA_Capacity_Credits!BF59/1000</f>
        <v>1.543611641</v>
      </c>
      <c r="BG11" s="50">
        <f>+FCA_Capacity_Credits!BG59/1000</f>
        <v>1.543611641</v>
      </c>
      <c r="BH11" s="50">
        <f>+FCA_Capacity_Credits!BH59/1000</f>
        <v>1.543611641</v>
      </c>
      <c r="BI11" s="50">
        <f>+FCA_Capacity_Credits!BI59/1000</f>
        <v>1.543611641</v>
      </c>
      <c r="BJ11" s="50">
        <f>+FCA_Capacity_Credits!BJ59/1000</f>
        <v>1.543611641</v>
      </c>
      <c r="BK11" s="50">
        <f>+FCA_Capacity_Credits!BK59/1000</f>
        <v>1.543611641</v>
      </c>
      <c r="BL11" s="50">
        <f>+FCA_Capacity_Credits!BL59/1000</f>
        <v>1.543611641</v>
      </c>
      <c r="BM11" s="50">
        <f>+FCA_Capacity_Credits!BM59/1000</f>
        <v>1.543611641</v>
      </c>
      <c r="BN11" s="50">
        <f>+FCA_Capacity_Credits!BN59/1000</f>
        <v>1.543611641</v>
      </c>
      <c r="BO11" s="50">
        <f>+FCA_Capacity_Credits!BO59/1000</f>
        <v>1.543611641</v>
      </c>
      <c r="BP11" s="50">
        <f>+FCA_Capacity_Credits!BP59/1000</f>
        <v>1.543611641</v>
      </c>
      <c r="BQ11" s="50">
        <f>+FCA_Capacity_Credits!BQ59/1000</f>
        <v>1.543611641</v>
      </c>
      <c r="BR11" s="50">
        <f>+FCA_Capacity_Credits!BR59/1000</f>
        <v>1.543611641</v>
      </c>
      <c r="BS11" s="50">
        <f>+FCA_Capacity_Credits!BS59/1000</f>
        <v>1.543611641</v>
      </c>
      <c r="BT11" s="50">
        <f>+FCA_Capacity_Credits!BT59/1000</f>
        <v>1.543611641</v>
      </c>
      <c r="BU11" s="50">
        <f>+FCA_Capacity_Credits!BU59/1000</f>
        <v>1.543611641</v>
      </c>
      <c r="BV11" s="50">
        <f>+FCA_Capacity_Credits!BV59/1000</f>
        <v>1.543611641</v>
      </c>
      <c r="BW11" s="50">
        <f>+FCA_Capacity_Credits!BW59/1000</f>
        <v>1.543611641</v>
      </c>
      <c r="BX11" s="50">
        <f>+FCA_Capacity_Credits!BX59/1000</f>
        <v>1.543611641</v>
      </c>
      <c r="BY11" s="50">
        <f>+FCA_Capacity_Credits!BY59/1000</f>
        <v>1.543611641</v>
      </c>
      <c r="BZ11" s="50">
        <f>+FCA_Capacity_Credits!BZ59/1000</f>
        <v>1.543611641</v>
      </c>
      <c r="CA11" s="50">
        <f>+FCA_Capacity_Credits!CA59/1000</f>
        <v>1.543611641</v>
      </c>
      <c r="CB11" s="50">
        <f>+FCA_Capacity_Credits!CB59/1000</f>
        <v>1.543611641</v>
      </c>
      <c r="CC11" s="50">
        <f>+FCA_Capacity_Credits!CC59/1000</f>
        <v>1.543611641</v>
      </c>
      <c r="CD11" s="50">
        <f>+FCA_Capacity_Credits!CD59/1000</f>
        <v>1.543611641</v>
      </c>
      <c r="CE11" s="50">
        <f>+FCA_Capacity_Credits!CE59/1000</f>
        <v>1.543611641</v>
      </c>
      <c r="CF11" s="50">
        <f>+FCA_Capacity_Credits!CF59/1000</f>
        <v>1.543611641</v>
      </c>
      <c r="CG11" s="50">
        <f>+FCA_Capacity_Credits!CG59/1000</f>
        <v>1.543611641</v>
      </c>
      <c r="CH11" s="50">
        <f>+FCA_Capacity_Credits!CH59/1000</f>
        <v>1.543611641</v>
      </c>
      <c r="CI11" s="50">
        <f>+FCA_Capacity_Credits!CI59/1000</f>
        <v>1.543611641</v>
      </c>
      <c r="CJ11" s="50">
        <f>+FCA_Capacity_Credits!CJ59/1000</f>
        <v>1.543611641</v>
      </c>
      <c r="CK11" s="50">
        <f>+FCA_Capacity_Credits!CK59/1000</f>
        <v>1.543611641</v>
      </c>
      <c r="CL11" s="50">
        <f>+FCA_Capacity_Credits!CL59/1000</f>
        <v>1.543611641</v>
      </c>
      <c r="CM11" s="50">
        <f>+FCA_Capacity_Credits!CM59/1000</f>
        <v>1.543611641</v>
      </c>
      <c r="CN11" s="50">
        <f>+FCA_Capacity_Credits!CN59/1000</f>
        <v>1.543611641</v>
      </c>
      <c r="CO11" s="50">
        <f>+FCA_Capacity_Credits!CO59/1000</f>
        <v>1.543611641</v>
      </c>
      <c r="CP11" s="50">
        <f>+FCA_Capacity_Credits!CP59/1000</f>
        <v>1.543611641</v>
      </c>
      <c r="CQ11" s="50">
        <f>+FCA_Capacity_Credits!CQ59/1000</f>
        <v>1.543611641</v>
      </c>
      <c r="CR11" s="50">
        <f>+FCA_Capacity_Credits!CR59/1000</f>
        <v>1.543611641</v>
      </c>
      <c r="CS11" s="50">
        <f>+FCA_Capacity_Credits!CS59/1000</f>
        <v>1.543611641</v>
      </c>
      <c r="CT11" s="50">
        <f>+FCA_Capacity_Credits!CT59/1000</f>
        <v>1.543611641</v>
      </c>
      <c r="CU11" s="50">
        <f>+FCA_Capacity_Credits!CU59/1000</f>
        <v>1.543611641</v>
      </c>
      <c r="CV11" s="50">
        <f>+FCA_Capacity_Credits!CV59/1000</f>
        <v>1.543611641</v>
      </c>
      <c r="CW11" s="50">
        <f>+FCA_Capacity_Credits!CW59/1000</f>
        <v>1.543611641</v>
      </c>
      <c r="CX11" s="50">
        <f>+FCA_Capacity_Credits!CX59/1000</f>
        <v>1.543611641</v>
      </c>
      <c r="CY11" s="50">
        <f>+FCA_Capacity_Credits!CY59/1000</f>
        <v>1.543611641</v>
      </c>
      <c r="CZ11" s="50">
        <f>+FCA_Capacity_Credits!CZ59/1000</f>
        <v>1.543611641</v>
      </c>
      <c r="DA11" s="50">
        <f>+FCA_Capacity_Credits!DA59/1000</f>
        <v>1.543611641</v>
      </c>
      <c r="DB11" s="50">
        <f>+FCA_Capacity_Credits!DB59/1000</f>
        <v>1.543611641</v>
      </c>
      <c r="DC11" s="50">
        <f>+FCA_Capacity_Credits!DC59/1000</f>
        <v>1.543611641</v>
      </c>
      <c r="DD11" s="50">
        <f>+FCA_Capacity_Credits!DD59/1000</f>
        <v>1.543611641</v>
      </c>
      <c r="DE11" s="50">
        <f>+FCA_Capacity_Credits!DE59/1000</f>
        <v>1.543611641</v>
      </c>
      <c r="DF11" s="50">
        <f>+FCA_Capacity_Credits!DF59/1000</f>
        <v>1.543611641</v>
      </c>
      <c r="DG11" s="50">
        <f>+FCA_Capacity_Credits!DG59/1000</f>
        <v>1.543611641</v>
      </c>
      <c r="DH11" s="50">
        <f>+FCA_Capacity_Credits!DH59/1000</f>
        <v>1.543611641</v>
      </c>
      <c r="DI11" s="50">
        <f>+FCA_Capacity_Credits!DI59/1000</f>
        <v>1.543611641</v>
      </c>
      <c r="DJ11" s="50">
        <f>+FCA_Capacity_Credits!DJ59/1000</f>
        <v>1.543611641</v>
      </c>
      <c r="DK11" s="50">
        <f>+FCA_Capacity_Credits!DK59/1000</f>
        <v>1.543611641</v>
      </c>
      <c r="DL11" s="50">
        <f>+FCA_Capacity_Credits!DL59/1000</f>
        <v>1.543611641</v>
      </c>
      <c r="DM11" s="50">
        <f>+FCA_Capacity_Credits!DM59/1000</f>
        <v>1.543611641</v>
      </c>
      <c r="DN11" s="50">
        <f>+FCA_Capacity_Credits!DN59/1000</f>
        <v>1.543611641</v>
      </c>
      <c r="DO11" s="50">
        <f>+FCA_Capacity_Credits!DO59/1000</f>
        <v>1.543611641</v>
      </c>
      <c r="DP11" s="50">
        <f>+FCA_Capacity_Credits!DP59/1000</f>
        <v>1.543611641</v>
      </c>
      <c r="DQ11" s="50">
        <f>+FCA_Capacity_Credits!DQ59/1000</f>
        <v>1.543611641</v>
      </c>
      <c r="DR11" s="50">
        <f>+FCA_Capacity_Credits!DR59/1000</f>
        <v>1.543611641</v>
      </c>
      <c r="DS11" s="50">
        <f>+FCA_Capacity_Credits!DS59/1000</f>
        <v>1.543611641</v>
      </c>
      <c r="DT11" s="50">
        <f>+FCA_Capacity_Credits!DT59/1000</f>
        <v>1.543611641</v>
      </c>
      <c r="DU11" s="50">
        <f>+FCA_Capacity_Credits!DU59/1000</f>
        <v>1.543611641</v>
      </c>
      <c r="DV11" s="50">
        <f>+FCA_Capacity_Credits!DV59/1000</f>
        <v>1.543611641</v>
      </c>
      <c r="DW11" s="50">
        <f>+FCA_Capacity_Credits!DW59/1000</f>
        <v>1.543611641</v>
      </c>
      <c r="DX11" s="50">
        <f>+FCA_Capacity_Credits!DX59/1000</f>
        <v>1.543611641</v>
      </c>
      <c r="DY11" s="50">
        <f>+FCA_Capacity_Credits!DY59/1000</f>
        <v>1.543611641</v>
      </c>
      <c r="DZ11" s="50">
        <f>+FCA_Capacity_Credits!DZ59/1000</f>
        <v>1.543611641</v>
      </c>
      <c r="EA11" s="50">
        <f>+FCA_Capacity_Credits!EA59/1000</f>
        <v>1.543611641</v>
      </c>
      <c r="EB11" s="50">
        <f>+FCA_Capacity_Credits!EB59/1000</f>
        <v>1.543611641</v>
      </c>
      <c r="EC11" s="50">
        <f>+FCA_Capacity_Credits!EC59/1000</f>
        <v>1.543611641</v>
      </c>
      <c r="ED11" s="50">
        <f>+FCA_Capacity_Credits!ED59/1000</f>
        <v>1.543611641</v>
      </c>
      <c r="EE11" s="50">
        <f>+FCA_Capacity_Credits!EE59/1000</f>
        <v>1.543611641</v>
      </c>
      <c r="EF11" s="50">
        <f>+FCA_Capacity_Credits!EF59/1000</f>
        <v>1.543611641</v>
      </c>
      <c r="EG11" s="50">
        <f>+FCA_Capacity_Credits!EG59/1000</f>
        <v>1.543611641</v>
      </c>
      <c r="EH11" s="50">
        <f>+FCA_Capacity_Credits!EH59/1000</f>
        <v>1.543611641</v>
      </c>
      <c r="EI11" s="50">
        <f>+FCA_Capacity_Credits!EI59/1000</f>
        <v>1.543611641</v>
      </c>
      <c r="EJ11" s="50">
        <f>+FCA_Capacity_Credits!EJ59/1000</f>
        <v>1.543611641</v>
      </c>
      <c r="EK11" s="50">
        <f>+FCA_Capacity_Credits!EK59/1000</f>
        <v>1.543611641</v>
      </c>
      <c r="EL11" s="50">
        <f>+FCA_Capacity_Credits!EL59/1000</f>
        <v>1.543611641</v>
      </c>
      <c r="EM11" s="50">
        <f>+FCA_Capacity_Credits!EM59/1000</f>
        <v>1.543611641</v>
      </c>
      <c r="EN11" s="50">
        <f>+FCA_Capacity_Credits!EN59/1000</f>
        <v>1.543611641</v>
      </c>
      <c r="EO11" s="50">
        <f>+FCA_Capacity_Credits!EO59/1000</f>
        <v>1.543611641</v>
      </c>
      <c r="EP11" s="50">
        <f>+FCA_Capacity_Credits!EP59/1000</f>
        <v>1.543611641</v>
      </c>
      <c r="EQ11" s="50">
        <f>+FCA_Capacity_Credits!EQ59/1000</f>
        <v>1.543611641</v>
      </c>
      <c r="ER11" s="50">
        <f>+FCA_Capacity_Credits!ER59/1000</f>
        <v>1.543611641</v>
      </c>
      <c r="ES11" s="50">
        <f>+FCA_Capacity_Credits!ES59/1000</f>
        <v>1.543611641</v>
      </c>
      <c r="ET11" s="50">
        <f>+FCA_Capacity_Credits!ET59/1000</f>
        <v>1.543611641</v>
      </c>
      <c r="EU11" s="50">
        <f>+FCA_Capacity_Credits!EU59/1000</f>
        <v>1.543611641</v>
      </c>
      <c r="EV11" s="50">
        <f>+FCA_Capacity_Credits!EV59/1000</f>
        <v>1.543611641</v>
      </c>
      <c r="EW11" s="50">
        <f>+FCA_Capacity_Credits!EW59/1000</f>
        <v>1.543611641</v>
      </c>
      <c r="EX11" s="50">
        <f>+FCA_Capacity_Credits!EX59/1000</f>
        <v>1.543611641</v>
      </c>
      <c r="EY11" s="50">
        <f>+FCA_Capacity_Credits!EY59/1000</f>
        <v>1.543611641</v>
      </c>
      <c r="EZ11" s="50">
        <f>+FCA_Capacity_Credits!EZ59/1000</f>
        <v>1.543611641</v>
      </c>
      <c r="FA11" s="50">
        <f>+FCA_Capacity_Credits!FA59/1000</f>
        <v>1.543611641</v>
      </c>
      <c r="FB11" s="50">
        <f>+FCA_Capacity_Credits!FB59/1000</f>
        <v>1.543611641</v>
      </c>
      <c r="FC11" s="50">
        <f>+FCA_Capacity_Credits!FC59/1000</f>
        <v>1.543611641</v>
      </c>
      <c r="FD11" s="50">
        <f>+FCA_Capacity_Credits!FD59/1000</f>
        <v>1.543611641</v>
      </c>
      <c r="FE11" s="50">
        <f>+FCA_Capacity_Credits!FE59/1000</f>
        <v>1.543611641</v>
      </c>
      <c r="FF11" s="50">
        <f>+FCA_Capacity_Credits!FF59/1000</f>
        <v>1.543611641</v>
      </c>
      <c r="FG11" s="50">
        <f>+FCA_Capacity_Credits!FG59/1000</f>
        <v>1.543611641</v>
      </c>
      <c r="FH11" s="50">
        <f>+FCA_Capacity_Credits!FH59/1000</f>
        <v>1.543611641</v>
      </c>
      <c r="FI11" s="50">
        <f>+FCA_Capacity_Credits!FI59/1000</f>
        <v>1.543611641</v>
      </c>
      <c r="FJ11" s="50">
        <f>+FCA_Capacity_Credits!FJ59/1000</f>
        <v>1.543611641</v>
      </c>
      <c r="FK11" s="50">
        <f>+FCA_Capacity_Credits!FK59/1000</f>
        <v>1.543611641</v>
      </c>
      <c r="FL11" s="50">
        <f>+FCA_Capacity_Credits!FL59/1000</f>
        <v>1.543611641</v>
      </c>
      <c r="FM11" s="50">
        <f>+FCA_Capacity_Credits!FM59/1000</f>
        <v>1.543611641</v>
      </c>
      <c r="FN11" s="50">
        <f>+FCA_Capacity_Credits!FN59/1000</f>
        <v>1.543611641</v>
      </c>
      <c r="FO11" s="50">
        <f>+FCA_Capacity_Credits!FO59/1000</f>
        <v>1.543611641</v>
      </c>
      <c r="FP11" s="50">
        <f>+FCA_Capacity_Credits!FP59/1000</f>
        <v>1.543611641</v>
      </c>
      <c r="FQ11" s="50">
        <f>+FCA_Capacity_Credits!FQ59/1000</f>
        <v>1.543611641</v>
      </c>
      <c r="FR11" s="50">
        <f>+FCA_Capacity_Credits!FR59/1000</f>
        <v>1.543611641</v>
      </c>
      <c r="FS11" s="50">
        <f>+FCA_Capacity_Credits!FS59/1000</f>
        <v>1.543611641</v>
      </c>
      <c r="FT11" s="50">
        <f>+FCA_Capacity_Credits!FT59/1000</f>
        <v>1.543611641</v>
      </c>
      <c r="FU11" s="50">
        <f>+FCA_Capacity_Credits!FU59/1000</f>
        <v>1.543611641</v>
      </c>
      <c r="FV11" s="50">
        <f>+FCA_Capacity_Credits!FV59/1000</f>
        <v>1.543611641</v>
      </c>
      <c r="FW11" s="50">
        <f>+FCA_Capacity_Credits!FW59/1000</f>
        <v>1.543611641</v>
      </c>
      <c r="FX11" s="50">
        <f>+FCA_Capacity_Credits!FX59/1000</f>
        <v>1.543611641</v>
      </c>
      <c r="FY11" s="50">
        <f>+FCA_Capacity_Credits!FY59/1000</f>
        <v>1.543611641</v>
      </c>
      <c r="FZ11" s="50">
        <f>+FCA_Capacity_Credits!FZ59/1000</f>
        <v>1.543611641</v>
      </c>
      <c r="GA11" s="50">
        <f>+FCA_Capacity_Credits!GA59/1000</f>
        <v>1.543611641</v>
      </c>
      <c r="GB11" s="50">
        <f>+FCA_Capacity_Credits!GB59/1000</f>
        <v>1.543611641</v>
      </c>
      <c r="GC11" s="50">
        <f>+FCA_Capacity_Credits!GC59/1000</f>
        <v>1.543611641</v>
      </c>
      <c r="GD11" s="50">
        <f>+FCA_Capacity_Credits!GD59/1000</f>
        <v>1.543611641</v>
      </c>
      <c r="GE11" s="50">
        <f>+FCA_Capacity_Credits!GE59/1000</f>
        <v>1.543611641</v>
      </c>
      <c r="GF11" s="50">
        <f>+FCA_Capacity_Credits!GF59/1000</f>
        <v>1.543611641</v>
      </c>
      <c r="GG11" s="50">
        <f>+FCA_Capacity_Credits!GG59/1000</f>
        <v>1.543611641</v>
      </c>
      <c r="GH11" s="50">
        <f>+FCA_Capacity_Credits!GH59/1000</f>
        <v>1.543611641</v>
      </c>
      <c r="GI11" s="50">
        <f>+FCA_Capacity_Credits!GI59/1000</f>
        <v>1.543611641</v>
      </c>
      <c r="GJ11" s="50">
        <f>+FCA_Capacity_Credits!GJ59/1000</f>
        <v>1.543611641</v>
      </c>
      <c r="GK11" s="50">
        <f>+FCA_Capacity_Credits!GK59/1000</f>
        <v>1.543611641</v>
      </c>
      <c r="GL11" s="50">
        <f>+FCA_Capacity_Credits!GL59/1000</f>
        <v>1.543611641</v>
      </c>
      <c r="GM11" s="50">
        <f>+FCA_Capacity_Credits!GM59/1000</f>
        <v>1.543611641</v>
      </c>
      <c r="GN11" s="50">
        <f>+FCA_Capacity_Credits!GN59/1000</f>
        <v>1.543611641</v>
      </c>
      <c r="GO11" s="50">
        <f>+FCA_Capacity_Credits!GO59/1000</f>
        <v>1.543611641</v>
      </c>
      <c r="GP11" s="50">
        <f>+FCA_Capacity_Credits!GP59/1000</f>
        <v>1.543611641</v>
      </c>
      <c r="GQ11" s="50">
        <f>+FCA_Capacity_Credits!GQ59/1000</f>
        <v>1.543611641</v>
      </c>
      <c r="GR11" s="50">
        <f>+FCA_Capacity_Credits!GR59/1000</f>
        <v>1.543611641</v>
      </c>
      <c r="GS11" s="50">
        <f>+FCA_Capacity_Credits!GS59/1000</f>
        <v>1.543611641</v>
      </c>
      <c r="GT11" s="50">
        <f>+FCA_Capacity_Credits!GT59/1000</f>
        <v>1.543611641</v>
      </c>
      <c r="GU11" s="50">
        <f>+FCA_Capacity_Credits!GU59/1000</f>
        <v>1.543611641</v>
      </c>
      <c r="GV11" s="50">
        <f>+FCA_Capacity_Credits!GV59/1000</f>
        <v>1.543611641</v>
      </c>
      <c r="GW11" s="50">
        <f>+FCA_Capacity_Credits!GW59/1000</f>
        <v>1.543611641</v>
      </c>
      <c r="GX11" s="50">
        <f>+FCA_Capacity_Credits!GX59/1000</f>
        <v>1.543611641</v>
      </c>
      <c r="GY11" s="50">
        <f>+FCA_Capacity_Credits!GY59/1000</f>
        <v>1.543611641</v>
      </c>
      <c r="GZ11" s="50">
        <f>+FCA_Capacity_Credits!GZ59/1000</f>
        <v>1.543611641</v>
      </c>
      <c r="HA11" s="50">
        <f>+FCA_Capacity_Credits!HA59/1000</f>
        <v>1.543611641</v>
      </c>
      <c r="HB11" s="50">
        <f>+FCA_Capacity_Credits!HB59/1000</f>
        <v>1.543611641</v>
      </c>
      <c r="HC11" s="50">
        <f>+FCA_Capacity_Credits!HC59/1000</f>
        <v>1.543611641</v>
      </c>
      <c r="HD11" s="50">
        <f>+FCA_Capacity_Credits!HD59/1000</f>
        <v>1.543611641</v>
      </c>
      <c r="HE11" s="50">
        <f>+FCA_Capacity_Credits!HE59/1000</f>
        <v>1.543611641</v>
      </c>
      <c r="HF11" s="50">
        <f>+FCA_Capacity_Credits!HF59/1000</f>
        <v>1.543611641</v>
      </c>
      <c r="HG11" s="50">
        <f>+FCA_Capacity_Credits!HG59/1000</f>
        <v>1.543611641</v>
      </c>
      <c r="HH11" s="50">
        <f>+FCA_Capacity_Credits!HH59/1000</f>
        <v>1.543611641</v>
      </c>
      <c r="HI11" s="50">
        <f>+FCA_Capacity_Credits!HI59/1000</f>
        <v>1.543611641</v>
      </c>
      <c r="HJ11" s="50">
        <f>+FCA_Capacity_Credits!HJ59/1000</f>
        <v>1.543611641</v>
      </c>
      <c r="HK11" s="50">
        <f>+FCA_Capacity_Credits!HK59/1000</f>
        <v>1.543611641</v>
      </c>
      <c r="HL11" s="50">
        <f>+FCA_Capacity_Credits!HL59/1000</f>
        <v>1.543611641</v>
      </c>
      <c r="HM11" s="50">
        <f>+FCA_Capacity_Credits!HM59/1000</f>
        <v>1.543611641</v>
      </c>
      <c r="HN11" s="50">
        <f>+FCA_Capacity_Credits!HN59/1000</f>
        <v>1.543611641</v>
      </c>
      <c r="HO11" s="50">
        <f>+FCA_Capacity_Credits!HO59/1000</f>
        <v>1.543611641</v>
      </c>
      <c r="HP11" s="50">
        <f>+FCA_Capacity_Credits!HP59/1000</f>
        <v>1.543611641</v>
      </c>
      <c r="HQ11" s="50">
        <f>+FCA_Capacity_Credits!HQ59/1000</f>
        <v>1.543611641</v>
      </c>
      <c r="HR11" s="50">
        <f>+FCA_Capacity_Credits!HR59/1000</f>
        <v>1.543611641</v>
      </c>
      <c r="HS11" s="50">
        <f>+FCA_Capacity_Credits!HS59/1000</f>
        <v>1.543611641</v>
      </c>
      <c r="HT11" s="50">
        <f>+FCA_Capacity_Credits!HT59/1000</f>
        <v>1.543611641</v>
      </c>
      <c r="HU11" s="50">
        <f>+FCA_Capacity_Credits!HU59/1000</f>
        <v>1.543611641</v>
      </c>
      <c r="HV11" s="50">
        <f>+FCA_Capacity_Credits!HV59/1000</f>
        <v>1.543611641</v>
      </c>
      <c r="HW11" s="50">
        <f>+FCA_Capacity_Credits!HW59/1000</f>
        <v>1.543611641</v>
      </c>
      <c r="HX11" s="50">
        <f>+FCA_Capacity_Credits!HX59/1000</f>
        <v>1.543611641</v>
      </c>
      <c r="HY11" s="50">
        <f>+FCA_Capacity_Credits!HY59/1000</f>
        <v>1.543611641</v>
      </c>
      <c r="HZ11" s="50">
        <f>+FCA_Capacity_Credits!HZ59/1000</f>
        <v>1.543611641</v>
      </c>
      <c r="IA11" s="50">
        <f>+FCA_Capacity_Credits!IA59/1000</f>
        <v>1.543611641</v>
      </c>
      <c r="IB11" s="50">
        <f>+FCA_Capacity_Credits!IB59/1000</f>
        <v>1.543611641</v>
      </c>
      <c r="IC11" s="50">
        <f>+FCA_Capacity_Credits!IC59/1000</f>
        <v>1.543611641</v>
      </c>
      <c r="ID11" s="50">
        <f>+FCA_Capacity_Credits!ID59/1000</f>
        <v>1.543611641</v>
      </c>
      <c r="IE11" s="50">
        <f>+FCA_Capacity_Credits!IE59/1000</f>
        <v>1.543611641</v>
      </c>
      <c r="IF11" s="50">
        <f>+FCA_Capacity_Credits!IF59/1000</f>
        <v>1.543611641</v>
      </c>
      <c r="IG11" s="50">
        <f>+FCA_Capacity_Credits!IG59/1000</f>
        <v>1.543611641</v>
      </c>
      <c r="IH11" s="50">
        <f>+FCA_Capacity_Credits!IH59/1000</f>
        <v>1.543611641</v>
      </c>
      <c r="II11" s="50">
        <f>+FCA_Capacity_Credits!II59/1000</f>
        <v>1.543611641</v>
      </c>
      <c r="IJ11" s="50">
        <f>+FCA_Capacity_Credits!IJ59/1000</f>
        <v>1.543611641</v>
      </c>
      <c r="IK11" s="50">
        <f>+FCA_Capacity_Credits!IK59/1000</f>
        <v>1.543611641</v>
      </c>
      <c r="IL11" s="50">
        <f>+FCA_Capacity_Credits!IL59/1000</f>
        <v>1.543611641</v>
      </c>
      <c r="IM11" s="50">
        <f>+FCA_Capacity_Credits!IM59/1000</f>
        <v>1.543611641</v>
      </c>
      <c r="IN11" s="50">
        <f>+FCA_Capacity_Credits!IN59/1000</f>
        <v>1.543611641</v>
      </c>
      <c r="IO11" s="50">
        <f>+FCA_Capacity_Credits!IO59/1000</f>
        <v>1.543611641</v>
      </c>
      <c r="IP11" s="50">
        <f>+FCA_Capacity_Credits!IP59/1000</f>
        <v>1.543611641</v>
      </c>
      <c r="IQ11" s="50">
        <f>+FCA_Capacity_Credits!IQ59/1000</f>
        <v>1.543611641</v>
      </c>
      <c r="IR11" s="50">
        <f>+FCA_Capacity_Credits!IR59/1000</f>
        <v>1.543611641</v>
      </c>
      <c r="IS11" s="50">
        <f>+FCA_Capacity_Credits!IS59/1000</f>
        <v>1.543611641</v>
      </c>
      <c r="IT11" s="50">
        <f>+FCA_Capacity_Credits!IT59/1000</f>
        <v>1.543611641</v>
      </c>
      <c r="IU11" s="50">
        <f>+FCA_Capacity_Credits!IU59/1000</f>
        <v>1.543611641</v>
      </c>
      <c r="IV11" s="50">
        <f>+FCA_Capacity_Credits!IV59/1000</f>
        <v>1.543611641</v>
      </c>
      <c r="IW11" s="50">
        <f>+FCA_Capacity_Credits!IW59/1000</f>
        <v>1.543611641</v>
      </c>
      <c r="IX11" s="50">
        <f>+FCA_Capacity_Credits!IX59/1000</f>
        <v>1.543611641</v>
      </c>
      <c r="IY11" s="50">
        <f>+FCA_Capacity_Credits!IY59/1000</f>
        <v>1.543611641</v>
      </c>
      <c r="IZ11" s="50">
        <f>+FCA_Capacity_Credits!IZ59/1000</f>
        <v>1.543611641</v>
      </c>
      <c r="JA11" s="50">
        <f>+FCA_Capacity_Credits!JA59/1000</f>
        <v>1.543611641</v>
      </c>
      <c r="JB11" s="50">
        <f>+FCA_Capacity_Credits!JB59/1000</f>
        <v>1.543611641</v>
      </c>
      <c r="JC11" s="50">
        <f>+FCA_Capacity_Credits!JC59/1000</f>
        <v>1.543611641</v>
      </c>
      <c r="JD11" s="50">
        <f>+FCA_Capacity_Credits!JD59/1000</f>
        <v>1.543611641</v>
      </c>
      <c r="JE11" s="50">
        <f>+FCA_Capacity_Credits!JE59/1000</f>
        <v>1.543611641</v>
      </c>
      <c r="JF11" s="50">
        <f>+FCA_Capacity_Credits!JF59/1000</f>
        <v>1.543611641</v>
      </c>
      <c r="JG11" s="50">
        <f>+FCA_Capacity_Credits!JG59/1000</f>
        <v>1.543611641</v>
      </c>
      <c r="JH11" s="50">
        <f>+FCA_Capacity_Credits!JH59/1000</f>
        <v>1.543611641</v>
      </c>
      <c r="JI11" s="50">
        <f>+FCA_Capacity_Credits!JI59/1000</f>
        <v>1.543611641</v>
      </c>
      <c r="JJ11" s="50">
        <f>+FCA_Capacity_Credits!JJ59/1000</f>
        <v>1.543611641</v>
      </c>
      <c r="JK11" s="50">
        <f>+FCA_Capacity_Credits!JK59/1000</f>
        <v>1.543611641</v>
      </c>
      <c r="JL11" s="50">
        <f>+FCA_Capacity_Credits!JL59/1000</f>
        <v>1.543611641</v>
      </c>
      <c r="JM11" s="50">
        <f>+FCA_Capacity_Credits!JM59/1000</f>
        <v>1.543611641</v>
      </c>
      <c r="JN11" s="50">
        <f>+FCA_Capacity_Credits!JN59/1000</f>
        <v>1.543611641</v>
      </c>
      <c r="JO11" s="50">
        <f>+FCA_Capacity_Credits!JO59/1000</f>
        <v>1.543611641</v>
      </c>
      <c r="JP11" s="50">
        <f>+FCA_Capacity_Credits!JP59/1000</f>
        <v>1.543611641</v>
      </c>
      <c r="JQ11" s="50">
        <f>+FCA_Capacity_Credits!JQ59/1000</f>
        <v>1.543611641</v>
      </c>
      <c r="JR11" s="50">
        <f>+FCA_Capacity_Credits!JR59/1000</f>
        <v>1.543611641</v>
      </c>
      <c r="JS11" s="50">
        <f>+FCA_Capacity_Credits!JS59/1000</f>
        <v>1.543611641</v>
      </c>
      <c r="JT11" s="50">
        <f>+FCA_Capacity_Credits!JT59/1000</f>
        <v>1.543611641</v>
      </c>
      <c r="JU11" s="50">
        <f>+FCA_Capacity_Credits!JU59/1000</f>
        <v>1.543611641</v>
      </c>
      <c r="JV11" s="50">
        <f>+FCA_Capacity_Credits!JV59/1000</f>
        <v>1.543611641</v>
      </c>
      <c r="JW11" s="50">
        <f>+FCA_Capacity_Credits!JW59/1000</f>
        <v>1.543611641</v>
      </c>
      <c r="JX11" s="50">
        <f>+FCA_Capacity_Credits!JX59/1000</f>
        <v>1.543611641</v>
      </c>
      <c r="JY11" s="50">
        <f>+FCA_Capacity_Credits!JY59/1000</f>
        <v>1.543611641</v>
      </c>
      <c r="JZ11" s="50">
        <f>+FCA_Capacity_Credits!JZ59/1000</f>
        <v>1.543611641</v>
      </c>
      <c r="KA11" s="50">
        <f>+FCA_Capacity_Credits!KA59/1000</f>
        <v>1.543611641</v>
      </c>
      <c r="KB11" s="50">
        <f>+FCA_Capacity_Credits!KB59/1000</f>
        <v>1.543611641</v>
      </c>
      <c r="KC11" s="50">
        <f>+FCA_Capacity_Credits!KC59/1000</f>
        <v>1.543611641</v>
      </c>
      <c r="KD11" s="50">
        <f>+FCA_Capacity_Credits!KD59/1000</f>
        <v>1.543611641</v>
      </c>
      <c r="KE11" s="50">
        <f>+FCA_Capacity_Credits!KE59/1000</f>
        <v>1.543611641</v>
      </c>
      <c r="KF11" s="50">
        <f>+FCA_Capacity_Credits!KF59/1000</f>
        <v>1.543611641</v>
      </c>
      <c r="KG11" s="50">
        <f>+FCA_Capacity_Credits!KG59/1000</f>
        <v>1.543611641</v>
      </c>
      <c r="KH11" s="50">
        <f>+FCA_Capacity_Credits!KH59/1000</f>
        <v>1.543611641</v>
      </c>
      <c r="KI11" s="50">
        <f>+FCA_Capacity_Credits!KI59/1000</f>
        <v>1.543611641</v>
      </c>
      <c r="KJ11" s="50">
        <f>+FCA_Capacity_Credits!KJ59/1000</f>
        <v>1.543611641</v>
      </c>
      <c r="KK11" s="50">
        <f>+FCA_Capacity_Credits!KK59/1000</f>
        <v>1.543611641</v>
      </c>
      <c r="KL11" s="50">
        <f>+FCA_Capacity_Credits!KL59/1000</f>
        <v>1.543611641</v>
      </c>
      <c r="KM11" s="50">
        <f>+FCA_Capacity_Credits!KM59/1000</f>
        <v>1.543611641</v>
      </c>
      <c r="KN11" s="50">
        <f>+FCA_Capacity_Credits!KN59/1000</f>
        <v>1.543611641</v>
      </c>
      <c r="KO11" s="50">
        <f>+FCA_Capacity_Credits!KO59/1000</f>
        <v>1.543611641</v>
      </c>
      <c r="KP11" s="50">
        <f>+FCA_Capacity_Credits!KP59/1000</f>
        <v>1.543611641</v>
      </c>
      <c r="KQ11" s="50">
        <f>+FCA_Capacity_Credits!KQ59/1000</f>
        <v>1.543611641</v>
      </c>
      <c r="KR11" s="50">
        <f>+FCA_Capacity_Credits!KR59/1000</f>
        <v>1.543611641</v>
      </c>
      <c r="KS11" s="50">
        <f>+FCA_Capacity_Credits!KS59/1000</f>
        <v>1.543611641</v>
      </c>
      <c r="KT11" s="50">
        <f>+FCA_Capacity_Credits!KT59/1000</f>
        <v>1.543611641</v>
      </c>
      <c r="KU11" s="50">
        <f>+FCA_Capacity_Credits!KU59/1000</f>
        <v>1.543611641</v>
      </c>
      <c r="KV11" s="50">
        <f>+FCA_Capacity_Credits!KV59/1000</f>
        <v>1.543611641</v>
      </c>
      <c r="KW11" s="50">
        <f>+FCA_Capacity_Credits!KW59/1000</f>
        <v>1.543611641</v>
      </c>
      <c r="KX11" s="50">
        <f>+FCA_Capacity_Credits!KX59/1000</f>
        <v>1.543611641</v>
      </c>
      <c r="KY11" s="50">
        <f>+FCA_Capacity_Credits!KY59/1000</f>
        <v>1.543611641</v>
      </c>
      <c r="KZ11" s="50">
        <f>+FCA_Capacity_Credits!KZ59/1000</f>
        <v>1.543611641</v>
      </c>
      <c r="LA11" s="50">
        <f>+FCA_Capacity_Credits!LA59/1000</f>
        <v>1.543611641</v>
      </c>
      <c r="LB11" s="50">
        <f>+FCA_Capacity_Credits!LB59/1000</f>
        <v>1.543611641</v>
      </c>
      <c r="LC11" s="50">
        <f>+FCA_Capacity_Credits!LC59/1000</f>
        <v>1.543611641</v>
      </c>
      <c r="LD11" s="50">
        <f>+FCA_Capacity_Credits!LD59/1000</f>
        <v>1.543611641</v>
      </c>
      <c r="LE11" s="50">
        <f>+FCA_Capacity_Credits!LE59/1000</f>
        <v>1.543611641</v>
      </c>
      <c r="LF11" s="50">
        <f>+FCA_Capacity_Credits!LF59/1000</f>
        <v>1.543611641</v>
      </c>
      <c r="LG11" s="50">
        <f>+FCA_Capacity_Credits!LG59/1000</f>
        <v>1.543611641</v>
      </c>
      <c r="LH11" s="50">
        <f>+FCA_Capacity_Credits!LH59/1000</f>
        <v>1.543611641</v>
      </c>
      <c r="LI11" s="50">
        <f>+FCA_Capacity_Credits!LI59/1000</f>
        <v>1.543611641</v>
      </c>
      <c r="LJ11" s="50">
        <f>+FCA_Capacity_Credits!LJ59/1000</f>
        <v>1.543611641</v>
      </c>
      <c r="LK11" s="50">
        <f>+FCA_Capacity_Credits!LK59/1000</f>
        <v>1.543611641</v>
      </c>
      <c r="LL11" s="50">
        <f>+FCA_Capacity_Credits!LL59/1000</f>
        <v>1.543611641</v>
      </c>
      <c r="LM11" s="50">
        <f>+FCA_Capacity_Credits!LM59/1000</f>
        <v>1.543611641</v>
      </c>
      <c r="LN11" s="50">
        <f>+FCA_Capacity_Credits!LN59/1000</f>
        <v>1.543611641</v>
      </c>
      <c r="LO11" s="50">
        <f>+FCA_Capacity_Credits!LO59/1000</f>
        <v>1.543611641</v>
      </c>
      <c r="LP11" s="50">
        <f>+FCA_Capacity_Credits!LP59/1000</f>
        <v>1.543611641</v>
      </c>
      <c r="LQ11" s="50">
        <f>+FCA_Capacity_Credits!LQ59/1000</f>
        <v>1.543611641</v>
      </c>
      <c r="LR11" s="50">
        <f>+FCA_Capacity_Credits!LR59/1000</f>
        <v>1.543611641</v>
      </c>
      <c r="LS11" s="50">
        <f>+FCA_Capacity_Credits!LS59/1000</f>
        <v>1.543611641</v>
      </c>
      <c r="LT11" s="50">
        <f>+FCA_Capacity_Credits!LT59/1000</f>
        <v>1.543611641</v>
      </c>
      <c r="LU11" s="50">
        <f>+FCA_Capacity_Credits!LU59/1000</f>
        <v>1.543611641</v>
      </c>
      <c r="LV11" s="50">
        <f>+FCA_Capacity_Credits!LV59/1000</f>
        <v>1.543611641</v>
      </c>
      <c r="LW11" s="50">
        <f>+FCA_Capacity_Credits!LW59/1000</f>
        <v>1.543611641</v>
      </c>
      <c r="LX11" s="50">
        <f>+FCA_Capacity_Credits!LX59/1000</f>
        <v>1.543611641</v>
      </c>
      <c r="LY11" s="50">
        <f>+FCA_Capacity_Credits!LY59/1000</f>
        <v>1.543611641</v>
      </c>
      <c r="LZ11" s="50">
        <f>+FCA_Capacity_Credits!LZ59/1000</f>
        <v>1.543611641</v>
      </c>
      <c r="MA11" s="50">
        <f>+FCA_Capacity_Credits!MA59/1000</f>
        <v>1.543611641</v>
      </c>
      <c r="MB11" s="50">
        <f>+FCA_Capacity_Credits!MB59/1000</f>
        <v>1.543611641</v>
      </c>
      <c r="MC11" s="50">
        <f>+FCA_Capacity_Credits!MC59/1000</f>
        <v>1.543611641</v>
      </c>
      <c r="MD11" s="50">
        <f>+FCA_Capacity_Credits!MD59/1000</f>
        <v>1.543611641</v>
      </c>
      <c r="ME11" s="50">
        <f>+FCA_Capacity_Credits!ME59/1000</f>
        <v>1.543611641</v>
      </c>
      <c r="MF11" s="50">
        <f>+FCA_Capacity_Credits!MF59/1000</f>
        <v>1.543611641</v>
      </c>
      <c r="MG11" s="50">
        <f>+FCA_Capacity_Credits!MG59/1000</f>
        <v>1.543611641</v>
      </c>
      <c r="MH11" s="50">
        <f>+FCA_Capacity_Credits!MH59/1000</f>
        <v>1.543611641</v>
      </c>
      <c r="MI11" s="50">
        <f>+FCA_Capacity_Credits!MI59/1000</f>
        <v>1.543611641</v>
      </c>
      <c r="MJ11" s="50">
        <f>+FCA_Capacity_Credits!MJ59/1000</f>
        <v>1.543611641</v>
      </c>
      <c r="MK11" s="50">
        <f>+FCA_Capacity_Credits!MK59/1000</f>
        <v>1.543611641</v>
      </c>
      <c r="ML11" s="50">
        <f>+FCA_Capacity_Credits!ML59/1000</f>
        <v>1.543611641</v>
      </c>
      <c r="MM11" s="50">
        <f>+FCA_Capacity_Credits!MM59/1000</f>
        <v>1.543611641</v>
      </c>
      <c r="MN11" s="50">
        <f>+FCA_Capacity_Credits!MN59/1000</f>
        <v>1.543611641</v>
      </c>
      <c r="MO11" s="50">
        <f>+FCA_Capacity_Credits!MO59/1000</f>
        <v>1.543611641</v>
      </c>
      <c r="MP11" s="50">
        <f>+FCA_Capacity_Credits!MP59/1000</f>
        <v>1.543611641</v>
      </c>
      <c r="MQ11" s="50">
        <f>+FCA_Capacity_Credits!MQ59/1000</f>
        <v>1.543611641</v>
      </c>
      <c r="MR11" s="50">
        <f>+FCA_Capacity_Credits!MR59/1000</f>
        <v>1.543611641</v>
      </c>
      <c r="MS11" s="50">
        <f>+FCA_Capacity_Credits!MS59/1000</f>
        <v>1.543611641</v>
      </c>
      <c r="MT11" s="50">
        <f>+FCA_Capacity_Credits!MT59/1000</f>
        <v>1.543611641</v>
      </c>
      <c r="MU11" s="50">
        <f>+FCA_Capacity_Credits!MU59/1000</f>
        <v>1.543611641</v>
      </c>
      <c r="MV11" s="50">
        <f>+FCA_Capacity_Credits!MV59/1000</f>
        <v>1.543611641</v>
      </c>
      <c r="MW11" s="50">
        <f>+FCA_Capacity_Credits!MW59/1000</f>
        <v>1.543611641</v>
      </c>
      <c r="MX11" s="50">
        <f>+FCA_Capacity_Credits!MX59/1000</f>
        <v>1.543611641</v>
      </c>
      <c r="MY11" s="50">
        <f>+FCA_Capacity_Credits!MY59/1000</f>
        <v>1.543611641</v>
      </c>
      <c r="MZ11" s="50">
        <f>+FCA_Capacity_Credits!MZ59/1000</f>
        <v>1.543611641</v>
      </c>
      <c r="NA11" s="49"/>
      <c r="NB11" s="51" t="str">
        <f t="shared" si="141"/>
        <v>NYPA Niagara Contract</v>
      </c>
      <c r="NC11" s="50">
        <f t="shared" si="144"/>
        <v>1.543611641</v>
      </c>
      <c r="ND11" s="50">
        <f t="shared" si="142"/>
        <v>1.543611641</v>
      </c>
      <c r="NE11" s="50">
        <f t="shared" si="142"/>
        <v>1.543611641</v>
      </c>
      <c r="NF11" s="50">
        <f t="shared" si="142"/>
        <v>1.543611641</v>
      </c>
      <c r="NG11" s="50">
        <f t="shared" si="142"/>
        <v>1.543611641</v>
      </c>
      <c r="NH11" s="50">
        <f t="shared" si="142"/>
        <v>1.543611641</v>
      </c>
      <c r="NI11" s="50">
        <f t="shared" si="142"/>
        <v>1.543611641</v>
      </c>
      <c r="NJ11" s="50">
        <f t="shared" si="142"/>
        <v>1.543611641</v>
      </c>
      <c r="NK11" s="50">
        <f t="shared" si="142"/>
        <v>1.543611641</v>
      </c>
      <c r="NL11" s="50">
        <f t="shared" si="142"/>
        <v>1.543611641</v>
      </c>
      <c r="NM11" s="50">
        <f t="shared" si="142"/>
        <v>1.543611641</v>
      </c>
      <c r="NN11" s="50">
        <f t="shared" si="142"/>
        <v>1.543611641</v>
      </c>
      <c r="NO11" s="50">
        <f t="shared" si="142"/>
        <v>1.543611641</v>
      </c>
      <c r="NP11" s="50">
        <f t="shared" si="142"/>
        <v>1.543611641</v>
      </c>
      <c r="NQ11" s="50">
        <f t="shared" si="142"/>
        <v>1.543611641</v>
      </c>
      <c r="NR11" s="50">
        <f t="shared" si="142"/>
        <v>1.543611641</v>
      </c>
      <c r="NS11" s="50">
        <f t="shared" si="142"/>
        <v>1.543611641</v>
      </c>
      <c r="NT11" s="50">
        <f t="shared" si="143"/>
        <v>1.543611641</v>
      </c>
      <c r="NU11" s="50">
        <f t="shared" si="143"/>
        <v>1.543611641</v>
      </c>
      <c r="NV11" s="50">
        <f t="shared" si="143"/>
        <v>1.543611641</v>
      </c>
      <c r="NW11" s="50">
        <f t="shared" si="143"/>
        <v>1.543611641</v>
      </c>
      <c r="NX11" s="50">
        <f t="shared" si="143"/>
        <v>1.543611641</v>
      </c>
      <c r="NY11" s="50">
        <f t="shared" si="143"/>
        <v>1.543611641</v>
      </c>
      <c r="NZ11" s="50">
        <f t="shared" si="143"/>
        <v>1.543611641</v>
      </c>
      <c r="OA11" s="50">
        <f t="shared" si="143"/>
        <v>1.543611641</v>
      </c>
      <c r="OB11" s="50">
        <f t="shared" si="143"/>
        <v>1.543611641</v>
      </c>
      <c r="OC11" s="50">
        <f t="shared" si="143"/>
        <v>1.543611641</v>
      </c>
      <c r="OD11" s="50">
        <f t="shared" si="143"/>
        <v>1.543611641</v>
      </c>
      <c r="OE11" s="50">
        <f t="shared" si="143"/>
        <v>1.543611641</v>
      </c>
      <c r="OF11" s="50">
        <f t="shared" si="143"/>
        <v>1.543611641</v>
      </c>
    </row>
    <row r="12" spans="2:396" x14ac:dyDescent="0.25">
      <c r="D12" s="17" t="str">
        <f>+FCA_Capacity_Credits!C64</f>
        <v>NYPA St. Lawrence Contract</v>
      </c>
      <c r="E12" s="50">
        <f>+FCA_Capacity_Credits!E66/1000</f>
        <v>3.9857142857142855E-2</v>
      </c>
      <c r="F12" s="50">
        <f>+FCA_Capacity_Credits!F66/1000</f>
        <v>3.9857142857142855E-2</v>
      </c>
      <c r="G12" s="50">
        <f>+FCA_Capacity_Credits!G66/1000</f>
        <v>3.9857142857142855E-2</v>
      </c>
      <c r="H12" s="50">
        <f>+FCA_Capacity_Credits!H66/1000</f>
        <v>3.9857142857142855E-2</v>
      </c>
      <c r="I12" s="50">
        <f>+FCA_Capacity_Credits!I66/1000</f>
        <v>3.9857142857142855E-2</v>
      </c>
      <c r="J12" s="50">
        <f>+FCA_Capacity_Credits!J66/1000</f>
        <v>3.9857142857142855E-2</v>
      </c>
      <c r="K12" s="50">
        <f>+FCA_Capacity_Credits!K66/1000</f>
        <v>3.9857142857142855E-2</v>
      </c>
      <c r="L12" s="50">
        <f>+FCA_Capacity_Credits!L66/1000</f>
        <v>3.9857142857142855E-2</v>
      </c>
      <c r="M12" s="50">
        <f>+FCA_Capacity_Credits!M66/1000</f>
        <v>3.9857142857142855E-2</v>
      </c>
      <c r="N12" s="50">
        <f>+FCA_Capacity_Credits!N66/1000</f>
        <v>3.9857142857142855E-2</v>
      </c>
      <c r="O12" s="50">
        <f>+FCA_Capacity_Credits!O66/1000</f>
        <v>3.9857142857142855E-2</v>
      </c>
      <c r="P12" s="50">
        <f>+FCA_Capacity_Credits!P66/1000</f>
        <v>3.9857142857142855E-2</v>
      </c>
      <c r="Q12" s="50">
        <f>+FCA_Capacity_Credits!Q66/1000</f>
        <v>3.9857142857142855E-2</v>
      </c>
      <c r="R12" s="50">
        <f>+FCA_Capacity_Credits!R66/1000</f>
        <v>3.9857142857142855E-2</v>
      </c>
      <c r="S12" s="50">
        <f>+FCA_Capacity_Credits!S66/1000</f>
        <v>3.9857142857142855E-2</v>
      </c>
      <c r="T12" s="50">
        <f>+FCA_Capacity_Credits!T66/1000</f>
        <v>3.9857142857142855E-2</v>
      </c>
      <c r="U12" s="50">
        <f>+FCA_Capacity_Credits!U66/1000</f>
        <v>3.9857142857142855E-2</v>
      </c>
      <c r="V12" s="50">
        <f>+FCA_Capacity_Credits!V66/1000</f>
        <v>3.9857142857142855E-2</v>
      </c>
      <c r="W12" s="50">
        <f>+FCA_Capacity_Credits!W66/1000</f>
        <v>3.9857142857142855E-2</v>
      </c>
      <c r="X12" s="50">
        <f>+FCA_Capacity_Credits!X66/1000</f>
        <v>3.9857142857142855E-2</v>
      </c>
      <c r="Y12" s="50">
        <f>+FCA_Capacity_Credits!Y66/1000</f>
        <v>3.9857142857142855E-2</v>
      </c>
      <c r="Z12" s="50">
        <f>+FCA_Capacity_Credits!Z66/1000</f>
        <v>3.9857142857142855E-2</v>
      </c>
      <c r="AA12" s="50">
        <f>+FCA_Capacity_Credits!AA66/1000</f>
        <v>3.9857142857142855E-2</v>
      </c>
      <c r="AB12" s="50">
        <f>+FCA_Capacity_Credits!AB66/1000</f>
        <v>3.9857142857142855E-2</v>
      </c>
      <c r="AC12" s="50">
        <f>+FCA_Capacity_Credits!AC66/1000</f>
        <v>3.9857142857142855E-2</v>
      </c>
      <c r="AD12" s="50">
        <f>+FCA_Capacity_Credits!AD66/1000</f>
        <v>3.9857142857142855E-2</v>
      </c>
      <c r="AE12" s="50">
        <f>+FCA_Capacity_Credits!AE66/1000</f>
        <v>3.9857142857142855E-2</v>
      </c>
      <c r="AF12" s="50">
        <f>+FCA_Capacity_Credits!AF66/1000</f>
        <v>3.9857142857142855E-2</v>
      </c>
      <c r="AG12" s="50">
        <f>+FCA_Capacity_Credits!AG66/1000</f>
        <v>3.9857142857142855E-2</v>
      </c>
      <c r="AH12" s="50">
        <f>+FCA_Capacity_Credits!AH66/1000</f>
        <v>3.9857142857142855E-2</v>
      </c>
      <c r="AI12" s="50">
        <f>+FCA_Capacity_Credits!AI66/1000</f>
        <v>3.9857142857142855E-2</v>
      </c>
      <c r="AJ12" s="50">
        <f>+FCA_Capacity_Credits!AJ66/1000</f>
        <v>3.9857142857142855E-2</v>
      </c>
      <c r="AK12" s="50">
        <f>+FCA_Capacity_Credits!AK66/1000</f>
        <v>3.9857142857142855E-2</v>
      </c>
      <c r="AL12" s="50">
        <f>+FCA_Capacity_Credits!AL66/1000</f>
        <v>3.9857142857142855E-2</v>
      </c>
      <c r="AM12" s="50">
        <f>+FCA_Capacity_Credits!AM66/1000</f>
        <v>3.9857142857142855E-2</v>
      </c>
      <c r="AN12" s="50">
        <f>+FCA_Capacity_Credits!AN66/1000</f>
        <v>3.9857142857142855E-2</v>
      </c>
      <c r="AO12" s="50">
        <f>+FCA_Capacity_Credits!AO66/1000</f>
        <v>3.9857142857142855E-2</v>
      </c>
      <c r="AP12" s="50">
        <f>+FCA_Capacity_Credits!AP66/1000</f>
        <v>3.9857142857142855E-2</v>
      </c>
      <c r="AQ12" s="50">
        <f>+FCA_Capacity_Credits!AQ66/1000</f>
        <v>3.9857142857142855E-2</v>
      </c>
      <c r="AR12" s="50">
        <f>+FCA_Capacity_Credits!AR66/1000</f>
        <v>3.9857142857142855E-2</v>
      </c>
      <c r="AS12" s="50">
        <f>+FCA_Capacity_Credits!AS66/1000</f>
        <v>3.9857142857142855E-2</v>
      </c>
      <c r="AT12" s="50">
        <f>+FCA_Capacity_Credits!AT66/1000</f>
        <v>3.9857142857142855E-2</v>
      </c>
      <c r="AU12" s="50">
        <f>+FCA_Capacity_Credits!AU66/1000</f>
        <v>3.9857142857142855E-2</v>
      </c>
      <c r="AV12" s="50">
        <f>+FCA_Capacity_Credits!AV66/1000</f>
        <v>3.9857142857142855E-2</v>
      </c>
      <c r="AW12" s="50">
        <f>+FCA_Capacity_Credits!AW66/1000</f>
        <v>3.9857142857142855E-2</v>
      </c>
      <c r="AX12" s="50">
        <f>+FCA_Capacity_Credits!AX66/1000</f>
        <v>3.9857142857142855E-2</v>
      </c>
      <c r="AY12" s="50">
        <f>+FCA_Capacity_Credits!AY66/1000</f>
        <v>3.9857142857142855E-2</v>
      </c>
      <c r="AZ12" s="50">
        <f>+FCA_Capacity_Credits!AZ66/1000</f>
        <v>3.9857142857142855E-2</v>
      </c>
      <c r="BA12" s="50">
        <f>+FCA_Capacity_Credits!BA66/1000</f>
        <v>3.9857142857142855E-2</v>
      </c>
      <c r="BB12" s="50">
        <f>+FCA_Capacity_Credits!BB66/1000</f>
        <v>3.9857142857142855E-2</v>
      </c>
      <c r="BC12" s="50">
        <f>+FCA_Capacity_Credits!BC66/1000</f>
        <v>3.9857142857142855E-2</v>
      </c>
      <c r="BD12" s="50">
        <f>+FCA_Capacity_Credits!BD66/1000</f>
        <v>3.9857142857142855E-2</v>
      </c>
      <c r="BE12" s="50">
        <f>+FCA_Capacity_Credits!BE66/1000</f>
        <v>3.9857142857142855E-2</v>
      </c>
      <c r="BF12" s="50">
        <f>+FCA_Capacity_Credits!BF66/1000</f>
        <v>3.9857142857142855E-2</v>
      </c>
      <c r="BG12" s="50">
        <f>+FCA_Capacity_Credits!BG66/1000</f>
        <v>3.9857142857142855E-2</v>
      </c>
      <c r="BH12" s="50">
        <f>+FCA_Capacity_Credits!BH66/1000</f>
        <v>3.9857142857142855E-2</v>
      </c>
      <c r="BI12" s="50">
        <f>+FCA_Capacity_Credits!BI66/1000</f>
        <v>3.9857142857142855E-2</v>
      </c>
      <c r="BJ12" s="50">
        <f>+FCA_Capacity_Credits!BJ66/1000</f>
        <v>3.9857142857142855E-2</v>
      </c>
      <c r="BK12" s="50">
        <f>+FCA_Capacity_Credits!BK66/1000</f>
        <v>3.9857142857142855E-2</v>
      </c>
      <c r="BL12" s="50">
        <f>+FCA_Capacity_Credits!BL66/1000</f>
        <v>3.9857142857142855E-2</v>
      </c>
      <c r="BM12" s="50">
        <f>+FCA_Capacity_Credits!BM66/1000</f>
        <v>3.9857142857142855E-2</v>
      </c>
      <c r="BN12" s="50">
        <f>+FCA_Capacity_Credits!BN66/1000</f>
        <v>3.9857142857142855E-2</v>
      </c>
      <c r="BO12" s="50">
        <f>+FCA_Capacity_Credits!BO66/1000</f>
        <v>3.9857142857142855E-2</v>
      </c>
      <c r="BP12" s="50">
        <f>+FCA_Capacity_Credits!BP66/1000</f>
        <v>3.9857142857142855E-2</v>
      </c>
      <c r="BQ12" s="50">
        <f>+FCA_Capacity_Credits!BQ66/1000</f>
        <v>3.9857142857142855E-2</v>
      </c>
      <c r="BR12" s="50">
        <f>+FCA_Capacity_Credits!BR66/1000</f>
        <v>3.9857142857142855E-2</v>
      </c>
      <c r="BS12" s="50">
        <f>+FCA_Capacity_Credits!BS66/1000</f>
        <v>3.9857142857142855E-2</v>
      </c>
      <c r="BT12" s="50">
        <f>+FCA_Capacity_Credits!BT66/1000</f>
        <v>3.9857142857142855E-2</v>
      </c>
      <c r="BU12" s="50">
        <f>+FCA_Capacity_Credits!BU66/1000</f>
        <v>3.9857142857142855E-2</v>
      </c>
      <c r="BV12" s="50">
        <f>+FCA_Capacity_Credits!BV66/1000</f>
        <v>3.9857142857142855E-2</v>
      </c>
      <c r="BW12" s="50">
        <f>+FCA_Capacity_Credits!BW66/1000</f>
        <v>3.9857142857142855E-2</v>
      </c>
      <c r="BX12" s="50">
        <f>+FCA_Capacity_Credits!BX66/1000</f>
        <v>3.9857142857142855E-2</v>
      </c>
      <c r="BY12" s="50">
        <f>+FCA_Capacity_Credits!BY66/1000</f>
        <v>3.9857142857142855E-2</v>
      </c>
      <c r="BZ12" s="50">
        <f>+FCA_Capacity_Credits!BZ66/1000</f>
        <v>3.9857142857142855E-2</v>
      </c>
      <c r="CA12" s="50">
        <f>+FCA_Capacity_Credits!CA66/1000</f>
        <v>3.9857142857142855E-2</v>
      </c>
      <c r="CB12" s="50">
        <f>+FCA_Capacity_Credits!CB66/1000</f>
        <v>3.9857142857142855E-2</v>
      </c>
      <c r="CC12" s="50">
        <f>+FCA_Capacity_Credits!CC66/1000</f>
        <v>3.9857142857142855E-2</v>
      </c>
      <c r="CD12" s="50">
        <f>+FCA_Capacity_Credits!CD66/1000</f>
        <v>3.9857142857142855E-2</v>
      </c>
      <c r="CE12" s="50">
        <f>+FCA_Capacity_Credits!CE66/1000</f>
        <v>3.9857142857142855E-2</v>
      </c>
      <c r="CF12" s="50">
        <f>+FCA_Capacity_Credits!CF66/1000</f>
        <v>3.9857142857142855E-2</v>
      </c>
      <c r="CG12" s="50">
        <f>+FCA_Capacity_Credits!CG66/1000</f>
        <v>3.9857142857142855E-2</v>
      </c>
      <c r="CH12" s="50">
        <f>+FCA_Capacity_Credits!CH66/1000</f>
        <v>3.9857142857142855E-2</v>
      </c>
      <c r="CI12" s="50">
        <f>+FCA_Capacity_Credits!CI66/1000</f>
        <v>3.9857142857142855E-2</v>
      </c>
      <c r="CJ12" s="50">
        <f>+FCA_Capacity_Credits!CJ66/1000</f>
        <v>3.9857142857142855E-2</v>
      </c>
      <c r="CK12" s="50">
        <f>+FCA_Capacity_Credits!CK66/1000</f>
        <v>3.9857142857142855E-2</v>
      </c>
      <c r="CL12" s="50">
        <f>+FCA_Capacity_Credits!CL66/1000</f>
        <v>3.9857142857142855E-2</v>
      </c>
      <c r="CM12" s="50">
        <f>+FCA_Capacity_Credits!CM66/1000</f>
        <v>3.9857142857142855E-2</v>
      </c>
      <c r="CN12" s="50">
        <f>+FCA_Capacity_Credits!CN66/1000</f>
        <v>3.9857142857142855E-2</v>
      </c>
      <c r="CO12" s="50">
        <f>+FCA_Capacity_Credits!CO66/1000</f>
        <v>3.9857142857142855E-2</v>
      </c>
      <c r="CP12" s="50">
        <f>+FCA_Capacity_Credits!CP66/1000</f>
        <v>3.9857142857142855E-2</v>
      </c>
      <c r="CQ12" s="50">
        <f>+FCA_Capacity_Credits!CQ66/1000</f>
        <v>3.9857142857142855E-2</v>
      </c>
      <c r="CR12" s="50">
        <f>+FCA_Capacity_Credits!CR66/1000</f>
        <v>3.9857142857142855E-2</v>
      </c>
      <c r="CS12" s="50">
        <f>+FCA_Capacity_Credits!CS66/1000</f>
        <v>3.9857142857142855E-2</v>
      </c>
      <c r="CT12" s="50">
        <f>+FCA_Capacity_Credits!CT66/1000</f>
        <v>3.9857142857142855E-2</v>
      </c>
      <c r="CU12" s="50">
        <f>+FCA_Capacity_Credits!CU66/1000</f>
        <v>3.9857142857142855E-2</v>
      </c>
      <c r="CV12" s="50">
        <f>+FCA_Capacity_Credits!CV66/1000</f>
        <v>3.9857142857142855E-2</v>
      </c>
      <c r="CW12" s="50">
        <f>+FCA_Capacity_Credits!CW66/1000</f>
        <v>3.9857142857142855E-2</v>
      </c>
      <c r="CX12" s="50">
        <f>+FCA_Capacity_Credits!CX66/1000</f>
        <v>3.9857142857142855E-2</v>
      </c>
      <c r="CY12" s="50">
        <f>+FCA_Capacity_Credits!CY66/1000</f>
        <v>3.9857142857142855E-2</v>
      </c>
      <c r="CZ12" s="50">
        <f>+FCA_Capacity_Credits!CZ66/1000</f>
        <v>3.9857142857142855E-2</v>
      </c>
      <c r="DA12" s="50">
        <f>+FCA_Capacity_Credits!DA66/1000</f>
        <v>3.9857142857142855E-2</v>
      </c>
      <c r="DB12" s="50">
        <f>+FCA_Capacity_Credits!DB66/1000</f>
        <v>3.9857142857142855E-2</v>
      </c>
      <c r="DC12" s="50">
        <f>+FCA_Capacity_Credits!DC66/1000</f>
        <v>3.9857142857142855E-2</v>
      </c>
      <c r="DD12" s="50">
        <f>+FCA_Capacity_Credits!DD66/1000</f>
        <v>3.9857142857142855E-2</v>
      </c>
      <c r="DE12" s="50">
        <f>+FCA_Capacity_Credits!DE66/1000</f>
        <v>3.9857142857142855E-2</v>
      </c>
      <c r="DF12" s="50">
        <f>+FCA_Capacity_Credits!DF66/1000</f>
        <v>3.9857142857142855E-2</v>
      </c>
      <c r="DG12" s="50">
        <f>+FCA_Capacity_Credits!DG66/1000</f>
        <v>3.9857142857142855E-2</v>
      </c>
      <c r="DH12" s="50">
        <f>+FCA_Capacity_Credits!DH66/1000</f>
        <v>3.9857142857142855E-2</v>
      </c>
      <c r="DI12" s="50">
        <f>+FCA_Capacity_Credits!DI66/1000</f>
        <v>3.9857142857142855E-2</v>
      </c>
      <c r="DJ12" s="50">
        <f>+FCA_Capacity_Credits!DJ66/1000</f>
        <v>3.9857142857142855E-2</v>
      </c>
      <c r="DK12" s="50">
        <f>+FCA_Capacity_Credits!DK66/1000</f>
        <v>3.9857142857142855E-2</v>
      </c>
      <c r="DL12" s="50">
        <f>+FCA_Capacity_Credits!DL66/1000</f>
        <v>3.9857142857142855E-2</v>
      </c>
      <c r="DM12" s="50">
        <f>+FCA_Capacity_Credits!DM66/1000</f>
        <v>3.9857142857142855E-2</v>
      </c>
      <c r="DN12" s="50">
        <f>+FCA_Capacity_Credits!DN66/1000</f>
        <v>3.9857142857142855E-2</v>
      </c>
      <c r="DO12" s="50">
        <f>+FCA_Capacity_Credits!DO66/1000</f>
        <v>3.9857142857142855E-2</v>
      </c>
      <c r="DP12" s="50">
        <f>+FCA_Capacity_Credits!DP66/1000</f>
        <v>3.9857142857142855E-2</v>
      </c>
      <c r="DQ12" s="50">
        <f>+FCA_Capacity_Credits!DQ66/1000</f>
        <v>3.9857142857142855E-2</v>
      </c>
      <c r="DR12" s="50">
        <f>+FCA_Capacity_Credits!DR66/1000</f>
        <v>3.9857142857142855E-2</v>
      </c>
      <c r="DS12" s="50">
        <f>+FCA_Capacity_Credits!DS66/1000</f>
        <v>3.9857142857142855E-2</v>
      </c>
      <c r="DT12" s="50">
        <f>+FCA_Capacity_Credits!DT66/1000</f>
        <v>3.9857142857142855E-2</v>
      </c>
      <c r="DU12" s="50">
        <f>+FCA_Capacity_Credits!DU66/1000</f>
        <v>3.9857142857142855E-2</v>
      </c>
      <c r="DV12" s="50">
        <f>+FCA_Capacity_Credits!DV66/1000</f>
        <v>3.9857142857142855E-2</v>
      </c>
      <c r="DW12" s="50">
        <f>+FCA_Capacity_Credits!DW66/1000</f>
        <v>3.9857142857142855E-2</v>
      </c>
      <c r="DX12" s="50">
        <f>+FCA_Capacity_Credits!DX66/1000</f>
        <v>3.9857142857142855E-2</v>
      </c>
      <c r="DY12" s="50">
        <f>+FCA_Capacity_Credits!DY66/1000</f>
        <v>3.9857142857142855E-2</v>
      </c>
      <c r="DZ12" s="50">
        <f>+FCA_Capacity_Credits!DZ66/1000</f>
        <v>3.9857142857142855E-2</v>
      </c>
      <c r="EA12" s="50">
        <f>+FCA_Capacity_Credits!EA66/1000</f>
        <v>3.9857142857142855E-2</v>
      </c>
      <c r="EB12" s="50">
        <f>+FCA_Capacity_Credits!EB66/1000</f>
        <v>3.9857142857142855E-2</v>
      </c>
      <c r="EC12" s="50">
        <f>+FCA_Capacity_Credits!EC66/1000</f>
        <v>3.9857142857142855E-2</v>
      </c>
      <c r="ED12" s="50">
        <f>+FCA_Capacity_Credits!ED66/1000</f>
        <v>3.9857142857142855E-2</v>
      </c>
      <c r="EE12" s="50">
        <f>+FCA_Capacity_Credits!EE66/1000</f>
        <v>3.9857142857142855E-2</v>
      </c>
      <c r="EF12" s="50">
        <f>+FCA_Capacity_Credits!EF66/1000</f>
        <v>3.9857142857142855E-2</v>
      </c>
      <c r="EG12" s="50">
        <f>+FCA_Capacity_Credits!EG66/1000</f>
        <v>3.9857142857142855E-2</v>
      </c>
      <c r="EH12" s="50">
        <f>+FCA_Capacity_Credits!EH66/1000</f>
        <v>3.9857142857142855E-2</v>
      </c>
      <c r="EI12" s="50">
        <f>+FCA_Capacity_Credits!EI66/1000</f>
        <v>3.9857142857142855E-2</v>
      </c>
      <c r="EJ12" s="50">
        <f>+FCA_Capacity_Credits!EJ66/1000</f>
        <v>3.9857142857142855E-2</v>
      </c>
      <c r="EK12" s="50">
        <f>+FCA_Capacity_Credits!EK66/1000</f>
        <v>3.9857142857142855E-2</v>
      </c>
      <c r="EL12" s="50">
        <f>+FCA_Capacity_Credits!EL66/1000</f>
        <v>3.9857142857142855E-2</v>
      </c>
      <c r="EM12" s="50">
        <f>+FCA_Capacity_Credits!EM66/1000</f>
        <v>3.9857142857142855E-2</v>
      </c>
      <c r="EN12" s="50">
        <f>+FCA_Capacity_Credits!EN66/1000</f>
        <v>3.9857142857142855E-2</v>
      </c>
      <c r="EO12" s="50">
        <f>+FCA_Capacity_Credits!EO66/1000</f>
        <v>3.9857142857142855E-2</v>
      </c>
      <c r="EP12" s="50">
        <f>+FCA_Capacity_Credits!EP66/1000</f>
        <v>3.9857142857142855E-2</v>
      </c>
      <c r="EQ12" s="50">
        <f>+FCA_Capacity_Credits!EQ66/1000</f>
        <v>3.9857142857142855E-2</v>
      </c>
      <c r="ER12" s="50">
        <f>+FCA_Capacity_Credits!ER66/1000</f>
        <v>3.9857142857142855E-2</v>
      </c>
      <c r="ES12" s="50">
        <f>+FCA_Capacity_Credits!ES66/1000</f>
        <v>3.9857142857142855E-2</v>
      </c>
      <c r="ET12" s="50">
        <f>+FCA_Capacity_Credits!ET66/1000</f>
        <v>3.9857142857142855E-2</v>
      </c>
      <c r="EU12" s="50">
        <f>+FCA_Capacity_Credits!EU66/1000</f>
        <v>3.9857142857142855E-2</v>
      </c>
      <c r="EV12" s="50">
        <f>+FCA_Capacity_Credits!EV66/1000</f>
        <v>3.9857142857142855E-2</v>
      </c>
      <c r="EW12" s="50">
        <f>+FCA_Capacity_Credits!EW66/1000</f>
        <v>3.9857142857142855E-2</v>
      </c>
      <c r="EX12" s="50">
        <f>+FCA_Capacity_Credits!EX66/1000</f>
        <v>3.9857142857142855E-2</v>
      </c>
      <c r="EY12" s="50">
        <f>+FCA_Capacity_Credits!EY66/1000</f>
        <v>3.9857142857142855E-2</v>
      </c>
      <c r="EZ12" s="50">
        <f>+FCA_Capacity_Credits!EZ66/1000</f>
        <v>3.9857142857142855E-2</v>
      </c>
      <c r="FA12" s="50">
        <f>+FCA_Capacity_Credits!FA66/1000</f>
        <v>3.9857142857142855E-2</v>
      </c>
      <c r="FB12" s="50">
        <f>+FCA_Capacity_Credits!FB66/1000</f>
        <v>3.9857142857142855E-2</v>
      </c>
      <c r="FC12" s="50">
        <f>+FCA_Capacity_Credits!FC66/1000</f>
        <v>3.9857142857142855E-2</v>
      </c>
      <c r="FD12" s="50">
        <f>+FCA_Capacity_Credits!FD66/1000</f>
        <v>3.9857142857142855E-2</v>
      </c>
      <c r="FE12" s="50">
        <f>+FCA_Capacity_Credits!FE66/1000</f>
        <v>3.9857142857142855E-2</v>
      </c>
      <c r="FF12" s="50">
        <f>+FCA_Capacity_Credits!FF66/1000</f>
        <v>3.9857142857142855E-2</v>
      </c>
      <c r="FG12" s="50">
        <f>+FCA_Capacity_Credits!FG66/1000</f>
        <v>3.9857142857142855E-2</v>
      </c>
      <c r="FH12" s="50">
        <f>+FCA_Capacity_Credits!FH66/1000</f>
        <v>3.9857142857142855E-2</v>
      </c>
      <c r="FI12" s="50">
        <f>+FCA_Capacity_Credits!FI66/1000</f>
        <v>3.9857142857142855E-2</v>
      </c>
      <c r="FJ12" s="50">
        <f>+FCA_Capacity_Credits!FJ66/1000</f>
        <v>3.9857142857142855E-2</v>
      </c>
      <c r="FK12" s="50">
        <f>+FCA_Capacity_Credits!FK66/1000</f>
        <v>3.9857142857142855E-2</v>
      </c>
      <c r="FL12" s="50">
        <f>+FCA_Capacity_Credits!FL66/1000</f>
        <v>3.9857142857142855E-2</v>
      </c>
      <c r="FM12" s="50">
        <f>+FCA_Capacity_Credits!FM66/1000</f>
        <v>3.9857142857142855E-2</v>
      </c>
      <c r="FN12" s="50">
        <f>+FCA_Capacity_Credits!FN66/1000</f>
        <v>3.9857142857142855E-2</v>
      </c>
      <c r="FO12" s="50">
        <f>+FCA_Capacity_Credits!FO66/1000</f>
        <v>3.9857142857142855E-2</v>
      </c>
      <c r="FP12" s="50">
        <f>+FCA_Capacity_Credits!FP66/1000</f>
        <v>3.9857142857142855E-2</v>
      </c>
      <c r="FQ12" s="50">
        <f>+FCA_Capacity_Credits!FQ66/1000</f>
        <v>3.9857142857142855E-2</v>
      </c>
      <c r="FR12" s="50">
        <f>+FCA_Capacity_Credits!FR66/1000</f>
        <v>3.9857142857142855E-2</v>
      </c>
      <c r="FS12" s="50">
        <f>+FCA_Capacity_Credits!FS66/1000</f>
        <v>3.9857142857142855E-2</v>
      </c>
      <c r="FT12" s="50">
        <f>+FCA_Capacity_Credits!FT66/1000</f>
        <v>3.9857142857142855E-2</v>
      </c>
      <c r="FU12" s="50">
        <f>+FCA_Capacity_Credits!FU66/1000</f>
        <v>3.9857142857142855E-2</v>
      </c>
      <c r="FV12" s="50">
        <f>+FCA_Capacity_Credits!FV66/1000</f>
        <v>3.9857142857142855E-2</v>
      </c>
      <c r="FW12" s="50">
        <f>+FCA_Capacity_Credits!FW66/1000</f>
        <v>3.9857142857142855E-2</v>
      </c>
      <c r="FX12" s="50">
        <f>+FCA_Capacity_Credits!FX66/1000</f>
        <v>3.9857142857142855E-2</v>
      </c>
      <c r="FY12" s="50">
        <f>+FCA_Capacity_Credits!FY66/1000</f>
        <v>3.9857142857142855E-2</v>
      </c>
      <c r="FZ12" s="50">
        <f>+FCA_Capacity_Credits!FZ66/1000</f>
        <v>3.9857142857142855E-2</v>
      </c>
      <c r="GA12" s="50">
        <f>+FCA_Capacity_Credits!GA66/1000</f>
        <v>3.9857142857142855E-2</v>
      </c>
      <c r="GB12" s="50">
        <f>+FCA_Capacity_Credits!GB66/1000</f>
        <v>3.9857142857142855E-2</v>
      </c>
      <c r="GC12" s="50">
        <f>+FCA_Capacity_Credits!GC66/1000</f>
        <v>3.9857142857142855E-2</v>
      </c>
      <c r="GD12" s="50">
        <f>+FCA_Capacity_Credits!GD66/1000</f>
        <v>3.9857142857142855E-2</v>
      </c>
      <c r="GE12" s="50">
        <f>+FCA_Capacity_Credits!GE66/1000</f>
        <v>3.9857142857142855E-2</v>
      </c>
      <c r="GF12" s="50">
        <f>+FCA_Capacity_Credits!GF66/1000</f>
        <v>3.9857142857142855E-2</v>
      </c>
      <c r="GG12" s="50">
        <f>+FCA_Capacity_Credits!GG66/1000</f>
        <v>3.9857142857142855E-2</v>
      </c>
      <c r="GH12" s="50">
        <f>+FCA_Capacity_Credits!GH66/1000</f>
        <v>3.9857142857142855E-2</v>
      </c>
      <c r="GI12" s="50">
        <f>+FCA_Capacity_Credits!GI66/1000</f>
        <v>3.9857142857142855E-2</v>
      </c>
      <c r="GJ12" s="50">
        <f>+FCA_Capacity_Credits!GJ66/1000</f>
        <v>3.9857142857142855E-2</v>
      </c>
      <c r="GK12" s="50">
        <f>+FCA_Capacity_Credits!GK66/1000</f>
        <v>3.9857142857142855E-2</v>
      </c>
      <c r="GL12" s="50">
        <f>+FCA_Capacity_Credits!GL66/1000</f>
        <v>3.9857142857142855E-2</v>
      </c>
      <c r="GM12" s="50">
        <f>+FCA_Capacity_Credits!GM66/1000</f>
        <v>3.9857142857142855E-2</v>
      </c>
      <c r="GN12" s="50">
        <f>+FCA_Capacity_Credits!GN66/1000</f>
        <v>3.9857142857142855E-2</v>
      </c>
      <c r="GO12" s="50">
        <f>+FCA_Capacity_Credits!GO66/1000</f>
        <v>3.9857142857142855E-2</v>
      </c>
      <c r="GP12" s="50">
        <f>+FCA_Capacity_Credits!GP66/1000</f>
        <v>3.9857142857142855E-2</v>
      </c>
      <c r="GQ12" s="50">
        <f>+FCA_Capacity_Credits!GQ66/1000</f>
        <v>3.9857142857142855E-2</v>
      </c>
      <c r="GR12" s="50">
        <f>+FCA_Capacity_Credits!GR66/1000</f>
        <v>3.9857142857142855E-2</v>
      </c>
      <c r="GS12" s="50">
        <f>+FCA_Capacity_Credits!GS66/1000</f>
        <v>3.9857142857142855E-2</v>
      </c>
      <c r="GT12" s="50">
        <f>+FCA_Capacity_Credits!GT66/1000</f>
        <v>3.9857142857142855E-2</v>
      </c>
      <c r="GU12" s="50">
        <f>+FCA_Capacity_Credits!GU66/1000</f>
        <v>3.9857142857142855E-2</v>
      </c>
      <c r="GV12" s="50">
        <f>+FCA_Capacity_Credits!GV66/1000</f>
        <v>3.9857142857142855E-2</v>
      </c>
      <c r="GW12" s="50">
        <f>+FCA_Capacity_Credits!GW66/1000</f>
        <v>3.9857142857142855E-2</v>
      </c>
      <c r="GX12" s="50">
        <f>+FCA_Capacity_Credits!GX66/1000</f>
        <v>3.9857142857142855E-2</v>
      </c>
      <c r="GY12" s="50">
        <f>+FCA_Capacity_Credits!GY66/1000</f>
        <v>3.9857142857142855E-2</v>
      </c>
      <c r="GZ12" s="50">
        <f>+FCA_Capacity_Credits!GZ66/1000</f>
        <v>3.9857142857142855E-2</v>
      </c>
      <c r="HA12" s="50">
        <f>+FCA_Capacity_Credits!HA66/1000</f>
        <v>3.9857142857142855E-2</v>
      </c>
      <c r="HB12" s="50">
        <f>+FCA_Capacity_Credits!HB66/1000</f>
        <v>3.9857142857142855E-2</v>
      </c>
      <c r="HC12" s="50">
        <f>+FCA_Capacity_Credits!HC66/1000</f>
        <v>3.9857142857142855E-2</v>
      </c>
      <c r="HD12" s="50">
        <f>+FCA_Capacity_Credits!HD66/1000</f>
        <v>3.9857142857142855E-2</v>
      </c>
      <c r="HE12" s="50">
        <f>+FCA_Capacity_Credits!HE66/1000</f>
        <v>3.9857142857142855E-2</v>
      </c>
      <c r="HF12" s="50">
        <f>+FCA_Capacity_Credits!HF66/1000</f>
        <v>3.9857142857142855E-2</v>
      </c>
      <c r="HG12" s="50">
        <f>+FCA_Capacity_Credits!HG66/1000</f>
        <v>3.9857142857142855E-2</v>
      </c>
      <c r="HH12" s="50">
        <f>+FCA_Capacity_Credits!HH66/1000</f>
        <v>3.9857142857142855E-2</v>
      </c>
      <c r="HI12" s="50">
        <f>+FCA_Capacity_Credits!HI66/1000</f>
        <v>3.9857142857142855E-2</v>
      </c>
      <c r="HJ12" s="50">
        <f>+FCA_Capacity_Credits!HJ66/1000</f>
        <v>3.9857142857142855E-2</v>
      </c>
      <c r="HK12" s="50">
        <f>+FCA_Capacity_Credits!HK66/1000</f>
        <v>3.9857142857142855E-2</v>
      </c>
      <c r="HL12" s="50">
        <f>+FCA_Capacity_Credits!HL66/1000</f>
        <v>3.9857142857142855E-2</v>
      </c>
      <c r="HM12" s="50">
        <f>+FCA_Capacity_Credits!HM66/1000</f>
        <v>3.9857142857142855E-2</v>
      </c>
      <c r="HN12" s="50">
        <f>+FCA_Capacity_Credits!HN66/1000</f>
        <v>3.9857142857142855E-2</v>
      </c>
      <c r="HO12" s="50">
        <f>+FCA_Capacity_Credits!HO66/1000</f>
        <v>3.9857142857142855E-2</v>
      </c>
      <c r="HP12" s="50">
        <f>+FCA_Capacity_Credits!HP66/1000</f>
        <v>3.9857142857142855E-2</v>
      </c>
      <c r="HQ12" s="50">
        <f>+FCA_Capacity_Credits!HQ66/1000</f>
        <v>3.9857142857142855E-2</v>
      </c>
      <c r="HR12" s="50">
        <f>+FCA_Capacity_Credits!HR66/1000</f>
        <v>3.9857142857142855E-2</v>
      </c>
      <c r="HS12" s="50">
        <f>+FCA_Capacity_Credits!HS66/1000</f>
        <v>3.9857142857142855E-2</v>
      </c>
      <c r="HT12" s="50">
        <f>+FCA_Capacity_Credits!HT66/1000</f>
        <v>3.9857142857142855E-2</v>
      </c>
      <c r="HU12" s="50">
        <f>+FCA_Capacity_Credits!HU66/1000</f>
        <v>3.9857142857142855E-2</v>
      </c>
      <c r="HV12" s="50">
        <f>+FCA_Capacity_Credits!HV66/1000</f>
        <v>3.9857142857142855E-2</v>
      </c>
      <c r="HW12" s="50">
        <f>+FCA_Capacity_Credits!HW66/1000</f>
        <v>3.9857142857142855E-2</v>
      </c>
      <c r="HX12" s="50">
        <f>+FCA_Capacity_Credits!HX66/1000</f>
        <v>3.9857142857142855E-2</v>
      </c>
      <c r="HY12" s="50">
        <f>+FCA_Capacity_Credits!HY66/1000</f>
        <v>3.9857142857142855E-2</v>
      </c>
      <c r="HZ12" s="50">
        <f>+FCA_Capacity_Credits!HZ66/1000</f>
        <v>3.9857142857142855E-2</v>
      </c>
      <c r="IA12" s="50">
        <f>+FCA_Capacity_Credits!IA66/1000</f>
        <v>3.9857142857142855E-2</v>
      </c>
      <c r="IB12" s="50">
        <f>+FCA_Capacity_Credits!IB66/1000</f>
        <v>3.9857142857142855E-2</v>
      </c>
      <c r="IC12" s="50">
        <f>+FCA_Capacity_Credits!IC66/1000</f>
        <v>3.9857142857142855E-2</v>
      </c>
      <c r="ID12" s="50">
        <f>+FCA_Capacity_Credits!ID66/1000</f>
        <v>3.9857142857142855E-2</v>
      </c>
      <c r="IE12" s="50">
        <f>+FCA_Capacity_Credits!IE66/1000</f>
        <v>3.9857142857142855E-2</v>
      </c>
      <c r="IF12" s="50">
        <f>+FCA_Capacity_Credits!IF66/1000</f>
        <v>3.9857142857142855E-2</v>
      </c>
      <c r="IG12" s="50">
        <f>+FCA_Capacity_Credits!IG66/1000</f>
        <v>3.9857142857142855E-2</v>
      </c>
      <c r="IH12" s="50">
        <f>+FCA_Capacity_Credits!IH66/1000</f>
        <v>3.9857142857142855E-2</v>
      </c>
      <c r="II12" s="50">
        <f>+FCA_Capacity_Credits!II66/1000</f>
        <v>3.9857142857142855E-2</v>
      </c>
      <c r="IJ12" s="50">
        <f>+FCA_Capacity_Credits!IJ66/1000</f>
        <v>3.9857142857142855E-2</v>
      </c>
      <c r="IK12" s="50">
        <f>+FCA_Capacity_Credits!IK66/1000</f>
        <v>3.9857142857142855E-2</v>
      </c>
      <c r="IL12" s="50">
        <f>+FCA_Capacity_Credits!IL66/1000</f>
        <v>3.9857142857142855E-2</v>
      </c>
      <c r="IM12" s="50">
        <f>+FCA_Capacity_Credits!IM66/1000</f>
        <v>3.9857142857142855E-2</v>
      </c>
      <c r="IN12" s="50">
        <f>+FCA_Capacity_Credits!IN66/1000</f>
        <v>3.9857142857142855E-2</v>
      </c>
      <c r="IO12" s="50">
        <f>+FCA_Capacity_Credits!IO66/1000</f>
        <v>3.9857142857142855E-2</v>
      </c>
      <c r="IP12" s="50">
        <f>+FCA_Capacity_Credits!IP66/1000</f>
        <v>3.9857142857142855E-2</v>
      </c>
      <c r="IQ12" s="50">
        <f>+FCA_Capacity_Credits!IQ66/1000</f>
        <v>3.9857142857142855E-2</v>
      </c>
      <c r="IR12" s="50">
        <f>+FCA_Capacity_Credits!IR66/1000</f>
        <v>3.9857142857142855E-2</v>
      </c>
      <c r="IS12" s="50">
        <f>+FCA_Capacity_Credits!IS66/1000</f>
        <v>3.9857142857142855E-2</v>
      </c>
      <c r="IT12" s="50">
        <f>+FCA_Capacity_Credits!IT66/1000</f>
        <v>3.9857142857142855E-2</v>
      </c>
      <c r="IU12" s="50">
        <f>+FCA_Capacity_Credits!IU66/1000</f>
        <v>3.9857142857142855E-2</v>
      </c>
      <c r="IV12" s="50">
        <f>+FCA_Capacity_Credits!IV66/1000</f>
        <v>3.9857142857142855E-2</v>
      </c>
      <c r="IW12" s="50">
        <f>+FCA_Capacity_Credits!IW66/1000</f>
        <v>3.9857142857142855E-2</v>
      </c>
      <c r="IX12" s="50">
        <f>+FCA_Capacity_Credits!IX66/1000</f>
        <v>3.9857142857142855E-2</v>
      </c>
      <c r="IY12" s="50">
        <f>+FCA_Capacity_Credits!IY66/1000</f>
        <v>3.9857142857142855E-2</v>
      </c>
      <c r="IZ12" s="50">
        <f>+FCA_Capacity_Credits!IZ66/1000</f>
        <v>3.9857142857142855E-2</v>
      </c>
      <c r="JA12" s="50">
        <f>+FCA_Capacity_Credits!JA66/1000</f>
        <v>3.9857142857142855E-2</v>
      </c>
      <c r="JB12" s="50">
        <f>+FCA_Capacity_Credits!JB66/1000</f>
        <v>3.9857142857142855E-2</v>
      </c>
      <c r="JC12" s="50">
        <f>+FCA_Capacity_Credits!JC66/1000</f>
        <v>3.9857142857142855E-2</v>
      </c>
      <c r="JD12" s="50">
        <f>+FCA_Capacity_Credits!JD66/1000</f>
        <v>3.9857142857142855E-2</v>
      </c>
      <c r="JE12" s="50">
        <f>+FCA_Capacity_Credits!JE66/1000</f>
        <v>3.9857142857142855E-2</v>
      </c>
      <c r="JF12" s="50">
        <f>+FCA_Capacity_Credits!JF66/1000</f>
        <v>3.9857142857142855E-2</v>
      </c>
      <c r="JG12" s="50">
        <f>+FCA_Capacity_Credits!JG66/1000</f>
        <v>3.9857142857142855E-2</v>
      </c>
      <c r="JH12" s="50">
        <f>+FCA_Capacity_Credits!JH66/1000</f>
        <v>3.9857142857142855E-2</v>
      </c>
      <c r="JI12" s="50">
        <f>+FCA_Capacity_Credits!JI66/1000</f>
        <v>3.9857142857142855E-2</v>
      </c>
      <c r="JJ12" s="50">
        <f>+FCA_Capacity_Credits!JJ66/1000</f>
        <v>3.9857142857142855E-2</v>
      </c>
      <c r="JK12" s="50">
        <f>+FCA_Capacity_Credits!JK66/1000</f>
        <v>3.9857142857142855E-2</v>
      </c>
      <c r="JL12" s="50">
        <f>+FCA_Capacity_Credits!JL66/1000</f>
        <v>3.9857142857142855E-2</v>
      </c>
      <c r="JM12" s="50">
        <f>+FCA_Capacity_Credits!JM66/1000</f>
        <v>3.9857142857142855E-2</v>
      </c>
      <c r="JN12" s="50">
        <f>+FCA_Capacity_Credits!JN66/1000</f>
        <v>3.9857142857142855E-2</v>
      </c>
      <c r="JO12" s="50">
        <f>+FCA_Capacity_Credits!JO66/1000</f>
        <v>3.9857142857142855E-2</v>
      </c>
      <c r="JP12" s="50">
        <f>+FCA_Capacity_Credits!JP66/1000</f>
        <v>3.9857142857142855E-2</v>
      </c>
      <c r="JQ12" s="50">
        <f>+FCA_Capacity_Credits!JQ66/1000</f>
        <v>3.9857142857142855E-2</v>
      </c>
      <c r="JR12" s="50">
        <f>+FCA_Capacity_Credits!JR66/1000</f>
        <v>3.9857142857142855E-2</v>
      </c>
      <c r="JS12" s="50">
        <f>+FCA_Capacity_Credits!JS66/1000</f>
        <v>3.9857142857142855E-2</v>
      </c>
      <c r="JT12" s="50">
        <f>+FCA_Capacity_Credits!JT66/1000</f>
        <v>3.9857142857142855E-2</v>
      </c>
      <c r="JU12" s="50">
        <f>+FCA_Capacity_Credits!JU66/1000</f>
        <v>3.9857142857142855E-2</v>
      </c>
      <c r="JV12" s="50">
        <f>+FCA_Capacity_Credits!JV66/1000</f>
        <v>3.9857142857142855E-2</v>
      </c>
      <c r="JW12" s="50">
        <f>+FCA_Capacity_Credits!JW66/1000</f>
        <v>3.9857142857142855E-2</v>
      </c>
      <c r="JX12" s="50">
        <f>+FCA_Capacity_Credits!JX66/1000</f>
        <v>3.9857142857142855E-2</v>
      </c>
      <c r="JY12" s="50">
        <f>+FCA_Capacity_Credits!JY66/1000</f>
        <v>3.9857142857142855E-2</v>
      </c>
      <c r="JZ12" s="50">
        <f>+FCA_Capacity_Credits!JZ66/1000</f>
        <v>3.9857142857142855E-2</v>
      </c>
      <c r="KA12" s="50">
        <f>+FCA_Capacity_Credits!KA66/1000</f>
        <v>3.9857142857142855E-2</v>
      </c>
      <c r="KB12" s="50">
        <f>+FCA_Capacity_Credits!KB66/1000</f>
        <v>3.9857142857142855E-2</v>
      </c>
      <c r="KC12" s="50">
        <f>+FCA_Capacity_Credits!KC66/1000</f>
        <v>3.9857142857142855E-2</v>
      </c>
      <c r="KD12" s="50">
        <f>+FCA_Capacity_Credits!KD66/1000</f>
        <v>3.9857142857142855E-2</v>
      </c>
      <c r="KE12" s="50">
        <f>+FCA_Capacity_Credits!KE66/1000</f>
        <v>3.9857142857142855E-2</v>
      </c>
      <c r="KF12" s="50">
        <f>+FCA_Capacity_Credits!KF66/1000</f>
        <v>3.9857142857142855E-2</v>
      </c>
      <c r="KG12" s="50">
        <f>+FCA_Capacity_Credits!KG66/1000</f>
        <v>3.9857142857142855E-2</v>
      </c>
      <c r="KH12" s="50">
        <f>+FCA_Capacity_Credits!KH66/1000</f>
        <v>3.9857142857142855E-2</v>
      </c>
      <c r="KI12" s="50">
        <f>+FCA_Capacity_Credits!KI66/1000</f>
        <v>3.9857142857142855E-2</v>
      </c>
      <c r="KJ12" s="50">
        <f>+FCA_Capacity_Credits!KJ66/1000</f>
        <v>3.9857142857142855E-2</v>
      </c>
      <c r="KK12" s="50">
        <f>+FCA_Capacity_Credits!KK66/1000</f>
        <v>3.9857142857142855E-2</v>
      </c>
      <c r="KL12" s="50">
        <f>+FCA_Capacity_Credits!KL66/1000</f>
        <v>3.9857142857142855E-2</v>
      </c>
      <c r="KM12" s="50">
        <f>+FCA_Capacity_Credits!KM66/1000</f>
        <v>3.9857142857142855E-2</v>
      </c>
      <c r="KN12" s="50">
        <f>+FCA_Capacity_Credits!KN66/1000</f>
        <v>3.9857142857142855E-2</v>
      </c>
      <c r="KO12" s="50">
        <f>+FCA_Capacity_Credits!KO66/1000</f>
        <v>3.9857142857142855E-2</v>
      </c>
      <c r="KP12" s="50">
        <f>+FCA_Capacity_Credits!KP66/1000</f>
        <v>3.9857142857142855E-2</v>
      </c>
      <c r="KQ12" s="50">
        <f>+FCA_Capacity_Credits!KQ66/1000</f>
        <v>3.9857142857142855E-2</v>
      </c>
      <c r="KR12" s="50">
        <f>+FCA_Capacity_Credits!KR66/1000</f>
        <v>3.9857142857142855E-2</v>
      </c>
      <c r="KS12" s="50">
        <f>+FCA_Capacity_Credits!KS66/1000</f>
        <v>3.9857142857142855E-2</v>
      </c>
      <c r="KT12" s="50">
        <f>+FCA_Capacity_Credits!KT66/1000</f>
        <v>3.9857142857142855E-2</v>
      </c>
      <c r="KU12" s="50">
        <f>+FCA_Capacity_Credits!KU66/1000</f>
        <v>3.9857142857142855E-2</v>
      </c>
      <c r="KV12" s="50">
        <f>+FCA_Capacity_Credits!KV66/1000</f>
        <v>3.9857142857142855E-2</v>
      </c>
      <c r="KW12" s="50">
        <f>+FCA_Capacity_Credits!KW66/1000</f>
        <v>3.9857142857142855E-2</v>
      </c>
      <c r="KX12" s="50">
        <f>+FCA_Capacity_Credits!KX66/1000</f>
        <v>3.9857142857142855E-2</v>
      </c>
      <c r="KY12" s="50">
        <f>+FCA_Capacity_Credits!KY66/1000</f>
        <v>3.9857142857142855E-2</v>
      </c>
      <c r="KZ12" s="50">
        <f>+FCA_Capacity_Credits!KZ66/1000</f>
        <v>3.9857142857142855E-2</v>
      </c>
      <c r="LA12" s="50">
        <f>+FCA_Capacity_Credits!LA66/1000</f>
        <v>3.9857142857142855E-2</v>
      </c>
      <c r="LB12" s="50">
        <f>+FCA_Capacity_Credits!LB66/1000</f>
        <v>3.9857142857142855E-2</v>
      </c>
      <c r="LC12" s="50">
        <f>+FCA_Capacity_Credits!LC66/1000</f>
        <v>3.9857142857142855E-2</v>
      </c>
      <c r="LD12" s="50">
        <f>+FCA_Capacity_Credits!LD66/1000</f>
        <v>3.9857142857142855E-2</v>
      </c>
      <c r="LE12" s="50">
        <f>+FCA_Capacity_Credits!LE66/1000</f>
        <v>3.9857142857142855E-2</v>
      </c>
      <c r="LF12" s="50">
        <f>+FCA_Capacity_Credits!LF66/1000</f>
        <v>3.9857142857142855E-2</v>
      </c>
      <c r="LG12" s="50">
        <f>+FCA_Capacity_Credits!LG66/1000</f>
        <v>3.9857142857142855E-2</v>
      </c>
      <c r="LH12" s="50">
        <f>+FCA_Capacity_Credits!LH66/1000</f>
        <v>3.9857142857142855E-2</v>
      </c>
      <c r="LI12" s="50">
        <f>+FCA_Capacity_Credits!LI66/1000</f>
        <v>3.9857142857142855E-2</v>
      </c>
      <c r="LJ12" s="50">
        <f>+FCA_Capacity_Credits!LJ66/1000</f>
        <v>3.9857142857142855E-2</v>
      </c>
      <c r="LK12" s="50">
        <f>+FCA_Capacity_Credits!LK66/1000</f>
        <v>3.9857142857142855E-2</v>
      </c>
      <c r="LL12" s="50">
        <f>+FCA_Capacity_Credits!LL66/1000</f>
        <v>3.9857142857142855E-2</v>
      </c>
      <c r="LM12" s="50">
        <f>+FCA_Capacity_Credits!LM66/1000</f>
        <v>3.9857142857142855E-2</v>
      </c>
      <c r="LN12" s="50">
        <f>+FCA_Capacity_Credits!LN66/1000</f>
        <v>3.9857142857142855E-2</v>
      </c>
      <c r="LO12" s="50">
        <f>+FCA_Capacity_Credits!LO66/1000</f>
        <v>3.9857142857142855E-2</v>
      </c>
      <c r="LP12" s="50">
        <f>+FCA_Capacity_Credits!LP66/1000</f>
        <v>3.9857142857142855E-2</v>
      </c>
      <c r="LQ12" s="50">
        <f>+FCA_Capacity_Credits!LQ66/1000</f>
        <v>3.9857142857142855E-2</v>
      </c>
      <c r="LR12" s="50">
        <f>+FCA_Capacity_Credits!LR66/1000</f>
        <v>3.9857142857142855E-2</v>
      </c>
      <c r="LS12" s="50">
        <f>+FCA_Capacity_Credits!LS66/1000</f>
        <v>3.9857142857142855E-2</v>
      </c>
      <c r="LT12" s="50">
        <f>+FCA_Capacity_Credits!LT66/1000</f>
        <v>3.9857142857142855E-2</v>
      </c>
      <c r="LU12" s="50">
        <f>+FCA_Capacity_Credits!LU66/1000</f>
        <v>3.9857142857142855E-2</v>
      </c>
      <c r="LV12" s="50">
        <f>+FCA_Capacity_Credits!LV66/1000</f>
        <v>3.9857142857142855E-2</v>
      </c>
      <c r="LW12" s="50">
        <f>+FCA_Capacity_Credits!LW66/1000</f>
        <v>3.9857142857142855E-2</v>
      </c>
      <c r="LX12" s="50">
        <f>+FCA_Capacity_Credits!LX66/1000</f>
        <v>3.9857142857142855E-2</v>
      </c>
      <c r="LY12" s="50">
        <f>+FCA_Capacity_Credits!LY66/1000</f>
        <v>3.9857142857142855E-2</v>
      </c>
      <c r="LZ12" s="50">
        <f>+FCA_Capacity_Credits!LZ66/1000</f>
        <v>3.9857142857142855E-2</v>
      </c>
      <c r="MA12" s="50">
        <f>+FCA_Capacity_Credits!MA66/1000</f>
        <v>3.9857142857142855E-2</v>
      </c>
      <c r="MB12" s="50">
        <f>+FCA_Capacity_Credits!MB66/1000</f>
        <v>3.9857142857142855E-2</v>
      </c>
      <c r="MC12" s="50">
        <f>+FCA_Capacity_Credits!MC66/1000</f>
        <v>3.9857142857142855E-2</v>
      </c>
      <c r="MD12" s="50">
        <f>+FCA_Capacity_Credits!MD66/1000</f>
        <v>3.9857142857142855E-2</v>
      </c>
      <c r="ME12" s="50">
        <f>+FCA_Capacity_Credits!ME66/1000</f>
        <v>3.9857142857142855E-2</v>
      </c>
      <c r="MF12" s="50">
        <f>+FCA_Capacity_Credits!MF66/1000</f>
        <v>3.9857142857142855E-2</v>
      </c>
      <c r="MG12" s="50">
        <f>+FCA_Capacity_Credits!MG66/1000</f>
        <v>3.9857142857142855E-2</v>
      </c>
      <c r="MH12" s="50">
        <f>+FCA_Capacity_Credits!MH66/1000</f>
        <v>3.9857142857142855E-2</v>
      </c>
      <c r="MI12" s="50">
        <f>+FCA_Capacity_Credits!MI66/1000</f>
        <v>3.9857142857142855E-2</v>
      </c>
      <c r="MJ12" s="50">
        <f>+FCA_Capacity_Credits!MJ66/1000</f>
        <v>3.9857142857142855E-2</v>
      </c>
      <c r="MK12" s="50">
        <f>+FCA_Capacity_Credits!MK66/1000</f>
        <v>3.9857142857142855E-2</v>
      </c>
      <c r="ML12" s="50">
        <f>+FCA_Capacity_Credits!ML66/1000</f>
        <v>3.9857142857142855E-2</v>
      </c>
      <c r="MM12" s="50">
        <f>+FCA_Capacity_Credits!MM66/1000</f>
        <v>3.9857142857142855E-2</v>
      </c>
      <c r="MN12" s="50">
        <f>+FCA_Capacity_Credits!MN66/1000</f>
        <v>3.9857142857142855E-2</v>
      </c>
      <c r="MO12" s="50">
        <f>+FCA_Capacity_Credits!MO66/1000</f>
        <v>3.9857142857142855E-2</v>
      </c>
      <c r="MP12" s="50">
        <f>+FCA_Capacity_Credits!MP66/1000</f>
        <v>3.9857142857142855E-2</v>
      </c>
      <c r="MQ12" s="50">
        <f>+FCA_Capacity_Credits!MQ66/1000</f>
        <v>3.9857142857142855E-2</v>
      </c>
      <c r="MR12" s="50">
        <f>+FCA_Capacity_Credits!MR66/1000</f>
        <v>3.9857142857142855E-2</v>
      </c>
      <c r="MS12" s="50">
        <f>+FCA_Capacity_Credits!MS66/1000</f>
        <v>3.9857142857142855E-2</v>
      </c>
      <c r="MT12" s="50">
        <f>+FCA_Capacity_Credits!MT66/1000</f>
        <v>3.9857142857142855E-2</v>
      </c>
      <c r="MU12" s="50">
        <f>+FCA_Capacity_Credits!MU66/1000</f>
        <v>3.9857142857142855E-2</v>
      </c>
      <c r="MV12" s="50">
        <f>+FCA_Capacity_Credits!MV66/1000</f>
        <v>3.9857142857142855E-2</v>
      </c>
      <c r="MW12" s="50">
        <f>+FCA_Capacity_Credits!MW66/1000</f>
        <v>3.9857142857142855E-2</v>
      </c>
      <c r="MX12" s="50">
        <f>+FCA_Capacity_Credits!MX66/1000</f>
        <v>3.9857142857142855E-2</v>
      </c>
      <c r="MY12" s="50">
        <f>+FCA_Capacity_Credits!MY66/1000</f>
        <v>3.9857142857142855E-2</v>
      </c>
      <c r="MZ12" s="50">
        <f>+FCA_Capacity_Credits!MZ66/1000</f>
        <v>3.9857142857142855E-2</v>
      </c>
      <c r="NA12" s="49"/>
      <c r="NB12" s="51" t="str">
        <f t="shared" si="141"/>
        <v>NYPA St. Lawrence Contract</v>
      </c>
      <c r="NC12" s="50">
        <f t="shared" si="144"/>
        <v>3.9857142857142862E-2</v>
      </c>
      <c r="ND12" s="50">
        <f t="shared" si="142"/>
        <v>3.9857142857142862E-2</v>
      </c>
      <c r="NE12" s="50">
        <f t="shared" si="142"/>
        <v>3.9857142857142862E-2</v>
      </c>
      <c r="NF12" s="50">
        <f t="shared" si="142"/>
        <v>3.9857142857142862E-2</v>
      </c>
      <c r="NG12" s="50">
        <f t="shared" si="142"/>
        <v>3.9857142857142862E-2</v>
      </c>
      <c r="NH12" s="50">
        <f t="shared" si="142"/>
        <v>3.9857142857142862E-2</v>
      </c>
      <c r="NI12" s="50">
        <f t="shared" si="142"/>
        <v>3.9857142857142862E-2</v>
      </c>
      <c r="NJ12" s="50">
        <f t="shared" si="142"/>
        <v>3.9857142857142862E-2</v>
      </c>
      <c r="NK12" s="50">
        <f t="shared" si="142"/>
        <v>3.9857142857142862E-2</v>
      </c>
      <c r="NL12" s="50">
        <f t="shared" si="142"/>
        <v>3.9857142857142862E-2</v>
      </c>
      <c r="NM12" s="50">
        <f t="shared" si="142"/>
        <v>3.9857142857142862E-2</v>
      </c>
      <c r="NN12" s="50">
        <f t="shared" si="142"/>
        <v>3.9857142857142862E-2</v>
      </c>
      <c r="NO12" s="50">
        <f t="shared" si="142"/>
        <v>3.9857142857142862E-2</v>
      </c>
      <c r="NP12" s="50">
        <f t="shared" si="142"/>
        <v>3.9857142857142862E-2</v>
      </c>
      <c r="NQ12" s="50">
        <f t="shared" si="142"/>
        <v>3.9857142857142862E-2</v>
      </c>
      <c r="NR12" s="50">
        <f t="shared" si="142"/>
        <v>3.9857142857142862E-2</v>
      </c>
      <c r="NS12" s="50">
        <f t="shared" si="142"/>
        <v>3.9857142857142862E-2</v>
      </c>
      <c r="NT12" s="50">
        <f t="shared" si="143"/>
        <v>3.9857142857142862E-2</v>
      </c>
      <c r="NU12" s="50">
        <f t="shared" si="143"/>
        <v>3.9857142857142862E-2</v>
      </c>
      <c r="NV12" s="50">
        <f t="shared" si="143"/>
        <v>3.9857142857142862E-2</v>
      </c>
      <c r="NW12" s="50">
        <f t="shared" si="143"/>
        <v>3.9857142857142862E-2</v>
      </c>
      <c r="NX12" s="50">
        <f t="shared" si="143"/>
        <v>3.9857142857142862E-2</v>
      </c>
      <c r="NY12" s="50">
        <f t="shared" si="143"/>
        <v>3.9857142857142862E-2</v>
      </c>
      <c r="NZ12" s="50">
        <f t="shared" si="143"/>
        <v>3.9857142857142862E-2</v>
      </c>
      <c r="OA12" s="50">
        <f t="shared" si="143"/>
        <v>3.9857142857142862E-2</v>
      </c>
      <c r="OB12" s="50">
        <f t="shared" si="143"/>
        <v>3.9857142857142862E-2</v>
      </c>
      <c r="OC12" s="50">
        <f t="shared" si="143"/>
        <v>3.9857142857142862E-2</v>
      </c>
      <c r="OD12" s="50">
        <f t="shared" si="143"/>
        <v>3.9857142857142862E-2</v>
      </c>
      <c r="OE12" s="50">
        <f t="shared" si="143"/>
        <v>3.9857142857142862E-2</v>
      </c>
      <c r="OF12" s="50">
        <f t="shared" si="143"/>
        <v>3.9857142857142862E-2</v>
      </c>
    </row>
    <row r="13" spans="2:396" x14ac:dyDescent="0.25">
      <c r="D13" s="17" t="str">
        <f>+FCA_Capacity_Credits!C71</f>
        <v>Phase I/II Transmission Facilities</v>
      </c>
      <c r="E13" s="50">
        <f>+FCA_Capacity_Credits!E73/1000</f>
        <v>0.388492</v>
      </c>
      <c r="F13" s="50">
        <f>+FCA_Capacity_Credits!F73/1000</f>
        <v>0.388492</v>
      </c>
      <c r="G13" s="50">
        <f>+FCA_Capacity_Credits!G73/1000</f>
        <v>0.388492</v>
      </c>
      <c r="H13" s="50">
        <f>+FCA_Capacity_Credits!H73/1000</f>
        <v>0.388492</v>
      </c>
      <c r="I13" s="50">
        <f>+FCA_Capacity_Credits!I73/1000</f>
        <v>0.388492</v>
      </c>
      <c r="J13" s="50">
        <f>+FCA_Capacity_Credits!J73/1000</f>
        <v>0.388492</v>
      </c>
      <c r="K13" s="50">
        <f>+FCA_Capacity_Credits!K73/1000</f>
        <v>0.388492</v>
      </c>
      <c r="L13" s="50">
        <f>+FCA_Capacity_Credits!L73/1000</f>
        <v>0.388492</v>
      </c>
      <c r="M13" s="50">
        <f>+FCA_Capacity_Credits!M73/1000</f>
        <v>0.388492</v>
      </c>
      <c r="N13" s="50">
        <f>+FCA_Capacity_Credits!N73/1000</f>
        <v>0.388492</v>
      </c>
      <c r="O13" s="50">
        <f>+FCA_Capacity_Credits!O73/1000</f>
        <v>0.388492</v>
      </c>
      <c r="P13" s="50">
        <f>+FCA_Capacity_Credits!P73/1000</f>
        <v>0.388492</v>
      </c>
      <c r="Q13" s="50">
        <f>+FCA_Capacity_Credits!Q73/1000</f>
        <v>0.388492</v>
      </c>
      <c r="R13" s="50">
        <f>+FCA_Capacity_Credits!R73/1000</f>
        <v>0.388492</v>
      </c>
      <c r="S13" s="50">
        <f>+FCA_Capacity_Credits!S73/1000</f>
        <v>0.388492</v>
      </c>
      <c r="T13" s="50">
        <f>+FCA_Capacity_Credits!T73/1000</f>
        <v>0.388492</v>
      </c>
      <c r="U13" s="50">
        <f>+FCA_Capacity_Credits!U73/1000</f>
        <v>0.388492</v>
      </c>
      <c r="V13" s="50">
        <f>+FCA_Capacity_Credits!V73/1000</f>
        <v>0.388492</v>
      </c>
      <c r="W13" s="50">
        <f>+FCA_Capacity_Credits!W73/1000</f>
        <v>0.388492</v>
      </c>
      <c r="X13" s="50">
        <f>+FCA_Capacity_Credits!X73/1000</f>
        <v>0.388492</v>
      </c>
      <c r="Y13" s="50">
        <f>+FCA_Capacity_Credits!Y73/1000</f>
        <v>0.388492</v>
      </c>
      <c r="Z13" s="50">
        <f>+FCA_Capacity_Credits!Z73/1000</f>
        <v>0.388492</v>
      </c>
      <c r="AA13" s="50">
        <f>+FCA_Capacity_Credits!AA73/1000</f>
        <v>0.388492</v>
      </c>
      <c r="AB13" s="50">
        <f>+FCA_Capacity_Credits!AB73/1000</f>
        <v>0.388492</v>
      </c>
      <c r="AC13" s="50">
        <f>+FCA_Capacity_Credits!AC73/1000</f>
        <v>0.388492</v>
      </c>
      <c r="AD13" s="50">
        <f>+FCA_Capacity_Credits!AD73/1000</f>
        <v>0.388492</v>
      </c>
      <c r="AE13" s="50">
        <f>+FCA_Capacity_Credits!AE73/1000</f>
        <v>0.388492</v>
      </c>
      <c r="AF13" s="50">
        <f>+FCA_Capacity_Credits!AF73/1000</f>
        <v>0.388492</v>
      </c>
      <c r="AG13" s="50">
        <f>+FCA_Capacity_Credits!AG73/1000</f>
        <v>0.388492</v>
      </c>
      <c r="AH13" s="50">
        <f>+FCA_Capacity_Credits!AH73/1000</f>
        <v>0.37922299999999998</v>
      </c>
      <c r="AI13" s="50">
        <f>+FCA_Capacity_Credits!AI73/1000</f>
        <v>0.37922299999999998</v>
      </c>
      <c r="AJ13" s="50">
        <f>+FCA_Capacity_Credits!AJ73/1000</f>
        <v>0.37922299999999998</v>
      </c>
      <c r="AK13" s="50">
        <f>+FCA_Capacity_Credits!AK73/1000</f>
        <v>0.37922299999999998</v>
      </c>
      <c r="AL13" s="50">
        <f>+FCA_Capacity_Credits!AL73/1000</f>
        <v>0.37922299999999998</v>
      </c>
      <c r="AM13" s="50">
        <f>+FCA_Capacity_Credits!AM73/1000</f>
        <v>0.37922299999999998</v>
      </c>
      <c r="AN13" s="50">
        <f>+FCA_Capacity_Credits!AN73/1000</f>
        <v>0.37922299999999998</v>
      </c>
      <c r="AO13" s="50">
        <f>+FCA_Capacity_Credits!AO73/1000</f>
        <v>0.37922299999999998</v>
      </c>
      <c r="AP13" s="50">
        <f>+FCA_Capacity_Credits!AP73/1000</f>
        <v>0.37922299999999998</v>
      </c>
      <c r="AQ13" s="50">
        <f>+FCA_Capacity_Credits!AQ73/1000</f>
        <v>0.37922299999999998</v>
      </c>
      <c r="AR13" s="50">
        <f>+FCA_Capacity_Credits!AR73/1000</f>
        <v>0.37922299999999998</v>
      </c>
      <c r="AS13" s="50">
        <f>+FCA_Capacity_Credits!AS73/1000</f>
        <v>0.37922299999999998</v>
      </c>
      <c r="AT13" s="50">
        <f>+FCA_Capacity_Credits!AT73/1000</f>
        <v>0.35584899999999997</v>
      </c>
      <c r="AU13" s="50">
        <f>+FCA_Capacity_Credits!AU73/1000</f>
        <v>0.35584899999999997</v>
      </c>
      <c r="AV13" s="50">
        <f>+FCA_Capacity_Credits!AV73/1000</f>
        <v>0.35584899999999997</v>
      </c>
      <c r="AW13" s="50">
        <f>+FCA_Capacity_Credits!AW73/1000</f>
        <v>0.35584899999999997</v>
      </c>
      <c r="AX13" s="50">
        <f>+FCA_Capacity_Credits!AX73/1000</f>
        <v>0.35584899999999997</v>
      </c>
      <c r="AY13" s="50">
        <f>+FCA_Capacity_Credits!AY73/1000</f>
        <v>0.35584899999999997</v>
      </c>
      <c r="AZ13" s="50">
        <f>+FCA_Capacity_Credits!AZ73/1000</f>
        <v>0.35584899999999997</v>
      </c>
      <c r="BA13" s="50">
        <f>+FCA_Capacity_Credits!BA73/1000</f>
        <v>0.35584899999999997</v>
      </c>
      <c r="BB13" s="50">
        <f>+FCA_Capacity_Credits!BB73/1000</f>
        <v>0.35584899999999997</v>
      </c>
      <c r="BC13" s="50">
        <f>+FCA_Capacity_Credits!BC73/1000</f>
        <v>0.35584899999999997</v>
      </c>
      <c r="BD13" s="50">
        <f>+FCA_Capacity_Credits!BD73/1000</f>
        <v>0.35584899999999997</v>
      </c>
      <c r="BE13" s="50">
        <f>+FCA_Capacity_Credits!BE73/1000</f>
        <v>0.35584899999999997</v>
      </c>
      <c r="BF13" s="50">
        <f>+FCA_Capacity_Credits!BF73/1000</f>
        <v>0.35584899999999997</v>
      </c>
      <c r="BG13" s="50">
        <f>+FCA_Capacity_Credits!BG73/1000</f>
        <v>0.35584899999999997</v>
      </c>
      <c r="BH13" s="50">
        <f>+FCA_Capacity_Credits!BH73/1000</f>
        <v>0.35584899999999997</v>
      </c>
      <c r="BI13" s="50">
        <f>+FCA_Capacity_Credits!BI73/1000</f>
        <v>0.35584899999999997</v>
      </c>
      <c r="BJ13" s="50">
        <f>+FCA_Capacity_Credits!BJ73/1000</f>
        <v>0.35584899999999997</v>
      </c>
      <c r="BK13" s="50">
        <f>+FCA_Capacity_Credits!BK73/1000</f>
        <v>0.35584899999999997</v>
      </c>
      <c r="BL13" s="50">
        <f>+FCA_Capacity_Credits!BL73/1000</f>
        <v>0.35584899999999997</v>
      </c>
      <c r="BM13" s="50">
        <f>+FCA_Capacity_Credits!BM73/1000</f>
        <v>0.35584899999999997</v>
      </c>
      <c r="BN13" s="50">
        <f>+FCA_Capacity_Credits!BN73/1000</f>
        <v>0.35584899999999997</v>
      </c>
      <c r="BO13" s="50">
        <f>+FCA_Capacity_Credits!BO73/1000</f>
        <v>0.35584899999999997</v>
      </c>
      <c r="BP13" s="50">
        <f>+FCA_Capacity_Credits!BP73/1000</f>
        <v>0.35584899999999997</v>
      </c>
      <c r="BQ13" s="50">
        <f>+FCA_Capacity_Credits!BQ73/1000</f>
        <v>0.35584899999999997</v>
      </c>
      <c r="BR13" s="50">
        <f>+FCA_Capacity_Credits!BR73/1000</f>
        <v>0.35584899999999997</v>
      </c>
      <c r="BS13" s="50">
        <f>+FCA_Capacity_Credits!BS73/1000</f>
        <v>0.35584899999999997</v>
      </c>
      <c r="BT13" s="50">
        <f>+FCA_Capacity_Credits!BT73/1000</f>
        <v>0.35584899999999997</v>
      </c>
      <c r="BU13" s="50">
        <f>+FCA_Capacity_Credits!BU73/1000</f>
        <v>0.35584899999999997</v>
      </c>
      <c r="BV13" s="50">
        <f>+FCA_Capacity_Credits!BV73/1000</f>
        <v>0.35584899999999997</v>
      </c>
      <c r="BW13" s="50">
        <f>+FCA_Capacity_Credits!BW73/1000</f>
        <v>0.35584899999999997</v>
      </c>
      <c r="BX13" s="50">
        <f>+FCA_Capacity_Credits!BX73/1000</f>
        <v>0.35584899999999997</v>
      </c>
      <c r="BY13" s="50">
        <f>+FCA_Capacity_Credits!BY73/1000</f>
        <v>0.35584899999999997</v>
      </c>
      <c r="BZ13" s="50">
        <f>+FCA_Capacity_Credits!BZ73/1000</f>
        <v>0.35584899999999997</v>
      </c>
      <c r="CA13" s="50">
        <f>+FCA_Capacity_Credits!CA73/1000</f>
        <v>0.35584899999999997</v>
      </c>
      <c r="CB13" s="50">
        <f>+FCA_Capacity_Credits!CB73/1000</f>
        <v>0.35584899999999997</v>
      </c>
      <c r="CC13" s="50">
        <f>+FCA_Capacity_Credits!CC73/1000</f>
        <v>0.35584899999999997</v>
      </c>
      <c r="CD13" s="50">
        <f>+FCA_Capacity_Credits!CD73/1000</f>
        <v>0.35584899999999997</v>
      </c>
      <c r="CE13" s="50">
        <f>+FCA_Capacity_Credits!CE73/1000</f>
        <v>0.35584899999999997</v>
      </c>
      <c r="CF13" s="50">
        <f>+FCA_Capacity_Credits!CF73/1000</f>
        <v>0.35584899999999997</v>
      </c>
      <c r="CG13" s="50">
        <f>+FCA_Capacity_Credits!CG73/1000</f>
        <v>0.35584899999999997</v>
      </c>
      <c r="CH13" s="50">
        <f>+FCA_Capacity_Credits!CH73/1000</f>
        <v>0.35584899999999997</v>
      </c>
      <c r="CI13" s="50">
        <f>+FCA_Capacity_Credits!CI73/1000</f>
        <v>0.35584899999999997</v>
      </c>
      <c r="CJ13" s="50">
        <f>+FCA_Capacity_Credits!CJ73/1000</f>
        <v>0.35584899999999997</v>
      </c>
      <c r="CK13" s="50">
        <f>+FCA_Capacity_Credits!CK73/1000</f>
        <v>0.35584899999999997</v>
      </c>
      <c r="CL13" s="50">
        <f>+FCA_Capacity_Credits!CL73/1000</f>
        <v>0.35584899999999997</v>
      </c>
      <c r="CM13" s="50">
        <f>+FCA_Capacity_Credits!CM73/1000</f>
        <v>0.35584899999999997</v>
      </c>
      <c r="CN13" s="50">
        <f>+FCA_Capacity_Credits!CN73/1000</f>
        <v>0.35584899999999997</v>
      </c>
      <c r="CO13" s="50">
        <f>+FCA_Capacity_Credits!CO73/1000</f>
        <v>0.35584899999999997</v>
      </c>
      <c r="CP13" s="50">
        <f>+FCA_Capacity_Credits!CP73/1000</f>
        <v>0.35584899999999997</v>
      </c>
      <c r="CQ13" s="50">
        <f>+FCA_Capacity_Credits!CQ73/1000</f>
        <v>0.35584899999999997</v>
      </c>
      <c r="CR13" s="50">
        <f>+FCA_Capacity_Credits!CR73/1000</f>
        <v>0.35584899999999997</v>
      </c>
      <c r="CS13" s="50">
        <f>+FCA_Capacity_Credits!CS73/1000</f>
        <v>0.35584899999999997</v>
      </c>
      <c r="CT13" s="50">
        <f>+FCA_Capacity_Credits!CT73/1000</f>
        <v>0.35584899999999997</v>
      </c>
      <c r="CU13" s="50">
        <f>+FCA_Capacity_Credits!CU73/1000</f>
        <v>0.35584899999999997</v>
      </c>
      <c r="CV13" s="50">
        <f>+FCA_Capacity_Credits!CV73/1000</f>
        <v>0.35584899999999997</v>
      </c>
      <c r="CW13" s="50">
        <f>+FCA_Capacity_Credits!CW73/1000</f>
        <v>0.35584899999999997</v>
      </c>
      <c r="CX13" s="50">
        <f>+FCA_Capacity_Credits!CX73/1000</f>
        <v>0.35584899999999997</v>
      </c>
      <c r="CY13" s="50">
        <f>+FCA_Capacity_Credits!CY73/1000</f>
        <v>0.35584899999999997</v>
      </c>
      <c r="CZ13" s="50">
        <f>+FCA_Capacity_Credits!CZ73/1000</f>
        <v>0.35584899999999997</v>
      </c>
      <c r="DA13" s="50">
        <f>+FCA_Capacity_Credits!DA73/1000</f>
        <v>0.35584899999999997</v>
      </c>
      <c r="DB13" s="50">
        <f>+FCA_Capacity_Credits!DB73/1000</f>
        <v>0.35584899999999997</v>
      </c>
      <c r="DC13" s="50">
        <f>+FCA_Capacity_Credits!DC73/1000</f>
        <v>0.35584899999999997</v>
      </c>
      <c r="DD13" s="50">
        <f>+FCA_Capacity_Credits!DD73/1000</f>
        <v>0.35584899999999997</v>
      </c>
      <c r="DE13" s="50">
        <f>+FCA_Capacity_Credits!DE73/1000</f>
        <v>0.35584899999999997</v>
      </c>
      <c r="DF13" s="50">
        <f>+FCA_Capacity_Credits!DF73/1000</f>
        <v>0.35584899999999997</v>
      </c>
      <c r="DG13" s="50">
        <f>+FCA_Capacity_Credits!DG73/1000</f>
        <v>0.35584899999999997</v>
      </c>
      <c r="DH13" s="50">
        <f>+FCA_Capacity_Credits!DH73/1000</f>
        <v>0.35584899999999997</v>
      </c>
      <c r="DI13" s="50">
        <f>+FCA_Capacity_Credits!DI73/1000</f>
        <v>0.35584899999999997</v>
      </c>
      <c r="DJ13" s="50">
        <f>+FCA_Capacity_Credits!DJ73/1000</f>
        <v>0.35584899999999997</v>
      </c>
      <c r="DK13" s="50">
        <f>+FCA_Capacity_Credits!DK73/1000</f>
        <v>0.35584899999999997</v>
      </c>
      <c r="DL13" s="50">
        <f>+FCA_Capacity_Credits!DL73/1000</f>
        <v>0.35584899999999997</v>
      </c>
      <c r="DM13" s="50">
        <f>+FCA_Capacity_Credits!DM73/1000</f>
        <v>0.35584899999999997</v>
      </c>
      <c r="DN13" s="50">
        <f>+FCA_Capacity_Credits!DN73/1000</f>
        <v>0.35584899999999997</v>
      </c>
      <c r="DO13" s="50">
        <f>+FCA_Capacity_Credits!DO73/1000</f>
        <v>0.35584899999999997</v>
      </c>
      <c r="DP13" s="50">
        <f>+FCA_Capacity_Credits!DP73/1000</f>
        <v>0.35584899999999997</v>
      </c>
      <c r="DQ13" s="50">
        <f>+FCA_Capacity_Credits!DQ73/1000</f>
        <v>0.35584899999999997</v>
      </c>
      <c r="DR13" s="50">
        <f>+FCA_Capacity_Credits!DR73/1000</f>
        <v>0.35584899999999997</v>
      </c>
      <c r="DS13" s="50">
        <f>+FCA_Capacity_Credits!DS73/1000</f>
        <v>0.35584899999999997</v>
      </c>
      <c r="DT13" s="50">
        <f>+FCA_Capacity_Credits!DT73/1000</f>
        <v>0.35584899999999997</v>
      </c>
      <c r="DU13" s="50">
        <f>+FCA_Capacity_Credits!DU73/1000</f>
        <v>0.35584899999999997</v>
      </c>
      <c r="DV13" s="50">
        <f>+FCA_Capacity_Credits!DV73/1000</f>
        <v>0.35584899999999997</v>
      </c>
      <c r="DW13" s="50">
        <f>+FCA_Capacity_Credits!DW73/1000</f>
        <v>0.35584899999999997</v>
      </c>
      <c r="DX13" s="50">
        <f>+FCA_Capacity_Credits!DX73/1000</f>
        <v>0.35584899999999997</v>
      </c>
      <c r="DY13" s="50">
        <f>+FCA_Capacity_Credits!DY73/1000</f>
        <v>0.35584899999999997</v>
      </c>
      <c r="DZ13" s="50">
        <f>+FCA_Capacity_Credits!DZ73/1000</f>
        <v>0.35584899999999997</v>
      </c>
      <c r="EA13" s="50">
        <f>+FCA_Capacity_Credits!EA73/1000</f>
        <v>0.35584899999999997</v>
      </c>
      <c r="EB13" s="50">
        <f>+FCA_Capacity_Credits!EB73/1000</f>
        <v>0.35584899999999997</v>
      </c>
      <c r="EC13" s="50">
        <f>+FCA_Capacity_Credits!EC73/1000</f>
        <v>0.35584899999999997</v>
      </c>
      <c r="ED13" s="50">
        <f>+FCA_Capacity_Credits!ED73/1000</f>
        <v>0.35584899999999997</v>
      </c>
      <c r="EE13" s="50">
        <f>+FCA_Capacity_Credits!EE73/1000</f>
        <v>0.35584899999999997</v>
      </c>
      <c r="EF13" s="50">
        <f>+FCA_Capacity_Credits!EF73/1000</f>
        <v>0.35584899999999997</v>
      </c>
      <c r="EG13" s="50">
        <f>+FCA_Capacity_Credits!EG73/1000</f>
        <v>0.35584899999999997</v>
      </c>
      <c r="EH13" s="50">
        <f>+FCA_Capacity_Credits!EH73/1000</f>
        <v>0.35584899999999997</v>
      </c>
      <c r="EI13" s="50">
        <f>+FCA_Capacity_Credits!EI73/1000</f>
        <v>0.35584899999999997</v>
      </c>
      <c r="EJ13" s="50">
        <f>+FCA_Capacity_Credits!EJ73/1000</f>
        <v>0.35584899999999997</v>
      </c>
      <c r="EK13" s="50">
        <f>+FCA_Capacity_Credits!EK73/1000</f>
        <v>0.35584899999999997</v>
      </c>
      <c r="EL13" s="50">
        <f>+FCA_Capacity_Credits!EL73/1000</f>
        <v>0.35584899999999997</v>
      </c>
      <c r="EM13" s="50">
        <f>+FCA_Capacity_Credits!EM73/1000</f>
        <v>0.35584899999999997</v>
      </c>
      <c r="EN13" s="50">
        <f>+FCA_Capacity_Credits!EN73/1000</f>
        <v>0.35584899999999997</v>
      </c>
      <c r="EO13" s="50">
        <f>+FCA_Capacity_Credits!EO73/1000</f>
        <v>0.35584899999999997</v>
      </c>
      <c r="EP13" s="50">
        <f>+FCA_Capacity_Credits!EP73/1000</f>
        <v>0.35584899999999997</v>
      </c>
      <c r="EQ13" s="50">
        <f>+FCA_Capacity_Credits!EQ73/1000</f>
        <v>0.35584899999999997</v>
      </c>
      <c r="ER13" s="50">
        <f>+FCA_Capacity_Credits!ER73/1000</f>
        <v>0.35584899999999997</v>
      </c>
      <c r="ES13" s="50">
        <f>+FCA_Capacity_Credits!ES73/1000</f>
        <v>0.35584899999999997</v>
      </c>
      <c r="ET13" s="50">
        <f>+FCA_Capacity_Credits!ET73/1000</f>
        <v>0.35584899999999997</v>
      </c>
      <c r="EU13" s="50">
        <f>+FCA_Capacity_Credits!EU73/1000</f>
        <v>0.35584899999999997</v>
      </c>
      <c r="EV13" s="50">
        <f>+FCA_Capacity_Credits!EV73/1000</f>
        <v>0.35584899999999997</v>
      </c>
      <c r="EW13" s="50">
        <f>+FCA_Capacity_Credits!EW73/1000</f>
        <v>0.35584899999999997</v>
      </c>
      <c r="EX13" s="50">
        <f>+FCA_Capacity_Credits!EX73/1000</f>
        <v>0.35584899999999997</v>
      </c>
      <c r="EY13" s="50">
        <f>+FCA_Capacity_Credits!EY73/1000</f>
        <v>0.35584899999999997</v>
      </c>
      <c r="EZ13" s="50">
        <f>+FCA_Capacity_Credits!EZ73/1000</f>
        <v>0.35584899999999997</v>
      </c>
      <c r="FA13" s="50">
        <f>+FCA_Capacity_Credits!FA73/1000</f>
        <v>0.35584899999999997</v>
      </c>
      <c r="FB13" s="50">
        <f>+FCA_Capacity_Credits!FB73/1000</f>
        <v>0.35584899999999997</v>
      </c>
      <c r="FC13" s="50">
        <f>+FCA_Capacity_Credits!FC73/1000</f>
        <v>0.35584899999999997</v>
      </c>
      <c r="FD13" s="50">
        <f>+FCA_Capacity_Credits!FD73/1000</f>
        <v>0.35584899999999997</v>
      </c>
      <c r="FE13" s="50">
        <f>+FCA_Capacity_Credits!FE73/1000</f>
        <v>0.35584899999999997</v>
      </c>
      <c r="FF13" s="50">
        <f>+FCA_Capacity_Credits!FF73/1000</f>
        <v>0.35584899999999997</v>
      </c>
      <c r="FG13" s="50">
        <f>+FCA_Capacity_Credits!FG73/1000</f>
        <v>0.35584899999999997</v>
      </c>
      <c r="FH13" s="50">
        <f>+FCA_Capacity_Credits!FH73/1000</f>
        <v>0.35584899999999997</v>
      </c>
      <c r="FI13" s="50">
        <f>+FCA_Capacity_Credits!FI73/1000</f>
        <v>0.35584899999999997</v>
      </c>
      <c r="FJ13" s="50">
        <f>+FCA_Capacity_Credits!FJ73/1000</f>
        <v>0.35584899999999997</v>
      </c>
      <c r="FK13" s="50">
        <f>+FCA_Capacity_Credits!FK73/1000</f>
        <v>0.35584899999999997</v>
      </c>
      <c r="FL13" s="50">
        <f>+FCA_Capacity_Credits!FL73/1000</f>
        <v>0.35584899999999997</v>
      </c>
      <c r="FM13" s="50">
        <f>+FCA_Capacity_Credits!FM73/1000</f>
        <v>0.35584899999999997</v>
      </c>
      <c r="FN13" s="50">
        <f>+FCA_Capacity_Credits!FN73/1000</f>
        <v>0.35584899999999997</v>
      </c>
      <c r="FO13" s="50">
        <f>+FCA_Capacity_Credits!FO73/1000</f>
        <v>0.35584899999999997</v>
      </c>
      <c r="FP13" s="50">
        <f>+FCA_Capacity_Credits!FP73/1000</f>
        <v>0.35584899999999997</v>
      </c>
      <c r="FQ13" s="50">
        <f>+FCA_Capacity_Credits!FQ73/1000</f>
        <v>0.35584899999999997</v>
      </c>
      <c r="FR13" s="50">
        <f>+FCA_Capacity_Credits!FR73/1000</f>
        <v>0.35584899999999997</v>
      </c>
      <c r="FS13" s="50">
        <f>+FCA_Capacity_Credits!FS73/1000</f>
        <v>0.35584899999999997</v>
      </c>
      <c r="FT13" s="50">
        <f>+FCA_Capacity_Credits!FT73/1000</f>
        <v>0.35584899999999997</v>
      </c>
      <c r="FU13" s="50">
        <f>+FCA_Capacity_Credits!FU73/1000</f>
        <v>0.35584899999999997</v>
      </c>
      <c r="FV13" s="50">
        <f>+FCA_Capacity_Credits!FV73/1000</f>
        <v>0.35584899999999997</v>
      </c>
      <c r="FW13" s="50">
        <f>+FCA_Capacity_Credits!FW73/1000</f>
        <v>0.35584899999999997</v>
      </c>
      <c r="FX13" s="50">
        <f>+FCA_Capacity_Credits!FX73/1000</f>
        <v>0.35584899999999997</v>
      </c>
      <c r="FY13" s="50">
        <f>+FCA_Capacity_Credits!FY73/1000</f>
        <v>0.35584899999999997</v>
      </c>
      <c r="FZ13" s="50">
        <f>+FCA_Capacity_Credits!FZ73/1000</f>
        <v>0.35584899999999997</v>
      </c>
      <c r="GA13" s="50">
        <f>+FCA_Capacity_Credits!GA73/1000</f>
        <v>0.35584899999999997</v>
      </c>
      <c r="GB13" s="50">
        <f>+FCA_Capacity_Credits!GB73/1000</f>
        <v>0.35584899999999997</v>
      </c>
      <c r="GC13" s="50">
        <f>+FCA_Capacity_Credits!GC73/1000</f>
        <v>0.35584899999999997</v>
      </c>
      <c r="GD13" s="50">
        <f>+FCA_Capacity_Credits!GD73/1000</f>
        <v>0.35584899999999997</v>
      </c>
      <c r="GE13" s="50">
        <f>+FCA_Capacity_Credits!GE73/1000</f>
        <v>0.35584899999999997</v>
      </c>
      <c r="GF13" s="50">
        <f>+FCA_Capacity_Credits!GF73/1000</f>
        <v>0.35584899999999997</v>
      </c>
      <c r="GG13" s="50">
        <f>+FCA_Capacity_Credits!GG73/1000</f>
        <v>0.35584899999999997</v>
      </c>
      <c r="GH13" s="50">
        <f>+FCA_Capacity_Credits!GH73/1000</f>
        <v>0.35584899999999997</v>
      </c>
      <c r="GI13" s="50">
        <f>+FCA_Capacity_Credits!GI73/1000</f>
        <v>0.35584899999999997</v>
      </c>
      <c r="GJ13" s="50">
        <f>+FCA_Capacity_Credits!GJ73/1000</f>
        <v>0.35584899999999997</v>
      </c>
      <c r="GK13" s="50">
        <f>+FCA_Capacity_Credits!GK73/1000</f>
        <v>0.35584899999999997</v>
      </c>
      <c r="GL13" s="50">
        <f>+FCA_Capacity_Credits!GL73/1000</f>
        <v>0.35584899999999997</v>
      </c>
      <c r="GM13" s="50">
        <f>+FCA_Capacity_Credits!GM73/1000</f>
        <v>0.35584899999999997</v>
      </c>
      <c r="GN13" s="50">
        <f>+FCA_Capacity_Credits!GN73/1000</f>
        <v>0.35584899999999997</v>
      </c>
      <c r="GO13" s="50">
        <f>+FCA_Capacity_Credits!GO73/1000</f>
        <v>0.35584899999999997</v>
      </c>
      <c r="GP13" s="50">
        <f>+FCA_Capacity_Credits!GP73/1000</f>
        <v>0.35584899999999997</v>
      </c>
      <c r="GQ13" s="50">
        <f>+FCA_Capacity_Credits!GQ73/1000</f>
        <v>0.35584899999999997</v>
      </c>
      <c r="GR13" s="50">
        <f>+FCA_Capacity_Credits!GR73/1000</f>
        <v>0.35584899999999997</v>
      </c>
      <c r="GS13" s="50">
        <f>+FCA_Capacity_Credits!GS73/1000</f>
        <v>0.35584899999999997</v>
      </c>
      <c r="GT13" s="50">
        <f>+FCA_Capacity_Credits!GT73/1000</f>
        <v>0.35584899999999997</v>
      </c>
      <c r="GU13" s="50">
        <f>+FCA_Capacity_Credits!GU73/1000</f>
        <v>0.35584899999999997</v>
      </c>
      <c r="GV13" s="50">
        <f>+FCA_Capacity_Credits!GV73/1000</f>
        <v>0.35584899999999997</v>
      </c>
      <c r="GW13" s="50">
        <f>+FCA_Capacity_Credits!GW73/1000</f>
        <v>0.35584899999999997</v>
      </c>
      <c r="GX13" s="50">
        <f>+FCA_Capacity_Credits!GX73/1000</f>
        <v>0.35584899999999997</v>
      </c>
      <c r="GY13" s="50">
        <f>+FCA_Capacity_Credits!GY73/1000</f>
        <v>0.35584899999999997</v>
      </c>
      <c r="GZ13" s="50">
        <f>+FCA_Capacity_Credits!GZ73/1000</f>
        <v>0.35584899999999997</v>
      </c>
      <c r="HA13" s="50">
        <f>+FCA_Capacity_Credits!HA73/1000</f>
        <v>0.35584899999999997</v>
      </c>
      <c r="HB13" s="50">
        <f>+FCA_Capacity_Credits!HB73/1000</f>
        <v>0.35584899999999997</v>
      </c>
      <c r="HC13" s="50">
        <f>+FCA_Capacity_Credits!HC73/1000</f>
        <v>0.35584899999999997</v>
      </c>
      <c r="HD13" s="50">
        <f>+FCA_Capacity_Credits!HD73/1000</f>
        <v>0.35584899999999997</v>
      </c>
      <c r="HE13" s="50">
        <f>+FCA_Capacity_Credits!HE73/1000</f>
        <v>0.35584899999999997</v>
      </c>
      <c r="HF13" s="50">
        <f>+FCA_Capacity_Credits!HF73/1000</f>
        <v>0.35584899999999997</v>
      </c>
      <c r="HG13" s="50">
        <f>+FCA_Capacity_Credits!HG73/1000</f>
        <v>0.35584899999999997</v>
      </c>
      <c r="HH13" s="50">
        <f>+FCA_Capacity_Credits!HH73/1000</f>
        <v>0.35584899999999997</v>
      </c>
      <c r="HI13" s="50">
        <f>+FCA_Capacity_Credits!HI73/1000</f>
        <v>0.35584899999999997</v>
      </c>
      <c r="HJ13" s="50">
        <f>+FCA_Capacity_Credits!HJ73/1000</f>
        <v>0.35584899999999997</v>
      </c>
      <c r="HK13" s="50">
        <f>+FCA_Capacity_Credits!HK73/1000</f>
        <v>0.35584899999999997</v>
      </c>
      <c r="HL13" s="50">
        <f>+FCA_Capacity_Credits!HL73/1000</f>
        <v>0.35584899999999997</v>
      </c>
      <c r="HM13" s="50">
        <f>+FCA_Capacity_Credits!HM73/1000</f>
        <v>0.35584899999999997</v>
      </c>
      <c r="HN13" s="50">
        <f>+FCA_Capacity_Credits!HN73/1000</f>
        <v>0.35584899999999997</v>
      </c>
      <c r="HO13" s="50">
        <f>+FCA_Capacity_Credits!HO73/1000</f>
        <v>0.35584899999999997</v>
      </c>
      <c r="HP13" s="50">
        <f>+FCA_Capacity_Credits!HP73/1000</f>
        <v>0.35584899999999997</v>
      </c>
      <c r="HQ13" s="50">
        <f>+FCA_Capacity_Credits!HQ73/1000</f>
        <v>0.35584899999999997</v>
      </c>
      <c r="HR13" s="50">
        <f>+FCA_Capacity_Credits!HR73/1000</f>
        <v>0.35584899999999997</v>
      </c>
      <c r="HS13" s="50">
        <f>+FCA_Capacity_Credits!HS73/1000</f>
        <v>0.35584899999999997</v>
      </c>
      <c r="HT13" s="50">
        <f>+FCA_Capacity_Credits!HT73/1000</f>
        <v>0.35584899999999997</v>
      </c>
      <c r="HU13" s="50">
        <f>+FCA_Capacity_Credits!HU73/1000</f>
        <v>0.35584899999999997</v>
      </c>
      <c r="HV13" s="50">
        <f>+FCA_Capacity_Credits!HV73/1000</f>
        <v>0.35584899999999997</v>
      </c>
      <c r="HW13" s="50">
        <f>+FCA_Capacity_Credits!HW73/1000</f>
        <v>0.35584899999999997</v>
      </c>
      <c r="HX13" s="50">
        <f>+FCA_Capacity_Credits!HX73/1000</f>
        <v>0.35584899999999997</v>
      </c>
      <c r="HY13" s="50">
        <f>+FCA_Capacity_Credits!HY73/1000</f>
        <v>0.35584899999999997</v>
      </c>
      <c r="HZ13" s="50">
        <f>+FCA_Capacity_Credits!HZ73/1000</f>
        <v>0.35584899999999997</v>
      </c>
      <c r="IA13" s="50">
        <f>+FCA_Capacity_Credits!IA73/1000</f>
        <v>0.35584899999999997</v>
      </c>
      <c r="IB13" s="50">
        <f>+FCA_Capacity_Credits!IB73/1000</f>
        <v>0.35584899999999997</v>
      </c>
      <c r="IC13" s="50">
        <f>+FCA_Capacity_Credits!IC73/1000</f>
        <v>0.35584899999999997</v>
      </c>
      <c r="ID13" s="50">
        <f>+FCA_Capacity_Credits!ID73/1000</f>
        <v>0.35584899999999997</v>
      </c>
      <c r="IE13" s="50">
        <f>+FCA_Capacity_Credits!IE73/1000</f>
        <v>0.35584899999999997</v>
      </c>
      <c r="IF13" s="50">
        <f>+FCA_Capacity_Credits!IF73/1000</f>
        <v>0.35584899999999997</v>
      </c>
      <c r="IG13" s="50">
        <f>+FCA_Capacity_Credits!IG73/1000</f>
        <v>0.35584899999999997</v>
      </c>
      <c r="IH13" s="50">
        <f>+FCA_Capacity_Credits!IH73/1000</f>
        <v>0.35584899999999997</v>
      </c>
      <c r="II13" s="50">
        <f>+FCA_Capacity_Credits!II73/1000</f>
        <v>0.35584899999999997</v>
      </c>
      <c r="IJ13" s="50">
        <f>+FCA_Capacity_Credits!IJ73/1000</f>
        <v>0.35584899999999997</v>
      </c>
      <c r="IK13" s="50">
        <f>+FCA_Capacity_Credits!IK73/1000</f>
        <v>0.35584899999999997</v>
      </c>
      <c r="IL13" s="50">
        <f>+FCA_Capacity_Credits!IL73/1000</f>
        <v>0.35584899999999997</v>
      </c>
      <c r="IM13" s="50">
        <f>+FCA_Capacity_Credits!IM73/1000</f>
        <v>0.35584899999999997</v>
      </c>
      <c r="IN13" s="50">
        <f>+FCA_Capacity_Credits!IN73/1000</f>
        <v>0.35584899999999997</v>
      </c>
      <c r="IO13" s="50">
        <f>+FCA_Capacity_Credits!IO73/1000</f>
        <v>0.35584899999999997</v>
      </c>
      <c r="IP13" s="50">
        <f>+FCA_Capacity_Credits!IP73/1000</f>
        <v>0.35584899999999997</v>
      </c>
      <c r="IQ13" s="50">
        <f>+FCA_Capacity_Credits!IQ73/1000</f>
        <v>0.35584899999999997</v>
      </c>
      <c r="IR13" s="50">
        <f>+FCA_Capacity_Credits!IR73/1000</f>
        <v>0.35584899999999997</v>
      </c>
      <c r="IS13" s="50">
        <f>+FCA_Capacity_Credits!IS73/1000</f>
        <v>0.35584899999999997</v>
      </c>
      <c r="IT13" s="50">
        <f>+FCA_Capacity_Credits!IT73/1000</f>
        <v>0.35584899999999997</v>
      </c>
      <c r="IU13" s="50">
        <f>+FCA_Capacity_Credits!IU73/1000</f>
        <v>0.35584899999999997</v>
      </c>
      <c r="IV13" s="50">
        <f>+FCA_Capacity_Credits!IV73/1000</f>
        <v>0.35584899999999997</v>
      </c>
      <c r="IW13" s="50">
        <f>+FCA_Capacity_Credits!IW73/1000</f>
        <v>0.35584899999999997</v>
      </c>
      <c r="IX13" s="50">
        <f>+FCA_Capacity_Credits!IX73/1000</f>
        <v>0.35584899999999997</v>
      </c>
      <c r="IY13" s="50">
        <f>+FCA_Capacity_Credits!IY73/1000</f>
        <v>0.35584899999999997</v>
      </c>
      <c r="IZ13" s="50">
        <f>+FCA_Capacity_Credits!IZ73/1000</f>
        <v>0.35584899999999997</v>
      </c>
      <c r="JA13" s="50">
        <f>+FCA_Capacity_Credits!JA73/1000</f>
        <v>0.35584899999999997</v>
      </c>
      <c r="JB13" s="50">
        <f>+FCA_Capacity_Credits!JB73/1000</f>
        <v>0.35584899999999997</v>
      </c>
      <c r="JC13" s="50">
        <f>+FCA_Capacity_Credits!JC73/1000</f>
        <v>0.35584899999999997</v>
      </c>
      <c r="JD13" s="50">
        <f>+FCA_Capacity_Credits!JD73/1000</f>
        <v>0.35584899999999997</v>
      </c>
      <c r="JE13" s="50">
        <f>+FCA_Capacity_Credits!JE73/1000</f>
        <v>0.35584899999999997</v>
      </c>
      <c r="JF13" s="50">
        <f>+FCA_Capacity_Credits!JF73/1000</f>
        <v>0.35584899999999997</v>
      </c>
      <c r="JG13" s="50">
        <f>+FCA_Capacity_Credits!JG73/1000</f>
        <v>0.35584899999999997</v>
      </c>
      <c r="JH13" s="50">
        <f>+FCA_Capacity_Credits!JH73/1000</f>
        <v>0.35584899999999997</v>
      </c>
      <c r="JI13" s="50">
        <f>+FCA_Capacity_Credits!JI73/1000</f>
        <v>0.35584899999999997</v>
      </c>
      <c r="JJ13" s="50">
        <f>+FCA_Capacity_Credits!JJ73/1000</f>
        <v>0.35584899999999997</v>
      </c>
      <c r="JK13" s="50">
        <f>+FCA_Capacity_Credits!JK73/1000</f>
        <v>0.35584899999999997</v>
      </c>
      <c r="JL13" s="50">
        <f>+FCA_Capacity_Credits!JL73/1000</f>
        <v>0.35584899999999997</v>
      </c>
      <c r="JM13" s="50">
        <f>+FCA_Capacity_Credits!JM73/1000</f>
        <v>0.35584899999999997</v>
      </c>
      <c r="JN13" s="50">
        <f>+FCA_Capacity_Credits!JN73/1000</f>
        <v>0.35584899999999997</v>
      </c>
      <c r="JO13" s="50">
        <f>+FCA_Capacity_Credits!JO73/1000</f>
        <v>0.35584899999999997</v>
      </c>
      <c r="JP13" s="50">
        <f>+FCA_Capacity_Credits!JP73/1000</f>
        <v>0.35584899999999997</v>
      </c>
      <c r="JQ13" s="50">
        <f>+FCA_Capacity_Credits!JQ73/1000</f>
        <v>0.35584899999999997</v>
      </c>
      <c r="JR13" s="50">
        <f>+FCA_Capacity_Credits!JR73/1000</f>
        <v>0.35584899999999997</v>
      </c>
      <c r="JS13" s="50">
        <f>+FCA_Capacity_Credits!JS73/1000</f>
        <v>0.35584899999999997</v>
      </c>
      <c r="JT13" s="50">
        <f>+FCA_Capacity_Credits!JT73/1000</f>
        <v>0.35584899999999997</v>
      </c>
      <c r="JU13" s="50">
        <f>+FCA_Capacity_Credits!JU73/1000</f>
        <v>0.35584899999999997</v>
      </c>
      <c r="JV13" s="50">
        <f>+FCA_Capacity_Credits!JV73/1000</f>
        <v>0.35584899999999997</v>
      </c>
      <c r="JW13" s="50">
        <f>+FCA_Capacity_Credits!JW73/1000</f>
        <v>0.35584899999999997</v>
      </c>
      <c r="JX13" s="50">
        <f>+FCA_Capacity_Credits!JX73/1000</f>
        <v>0.35584899999999997</v>
      </c>
      <c r="JY13" s="50">
        <f>+FCA_Capacity_Credits!JY73/1000</f>
        <v>0.35584899999999997</v>
      </c>
      <c r="JZ13" s="50">
        <f>+FCA_Capacity_Credits!JZ73/1000</f>
        <v>0.35584899999999997</v>
      </c>
      <c r="KA13" s="50">
        <f>+FCA_Capacity_Credits!KA73/1000</f>
        <v>0.35584899999999997</v>
      </c>
      <c r="KB13" s="50">
        <f>+FCA_Capacity_Credits!KB73/1000</f>
        <v>0.35584899999999997</v>
      </c>
      <c r="KC13" s="50">
        <f>+FCA_Capacity_Credits!KC73/1000</f>
        <v>0.35584899999999997</v>
      </c>
      <c r="KD13" s="50">
        <f>+FCA_Capacity_Credits!KD73/1000</f>
        <v>0.35584899999999997</v>
      </c>
      <c r="KE13" s="50">
        <f>+FCA_Capacity_Credits!KE73/1000</f>
        <v>0.35584899999999997</v>
      </c>
      <c r="KF13" s="50">
        <f>+FCA_Capacity_Credits!KF73/1000</f>
        <v>0.35584899999999997</v>
      </c>
      <c r="KG13" s="50">
        <f>+FCA_Capacity_Credits!KG73/1000</f>
        <v>0.35584899999999997</v>
      </c>
      <c r="KH13" s="50">
        <f>+FCA_Capacity_Credits!KH73/1000</f>
        <v>0.35584899999999997</v>
      </c>
      <c r="KI13" s="50">
        <f>+FCA_Capacity_Credits!KI73/1000</f>
        <v>0.35584899999999997</v>
      </c>
      <c r="KJ13" s="50">
        <f>+FCA_Capacity_Credits!KJ73/1000</f>
        <v>0.35584899999999997</v>
      </c>
      <c r="KK13" s="50">
        <f>+FCA_Capacity_Credits!KK73/1000</f>
        <v>0.35584899999999997</v>
      </c>
      <c r="KL13" s="50">
        <f>+FCA_Capacity_Credits!KL73/1000</f>
        <v>0.35584899999999997</v>
      </c>
      <c r="KM13" s="50">
        <f>+FCA_Capacity_Credits!KM73/1000</f>
        <v>0.35584899999999997</v>
      </c>
      <c r="KN13" s="50">
        <f>+FCA_Capacity_Credits!KN73/1000</f>
        <v>0.35584899999999997</v>
      </c>
      <c r="KO13" s="50">
        <f>+FCA_Capacity_Credits!KO73/1000</f>
        <v>0.35584899999999997</v>
      </c>
      <c r="KP13" s="50">
        <f>+FCA_Capacity_Credits!KP73/1000</f>
        <v>0.35584899999999997</v>
      </c>
      <c r="KQ13" s="50">
        <f>+FCA_Capacity_Credits!KQ73/1000</f>
        <v>0.35584899999999997</v>
      </c>
      <c r="KR13" s="50">
        <f>+FCA_Capacity_Credits!KR73/1000</f>
        <v>0.35584899999999997</v>
      </c>
      <c r="KS13" s="50">
        <f>+FCA_Capacity_Credits!KS73/1000</f>
        <v>0.35584899999999997</v>
      </c>
      <c r="KT13" s="50">
        <f>+FCA_Capacity_Credits!KT73/1000</f>
        <v>0.35584899999999997</v>
      </c>
      <c r="KU13" s="50">
        <f>+FCA_Capacity_Credits!KU73/1000</f>
        <v>0.35584899999999997</v>
      </c>
      <c r="KV13" s="50">
        <f>+FCA_Capacity_Credits!KV73/1000</f>
        <v>0.35584899999999997</v>
      </c>
      <c r="KW13" s="50">
        <f>+FCA_Capacity_Credits!KW73/1000</f>
        <v>0.35584899999999997</v>
      </c>
      <c r="KX13" s="50">
        <f>+FCA_Capacity_Credits!KX73/1000</f>
        <v>0.35584899999999997</v>
      </c>
      <c r="KY13" s="50">
        <f>+FCA_Capacity_Credits!KY73/1000</f>
        <v>0.35584899999999997</v>
      </c>
      <c r="KZ13" s="50">
        <f>+FCA_Capacity_Credits!KZ73/1000</f>
        <v>0.35584899999999997</v>
      </c>
      <c r="LA13" s="50">
        <f>+FCA_Capacity_Credits!LA73/1000</f>
        <v>0.35584899999999997</v>
      </c>
      <c r="LB13" s="50">
        <f>+FCA_Capacity_Credits!LB73/1000</f>
        <v>0.35584899999999997</v>
      </c>
      <c r="LC13" s="50">
        <f>+FCA_Capacity_Credits!LC73/1000</f>
        <v>0.35584899999999997</v>
      </c>
      <c r="LD13" s="50">
        <f>+FCA_Capacity_Credits!LD73/1000</f>
        <v>0.35584899999999997</v>
      </c>
      <c r="LE13" s="50">
        <f>+FCA_Capacity_Credits!LE73/1000</f>
        <v>0.35584899999999997</v>
      </c>
      <c r="LF13" s="50">
        <f>+FCA_Capacity_Credits!LF73/1000</f>
        <v>0.35584899999999997</v>
      </c>
      <c r="LG13" s="50">
        <f>+FCA_Capacity_Credits!LG73/1000</f>
        <v>0.35584899999999997</v>
      </c>
      <c r="LH13" s="50">
        <f>+FCA_Capacity_Credits!LH73/1000</f>
        <v>0.35584899999999997</v>
      </c>
      <c r="LI13" s="50">
        <f>+FCA_Capacity_Credits!LI73/1000</f>
        <v>0.35584899999999997</v>
      </c>
      <c r="LJ13" s="50">
        <f>+FCA_Capacity_Credits!LJ73/1000</f>
        <v>0.35584899999999997</v>
      </c>
      <c r="LK13" s="50">
        <f>+FCA_Capacity_Credits!LK73/1000</f>
        <v>0.35584899999999997</v>
      </c>
      <c r="LL13" s="50">
        <f>+FCA_Capacity_Credits!LL73/1000</f>
        <v>0.35584899999999997</v>
      </c>
      <c r="LM13" s="50">
        <f>+FCA_Capacity_Credits!LM73/1000</f>
        <v>0.35584899999999997</v>
      </c>
      <c r="LN13" s="50">
        <f>+FCA_Capacity_Credits!LN73/1000</f>
        <v>0.35584899999999997</v>
      </c>
      <c r="LO13" s="50">
        <f>+FCA_Capacity_Credits!LO73/1000</f>
        <v>0.35584899999999997</v>
      </c>
      <c r="LP13" s="50">
        <f>+FCA_Capacity_Credits!LP73/1000</f>
        <v>0.35584899999999997</v>
      </c>
      <c r="LQ13" s="50">
        <f>+FCA_Capacity_Credits!LQ73/1000</f>
        <v>0.35584899999999997</v>
      </c>
      <c r="LR13" s="50">
        <f>+FCA_Capacity_Credits!LR73/1000</f>
        <v>0.35584899999999997</v>
      </c>
      <c r="LS13" s="50">
        <f>+FCA_Capacity_Credits!LS73/1000</f>
        <v>0.35584899999999997</v>
      </c>
      <c r="LT13" s="50">
        <f>+FCA_Capacity_Credits!LT73/1000</f>
        <v>0.35584899999999997</v>
      </c>
      <c r="LU13" s="50">
        <f>+FCA_Capacity_Credits!LU73/1000</f>
        <v>0.35584899999999997</v>
      </c>
      <c r="LV13" s="50">
        <f>+FCA_Capacity_Credits!LV73/1000</f>
        <v>0.35584899999999997</v>
      </c>
      <c r="LW13" s="50">
        <f>+FCA_Capacity_Credits!LW73/1000</f>
        <v>0.35584899999999997</v>
      </c>
      <c r="LX13" s="50">
        <f>+FCA_Capacity_Credits!LX73/1000</f>
        <v>0.35584899999999997</v>
      </c>
      <c r="LY13" s="50">
        <f>+FCA_Capacity_Credits!LY73/1000</f>
        <v>0.35584899999999997</v>
      </c>
      <c r="LZ13" s="50">
        <f>+FCA_Capacity_Credits!LZ73/1000</f>
        <v>0.35584899999999997</v>
      </c>
      <c r="MA13" s="50">
        <f>+FCA_Capacity_Credits!MA73/1000</f>
        <v>0.35584899999999997</v>
      </c>
      <c r="MB13" s="50">
        <f>+FCA_Capacity_Credits!MB73/1000</f>
        <v>0.35584899999999997</v>
      </c>
      <c r="MC13" s="50">
        <f>+FCA_Capacity_Credits!MC73/1000</f>
        <v>0.35584899999999997</v>
      </c>
      <c r="MD13" s="50">
        <f>+FCA_Capacity_Credits!MD73/1000</f>
        <v>0.35584899999999997</v>
      </c>
      <c r="ME13" s="50">
        <f>+FCA_Capacity_Credits!ME73/1000</f>
        <v>0.35584899999999997</v>
      </c>
      <c r="MF13" s="50">
        <f>+FCA_Capacity_Credits!MF73/1000</f>
        <v>0.35584899999999997</v>
      </c>
      <c r="MG13" s="50">
        <f>+FCA_Capacity_Credits!MG73/1000</f>
        <v>0.35584899999999997</v>
      </c>
      <c r="MH13" s="50">
        <f>+FCA_Capacity_Credits!MH73/1000</f>
        <v>0.35584899999999997</v>
      </c>
      <c r="MI13" s="50">
        <f>+FCA_Capacity_Credits!MI73/1000</f>
        <v>0.35584899999999997</v>
      </c>
      <c r="MJ13" s="50">
        <f>+FCA_Capacity_Credits!MJ73/1000</f>
        <v>0.35584899999999997</v>
      </c>
      <c r="MK13" s="50">
        <f>+FCA_Capacity_Credits!MK73/1000</f>
        <v>0.35584899999999997</v>
      </c>
      <c r="ML13" s="50">
        <f>+FCA_Capacity_Credits!ML73/1000</f>
        <v>0.35584899999999997</v>
      </c>
      <c r="MM13" s="50">
        <f>+FCA_Capacity_Credits!MM73/1000</f>
        <v>0.35584899999999997</v>
      </c>
      <c r="MN13" s="50">
        <f>+FCA_Capacity_Credits!MN73/1000</f>
        <v>0.35584899999999997</v>
      </c>
      <c r="MO13" s="50">
        <f>+FCA_Capacity_Credits!MO73/1000</f>
        <v>0.35584899999999997</v>
      </c>
      <c r="MP13" s="50">
        <f>+FCA_Capacity_Credits!MP73/1000</f>
        <v>0.35584899999999997</v>
      </c>
      <c r="MQ13" s="50">
        <f>+FCA_Capacity_Credits!MQ73/1000</f>
        <v>0.35584899999999997</v>
      </c>
      <c r="MR13" s="50">
        <f>+FCA_Capacity_Credits!MR73/1000</f>
        <v>0.35584899999999997</v>
      </c>
      <c r="MS13" s="50">
        <f>+FCA_Capacity_Credits!MS73/1000</f>
        <v>0.35584899999999997</v>
      </c>
      <c r="MT13" s="50">
        <f>+FCA_Capacity_Credits!MT73/1000</f>
        <v>0.35584899999999997</v>
      </c>
      <c r="MU13" s="50">
        <f>+FCA_Capacity_Credits!MU73/1000</f>
        <v>0.35584899999999997</v>
      </c>
      <c r="MV13" s="50">
        <f>+FCA_Capacity_Credits!MV73/1000</f>
        <v>0.35584899999999997</v>
      </c>
      <c r="MW13" s="50">
        <f>+FCA_Capacity_Credits!MW73/1000</f>
        <v>0.35584899999999997</v>
      </c>
      <c r="MX13" s="50">
        <f>+FCA_Capacity_Credits!MX73/1000</f>
        <v>0.35584899999999997</v>
      </c>
      <c r="MY13" s="50">
        <f>+FCA_Capacity_Credits!MY73/1000</f>
        <v>0.35584899999999997</v>
      </c>
      <c r="MZ13" s="50">
        <f>+FCA_Capacity_Credits!MZ73/1000</f>
        <v>0.35584899999999997</v>
      </c>
      <c r="NA13" s="49"/>
      <c r="NB13" s="51" t="str">
        <f t="shared" si="141"/>
        <v>Phase I/II Transmission Facilities</v>
      </c>
      <c r="NC13" s="50">
        <f t="shared" si="144"/>
        <v>0.388492</v>
      </c>
      <c r="ND13" s="50">
        <f t="shared" si="142"/>
        <v>0.388492</v>
      </c>
      <c r="NE13" s="50">
        <f t="shared" si="142"/>
        <v>0.3830850833333333</v>
      </c>
      <c r="NF13" s="50">
        <f t="shared" si="142"/>
        <v>0.36558816666666671</v>
      </c>
      <c r="NG13" s="50">
        <f t="shared" si="142"/>
        <v>0.35584900000000003</v>
      </c>
      <c r="NH13" s="50">
        <f t="shared" si="142"/>
        <v>0.35584900000000003</v>
      </c>
      <c r="NI13" s="50">
        <f t="shared" si="142"/>
        <v>0.35584900000000003</v>
      </c>
      <c r="NJ13" s="50">
        <f t="shared" si="142"/>
        <v>0.35584900000000003</v>
      </c>
      <c r="NK13" s="50">
        <f t="shared" si="142"/>
        <v>0.35584900000000003</v>
      </c>
      <c r="NL13" s="50">
        <f t="shared" si="142"/>
        <v>0.35584900000000003</v>
      </c>
      <c r="NM13" s="50">
        <f t="shared" si="142"/>
        <v>0.35584900000000003</v>
      </c>
      <c r="NN13" s="50">
        <f t="shared" si="142"/>
        <v>0.35584900000000003</v>
      </c>
      <c r="NO13" s="50">
        <f t="shared" si="142"/>
        <v>0.35584900000000003</v>
      </c>
      <c r="NP13" s="50">
        <f t="shared" si="142"/>
        <v>0.35584900000000003</v>
      </c>
      <c r="NQ13" s="50">
        <f t="shared" si="142"/>
        <v>0.35584900000000003</v>
      </c>
      <c r="NR13" s="50">
        <f t="shared" si="142"/>
        <v>0.35584900000000003</v>
      </c>
      <c r="NS13" s="50">
        <f t="shared" si="142"/>
        <v>0.35584900000000003</v>
      </c>
      <c r="NT13" s="50">
        <f t="shared" si="143"/>
        <v>0.35584900000000003</v>
      </c>
      <c r="NU13" s="50">
        <f t="shared" si="143"/>
        <v>0.35584900000000003</v>
      </c>
      <c r="NV13" s="50">
        <f t="shared" si="143"/>
        <v>0.35584900000000003</v>
      </c>
      <c r="NW13" s="50">
        <f t="shared" si="143"/>
        <v>0.35584900000000003</v>
      </c>
      <c r="NX13" s="50">
        <f t="shared" si="143"/>
        <v>0.35584900000000003</v>
      </c>
      <c r="NY13" s="50">
        <f t="shared" si="143"/>
        <v>0.35584900000000003</v>
      </c>
      <c r="NZ13" s="50">
        <f t="shared" si="143"/>
        <v>0.35584900000000003</v>
      </c>
      <c r="OA13" s="50">
        <f t="shared" si="143"/>
        <v>0.35584900000000003</v>
      </c>
      <c r="OB13" s="50">
        <f t="shared" si="143"/>
        <v>0.35584900000000003</v>
      </c>
      <c r="OC13" s="50">
        <f t="shared" si="143"/>
        <v>0.35584900000000003</v>
      </c>
      <c r="OD13" s="50">
        <f t="shared" si="143"/>
        <v>0.35584900000000003</v>
      </c>
      <c r="OE13" s="50">
        <f t="shared" si="143"/>
        <v>0.35584900000000003</v>
      </c>
      <c r="OF13" s="50">
        <f t="shared" si="143"/>
        <v>0.35584900000000003</v>
      </c>
    </row>
    <row r="14" spans="2:396" x14ac:dyDescent="0.25">
      <c r="D14" s="17" t="str">
        <f>+FCA_Capacity_Credits!C78</f>
        <v>Project #10</v>
      </c>
      <c r="E14" s="50">
        <f>+FCA_Capacity_Credits!E80/1000</f>
        <v>0</v>
      </c>
      <c r="F14" s="50">
        <f>+FCA_Capacity_Credits!F80/1000</f>
        <v>0</v>
      </c>
      <c r="G14" s="50">
        <f>+FCA_Capacity_Credits!G80/1000</f>
        <v>0</v>
      </c>
      <c r="H14" s="50">
        <f>+FCA_Capacity_Credits!H80/1000</f>
        <v>0</v>
      </c>
      <c r="I14" s="50">
        <f>+FCA_Capacity_Credits!I80/1000</f>
        <v>0</v>
      </c>
      <c r="J14" s="50">
        <f>+FCA_Capacity_Credits!J80/1000</f>
        <v>0</v>
      </c>
      <c r="K14" s="50">
        <f>+FCA_Capacity_Credits!K80/1000</f>
        <v>0</v>
      </c>
      <c r="L14" s="50">
        <f>+FCA_Capacity_Credits!L80/1000</f>
        <v>0</v>
      </c>
      <c r="M14" s="50">
        <f>+FCA_Capacity_Credits!M80/1000</f>
        <v>0</v>
      </c>
      <c r="N14" s="50">
        <f>+FCA_Capacity_Credits!N80/1000</f>
        <v>0</v>
      </c>
      <c r="O14" s="50">
        <f>+FCA_Capacity_Credits!O80/1000</f>
        <v>0</v>
      </c>
      <c r="P14" s="50">
        <f>+FCA_Capacity_Credits!P80/1000</f>
        <v>0</v>
      </c>
      <c r="Q14" s="50">
        <f>+FCA_Capacity_Credits!Q80/1000</f>
        <v>0</v>
      </c>
      <c r="R14" s="50">
        <f>+FCA_Capacity_Credits!R80/1000</f>
        <v>0</v>
      </c>
      <c r="S14" s="50">
        <f>+FCA_Capacity_Credits!S80/1000</f>
        <v>0</v>
      </c>
      <c r="T14" s="50">
        <f>+FCA_Capacity_Credits!T80/1000</f>
        <v>0</v>
      </c>
      <c r="U14" s="50">
        <f>+FCA_Capacity_Credits!U80/1000</f>
        <v>0</v>
      </c>
      <c r="V14" s="50">
        <f>+FCA_Capacity_Credits!V80/1000</f>
        <v>0</v>
      </c>
      <c r="W14" s="50">
        <f>+FCA_Capacity_Credits!W80/1000</f>
        <v>0</v>
      </c>
      <c r="X14" s="50">
        <f>+FCA_Capacity_Credits!X80/1000</f>
        <v>0</v>
      </c>
      <c r="Y14" s="50">
        <f>+FCA_Capacity_Credits!Y80/1000</f>
        <v>0</v>
      </c>
      <c r="Z14" s="50">
        <f>+FCA_Capacity_Credits!Z80/1000</f>
        <v>0</v>
      </c>
      <c r="AA14" s="50">
        <f>+FCA_Capacity_Credits!AA80/1000</f>
        <v>0</v>
      </c>
      <c r="AB14" s="50">
        <f>+FCA_Capacity_Credits!AB80/1000</f>
        <v>0</v>
      </c>
      <c r="AC14" s="50">
        <f>+FCA_Capacity_Credits!AC80/1000</f>
        <v>0</v>
      </c>
      <c r="AD14" s="50">
        <f>+FCA_Capacity_Credits!AD80/1000</f>
        <v>0</v>
      </c>
      <c r="AE14" s="50">
        <f>+FCA_Capacity_Credits!AE80/1000</f>
        <v>0</v>
      </c>
      <c r="AF14" s="50">
        <f>+FCA_Capacity_Credits!AF80/1000</f>
        <v>0</v>
      </c>
      <c r="AG14" s="50">
        <f>+FCA_Capacity_Credits!AG80/1000</f>
        <v>0</v>
      </c>
      <c r="AH14" s="50">
        <f>+FCA_Capacity_Credits!AH80/1000</f>
        <v>0</v>
      </c>
      <c r="AI14" s="50">
        <f>+FCA_Capacity_Credits!AI80/1000</f>
        <v>0</v>
      </c>
      <c r="AJ14" s="50">
        <f>+FCA_Capacity_Credits!AJ80/1000</f>
        <v>0</v>
      </c>
      <c r="AK14" s="50">
        <f>+FCA_Capacity_Credits!AK80/1000</f>
        <v>0</v>
      </c>
      <c r="AL14" s="50">
        <f>+FCA_Capacity_Credits!AL80/1000</f>
        <v>0</v>
      </c>
      <c r="AM14" s="50">
        <f>+FCA_Capacity_Credits!AM80/1000</f>
        <v>0</v>
      </c>
      <c r="AN14" s="50">
        <f>+FCA_Capacity_Credits!AN80/1000</f>
        <v>0</v>
      </c>
      <c r="AO14" s="50">
        <f>+FCA_Capacity_Credits!AO80/1000</f>
        <v>0</v>
      </c>
      <c r="AP14" s="50">
        <f>+FCA_Capacity_Credits!AP80/1000</f>
        <v>0</v>
      </c>
      <c r="AQ14" s="50">
        <f>+FCA_Capacity_Credits!AQ80/1000</f>
        <v>0</v>
      </c>
      <c r="AR14" s="50">
        <f>+FCA_Capacity_Credits!AR80/1000</f>
        <v>0</v>
      </c>
      <c r="AS14" s="50">
        <f>+FCA_Capacity_Credits!AS80/1000</f>
        <v>0</v>
      </c>
      <c r="AT14" s="50">
        <f>+FCA_Capacity_Credits!AT80/1000</f>
        <v>0</v>
      </c>
      <c r="AU14" s="50">
        <f>+FCA_Capacity_Credits!AU80/1000</f>
        <v>0</v>
      </c>
      <c r="AV14" s="50">
        <f>+FCA_Capacity_Credits!AV80/1000</f>
        <v>0</v>
      </c>
      <c r="AW14" s="50">
        <f>+FCA_Capacity_Credits!AW80/1000</f>
        <v>0</v>
      </c>
      <c r="AX14" s="50">
        <f>+FCA_Capacity_Credits!AX80/1000</f>
        <v>0</v>
      </c>
      <c r="AY14" s="50">
        <f>+FCA_Capacity_Credits!AY80/1000</f>
        <v>0</v>
      </c>
      <c r="AZ14" s="50">
        <f>+FCA_Capacity_Credits!AZ80/1000</f>
        <v>0</v>
      </c>
      <c r="BA14" s="50">
        <f>+FCA_Capacity_Credits!BA80/1000</f>
        <v>0</v>
      </c>
      <c r="BB14" s="50">
        <f>+FCA_Capacity_Credits!BB80/1000</f>
        <v>0</v>
      </c>
      <c r="BC14" s="50">
        <f>+FCA_Capacity_Credits!BC80/1000</f>
        <v>0</v>
      </c>
      <c r="BD14" s="50">
        <f>+FCA_Capacity_Credits!BD80/1000</f>
        <v>0</v>
      </c>
      <c r="BE14" s="50">
        <f>+FCA_Capacity_Credits!BE80/1000</f>
        <v>0</v>
      </c>
      <c r="BF14" s="50">
        <f>+FCA_Capacity_Credits!BF80/1000</f>
        <v>0</v>
      </c>
      <c r="BG14" s="50">
        <f>+FCA_Capacity_Credits!BG80/1000</f>
        <v>0</v>
      </c>
      <c r="BH14" s="50">
        <f>+FCA_Capacity_Credits!BH80/1000</f>
        <v>0</v>
      </c>
      <c r="BI14" s="50">
        <f>+FCA_Capacity_Credits!BI80/1000</f>
        <v>0</v>
      </c>
      <c r="BJ14" s="50">
        <f>+FCA_Capacity_Credits!BJ80/1000</f>
        <v>0</v>
      </c>
      <c r="BK14" s="50">
        <f>+FCA_Capacity_Credits!BK80/1000</f>
        <v>0</v>
      </c>
      <c r="BL14" s="50">
        <f>+FCA_Capacity_Credits!BL80/1000</f>
        <v>0</v>
      </c>
      <c r="BM14" s="50">
        <f>+FCA_Capacity_Credits!BM80/1000</f>
        <v>0</v>
      </c>
      <c r="BN14" s="50">
        <f>+FCA_Capacity_Credits!BN80/1000</f>
        <v>0</v>
      </c>
      <c r="BO14" s="50">
        <f>+FCA_Capacity_Credits!BO80/1000</f>
        <v>0</v>
      </c>
      <c r="BP14" s="50">
        <f>+FCA_Capacity_Credits!BP80/1000</f>
        <v>0</v>
      </c>
      <c r="BQ14" s="50">
        <f>+FCA_Capacity_Credits!BQ80/1000</f>
        <v>0</v>
      </c>
      <c r="BR14" s="50">
        <f>+FCA_Capacity_Credits!BR80/1000</f>
        <v>0</v>
      </c>
      <c r="BS14" s="50">
        <f>+FCA_Capacity_Credits!BS80/1000</f>
        <v>0</v>
      </c>
      <c r="BT14" s="50">
        <f>+FCA_Capacity_Credits!BT80/1000</f>
        <v>0</v>
      </c>
      <c r="BU14" s="50">
        <f>+FCA_Capacity_Credits!BU80/1000</f>
        <v>0</v>
      </c>
      <c r="BV14" s="50">
        <f>+FCA_Capacity_Credits!BV80/1000</f>
        <v>0</v>
      </c>
      <c r="BW14" s="50">
        <f>+FCA_Capacity_Credits!BW80/1000</f>
        <v>0</v>
      </c>
      <c r="BX14" s="50">
        <f>+FCA_Capacity_Credits!BX80/1000</f>
        <v>0</v>
      </c>
      <c r="BY14" s="50">
        <f>+FCA_Capacity_Credits!BY80/1000</f>
        <v>0</v>
      </c>
      <c r="BZ14" s="50">
        <f>+FCA_Capacity_Credits!BZ80/1000</f>
        <v>0</v>
      </c>
      <c r="CA14" s="50">
        <f>+FCA_Capacity_Credits!CA80/1000</f>
        <v>0</v>
      </c>
      <c r="CB14" s="50">
        <f>+FCA_Capacity_Credits!CB80/1000</f>
        <v>0</v>
      </c>
      <c r="CC14" s="50">
        <f>+FCA_Capacity_Credits!CC80/1000</f>
        <v>0</v>
      </c>
      <c r="CD14" s="50">
        <f>+FCA_Capacity_Credits!CD80/1000</f>
        <v>0</v>
      </c>
      <c r="CE14" s="50">
        <f>+FCA_Capacity_Credits!CE80/1000</f>
        <v>0</v>
      </c>
      <c r="CF14" s="50">
        <f>+FCA_Capacity_Credits!CF80/1000</f>
        <v>0</v>
      </c>
      <c r="CG14" s="50">
        <f>+FCA_Capacity_Credits!CG80/1000</f>
        <v>0</v>
      </c>
      <c r="CH14" s="50">
        <f>+FCA_Capacity_Credits!CH80/1000</f>
        <v>0</v>
      </c>
      <c r="CI14" s="50">
        <f>+FCA_Capacity_Credits!CI80/1000</f>
        <v>0</v>
      </c>
      <c r="CJ14" s="50">
        <f>+FCA_Capacity_Credits!CJ80/1000</f>
        <v>0</v>
      </c>
      <c r="CK14" s="50">
        <f>+FCA_Capacity_Credits!CK80/1000</f>
        <v>0</v>
      </c>
      <c r="CL14" s="50">
        <f>+FCA_Capacity_Credits!CL80/1000</f>
        <v>0</v>
      </c>
      <c r="CM14" s="50">
        <f>+FCA_Capacity_Credits!CM80/1000</f>
        <v>0</v>
      </c>
      <c r="CN14" s="50">
        <f>+FCA_Capacity_Credits!CN80/1000</f>
        <v>0</v>
      </c>
      <c r="CO14" s="50">
        <f>+FCA_Capacity_Credits!CO80/1000</f>
        <v>0</v>
      </c>
      <c r="CP14" s="50">
        <f>+FCA_Capacity_Credits!CP80/1000</f>
        <v>0</v>
      </c>
      <c r="CQ14" s="50">
        <f>+FCA_Capacity_Credits!CQ80/1000</f>
        <v>0</v>
      </c>
      <c r="CR14" s="50">
        <f>+FCA_Capacity_Credits!CR80/1000</f>
        <v>0</v>
      </c>
      <c r="CS14" s="50">
        <f>+FCA_Capacity_Credits!CS80/1000</f>
        <v>0</v>
      </c>
      <c r="CT14" s="50">
        <f>+FCA_Capacity_Credits!CT80/1000</f>
        <v>0</v>
      </c>
      <c r="CU14" s="50">
        <f>+FCA_Capacity_Credits!CU80/1000</f>
        <v>0</v>
      </c>
      <c r="CV14" s="50">
        <f>+FCA_Capacity_Credits!CV80/1000</f>
        <v>0</v>
      </c>
      <c r="CW14" s="50">
        <f>+FCA_Capacity_Credits!CW80/1000</f>
        <v>0</v>
      </c>
      <c r="CX14" s="50">
        <f>+FCA_Capacity_Credits!CX80/1000</f>
        <v>0</v>
      </c>
      <c r="CY14" s="50">
        <f>+FCA_Capacity_Credits!CY80/1000</f>
        <v>0</v>
      </c>
      <c r="CZ14" s="50">
        <f>+FCA_Capacity_Credits!CZ80/1000</f>
        <v>0</v>
      </c>
      <c r="DA14" s="50">
        <f>+FCA_Capacity_Credits!DA80/1000</f>
        <v>0</v>
      </c>
      <c r="DB14" s="50">
        <f>+FCA_Capacity_Credits!DB80/1000</f>
        <v>0</v>
      </c>
      <c r="DC14" s="50">
        <f>+FCA_Capacity_Credits!DC80/1000</f>
        <v>0</v>
      </c>
      <c r="DD14" s="50">
        <f>+FCA_Capacity_Credits!DD80/1000</f>
        <v>0</v>
      </c>
      <c r="DE14" s="50">
        <f>+FCA_Capacity_Credits!DE80/1000</f>
        <v>0</v>
      </c>
      <c r="DF14" s="50">
        <f>+FCA_Capacity_Credits!DF80/1000</f>
        <v>0</v>
      </c>
      <c r="DG14" s="50">
        <f>+FCA_Capacity_Credits!DG80/1000</f>
        <v>0</v>
      </c>
      <c r="DH14" s="50">
        <f>+FCA_Capacity_Credits!DH80/1000</f>
        <v>0</v>
      </c>
      <c r="DI14" s="50">
        <f>+FCA_Capacity_Credits!DI80/1000</f>
        <v>0</v>
      </c>
      <c r="DJ14" s="50">
        <f>+FCA_Capacity_Credits!DJ80/1000</f>
        <v>0</v>
      </c>
      <c r="DK14" s="50">
        <f>+FCA_Capacity_Credits!DK80/1000</f>
        <v>0</v>
      </c>
      <c r="DL14" s="50">
        <f>+FCA_Capacity_Credits!DL80/1000</f>
        <v>0</v>
      </c>
      <c r="DM14" s="50">
        <f>+FCA_Capacity_Credits!DM80/1000</f>
        <v>0</v>
      </c>
      <c r="DN14" s="50">
        <f>+FCA_Capacity_Credits!DN80/1000</f>
        <v>0</v>
      </c>
      <c r="DO14" s="50">
        <f>+FCA_Capacity_Credits!DO80/1000</f>
        <v>0</v>
      </c>
      <c r="DP14" s="50">
        <f>+FCA_Capacity_Credits!DP80/1000</f>
        <v>0</v>
      </c>
      <c r="DQ14" s="50">
        <f>+FCA_Capacity_Credits!DQ80/1000</f>
        <v>0</v>
      </c>
      <c r="DR14" s="50">
        <f>+FCA_Capacity_Credits!DR80/1000</f>
        <v>0</v>
      </c>
      <c r="DS14" s="50">
        <f>+FCA_Capacity_Credits!DS80/1000</f>
        <v>0</v>
      </c>
      <c r="DT14" s="50">
        <f>+FCA_Capacity_Credits!DT80/1000</f>
        <v>0</v>
      </c>
      <c r="DU14" s="50">
        <f>+FCA_Capacity_Credits!DU80/1000</f>
        <v>0</v>
      </c>
      <c r="DV14" s="50">
        <f>+FCA_Capacity_Credits!DV80/1000</f>
        <v>0</v>
      </c>
      <c r="DW14" s="50">
        <f>+FCA_Capacity_Credits!DW80/1000</f>
        <v>0</v>
      </c>
      <c r="DX14" s="50">
        <f>+FCA_Capacity_Credits!DX80/1000</f>
        <v>0</v>
      </c>
      <c r="DY14" s="50">
        <f>+FCA_Capacity_Credits!DY80/1000</f>
        <v>0</v>
      </c>
      <c r="DZ14" s="50">
        <f>+FCA_Capacity_Credits!DZ80/1000</f>
        <v>0</v>
      </c>
      <c r="EA14" s="50">
        <f>+FCA_Capacity_Credits!EA80/1000</f>
        <v>0</v>
      </c>
      <c r="EB14" s="50">
        <f>+FCA_Capacity_Credits!EB80/1000</f>
        <v>0</v>
      </c>
      <c r="EC14" s="50">
        <f>+FCA_Capacity_Credits!EC80/1000</f>
        <v>0</v>
      </c>
      <c r="ED14" s="50">
        <f>+FCA_Capacity_Credits!ED80/1000</f>
        <v>0</v>
      </c>
      <c r="EE14" s="50">
        <f>+FCA_Capacity_Credits!EE80/1000</f>
        <v>0</v>
      </c>
      <c r="EF14" s="50">
        <f>+FCA_Capacity_Credits!EF80/1000</f>
        <v>0</v>
      </c>
      <c r="EG14" s="50">
        <f>+FCA_Capacity_Credits!EG80/1000</f>
        <v>0</v>
      </c>
      <c r="EH14" s="50">
        <f>+FCA_Capacity_Credits!EH80/1000</f>
        <v>0</v>
      </c>
      <c r="EI14" s="50">
        <f>+FCA_Capacity_Credits!EI80/1000</f>
        <v>0</v>
      </c>
      <c r="EJ14" s="50">
        <f>+FCA_Capacity_Credits!EJ80/1000</f>
        <v>0</v>
      </c>
      <c r="EK14" s="50">
        <f>+FCA_Capacity_Credits!EK80/1000</f>
        <v>0</v>
      </c>
      <c r="EL14" s="50">
        <f>+FCA_Capacity_Credits!EL80/1000</f>
        <v>0</v>
      </c>
      <c r="EM14" s="50">
        <f>+FCA_Capacity_Credits!EM80/1000</f>
        <v>0</v>
      </c>
      <c r="EN14" s="50">
        <f>+FCA_Capacity_Credits!EN80/1000</f>
        <v>0</v>
      </c>
      <c r="EO14" s="50">
        <f>+FCA_Capacity_Credits!EO80/1000</f>
        <v>0</v>
      </c>
      <c r="EP14" s="50">
        <f>+FCA_Capacity_Credits!EP80/1000</f>
        <v>0</v>
      </c>
      <c r="EQ14" s="50">
        <f>+FCA_Capacity_Credits!EQ80/1000</f>
        <v>0</v>
      </c>
      <c r="ER14" s="50">
        <f>+FCA_Capacity_Credits!ER80/1000</f>
        <v>0</v>
      </c>
      <c r="ES14" s="50">
        <f>+FCA_Capacity_Credits!ES80/1000</f>
        <v>0</v>
      </c>
      <c r="ET14" s="50">
        <f>+FCA_Capacity_Credits!ET80/1000</f>
        <v>0</v>
      </c>
      <c r="EU14" s="50">
        <f>+FCA_Capacity_Credits!EU80/1000</f>
        <v>0</v>
      </c>
      <c r="EV14" s="50">
        <f>+FCA_Capacity_Credits!EV80/1000</f>
        <v>0</v>
      </c>
      <c r="EW14" s="50">
        <f>+FCA_Capacity_Credits!EW80/1000</f>
        <v>0</v>
      </c>
      <c r="EX14" s="50">
        <f>+FCA_Capacity_Credits!EX80/1000</f>
        <v>0</v>
      </c>
      <c r="EY14" s="50">
        <f>+FCA_Capacity_Credits!EY80/1000</f>
        <v>0</v>
      </c>
      <c r="EZ14" s="50">
        <f>+FCA_Capacity_Credits!EZ80/1000</f>
        <v>0</v>
      </c>
      <c r="FA14" s="50">
        <f>+FCA_Capacity_Credits!FA80/1000</f>
        <v>0</v>
      </c>
      <c r="FB14" s="50">
        <f>+FCA_Capacity_Credits!FB80/1000</f>
        <v>0</v>
      </c>
      <c r="FC14" s="50">
        <f>+FCA_Capacity_Credits!FC80/1000</f>
        <v>0</v>
      </c>
      <c r="FD14" s="50">
        <f>+FCA_Capacity_Credits!FD80/1000</f>
        <v>0</v>
      </c>
      <c r="FE14" s="50">
        <f>+FCA_Capacity_Credits!FE80/1000</f>
        <v>0</v>
      </c>
      <c r="FF14" s="50">
        <f>+FCA_Capacity_Credits!FF80/1000</f>
        <v>0</v>
      </c>
      <c r="FG14" s="50">
        <f>+FCA_Capacity_Credits!FG80/1000</f>
        <v>0</v>
      </c>
      <c r="FH14" s="50">
        <f>+FCA_Capacity_Credits!FH80/1000</f>
        <v>0</v>
      </c>
      <c r="FI14" s="50">
        <f>+FCA_Capacity_Credits!FI80/1000</f>
        <v>0</v>
      </c>
      <c r="FJ14" s="50">
        <f>+FCA_Capacity_Credits!FJ80/1000</f>
        <v>0</v>
      </c>
      <c r="FK14" s="50">
        <f>+FCA_Capacity_Credits!FK80/1000</f>
        <v>0</v>
      </c>
      <c r="FL14" s="50">
        <f>+FCA_Capacity_Credits!FL80/1000</f>
        <v>0</v>
      </c>
      <c r="FM14" s="50">
        <f>+FCA_Capacity_Credits!FM80/1000</f>
        <v>0</v>
      </c>
      <c r="FN14" s="50">
        <f>+FCA_Capacity_Credits!FN80/1000</f>
        <v>0</v>
      </c>
      <c r="FO14" s="50">
        <f>+FCA_Capacity_Credits!FO80/1000</f>
        <v>0</v>
      </c>
      <c r="FP14" s="50">
        <f>+FCA_Capacity_Credits!FP80/1000</f>
        <v>0</v>
      </c>
      <c r="FQ14" s="50">
        <f>+FCA_Capacity_Credits!FQ80/1000</f>
        <v>0</v>
      </c>
      <c r="FR14" s="50">
        <f>+FCA_Capacity_Credits!FR80/1000</f>
        <v>0</v>
      </c>
      <c r="FS14" s="50">
        <f>+FCA_Capacity_Credits!FS80/1000</f>
        <v>0</v>
      </c>
      <c r="FT14" s="50">
        <f>+FCA_Capacity_Credits!FT80/1000</f>
        <v>0</v>
      </c>
      <c r="FU14" s="50">
        <f>+FCA_Capacity_Credits!FU80/1000</f>
        <v>0</v>
      </c>
      <c r="FV14" s="50">
        <f>+FCA_Capacity_Credits!FV80/1000</f>
        <v>0</v>
      </c>
      <c r="FW14" s="50">
        <f>+FCA_Capacity_Credits!FW80/1000</f>
        <v>0</v>
      </c>
      <c r="FX14" s="50">
        <f>+FCA_Capacity_Credits!FX80/1000</f>
        <v>0</v>
      </c>
      <c r="FY14" s="50">
        <f>+FCA_Capacity_Credits!FY80/1000</f>
        <v>0</v>
      </c>
      <c r="FZ14" s="50">
        <f>+FCA_Capacity_Credits!FZ80/1000</f>
        <v>0</v>
      </c>
      <c r="GA14" s="50">
        <f>+FCA_Capacity_Credits!GA80/1000</f>
        <v>0</v>
      </c>
      <c r="GB14" s="50">
        <f>+FCA_Capacity_Credits!GB80/1000</f>
        <v>0</v>
      </c>
      <c r="GC14" s="50">
        <f>+FCA_Capacity_Credits!GC80/1000</f>
        <v>0</v>
      </c>
      <c r="GD14" s="50">
        <f>+FCA_Capacity_Credits!GD80/1000</f>
        <v>0</v>
      </c>
      <c r="GE14" s="50">
        <f>+FCA_Capacity_Credits!GE80/1000</f>
        <v>0</v>
      </c>
      <c r="GF14" s="50">
        <f>+FCA_Capacity_Credits!GF80/1000</f>
        <v>0</v>
      </c>
      <c r="GG14" s="50">
        <f>+FCA_Capacity_Credits!GG80/1000</f>
        <v>0</v>
      </c>
      <c r="GH14" s="50">
        <f>+FCA_Capacity_Credits!GH80/1000</f>
        <v>0</v>
      </c>
      <c r="GI14" s="50">
        <f>+FCA_Capacity_Credits!GI80/1000</f>
        <v>0</v>
      </c>
      <c r="GJ14" s="50">
        <f>+FCA_Capacity_Credits!GJ80/1000</f>
        <v>0</v>
      </c>
      <c r="GK14" s="50">
        <f>+FCA_Capacity_Credits!GK80/1000</f>
        <v>0</v>
      </c>
      <c r="GL14" s="50">
        <f>+FCA_Capacity_Credits!GL80/1000</f>
        <v>0</v>
      </c>
      <c r="GM14" s="50">
        <f>+FCA_Capacity_Credits!GM80/1000</f>
        <v>0</v>
      </c>
      <c r="GN14" s="50">
        <f>+FCA_Capacity_Credits!GN80/1000</f>
        <v>0</v>
      </c>
      <c r="GO14" s="50">
        <f>+FCA_Capacity_Credits!GO80/1000</f>
        <v>0</v>
      </c>
      <c r="GP14" s="50">
        <f>+FCA_Capacity_Credits!GP80/1000</f>
        <v>0</v>
      </c>
      <c r="GQ14" s="50">
        <f>+FCA_Capacity_Credits!GQ80/1000</f>
        <v>0</v>
      </c>
      <c r="GR14" s="50">
        <f>+FCA_Capacity_Credits!GR80/1000</f>
        <v>0</v>
      </c>
      <c r="GS14" s="50">
        <f>+FCA_Capacity_Credits!GS80/1000</f>
        <v>0</v>
      </c>
      <c r="GT14" s="50">
        <f>+FCA_Capacity_Credits!GT80/1000</f>
        <v>0</v>
      </c>
      <c r="GU14" s="50">
        <f>+FCA_Capacity_Credits!GU80/1000</f>
        <v>0</v>
      </c>
      <c r="GV14" s="50">
        <f>+FCA_Capacity_Credits!GV80/1000</f>
        <v>0</v>
      </c>
      <c r="GW14" s="50">
        <f>+FCA_Capacity_Credits!GW80/1000</f>
        <v>0</v>
      </c>
      <c r="GX14" s="50">
        <f>+FCA_Capacity_Credits!GX80/1000</f>
        <v>0</v>
      </c>
      <c r="GY14" s="50">
        <f>+FCA_Capacity_Credits!GY80/1000</f>
        <v>0</v>
      </c>
      <c r="GZ14" s="50">
        <f>+FCA_Capacity_Credits!GZ80/1000</f>
        <v>0</v>
      </c>
      <c r="HA14" s="50">
        <f>+FCA_Capacity_Credits!HA80/1000</f>
        <v>0</v>
      </c>
      <c r="HB14" s="50">
        <f>+FCA_Capacity_Credits!HB80/1000</f>
        <v>0</v>
      </c>
      <c r="HC14" s="50">
        <f>+FCA_Capacity_Credits!HC80/1000</f>
        <v>0</v>
      </c>
      <c r="HD14" s="50">
        <f>+FCA_Capacity_Credits!HD80/1000</f>
        <v>0</v>
      </c>
      <c r="HE14" s="50">
        <f>+FCA_Capacity_Credits!HE80/1000</f>
        <v>0</v>
      </c>
      <c r="HF14" s="50">
        <f>+FCA_Capacity_Credits!HF80/1000</f>
        <v>0</v>
      </c>
      <c r="HG14" s="50">
        <f>+FCA_Capacity_Credits!HG80/1000</f>
        <v>0</v>
      </c>
      <c r="HH14" s="50">
        <f>+FCA_Capacity_Credits!HH80/1000</f>
        <v>0</v>
      </c>
      <c r="HI14" s="50">
        <f>+FCA_Capacity_Credits!HI80/1000</f>
        <v>0</v>
      </c>
      <c r="HJ14" s="50">
        <f>+FCA_Capacity_Credits!HJ80/1000</f>
        <v>0</v>
      </c>
      <c r="HK14" s="50">
        <f>+FCA_Capacity_Credits!HK80/1000</f>
        <v>0</v>
      </c>
      <c r="HL14" s="50">
        <f>+FCA_Capacity_Credits!HL80/1000</f>
        <v>0</v>
      </c>
      <c r="HM14" s="50">
        <f>+FCA_Capacity_Credits!HM80/1000</f>
        <v>0</v>
      </c>
      <c r="HN14" s="50">
        <f>+FCA_Capacity_Credits!HN80/1000</f>
        <v>0</v>
      </c>
      <c r="HO14" s="50">
        <f>+FCA_Capacity_Credits!HO80/1000</f>
        <v>0</v>
      </c>
      <c r="HP14" s="50">
        <f>+FCA_Capacity_Credits!HP80/1000</f>
        <v>0</v>
      </c>
      <c r="HQ14" s="50">
        <f>+FCA_Capacity_Credits!HQ80/1000</f>
        <v>0</v>
      </c>
      <c r="HR14" s="50">
        <f>+FCA_Capacity_Credits!HR80/1000</f>
        <v>0</v>
      </c>
      <c r="HS14" s="50">
        <f>+FCA_Capacity_Credits!HS80/1000</f>
        <v>0</v>
      </c>
      <c r="HT14" s="50">
        <f>+FCA_Capacity_Credits!HT80/1000</f>
        <v>0</v>
      </c>
      <c r="HU14" s="50">
        <f>+FCA_Capacity_Credits!HU80/1000</f>
        <v>0</v>
      </c>
      <c r="HV14" s="50">
        <f>+FCA_Capacity_Credits!HV80/1000</f>
        <v>0</v>
      </c>
      <c r="HW14" s="50">
        <f>+FCA_Capacity_Credits!HW80/1000</f>
        <v>0</v>
      </c>
      <c r="HX14" s="50">
        <f>+FCA_Capacity_Credits!HX80/1000</f>
        <v>0</v>
      </c>
      <c r="HY14" s="50">
        <f>+FCA_Capacity_Credits!HY80/1000</f>
        <v>0</v>
      </c>
      <c r="HZ14" s="50">
        <f>+FCA_Capacity_Credits!HZ80/1000</f>
        <v>0</v>
      </c>
      <c r="IA14" s="50">
        <f>+FCA_Capacity_Credits!IA80/1000</f>
        <v>0</v>
      </c>
      <c r="IB14" s="50">
        <f>+FCA_Capacity_Credits!IB80/1000</f>
        <v>0</v>
      </c>
      <c r="IC14" s="50">
        <f>+FCA_Capacity_Credits!IC80/1000</f>
        <v>0</v>
      </c>
      <c r="ID14" s="50">
        <f>+FCA_Capacity_Credits!ID80/1000</f>
        <v>0</v>
      </c>
      <c r="IE14" s="50">
        <f>+FCA_Capacity_Credits!IE80/1000</f>
        <v>0</v>
      </c>
      <c r="IF14" s="50">
        <f>+FCA_Capacity_Credits!IF80/1000</f>
        <v>0</v>
      </c>
      <c r="IG14" s="50">
        <f>+FCA_Capacity_Credits!IG80/1000</f>
        <v>0</v>
      </c>
      <c r="IH14" s="50">
        <f>+FCA_Capacity_Credits!IH80/1000</f>
        <v>0</v>
      </c>
      <c r="II14" s="50">
        <f>+FCA_Capacity_Credits!II80/1000</f>
        <v>0</v>
      </c>
      <c r="IJ14" s="50">
        <f>+FCA_Capacity_Credits!IJ80/1000</f>
        <v>0</v>
      </c>
      <c r="IK14" s="50">
        <f>+FCA_Capacity_Credits!IK80/1000</f>
        <v>0</v>
      </c>
      <c r="IL14" s="50">
        <f>+FCA_Capacity_Credits!IL80/1000</f>
        <v>0</v>
      </c>
      <c r="IM14" s="50">
        <f>+FCA_Capacity_Credits!IM80/1000</f>
        <v>0</v>
      </c>
      <c r="IN14" s="50">
        <f>+FCA_Capacity_Credits!IN80/1000</f>
        <v>0</v>
      </c>
      <c r="IO14" s="50">
        <f>+FCA_Capacity_Credits!IO80/1000</f>
        <v>0</v>
      </c>
      <c r="IP14" s="50">
        <f>+FCA_Capacity_Credits!IP80/1000</f>
        <v>0</v>
      </c>
      <c r="IQ14" s="50">
        <f>+FCA_Capacity_Credits!IQ80/1000</f>
        <v>0</v>
      </c>
      <c r="IR14" s="50">
        <f>+FCA_Capacity_Credits!IR80/1000</f>
        <v>0</v>
      </c>
      <c r="IS14" s="50">
        <f>+FCA_Capacity_Credits!IS80/1000</f>
        <v>0</v>
      </c>
      <c r="IT14" s="50">
        <f>+FCA_Capacity_Credits!IT80/1000</f>
        <v>0</v>
      </c>
      <c r="IU14" s="50">
        <f>+FCA_Capacity_Credits!IU80/1000</f>
        <v>0</v>
      </c>
      <c r="IV14" s="50">
        <f>+FCA_Capacity_Credits!IV80/1000</f>
        <v>0</v>
      </c>
      <c r="IW14" s="50">
        <f>+FCA_Capacity_Credits!IW80/1000</f>
        <v>0</v>
      </c>
      <c r="IX14" s="50">
        <f>+FCA_Capacity_Credits!IX80/1000</f>
        <v>0</v>
      </c>
      <c r="IY14" s="50">
        <f>+FCA_Capacity_Credits!IY80/1000</f>
        <v>0</v>
      </c>
      <c r="IZ14" s="50">
        <f>+FCA_Capacity_Credits!IZ80/1000</f>
        <v>0</v>
      </c>
      <c r="JA14" s="50">
        <f>+FCA_Capacity_Credits!JA80/1000</f>
        <v>0</v>
      </c>
      <c r="JB14" s="50">
        <f>+FCA_Capacity_Credits!JB80/1000</f>
        <v>0</v>
      </c>
      <c r="JC14" s="50">
        <f>+FCA_Capacity_Credits!JC80/1000</f>
        <v>0</v>
      </c>
      <c r="JD14" s="50">
        <f>+FCA_Capacity_Credits!JD80/1000</f>
        <v>0</v>
      </c>
      <c r="JE14" s="50">
        <f>+FCA_Capacity_Credits!JE80/1000</f>
        <v>0</v>
      </c>
      <c r="JF14" s="50">
        <f>+FCA_Capacity_Credits!JF80/1000</f>
        <v>0</v>
      </c>
      <c r="JG14" s="50">
        <f>+FCA_Capacity_Credits!JG80/1000</f>
        <v>0</v>
      </c>
      <c r="JH14" s="50">
        <f>+FCA_Capacity_Credits!JH80/1000</f>
        <v>0</v>
      </c>
      <c r="JI14" s="50">
        <f>+FCA_Capacity_Credits!JI80/1000</f>
        <v>0</v>
      </c>
      <c r="JJ14" s="50">
        <f>+FCA_Capacity_Credits!JJ80/1000</f>
        <v>0</v>
      </c>
      <c r="JK14" s="50">
        <f>+FCA_Capacity_Credits!JK80/1000</f>
        <v>0</v>
      </c>
      <c r="JL14" s="50">
        <f>+FCA_Capacity_Credits!JL80/1000</f>
        <v>0</v>
      </c>
      <c r="JM14" s="50">
        <f>+FCA_Capacity_Credits!JM80/1000</f>
        <v>0</v>
      </c>
      <c r="JN14" s="50">
        <f>+FCA_Capacity_Credits!JN80/1000</f>
        <v>0</v>
      </c>
      <c r="JO14" s="50">
        <f>+FCA_Capacity_Credits!JO80/1000</f>
        <v>0</v>
      </c>
      <c r="JP14" s="50">
        <f>+FCA_Capacity_Credits!JP80/1000</f>
        <v>0</v>
      </c>
      <c r="JQ14" s="50">
        <f>+FCA_Capacity_Credits!JQ80/1000</f>
        <v>0</v>
      </c>
      <c r="JR14" s="50">
        <f>+FCA_Capacity_Credits!JR80/1000</f>
        <v>0</v>
      </c>
      <c r="JS14" s="50">
        <f>+FCA_Capacity_Credits!JS80/1000</f>
        <v>0</v>
      </c>
      <c r="JT14" s="50">
        <f>+FCA_Capacity_Credits!JT80/1000</f>
        <v>0</v>
      </c>
      <c r="JU14" s="50">
        <f>+FCA_Capacity_Credits!JU80/1000</f>
        <v>0</v>
      </c>
      <c r="JV14" s="50">
        <f>+FCA_Capacity_Credits!JV80/1000</f>
        <v>0</v>
      </c>
      <c r="JW14" s="50">
        <f>+FCA_Capacity_Credits!JW80/1000</f>
        <v>0</v>
      </c>
      <c r="JX14" s="50">
        <f>+FCA_Capacity_Credits!JX80/1000</f>
        <v>0</v>
      </c>
      <c r="JY14" s="50">
        <f>+FCA_Capacity_Credits!JY80/1000</f>
        <v>0</v>
      </c>
      <c r="JZ14" s="50">
        <f>+FCA_Capacity_Credits!JZ80/1000</f>
        <v>0</v>
      </c>
      <c r="KA14" s="50">
        <f>+FCA_Capacity_Credits!KA80/1000</f>
        <v>0</v>
      </c>
      <c r="KB14" s="50">
        <f>+FCA_Capacity_Credits!KB80/1000</f>
        <v>0</v>
      </c>
      <c r="KC14" s="50">
        <f>+FCA_Capacity_Credits!KC80/1000</f>
        <v>0</v>
      </c>
      <c r="KD14" s="50">
        <f>+FCA_Capacity_Credits!KD80/1000</f>
        <v>0</v>
      </c>
      <c r="KE14" s="50">
        <f>+FCA_Capacity_Credits!KE80/1000</f>
        <v>0</v>
      </c>
      <c r="KF14" s="50">
        <f>+FCA_Capacity_Credits!KF80/1000</f>
        <v>0</v>
      </c>
      <c r="KG14" s="50">
        <f>+FCA_Capacity_Credits!KG80/1000</f>
        <v>0</v>
      </c>
      <c r="KH14" s="50">
        <f>+FCA_Capacity_Credits!KH80/1000</f>
        <v>0</v>
      </c>
      <c r="KI14" s="50">
        <f>+FCA_Capacity_Credits!KI80/1000</f>
        <v>0</v>
      </c>
      <c r="KJ14" s="50">
        <f>+FCA_Capacity_Credits!KJ80/1000</f>
        <v>0</v>
      </c>
      <c r="KK14" s="50">
        <f>+FCA_Capacity_Credits!KK80/1000</f>
        <v>0</v>
      </c>
      <c r="KL14" s="50">
        <f>+FCA_Capacity_Credits!KL80/1000</f>
        <v>0</v>
      </c>
      <c r="KM14" s="50">
        <f>+FCA_Capacity_Credits!KM80/1000</f>
        <v>0</v>
      </c>
      <c r="KN14" s="50">
        <f>+FCA_Capacity_Credits!KN80/1000</f>
        <v>0</v>
      </c>
      <c r="KO14" s="50">
        <f>+FCA_Capacity_Credits!KO80/1000</f>
        <v>0</v>
      </c>
      <c r="KP14" s="50">
        <f>+FCA_Capacity_Credits!KP80/1000</f>
        <v>0</v>
      </c>
      <c r="KQ14" s="50">
        <f>+FCA_Capacity_Credits!KQ80/1000</f>
        <v>0</v>
      </c>
      <c r="KR14" s="50">
        <f>+FCA_Capacity_Credits!KR80/1000</f>
        <v>0</v>
      </c>
      <c r="KS14" s="50">
        <f>+FCA_Capacity_Credits!KS80/1000</f>
        <v>0</v>
      </c>
      <c r="KT14" s="50">
        <f>+FCA_Capacity_Credits!KT80/1000</f>
        <v>0</v>
      </c>
      <c r="KU14" s="50">
        <f>+FCA_Capacity_Credits!KU80/1000</f>
        <v>0</v>
      </c>
      <c r="KV14" s="50">
        <f>+FCA_Capacity_Credits!KV80/1000</f>
        <v>0</v>
      </c>
      <c r="KW14" s="50">
        <f>+FCA_Capacity_Credits!KW80/1000</f>
        <v>0</v>
      </c>
      <c r="KX14" s="50">
        <f>+FCA_Capacity_Credits!KX80/1000</f>
        <v>0</v>
      </c>
      <c r="KY14" s="50">
        <f>+FCA_Capacity_Credits!KY80/1000</f>
        <v>0</v>
      </c>
      <c r="KZ14" s="50">
        <f>+FCA_Capacity_Credits!KZ80/1000</f>
        <v>0</v>
      </c>
      <c r="LA14" s="50">
        <f>+FCA_Capacity_Credits!LA80/1000</f>
        <v>0</v>
      </c>
      <c r="LB14" s="50">
        <f>+FCA_Capacity_Credits!LB80/1000</f>
        <v>0</v>
      </c>
      <c r="LC14" s="50">
        <f>+FCA_Capacity_Credits!LC80/1000</f>
        <v>0</v>
      </c>
      <c r="LD14" s="50">
        <f>+FCA_Capacity_Credits!LD80/1000</f>
        <v>0</v>
      </c>
      <c r="LE14" s="50">
        <f>+FCA_Capacity_Credits!LE80/1000</f>
        <v>0</v>
      </c>
      <c r="LF14" s="50">
        <f>+FCA_Capacity_Credits!LF80/1000</f>
        <v>0</v>
      </c>
      <c r="LG14" s="50">
        <f>+FCA_Capacity_Credits!LG80/1000</f>
        <v>0</v>
      </c>
      <c r="LH14" s="50">
        <f>+FCA_Capacity_Credits!LH80/1000</f>
        <v>0</v>
      </c>
      <c r="LI14" s="50">
        <f>+FCA_Capacity_Credits!LI80/1000</f>
        <v>0</v>
      </c>
      <c r="LJ14" s="50">
        <f>+FCA_Capacity_Credits!LJ80/1000</f>
        <v>0</v>
      </c>
      <c r="LK14" s="50">
        <f>+FCA_Capacity_Credits!LK80/1000</f>
        <v>0</v>
      </c>
      <c r="LL14" s="50">
        <f>+FCA_Capacity_Credits!LL80/1000</f>
        <v>0</v>
      </c>
      <c r="LM14" s="50">
        <f>+FCA_Capacity_Credits!LM80/1000</f>
        <v>0</v>
      </c>
      <c r="LN14" s="50">
        <f>+FCA_Capacity_Credits!LN80/1000</f>
        <v>0</v>
      </c>
      <c r="LO14" s="50">
        <f>+FCA_Capacity_Credits!LO80/1000</f>
        <v>0</v>
      </c>
      <c r="LP14" s="50">
        <f>+FCA_Capacity_Credits!LP80/1000</f>
        <v>0</v>
      </c>
      <c r="LQ14" s="50">
        <f>+FCA_Capacity_Credits!LQ80/1000</f>
        <v>0</v>
      </c>
      <c r="LR14" s="50">
        <f>+FCA_Capacity_Credits!LR80/1000</f>
        <v>0</v>
      </c>
      <c r="LS14" s="50">
        <f>+FCA_Capacity_Credits!LS80/1000</f>
        <v>0</v>
      </c>
      <c r="LT14" s="50">
        <f>+FCA_Capacity_Credits!LT80/1000</f>
        <v>0</v>
      </c>
      <c r="LU14" s="50">
        <f>+FCA_Capacity_Credits!LU80/1000</f>
        <v>0</v>
      </c>
      <c r="LV14" s="50">
        <f>+FCA_Capacity_Credits!LV80/1000</f>
        <v>0</v>
      </c>
      <c r="LW14" s="50">
        <f>+FCA_Capacity_Credits!LW80/1000</f>
        <v>0</v>
      </c>
      <c r="LX14" s="50">
        <f>+FCA_Capacity_Credits!LX80/1000</f>
        <v>0</v>
      </c>
      <c r="LY14" s="50">
        <f>+FCA_Capacity_Credits!LY80/1000</f>
        <v>0</v>
      </c>
      <c r="LZ14" s="50">
        <f>+FCA_Capacity_Credits!LZ80/1000</f>
        <v>0</v>
      </c>
      <c r="MA14" s="50">
        <f>+FCA_Capacity_Credits!MA80/1000</f>
        <v>0</v>
      </c>
      <c r="MB14" s="50">
        <f>+FCA_Capacity_Credits!MB80/1000</f>
        <v>0</v>
      </c>
      <c r="MC14" s="50">
        <f>+FCA_Capacity_Credits!MC80/1000</f>
        <v>0</v>
      </c>
      <c r="MD14" s="50">
        <f>+FCA_Capacity_Credits!MD80/1000</f>
        <v>0</v>
      </c>
      <c r="ME14" s="50">
        <f>+FCA_Capacity_Credits!ME80/1000</f>
        <v>0</v>
      </c>
      <c r="MF14" s="50">
        <f>+FCA_Capacity_Credits!MF80/1000</f>
        <v>0</v>
      </c>
      <c r="MG14" s="50">
        <f>+FCA_Capacity_Credits!MG80/1000</f>
        <v>0</v>
      </c>
      <c r="MH14" s="50">
        <f>+FCA_Capacity_Credits!MH80/1000</f>
        <v>0</v>
      </c>
      <c r="MI14" s="50">
        <f>+FCA_Capacity_Credits!MI80/1000</f>
        <v>0</v>
      </c>
      <c r="MJ14" s="50">
        <f>+FCA_Capacity_Credits!MJ80/1000</f>
        <v>0</v>
      </c>
      <c r="MK14" s="50">
        <f>+FCA_Capacity_Credits!MK80/1000</f>
        <v>0</v>
      </c>
      <c r="ML14" s="50">
        <f>+FCA_Capacity_Credits!ML80/1000</f>
        <v>0</v>
      </c>
      <c r="MM14" s="50">
        <f>+FCA_Capacity_Credits!MM80/1000</f>
        <v>0</v>
      </c>
      <c r="MN14" s="50">
        <f>+FCA_Capacity_Credits!MN80/1000</f>
        <v>0</v>
      </c>
      <c r="MO14" s="50">
        <f>+FCA_Capacity_Credits!MO80/1000</f>
        <v>0</v>
      </c>
      <c r="MP14" s="50">
        <f>+FCA_Capacity_Credits!MP80/1000</f>
        <v>0</v>
      </c>
      <c r="MQ14" s="50">
        <f>+FCA_Capacity_Credits!MQ80/1000</f>
        <v>0</v>
      </c>
      <c r="MR14" s="50">
        <f>+FCA_Capacity_Credits!MR80/1000</f>
        <v>0</v>
      </c>
      <c r="MS14" s="50">
        <f>+FCA_Capacity_Credits!MS80/1000</f>
        <v>0</v>
      </c>
      <c r="MT14" s="50">
        <f>+FCA_Capacity_Credits!MT80/1000</f>
        <v>0</v>
      </c>
      <c r="MU14" s="50">
        <f>+FCA_Capacity_Credits!MU80/1000</f>
        <v>0</v>
      </c>
      <c r="MV14" s="50">
        <f>+FCA_Capacity_Credits!MV80/1000</f>
        <v>0</v>
      </c>
      <c r="MW14" s="50">
        <f>+FCA_Capacity_Credits!MW80/1000</f>
        <v>0</v>
      </c>
      <c r="MX14" s="50">
        <f>+FCA_Capacity_Credits!MX80/1000</f>
        <v>0</v>
      </c>
      <c r="MY14" s="50">
        <f>+FCA_Capacity_Credits!MY80/1000</f>
        <v>0</v>
      </c>
      <c r="MZ14" s="50">
        <f>+FCA_Capacity_Credits!MZ80/1000</f>
        <v>0</v>
      </c>
      <c r="NA14" s="49"/>
      <c r="NB14" s="51" t="str">
        <f t="shared" si="141"/>
        <v>Project #10</v>
      </c>
      <c r="NC14" s="50">
        <f t="shared" si="144"/>
        <v>0</v>
      </c>
      <c r="ND14" s="50">
        <f t="shared" si="142"/>
        <v>0</v>
      </c>
      <c r="NE14" s="50">
        <f t="shared" si="142"/>
        <v>0</v>
      </c>
      <c r="NF14" s="50">
        <f t="shared" si="142"/>
        <v>0</v>
      </c>
      <c r="NG14" s="50">
        <f t="shared" si="142"/>
        <v>0</v>
      </c>
      <c r="NH14" s="50">
        <f t="shared" si="142"/>
        <v>0</v>
      </c>
      <c r="NI14" s="50">
        <f t="shared" si="142"/>
        <v>0</v>
      </c>
      <c r="NJ14" s="50">
        <f t="shared" si="142"/>
        <v>0</v>
      </c>
      <c r="NK14" s="50">
        <f t="shared" si="142"/>
        <v>0</v>
      </c>
      <c r="NL14" s="50">
        <f t="shared" si="142"/>
        <v>0</v>
      </c>
      <c r="NM14" s="50">
        <f t="shared" si="142"/>
        <v>0</v>
      </c>
      <c r="NN14" s="50">
        <f t="shared" si="142"/>
        <v>0</v>
      </c>
      <c r="NO14" s="50">
        <f t="shared" si="142"/>
        <v>0</v>
      </c>
      <c r="NP14" s="50">
        <f t="shared" si="142"/>
        <v>0</v>
      </c>
      <c r="NQ14" s="50">
        <f t="shared" si="142"/>
        <v>0</v>
      </c>
      <c r="NR14" s="50">
        <f t="shared" si="142"/>
        <v>0</v>
      </c>
      <c r="NS14" s="50">
        <f t="shared" si="142"/>
        <v>0</v>
      </c>
      <c r="NT14" s="50">
        <f t="shared" si="143"/>
        <v>0</v>
      </c>
      <c r="NU14" s="50">
        <f t="shared" si="143"/>
        <v>0</v>
      </c>
      <c r="NV14" s="50">
        <f t="shared" si="143"/>
        <v>0</v>
      </c>
      <c r="NW14" s="50">
        <f t="shared" si="143"/>
        <v>0</v>
      </c>
      <c r="NX14" s="50">
        <f t="shared" si="143"/>
        <v>0</v>
      </c>
      <c r="NY14" s="50">
        <f t="shared" si="143"/>
        <v>0</v>
      </c>
      <c r="NZ14" s="50">
        <f t="shared" si="143"/>
        <v>0</v>
      </c>
      <c r="OA14" s="50">
        <f t="shared" si="143"/>
        <v>0</v>
      </c>
      <c r="OB14" s="50">
        <f t="shared" si="143"/>
        <v>0</v>
      </c>
      <c r="OC14" s="50">
        <f t="shared" si="143"/>
        <v>0</v>
      </c>
      <c r="OD14" s="50">
        <f t="shared" si="143"/>
        <v>0</v>
      </c>
      <c r="OE14" s="50">
        <f t="shared" si="143"/>
        <v>0</v>
      </c>
      <c r="OF14" s="50">
        <f t="shared" si="143"/>
        <v>0</v>
      </c>
    </row>
    <row r="15" spans="2:396" x14ac:dyDescent="0.25">
      <c r="D15" s="17" t="str">
        <f>+FCA_Capacity_Credits!C85</f>
        <v>Ryegate Facility</v>
      </c>
      <c r="E15" s="50">
        <f>+FCA_Capacity_Credits!E87/1000</f>
        <v>0.27568399999999998</v>
      </c>
      <c r="F15" s="50">
        <f>+FCA_Capacity_Credits!F87/1000</f>
        <v>0.27568399999999998</v>
      </c>
      <c r="G15" s="50">
        <f>+FCA_Capacity_Credits!G87/1000</f>
        <v>0.27568399999999998</v>
      </c>
      <c r="H15" s="50">
        <f>+FCA_Capacity_Credits!H87/1000</f>
        <v>0.27568399999999998</v>
      </c>
      <c r="I15" s="50">
        <f>+FCA_Capacity_Credits!I87/1000</f>
        <v>0.27568399999999998</v>
      </c>
      <c r="J15" s="50">
        <f>+FCA_Capacity_Credits!J87/1000</f>
        <v>0.27568399999999998</v>
      </c>
      <c r="K15" s="50">
        <f>+FCA_Capacity_Credits!K87/1000</f>
        <v>0.27568399999999998</v>
      </c>
      <c r="L15" s="50">
        <f>+FCA_Capacity_Credits!L87/1000</f>
        <v>0.27568399999999998</v>
      </c>
      <c r="M15" s="50">
        <f>+FCA_Capacity_Credits!M87/1000</f>
        <v>0.27568399999999998</v>
      </c>
      <c r="N15" s="50">
        <f>+FCA_Capacity_Credits!N87/1000</f>
        <v>0.27568399999999998</v>
      </c>
      <c r="O15" s="50">
        <f>+FCA_Capacity_Credits!O87/1000</f>
        <v>0.27568399999999998</v>
      </c>
      <c r="P15" s="50">
        <f>+FCA_Capacity_Credits!P87/1000</f>
        <v>0.27568399999999998</v>
      </c>
      <c r="Q15" s="50">
        <f>+FCA_Capacity_Credits!Q87/1000</f>
        <v>0.27568399999999998</v>
      </c>
      <c r="R15" s="50">
        <f>+FCA_Capacity_Credits!R87/1000</f>
        <v>0.27568399999999998</v>
      </c>
      <c r="S15" s="50">
        <f>+FCA_Capacity_Credits!S87/1000</f>
        <v>0.27568399999999998</v>
      </c>
      <c r="T15" s="50">
        <f>+FCA_Capacity_Credits!T87/1000</f>
        <v>0.27568399999999998</v>
      </c>
      <c r="U15" s="50">
        <f>+FCA_Capacity_Credits!U87/1000</f>
        <v>0.27568399999999998</v>
      </c>
      <c r="V15" s="50">
        <f>+FCA_Capacity_Credits!V87/1000</f>
        <v>0.27568399999999998</v>
      </c>
      <c r="W15" s="50">
        <f>+FCA_Capacity_Credits!W87/1000</f>
        <v>0.27568399999999998</v>
      </c>
      <c r="X15" s="50">
        <f>+FCA_Capacity_Credits!X87/1000</f>
        <v>0.27568399999999998</v>
      </c>
      <c r="Y15" s="50">
        <f>+FCA_Capacity_Credits!Y87/1000</f>
        <v>0.27568399999999998</v>
      </c>
      <c r="Z15" s="50">
        <f>+FCA_Capacity_Credits!Z87/1000</f>
        <v>0.27568399999999998</v>
      </c>
      <c r="AA15" s="50">
        <f>+FCA_Capacity_Credits!AA87/1000</f>
        <v>0.27568399999999998</v>
      </c>
      <c r="AB15" s="50">
        <f>+FCA_Capacity_Credits!AB87/1000</f>
        <v>0.27568399999999998</v>
      </c>
      <c r="AC15" s="50">
        <f>+FCA_Capacity_Credits!AC87/1000</f>
        <v>0.27568399999999998</v>
      </c>
      <c r="AD15" s="50">
        <f>+FCA_Capacity_Credits!AD87/1000</f>
        <v>0.27568399999999998</v>
      </c>
      <c r="AE15" s="50">
        <f>+FCA_Capacity_Credits!AE87/1000</f>
        <v>0.27568399999999998</v>
      </c>
      <c r="AF15" s="50">
        <f>+FCA_Capacity_Credits!AF87/1000</f>
        <v>0.27568399999999998</v>
      </c>
      <c r="AG15" s="50">
        <f>+FCA_Capacity_Credits!AG87/1000</f>
        <v>0.27568399999999998</v>
      </c>
      <c r="AH15" s="50">
        <f>+FCA_Capacity_Credits!AH87/1000</f>
        <v>0.27568399999999998</v>
      </c>
      <c r="AI15" s="50">
        <f>+FCA_Capacity_Credits!AI87/1000</f>
        <v>0.27568399999999998</v>
      </c>
      <c r="AJ15" s="50">
        <f>+FCA_Capacity_Credits!AJ87/1000</f>
        <v>0.27568399999999998</v>
      </c>
      <c r="AK15" s="50">
        <f>+FCA_Capacity_Credits!AK87/1000</f>
        <v>0.27568399999999998</v>
      </c>
      <c r="AL15" s="50">
        <f>+FCA_Capacity_Credits!AL87/1000</f>
        <v>0.27568399999999998</v>
      </c>
      <c r="AM15" s="50">
        <f>+FCA_Capacity_Credits!AM87/1000</f>
        <v>0.27568399999999998</v>
      </c>
      <c r="AN15" s="50">
        <f>+FCA_Capacity_Credits!AN87/1000</f>
        <v>0.27568399999999998</v>
      </c>
      <c r="AO15" s="50">
        <f>+FCA_Capacity_Credits!AO87/1000</f>
        <v>0.27568399999999998</v>
      </c>
      <c r="AP15" s="50">
        <f>+FCA_Capacity_Credits!AP87/1000</f>
        <v>0.27568399999999998</v>
      </c>
      <c r="AQ15" s="50">
        <f>+FCA_Capacity_Credits!AQ87/1000</f>
        <v>0.27568399999999998</v>
      </c>
      <c r="AR15" s="50">
        <f>+FCA_Capacity_Credits!AR87/1000</f>
        <v>0.27568399999999998</v>
      </c>
      <c r="AS15" s="50">
        <f>+FCA_Capacity_Credits!AS87/1000</f>
        <v>0.27568399999999998</v>
      </c>
      <c r="AT15" s="50">
        <f>+FCA_Capacity_Credits!AT87/1000</f>
        <v>0.27568399999999998</v>
      </c>
      <c r="AU15" s="50">
        <f>+FCA_Capacity_Credits!AU87/1000</f>
        <v>0.27568399999999998</v>
      </c>
      <c r="AV15" s="50">
        <f>+FCA_Capacity_Credits!AV87/1000</f>
        <v>0.27568399999999998</v>
      </c>
      <c r="AW15" s="50">
        <f>+FCA_Capacity_Credits!AW87/1000</f>
        <v>0.27568399999999998</v>
      </c>
      <c r="AX15" s="50">
        <f>+FCA_Capacity_Credits!AX87/1000</f>
        <v>0.27568399999999998</v>
      </c>
      <c r="AY15" s="50">
        <f>+FCA_Capacity_Credits!AY87/1000</f>
        <v>0</v>
      </c>
      <c r="AZ15" s="50">
        <f>+FCA_Capacity_Credits!AZ87/1000</f>
        <v>0</v>
      </c>
      <c r="BA15" s="50">
        <f>+FCA_Capacity_Credits!BA87/1000</f>
        <v>0</v>
      </c>
      <c r="BB15" s="50">
        <f>+FCA_Capacity_Credits!BB87/1000</f>
        <v>0</v>
      </c>
      <c r="BC15" s="50">
        <f>+FCA_Capacity_Credits!BC87/1000</f>
        <v>0</v>
      </c>
      <c r="BD15" s="50">
        <f>+FCA_Capacity_Credits!BD87/1000</f>
        <v>0</v>
      </c>
      <c r="BE15" s="50">
        <f>+FCA_Capacity_Credits!BE87/1000</f>
        <v>0</v>
      </c>
      <c r="BF15" s="50">
        <f>+FCA_Capacity_Credits!BF87/1000</f>
        <v>0</v>
      </c>
      <c r="BG15" s="50">
        <f>+FCA_Capacity_Credits!BG87/1000</f>
        <v>0</v>
      </c>
      <c r="BH15" s="50">
        <f>+FCA_Capacity_Credits!BH87/1000</f>
        <v>0</v>
      </c>
      <c r="BI15" s="50">
        <f>+FCA_Capacity_Credits!BI87/1000</f>
        <v>0</v>
      </c>
      <c r="BJ15" s="50">
        <f>+FCA_Capacity_Credits!BJ87/1000</f>
        <v>0</v>
      </c>
      <c r="BK15" s="50">
        <f>+FCA_Capacity_Credits!BK87/1000</f>
        <v>0</v>
      </c>
      <c r="BL15" s="50">
        <f>+FCA_Capacity_Credits!BL87/1000</f>
        <v>0</v>
      </c>
      <c r="BM15" s="50">
        <f>+FCA_Capacity_Credits!BM87/1000</f>
        <v>0</v>
      </c>
      <c r="BN15" s="50">
        <f>+FCA_Capacity_Credits!BN87/1000</f>
        <v>0</v>
      </c>
      <c r="BO15" s="50">
        <f>+FCA_Capacity_Credits!BO87/1000</f>
        <v>0</v>
      </c>
      <c r="BP15" s="50">
        <f>+FCA_Capacity_Credits!BP87/1000</f>
        <v>0</v>
      </c>
      <c r="BQ15" s="50">
        <f>+FCA_Capacity_Credits!BQ87/1000</f>
        <v>0</v>
      </c>
      <c r="BR15" s="50">
        <f>+FCA_Capacity_Credits!BR87/1000</f>
        <v>0</v>
      </c>
      <c r="BS15" s="50">
        <f>+FCA_Capacity_Credits!BS87/1000</f>
        <v>0</v>
      </c>
      <c r="BT15" s="50">
        <f>+FCA_Capacity_Credits!BT87/1000</f>
        <v>0</v>
      </c>
      <c r="BU15" s="50">
        <f>+FCA_Capacity_Credits!BU87/1000</f>
        <v>0</v>
      </c>
      <c r="BV15" s="50">
        <f>+FCA_Capacity_Credits!BV87/1000</f>
        <v>0</v>
      </c>
      <c r="BW15" s="50">
        <f>+FCA_Capacity_Credits!BW87/1000</f>
        <v>0</v>
      </c>
      <c r="BX15" s="50">
        <f>+FCA_Capacity_Credits!BX87/1000</f>
        <v>0</v>
      </c>
      <c r="BY15" s="50">
        <f>+FCA_Capacity_Credits!BY87/1000</f>
        <v>0</v>
      </c>
      <c r="BZ15" s="50">
        <f>+FCA_Capacity_Credits!BZ87/1000</f>
        <v>0</v>
      </c>
      <c r="CA15" s="50">
        <f>+FCA_Capacity_Credits!CA87/1000</f>
        <v>0</v>
      </c>
      <c r="CB15" s="50">
        <f>+FCA_Capacity_Credits!CB87/1000</f>
        <v>0</v>
      </c>
      <c r="CC15" s="50">
        <f>+FCA_Capacity_Credits!CC87/1000</f>
        <v>0</v>
      </c>
      <c r="CD15" s="50">
        <f>+FCA_Capacity_Credits!CD87/1000</f>
        <v>0</v>
      </c>
      <c r="CE15" s="50">
        <f>+FCA_Capacity_Credits!CE87/1000</f>
        <v>0</v>
      </c>
      <c r="CF15" s="50">
        <f>+FCA_Capacity_Credits!CF87/1000</f>
        <v>0</v>
      </c>
      <c r="CG15" s="50">
        <f>+FCA_Capacity_Credits!CG87/1000</f>
        <v>0</v>
      </c>
      <c r="CH15" s="50">
        <f>+FCA_Capacity_Credits!CH87/1000</f>
        <v>0</v>
      </c>
      <c r="CI15" s="50">
        <f>+FCA_Capacity_Credits!CI87/1000</f>
        <v>0</v>
      </c>
      <c r="CJ15" s="50">
        <f>+FCA_Capacity_Credits!CJ87/1000</f>
        <v>0</v>
      </c>
      <c r="CK15" s="50">
        <f>+FCA_Capacity_Credits!CK87/1000</f>
        <v>0</v>
      </c>
      <c r="CL15" s="50">
        <f>+FCA_Capacity_Credits!CL87/1000</f>
        <v>0</v>
      </c>
      <c r="CM15" s="50">
        <f>+FCA_Capacity_Credits!CM87/1000</f>
        <v>0</v>
      </c>
      <c r="CN15" s="50">
        <f>+FCA_Capacity_Credits!CN87/1000</f>
        <v>0</v>
      </c>
      <c r="CO15" s="50">
        <f>+FCA_Capacity_Credits!CO87/1000</f>
        <v>0</v>
      </c>
      <c r="CP15" s="50">
        <f>+FCA_Capacity_Credits!CP87/1000</f>
        <v>0</v>
      </c>
      <c r="CQ15" s="50">
        <f>+FCA_Capacity_Credits!CQ87/1000</f>
        <v>0</v>
      </c>
      <c r="CR15" s="50">
        <f>+FCA_Capacity_Credits!CR87/1000</f>
        <v>0</v>
      </c>
      <c r="CS15" s="50">
        <f>+FCA_Capacity_Credits!CS87/1000</f>
        <v>0</v>
      </c>
      <c r="CT15" s="50">
        <f>+FCA_Capacity_Credits!CT87/1000</f>
        <v>0</v>
      </c>
      <c r="CU15" s="50">
        <f>+FCA_Capacity_Credits!CU87/1000</f>
        <v>0</v>
      </c>
      <c r="CV15" s="50">
        <f>+FCA_Capacity_Credits!CV87/1000</f>
        <v>0</v>
      </c>
      <c r="CW15" s="50">
        <f>+FCA_Capacity_Credits!CW87/1000</f>
        <v>0</v>
      </c>
      <c r="CX15" s="50">
        <f>+FCA_Capacity_Credits!CX87/1000</f>
        <v>0</v>
      </c>
      <c r="CY15" s="50">
        <f>+FCA_Capacity_Credits!CY87/1000</f>
        <v>0</v>
      </c>
      <c r="CZ15" s="50">
        <f>+FCA_Capacity_Credits!CZ87/1000</f>
        <v>0</v>
      </c>
      <c r="DA15" s="50">
        <f>+FCA_Capacity_Credits!DA87/1000</f>
        <v>0</v>
      </c>
      <c r="DB15" s="50">
        <f>+FCA_Capacity_Credits!DB87/1000</f>
        <v>0</v>
      </c>
      <c r="DC15" s="50">
        <f>+FCA_Capacity_Credits!DC87/1000</f>
        <v>0</v>
      </c>
      <c r="DD15" s="50">
        <f>+FCA_Capacity_Credits!DD87/1000</f>
        <v>0</v>
      </c>
      <c r="DE15" s="50">
        <f>+FCA_Capacity_Credits!DE87/1000</f>
        <v>0</v>
      </c>
      <c r="DF15" s="50">
        <f>+FCA_Capacity_Credits!DF87/1000</f>
        <v>0</v>
      </c>
      <c r="DG15" s="50">
        <f>+FCA_Capacity_Credits!DG87/1000</f>
        <v>0</v>
      </c>
      <c r="DH15" s="50">
        <f>+FCA_Capacity_Credits!DH87/1000</f>
        <v>0</v>
      </c>
      <c r="DI15" s="50">
        <f>+FCA_Capacity_Credits!DI87/1000</f>
        <v>0</v>
      </c>
      <c r="DJ15" s="50">
        <f>+FCA_Capacity_Credits!DJ87/1000</f>
        <v>0</v>
      </c>
      <c r="DK15" s="50">
        <f>+FCA_Capacity_Credits!DK87/1000</f>
        <v>0</v>
      </c>
      <c r="DL15" s="50">
        <f>+FCA_Capacity_Credits!DL87/1000</f>
        <v>0</v>
      </c>
      <c r="DM15" s="50">
        <f>+FCA_Capacity_Credits!DM87/1000</f>
        <v>0</v>
      </c>
      <c r="DN15" s="50">
        <f>+FCA_Capacity_Credits!DN87/1000</f>
        <v>0</v>
      </c>
      <c r="DO15" s="50">
        <f>+FCA_Capacity_Credits!DO87/1000</f>
        <v>0</v>
      </c>
      <c r="DP15" s="50">
        <f>+FCA_Capacity_Credits!DP87/1000</f>
        <v>0</v>
      </c>
      <c r="DQ15" s="50">
        <f>+FCA_Capacity_Credits!DQ87/1000</f>
        <v>0</v>
      </c>
      <c r="DR15" s="50">
        <f>+FCA_Capacity_Credits!DR87/1000</f>
        <v>0</v>
      </c>
      <c r="DS15" s="50">
        <f>+FCA_Capacity_Credits!DS87/1000</f>
        <v>0</v>
      </c>
      <c r="DT15" s="50">
        <f>+FCA_Capacity_Credits!DT87/1000</f>
        <v>0</v>
      </c>
      <c r="DU15" s="50">
        <f>+FCA_Capacity_Credits!DU87/1000</f>
        <v>0</v>
      </c>
      <c r="DV15" s="50">
        <f>+FCA_Capacity_Credits!DV87/1000</f>
        <v>0</v>
      </c>
      <c r="DW15" s="50">
        <f>+FCA_Capacity_Credits!DW87/1000</f>
        <v>0</v>
      </c>
      <c r="DX15" s="50">
        <f>+FCA_Capacity_Credits!DX87/1000</f>
        <v>0</v>
      </c>
      <c r="DY15" s="50">
        <f>+FCA_Capacity_Credits!DY87/1000</f>
        <v>0</v>
      </c>
      <c r="DZ15" s="50">
        <f>+FCA_Capacity_Credits!DZ87/1000</f>
        <v>0</v>
      </c>
      <c r="EA15" s="50">
        <f>+FCA_Capacity_Credits!EA87/1000</f>
        <v>0</v>
      </c>
      <c r="EB15" s="50">
        <f>+FCA_Capacity_Credits!EB87/1000</f>
        <v>0</v>
      </c>
      <c r="EC15" s="50">
        <f>+FCA_Capacity_Credits!EC87/1000</f>
        <v>0</v>
      </c>
      <c r="ED15" s="50">
        <f>+FCA_Capacity_Credits!ED87/1000</f>
        <v>0</v>
      </c>
      <c r="EE15" s="50">
        <f>+FCA_Capacity_Credits!EE87/1000</f>
        <v>0</v>
      </c>
      <c r="EF15" s="50">
        <f>+FCA_Capacity_Credits!EF87/1000</f>
        <v>0</v>
      </c>
      <c r="EG15" s="50">
        <f>+FCA_Capacity_Credits!EG87/1000</f>
        <v>0</v>
      </c>
      <c r="EH15" s="50">
        <f>+FCA_Capacity_Credits!EH87/1000</f>
        <v>0</v>
      </c>
      <c r="EI15" s="50">
        <f>+FCA_Capacity_Credits!EI87/1000</f>
        <v>0</v>
      </c>
      <c r="EJ15" s="50">
        <f>+FCA_Capacity_Credits!EJ87/1000</f>
        <v>0</v>
      </c>
      <c r="EK15" s="50">
        <f>+FCA_Capacity_Credits!EK87/1000</f>
        <v>0</v>
      </c>
      <c r="EL15" s="50">
        <f>+FCA_Capacity_Credits!EL87/1000</f>
        <v>0</v>
      </c>
      <c r="EM15" s="50">
        <f>+FCA_Capacity_Credits!EM87/1000</f>
        <v>0</v>
      </c>
      <c r="EN15" s="50">
        <f>+FCA_Capacity_Credits!EN87/1000</f>
        <v>0</v>
      </c>
      <c r="EO15" s="50">
        <f>+FCA_Capacity_Credits!EO87/1000</f>
        <v>0</v>
      </c>
      <c r="EP15" s="50">
        <f>+FCA_Capacity_Credits!EP87/1000</f>
        <v>0</v>
      </c>
      <c r="EQ15" s="50">
        <f>+FCA_Capacity_Credits!EQ87/1000</f>
        <v>0</v>
      </c>
      <c r="ER15" s="50">
        <f>+FCA_Capacity_Credits!ER87/1000</f>
        <v>0</v>
      </c>
      <c r="ES15" s="50">
        <f>+FCA_Capacity_Credits!ES87/1000</f>
        <v>0</v>
      </c>
      <c r="ET15" s="50">
        <f>+FCA_Capacity_Credits!ET87/1000</f>
        <v>0</v>
      </c>
      <c r="EU15" s="50">
        <f>+FCA_Capacity_Credits!EU87/1000</f>
        <v>0</v>
      </c>
      <c r="EV15" s="50">
        <f>+FCA_Capacity_Credits!EV87/1000</f>
        <v>0</v>
      </c>
      <c r="EW15" s="50">
        <f>+FCA_Capacity_Credits!EW87/1000</f>
        <v>0</v>
      </c>
      <c r="EX15" s="50">
        <f>+FCA_Capacity_Credits!EX87/1000</f>
        <v>0</v>
      </c>
      <c r="EY15" s="50">
        <f>+FCA_Capacity_Credits!EY87/1000</f>
        <v>0</v>
      </c>
      <c r="EZ15" s="50">
        <f>+FCA_Capacity_Credits!EZ87/1000</f>
        <v>0</v>
      </c>
      <c r="FA15" s="50">
        <f>+FCA_Capacity_Credits!FA87/1000</f>
        <v>0</v>
      </c>
      <c r="FB15" s="50">
        <f>+FCA_Capacity_Credits!FB87/1000</f>
        <v>0</v>
      </c>
      <c r="FC15" s="50">
        <f>+FCA_Capacity_Credits!FC87/1000</f>
        <v>0</v>
      </c>
      <c r="FD15" s="50">
        <f>+FCA_Capacity_Credits!FD87/1000</f>
        <v>0</v>
      </c>
      <c r="FE15" s="50">
        <f>+FCA_Capacity_Credits!FE87/1000</f>
        <v>0</v>
      </c>
      <c r="FF15" s="50">
        <f>+FCA_Capacity_Credits!FF87/1000</f>
        <v>0</v>
      </c>
      <c r="FG15" s="50">
        <f>+FCA_Capacity_Credits!FG87/1000</f>
        <v>0</v>
      </c>
      <c r="FH15" s="50">
        <f>+FCA_Capacity_Credits!FH87/1000</f>
        <v>0</v>
      </c>
      <c r="FI15" s="50">
        <f>+FCA_Capacity_Credits!FI87/1000</f>
        <v>0</v>
      </c>
      <c r="FJ15" s="50">
        <f>+FCA_Capacity_Credits!FJ87/1000</f>
        <v>0</v>
      </c>
      <c r="FK15" s="50">
        <f>+FCA_Capacity_Credits!FK87/1000</f>
        <v>0</v>
      </c>
      <c r="FL15" s="50">
        <f>+FCA_Capacity_Credits!FL87/1000</f>
        <v>0</v>
      </c>
      <c r="FM15" s="50">
        <f>+FCA_Capacity_Credits!FM87/1000</f>
        <v>0</v>
      </c>
      <c r="FN15" s="50">
        <f>+FCA_Capacity_Credits!FN87/1000</f>
        <v>0</v>
      </c>
      <c r="FO15" s="50">
        <f>+FCA_Capacity_Credits!FO87/1000</f>
        <v>0</v>
      </c>
      <c r="FP15" s="50">
        <f>+FCA_Capacity_Credits!FP87/1000</f>
        <v>0</v>
      </c>
      <c r="FQ15" s="50">
        <f>+FCA_Capacity_Credits!FQ87/1000</f>
        <v>0</v>
      </c>
      <c r="FR15" s="50">
        <f>+FCA_Capacity_Credits!FR87/1000</f>
        <v>0</v>
      </c>
      <c r="FS15" s="50">
        <f>+FCA_Capacity_Credits!FS87/1000</f>
        <v>0</v>
      </c>
      <c r="FT15" s="50">
        <f>+FCA_Capacity_Credits!FT87/1000</f>
        <v>0</v>
      </c>
      <c r="FU15" s="50">
        <f>+FCA_Capacity_Credits!FU87/1000</f>
        <v>0</v>
      </c>
      <c r="FV15" s="50">
        <f>+FCA_Capacity_Credits!FV87/1000</f>
        <v>0</v>
      </c>
      <c r="FW15" s="50">
        <f>+FCA_Capacity_Credits!FW87/1000</f>
        <v>0</v>
      </c>
      <c r="FX15" s="50">
        <f>+FCA_Capacity_Credits!FX87/1000</f>
        <v>0</v>
      </c>
      <c r="FY15" s="50">
        <f>+FCA_Capacity_Credits!FY87/1000</f>
        <v>0</v>
      </c>
      <c r="FZ15" s="50">
        <f>+FCA_Capacity_Credits!FZ87/1000</f>
        <v>0</v>
      </c>
      <c r="GA15" s="50">
        <f>+FCA_Capacity_Credits!GA87/1000</f>
        <v>0</v>
      </c>
      <c r="GB15" s="50">
        <f>+FCA_Capacity_Credits!GB87/1000</f>
        <v>0</v>
      </c>
      <c r="GC15" s="50">
        <f>+FCA_Capacity_Credits!GC87/1000</f>
        <v>0</v>
      </c>
      <c r="GD15" s="50">
        <f>+FCA_Capacity_Credits!GD87/1000</f>
        <v>0</v>
      </c>
      <c r="GE15" s="50">
        <f>+FCA_Capacity_Credits!GE87/1000</f>
        <v>0</v>
      </c>
      <c r="GF15" s="50">
        <f>+FCA_Capacity_Credits!GF87/1000</f>
        <v>0</v>
      </c>
      <c r="GG15" s="50">
        <f>+FCA_Capacity_Credits!GG87/1000</f>
        <v>0</v>
      </c>
      <c r="GH15" s="50">
        <f>+FCA_Capacity_Credits!GH87/1000</f>
        <v>0</v>
      </c>
      <c r="GI15" s="50">
        <f>+FCA_Capacity_Credits!GI87/1000</f>
        <v>0</v>
      </c>
      <c r="GJ15" s="50">
        <f>+FCA_Capacity_Credits!GJ87/1000</f>
        <v>0</v>
      </c>
      <c r="GK15" s="50">
        <f>+FCA_Capacity_Credits!GK87/1000</f>
        <v>0</v>
      </c>
      <c r="GL15" s="50">
        <f>+FCA_Capacity_Credits!GL87/1000</f>
        <v>0</v>
      </c>
      <c r="GM15" s="50">
        <f>+FCA_Capacity_Credits!GM87/1000</f>
        <v>0</v>
      </c>
      <c r="GN15" s="50">
        <f>+FCA_Capacity_Credits!GN87/1000</f>
        <v>0</v>
      </c>
      <c r="GO15" s="50">
        <f>+FCA_Capacity_Credits!GO87/1000</f>
        <v>0</v>
      </c>
      <c r="GP15" s="50">
        <f>+FCA_Capacity_Credits!GP87/1000</f>
        <v>0</v>
      </c>
      <c r="GQ15" s="50">
        <f>+FCA_Capacity_Credits!GQ87/1000</f>
        <v>0</v>
      </c>
      <c r="GR15" s="50">
        <f>+FCA_Capacity_Credits!GR87/1000</f>
        <v>0</v>
      </c>
      <c r="GS15" s="50">
        <f>+FCA_Capacity_Credits!GS87/1000</f>
        <v>0</v>
      </c>
      <c r="GT15" s="50">
        <f>+FCA_Capacity_Credits!GT87/1000</f>
        <v>0</v>
      </c>
      <c r="GU15" s="50">
        <f>+FCA_Capacity_Credits!GU87/1000</f>
        <v>0</v>
      </c>
      <c r="GV15" s="50">
        <f>+FCA_Capacity_Credits!GV87/1000</f>
        <v>0</v>
      </c>
      <c r="GW15" s="50">
        <f>+FCA_Capacity_Credits!GW87/1000</f>
        <v>0</v>
      </c>
      <c r="GX15" s="50">
        <f>+FCA_Capacity_Credits!GX87/1000</f>
        <v>0</v>
      </c>
      <c r="GY15" s="50">
        <f>+FCA_Capacity_Credits!GY87/1000</f>
        <v>0</v>
      </c>
      <c r="GZ15" s="50">
        <f>+FCA_Capacity_Credits!GZ87/1000</f>
        <v>0</v>
      </c>
      <c r="HA15" s="50">
        <f>+FCA_Capacity_Credits!HA87/1000</f>
        <v>0</v>
      </c>
      <c r="HB15" s="50">
        <f>+FCA_Capacity_Credits!HB87/1000</f>
        <v>0</v>
      </c>
      <c r="HC15" s="50">
        <f>+FCA_Capacity_Credits!HC87/1000</f>
        <v>0</v>
      </c>
      <c r="HD15" s="50">
        <f>+FCA_Capacity_Credits!HD87/1000</f>
        <v>0</v>
      </c>
      <c r="HE15" s="50">
        <f>+FCA_Capacity_Credits!HE87/1000</f>
        <v>0</v>
      </c>
      <c r="HF15" s="50">
        <f>+FCA_Capacity_Credits!HF87/1000</f>
        <v>0</v>
      </c>
      <c r="HG15" s="50">
        <f>+FCA_Capacity_Credits!HG87/1000</f>
        <v>0</v>
      </c>
      <c r="HH15" s="50">
        <f>+FCA_Capacity_Credits!HH87/1000</f>
        <v>0</v>
      </c>
      <c r="HI15" s="50">
        <f>+FCA_Capacity_Credits!HI87/1000</f>
        <v>0</v>
      </c>
      <c r="HJ15" s="50">
        <f>+FCA_Capacity_Credits!HJ87/1000</f>
        <v>0</v>
      </c>
      <c r="HK15" s="50">
        <f>+FCA_Capacity_Credits!HK87/1000</f>
        <v>0</v>
      </c>
      <c r="HL15" s="50">
        <f>+FCA_Capacity_Credits!HL87/1000</f>
        <v>0</v>
      </c>
      <c r="HM15" s="50">
        <f>+FCA_Capacity_Credits!HM87/1000</f>
        <v>0</v>
      </c>
      <c r="HN15" s="50">
        <f>+FCA_Capacity_Credits!HN87/1000</f>
        <v>0</v>
      </c>
      <c r="HO15" s="50">
        <f>+FCA_Capacity_Credits!HO87/1000</f>
        <v>0</v>
      </c>
      <c r="HP15" s="50">
        <f>+FCA_Capacity_Credits!HP87/1000</f>
        <v>0</v>
      </c>
      <c r="HQ15" s="50">
        <f>+FCA_Capacity_Credits!HQ87/1000</f>
        <v>0</v>
      </c>
      <c r="HR15" s="50">
        <f>+FCA_Capacity_Credits!HR87/1000</f>
        <v>0</v>
      </c>
      <c r="HS15" s="50">
        <f>+FCA_Capacity_Credits!HS87/1000</f>
        <v>0</v>
      </c>
      <c r="HT15" s="50">
        <f>+FCA_Capacity_Credits!HT87/1000</f>
        <v>0</v>
      </c>
      <c r="HU15" s="50">
        <f>+FCA_Capacity_Credits!HU87/1000</f>
        <v>0</v>
      </c>
      <c r="HV15" s="50">
        <f>+FCA_Capacity_Credits!HV87/1000</f>
        <v>0</v>
      </c>
      <c r="HW15" s="50">
        <f>+FCA_Capacity_Credits!HW87/1000</f>
        <v>0</v>
      </c>
      <c r="HX15" s="50">
        <f>+FCA_Capacity_Credits!HX87/1000</f>
        <v>0</v>
      </c>
      <c r="HY15" s="50">
        <f>+FCA_Capacity_Credits!HY87/1000</f>
        <v>0</v>
      </c>
      <c r="HZ15" s="50">
        <f>+FCA_Capacity_Credits!HZ87/1000</f>
        <v>0</v>
      </c>
      <c r="IA15" s="50">
        <f>+FCA_Capacity_Credits!IA87/1000</f>
        <v>0</v>
      </c>
      <c r="IB15" s="50">
        <f>+FCA_Capacity_Credits!IB87/1000</f>
        <v>0</v>
      </c>
      <c r="IC15" s="50">
        <f>+FCA_Capacity_Credits!IC87/1000</f>
        <v>0</v>
      </c>
      <c r="ID15" s="50">
        <f>+FCA_Capacity_Credits!ID87/1000</f>
        <v>0</v>
      </c>
      <c r="IE15" s="50">
        <f>+FCA_Capacity_Credits!IE87/1000</f>
        <v>0</v>
      </c>
      <c r="IF15" s="50">
        <f>+FCA_Capacity_Credits!IF87/1000</f>
        <v>0</v>
      </c>
      <c r="IG15" s="50">
        <f>+FCA_Capacity_Credits!IG87/1000</f>
        <v>0</v>
      </c>
      <c r="IH15" s="50">
        <f>+FCA_Capacity_Credits!IH87/1000</f>
        <v>0</v>
      </c>
      <c r="II15" s="50">
        <f>+FCA_Capacity_Credits!II87/1000</f>
        <v>0</v>
      </c>
      <c r="IJ15" s="50">
        <f>+FCA_Capacity_Credits!IJ87/1000</f>
        <v>0</v>
      </c>
      <c r="IK15" s="50">
        <f>+FCA_Capacity_Credits!IK87/1000</f>
        <v>0</v>
      </c>
      <c r="IL15" s="50">
        <f>+FCA_Capacity_Credits!IL87/1000</f>
        <v>0</v>
      </c>
      <c r="IM15" s="50">
        <f>+FCA_Capacity_Credits!IM87/1000</f>
        <v>0</v>
      </c>
      <c r="IN15" s="50">
        <f>+FCA_Capacity_Credits!IN87/1000</f>
        <v>0</v>
      </c>
      <c r="IO15" s="50">
        <f>+FCA_Capacity_Credits!IO87/1000</f>
        <v>0</v>
      </c>
      <c r="IP15" s="50">
        <f>+FCA_Capacity_Credits!IP87/1000</f>
        <v>0</v>
      </c>
      <c r="IQ15" s="50">
        <f>+FCA_Capacity_Credits!IQ87/1000</f>
        <v>0</v>
      </c>
      <c r="IR15" s="50">
        <f>+FCA_Capacity_Credits!IR87/1000</f>
        <v>0</v>
      </c>
      <c r="IS15" s="50">
        <f>+FCA_Capacity_Credits!IS87/1000</f>
        <v>0</v>
      </c>
      <c r="IT15" s="50">
        <f>+FCA_Capacity_Credits!IT87/1000</f>
        <v>0</v>
      </c>
      <c r="IU15" s="50">
        <f>+FCA_Capacity_Credits!IU87/1000</f>
        <v>0</v>
      </c>
      <c r="IV15" s="50">
        <f>+FCA_Capacity_Credits!IV87/1000</f>
        <v>0</v>
      </c>
      <c r="IW15" s="50">
        <f>+FCA_Capacity_Credits!IW87/1000</f>
        <v>0</v>
      </c>
      <c r="IX15" s="50">
        <f>+FCA_Capacity_Credits!IX87/1000</f>
        <v>0</v>
      </c>
      <c r="IY15" s="50">
        <f>+FCA_Capacity_Credits!IY87/1000</f>
        <v>0</v>
      </c>
      <c r="IZ15" s="50">
        <f>+FCA_Capacity_Credits!IZ87/1000</f>
        <v>0</v>
      </c>
      <c r="JA15" s="50">
        <f>+FCA_Capacity_Credits!JA87/1000</f>
        <v>0</v>
      </c>
      <c r="JB15" s="50">
        <f>+FCA_Capacity_Credits!JB87/1000</f>
        <v>0</v>
      </c>
      <c r="JC15" s="50">
        <f>+FCA_Capacity_Credits!JC87/1000</f>
        <v>0</v>
      </c>
      <c r="JD15" s="50">
        <f>+FCA_Capacity_Credits!JD87/1000</f>
        <v>0</v>
      </c>
      <c r="JE15" s="50">
        <f>+FCA_Capacity_Credits!JE87/1000</f>
        <v>0</v>
      </c>
      <c r="JF15" s="50">
        <f>+FCA_Capacity_Credits!JF87/1000</f>
        <v>0</v>
      </c>
      <c r="JG15" s="50">
        <f>+FCA_Capacity_Credits!JG87/1000</f>
        <v>0</v>
      </c>
      <c r="JH15" s="50">
        <f>+FCA_Capacity_Credits!JH87/1000</f>
        <v>0</v>
      </c>
      <c r="JI15" s="50">
        <f>+FCA_Capacity_Credits!JI87/1000</f>
        <v>0</v>
      </c>
      <c r="JJ15" s="50">
        <f>+FCA_Capacity_Credits!JJ87/1000</f>
        <v>0</v>
      </c>
      <c r="JK15" s="50">
        <f>+FCA_Capacity_Credits!JK87/1000</f>
        <v>0</v>
      </c>
      <c r="JL15" s="50">
        <f>+FCA_Capacity_Credits!JL87/1000</f>
        <v>0</v>
      </c>
      <c r="JM15" s="50">
        <f>+FCA_Capacity_Credits!JM87/1000</f>
        <v>0</v>
      </c>
      <c r="JN15" s="50">
        <f>+FCA_Capacity_Credits!JN87/1000</f>
        <v>0</v>
      </c>
      <c r="JO15" s="50">
        <f>+FCA_Capacity_Credits!JO87/1000</f>
        <v>0</v>
      </c>
      <c r="JP15" s="50">
        <f>+FCA_Capacity_Credits!JP87/1000</f>
        <v>0</v>
      </c>
      <c r="JQ15" s="50">
        <f>+FCA_Capacity_Credits!JQ87/1000</f>
        <v>0</v>
      </c>
      <c r="JR15" s="50">
        <f>+FCA_Capacity_Credits!JR87/1000</f>
        <v>0</v>
      </c>
      <c r="JS15" s="50">
        <f>+FCA_Capacity_Credits!JS87/1000</f>
        <v>0</v>
      </c>
      <c r="JT15" s="50">
        <f>+FCA_Capacity_Credits!JT87/1000</f>
        <v>0</v>
      </c>
      <c r="JU15" s="50">
        <f>+FCA_Capacity_Credits!JU87/1000</f>
        <v>0</v>
      </c>
      <c r="JV15" s="50">
        <f>+FCA_Capacity_Credits!JV87/1000</f>
        <v>0</v>
      </c>
      <c r="JW15" s="50">
        <f>+FCA_Capacity_Credits!JW87/1000</f>
        <v>0</v>
      </c>
      <c r="JX15" s="50">
        <f>+FCA_Capacity_Credits!JX87/1000</f>
        <v>0</v>
      </c>
      <c r="JY15" s="50">
        <f>+FCA_Capacity_Credits!JY87/1000</f>
        <v>0</v>
      </c>
      <c r="JZ15" s="50">
        <f>+FCA_Capacity_Credits!JZ87/1000</f>
        <v>0</v>
      </c>
      <c r="KA15" s="50">
        <f>+FCA_Capacity_Credits!KA87/1000</f>
        <v>0</v>
      </c>
      <c r="KB15" s="50">
        <f>+FCA_Capacity_Credits!KB87/1000</f>
        <v>0</v>
      </c>
      <c r="KC15" s="50">
        <f>+FCA_Capacity_Credits!KC87/1000</f>
        <v>0</v>
      </c>
      <c r="KD15" s="50">
        <f>+FCA_Capacity_Credits!KD87/1000</f>
        <v>0</v>
      </c>
      <c r="KE15" s="50">
        <f>+FCA_Capacity_Credits!KE87/1000</f>
        <v>0</v>
      </c>
      <c r="KF15" s="50">
        <f>+FCA_Capacity_Credits!KF87/1000</f>
        <v>0</v>
      </c>
      <c r="KG15" s="50">
        <f>+FCA_Capacity_Credits!KG87/1000</f>
        <v>0</v>
      </c>
      <c r="KH15" s="50">
        <f>+FCA_Capacity_Credits!KH87/1000</f>
        <v>0</v>
      </c>
      <c r="KI15" s="50">
        <f>+FCA_Capacity_Credits!KI87/1000</f>
        <v>0</v>
      </c>
      <c r="KJ15" s="50">
        <f>+FCA_Capacity_Credits!KJ87/1000</f>
        <v>0</v>
      </c>
      <c r="KK15" s="50">
        <f>+FCA_Capacity_Credits!KK87/1000</f>
        <v>0</v>
      </c>
      <c r="KL15" s="50">
        <f>+FCA_Capacity_Credits!KL87/1000</f>
        <v>0</v>
      </c>
      <c r="KM15" s="50">
        <f>+FCA_Capacity_Credits!KM87/1000</f>
        <v>0</v>
      </c>
      <c r="KN15" s="50">
        <f>+FCA_Capacity_Credits!KN87/1000</f>
        <v>0</v>
      </c>
      <c r="KO15" s="50">
        <f>+FCA_Capacity_Credits!KO87/1000</f>
        <v>0</v>
      </c>
      <c r="KP15" s="50">
        <f>+FCA_Capacity_Credits!KP87/1000</f>
        <v>0</v>
      </c>
      <c r="KQ15" s="50">
        <f>+FCA_Capacity_Credits!KQ87/1000</f>
        <v>0</v>
      </c>
      <c r="KR15" s="50">
        <f>+FCA_Capacity_Credits!KR87/1000</f>
        <v>0</v>
      </c>
      <c r="KS15" s="50">
        <f>+FCA_Capacity_Credits!KS87/1000</f>
        <v>0</v>
      </c>
      <c r="KT15" s="50">
        <f>+FCA_Capacity_Credits!KT87/1000</f>
        <v>0</v>
      </c>
      <c r="KU15" s="50">
        <f>+FCA_Capacity_Credits!KU87/1000</f>
        <v>0</v>
      </c>
      <c r="KV15" s="50">
        <f>+FCA_Capacity_Credits!KV87/1000</f>
        <v>0</v>
      </c>
      <c r="KW15" s="50">
        <f>+FCA_Capacity_Credits!KW87/1000</f>
        <v>0</v>
      </c>
      <c r="KX15" s="50">
        <f>+FCA_Capacity_Credits!KX87/1000</f>
        <v>0</v>
      </c>
      <c r="KY15" s="50">
        <f>+FCA_Capacity_Credits!KY87/1000</f>
        <v>0</v>
      </c>
      <c r="KZ15" s="50">
        <f>+FCA_Capacity_Credits!KZ87/1000</f>
        <v>0</v>
      </c>
      <c r="LA15" s="50">
        <f>+FCA_Capacity_Credits!LA87/1000</f>
        <v>0</v>
      </c>
      <c r="LB15" s="50">
        <f>+FCA_Capacity_Credits!LB87/1000</f>
        <v>0</v>
      </c>
      <c r="LC15" s="50">
        <f>+FCA_Capacity_Credits!LC87/1000</f>
        <v>0</v>
      </c>
      <c r="LD15" s="50">
        <f>+FCA_Capacity_Credits!LD87/1000</f>
        <v>0</v>
      </c>
      <c r="LE15" s="50">
        <f>+FCA_Capacity_Credits!LE87/1000</f>
        <v>0</v>
      </c>
      <c r="LF15" s="50">
        <f>+FCA_Capacity_Credits!LF87/1000</f>
        <v>0</v>
      </c>
      <c r="LG15" s="50">
        <f>+FCA_Capacity_Credits!LG87/1000</f>
        <v>0</v>
      </c>
      <c r="LH15" s="50">
        <f>+FCA_Capacity_Credits!LH87/1000</f>
        <v>0</v>
      </c>
      <c r="LI15" s="50">
        <f>+FCA_Capacity_Credits!LI87/1000</f>
        <v>0</v>
      </c>
      <c r="LJ15" s="50">
        <f>+FCA_Capacity_Credits!LJ87/1000</f>
        <v>0</v>
      </c>
      <c r="LK15" s="50">
        <f>+FCA_Capacity_Credits!LK87/1000</f>
        <v>0</v>
      </c>
      <c r="LL15" s="50">
        <f>+FCA_Capacity_Credits!LL87/1000</f>
        <v>0</v>
      </c>
      <c r="LM15" s="50">
        <f>+FCA_Capacity_Credits!LM87/1000</f>
        <v>0</v>
      </c>
      <c r="LN15" s="50">
        <f>+FCA_Capacity_Credits!LN87/1000</f>
        <v>0</v>
      </c>
      <c r="LO15" s="50">
        <f>+FCA_Capacity_Credits!LO87/1000</f>
        <v>0</v>
      </c>
      <c r="LP15" s="50">
        <f>+FCA_Capacity_Credits!LP87/1000</f>
        <v>0</v>
      </c>
      <c r="LQ15" s="50">
        <f>+FCA_Capacity_Credits!LQ87/1000</f>
        <v>0</v>
      </c>
      <c r="LR15" s="50">
        <f>+FCA_Capacity_Credits!LR87/1000</f>
        <v>0</v>
      </c>
      <c r="LS15" s="50">
        <f>+FCA_Capacity_Credits!LS87/1000</f>
        <v>0</v>
      </c>
      <c r="LT15" s="50">
        <f>+FCA_Capacity_Credits!LT87/1000</f>
        <v>0</v>
      </c>
      <c r="LU15" s="50">
        <f>+FCA_Capacity_Credits!LU87/1000</f>
        <v>0</v>
      </c>
      <c r="LV15" s="50">
        <f>+FCA_Capacity_Credits!LV87/1000</f>
        <v>0</v>
      </c>
      <c r="LW15" s="50">
        <f>+FCA_Capacity_Credits!LW87/1000</f>
        <v>0</v>
      </c>
      <c r="LX15" s="50">
        <f>+FCA_Capacity_Credits!LX87/1000</f>
        <v>0</v>
      </c>
      <c r="LY15" s="50">
        <f>+FCA_Capacity_Credits!LY87/1000</f>
        <v>0</v>
      </c>
      <c r="LZ15" s="50">
        <f>+FCA_Capacity_Credits!LZ87/1000</f>
        <v>0</v>
      </c>
      <c r="MA15" s="50">
        <f>+FCA_Capacity_Credits!MA87/1000</f>
        <v>0</v>
      </c>
      <c r="MB15" s="50">
        <f>+FCA_Capacity_Credits!MB87/1000</f>
        <v>0</v>
      </c>
      <c r="MC15" s="50">
        <f>+FCA_Capacity_Credits!MC87/1000</f>
        <v>0</v>
      </c>
      <c r="MD15" s="50">
        <f>+FCA_Capacity_Credits!MD87/1000</f>
        <v>0</v>
      </c>
      <c r="ME15" s="50">
        <f>+FCA_Capacity_Credits!ME87/1000</f>
        <v>0</v>
      </c>
      <c r="MF15" s="50">
        <f>+FCA_Capacity_Credits!MF87/1000</f>
        <v>0</v>
      </c>
      <c r="MG15" s="50">
        <f>+FCA_Capacity_Credits!MG87/1000</f>
        <v>0</v>
      </c>
      <c r="MH15" s="50">
        <f>+FCA_Capacity_Credits!MH87/1000</f>
        <v>0</v>
      </c>
      <c r="MI15" s="50">
        <f>+FCA_Capacity_Credits!MI87/1000</f>
        <v>0</v>
      </c>
      <c r="MJ15" s="50">
        <f>+FCA_Capacity_Credits!MJ87/1000</f>
        <v>0</v>
      </c>
      <c r="MK15" s="50">
        <f>+FCA_Capacity_Credits!MK87/1000</f>
        <v>0</v>
      </c>
      <c r="ML15" s="50">
        <f>+FCA_Capacity_Credits!ML87/1000</f>
        <v>0</v>
      </c>
      <c r="MM15" s="50">
        <f>+FCA_Capacity_Credits!MM87/1000</f>
        <v>0</v>
      </c>
      <c r="MN15" s="50">
        <f>+FCA_Capacity_Credits!MN87/1000</f>
        <v>0</v>
      </c>
      <c r="MO15" s="50">
        <f>+FCA_Capacity_Credits!MO87/1000</f>
        <v>0</v>
      </c>
      <c r="MP15" s="50">
        <f>+FCA_Capacity_Credits!MP87/1000</f>
        <v>0</v>
      </c>
      <c r="MQ15" s="50">
        <f>+FCA_Capacity_Credits!MQ87/1000</f>
        <v>0</v>
      </c>
      <c r="MR15" s="50">
        <f>+FCA_Capacity_Credits!MR87/1000</f>
        <v>0</v>
      </c>
      <c r="MS15" s="50">
        <f>+FCA_Capacity_Credits!MS87/1000</f>
        <v>0</v>
      </c>
      <c r="MT15" s="50">
        <f>+FCA_Capacity_Credits!MT87/1000</f>
        <v>0</v>
      </c>
      <c r="MU15" s="50">
        <f>+FCA_Capacity_Credits!MU87/1000</f>
        <v>0</v>
      </c>
      <c r="MV15" s="50">
        <f>+FCA_Capacity_Credits!MV87/1000</f>
        <v>0</v>
      </c>
      <c r="MW15" s="50">
        <f>+FCA_Capacity_Credits!MW87/1000</f>
        <v>0</v>
      </c>
      <c r="MX15" s="50">
        <f>+FCA_Capacity_Credits!MX87/1000</f>
        <v>0</v>
      </c>
      <c r="MY15" s="50">
        <f>+FCA_Capacity_Credits!MY87/1000</f>
        <v>0</v>
      </c>
      <c r="MZ15" s="50">
        <f>+FCA_Capacity_Credits!MZ87/1000</f>
        <v>0</v>
      </c>
      <c r="NA15" s="49"/>
      <c r="NB15" s="51" t="str">
        <f t="shared" si="141"/>
        <v>Ryegate Facility</v>
      </c>
      <c r="NC15" s="50">
        <f t="shared" si="144"/>
        <v>0.27568399999999998</v>
      </c>
      <c r="ND15" s="50">
        <f t="shared" si="142"/>
        <v>0.27568399999999998</v>
      </c>
      <c r="NE15" s="50">
        <f t="shared" si="142"/>
        <v>0.27568399999999998</v>
      </c>
      <c r="NF15" s="50">
        <f t="shared" si="142"/>
        <v>0.22973666666666667</v>
      </c>
      <c r="NG15" s="50">
        <f t="shared" si="142"/>
        <v>0</v>
      </c>
      <c r="NH15" s="50">
        <f t="shared" si="142"/>
        <v>0</v>
      </c>
      <c r="NI15" s="50">
        <f t="shared" si="142"/>
        <v>0</v>
      </c>
      <c r="NJ15" s="50">
        <f t="shared" si="142"/>
        <v>0</v>
      </c>
      <c r="NK15" s="50">
        <f t="shared" si="142"/>
        <v>0</v>
      </c>
      <c r="NL15" s="50">
        <f t="shared" si="142"/>
        <v>0</v>
      </c>
      <c r="NM15" s="50">
        <f t="shared" si="142"/>
        <v>0</v>
      </c>
      <c r="NN15" s="50">
        <f t="shared" si="142"/>
        <v>0</v>
      </c>
      <c r="NO15" s="50">
        <f t="shared" si="142"/>
        <v>0</v>
      </c>
      <c r="NP15" s="50">
        <f t="shared" si="142"/>
        <v>0</v>
      </c>
      <c r="NQ15" s="50">
        <f t="shared" si="142"/>
        <v>0</v>
      </c>
      <c r="NR15" s="50">
        <f t="shared" si="142"/>
        <v>0</v>
      </c>
      <c r="NS15" s="50">
        <f t="shared" si="142"/>
        <v>0</v>
      </c>
      <c r="NT15" s="50">
        <f t="shared" si="143"/>
        <v>0</v>
      </c>
      <c r="NU15" s="50">
        <f t="shared" si="143"/>
        <v>0</v>
      </c>
      <c r="NV15" s="50">
        <f t="shared" si="143"/>
        <v>0</v>
      </c>
      <c r="NW15" s="50">
        <f t="shared" si="143"/>
        <v>0</v>
      </c>
      <c r="NX15" s="50">
        <f t="shared" si="143"/>
        <v>0</v>
      </c>
      <c r="NY15" s="50">
        <f t="shared" si="143"/>
        <v>0</v>
      </c>
      <c r="NZ15" s="50">
        <f t="shared" si="143"/>
        <v>0</v>
      </c>
      <c r="OA15" s="50">
        <f t="shared" si="143"/>
        <v>0</v>
      </c>
      <c r="OB15" s="50">
        <f t="shared" si="143"/>
        <v>0</v>
      </c>
      <c r="OC15" s="50">
        <f t="shared" si="143"/>
        <v>0</v>
      </c>
      <c r="OD15" s="50">
        <f t="shared" si="143"/>
        <v>0</v>
      </c>
      <c r="OE15" s="50">
        <f t="shared" si="143"/>
        <v>0</v>
      </c>
      <c r="OF15" s="50">
        <f t="shared" si="143"/>
        <v>0</v>
      </c>
    </row>
    <row r="16" spans="2:396" x14ac:dyDescent="0.25">
      <c r="D16" s="17" t="str">
        <f>+FCA_Capacity_Credits!C92</f>
        <v>Seabrook PPA</v>
      </c>
      <c r="E16" s="50">
        <f>+FCA_Capacity_Credits!E94/1000</f>
        <v>0</v>
      </c>
      <c r="F16" s="50">
        <f>+FCA_Capacity_Credits!F94/1000</f>
        <v>0</v>
      </c>
      <c r="G16" s="50">
        <f>+FCA_Capacity_Credits!G94/1000</f>
        <v>0</v>
      </c>
      <c r="H16" s="50">
        <f>+FCA_Capacity_Credits!H94/1000</f>
        <v>0</v>
      </c>
      <c r="I16" s="50">
        <f>+FCA_Capacity_Credits!I94/1000</f>
        <v>0</v>
      </c>
      <c r="J16" s="50">
        <f>+FCA_Capacity_Credits!J94/1000</f>
        <v>0</v>
      </c>
      <c r="K16" s="50">
        <f>+FCA_Capacity_Credits!K94/1000</f>
        <v>0</v>
      </c>
      <c r="L16" s="50">
        <f>+FCA_Capacity_Credits!L94/1000</f>
        <v>0</v>
      </c>
      <c r="M16" s="50">
        <f>+FCA_Capacity_Credits!M94/1000</f>
        <v>0</v>
      </c>
      <c r="N16" s="50">
        <f>+FCA_Capacity_Credits!N94/1000</f>
        <v>0</v>
      </c>
      <c r="O16" s="50">
        <f>+FCA_Capacity_Credits!O94/1000</f>
        <v>0</v>
      </c>
      <c r="P16" s="50">
        <f>+FCA_Capacity_Credits!P94/1000</f>
        <v>0</v>
      </c>
      <c r="Q16" s="50">
        <f>+FCA_Capacity_Credits!Q94/1000</f>
        <v>0</v>
      </c>
      <c r="R16" s="50">
        <f>+FCA_Capacity_Credits!R94/1000</f>
        <v>0</v>
      </c>
      <c r="S16" s="50">
        <f>+FCA_Capacity_Credits!S94/1000</f>
        <v>0</v>
      </c>
      <c r="T16" s="50">
        <f>+FCA_Capacity_Credits!T94/1000</f>
        <v>0</v>
      </c>
      <c r="U16" s="50">
        <f>+FCA_Capacity_Credits!U94/1000</f>
        <v>0</v>
      </c>
      <c r="V16" s="50">
        <f>+FCA_Capacity_Credits!V94/1000</f>
        <v>0</v>
      </c>
      <c r="W16" s="50">
        <f>+FCA_Capacity_Credits!W94/1000</f>
        <v>0</v>
      </c>
      <c r="X16" s="50">
        <f>+FCA_Capacity_Credits!X94/1000</f>
        <v>0</v>
      </c>
      <c r="Y16" s="50">
        <f>+FCA_Capacity_Credits!Y94/1000</f>
        <v>0</v>
      </c>
      <c r="Z16" s="50">
        <f>+FCA_Capacity_Credits!Z94/1000</f>
        <v>0</v>
      </c>
      <c r="AA16" s="50">
        <f>+FCA_Capacity_Credits!AA94/1000</f>
        <v>0</v>
      </c>
      <c r="AB16" s="50">
        <f>+FCA_Capacity_Credits!AB94/1000</f>
        <v>0</v>
      </c>
      <c r="AC16" s="50">
        <f>+FCA_Capacity_Credits!AC94/1000</f>
        <v>0</v>
      </c>
      <c r="AD16" s="50">
        <f>+FCA_Capacity_Credits!AD94/1000</f>
        <v>0</v>
      </c>
      <c r="AE16" s="50">
        <f>+FCA_Capacity_Credits!AE94/1000</f>
        <v>0</v>
      </c>
      <c r="AF16" s="50">
        <f>+FCA_Capacity_Credits!AF94/1000</f>
        <v>0</v>
      </c>
      <c r="AG16" s="50">
        <f>+FCA_Capacity_Credits!AG94/1000</f>
        <v>0</v>
      </c>
      <c r="AH16" s="50">
        <f>+FCA_Capacity_Credits!AH94/1000</f>
        <v>0</v>
      </c>
      <c r="AI16" s="50">
        <f>+FCA_Capacity_Credits!AI94/1000</f>
        <v>0</v>
      </c>
      <c r="AJ16" s="50">
        <f>+FCA_Capacity_Credits!AJ94/1000</f>
        <v>0</v>
      </c>
      <c r="AK16" s="50">
        <f>+FCA_Capacity_Credits!AK94/1000</f>
        <v>0</v>
      </c>
      <c r="AL16" s="50">
        <f>+FCA_Capacity_Credits!AL94/1000</f>
        <v>0</v>
      </c>
      <c r="AM16" s="50">
        <f>+FCA_Capacity_Credits!AM94/1000</f>
        <v>0</v>
      </c>
      <c r="AN16" s="50">
        <f>+FCA_Capacity_Credits!AN94/1000</f>
        <v>0</v>
      </c>
      <c r="AO16" s="50">
        <f>+FCA_Capacity_Credits!AO94/1000</f>
        <v>0</v>
      </c>
      <c r="AP16" s="50">
        <f>+FCA_Capacity_Credits!AP94/1000</f>
        <v>0</v>
      </c>
      <c r="AQ16" s="50">
        <f>+FCA_Capacity_Credits!AQ94/1000</f>
        <v>0</v>
      </c>
      <c r="AR16" s="50">
        <f>+FCA_Capacity_Credits!AR94/1000</f>
        <v>0</v>
      </c>
      <c r="AS16" s="50">
        <f>+FCA_Capacity_Credits!AS94/1000</f>
        <v>0</v>
      </c>
      <c r="AT16" s="50">
        <f>+FCA_Capacity_Credits!AT94/1000</f>
        <v>0</v>
      </c>
      <c r="AU16" s="50">
        <f>+FCA_Capacity_Credits!AU94/1000</f>
        <v>0</v>
      </c>
      <c r="AV16" s="50">
        <f>+FCA_Capacity_Credits!AV94/1000</f>
        <v>0</v>
      </c>
      <c r="AW16" s="50">
        <f>+FCA_Capacity_Credits!AW94/1000</f>
        <v>0</v>
      </c>
      <c r="AX16" s="50">
        <f>+FCA_Capacity_Credits!AX94/1000</f>
        <v>0</v>
      </c>
      <c r="AY16" s="50">
        <f>+FCA_Capacity_Credits!AY94/1000</f>
        <v>0</v>
      </c>
      <c r="AZ16" s="50">
        <f>+FCA_Capacity_Credits!AZ94/1000</f>
        <v>0</v>
      </c>
      <c r="BA16" s="50">
        <f>+FCA_Capacity_Credits!BA94/1000</f>
        <v>0</v>
      </c>
      <c r="BB16" s="50">
        <f>+FCA_Capacity_Credits!BB94/1000</f>
        <v>0</v>
      </c>
      <c r="BC16" s="50">
        <f>+FCA_Capacity_Credits!BC94/1000</f>
        <v>0</v>
      </c>
      <c r="BD16" s="50">
        <f>+FCA_Capacity_Credits!BD94/1000</f>
        <v>0</v>
      </c>
      <c r="BE16" s="50">
        <f>+FCA_Capacity_Credits!BE94/1000</f>
        <v>0</v>
      </c>
      <c r="BF16" s="50">
        <f>+FCA_Capacity_Credits!BF94/1000</f>
        <v>0</v>
      </c>
      <c r="BG16" s="50">
        <f>+FCA_Capacity_Credits!BG94/1000</f>
        <v>0</v>
      </c>
      <c r="BH16" s="50">
        <f>+FCA_Capacity_Credits!BH94/1000</f>
        <v>0</v>
      </c>
      <c r="BI16" s="50">
        <f>+FCA_Capacity_Credits!BI94/1000</f>
        <v>0</v>
      </c>
      <c r="BJ16" s="50">
        <f>+FCA_Capacity_Credits!BJ94/1000</f>
        <v>0</v>
      </c>
      <c r="BK16" s="50">
        <f>+FCA_Capacity_Credits!BK94/1000</f>
        <v>0</v>
      </c>
      <c r="BL16" s="50">
        <f>+FCA_Capacity_Credits!BL94/1000</f>
        <v>0</v>
      </c>
      <c r="BM16" s="50">
        <f>+FCA_Capacity_Credits!BM94/1000</f>
        <v>0</v>
      </c>
      <c r="BN16" s="50">
        <f>+FCA_Capacity_Credits!BN94/1000</f>
        <v>0</v>
      </c>
      <c r="BO16" s="50">
        <f>+FCA_Capacity_Credits!BO94/1000</f>
        <v>0</v>
      </c>
      <c r="BP16" s="50">
        <f>+FCA_Capacity_Credits!BP94/1000</f>
        <v>0</v>
      </c>
      <c r="BQ16" s="50">
        <f>+FCA_Capacity_Credits!BQ94/1000</f>
        <v>0</v>
      </c>
      <c r="BR16" s="50">
        <f>+FCA_Capacity_Credits!BR94/1000</f>
        <v>0</v>
      </c>
      <c r="BS16" s="50">
        <f>+FCA_Capacity_Credits!BS94/1000</f>
        <v>0</v>
      </c>
      <c r="BT16" s="50">
        <f>+FCA_Capacity_Credits!BT94/1000</f>
        <v>0</v>
      </c>
      <c r="BU16" s="50">
        <f>+FCA_Capacity_Credits!BU94/1000</f>
        <v>0</v>
      </c>
      <c r="BV16" s="50">
        <f>+FCA_Capacity_Credits!BV94/1000</f>
        <v>0</v>
      </c>
      <c r="BW16" s="50">
        <f>+FCA_Capacity_Credits!BW94/1000</f>
        <v>0</v>
      </c>
      <c r="BX16" s="50">
        <f>+FCA_Capacity_Credits!BX94/1000</f>
        <v>0</v>
      </c>
      <c r="BY16" s="50">
        <f>+FCA_Capacity_Credits!BY94/1000</f>
        <v>0</v>
      </c>
      <c r="BZ16" s="50">
        <f>+FCA_Capacity_Credits!BZ94/1000</f>
        <v>0</v>
      </c>
      <c r="CA16" s="50">
        <f>+FCA_Capacity_Credits!CA94/1000</f>
        <v>0</v>
      </c>
      <c r="CB16" s="50">
        <f>+FCA_Capacity_Credits!CB94/1000</f>
        <v>0</v>
      </c>
      <c r="CC16" s="50">
        <f>+FCA_Capacity_Credits!CC94/1000</f>
        <v>0</v>
      </c>
      <c r="CD16" s="50">
        <f>+FCA_Capacity_Credits!CD94/1000</f>
        <v>0</v>
      </c>
      <c r="CE16" s="50">
        <f>+FCA_Capacity_Credits!CE94/1000</f>
        <v>0</v>
      </c>
      <c r="CF16" s="50">
        <f>+FCA_Capacity_Credits!CF94/1000</f>
        <v>0</v>
      </c>
      <c r="CG16" s="50">
        <f>+FCA_Capacity_Credits!CG94/1000</f>
        <v>0</v>
      </c>
      <c r="CH16" s="50">
        <f>+FCA_Capacity_Credits!CH94/1000</f>
        <v>0</v>
      </c>
      <c r="CI16" s="50">
        <f>+FCA_Capacity_Credits!CI94/1000</f>
        <v>0</v>
      </c>
      <c r="CJ16" s="50">
        <f>+FCA_Capacity_Credits!CJ94/1000</f>
        <v>0</v>
      </c>
      <c r="CK16" s="50">
        <f>+FCA_Capacity_Credits!CK94/1000</f>
        <v>0</v>
      </c>
      <c r="CL16" s="50">
        <f>+FCA_Capacity_Credits!CL94/1000</f>
        <v>0</v>
      </c>
      <c r="CM16" s="50">
        <f>+FCA_Capacity_Credits!CM94/1000</f>
        <v>0</v>
      </c>
      <c r="CN16" s="50">
        <f>+FCA_Capacity_Credits!CN94/1000</f>
        <v>0</v>
      </c>
      <c r="CO16" s="50">
        <f>+FCA_Capacity_Credits!CO94/1000</f>
        <v>0</v>
      </c>
      <c r="CP16" s="50">
        <f>+FCA_Capacity_Credits!CP94/1000</f>
        <v>0</v>
      </c>
      <c r="CQ16" s="50">
        <f>+FCA_Capacity_Credits!CQ94/1000</f>
        <v>0</v>
      </c>
      <c r="CR16" s="50">
        <f>+FCA_Capacity_Credits!CR94/1000</f>
        <v>0</v>
      </c>
      <c r="CS16" s="50">
        <f>+FCA_Capacity_Credits!CS94/1000</f>
        <v>0</v>
      </c>
      <c r="CT16" s="50">
        <f>+FCA_Capacity_Credits!CT94/1000</f>
        <v>0</v>
      </c>
      <c r="CU16" s="50">
        <f>+FCA_Capacity_Credits!CU94/1000</f>
        <v>0</v>
      </c>
      <c r="CV16" s="50">
        <f>+FCA_Capacity_Credits!CV94/1000</f>
        <v>0</v>
      </c>
      <c r="CW16" s="50">
        <f>+FCA_Capacity_Credits!CW94/1000</f>
        <v>0</v>
      </c>
      <c r="CX16" s="50">
        <f>+FCA_Capacity_Credits!CX94/1000</f>
        <v>0</v>
      </c>
      <c r="CY16" s="50">
        <f>+FCA_Capacity_Credits!CY94/1000</f>
        <v>0</v>
      </c>
      <c r="CZ16" s="50">
        <f>+FCA_Capacity_Credits!CZ94/1000</f>
        <v>0</v>
      </c>
      <c r="DA16" s="50">
        <f>+FCA_Capacity_Credits!DA94/1000</f>
        <v>0</v>
      </c>
      <c r="DB16" s="50">
        <f>+FCA_Capacity_Credits!DB94/1000</f>
        <v>0</v>
      </c>
      <c r="DC16" s="50">
        <f>+FCA_Capacity_Credits!DC94/1000</f>
        <v>0</v>
      </c>
      <c r="DD16" s="50">
        <f>+FCA_Capacity_Credits!DD94/1000</f>
        <v>0</v>
      </c>
      <c r="DE16" s="50">
        <f>+FCA_Capacity_Credits!DE94/1000</f>
        <v>0</v>
      </c>
      <c r="DF16" s="50">
        <f>+FCA_Capacity_Credits!DF94/1000</f>
        <v>0</v>
      </c>
      <c r="DG16" s="50">
        <f>+FCA_Capacity_Credits!DG94/1000</f>
        <v>0</v>
      </c>
      <c r="DH16" s="50">
        <f>+FCA_Capacity_Credits!DH94/1000</f>
        <v>0</v>
      </c>
      <c r="DI16" s="50">
        <f>+FCA_Capacity_Credits!DI94/1000</f>
        <v>0</v>
      </c>
      <c r="DJ16" s="50">
        <f>+FCA_Capacity_Credits!DJ94/1000</f>
        <v>0</v>
      </c>
      <c r="DK16" s="50">
        <f>+FCA_Capacity_Credits!DK94/1000</f>
        <v>0</v>
      </c>
      <c r="DL16" s="50">
        <f>+FCA_Capacity_Credits!DL94/1000</f>
        <v>0</v>
      </c>
      <c r="DM16" s="50">
        <f>+FCA_Capacity_Credits!DM94/1000</f>
        <v>0</v>
      </c>
      <c r="DN16" s="50">
        <f>+FCA_Capacity_Credits!DN94/1000</f>
        <v>0</v>
      </c>
      <c r="DO16" s="50">
        <f>+FCA_Capacity_Credits!DO94/1000</f>
        <v>0</v>
      </c>
      <c r="DP16" s="50">
        <f>+FCA_Capacity_Credits!DP94/1000</f>
        <v>0</v>
      </c>
      <c r="DQ16" s="50">
        <f>+FCA_Capacity_Credits!DQ94/1000</f>
        <v>0</v>
      </c>
      <c r="DR16" s="50">
        <f>+FCA_Capacity_Credits!DR94/1000</f>
        <v>0</v>
      </c>
      <c r="DS16" s="50">
        <f>+FCA_Capacity_Credits!DS94/1000</f>
        <v>0</v>
      </c>
      <c r="DT16" s="50">
        <f>+FCA_Capacity_Credits!DT94/1000</f>
        <v>0</v>
      </c>
      <c r="DU16" s="50">
        <f>+FCA_Capacity_Credits!DU94/1000</f>
        <v>0</v>
      </c>
      <c r="DV16" s="50">
        <f>+FCA_Capacity_Credits!DV94/1000</f>
        <v>0</v>
      </c>
      <c r="DW16" s="50">
        <f>+FCA_Capacity_Credits!DW94/1000</f>
        <v>0</v>
      </c>
      <c r="DX16" s="50">
        <f>+FCA_Capacity_Credits!DX94/1000</f>
        <v>0</v>
      </c>
      <c r="DY16" s="50">
        <f>+FCA_Capacity_Credits!DY94/1000</f>
        <v>0</v>
      </c>
      <c r="DZ16" s="50">
        <f>+FCA_Capacity_Credits!DZ94/1000</f>
        <v>0</v>
      </c>
      <c r="EA16" s="50">
        <f>+FCA_Capacity_Credits!EA94/1000</f>
        <v>0</v>
      </c>
      <c r="EB16" s="50">
        <f>+FCA_Capacity_Credits!EB94/1000</f>
        <v>0</v>
      </c>
      <c r="EC16" s="50">
        <f>+FCA_Capacity_Credits!EC94/1000</f>
        <v>0</v>
      </c>
      <c r="ED16" s="50">
        <f>+FCA_Capacity_Credits!ED94/1000</f>
        <v>0</v>
      </c>
      <c r="EE16" s="50">
        <f>+FCA_Capacity_Credits!EE94/1000</f>
        <v>0</v>
      </c>
      <c r="EF16" s="50">
        <f>+FCA_Capacity_Credits!EF94/1000</f>
        <v>0</v>
      </c>
      <c r="EG16" s="50">
        <f>+FCA_Capacity_Credits!EG94/1000</f>
        <v>0</v>
      </c>
      <c r="EH16" s="50">
        <f>+FCA_Capacity_Credits!EH94/1000</f>
        <v>0</v>
      </c>
      <c r="EI16" s="50">
        <f>+FCA_Capacity_Credits!EI94/1000</f>
        <v>0</v>
      </c>
      <c r="EJ16" s="50">
        <f>+FCA_Capacity_Credits!EJ94/1000</f>
        <v>0</v>
      </c>
      <c r="EK16" s="50">
        <f>+FCA_Capacity_Credits!EK94/1000</f>
        <v>0</v>
      </c>
      <c r="EL16" s="50">
        <f>+FCA_Capacity_Credits!EL94/1000</f>
        <v>0</v>
      </c>
      <c r="EM16" s="50">
        <f>+FCA_Capacity_Credits!EM94/1000</f>
        <v>0</v>
      </c>
      <c r="EN16" s="50">
        <f>+FCA_Capacity_Credits!EN94/1000</f>
        <v>0</v>
      </c>
      <c r="EO16" s="50">
        <f>+FCA_Capacity_Credits!EO94/1000</f>
        <v>0</v>
      </c>
      <c r="EP16" s="50">
        <f>+FCA_Capacity_Credits!EP94/1000</f>
        <v>0</v>
      </c>
      <c r="EQ16" s="50">
        <f>+FCA_Capacity_Credits!EQ94/1000</f>
        <v>0</v>
      </c>
      <c r="ER16" s="50">
        <f>+FCA_Capacity_Credits!ER94/1000</f>
        <v>0</v>
      </c>
      <c r="ES16" s="50">
        <f>+FCA_Capacity_Credits!ES94/1000</f>
        <v>0</v>
      </c>
      <c r="ET16" s="50">
        <f>+FCA_Capacity_Credits!ET94/1000</f>
        <v>0</v>
      </c>
      <c r="EU16" s="50">
        <f>+FCA_Capacity_Credits!EU94/1000</f>
        <v>0</v>
      </c>
      <c r="EV16" s="50">
        <f>+FCA_Capacity_Credits!EV94/1000</f>
        <v>0</v>
      </c>
      <c r="EW16" s="50">
        <f>+FCA_Capacity_Credits!EW94/1000</f>
        <v>0</v>
      </c>
      <c r="EX16" s="50">
        <f>+FCA_Capacity_Credits!EX94/1000</f>
        <v>0</v>
      </c>
      <c r="EY16" s="50">
        <f>+FCA_Capacity_Credits!EY94/1000</f>
        <v>0</v>
      </c>
      <c r="EZ16" s="50">
        <f>+FCA_Capacity_Credits!EZ94/1000</f>
        <v>0</v>
      </c>
      <c r="FA16" s="50">
        <f>+FCA_Capacity_Credits!FA94/1000</f>
        <v>0</v>
      </c>
      <c r="FB16" s="50">
        <f>+FCA_Capacity_Credits!FB94/1000</f>
        <v>0</v>
      </c>
      <c r="FC16" s="50">
        <f>+FCA_Capacity_Credits!FC94/1000</f>
        <v>0</v>
      </c>
      <c r="FD16" s="50">
        <f>+FCA_Capacity_Credits!FD94/1000</f>
        <v>0</v>
      </c>
      <c r="FE16" s="50">
        <f>+FCA_Capacity_Credits!FE94/1000</f>
        <v>0</v>
      </c>
      <c r="FF16" s="50">
        <f>+FCA_Capacity_Credits!FF94/1000</f>
        <v>0</v>
      </c>
      <c r="FG16" s="50">
        <f>+FCA_Capacity_Credits!FG94/1000</f>
        <v>0</v>
      </c>
      <c r="FH16" s="50">
        <f>+FCA_Capacity_Credits!FH94/1000</f>
        <v>0</v>
      </c>
      <c r="FI16" s="50">
        <f>+FCA_Capacity_Credits!FI94/1000</f>
        <v>0</v>
      </c>
      <c r="FJ16" s="50">
        <f>+FCA_Capacity_Credits!FJ94/1000</f>
        <v>0</v>
      </c>
      <c r="FK16" s="50">
        <f>+FCA_Capacity_Credits!FK94/1000</f>
        <v>0</v>
      </c>
      <c r="FL16" s="50">
        <f>+FCA_Capacity_Credits!FL94/1000</f>
        <v>0</v>
      </c>
      <c r="FM16" s="50">
        <f>+FCA_Capacity_Credits!FM94/1000</f>
        <v>0</v>
      </c>
      <c r="FN16" s="50">
        <f>+FCA_Capacity_Credits!FN94/1000</f>
        <v>0</v>
      </c>
      <c r="FO16" s="50">
        <f>+FCA_Capacity_Credits!FO94/1000</f>
        <v>0</v>
      </c>
      <c r="FP16" s="50">
        <f>+FCA_Capacity_Credits!FP94/1000</f>
        <v>0</v>
      </c>
      <c r="FQ16" s="50">
        <f>+FCA_Capacity_Credits!FQ94/1000</f>
        <v>0</v>
      </c>
      <c r="FR16" s="50">
        <f>+FCA_Capacity_Credits!FR94/1000</f>
        <v>0</v>
      </c>
      <c r="FS16" s="50">
        <f>+FCA_Capacity_Credits!FS94/1000</f>
        <v>0</v>
      </c>
      <c r="FT16" s="50">
        <f>+FCA_Capacity_Credits!FT94/1000</f>
        <v>0</v>
      </c>
      <c r="FU16" s="50">
        <f>+FCA_Capacity_Credits!FU94/1000</f>
        <v>0</v>
      </c>
      <c r="FV16" s="50">
        <f>+FCA_Capacity_Credits!FV94/1000</f>
        <v>0</v>
      </c>
      <c r="FW16" s="50">
        <f>+FCA_Capacity_Credits!FW94/1000</f>
        <v>0</v>
      </c>
      <c r="FX16" s="50">
        <f>+FCA_Capacity_Credits!FX94/1000</f>
        <v>0</v>
      </c>
      <c r="FY16" s="50">
        <f>+FCA_Capacity_Credits!FY94/1000</f>
        <v>0</v>
      </c>
      <c r="FZ16" s="50">
        <f>+FCA_Capacity_Credits!FZ94/1000</f>
        <v>0</v>
      </c>
      <c r="GA16" s="50">
        <f>+FCA_Capacity_Credits!GA94/1000</f>
        <v>0</v>
      </c>
      <c r="GB16" s="50">
        <f>+FCA_Capacity_Credits!GB94/1000</f>
        <v>0</v>
      </c>
      <c r="GC16" s="50">
        <f>+FCA_Capacity_Credits!GC94/1000</f>
        <v>0</v>
      </c>
      <c r="GD16" s="50">
        <f>+FCA_Capacity_Credits!GD94/1000</f>
        <v>0</v>
      </c>
      <c r="GE16" s="50">
        <f>+FCA_Capacity_Credits!GE94/1000</f>
        <v>0</v>
      </c>
      <c r="GF16" s="50">
        <f>+FCA_Capacity_Credits!GF94/1000</f>
        <v>0</v>
      </c>
      <c r="GG16" s="50">
        <f>+FCA_Capacity_Credits!GG94/1000</f>
        <v>0</v>
      </c>
      <c r="GH16" s="50">
        <f>+FCA_Capacity_Credits!GH94/1000</f>
        <v>0</v>
      </c>
      <c r="GI16" s="50">
        <f>+FCA_Capacity_Credits!GI94/1000</f>
        <v>0</v>
      </c>
      <c r="GJ16" s="50">
        <f>+FCA_Capacity_Credits!GJ94/1000</f>
        <v>0</v>
      </c>
      <c r="GK16" s="50">
        <f>+FCA_Capacity_Credits!GK94/1000</f>
        <v>0</v>
      </c>
      <c r="GL16" s="50">
        <f>+FCA_Capacity_Credits!GL94/1000</f>
        <v>0</v>
      </c>
      <c r="GM16" s="50">
        <f>+FCA_Capacity_Credits!GM94/1000</f>
        <v>0</v>
      </c>
      <c r="GN16" s="50">
        <f>+FCA_Capacity_Credits!GN94/1000</f>
        <v>0</v>
      </c>
      <c r="GO16" s="50">
        <f>+FCA_Capacity_Credits!GO94/1000</f>
        <v>0</v>
      </c>
      <c r="GP16" s="50">
        <f>+FCA_Capacity_Credits!GP94/1000</f>
        <v>0</v>
      </c>
      <c r="GQ16" s="50">
        <f>+FCA_Capacity_Credits!GQ94/1000</f>
        <v>0</v>
      </c>
      <c r="GR16" s="50">
        <f>+FCA_Capacity_Credits!GR94/1000</f>
        <v>0</v>
      </c>
      <c r="GS16" s="50">
        <f>+FCA_Capacity_Credits!GS94/1000</f>
        <v>0</v>
      </c>
      <c r="GT16" s="50">
        <f>+FCA_Capacity_Credits!GT94/1000</f>
        <v>0</v>
      </c>
      <c r="GU16" s="50">
        <f>+FCA_Capacity_Credits!GU94/1000</f>
        <v>0</v>
      </c>
      <c r="GV16" s="50">
        <f>+FCA_Capacity_Credits!GV94/1000</f>
        <v>0</v>
      </c>
      <c r="GW16" s="50">
        <f>+FCA_Capacity_Credits!GW94/1000</f>
        <v>0</v>
      </c>
      <c r="GX16" s="50">
        <f>+FCA_Capacity_Credits!GX94/1000</f>
        <v>0</v>
      </c>
      <c r="GY16" s="50">
        <f>+FCA_Capacity_Credits!GY94/1000</f>
        <v>0</v>
      </c>
      <c r="GZ16" s="50">
        <f>+FCA_Capacity_Credits!GZ94/1000</f>
        <v>0</v>
      </c>
      <c r="HA16" s="50">
        <f>+FCA_Capacity_Credits!HA94/1000</f>
        <v>0</v>
      </c>
      <c r="HB16" s="50">
        <f>+FCA_Capacity_Credits!HB94/1000</f>
        <v>0</v>
      </c>
      <c r="HC16" s="50">
        <f>+FCA_Capacity_Credits!HC94/1000</f>
        <v>0</v>
      </c>
      <c r="HD16" s="50">
        <f>+FCA_Capacity_Credits!HD94/1000</f>
        <v>0</v>
      </c>
      <c r="HE16" s="50">
        <f>+FCA_Capacity_Credits!HE94/1000</f>
        <v>0</v>
      </c>
      <c r="HF16" s="50">
        <f>+FCA_Capacity_Credits!HF94/1000</f>
        <v>0</v>
      </c>
      <c r="HG16" s="50">
        <f>+FCA_Capacity_Credits!HG94/1000</f>
        <v>0</v>
      </c>
      <c r="HH16" s="50">
        <f>+FCA_Capacity_Credits!HH94/1000</f>
        <v>0</v>
      </c>
      <c r="HI16" s="50">
        <f>+FCA_Capacity_Credits!HI94/1000</f>
        <v>0</v>
      </c>
      <c r="HJ16" s="50">
        <f>+FCA_Capacity_Credits!HJ94/1000</f>
        <v>0</v>
      </c>
      <c r="HK16" s="50">
        <f>+FCA_Capacity_Credits!HK94/1000</f>
        <v>0</v>
      </c>
      <c r="HL16" s="50">
        <f>+FCA_Capacity_Credits!HL94/1000</f>
        <v>0</v>
      </c>
      <c r="HM16" s="50">
        <f>+FCA_Capacity_Credits!HM94/1000</f>
        <v>0</v>
      </c>
      <c r="HN16" s="50">
        <f>+FCA_Capacity_Credits!HN94/1000</f>
        <v>0</v>
      </c>
      <c r="HO16" s="50">
        <f>+FCA_Capacity_Credits!HO94/1000</f>
        <v>0</v>
      </c>
      <c r="HP16" s="50">
        <f>+FCA_Capacity_Credits!HP94/1000</f>
        <v>0</v>
      </c>
      <c r="HQ16" s="50">
        <f>+FCA_Capacity_Credits!HQ94/1000</f>
        <v>0</v>
      </c>
      <c r="HR16" s="50">
        <f>+FCA_Capacity_Credits!HR94/1000</f>
        <v>0</v>
      </c>
      <c r="HS16" s="50">
        <f>+FCA_Capacity_Credits!HS94/1000</f>
        <v>0</v>
      </c>
      <c r="HT16" s="50">
        <f>+FCA_Capacity_Credits!HT94/1000</f>
        <v>0</v>
      </c>
      <c r="HU16" s="50">
        <f>+FCA_Capacity_Credits!HU94/1000</f>
        <v>0</v>
      </c>
      <c r="HV16" s="50">
        <f>+FCA_Capacity_Credits!HV94/1000</f>
        <v>0</v>
      </c>
      <c r="HW16" s="50">
        <f>+FCA_Capacity_Credits!HW94/1000</f>
        <v>0</v>
      </c>
      <c r="HX16" s="50">
        <f>+FCA_Capacity_Credits!HX94/1000</f>
        <v>0</v>
      </c>
      <c r="HY16" s="50">
        <f>+FCA_Capacity_Credits!HY94/1000</f>
        <v>0</v>
      </c>
      <c r="HZ16" s="50">
        <f>+FCA_Capacity_Credits!HZ94/1000</f>
        <v>0</v>
      </c>
      <c r="IA16" s="50">
        <f>+FCA_Capacity_Credits!IA94/1000</f>
        <v>0</v>
      </c>
      <c r="IB16" s="50">
        <f>+FCA_Capacity_Credits!IB94/1000</f>
        <v>0</v>
      </c>
      <c r="IC16" s="50">
        <f>+FCA_Capacity_Credits!IC94/1000</f>
        <v>0</v>
      </c>
      <c r="ID16" s="50">
        <f>+FCA_Capacity_Credits!ID94/1000</f>
        <v>0</v>
      </c>
      <c r="IE16" s="50">
        <f>+FCA_Capacity_Credits!IE94/1000</f>
        <v>0</v>
      </c>
      <c r="IF16" s="50">
        <f>+FCA_Capacity_Credits!IF94/1000</f>
        <v>0</v>
      </c>
      <c r="IG16" s="50">
        <f>+FCA_Capacity_Credits!IG94/1000</f>
        <v>0</v>
      </c>
      <c r="IH16" s="50">
        <f>+FCA_Capacity_Credits!IH94/1000</f>
        <v>0</v>
      </c>
      <c r="II16" s="50">
        <f>+FCA_Capacity_Credits!II94/1000</f>
        <v>0</v>
      </c>
      <c r="IJ16" s="50">
        <f>+FCA_Capacity_Credits!IJ94/1000</f>
        <v>0</v>
      </c>
      <c r="IK16" s="50">
        <f>+FCA_Capacity_Credits!IK94/1000</f>
        <v>0</v>
      </c>
      <c r="IL16" s="50">
        <f>+FCA_Capacity_Credits!IL94/1000</f>
        <v>0</v>
      </c>
      <c r="IM16" s="50">
        <f>+FCA_Capacity_Credits!IM94/1000</f>
        <v>0</v>
      </c>
      <c r="IN16" s="50">
        <f>+FCA_Capacity_Credits!IN94/1000</f>
        <v>0</v>
      </c>
      <c r="IO16" s="50">
        <f>+FCA_Capacity_Credits!IO94/1000</f>
        <v>0</v>
      </c>
      <c r="IP16" s="50">
        <f>+FCA_Capacity_Credits!IP94/1000</f>
        <v>0</v>
      </c>
      <c r="IQ16" s="50">
        <f>+FCA_Capacity_Credits!IQ94/1000</f>
        <v>0</v>
      </c>
      <c r="IR16" s="50">
        <f>+FCA_Capacity_Credits!IR94/1000</f>
        <v>0</v>
      </c>
      <c r="IS16" s="50">
        <f>+FCA_Capacity_Credits!IS94/1000</f>
        <v>0</v>
      </c>
      <c r="IT16" s="50">
        <f>+FCA_Capacity_Credits!IT94/1000</f>
        <v>0</v>
      </c>
      <c r="IU16" s="50">
        <f>+FCA_Capacity_Credits!IU94/1000</f>
        <v>0</v>
      </c>
      <c r="IV16" s="50">
        <f>+FCA_Capacity_Credits!IV94/1000</f>
        <v>0</v>
      </c>
      <c r="IW16" s="50">
        <f>+FCA_Capacity_Credits!IW94/1000</f>
        <v>0</v>
      </c>
      <c r="IX16" s="50">
        <f>+FCA_Capacity_Credits!IX94/1000</f>
        <v>0</v>
      </c>
      <c r="IY16" s="50">
        <f>+FCA_Capacity_Credits!IY94/1000</f>
        <v>0</v>
      </c>
      <c r="IZ16" s="50">
        <f>+FCA_Capacity_Credits!IZ94/1000</f>
        <v>0</v>
      </c>
      <c r="JA16" s="50">
        <f>+FCA_Capacity_Credits!JA94/1000</f>
        <v>0</v>
      </c>
      <c r="JB16" s="50">
        <f>+FCA_Capacity_Credits!JB94/1000</f>
        <v>0</v>
      </c>
      <c r="JC16" s="50">
        <f>+FCA_Capacity_Credits!JC94/1000</f>
        <v>0</v>
      </c>
      <c r="JD16" s="50">
        <f>+FCA_Capacity_Credits!JD94/1000</f>
        <v>0</v>
      </c>
      <c r="JE16" s="50">
        <f>+FCA_Capacity_Credits!JE94/1000</f>
        <v>0</v>
      </c>
      <c r="JF16" s="50">
        <f>+FCA_Capacity_Credits!JF94/1000</f>
        <v>0</v>
      </c>
      <c r="JG16" s="50">
        <f>+FCA_Capacity_Credits!JG94/1000</f>
        <v>0</v>
      </c>
      <c r="JH16" s="50">
        <f>+FCA_Capacity_Credits!JH94/1000</f>
        <v>0</v>
      </c>
      <c r="JI16" s="50">
        <f>+FCA_Capacity_Credits!JI94/1000</f>
        <v>0</v>
      </c>
      <c r="JJ16" s="50">
        <f>+FCA_Capacity_Credits!JJ94/1000</f>
        <v>0</v>
      </c>
      <c r="JK16" s="50">
        <f>+FCA_Capacity_Credits!JK94/1000</f>
        <v>0</v>
      </c>
      <c r="JL16" s="50">
        <f>+FCA_Capacity_Credits!JL94/1000</f>
        <v>0</v>
      </c>
      <c r="JM16" s="50">
        <f>+FCA_Capacity_Credits!JM94/1000</f>
        <v>0</v>
      </c>
      <c r="JN16" s="50">
        <f>+FCA_Capacity_Credits!JN94/1000</f>
        <v>0</v>
      </c>
      <c r="JO16" s="50">
        <f>+FCA_Capacity_Credits!JO94/1000</f>
        <v>0</v>
      </c>
      <c r="JP16" s="50">
        <f>+FCA_Capacity_Credits!JP94/1000</f>
        <v>0</v>
      </c>
      <c r="JQ16" s="50">
        <f>+FCA_Capacity_Credits!JQ94/1000</f>
        <v>0</v>
      </c>
      <c r="JR16" s="50">
        <f>+FCA_Capacity_Credits!JR94/1000</f>
        <v>0</v>
      </c>
      <c r="JS16" s="50">
        <f>+FCA_Capacity_Credits!JS94/1000</f>
        <v>0</v>
      </c>
      <c r="JT16" s="50">
        <f>+FCA_Capacity_Credits!JT94/1000</f>
        <v>0</v>
      </c>
      <c r="JU16" s="50">
        <f>+FCA_Capacity_Credits!JU94/1000</f>
        <v>0</v>
      </c>
      <c r="JV16" s="50">
        <f>+FCA_Capacity_Credits!JV94/1000</f>
        <v>0</v>
      </c>
      <c r="JW16" s="50">
        <f>+FCA_Capacity_Credits!JW94/1000</f>
        <v>0</v>
      </c>
      <c r="JX16" s="50">
        <f>+FCA_Capacity_Credits!JX94/1000</f>
        <v>0</v>
      </c>
      <c r="JY16" s="50">
        <f>+FCA_Capacity_Credits!JY94/1000</f>
        <v>0</v>
      </c>
      <c r="JZ16" s="50">
        <f>+FCA_Capacity_Credits!JZ94/1000</f>
        <v>0</v>
      </c>
      <c r="KA16" s="50">
        <f>+FCA_Capacity_Credits!KA94/1000</f>
        <v>0</v>
      </c>
      <c r="KB16" s="50">
        <f>+FCA_Capacity_Credits!KB94/1000</f>
        <v>0</v>
      </c>
      <c r="KC16" s="50">
        <f>+FCA_Capacity_Credits!KC94/1000</f>
        <v>0</v>
      </c>
      <c r="KD16" s="50">
        <f>+FCA_Capacity_Credits!KD94/1000</f>
        <v>0</v>
      </c>
      <c r="KE16" s="50">
        <f>+FCA_Capacity_Credits!KE94/1000</f>
        <v>0</v>
      </c>
      <c r="KF16" s="50">
        <f>+FCA_Capacity_Credits!KF94/1000</f>
        <v>0</v>
      </c>
      <c r="KG16" s="50">
        <f>+FCA_Capacity_Credits!KG94/1000</f>
        <v>0</v>
      </c>
      <c r="KH16" s="50">
        <f>+FCA_Capacity_Credits!KH94/1000</f>
        <v>0</v>
      </c>
      <c r="KI16" s="50">
        <f>+FCA_Capacity_Credits!KI94/1000</f>
        <v>0</v>
      </c>
      <c r="KJ16" s="50">
        <f>+FCA_Capacity_Credits!KJ94/1000</f>
        <v>0</v>
      </c>
      <c r="KK16" s="50">
        <f>+FCA_Capacity_Credits!KK94/1000</f>
        <v>0</v>
      </c>
      <c r="KL16" s="50">
        <f>+FCA_Capacity_Credits!KL94/1000</f>
        <v>0</v>
      </c>
      <c r="KM16" s="50">
        <f>+FCA_Capacity_Credits!KM94/1000</f>
        <v>0</v>
      </c>
      <c r="KN16" s="50">
        <f>+FCA_Capacity_Credits!KN94/1000</f>
        <v>0</v>
      </c>
      <c r="KO16" s="50">
        <f>+FCA_Capacity_Credits!KO94/1000</f>
        <v>0</v>
      </c>
      <c r="KP16" s="50">
        <f>+FCA_Capacity_Credits!KP94/1000</f>
        <v>0</v>
      </c>
      <c r="KQ16" s="50">
        <f>+FCA_Capacity_Credits!KQ94/1000</f>
        <v>0</v>
      </c>
      <c r="KR16" s="50">
        <f>+FCA_Capacity_Credits!KR94/1000</f>
        <v>0</v>
      </c>
      <c r="KS16" s="50">
        <f>+FCA_Capacity_Credits!KS94/1000</f>
        <v>0</v>
      </c>
      <c r="KT16" s="50">
        <f>+FCA_Capacity_Credits!KT94/1000</f>
        <v>0</v>
      </c>
      <c r="KU16" s="50">
        <f>+FCA_Capacity_Credits!KU94/1000</f>
        <v>0</v>
      </c>
      <c r="KV16" s="50">
        <f>+FCA_Capacity_Credits!KV94/1000</f>
        <v>0</v>
      </c>
      <c r="KW16" s="50">
        <f>+FCA_Capacity_Credits!KW94/1000</f>
        <v>0</v>
      </c>
      <c r="KX16" s="50">
        <f>+FCA_Capacity_Credits!KX94/1000</f>
        <v>0</v>
      </c>
      <c r="KY16" s="50">
        <f>+FCA_Capacity_Credits!KY94/1000</f>
        <v>0</v>
      </c>
      <c r="KZ16" s="50">
        <f>+FCA_Capacity_Credits!KZ94/1000</f>
        <v>0</v>
      </c>
      <c r="LA16" s="50">
        <f>+FCA_Capacity_Credits!LA94/1000</f>
        <v>0</v>
      </c>
      <c r="LB16" s="50">
        <f>+FCA_Capacity_Credits!LB94/1000</f>
        <v>0</v>
      </c>
      <c r="LC16" s="50">
        <f>+FCA_Capacity_Credits!LC94/1000</f>
        <v>0</v>
      </c>
      <c r="LD16" s="50">
        <f>+FCA_Capacity_Credits!LD94/1000</f>
        <v>0</v>
      </c>
      <c r="LE16" s="50">
        <f>+FCA_Capacity_Credits!LE94/1000</f>
        <v>0</v>
      </c>
      <c r="LF16" s="50">
        <f>+FCA_Capacity_Credits!LF94/1000</f>
        <v>0</v>
      </c>
      <c r="LG16" s="50">
        <f>+FCA_Capacity_Credits!LG94/1000</f>
        <v>0</v>
      </c>
      <c r="LH16" s="50">
        <f>+FCA_Capacity_Credits!LH94/1000</f>
        <v>0</v>
      </c>
      <c r="LI16" s="50">
        <f>+FCA_Capacity_Credits!LI94/1000</f>
        <v>0</v>
      </c>
      <c r="LJ16" s="50">
        <f>+FCA_Capacity_Credits!LJ94/1000</f>
        <v>0</v>
      </c>
      <c r="LK16" s="50">
        <f>+FCA_Capacity_Credits!LK94/1000</f>
        <v>0</v>
      </c>
      <c r="LL16" s="50">
        <f>+FCA_Capacity_Credits!LL94/1000</f>
        <v>0</v>
      </c>
      <c r="LM16" s="50">
        <f>+FCA_Capacity_Credits!LM94/1000</f>
        <v>0</v>
      </c>
      <c r="LN16" s="50">
        <f>+FCA_Capacity_Credits!LN94/1000</f>
        <v>0</v>
      </c>
      <c r="LO16" s="50">
        <f>+FCA_Capacity_Credits!LO94/1000</f>
        <v>0</v>
      </c>
      <c r="LP16" s="50">
        <f>+FCA_Capacity_Credits!LP94/1000</f>
        <v>0</v>
      </c>
      <c r="LQ16" s="50">
        <f>+FCA_Capacity_Credits!LQ94/1000</f>
        <v>0</v>
      </c>
      <c r="LR16" s="50">
        <f>+FCA_Capacity_Credits!LR94/1000</f>
        <v>0</v>
      </c>
      <c r="LS16" s="50">
        <f>+FCA_Capacity_Credits!LS94/1000</f>
        <v>0</v>
      </c>
      <c r="LT16" s="50">
        <f>+FCA_Capacity_Credits!LT94/1000</f>
        <v>0</v>
      </c>
      <c r="LU16" s="50">
        <f>+FCA_Capacity_Credits!LU94/1000</f>
        <v>0</v>
      </c>
      <c r="LV16" s="50">
        <f>+FCA_Capacity_Credits!LV94/1000</f>
        <v>0</v>
      </c>
      <c r="LW16" s="50">
        <f>+FCA_Capacity_Credits!LW94/1000</f>
        <v>0</v>
      </c>
      <c r="LX16" s="50">
        <f>+FCA_Capacity_Credits!LX94/1000</f>
        <v>0</v>
      </c>
      <c r="LY16" s="50">
        <f>+FCA_Capacity_Credits!LY94/1000</f>
        <v>0</v>
      </c>
      <c r="LZ16" s="50">
        <f>+FCA_Capacity_Credits!LZ94/1000</f>
        <v>0</v>
      </c>
      <c r="MA16" s="50">
        <f>+FCA_Capacity_Credits!MA94/1000</f>
        <v>0</v>
      </c>
      <c r="MB16" s="50">
        <f>+FCA_Capacity_Credits!MB94/1000</f>
        <v>0</v>
      </c>
      <c r="MC16" s="50">
        <f>+FCA_Capacity_Credits!MC94/1000</f>
        <v>0</v>
      </c>
      <c r="MD16" s="50">
        <f>+FCA_Capacity_Credits!MD94/1000</f>
        <v>0</v>
      </c>
      <c r="ME16" s="50">
        <f>+FCA_Capacity_Credits!ME94/1000</f>
        <v>0</v>
      </c>
      <c r="MF16" s="50">
        <f>+FCA_Capacity_Credits!MF94/1000</f>
        <v>0</v>
      </c>
      <c r="MG16" s="50">
        <f>+FCA_Capacity_Credits!MG94/1000</f>
        <v>0</v>
      </c>
      <c r="MH16" s="50">
        <f>+FCA_Capacity_Credits!MH94/1000</f>
        <v>0</v>
      </c>
      <c r="MI16" s="50">
        <f>+FCA_Capacity_Credits!MI94/1000</f>
        <v>0</v>
      </c>
      <c r="MJ16" s="50">
        <f>+FCA_Capacity_Credits!MJ94/1000</f>
        <v>0</v>
      </c>
      <c r="MK16" s="50">
        <f>+FCA_Capacity_Credits!MK94/1000</f>
        <v>0</v>
      </c>
      <c r="ML16" s="50">
        <f>+FCA_Capacity_Credits!ML94/1000</f>
        <v>0</v>
      </c>
      <c r="MM16" s="50">
        <f>+FCA_Capacity_Credits!MM94/1000</f>
        <v>0</v>
      </c>
      <c r="MN16" s="50">
        <f>+FCA_Capacity_Credits!MN94/1000</f>
        <v>0</v>
      </c>
      <c r="MO16" s="50">
        <f>+FCA_Capacity_Credits!MO94/1000</f>
        <v>0</v>
      </c>
      <c r="MP16" s="50">
        <f>+FCA_Capacity_Credits!MP94/1000</f>
        <v>0</v>
      </c>
      <c r="MQ16" s="50">
        <f>+FCA_Capacity_Credits!MQ94/1000</f>
        <v>0</v>
      </c>
      <c r="MR16" s="50">
        <f>+FCA_Capacity_Credits!MR94/1000</f>
        <v>0</v>
      </c>
      <c r="MS16" s="50">
        <f>+FCA_Capacity_Credits!MS94/1000</f>
        <v>0</v>
      </c>
      <c r="MT16" s="50">
        <f>+FCA_Capacity_Credits!MT94/1000</f>
        <v>0</v>
      </c>
      <c r="MU16" s="50">
        <f>+FCA_Capacity_Credits!MU94/1000</f>
        <v>0</v>
      </c>
      <c r="MV16" s="50">
        <f>+FCA_Capacity_Credits!MV94/1000</f>
        <v>0</v>
      </c>
      <c r="MW16" s="50">
        <f>+FCA_Capacity_Credits!MW94/1000</f>
        <v>0</v>
      </c>
      <c r="MX16" s="50">
        <f>+FCA_Capacity_Credits!MX94/1000</f>
        <v>0</v>
      </c>
      <c r="MY16" s="50">
        <f>+FCA_Capacity_Credits!MY94/1000</f>
        <v>0</v>
      </c>
      <c r="MZ16" s="50">
        <f>+FCA_Capacity_Credits!MZ94/1000</f>
        <v>0</v>
      </c>
      <c r="NA16" s="49"/>
      <c r="NB16" s="51" t="str">
        <f t="shared" si="141"/>
        <v>Seabrook PPA</v>
      </c>
      <c r="NC16" s="50">
        <f t="shared" si="144"/>
        <v>0</v>
      </c>
      <c r="ND16" s="50">
        <f t="shared" si="142"/>
        <v>0</v>
      </c>
      <c r="NE16" s="50">
        <f t="shared" si="142"/>
        <v>0</v>
      </c>
      <c r="NF16" s="50">
        <f t="shared" si="142"/>
        <v>0</v>
      </c>
      <c r="NG16" s="50">
        <f t="shared" si="142"/>
        <v>0</v>
      </c>
      <c r="NH16" s="50">
        <f t="shared" si="142"/>
        <v>0</v>
      </c>
      <c r="NI16" s="50">
        <f t="shared" si="142"/>
        <v>0</v>
      </c>
      <c r="NJ16" s="50">
        <f t="shared" si="142"/>
        <v>0</v>
      </c>
      <c r="NK16" s="50">
        <f t="shared" si="142"/>
        <v>0</v>
      </c>
      <c r="NL16" s="50">
        <f t="shared" si="142"/>
        <v>0</v>
      </c>
      <c r="NM16" s="50">
        <f t="shared" si="142"/>
        <v>0</v>
      </c>
      <c r="NN16" s="50">
        <f t="shared" si="142"/>
        <v>0</v>
      </c>
      <c r="NO16" s="50">
        <f t="shared" si="142"/>
        <v>0</v>
      </c>
      <c r="NP16" s="50">
        <f t="shared" si="142"/>
        <v>0</v>
      </c>
      <c r="NQ16" s="50">
        <f t="shared" si="142"/>
        <v>0</v>
      </c>
      <c r="NR16" s="50">
        <f t="shared" si="142"/>
        <v>0</v>
      </c>
      <c r="NS16" s="50">
        <f t="shared" si="142"/>
        <v>0</v>
      </c>
      <c r="NT16" s="50">
        <f t="shared" si="143"/>
        <v>0</v>
      </c>
      <c r="NU16" s="50">
        <f t="shared" si="143"/>
        <v>0</v>
      </c>
      <c r="NV16" s="50">
        <f t="shared" si="143"/>
        <v>0</v>
      </c>
      <c r="NW16" s="50">
        <f t="shared" si="143"/>
        <v>0</v>
      </c>
      <c r="NX16" s="50">
        <f t="shared" si="143"/>
        <v>0</v>
      </c>
      <c r="NY16" s="50">
        <f t="shared" si="143"/>
        <v>0</v>
      </c>
      <c r="NZ16" s="50">
        <f t="shared" si="143"/>
        <v>0</v>
      </c>
      <c r="OA16" s="50">
        <f t="shared" si="143"/>
        <v>0</v>
      </c>
      <c r="OB16" s="50">
        <f t="shared" si="143"/>
        <v>0</v>
      </c>
      <c r="OC16" s="50">
        <f t="shared" si="143"/>
        <v>0</v>
      </c>
      <c r="OD16" s="50">
        <f t="shared" si="143"/>
        <v>0</v>
      </c>
      <c r="OE16" s="50">
        <f t="shared" si="143"/>
        <v>0</v>
      </c>
      <c r="OF16" s="50">
        <f t="shared" si="143"/>
        <v>0</v>
      </c>
    </row>
    <row r="17" spans="4:396" x14ac:dyDescent="0.25">
      <c r="D17" s="17" t="s">
        <v>105</v>
      </c>
      <c r="E17" s="50">
        <f>+FCA_Capacity_Credits!E108/1000</f>
        <v>0</v>
      </c>
      <c r="F17" s="50">
        <f>+FCA_Capacity_Credits!F108/1000</f>
        <v>0</v>
      </c>
      <c r="G17" s="50">
        <f>+FCA_Capacity_Credits!G108/1000</f>
        <v>0</v>
      </c>
      <c r="H17" s="50">
        <f>+FCA_Capacity_Credits!H108/1000</f>
        <v>0</v>
      </c>
      <c r="I17" s="50">
        <f>+FCA_Capacity_Credits!I108/1000</f>
        <v>0</v>
      </c>
      <c r="J17" s="50">
        <f>+FCA_Capacity_Credits!J108/1000</f>
        <v>0</v>
      </c>
      <c r="K17" s="50">
        <f>+FCA_Capacity_Credits!K108/1000</f>
        <v>0</v>
      </c>
      <c r="L17" s="50">
        <f>+FCA_Capacity_Credits!L108/1000</f>
        <v>0</v>
      </c>
      <c r="M17" s="50">
        <f>+FCA_Capacity_Credits!M108/1000</f>
        <v>0</v>
      </c>
      <c r="N17" s="50">
        <f>+FCA_Capacity_Credits!N108/1000</f>
        <v>0</v>
      </c>
      <c r="O17" s="50">
        <f>+FCA_Capacity_Credits!O108/1000</f>
        <v>0</v>
      </c>
      <c r="P17" s="50">
        <f>+FCA_Capacity_Credits!P108/1000</f>
        <v>0</v>
      </c>
      <c r="Q17" s="50">
        <f>+FCA_Capacity_Credits!Q108/1000</f>
        <v>0</v>
      </c>
      <c r="R17" s="50">
        <f>+FCA_Capacity_Credits!R108/1000</f>
        <v>0</v>
      </c>
      <c r="S17" s="50">
        <f>+FCA_Capacity_Credits!S108/1000</f>
        <v>0</v>
      </c>
      <c r="T17" s="50">
        <f>+FCA_Capacity_Credits!T108/1000</f>
        <v>0</v>
      </c>
      <c r="U17" s="50">
        <f>+FCA_Capacity_Credits!U108/1000</f>
        <v>0</v>
      </c>
      <c r="V17" s="50">
        <f>+FCA_Capacity_Credits!V108/1000</f>
        <v>0</v>
      </c>
      <c r="W17" s="50">
        <f>+FCA_Capacity_Credits!W108/1000</f>
        <v>0</v>
      </c>
      <c r="X17" s="50">
        <f>+FCA_Capacity_Credits!X108/1000</f>
        <v>0</v>
      </c>
      <c r="Y17" s="50">
        <f>+FCA_Capacity_Credits!Y108/1000</f>
        <v>0</v>
      </c>
      <c r="Z17" s="50">
        <f>+FCA_Capacity_Credits!Z108/1000</f>
        <v>0</v>
      </c>
      <c r="AA17" s="50">
        <f>+FCA_Capacity_Credits!AA108/1000</f>
        <v>0</v>
      </c>
      <c r="AB17" s="50">
        <f>+FCA_Capacity_Credits!AB108/1000</f>
        <v>0</v>
      </c>
      <c r="AC17" s="50">
        <f>+FCA_Capacity_Credits!AC108/1000</f>
        <v>0</v>
      </c>
      <c r="AD17" s="50">
        <f>+FCA_Capacity_Credits!AD108/1000</f>
        <v>0</v>
      </c>
      <c r="AE17" s="50">
        <f>+FCA_Capacity_Credits!AE108/1000</f>
        <v>0</v>
      </c>
      <c r="AF17" s="50">
        <f>+FCA_Capacity_Credits!AF108/1000</f>
        <v>0</v>
      </c>
      <c r="AG17" s="50">
        <f>+FCA_Capacity_Credits!AG108/1000</f>
        <v>0</v>
      </c>
      <c r="AH17" s="50">
        <f>+FCA_Capacity_Credits!AH108/1000</f>
        <v>0</v>
      </c>
      <c r="AI17" s="50">
        <f>+FCA_Capacity_Credits!AI108/1000</f>
        <v>0</v>
      </c>
      <c r="AJ17" s="50">
        <f>+FCA_Capacity_Credits!AJ108/1000</f>
        <v>0</v>
      </c>
      <c r="AK17" s="50">
        <f>+FCA_Capacity_Credits!AK108/1000</f>
        <v>0</v>
      </c>
      <c r="AL17" s="50">
        <f>+FCA_Capacity_Credits!AL108/1000</f>
        <v>0</v>
      </c>
      <c r="AM17" s="50">
        <f>+FCA_Capacity_Credits!AM108/1000</f>
        <v>0</v>
      </c>
      <c r="AN17" s="50">
        <f>+FCA_Capacity_Credits!AN108/1000</f>
        <v>0</v>
      </c>
      <c r="AO17" s="50">
        <f>+FCA_Capacity_Credits!AO108/1000</f>
        <v>0</v>
      </c>
      <c r="AP17" s="50">
        <f>+FCA_Capacity_Credits!AP108/1000</f>
        <v>0</v>
      </c>
      <c r="AQ17" s="50">
        <f>+FCA_Capacity_Credits!AQ108/1000</f>
        <v>0</v>
      </c>
      <c r="AR17" s="50">
        <f>+FCA_Capacity_Credits!AR108/1000</f>
        <v>0</v>
      </c>
      <c r="AS17" s="50">
        <f>+FCA_Capacity_Credits!AS108/1000</f>
        <v>0</v>
      </c>
      <c r="AT17" s="50">
        <f>+FCA_Capacity_Credits!AT108/1000</f>
        <v>0</v>
      </c>
      <c r="AU17" s="50">
        <f>+FCA_Capacity_Credits!AU108/1000</f>
        <v>0</v>
      </c>
      <c r="AV17" s="50">
        <f>+FCA_Capacity_Credits!AV108/1000</f>
        <v>0</v>
      </c>
      <c r="AW17" s="50">
        <f>+FCA_Capacity_Credits!AW108/1000</f>
        <v>0</v>
      </c>
      <c r="AX17" s="50">
        <f>+FCA_Capacity_Credits!AX108/1000</f>
        <v>0</v>
      </c>
      <c r="AY17" s="50">
        <f>+FCA_Capacity_Credits!AY108/1000</f>
        <v>0</v>
      </c>
      <c r="AZ17" s="50">
        <f>+FCA_Capacity_Credits!AZ108/1000</f>
        <v>0</v>
      </c>
      <c r="BA17" s="50">
        <f>+FCA_Capacity_Credits!BA108/1000</f>
        <v>0</v>
      </c>
      <c r="BB17" s="50">
        <f>+FCA_Capacity_Credits!BB108/1000</f>
        <v>0</v>
      </c>
      <c r="BC17" s="50">
        <f>+FCA_Capacity_Credits!BC108/1000</f>
        <v>0</v>
      </c>
      <c r="BD17" s="50">
        <f>+FCA_Capacity_Credits!BD108/1000</f>
        <v>0</v>
      </c>
      <c r="BE17" s="50">
        <f>+FCA_Capacity_Credits!BE108/1000</f>
        <v>0</v>
      </c>
      <c r="BF17" s="50">
        <f>+FCA_Capacity_Credits!BF108/1000</f>
        <v>0</v>
      </c>
      <c r="BG17" s="50">
        <f>+FCA_Capacity_Credits!BG108/1000</f>
        <v>0</v>
      </c>
      <c r="BH17" s="50">
        <f>+FCA_Capacity_Credits!BH108/1000</f>
        <v>0</v>
      </c>
      <c r="BI17" s="50">
        <f>+FCA_Capacity_Credits!BI108/1000</f>
        <v>0</v>
      </c>
      <c r="BJ17" s="50">
        <f>+FCA_Capacity_Credits!BJ108/1000</f>
        <v>0</v>
      </c>
      <c r="BK17" s="50">
        <f>+FCA_Capacity_Credits!BK108/1000</f>
        <v>0</v>
      </c>
      <c r="BL17" s="50">
        <f>+FCA_Capacity_Credits!BL108/1000</f>
        <v>0</v>
      </c>
      <c r="BM17" s="50">
        <f>+FCA_Capacity_Credits!BM108/1000</f>
        <v>0</v>
      </c>
      <c r="BN17" s="50">
        <f>+FCA_Capacity_Credits!BN108/1000</f>
        <v>0</v>
      </c>
      <c r="BO17" s="50">
        <f>+FCA_Capacity_Credits!BO108/1000</f>
        <v>0</v>
      </c>
      <c r="BP17" s="50">
        <f>+FCA_Capacity_Credits!BP108/1000</f>
        <v>0</v>
      </c>
      <c r="BQ17" s="50">
        <f>+FCA_Capacity_Credits!BQ108/1000</f>
        <v>0</v>
      </c>
      <c r="BR17" s="50">
        <f>+FCA_Capacity_Credits!BR108/1000</f>
        <v>0</v>
      </c>
      <c r="BS17" s="50">
        <f>+FCA_Capacity_Credits!BS108/1000</f>
        <v>0</v>
      </c>
      <c r="BT17" s="50">
        <f>+FCA_Capacity_Credits!BT108/1000</f>
        <v>0</v>
      </c>
      <c r="BU17" s="50">
        <f>+FCA_Capacity_Credits!BU108/1000</f>
        <v>0</v>
      </c>
      <c r="BV17" s="50">
        <f>+FCA_Capacity_Credits!BV108/1000</f>
        <v>0</v>
      </c>
      <c r="BW17" s="50">
        <f>+FCA_Capacity_Credits!BW108/1000</f>
        <v>0</v>
      </c>
      <c r="BX17" s="50">
        <f>+FCA_Capacity_Credits!BX108/1000</f>
        <v>0</v>
      </c>
      <c r="BY17" s="50">
        <f>+FCA_Capacity_Credits!BY108/1000</f>
        <v>0</v>
      </c>
      <c r="BZ17" s="50">
        <f>+FCA_Capacity_Credits!BZ108/1000</f>
        <v>0</v>
      </c>
      <c r="CA17" s="50">
        <f>+FCA_Capacity_Credits!CA108/1000</f>
        <v>0</v>
      </c>
      <c r="CB17" s="50">
        <f>+FCA_Capacity_Credits!CB108/1000</f>
        <v>0</v>
      </c>
      <c r="CC17" s="50">
        <f>+FCA_Capacity_Credits!CC108/1000</f>
        <v>0</v>
      </c>
      <c r="CD17" s="50">
        <f>+FCA_Capacity_Credits!CD108/1000</f>
        <v>0</v>
      </c>
      <c r="CE17" s="50">
        <f>+FCA_Capacity_Credits!CE108/1000</f>
        <v>0</v>
      </c>
      <c r="CF17" s="50">
        <f>+FCA_Capacity_Credits!CF108/1000</f>
        <v>0</v>
      </c>
      <c r="CG17" s="50">
        <f>+FCA_Capacity_Credits!CG108/1000</f>
        <v>0</v>
      </c>
      <c r="CH17" s="50">
        <f>+FCA_Capacity_Credits!CH108/1000</f>
        <v>0</v>
      </c>
      <c r="CI17" s="50">
        <f>+FCA_Capacity_Credits!CI108/1000</f>
        <v>0</v>
      </c>
      <c r="CJ17" s="50">
        <f>+FCA_Capacity_Credits!CJ108/1000</f>
        <v>0</v>
      </c>
      <c r="CK17" s="50">
        <f>+FCA_Capacity_Credits!CK108/1000</f>
        <v>0</v>
      </c>
      <c r="CL17" s="50">
        <f>+FCA_Capacity_Credits!CL108/1000</f>
        <v>0</v>
      </c>
      <c r="CM17" s="50">
        <f>+FCA_Capacity_Credits!CM108/1000</f>
        <v>0</v>
      </c>
      <c r="CN17" s="50">
        <f>+FCA_Capacity_Credits!CN108/1000</f>
        <v>0</v>
      </c>
      <c r="CO17" s="50">
        <f>+FCA_Capacity_Credits!CO108/1000</f>
        <v>0</v>
      </c>
      <c r="CP17" s="50">
        <f>+FCA_Capacity_Credits!CP108/1000</f>
        <v>0</v>
      </c>
      <c r="CQ17" s="50">
        <f>+FCA_Capacity_Credits!CQ108/1000</f>
        <v>0</v>
      </c>
      <c r="CR17" s="50">
        <f>+FCA_Capacity_Credits!CR108/1000</f>
        <v>0</v>
      </c>
      <c r="CS17" s="50">
        <f>+FCA_Capacity_Credits!CS108/1000</f>
        <v>0</v>
      </c>
      <c r="CT17" s="50">
        <f>+FCA_Capacity_Credits!CT108/1000</f>
        <v>0</v>
      </c>
      <c r="CU17" s="50">
        <f>+FCA_Capacity_Credits!CU108/1000</f>
        <v>0</v>
      </c>
      <c r="CV17" s="50">
        <f>+FCA_Capacity_Credits!CV108/1000</f>
        <v>0</v>
      </c>
      <c r="CW17" s="50">
        <f>+FCA_Capacity_Credits!CW108/1000</f>
        <v>0</v>
      </c>
      <c r="CX17" s="50">
        <f>+FCA_Capacity_Credits!CX108/1000</f>
        <v>0</v>
      </c>
      <c r="CY17" s="50">
        <f>+FCA_Capacity_Credits!CY108/1000</f>
        <v>0</v>
      </c>
      <c r="CZ17" s="50">
        <f>+FCA_Capacity_Credits!CZ108/1000</f>
        <v>0</v>
      </c>
      <c r="DA17" s="50">
        <f>+FCA_Capacity_Credits!DA108/1000</f>
        <v>0</v>
      </c>
      <c r="DB17" s="50">
        <f>+FCA_Capacity_Credits!DB108/1000</f>
        <v>0</v>
      </c>
      <c r="DC17" s="50">
        <f>+FCA_Capacity_Credits!DC108/1000</f>
        <v>0</v>
      </c>
      <c r="DD17" s="50">
        <f>+FCA_Capacity_Credits!DD108/1000</f>
        <v>0</v>
      </c>
      <c r="DE17" s="50">
        <f>+FCA_Capacity_Credits!DE108/1000</f>
        <v>0</v>
      </c>
      <c r="DF17" s="50">
        <f>+FCA_Capacity_Credits!DF108/1000</f>
        <v>0</v>
      </c>
      <c r="DG17" s="50">
        <f>+FCA_Capacity_Credits!DG108/1000</f>
        <v>0</v>
      </c>
      <c r="DH17" s="50">
        <f>+FCA_Capacity_Credits!DH108/1000</f>
        <v>0</v>
      </c>
      <c r="DI17" s="50">
        <f>+FCA_Capacity_Credits!DI108/1000</f>
        <v>0</v>
      </c>
      <c r="DJ17" s="50">
        <f>+FCA_Capacity_Credits!DJ108/1000</f>
        <v>0</v>
      </c>
      <c r="DK17" s="50">
        <f>+FCA_Capacity_Credits!DK108/1000</f>
        <v>0</v>
      </c>
      <c r="DL17" s="50">
        <f>+FCA_Capacity_Credits!DL108/1000</f>
        <v>0</v>
      </c>
      <c r="DM17" s="50">
        <f>+FCA_Capacity_Credits!DM108/1000</f>
        <v>0</v>
      </c>
      <c r="DN17" s="50">
        <f>+FCA_Capacity_Credits!DN108/1000</f>
        <v>0</v>
      </c>
      <c r="DO17" s="50">
        <f>+FCA_Capacity_Credits!DO108/1000</f>
        <v>0</v>
      </c>
      <c r="DP17" s="50">
        <f>+FCA_Capacity_Credits!DP108/1000</f>
        <v>0</v>
      </c>
      <c r="DQ17" s="50">
        <f>+FCA_Capacity_Credits!DQ108/1000</f>
        <v>0</v>
      </c>
      <c r="DR17" s="50">
        <f>+FCA_Capacity_Credits!DR108/1000</f>
        <v>0</v>
      </c>
      <c r="DS17" s="50">
        <f>+FCA_Capacity_Credits!DS108/1000</f>
        <v>0</v>
      </c>
      <c r="DT17" s="50">
        <f>+FCA_Capacity_Credits!DT108/1000</f>
        <v>0</v>
      </c>
      <c r="DU17" s="50">
        <f>+FCA_Capacity_Credits!DU108/1000</f>
        <v>0</v>
      </c>
      <c r="DV17" s="50">
        <f>+FCA_Capacity_Credits!DV108/1000</f>
        <v>0</v>
      </c>
      <c r="DW17" s="50">
        <f>+FCA_Capacity_Credits!DW108/1000</f>
        <v>0</v>
      </c>
      <c r="DX17" s="50">
        <f>+FCA_Capacity_Credits!DX108/1000</f>
        <v>0</v>
      </c>
      <c r="DY17" s="50">
        <f>+FCA_Capacity_Credits!DY108/1000</f>
        <v>0</v>
      </c>
      <c r="DZ17" s="50">
        <f>+FCA_Capacity_Credits!DZ108/1000</f>
        <v>0</v>
      </c>
      <c r="EA17" s="50">
        <f>+FCA_Capacity_Credits!EA108/1000</f>
        <v>0</v>
      </c>
      <c r="EB17" s="50">
        <f>+FCA_Capacity_Credits!EB108/1000</f>
        <v>0</v>
      </c>
      <c r="EC17" s="50">
        <f>+FCA_Capacity_Credits!EC108/1000</f>
        <v>0</v>
      </c>
      <c r="ED17" s="50">
        <f>+FCA_Capacity_Credits!ED108/1000</f>
        <v>0</v>
      </c>
      <c r="EE17" s="50">
        <f>+FCA_Capacity_Credits!EE108/1000</f>
        <v>0</v>
      </c>
      <c r="EF17" s="50">
        <f>+FCA_Capacity_Credits!EF108/1000</f>
        <v>0</v>
      </c>
      <c r="EG17" s="50">
        <f>+FCA_Capacity_Credits!EG108/1000</f>
        <v>0</v>
      </c>
      <c r="EH17" s="50">
        <f>+FCA_Capacity_Credits!EH108/1000</f>
        <v>0</v>
      </c>
      <c r="EI17" s="50">
        <f>+FCA_Capacity_Credits!EI108/1000</f>
        <v>0</v>
      </c>
      <c r="EJ17" s="50">
        <f>+FCA_Capacity_Credits!EJ108/1000</f>
        <v>0</v>
      </c>
      <c r="EK17" s="50">
        <f>+FCA_Capacity_Credits!EK108/1000</f>
        <v>0</v>
      </c>
      <c r="EL17" s="50">
        <f>+FCA_Capacity_Credits!EL108/1000</f>
        <v>0</v>
      </c>
      <c r="EM17" s="50">
        <f>+FCA_Capacity_Credits!EM108/1000</f>
        <v>0</v>
      </c>
      <c r="EN17" s="50">
        <f>+FCA_Capacity_Credits!EN108/1000</f>
        <v>0</v>
      </c>
      <c r="EO17" s="50">
        <f>+FCA_Capacity_Credits!EO108/1000</f>
        <v>0</v>
      </c>
      <c r="EP17" s="50">
        <f>+FCA_Capacity_Credits!EP108/1000</f>
        <v>0</v>
      </c>
      <c r="EQ17" s="50">
        <f>+FCA_Capacity_Credits!EQ108/1000</f>
        <v>0</v>
      </c>
      <c r="ER17" s="50">
        <f>+FCA_Capacity_Credits!ER108/1000</f>
        <v>0</v>
      </c>
      <c r="ES17" s="50">
        <f>+FCA_Capacity_Credits!ES108/1000</f>
        <v>0</v>
      </c>
      <c r="ET17" s="50">
        <f>+FCA_Capacity_Credits!ET108/1000</f>
        <v>0</v>
      </c>
      <c r="EU17" s="50">
        <f>+FCA_Capacity_Credits!EU108/1000</f>
        <v>0</v>
      </c>
      <c r="EV17" s="50">
        <f>+FCA_Capacity_Credits!EV108/1000</f>
        <v>0</v>
      </c>
      <c r="EW17" s="50">
        <f>+FCA_Capacity_Credits!EW108/1000</f>
        <v>0</v>
      </c>
      <c r="EX17" s="50">
        <f>+FCA_Capacity_Credits!EX108/1000</f>
        <v>0</v>
      </c>
      <c r="EY17" s="50">
        <f>+FCA_Capacity_Credits!EY108/1000</f>
        <v>0</v>
      </c>
      <c r="EZ17" s="50">
        <f>+FCA_Capacity_Credits!EZ108/1000</f>
        <v>0</v>
      </c>
      <c r="FA17" s="50">
        <f>+FCA_Capacity_Credits!FA108/1000</f>
        <v>0</v>
      </c>
      <c r="FB17" s="50">
        <f>+FCA_Capacity_Credits!FB108/1000</f>
        <v>0</v>
      </c>
      <c r="FC17" s="50">
        <f>+FCA_Capacity_Credits!FC108/1000</f>
        <v>0</v>
      </c>
      <c r="FD17" s="50">
        <f>+FCA_Capacity_Credits!FD108/1000</f>
        <v>0</v>
      </c>
      <c r="FE17" s="50">
        <f>+FCA_Capacity_Credits!FE108/1000</f>
        <v>0</v>
      </c>
      <c r="FF17" s="50">
        <f>+FCA_Capacity_Credits!FF108/1000</f>
        <v>0</v>
      </c>
      <c r="FG17" s="50">
        <f>+FCA_Capacity_Credits!FG108/1000</f>
        <v>0</v>
      </c>
      <c r="FH17" s="50">
        <f>+FCA_Capacity_Credits!FH108/1000</f>
        <v>0</v>
      </c>
      <c r="FI17" s="50">
        <f>+FCA_Capacity_Credits!FI108/1000</f>
        <v>0</v>
      </c>
      <c r="FJ17" s="50">
        <f>+FCA_Capacity_Credits!FJ108/1000</f>
        <v>0</v>
      </c>
      <c r="FK17" s="50">
        <f>+FCA_Capacity_Credits!FK108/1000</f>
        <v>0</v>
      </c>
      <c r="FL17" s="50">
        <f>+FCA_Capacity_Credits!FL108/1000</f>
        <v>0</v>
      </c>
      <c r="FM17" s="50">
        <f>+FCA_Capacity_Credits!FM108/1000</f>
        <v>0</v>
      </c>
      <c r="FN17" s="50">
        <f>+FCA_Capacity_Credits!FN108/1000</f>
        <v>0</v>
      </c>
      <c r="FO17" s="50">
        <f>+FCA_Capacity_Credits!FO108/1000</f>
        <v>0</v>
      </c>
      <c r="FP17" s="50">
        <f>+FCA_Capacity_Credits!FP108/1000</f>
        <v>0</v>
      </c>
      <c r="FQ17" s="50">
        <f>+FCA_Capacity_Credits!FQ108/1000</f>
        <v>0</v>
      </c>
      <c r="FR17" s="50">
        <f>+FCA_Capacity_Credits!FR108/1000</f>
        <v>0</v>
      </c>
      <c r="FS17" s="50">
        <f>+FCA_Capacity_Credits!FS108/1000</f>
        <v>0</v>
      </c>
      <c r="FT17" s="50">
        <f>+FCA_Capacity_Credits!FT108/1000</f>
        <v>0</v>
      </c>
      <c r="FU17" s="50">
        <f>+FCA_Capacity_Credits!FU108/1000</f>
        <v>0</v>
      </c>
      <c r="FV17" s="50">
        <f>+FCA_Capacity_Credits!FV108/1000</f>
        <v>0</v>
      </c>
      <c r="FW17" s="50">
        <f>+FCA_Capacity_Credits!FW108/1000</f>
        <v>0</v>
      </c>
      <c r="FX17" s="50">
        <f>+FCA_Capacity_Credits!FX108/1000</f>
        <v>0</v>
      </c>
      <c r="FY17" s="50">
        <f>+FCA_Capacity_Credits!FY108/1000</f>
        <v>0</v>
      </c>
      <c r="FZ17" s="50">
        <f>+FCA_Capacity_Credits!FZ108/1000</f>
        <v>0</v>
      </c>
      <c r="GA17" s="50">
        <f>+FCA_Capacity_Credits!GA108/1000</f>
        <v>0</v>
      </c>
      <c r="GB17" s="50">
        <f>+FCA_Capacity_Credits!GB108/1000</f>
        <v>0</v>
      </c>
      <c r="GC17" s="50">
        <f>+FCA_Capacity_Credits!GC108/1000</f>
        <v>0</v>
      </c>
      <c r="GD17" s="50">
        <f>+FCA_Capacity_Credits!GD108/1000</f>
        <v>0</v>
      </c>
      <c r="GE17" s="50">
        <f>+FCA_Capacity_Credits!GE108/1000</f>
        <v>0</v>
      </c>
      <c r="GF17" s="50">
        <f>+FCA_Capacity_Credits!GF108/1000</f>
        <v>0</v>
      </c>
      <c r="GG17" s="50">
        <f>+FCA_Capacity_Credits!GG108/1000</f>
        <v>0</v>
      </c>
      <c r="GH17" s="50">
        <f>+FCA_Capacity_Credits!GH108/1000</f>
        <v>0</v>
      </c>
      <c r="GI17" s="50">
        <f>+FCA_Capacity_Credits!GI108/1000</f>
        <v>0</v>
      </c>
      <c r="GJ17" s="50">
        <f>+FCA_Capacity_Credits!GJ108/1000</f>
        <v>0</v>
      </c>
      <c r="GK17" s="50">
        <f>+FCA_Capacity_Credits!GK108/1000</f>
        <v>0</v>
      </c>
      <c r="GL17" s="50">
        <f>+FCA_Capacity_Credits!GL108/1000</f>
        <v>0</v>
      </c>
      <c r="GM17" s="50">
        <f>+FCA_Capacity_Credits!GM108/1000</f>
        <v>0</v>
      </c>
      <c r="GN17" s="50">
        <f>+FCA_Capacity_Credits!GN108/1000</f>
        <v>0</v>
      </c>
      <c r="GO17" s="50">
        <f>+FCA_Capacity_Credits!GO108/1000</f>
        <v>0</v>
      </c>
      <c r="GP17" s="50">
        <f>+FCA_Capacity_Credits!GP108/1000</f>
        <v>0</v>
      </c>
      <c r="GQ17" s="50">
        <f>+FCA_Capacity_Credits!GQ108/1000</f>
        <v>0</v>
      </c>
      <c r="GR17" s="50">
        <f>+FCA_Capacity_Credits!GR108/1000</f>
        <v>0</v>
      </c>
      <c r="GS17" s="50">
        <f>+FCA_Capacity_Credits!GS108/1000</f>
        <v>0</v>
      </c>
      <c r="GT17" s="50">
        <f>+FCA_Capacity_Credits!GT108/1000</f>
        <v>0</v>
      </c>
      <c r="GU17" s="50">
        <f>+FCA_Capacity_Credits!GU108/1000</f>
        <v>0</v>
      </c>
      <c r="GV17" s="50">
        <f>+FCA_Capacity_Credits!GV108/1000</f>
        <v>0</v>
      </c>
      <c r="GW17" s="50">
        <f>+FCA_Capacity_Credits!GW108/1000</f>
        <v>0</v>
      </c>
      <c r="GX17" s="50">
        <f>+FCA_Capacity_Credits!GX108/1000</f>
        <v>0</v>
      </c>
      <c r="GY17" s="50">
        <f>+FCA_Capacity_Credits!GY108/1000</f>
        <v>0</v>
      </c>
      <c r="GZ17" s="50">
        <f>+FCA_Capacity_Credits!GZ108/1000</f>
        <v>0</v>
      </c>
      <c r="HA17" s="50">
        <f>+FCA_Capacity_Credits!HA108/1000</f>
        <v>0</v>
      </c>
      <c r="HB17" s="50">
        <f>+FCA_Capacity_Credits!HB108/1000</f>
        <v>0</v>
      </c>
      <c r="HC17" s="50">
        <f>+FCA_Capacity_Credits!HC108/1000</f>
        <v>0</v>
      </c>
      <c r="HD17" s="50">
        <f>+FCA_Capacity_Credits!HD108/1000</f>
        <v>0</v>
      </c>
      <c r="HE17" s="50">
        <f>+FCA_Capacity_Credits!HE108/1000</f>
        <v>0</v>
      </c>
      <c r="HF17" s="50">
        <f>+FCA_Capacity_Credits!HF108/1000</f>
        <v>0</v>
      </c>
      <c r="HG17" s="50">
        <f>+FCA_Capacity_Credits!HG108/1000</f>
        <v>0</v>
      </c>
      <c r="HH17" s="50">
        <f>+FCA_Capacity_Credits!HH108/1000</f>
        <v>0</v>
      </c>
      <c r="HI17" s="50">
        <f>+FCA_Capacity_Credits!HI108/1000</f>
        <v>0</v>
      </c>
      <c r="HJ17" s="50">
        <f>+FCA_Capacity_Credits!HJ108/1000</f>
        <v>0</v>
      </c>
      <c r="HK17" s="50">
        <f>+FCA_Capacity_Credits!HK108/1000</f>
        <v>0</v>
      </c>
      <c r="HL17" s="50">
        <f>+FCA_Capacity_Credits!HL108/1000</f>
        <v>0</v>
      </c>
      <c r="HM17" s="50">
        <f>+FCA_Capacity_Credits!HM108/1000</f>
        <v>0</v>
      </c>
      <c r="HN17" s="50">
        <f>+FCA_Capacity_Credits!HN108/1000</f>
        <v>0</v>
      </c>
      <c r="HO17" s="50">
        <f>+FCA_Capacity_Credits!HO108/1000</f>
        <v>0</v>
      </c>
      <c r="HP17" s="50">
        <f>+FCA_Capacity_Credits!HP108/1000</f>
        <v>0</v>
      </c>
      <c r="HQ17" s="50">
        <f>+FCA_Capacity_Credits!HQ108/1000</f>
        <v>0</v>
      </c>
      <c r="HR17" s="50">
        <f>+FCA_Capacity_Credits!HR108/1000</f>
        <v>0</v>
      </c>
      <c r="HS17" s="50">
        <f>+FCA_Capacity_Credits!HS108/1000</f>
        <v>0</v>
      </c>
      <c r="HT17" s="50">
        <f>+FCA_Capacity_Credits!HT108/1000</f>
        <v>0</v>
      </c>
      <c r="HU17" s="50">
        <f>+FCA_Capacity_Credits!HU108/1000</f>
        <v>0</v>
      </c>
      <c r="HV17" s="50">
        <f>+FCA_Capacity_Credits!HV108/1000</f>
        <v>0</v>
      </c>
      <c r="HW17" s="50">
        <f>+FCA_Capacity_Credits!HW108/1000</f>
        <v>0</v>
      </c>
      <c r="HX17" s="50">
        <f>+FCA_Capacity_Credits!HX108/1000</f>
        <v>0</v>
      </c>
      <c r="HY17" s="50">
        <f>+FCA_Capacity_Credits!HY108/1000</f>
        <v>0</v>
      </c>
      <c r="HZ17" s="50">
        <f>+FCA_Capacity_Credits!HZ108/1000</f>
        <v>0</v>
      </c>
      <c r="IA17" s="50">
        <f>+FCA_Capacity_Credits!IA108/1000</f>
        <v>0</v>
      </c>
      <c r="IB17" s="50">
        <f>+FCA_Capacity_Credits!IB108/1000</f>
        <v>0</v>
      </c>
      <c r="IC17" s="50">
        <f>+FCA_Capacity_Credits!IC108/1000</f>
        <v>0</v>
      </c>
      <c r="ID17" s="50">
        <f>+FCA_Capacity_Credits!ID108/1000</f>
        <v>0</v>
      </c>
      <c r="IE17" s="50">
        <f>+FCA_Capacity_Credits!IE108/1000</f>
        <v>0</v>
      </c>
      <c r="IF17" s="50">
        <f>+FCA_Capacity_Credits!IF108/1000</f>
        <v>0</v>
      </c>
      <c r="IG17" s="50">
        <f>+FCA_Capacity_Credits!IG108/1000</f>
        <v>0</v>
      </c>
      <c r="IH17" s="50">
        <f>+FCA_Capacity_Credits!IH108/1000</f>
        <v>0</v>
      </c>
      <c r="II17" s="50">
        <f>+FCA_Capacity_Credits!II108/1000</f>
        <v>0</v>
      </c>
      <c r="IJ17" s="50">
        <f>+FCA_Capacity_Credits!IJ108/1000</f>
        <v>0</v>
      </c>
      <c r="IK17" s="50">
        <f>+FCA_Capacity_Credits!IK108/1000</f>
        <v>0</v>
      </c>
      <c r="IL17" s="50">
        <f>+FCA_Capacity_Credits!IL108/1000</f>
        <v>0</v>
      </c>
      <c r="IM17" s="50">
        <f>+FCA_Capacity_Credits!IM108/1000</f>
        <v>0</v>
      </c>
      <c r="IN17" s="50">
        <f>+FCA_Capacity_Credits!IN108/1000</f>
        <v>0</v>
      </c>
      <c r="IO17" s="50">
        <f>+FCA_Capacity_Credits!IO108/1000</f>
        <v>0</v>
      </c>
      <c r="IP17" s="50">
        <f>+FCA_Capacity_Credits!IP108/1000</f>
        <v>0</v>
      </c>
      <c r="IQ17" s="50">
        <f>+FCA_Capacity_Credits!IQ108/1000</f>
        <v>0</v>
      </c>
      <c r="IR17" s="50">
        <f>+FCA_Capacity_Credits!IR108/1000</f>
        <v>0</v>
      </c>
      <c r="IS17" s="50">
        <f>+FCA_Capacity_Credits!IS108/1000</f>
        <v>0</v>
      </c>
      <c r="IT17" s="50">
        <f>+FCA_Capacity_Credits!IT108/1000</f>
        <v>0</v>
      </c>
      <c r="IU17" s="50">
        <f>+FCA_Capacity_Credits!IU108/1000</f>
        <v>0</v>
      </c>
      <c r="IV17" s="50">
        <f>+FCA_Capacity_Credits!IV108/1000</f>
        <v>0</v>
      </c>
      <c r="IW17" s="50">
        <f>+FCA_Capacity_Credits!IW108/1000</f>
        <v>0</v>
      </c>
      <c r="IX17" s="50">
        <f>+FCA_Capacity_Credits!IX108/1000</f>
        <v>0</v>
      </c>
      <c r="IY17" s="50">
        <f>+FCA_Capacity_Credits!IY108/1000</f>
        <v>0</v>
      </c>
      <c r="IZ17" s="50">
        <f>+FCA_Capacity_Credits!IZ108/1000</f>
        <v>0</v>
      </c>
      <c r="JA17" s="50">
        <f>+FCA_Capacity_Credits!JA108/1000</f>
        <v>0</v>
      </c>
      <c r="JB17" s="50">
        <f>+FCA_Capacity_Credits!JB108/1000</f>
        <v>0</v>
      </c>
      <c r="JC17" s="50">
        <f>+FCA_Capacity_Credits!JC108/1000</f>
        <v>0</v>
      </c>
      <c r="JD17" s="50">
        <f>+FCA_Capacity_Credits!JD108/1000</f>
        <v>0</v>
      </c>
      <c r="JE17" s="50">
        <f>+FCA_Capacity_Credits!JE108/1000</f>
        <v>0</v>
      </c>
      <c r="JF17" s="50">
        <f>+FCA_Capacity_Credits!JF108/1000</f>
        <v>0</v>
      </c>
      <c r="JG17" s="50">
        <f>+FCA_Capacity_Credits!JG108/1000</f>
        <v>0</v>
      </c>
      <c r="JH17" s="50">
        <f>+FCA_Capacity_Credits!JH108/1000</f>
        <v>0</v>
      </c>
      <c r="JI17" s="50">
        <f>+FCA_Capacity_Credits!JI108/1000</f>
        <v>0</v>
      </c>
      <c r="JJ17" s="50">
        <f>+FCA_Capacity_Credits!JJ108/1000</f>
        <v>0</v>
      </c>
      <c r="JK17" s="50">
        <f>+FCA_Capacity_Credits!JK108/1000</f>
        <v>0</v>
      </c>
      <c r="JL17" s="50">
        <f>+FCA_Capacity_Credits!JL108/1000</f>
        <v>0</v>
      </c>
      <c r="JM17" s="50">
        <f>+FCA_Capacity_Credits!JM108/1000</f>
        <v>0</v>
      </c>
      <c r="JN17" s="50">
        <f>+FCA_Capacity_Credits!JN108/1000</f>
        <v>0</v>
      </c>
      <c r="JO17" s="50">
        <f>+FCA_Capacity_Credits!JO108/1000</f>
        <v>0</v>
      </c>
      <c r="JP17" s="50">
        <f>+FCA_Capacity_Credits!JP108/1000</f>
        <v>0</v>
      </c>
      <c r="JQ17" s="50">
        <f>+FCA_Capacity_Credits!JQ108/1000</f>
        <v>0</v>
      </c>
      <c r="JR17" s="50">
        <f>+FCA_Capacity_Credits!JR108/1000</f>
        <v>0</v>
      </c>
      <c r="JS17" s="50">
        <f>+FCA_Capacity_Credits!JS108/1000</f>
        <v>0</v>
      </c>
      <c r="JT17" s="50">
        <f>+FCA_Capacity_Credits!JT108/1000</f>
        <v>0</v>
      </c>
      <c r="JU17" s="50">
        <f>+FCA_Capacity_Credits!JU108/1000</f>
        <v>0</v>
      </c>
      <c r="JV17" s="50">
        <f>+FCA_Capacity_Credits!JV108/1000</f>
        <v>0</v>
      </c>
      <c r="JW17" s="50">
        <f>+FCA_Capacity_Credits!JW108/1000</f>
        <v>0</v>
      </c>
      <c r="JX17" s="50">
        <f>+FCA_Capacity_Credits!JX108/1000</f>
        <v>0</v>
      </c>
      <c r="JY17" s="50">
        <f>+FCA_Capacity_Credits!JY108/1000</f>
        <v>0</v>
      </c>
      <c r="JZ17" s="50">
        <f>+FCA_Capacity_Credits!JZ108/1000</f>
        <v>0</v>
      </c>
      <c r="KA17" s="50">
        <f>+FCA_Capacity_Credits!KA108/1000</f>
        <v>0</v>
      </c>
      <c r="KB17" s="50">
        <f>+FCA_Capacity_Credits!KB108/1000</f>
        <v>0</v>
      </c>
      <c r="KC17" s="50">
        <f>+FCA_Capacity_Credits!KC108/1000</f>
        <v>0</v>
      </c>
      <c r="KD17" s="50">
        <f>+FCA_Capacity_Credits!KD108/1000</f>
        <v>0</v>
      </c>
      <c r="KE17" s="50">
        <f>+FCA_Capacity_Credits!KE108/1000</f>
        <v>0</v>
      </c>
      <c r="KF17" s="50">
        <f>+FCA_Capacity_Credits!KF108/1000</f>
        <v>0</v>
      </c>
      <c r="KG17" s="50">
        <f>+FCA_Capacity_Credits!KG108/1000</f>
        <v>0</v>
      </c>
      <c r="KH17" s="50">
        <f>+FCA_Capacity_Credits!KH108/1000</f>
        <v>0</v>
      </c>
      <c r="KI17" s="50">
        <f>+FCA_Capacity_Credits!KI108/1000</f>
        <v>0</v>
      </c>
      <c r="KJ17" s="50">
        <f>+FCA_Capacity_Credits!KJ108/1000</f>
        <v>0</v>
      </c>
      <c r="KK17" s="50">
        <f>+FCA_Capacity_Credits!KK108/1000</f>
        <v>0</v>
      </c>
      <c r="KL17" s="50">
        <f>+FCA_Capacity_Credits!KL108/1000</f>
        <v>0</v>
      </c>
      <c r="KM17" s="50">
        <f>+FCA_Capacity_Credits!KM108/1000</f>
        <v>0</v>
      </c>
      <c r="KN17" s="50">
        <f>+FCA_Capacity_Credits!KN108/1000</f>
        <v>0</v>
      </c>
      <c r="KO17" s="50">
        <f>+FCA_Capacity_Credits!KO108/1000</f>
        <v>0</v>
      </c>
      <c r="KP17" s="50">
        <f>+FCA_Capacity_Credits!KP108/1000</f>
        <v>0</v>
      </c>
      <c r="KQ17" s="50">
        <f>+FCA_Capacity_Credits!KQ108/1000</f>
        <v>0</v>
      </c>
      <c r="KR17" s="50">
        <f>+FCA_Capacity_Credits!KR108/1000</f>
        <v>0</v>
      </c>
      <c r="KS17" s="50">
        <f>+FCA_Capacity_Credits!KS108/1000</f>
        <v>0</v>
      </c>
      <c r="KT17" s="50">
        <f>+FCA_Capacity_Credits!KT108/1000</f>
        <v>0</v>
      </c>
      <c r="KU17" s="50">
        <f>+FCA_Capacity_Credits!KU108/1000</f>
        <v>0</v>
      </c>
      <c r="KV17" s="50">
        <f>+FCA_Capacity_Credits!KV108/1000</f>
        <v>0</v>
      </c>
      <c r="KW17" s="50">
        <f>+FCA_Capacity_Credits!KW108/1000</f>
        <v>0</v>
      </c>
      <c r="KX17" s="50">
        <f>+FCA_Capacity_Credits!KX108/1000</f>
        <v>0</v>
      </c>
      <c r="KY17" s="50">
        <f>+FCA_Capacity_Credits!KY108/1000</f>
        <v>0</v>
      </c>
      <c r="KZ17" s="50">
        <f>+FCA_Capacity_Credits!KZ108/1000</f>
        <v>0</v>
      </c>
      <c r="LA17" s="50">
        <f>+FCA_Capacity_Credits!LA108/1000</f>
        <v>0</v>
      </c>
      <c r="LB17" s="50">
        <f>+FCA_Capacity_Credits!LB108/1000</f>
        <v>0</v>
      </c>
      <c r="LC17" s="50">
        <f>+FCA_Capacity_Credits!LC108/1000</f>
        <v>0</v>
      </c>
      <c r="LD17" s="50">
        <f>+FCA_Capacity_Credits!LD108/1000</f>
        <v>0</v>
      </c>
      <c r="LE17" s="50">
        <f>+FCA_Capacity_Credits!LE108/1000</f>
        <v>0</v>
      </c>
      <c r="LF17" s="50">
        <f>+FCA_Capacity_Credits!LF108/1000</f>
        <v>0</v>
      </c>
      <c r="LG17" s="50">
        <f>+FCA_Capacity_Credits!LG108/1000</f>
        <v>0</v>
      </c>
      <c r="LH17" s="50">
        <f>+FCA_Capacity_Credits!LH108/1000</f>
        <v>0</v>
      </c>
      <c r="LI17" s="50">
        <f>+FCA_Capacity_Credits!LI108/1000</f>
        <v>0</v>
      </c>
      <c r="LJ17" s="50">
        <f>+FCA_Capacity_Credits!LJ108/1000</f>
        <v>0</v>
      </c>
      <c r="LK17" s="50">
        <f>+FCA_Capacity_Credits!LK108/1000</f>
        <v>0</v>
      </c>
      <c r="LL17" s="50">
        <f>+FCA_Capacity_Credits!LL108/1000</f>
        <v>0</v>
      </c>
      <c r="LM17" s="50">
        <f>+FCA_Capacity_Credits!LM108/1000</f>
        <v>0</v>
      </c>
      <c r="LN17" s="50">
        <f>+FCA_Capacity_Credits!LN108/1000</f>
        <v>0</v>
      </c>
      <c r="LO17" s="50">
        <f>+FCA_Capacity_Credits!LO108/1000</f>
        <v>0</v>
      </c>
      <c r="LP17" s="50">
        <f>+FCA_Capacity_Credits!LP108/1000</f>
        <v>0</v>
      </c>
      <c r="LQ17" s="50">
        <f>+FCA_Capacity_Credits!LQ108/1000</f>
        <v>0</v>
      </c>
      <c r="LR17" s="50">
        <f>+FCA_Capacity_Credits!LR108/1000</f>
        <v>0</v>
      </c>
      <c r="LS17" s="50">
        <f>+FCA_Capacity_Credits!LS108/1000</f>
        <v>0</v>
      </c>
      <c r="LT17" s="50">
        <f>+FCA_Capacity_Credits!LT108/1000</f>
        <v>0</v>
      </c>
      <c r="LU17" s="50">
        <f>+FCA_Capacity_Credits!LU108/1000</f>
        <v>0</v>
      </c>
      <c r="LV17" s="50">
        <f>+FCA_Capacity_Credits!LV108/1000</f>
        <v>0</v>
      </c>
      <c r="LW17" s="50">
        <f>+FCA_Capacity_Credits!LW108/1000</f>
        <v>0</v>
      </c>
      <c r="LX17" s="50">
        <f>+FCA_Capacity_Credits!LX108/1000</f>
        <v>0</v>
      </c>
      <c r="LY17" s="50">
        <f>+FCA_Capacity_Credits!LY108/1000</f>
        <v>0</v>
      </c>
      <c r="LZ17" s="50">
        <f>+FCA_Capacity_Credits!LZ108/1000</f>
        <v>0</v>
      </c>
      <c r="MA17" s="50">
        <f>+FCA_Capacity_Credits!MA108/1000</f>
        <v>0</v>
      </c>
      <c r="MB17" s="50">
        <f>+FCA_Capacity_Credits!MB108/1000</f>
        <v>0</v>
      </c>
      <c r="MC17" s="50">
        <f>+FCA_Capacity_Credits!MC108/1000</f>
        <v>0</v>
      </c>
      <c r="MD17" s="50">
        <f>+FCA_Capacity_Credits!MD108/1000</f>
        <v>0</v>
      </c>
      <c r="ME17" s="50">
        <f>+FCA_Capacity_Credits!ME108/1000</f>
        <v>0</v>
      </c>
      <c r="MF17" s="50">
        <f>+FCA_Capacity_Credits!MF108/1000</f>
        <v>0</v>
      </c>
      <c r="MG17" s="50">
        <f>+FCA_Capacity_Credits!MG108/1000</f>
        <v>0</v>
      </c>
      <c r="MH17" s="50">
        <f>+FCA_Capacity_Credits!MH108/1000</f>
        <v>0</v>
      </c>
      <c r="MI17" s="50">
        <f>+FCA_Capacity_Credits!MI108/1000</f>
        <v>0</v>
      </c>
      <c r="MJ17" s="50">
        <f>+FCA_Capacity_Credits!MJ108/1000</f>
        <v>0</v>
      </c>
      <c r="MK17" s="50">
        <f>+FCA_Capacity_Credits!MK108/1000</f>
        <v>0</v>
      </c>
      <c r="ML17" s="50">
        <f>+FCA_Capacity_Credits!ML108/1000</f>
        <v>0</v>
      </c>
      <c r="MM17" s="50">
        <f>+FCA_Capacity_Credits!MM108/1000</f>
        <v>0</v>
      </c>
      <c r="MN17" s="50">
        <f>+FCA_Capacity_Credits!MN108/1000</f>
        <v>0</v>
      </c>
      <c r="MO17" s="50">
        <f>+FCA_Capacity_Credits!MO108/1000</f>
        <v>0</v>
      </c>
      <c r="MP17" s="50">
        <f>+FCA_Capacity_Credits!MP108/1000</f>
        <v>0</v>
      </c>
      <c r="MQ17" s="50">
        <f>+FCA_Capacity_Credits!MQ108/1000</f>
        <v>0</v>
      </c>
      <c r="MR17" s="50">
        <f>+FCA_Capacity_Credits!MR108/1000</f>
        <v>0</v>
      </c>
      <c r="MS17" s="50">
        <f>+FCA_Capacity_Credits!MS108/1000</f>
        <v>0</v>
      </c>
      <c r="MT17" s="50">
        <f>+FCA_Capacity_Credits!MT108/1000</f>
        <v>0</v>
      </c>
      <c r="MU17" s="50">
        <f>+FCA_Capacity_Credits!MU108/1000</f>
        <v>0</v>
      </c>
      <c r="MV17" s="50">
        <f>+FCA_Capacity_Credits!MV108/1000</f>
        <v>0</v>
      </c>
      <c r="MW17" s="50">
        <f>+FCA_Capacity_Credits!MW108/1000</f>
        <v>0</v>
      </c>
      <c r="MX17" s="50">
        <f>+FCA_Capacity_Credits!MX108/1000</f>
        <v>0</v>
      </c>
      <c r="MY17" s="50">
        <f>+FCA_Capacity_Credits!MY108/1000</f>
        <v>0</v>
      </c>
      <c r="MZ17" s="50">
        <f>+FCA_Capacity_Credits!MZ108/1000</f>
        <v>0</v>
      </c>
      <c r="NA17" s="49"/>
      <c r="NB17" s="51" t="str">
        <f t="shared" si="141"/>
        <v>4.300 Program</v>
      </c>
      <c r="NC17" s="50">
        <f t="shared" si="144"/>
        <v>0</v>
      </c>
      <c r="ND17" s="50">
        <f t="shared" si="142"/>
        <v>0</v>
      </c>
      <c r="NE17" s="50">
        <f t="shared" si="142"/>
        <v>0</v>
      </c>
      <c r="NF17" s="50">
        <f t="shared" si="142"/>
        <v>0</v>
      </c>
      <c r="NG17" s="50">
        <f t="shared" si="142"/>
        <v>0</v>
      </c>
      <c r="NH17" s="50">
        <f t="shared" si="142"/>
        <v>0</v>
      </c>
      <c r="NI17" s="50">
        <f t="shared" si="142"/>
        <v>0</v>
      </c>
      <c r="NJ17" s="50">
        <f t="shared" si="142"/>
        <v>0</v>
      </c>
      <c r="NK17" s="50">
        <f t="shared" si="142"/>
        <v>0</v>
      </c>
      <c r="NL17" s="50">
        <f t="shared" si="142"/>
        <v>0</v>
      </c>
      <c r="NM17" s="50">
        <f t="shared" si="142"/>
        <v>0</v>
      </c>
      <c r="NN17" s="50">
        <f t="shared" si="142"/>
        <v>0</v>
      </c>
      <c r="NO17" s="50">
        <f t="shared" si="142"/>
        <v>0</v>
      </c>
      <c r="NP17" s="50">
        <f t="shared" si="142"/>
        <v>0</v>
      </c>
      <c r="NQ17" s="50">
        <f t="shared" si="142"/>
        <v>0</v>
      </c>
      <c r="NR17" s="50">
        <f t="shared" si="142"/>
        <v>0</v>
      </c>
      <c r="NS17" s="50">
        <f t="shared" si="142"/>
        <v>0</v>
      </c>
      <c r="NT17" s="50">
        <f t="shared" si="143"/>
        <v>0</v>
      </c>
      <c r="NU17" s="50">
        <f t="shared" si="143"/>
        <v>0</v>
      </c>
      <c r="NV17" s="50">
        <f t="shared" si="143"/>
        <v>0</v>
      </c>
      <c r="NW17" s="50">
        <f t="shared" si="143"/>
        <v>0</v>
      </c>
      <c r="NX17" s="50">
        <f t="shared" si="143"/>
        <v>0</v>
      </c>
      <c r="NY17" s="50">
        <f t="shared" si="143"/>
        <v>0</v>
      </c>
      <c r="NZ17" s="50">
        <f t="shared" si="143"/>
        <v>0</v>
      </c>
      <c r="OA17" s="50">
        <f t="shared" si="143"/>
        <v>0</v>
      </c>
      <c r="OB17" s="50">
        <f t="shared" si="143"/>
        <v>0</v>
      </c>
      <c r="OC17" s="50">
        <f t="shared" si="143"/>
        <v>0</v>
      </c>
      <c r="OD17" s="50">
        <f t="shared" si="143"/>
        <v>0</v>
      </c>
      <c r="OE17" s="50">
        <f t="shared" si="143"/>
        <v>0</v>
      </c>
      <c r="OF17" s="50">
        <f t="shared" si="143"/>
        <v>0</v>
      </c>
    </row>
    <row r="18" spans="4:396" x14ac:dyDescent="0.25">
      <c r="D18" s="17" t="str">
        <f>+FCA_Capacity_Credits!C113</f>
        <v>Stony Brook Station</v>
      </c>
      <c r="E18" s="50">
        <f>+FCA_Capacity_Credits!E115/1000</f>
        <v>0</v>
      </c>
      <c r="F18" s="50">
        <f>+FCA_Capacity_Credits!F115/1000</f>
        <v>0</v>
      </c>
      <c r="G18" s="50">
        <f>+FCA_Capacity_Credits!G115/1000</f>
        <v>0</v>
      </c>
      <c r="H18" s="50">
        <f>+FCA_Capacity_Credits!H115/1000</f>
        <v>0</v>
      </c>
      <c r="I18" s="50">
        <f>+FCA_Capacity_Credits!I115/1000</f>
        <v>0</v>
      </c>
      <c r="J18" s="50">
        <f>+FCA_Capacity_Credits!J115/1000</f>
        <v>0</v>
      </c>
      <c r="K18" s="50">
        <f>+FCA_Capacity_Credits!K115/1000</f>
        <v>0</v>
      </c>
      <c r="L18" s="50">
        <f>+FCA_Capacity_Credits!L115/1000</f>
        <v>0</v>
      </c>
      <c r="M18" s="50">
        <f>+FCA_Capacity_Credits!M115/1000</f>
        <v>0</v>
      </c>
      <c r="N18" s="50">
        <f>+FCA_Capacity_Credits!N115/1000</f>
        <v>0</v>
      </c>
      <c r="O18" s="50">
        <f>+FCA_Capacity_Credits!O115/1000</f>
        <v>0</v>
      </c>
      <c r="P18" s="50">
        <f>+FCA_Capacity_Credits!P115/1000</f>
        <v>0</v>
      </c>
      <c r="Q18" s="50">
        <f>+FCA_Capacity_Credits!Q115/1000</f>
        <v>0</v>
      </c>
      <c r="R18" s="50">
        <f>+FCA_Capacity_Credits!R115/1000</f>
        <v>0</v>
      </c>
      <c r="S18" s="50">
        <f>+FCA_Capacity_Credits!S115/1000</f>
        <v>0</v>
      </c>
      <c r="T18" s="50">
        <f>+FCA_Capacity_Credits!T115/1000</f>
        <v>0</v>
      </c>
      <c r="U18" s="50">
        <f>+FCA_Capacity_Credits!U115/1000</f>
        <v>0</v>
      </c>
      <c r="V18" s="50">
        <f>+FCA_Capacity_Credits!V115/1000</f>
        <v>0</v>
      </c>
      <c r="W18" s="50">
        <f>+FCA_Capacity_Credits!W115/1000</f>
        <v>0</v>
      </c>
      <c r="X18" s="50">
        <f>+FCA_Capacity_Credits!X115/1000</f>
        <v>0</v>
      </c>
      <c r="Y18" s="50">
        <f>+FCA_Capacity_Credits!Y115/1000</f>
        <v>0</v>
      </c>
      <c r="Z18" s="50">
        <f>+FCA_Capacity_Credits!Z115/1000</f>
        <v>0</v>
      </c>
      <c r="AA18" s="50">
        <f>+FCA_Capacity_Credits!AA115/1000</f>
        <v>0</v>
      </c>
      <c r="AB18" s="50">
        <f>+FCA_Capacity_Credits!AB115/1000</f>
        <v>0</v>
      </c>
      <c r="AC18" s="50">
        <f>+FCA_Capacity_Credits!AC115/1000</f>
        <v>0</v>
      </c>
      <c r="AD18" s="50">
        <f>+FCA_Capacity_Credits!AD115/1000</f>
        <v>0</v>
      </c>
      <c r="AE18" s="50">
        <f>+FCA_Capacity_Credits!AE115/1000</f>
        <v>0</v>
      </c>
      <c r="AF18" s="50">
        <f>+FCA_Capacity_Credits!AF115/1000</f>
        <v>0</v>
      </c>
      <c r="AG18" s="50">
        <f>+FCA_Capacity_Credits!AG115/1000</f>
        <v>0</v>
      </c>
      <c r="AH18" s="50">
        <f>+FCA_Capacity_Credits!AH115/1000</f>
        <v>0</v>
      </c>
      <c r="AI18" s="50">
        <f>+FCA_Capacity_Credits!AI115/1000</f>
        <v>0</v>
      </c>
      <c r="AJ18" s="50">
        <f>+FCA_Capacity_Credits!AJ115/1000</f>
        <v>0</v>
      </c>
      <c r="AK18" s="50">
        <f>+FCA_Capacity_Credits!AK115/1000</f>
        <v>0</v>
      </c>
      <c r="AL18" s="50">
        <f>+FCA_Capacity_Credits!AL115/1000</f>
        <v>0</v>
      </c>
      <c r="AM18" s="50">
        <f>+FCA_Capacity_Credits!AM115/1000</f>
        <v>0</v>
      </c>
      <c r="AN18" s="50">
        <f>+FCA_Capacity_Credits!AN115/1000</f>
        <v>0</v>
      </c>
      <c r="AO18" s="50">
        <f>+FCA_Capacity_Credits!AO115/1000</f>
        <v>0</v>
      </c>
      <c r="AP18" s="50">
        <f>+FCA_Capacity_Credits!AP115/1000</f>
        <v>0</v>
      </c>
      <c r="AQ18" s="50">
        <f>+FCA_Capacity_Credits!AQ115/1000</f>
        <v>0</v>
      </c>
      <c r="AR18" s="50">
        <f>+FCA_Capacity_Credits!AR115/1000</f>
        <v>0</v>
      </c>
      <c r="AS18" s="50">
        <f>+FCA_Capacity_Credits!AS115/1000</f>
        <v>0</v>
      </c>
      <c r="AT18" s="50">
        <f>+FCA_Capacity_Credits!AT115/1000</f>
        <v>0</v>
      </c>
      <c r="AU18" s="50">
        <f>+FCA_Capacity_Credits!AU115/1000</f>
        <v>0</v>
      </c>
      <c r="AV18" s="50">
        <f>+FCA_Capacity_Credits!AV115/1000</f>
        <v>0</v>
      </c>
      <c r="AW18" s="50">
        <f>+FCA_Capacity_Credits!AW115/1000</f>
        <v>0</v>
      </c>
      <c r="AX18" s="50">
        <f>+FCA_Capacity_Credits!AX115/1000</f>
        <v>0</v>
      </c>
      <c r="AY18" s="50">
        <f>+FCA_Capacity_Credits!AY115/1000</f>
        <v>0</v>
      </c>
      <c r="AZ18" s="50">
        <f>+FCA_Capacity_Credits!AZ115/1000</f>
        <v>0</v>
      </c>
      <c r="BA18" s="50">
        <f>+FCA_Capacity_Credits!BA115/1000</f>
        <v>0</v>
      </c>
      <c r="BB18" s="50">
        <f>+FCA_Capacity_Credits!BB115/1000</f>
        <v>0</v>
      </c>
      <c r="BC18" s="50">
        <f>+FCA_Capacity_Credits!BC115/1000</f>
        <v>0</v>
      </c>
      <c r="BD18" s="50">
        <f>+FCA_Capacity_Credits!BD115/1000</f>
        <v>0</v>
      </c>
      <c r="BE18" s="50">
        <f>+FCA_Capacity_Credits!BE115/1000</f>
        <v>0</v>
      </c>
      <c r="BF18" s="50">
        <f>+FCA_Capacity_Credits!BF115/1000</f>
        <v>0</v>
      </c>
      <c r="BG18" s="50">
        <f>+FCA_Capacity_Credits!BG115/1000</f>
        <v>0</v>
      </c>
      <c r="BH18" s="50">
        <f>+FCA_Capacity_Credits!BH115/1000</f>
        <v>0</v>
      </c>
      <c r="BI18" s="50">
        <f>+FCA_Capacity_Credits!BI115/1000</f>
        <v>0</v>
      </c>
      <c r="BJ18" s="50">
        <f>+FCA_Capacity_Credits!BJ115/1000</f>
        <v>0</v>
      </c>
      <c r="BK18" s="50">
        <f>+FCA_Capacity_Credits!BK115/1000</f>
        <v>0</v>
      </c>
      <c r="BL18" s="50">
        <f>+FCA_Capacity_Credits!BL115/1000</f>
        <v>0</v>
      </c>
      <c r="BM18" s="50">
        <f>+FCA_Capacity_Credits!BM115/1000</f>
        <v>0</v>
      </c>
      <c r="BN18" s="50">
        <f>+FCA_Capacity_Credits!BN115/1000</f>
        <v>0</v>
      </c>
      <c r="BO18" s="50">
        <f>+FCA_Capacity_Credits!BO115/1000</f>
        <v>0</v>
      </c>
      <c r="BP18" s="50">
        <f>+FCA_Capacity_Credits!BP115/1000</f>
        <v>0</v>
      </c>
      <c r="BQ18" s="50">
        <f>+FCA_Capacity_Credits!BQ115/1000</f>
        <v>0</v>
      </c>
      <c r="BR18" s="50">
        <f>+FCA_Capacity_Credits!BR115/1000</f>
        <v>0</v>
      </c>
      <c r="BS18" s="50">
        <f>+FCA_Capacity_Credits!BS115/1000</f>
        <v>0</v>
      </c>
      <c r="BT18" s="50">
        <f>+FCA_Capacity_Credits!BT115/1000</f>
        <v>0</v>
      </c>
      <c r="BU18" s="50">
        <f>+FCA_Capacity_Credits!BU115/1000</f>
        <v>0</v>
      </c>
      <c r="BV18" s="50">
        <f>+FCA_Capacity_Credits!BV115/1000</f>
        <v>0</v>
      </c>
      <c r="BW18" s="50">
        <f>+FCA_Capacity_Credits!BW115/1000</f>
        <v>0</v>
      </c>
      <c r="BX18" s="50">
        <f>+FCA_Capacity_Credits!BX115/1000</f>
        <v>0</v>
      </c>
      <c r="BY18" s="50">
        <f>+FCA_Capacity_Credits!BY115/1000</f>
        <v>0</v>
      </c>
      <c r="BZ18" s="50">
        <f>+FCA_Capacity_Credits!BZ115/1000</f>
        <v>0</v>
      </c>
      <c r="CA18" s="50">
        <f>+FCA_Capacity_Credits!CA115/1000</f>
        <v>0</v>
      </c>
      <c r="CB18" s="50">
        <f>+FCA_Capacity_Credits!CB115/1000</f>
        <v>0</v>
      </c>
      <c r="CC18" s="50">
        <f>+FCA_Capacity_Credits!CC115/1000</f>
        <v>0</v>
      </c>
      <c r="CD18" s="50">
        <f>+FCA_Capacity_Credits!CD115/1000</f>
        <v>0</v>
      </c>
      <c r="CE18" s="50">
        <f>+FCA_Capacity_Credits!CE115/1000</f>
        <v>0</v>
      </c>
      <c r="CF18" s="50">
        <f>+FCA_Capacity_Credits!CF115/1000</f>
        <v>0</v>
      </c>
      <c r="CG18" s="50">
        <f>+FCA_Capacity_Credits!CG115/1000</f>
        <v>0</v>
      </c>
      <c r="CH18" s="50">
        <f>+FCA_Capacity_Credits!CH115/1000</f>
        <v>0</v>
      </c>
      <c r="CI18" s="50">
        <f>+FCA_Capacity_Credits!CI115/1000</f>
        <v>0</v>
      </c>
      <c r="CJ18" s="50">
        <f>+FCA_Capacity_Credits!CJ115/1000</f>
        <v>0</v>
      </c>
      <c r="CK18" s="50">
        <f>+FCA_Capacity_Credits!CK115/1000</f>
        <v>0</v>
      </c>
      <c r="CL18" s="50">
        <f>+FCA_Capacity_Credits!CL115/1000</f>
        <v>0</v>
      </c>
      <c r="CM18" s="50">
        <f>+FCA_Capacity_Credits!CM115/1000</f>
        <v>0</v>
      </c>
      <c r="CN18" s="50">
        <f>+FCA_Capacity_Credits!CN115/1000</f>
        <v>0</v>
      </c>
      <c r="CO18" s="50">
        <f>+FCA_Capacity_Credits!CO115/1000</f>
        <v>0</v>
      </c>
      <c r="CP18" s="50">
        <f>+FCA_Capacity_Credits!CP115/1000</f>
        <v>0</v>
      </c>
      <c r="CQ18" s="50">
        <f>+FCA_Capacity_Credits!CQ115/1000</f>
        <v>0</v>
      </c>
      <c r="CR18" s="50">
        <f>+FCA_Capacity_Credits!CR115/1000</f>
        <v>0</v>
      </c>
      <c r="CS18" s="50">
        <f>+FCA_Capacity_Credits!CS115/1000</f>
        <v>0</v>
      </c>
      <c r="CT18" s="50">
        <f>+FCA_Capacity_Credits!CT115/1000</f>
        <v>0</v>
      </c>
      <c r="CU18" s="50">
        <f>+FCA_Capacity_Credits!CU115/1000</f>
        <v>0</v>
      </c>
      <c r="CV18" s="50">
        <f>+FCA_Capacity_Credits!CV115/1000</f>
        <v>0</v>
      </c>
      <c r="CW18" s="50">
        <f>+FCA_Capacity_Credits!CW115/1000</f>
        <v>0</v>
      </c>
      <c r="CX18" s="50">
        <f>+FCA_Capacity_Credits!CX115/1000</f>
        <v>0</v>
      </c>
      <c r="CY18" s="50">
        <f>+FCA_Capacity_Credits!CY115/1000</f>
        <v>0</v>
      </c>
      <c r="CZ18" s="50">
        <f>+FCA_Capacity_Credits!CZ115/1000</f>
        <v>0</v>
      </c>
      <c r="DA18" s="50">
        <f>+FCA_Capacity_Credits!DA115/1000</f>
        <v>0</v>
      </c>
      <c r="DB18" s="50">
        <f>+FCA_Capacity_Credits!DB115/1000</f>
        <v>0</v>
      </c>
      <c r="DC18" s="50">
        <f>+FCA_Capacity_Credits!DC115/1000</f>
        <v>0</v>
      </c>
      <c r="DD18" s="50">
        <f>+FCA_Capacity_Credits!DD115/1000</f>
        <v>0</v>
      </c>
      <c r="DE18" s="50">
        <f>+FCA_Capacity_Credits!DE115/1000</f>
        <v>0</v>
      </c>
      <c r="DF18" s="50">
        <f>+FCA_Capacity_Credits!DF115/1000</f>
        <v>0</v>
      </c>
      <c r="DG18" s="50">
        <f>+FCA_Capacity_Credits!DG115/1000</f>
        <v>0</v>
      </c>
      <c r="DH18" s="50">
        <f>+FCA_Capacity_Credits!DH115/1000</f>
        <v>0</v>
      </c>
      <c r="DI18" s="50">
        <f>+FCA_Capacity_Credits!DI115/1000</f>
        <v>0</v>
      </c>
      <c r="DJ18" s="50">
        <f>+FCA_Capacity_Credits!DJ115/1000</f>
        <v>0</v>
      </c>
      <c r="DK18" s="50">
        <f>+FCA_Capacity_Credits!DK115/1000</f>
        <v>0</v>
      </c>
      <c r="DL18" s="50">
        <f>+FCA_Capacity_Credits!DL115/1000</f>
        <v>0</v>
      </c>
      <c r="DM18" s="50">
        <f>+FCA_Capacity_Credits!DM115/1000</f>
        <v>0</v>
      </c>
      <c r="DN18" s="50">
        <f>+FCA_Capacity_Credits!DN115/1000</f>
        <v>0</v>
      </c>
      <c r="DO18" s="50">
        <f>+FCA_Capacity_Credits!DO115/1000</f>
        <v>0</v>
      </c>
      <c r="DP18" s="50">
        <f>+FCA_Capacity_Credits!DP115/1000</f>
        <v>0</v>
      </c>
      <c r="DQ18" s="50">
        <f>+FCA_Capacity_Credits!DQ115/1000</f>
        <v>0</v>
      </c>
      <c r="DR18" s="50">
        <f>+FCA_Capacity_Credits!DR115/1000</f>
        <v>0</v>
      </c>
      <c r="DS18" s="50">
        <f>+FCA_Capacity_Credits!DS115/1000</f>
        <v>0</v>
      </c>
      <c r="DT18" s="50">
        <f>+FCA_Capacity_Credits!DT115/1000</f>
        <v>0</v>
      </c>
      <c r="DU18" s="50">
        <f>+FCA_Capacity_Credits!DU115/1000</f>
        <v>0</v>
      </c>
      <c r="DV18" s="50">
        <f>+FCA_Capacity_Credits!DV115/1000</f>
        <v>0</v>
      </c>
      <c r="DW18" s="50">
        <f>+FCA_Capacity_Credits!DW115/1000</f>
        <v>0</v>
      </c>
      <c r="DX18" s="50">
        <f>+FCA_Capacity_Credits!DX115/1000</f>
        <v>0</v>
      </c>
      <c r="DY18" s="50">
        <f>+FCA_Capacity_Credits!DY115/1000</f>
        <v>0</v>
      </c>
      <c r="DZ18" s="50">
        <f>+FCA_Capacity_Credits!DZ115/1000</f>
        <v>0</v>
      </c>
      <c r="EA18" s="50">
        <f>+FCA_Capacity_Credits!EA115/1000</f>
        <v>0</v>
      </c>
      <c r="EB18" s="50">
        <f>+FCA_Capacity_Credits!EB115/1000</f>
        <v>0</v>
      </c>
      <c r="EC18" s="50">
        <f>+FCA_Capacity_Credits!EC115/1000</f>
        <v>0</v>
      </c>
      <c r="ED18" s="50">
        <f>+FCA_Capacity_Credits!ED115/1000</f>
        <v>0</v>
      </c>
      <c r="EE18" s="50">
        <f>+FCA_Capacity_Credits!EE115/1000</f>
        <v>0</v>
      </c>
      <c r="EF18" s="50">
        <f>+FCA_Capacity_Credits!EF115/1000</f>
        <v>0</v>
      </c>
      <c r="EG18" s="50">
        <f>+FCA_Capacity_Credits!EG115/1000</f>
        <v>0</v>
      </c>
      <c r="EH18" s="50">
        <f>+FCA_Capacity_Credits!EH115/1000</f>
        <v>0</v>
      </c>
      <c r="EI18" s="50">
        <f>+FCA_Capacity_Credits!EI115/1000</f>
        <v>0</v>
      </c>
      <c r="EJ18" s="50">
        <f>+FCA_Capacity_Credits!EJ115/1000</f>
        <v>0</v>
      </c>
      <c r="EK18" s="50">
        <f>+FCA_Capacity_Credits!EK115/1000</f>
        <v>0</v>
      </c>
      <c r="EL18" s="50">
        <f>+FCA_Capacity_Credits!EL115/1000</f>
        <v>0</v>
      </c>
      <c r="EM18" s="50">
        <f>+FCA_Capacity_Credits!EM115/1000</f>
        <v>0</v>
      </c>
      <c r="EN18" s="50">
        <f>+FCA_Capacity_Credits!EN115/1000</f>
        <v>0</v>
      </c>
      <c r="EO18" s="50">
        <f>+FCA_Capacity_Credits!EO115/1000</f>
        <v>0</v>
      </c>
      <c r="EP18" s="50">
        <f>+FCA_Capacity_Credits!EP115/1000</f>
        <v>0</v>
      </c>
      <c r="EQ18" s="50">
        <f>+FCA_Capacity_Credits!EQ115/1000</f>
        <v>0</v>
      </c>
      <c r="ER18" s="50">
        <f>+FCA_Capacity_Credits!ER115/1000</f>
        <v>0</v>
      </c>
      <c r="ES18" s="50">
        <f>+FCA_Capacity_Credits!ES115/1000</f>
        <v>0</v>
      </c>
      <c r="ET18" s="50">
        <f>+FCA_Capacity_Credits!ET115/1000</f>
        <v>0</v>
      </c>
      <c r="EU18" s="50">
        <f>+FCA_Capacity_Credits!EU115/1000</f>
        <v>0</v>
      </c>
      <c r="EV18" s="50">
        <f>+FCA_Capacity_Credits!EV115/1000</f>
        <v>0</v>
      </c>
      <c r="EW18" s="50">
        <f>+FCA_Capacity_Credits!EW115/1000</f>
        <v>0</v>
      </c>
      <c r="EX18" s="50">
        <f>+FCA_Capacity_Credits!EX115/1000</f>
        <v>0</v>
      </c>
      <c r="EY18" s="50">
        <f>+FCA_Capacity_Credits!EY115/1000</f>
        <v>0</v>
      </c>
      <c r="EZ18" s="50">
        <f>+FCA_Capacity_Credits!EZ115/1000</f>
        <v>0</v>
      </c>
      <c r="FA18" s="50">
        <f>+FCA_Capacity_Credits!FA115/1000</f>
        <v>0</v>
      </c>
      <c r="FB18" s="50">
        <f>+FCA_Capacity_Credits!FB115/1000</f>
        <v>0</v>
      </c>
      <c r="FC18" s="50">
        <f>+FCA_Capacity_Credits!FC115/1000</f>
        <v>0</v>
      </c>
      <c r="FD18" s="50">
        <f>+FCA_Capacity_Credits!FD115/1000</f>
        <v>0</v>
      </c>
      <c r="FE18" s="50">
        <f>+FCA_Capacity_Credits!FE115/1000</f>
        <v>0</v>
      </c>
      <c r="FF18" s="50">
        <f>+FCA_Capacity_Credits!FF115/1000</f>
        <v>0</v>
      </c>
      <c r="FG18" s="50">
        <f>+FCA_Capacity_Credits!FG115/1000</f>
        <v>0</v>
      </c>
      <c r="FH18" s="50">
        <f>+FCA_Capacity_Credits!FH115/1000</f>
        <v>0</v>
      </c>
      <c r="FI18" s="50">
        <f>+FCA_Capacity_Credits!FI115/1000</f>
        <v>0</v>
      </c>
      <c r="FJ18" s="50">
        <f>+FCA_Capacity_Credits!FJ115/1000</f>
        <v>0</v>
      </c>
      <c r="FK18" s="50">
        <f>+FCA_Capacity_Credits!FK115/1000</f>
        <v>0</v>
      </c>
      <c r="FL18" s="50">
        <f>+FCA_Capacity_Credits!FL115/1000</f>
        <v>0</v>
      </c>
      <c r="FM18" s="50">
        <f>+FCA_Capacity_Credits!FM115/1000</f>
        <v>0</v>
      </c>
      <c r="FN18" s="50">
        <f>+FCA_Capacity_Credits!FN115/1000</f>
        <v>0</v>
      </c>
      <c r="FO18" s="50">
        <f>+FCA_Capacity_Credits!FO115/1000</f>
        <v>0</v>
      </c>
      <c r="FP18" s="50">
        <f>+FCA_Capacity_Credits!FP115/1000</f>
        <v>0</v>
      </c>
      <c r="FQ18" s="50">
        <f>+FCA_Capacity_Credits!FQ115/1000</f>
        <v>0</v>
      </c>
      <c r="FR18" s="50">
        <f>+FCA_Capacity_Credits!FR115/1000</f>
        <v>0</v>
      </c>
      <c r="FS18" s="50">
        <f>+FCA_Capacity_Credits!FS115/1000</f>
        <v>0</v>
      </c>
      <c r="FT18" s="50">
        <f>+FCA_Capacity_Credits!FT115/1000</f>
        <v>0</v>
      </c>
      <c r="FU18" s="50">
        <f>+FCA_Capacity_Credits!FU115/1000</f>
        <v>0</v>
      </c>
      <c r="FV18" s="50">
        <f>+FCA_Capacity_Credits!FV115/1000</f>
        <v>0</v>
      </c>
      <c r="FW18" s="50">
        <f>+FCA_Capacity_Credits!FW115/1000</f>
        <v>0</v>
      </c>
      <c r="FX18" s="50">
        <f>+FCA_Capacity_Credits!FX115/1000</f>
        <v>0</v>
      </c>
      <c r="FY18" s="50">
        <f>+FCA_Capacity_Credits!FY115/1000</f>
        <v>0</v>
      </c>
      <c r="FZ18" s="50">
        <f>+FCA_Capacity_Credits!FZ115/1000</f>
        <v>0</v>
      </c>
      <c r="GA18" s="50">
        <f>+FCA_Capacity_Credits!GA115/1000</f>
        <v>0</v>
      </c>
      <c r="GB18" s="50">
        <f>+FCA_Capacity_Credits!GB115/1000</f>
        <v>0</v>
      </c>
      <c r="GC18" s="50">
        <f>+FCA_Capacity_Credits!GC115/1000</f>
        <v>0</v>
      </c>
      <c r="GD18" s="50">
        <f>+FCA_Capacity_Credits!GD115/1000</f>
        <v>0</v>
      </c>
      <c r="GE18" s="50">
        <f>+FCA_Capacity_Credits!GE115/1000</f>
        <v>0</v>
      </c>
      <c r="GF18" s="50">
        <f>+FCA_Capacity_Credits!GF115/1000</f>
        <v>0</v>
      </c>
      <c r="GG18" s="50">
        <f>+FCA_Capacity_Credits!GG115/1000</f>
        <v>0</v>
      </c>
      <c r="GH18" s="50">
        <f>+FCA_Capacity_Credits!GH115/1000</f>
        <v>0</v>
      </c>
      <c r="GI18" s="50">
        <f>+FCA_Capacity_Credits!GI115/1000</f>
        <v>0</v>
      </c>
      <c r="GJ18" s="50">
        <f>+FCA_Capacity_Credits!GJ115/1000</f>
        <v>0</v>
      </c>
      <c r="GK18" s="50">
        <f>+FCA_Capacity_Credits!GK115/1000</f>
        <v>0</v>
      </c>
      <c r="GL18" s="50">
        <f>+FCA_Capacity_Credits!GL115/1000</f>
        <v>0</v>
      </c>
      <c r="GM18" s="50">
        <f>+FCA_Capacity_Credits!GM115/1000</f>
        <v>0</v>
      </c>
      <c r="GN18" s="50">
        <f>+FCA_Capacity_Credits!GN115/1000</f>
        <v>0</v>
      </c>
      <c r="GO18" s="50">
        <f>+FCA_Capacity_Credits!GO115/1000</f>
        <v>0</v>
      </c>
      <c r="GP18" s="50">
        <f>+FCA_Capacity_Credits!GP115/1000</f>
        <v>0</v>
      </c>
      <c r="GQ18" s="50">
        <f>+FCA_Capacity_Credits!GQ115/1000</f>
        <v>0</v>
      </c>
      <c r="GR18" s="50">
        <f>+FCA_Capacity_Credits!GR115/1000</f>
        <v>0</v>
      </c>
      <c r="GS18" s="50">
        <f>+FCA_Capacity_Credits!GS115/1000</f>
        <v>0</v>
      </c>
      <c r="GT18" s="50">
        <f>+FCA_Capacity_Credits!GT115/1000</f>
        <v>0</v>
      </c>
      <c r="GU18" s="50">
        <f>+FCA_Capacity_Credits!GU115/1000</f>
        <v>0</v>
      </c>
      <c r="GV18" s="50">
        <f>+FCA_Capacity_Credits!GV115/1000</f>
        <v>0</v>
      </c>
      <c r="GW18" s="50">
        <f>+FCA_Capacity_Credits!GW115/1000</f>
        <v>0</v>
      </c>
      <c r="GX18" s="50">
        <f>+FCA_Capacity_Credits!GX115/1000</f>
        <v>0</v>
      </c>
      <c r="GY18" s="50">
        <f>+FCA_Capacity_Credits!GY115/1000</f>
        <v>0</v>
      </c>
      <c r="GZ18" s="50">
        <f>+FCA_Capacity_Credits!GZ115/1000</f>
        <v>0</v>
      </c>
      <c r="HA18" s="50">
        <f>+FCA_Capacity_Credits!HA115/1000</f>
        <v>0</v>
      </c>
      <c r="HB18" s="50">
        <f>+FCA_Capacity_Credits!HB115/1000</f>
        <v>0</v>
      </c>
      <c r="HC18" s="50">
        <f>+FCA_Capacity_Credits!HC115/1000</f>
        <v>0</v>
      </c>
      <c r="HD18" s="50">
        <f>+FCA_Capacity_Credits!HD115/1000</f>
        <v>0</v>
      </c>
      <c r="HE18" s="50">
        <f>+FCA_Capacity_Credits!HE115/1000</f>
        <v>0</v>
      </c>
      <c r="HF18" s="50">
        <f>+FCA_Capacity_Credits!HF115/1000</f>
        <v>0</v>
      </c>
      <c r="HG18" s="50">
        <f>+FCA_Capacity_Credits!HG115/1000</f>
        <v>0</v>
      </c>
      <c r="HH18" s="50">
        <f>+FCA_Capacity_Credits!HH115/1000</f>
        <v>0</v>
      </c>
      <c r="HI18" s="50">
        <f>+FCA_Capacity_Credits!HI115/1000</f>
        <v>0</v>
      </c>
      <c r="HJ18" s="50">
        <f>+FCA_Capacity_Credits!HJ115/1000</f>
        <v>0</v>
      </c>
      <c r="HK18" s="50">
        <f>+FCA_Capacity_Credits!HK115/1000</f>
        <v>0</v>
      </c>
      <c r="HL18" s="50">
        <f>+FCA_Capacity_Credits!HL115/1000</f>
        <v>0</v>
      </c>
      <c r="HM18" s="50">
        <f>+FCA_Capacity_Credits!HM115/1000</f>
        <v>0</v>
      </c>
      <c r="HN18" s="50">
        <f>+FCA_Capacity_Credits!HN115/1000</f>
        <v>0</v>
      </c>
      <c r="HO18" s="50">
        <f>+FCA_Capacity_Credits!HO115/1000</f>
        <v>0</v>
      </c>
      <c r="HP18" s="50">
        <f>+FCA_Capacity_Credits!HP115/1000</f>
        <v>0</v>
      </c>
      <c r="HQ18" s="50">
        <f>+FCA_Capacity_Credits!HQ115/1000</f>
        <v>0</v>
      </c>
      <c r="HR18" s="50">
        <f>+FCA_Capacity_Credits!HR115/1000</f>
        <v>0</v>
      </c>
      <c r="HS18" s="50">
        <f>+FCA_Capacity_Credits!HS115/1000</f>
        <v>0</v>
      </c>
      <c r="HT18" s="50">
        <f>+FCA_Capacity_Credits!HT115/1000</f>
        <v>0</v>
      </c>
      <c r="HU18" s="50">
        <f>+FCA_Capacity_Credits!HU115/1000</f>
        <v>0</v>
      </c>
      <c r="HV18" s="50">
        <f>+FCA_Capacity_Credits!HV115/1000</f>
        <v>0</v>
      </c>
      <c r="HW18" s="50">
        <f>+FCA_Capacity_Credits!HW115/1000</f>
        <v>0</v>
      </c>
      <c r="HX18" s="50">
        <f>+FCA_Capacity_Credits!HX115/1000</f>
        <v>0</v>
      </c>
      <c r="HY18" s="50">
        <f>+FCA_Capacity_Credits!HY115/1000</f>
        <v>0</v>
      </c>
      <c r="HZ18" s="50">
        <f>+FCA_Capacity_Credits!HZ115/1000</f>
        <v>0</v>
      </c>
      <c r="IA18" s="50">
        <f>+FCA_Capacity_Credits!IA115/1000</f>
        <v>0</v>
      </c>
      <c r="IB18" s="50">
        <f>+FCA_Capacity_Credits!IB115/1000</f>
        <v>0</v>
      </c>
      <c r="IC18" s="50">
        <f>+FCA_Capacity_Credits!IC115/1000</f>
        <v>0</v>
      </c>
      <c r="ID18" s="50">
        <f>+FCA_Capacity_Credits!ID115/1000</f>
        <v>0</v>
      </c>
      <c r="IE18" s="50">
        <f>+FCA_Capacity_Credits!IE115/1000</f>
        <v>0</v>
      </c>
      <c r="IF18" s="50">
        <f>+FCA_Capacity_Credits!IF115/1000</f>
        <v>0</v>
      </c>
      <c r="IG18" s="50">
        <f>+FCA_Capacity_Credits!IG115/1000</f>
        <v>0</v>
      </c>
      <c r="IH18" s="50">
        <f>+FCA_Capacity_Credits!IH115/1000</f>
        <v>0</v>
      </c>
      <c r="II18" s="50">
        <f>+FCA_Capacity_Credits!II115/1000</f>
        <v>0</v>
      </c>
      <c r="IJ18" s="50">
        <f>+FCA_Capacity_Credits!IJ115/1000</f>
        <v>0</v>
      </c>
      <c r="IK18" s="50">
        <f>+FCA_Capacity_Credits!IK115/1000</f>
        <v>0</v>
      </c>
      <c r="IL18" s="50">
        <f>+FCA_Capacity_Credits!IL115/1000</f>
        <v>0</v>
      </c>
      <c r="IM18" s="50">
        <f>+FCA_Capacity_Credits!IM115/1000</f>
        <v>0</v>
      </c>
      <c r="IN18" s="50">
        <f>+FCA_Capacity_Credits!IN115/1000</f>
        <v>0</v>
      </c>
      <c r="IO18" s="50">
        <f>+FCA_Capacity_Credits!IO115/1000</f>
        <v>0</v>
      </c>
      <c r="IP18" s="50">
        <f>+FCA_Capacity_Credits!IP115/1000</f>
        <v>0</v>
      </c>
      <c r="IQ18" s="50">
        <f>+FCA_Capacity_Credits!IQ115/1000</f>
        <v>0</v>
      </c>
      <c r="IR18" s="50">
        <f>+FCA_Capacity_Credits!IR115/1000</f>
        <v>0</v>
      </c>
      <c r="IS18" s="50">
        <f>+FCA_Capacity_Credits!IS115/1000</f>
        <v>0</v>
      </c>
      <c r="IT18" s="50">
        <f>+FCA_Capacity_Credits!IT115/1000</f>
        <v>0</v>
      </c>
      <c r="IU18" s="50">
        <f>+FCA_Capacity_Credits!IU115/1000</f>
        <v>0</v>
      </c>
      <c r="IV18" s="50">
        <f>+FCA_Capacity_Credits!IV115/1000</f>
        <v>0</v>
      </c>
      <c r="IW18" s="50">
        <f>+FCA_Capacity_Credits!IW115/1000</f>
        <v>0</v>
      </c>
      <c r="IX18" s="50">
        <f>+FCA_Capacity_Credits!IX115/1000</f>
        <v>0</v>
      </c>
      <c r="IY18" s="50">
        <f>+FCA_Capacity_Credits!IY115/1000</f>
        <v>0</v>
      </c>
      <c r="IZ18" s="50">
        <f>+FCA_Capacity_Credits!IZ115/1000</f>
        <v>0</v>
      </c>
      <c r="JA18" s="50">
        <f>+FCA_Capacity_Credits!JA115/1000</f>
        <v>0</v>
      </c>
      <c r="JB18" s="50">
        <f>+FCA_Capacity_Credits!JB115/1000</f>
        <v>0</v>
      </c>
      <c r="JC18" s="50">
        <f>+FCA_Capacity_Credits!JC115/1000</f>
        <v>0</v>
      </c>
      <c r="JD18" s="50">
        <f>+FCA_Capacity_Credits!JD115/1000</f>
        <v>0</v>
      </c>
      <c r="JE18" s="50">
        <f>+FCA_Capacity_Credits!JE115/1000</f>
        <v>0</v>
      </c>
      <c r="JF18" s="50">
        <f>+FCA_Capacity_Credits!JF115/1000</f>
        <v>0</v>
      </c>
      <c r="JG18" s="50">
        <f>+FCA_Capacity_Credits!JG115/1000</f>
        <v>0</v>
      </c>
      <c r="JH18" s="50">
        <f>+FCA_Capacity_Credits!JH115/1000</f>
        <v>0</v>
      </c>
      <c r="JI18" s="50">
        <f>+FCA_Capacity_Credits!JI115/1000</f>
        <v>0</v>
      </c>
      <c r="JJ18" s="50">
        <f>+FCA_Capacity_Credits!JJ115/1000</f>
        <v>0</v>
      </c>
      <c r="JK18" s="50">
        <f>+FCA_Capacity_Credits!JK115/1000</f>
        <v>0</v>
      </c>
      <c r="JL18" s="50">
        <f>+FCA_Capacity_Credits!JL115/1000</f>
        <v>0</v>
      </c>
      <c r="JM18" s="50">
        <f>+FCA_Capacity_Credits!JM115/1000</f>
        <v>0</v>
      </c>
      <c r="JN18" s="50">
        <f>+FCA_Capacity_Credits!JN115/1000</f>
        <v>0</v>
      </c>
      <c r="JO18" s="50">
        <f>+FCA_Capacity_Credits!JO115/1000</f>
        <v>0</v>
      </c>
      <c r="JP18" s="50">
        <f>+FCA_Capacity_Credits!JP115/1000</f>
        <v>0</v>
      </c>
      <c r="JQ18" s="50">
        <f>+FCA_Capacity_Credits!JQ115/1000</f>
        <v>0</v>
      </c>
      <c r="JR18" s="50">
        <f>+FCA_Capacity_Credits!JR115/1000</f>
        <v>0</v>
      </c>
      <c r="JS18" s="50">
        <f>+FCA_Capacity_Credits!JS115/1000</f>
        <v>0</v>
      </c>
      <c r="JT18" s="50">
        <f>+FCA_Capacity_Credits!JT115/1000</f>
        <v>0</v>
      </c>
      <c r="JU18" s="50">
        <f>+FCA_Capacity_Credits!JU115/1000</f>
        <v>0</v>
      </c>
      <c r="JV18" s="50">
        <f>+FCA_Capacity_Credits!JV115/1000</f>
        <v>0</v>
      </c>
      <c r="JW18" s="50">
        <f>+FCA_Capacity_Credits!JW115/1000</f>
        <v>0</v>
      </c>
      <c r="JX18" s="50">
        <f>+FCA_Capacity_Credits!JX115/1000</f>
        <v>0</v>
      </c>
      <c r="JY18" s="50">
        <f>+FCA_Capacity_Credits!JY115/1000</f>
        <v>0</v>
      </c>
      <c r="JZ18" s="50">
        <f>+FCA_Capacity_Credits!JZ115/1000</f>
        <v>0</v>
      </c>
      <c r="KA18" s="50">
        <f>+FCA_Capacity_Credits!KA115/1000</f>
        <v>0</v>
      </c>
      <c r="KB18" s="50">
        <f>+FCA_Capacity_Credits!KB115/1000</f>
        <v>0</v>
      </c>
      <c r="KC18" s="50">
        <f>+FCA_Capacity_Credits!KC115/1000</f>
        <v>0</v>
      </c>
      <c r="KD18" s="50">
        <f>+FCA_Capacity_Credits!KD115/1000</f>
        <v>0</v>
      </c>
      <c r="KE18" s="50">
        <f>+FCA_Capacity_Credits!KE115/1000</f>
        <v>0</v>
      </c>
      <c r="KF18" s="50">
        <f>+FCA_Capacity_Credits!KF115/1000</f>
        <v>0</v>
      </c>
      <c r="KG18" s="50">
        <f>+FCA_Capacity_Credits!KG115/1000</f>
        <v>0</v>
      </c>
      <c r="KH18" s="50">
        <f>+FCA_Capacity_Credits!KH115/1000</f>
        <v>0</v>
      </c>
      <c r="KI18" s="50">
        <f>+FCA_Capacity_Credits!KI115/1000</f>
        <v>0</v>
      </c>
      <c r="KJ18" s="50">
        <f>+FCA_Capacity_Credits!KJ115/1000</f>
        <v>0</v>
      </c>
      <c r="KK18" s="50">
        <f>+FCA_Capacity_Credits!KK115/1000</f>
        <v>0</v>
      </c>
      <c r="KL18" s="50">
        <f>+FCA_Capacity_Credits!KL115/1000</f>
        <v>0</v>
      </c>
      <c r="KM18" s="50">
        <f>+FCA_Capacity_Credits!KM115/1000</f>
        <v>0</v>
      </c>
      <c r="KN18" s="50">
        <f>+FCA_Capacity_Credits!KN115/1000</f>
        <v>0</v>
      </c>
      <c r="KO18" s="50">
        <f>+FCA_Capacity_Credits!KO115/1000</f>
        <v>0</v>
      </c>
      <c r="KP18" s="50">
        <f>+FCA_Capacity_Credits!KP115/1000</f>
        <v>0</v>
      </c>
      <c r="KQ18" s="50">
        <f>+FCA_Capacity_Credits!KQ115/1000</f>
        <v>0</v>
      </c>
      <c r="KR18" s="50">
        <f>+FCA_Capacity_Credits!KR115/1000</f>
        <v>0</v>
      </c>
      <c r="KS18" s="50">
        <f>+FCA_Capacity_Credits!KS115/1000</f>
        <v>0</v>
      </c>
      <c r="KT18" s="50">
        <f>+FCA_Capacity_Credits!KT115/1000</f>
        <v>0</v>
      </c>
      <c r="KU18" s="50">
        <f>+FCA_Capacity_Credits!KU115/1000</f>
        <v>0</v>
      </c>
      <c r="KV18" s="50">
        <f>+FCA_Capacity_Credits!KV115/1000</f>
        <v>0</v>
      </c>
      <c r="KW18" s="50">
        <f>+FCA_Capacity_Credits!KW115/1000</f>
        <v>0</v>
      </c>
      <c r="KX18" s="50">
        <f>+FCA_Capacity_Credits!KX115/1000</f>
        <v>0</v>
      </c>
      <c r="KY18" s="50">
        <f>+FCA_Capacity_Credits!KY115/1000</f>
        <v>0</v>
      </c>
      <c r="KZ18" s="50">
        <f>+FCA_Capacity_Credits!KZ115/1000</f>
        <v>0</v>
      </c>
      <c r="LA18" s="50">
        <f>+FCA_Capacity_Credits!LA115/1000</f>
        <v>0</v>
      </c>
      <c r="LB18" s="50">
        <f>+FCA_Capacity_Credits!LB115/1000</f>
        <v>0</v>
      </c>
      <c r="LC18" s="50">
        <f>+FCA_Capacity_Credits!LC115/1000</f>
        <v>0</v>
      </c>
      <c r="LD18" s="50">
        <f>+FCA_Capacity_Credits!LD115/1000</f>
        <v>0</v>
      </c>
      <c r="LE18" s="50">
        <f>+FCA_Capacity_Credits!LE115/1000</f>
        <v>0</v>
      </c>
      <c r="LF18" s="50">
        <f>+FCA_Capacity_Credits!LF115/1000</f>
        <v>0</v>
      </c>
      <c r="LG18" s="50">
        <f>+FCA_Capacity_Credits!LG115/1000</f>
        <v>0</v>
      </c>
      <c r="LH18" s="50">
        <f>+FCA_Capacity_Credits!LH115/1000</f>
        <v>0</v>
      </c>
      <c r="LI18" s="50">
        <f>+FCA_Capacity_Credits!LI115/1000</f>
        <v>0</v>
      </c>
      <c r="LJ18" s="50">
        <f>+FCA_Capacity_Credits!LJ115/1000</f>
        <v>0</v>
      </c>
      <c r="LK18" s="50">
        <f>+FCA_Capacity_Credits!LK115/1000</f>
        <v>0</v>
      </c>
      <c r="LL18" s="50">
        <f>+FCA_Capacity_Credits!LL115/1000</f>
        <v>0</v>
      </c>
      <c r="LM18" s="50">
        <f>+FCA_Capacity_Credits!LM115/1000</f>
        <v>0</v>
      </c>
      <c r="LN18" s="50">
        <f>+FCA_Capacity_Credits!LN115/1000</f>
        <v>0</v>
      </c>
      <c r="LO18" s="50">
        <f>+FCA_Capacity_Credits!LO115/1000</f>
        <v>0</v>
      </c>
      <c r="LP18" s="50">
        <f>+FCA_Capacity_Credits!LP115/1000</f>
        <v>0</v>
      </c>
      <c r="LQ18" s="50">
        <f>+FCA_Capacity_Credits!LQ115/1000</f>
        <v>0</v>
      </c>
      <c r="LR18" s="50">
        <f>+FCA_Capacity_Credits!LR115/1000</f>
        <v>0</v>
      </c>
      <c r="LS18" s="50">
        <f>+FCA_Capacity_Credits!LS115/1000</f>
        <v>0</v>
      </c>
      <c r="LT18" s="50">
        <f>+FCA_Capacity_Credits!LT115/1000</f>
        <v>0</v>
      </c>
      <c r="LU18" s="50">
        <f>+FCA_Capacity_Credits!LU115/1000</f>
        <v>0</v>
      </c>
      <c r="LV18" s="50">
        <f>+FCA_Capacity_Credits!LV115/1000</f>
        <v>0</v>
      </c>
      <c r="LW18" s="50">
        <f>+FCA_Capacity_Credits!LW115/1000</f>
        <v>0</v>
      </c>
      <c r="LX18" s="50">
        <f>+FCA_Capacity_Credits!LX115/1000</f>
        <v>0</v>
      </c>
      <c r="LY18" s="50">
        <f>+FCA_Capacity_Credits!LY115/1000</f>
        <v>0</v>
      </c>
      <c r="LZ18" s="50">
        <f>+FCA_Capacity_Credits!LZ115/1000</f>
        <v>0</v>
      </c>
      <c r="MA18" s="50">
        <f>+FCA_Capacity_Credits!MA115/1000</f>
        <v>0</v>
      </c>
      <c r="MB18" s="50">
        <f>+FCA_Capacity_Credits!MB115/1000</f>
        <v>0</v>
      </c>
      <c r="MC18" s="50">
        <f>+FCA_Capacity_Credits!MC115/1000</f>
        <v>0</v>
      </c>
      <c r="MD18" s="50">
        <f>+FCA_Capacity_Credits!MD115/1000</f>
        <v>0</v>
      </c>
      <c r="ME18" s="50">
        <f>+FCA_Capacity_Credits!ME115/1000</f>
        <v>0</v>
      </c>
      <c r="MF18" s="50">
        <f>+FCA_Capacity_Credits!MF115/1000</f>
        <v>0</v>
      </c>
      <c r="MG18" s="50">
        <f>+FCA_Capacity_Credits!MG115/1000</f>
        <v>0</v>
      </c>
      <c r="MH18" s="50">
        <f>+FCA_Capacity_Credits!MH115/1000</f>
        <v>0</v>
      </c>
      <c r="MI18" s="50">
        <f>+FCA_Capacity_Credits!MI115/1000</f>
        <v>0</v>
      </c>
      <c r="MJ18" s="50">
        <f>+FCA_Capacity_Credits!MJ115/1000</f>
        <v>0</v>
      </c>
      <c r="MK18" s="50">
        <f>+FCA_Capacity_Credits!MK115/1000</f>
        <v>0</v>
      </c>
      <c r="ML18" s="50">
        <f>+FCA_Capacity_Credits!ML115/1000</f>
        <v>0</v>
      </c>
      <c r="MM18" s="50">
        <f>+FCA_Capacity_Credits!MM115/1000</f>
        <v>0</v>
      </c>
      <c r="MN18" s="50">
        <f>+FCA_Capacity_Credits!MN115/1000</f>
        <v>0</v>
      </c>
      <c r="MO18" s="50">
        <f>+FCA_Capacity_Credits!MO115/1000</f>
        <v>0</v>
      </c>
      <c r="MP18" s="50">
        <f>+FCA_Capacity_Credits!MP115/1000</f>
        <v>0</v>
      </c>
      <c r="MQ18" s="50">
        <f>+FCA_Capacity_Credits!MQ115/1000</f>
        <v>0</v>
      </c>
      <c r="MR18" s="50">
        <f>+FCA_Capacity_Credits!MR115/1000</f>
        <v>0</v>
      </c>
      <c r="MS18" s="50">
        <f>+FCA_Capacity_Credits!MS115/1000</f>
        <v>0</v>
      </c>
      <c r="MT18" s="50">
        <f>+FCA_Capacity_Credits!MT115/1000</f>
        <v>0</v>
      </c>
      <c r="MU18" s="50">
        <f>+FCA_Capacity_Credits!MU115/1000</f>
        <v>0</v>
      </c>
      <c r="MV18" s="50">
        <f>+FCA_Capacity_Credits!MV115/1000</f>
        <v>0</v>
      </c>
      <c r="MW18" s="50">
        <f>+FCA_Capacity_Credits!MW115/1000</f>
        <v>0</v>
      </c>
      <c r="MX18" s="50">
        <f>+FCA_Capacity_Credits!MX115/1000</f>
        <v>0</v>
      </c>
      <c r="MY18" s="50">
        <f>+FCA_Capacity_Credits!MY115/1000</f>
        <v>0</v>
      </c>
      <c r="MZ18" s="50">
        <f>+FCA_Capacity_Credits!MZ115/1000</f>
        <v>0</v>
      </c>
      <c r="NA18" s="49"/>
      <c r="NB18" s="51" t="str">
        <f t="shared" si="141"/>
        <v>Stony Brook Station</v>
      </c>
      <c r="NC18" s="50">
        <f t="shared" si="144"/>
        <v>0</v>
      </c>
      <c r="ND18" s="50">
        <f t="shared" si="142"/>
        <v>0</v>
      </c>
      <c r="NE18" s="50">
        <f t="shared" si="142"/>
        <v>0</v>
      </c>
      <c r="NF18" s="50">
        <f t="shared" si="142"/>
        <v>0</v>
      </c>
      <c r="NG18" s="50">
        <f t="shared" si="142"/>
        <v>0</v>
      </c>
      <c r="NH18" s="50">
        <f t="shared" si="142"/>
        <v>0</v>
      </c>
      <c r="NI18" s="50">
        <f t="shared" si="142"/>
        <v>0</v>
      </c>
      <c r="NJ18" s="50">
        <f t="shared" si="142"/>
        <v>0</v>
      </c>
      <c r="NK18" s="50">
        <f t="shared" si="142"/>
        <v>0</v>
      </c>
      <c r="NL18" s="50">
        <f t="shared" si="142"/>
        <v>0</v>
      </c>
      <c r="NM18" s="50">
        <f t="shared" si="142"/>
        <v>0</v>
      </c>
      <c r="NN18" s="50">
        <f t="shared" si="142"/>
        <v>0</v>
      </c>
      <c r="NO18" s="50">
        <f t="shared" si="142"/>
        <v>0</v>
      </c>
      <c r="NP18" s="50">
        <f t="shared" si="142"/>
        <v>0</v>
      </c>
      <c r="NQ18" s="50">
        <f t="shared" si="142"/>
        <v>0</v>
      </c>
      <c r="NR18" s="50">
        <f t="shared" si="142"/>
        <v>0</v>
      </c>
      <c r="NS18" s="50">
        <f t="shared" si="142"/>
        <v>0</v>
      </c>
      <c r="NT18" s="50">
        <f t="shared" si="143"/>
        <v>0</v>
      </c>
      <c r="NU18" s="50">
        <f t="shared" si="143"/>
        <v>0</v>
      </c>
      <c r="NV18" s="50">
        <f t="shared" si="143"/>
        <v>0</v>
      </c>
      <c r="NW18" s="50">
        <f t="shared" si="143"/>
        <v>0</v>
      </c>
      <c r="NX18" s="50">
        <f t="shared" si="143"/>
        <v>0</v>
      </c>
      <c r="NY18" s="50">
        <f t="shared" si="143"/>
        <v>0</v>
      </c>
      <c r="NZ18" s="50">
        <f t="shared" si="143"/>
        <v>0</v>
      </c>
      <c r="OA18" s="50">
        <f t="shared" si="143"/>
        <v>0</v>
      </c>
      <c r="OB18" s="50">
        <f t="shared" si="143"/>
        <v>0</v>
      </c>
      <c r="OC18" s="50">
        <f t="shared" si="143"/>
        <v>0</v>
      </c>
      <c r="OD18" s="50">
        <f t="shared" si="143"/>
        <v>0</v>
      </c>
      <c r="OE18" s="50">
        <f t="shared" si="143"/>
        <v>0</v>
      </c>
      <c r="OF18" s="50">
        <f t="shared" si="143"/>
        <v>0</v>
      </c>
    </row>
    <row r="19" spans="4:396" x14ac:dyDescent="0.25">
      <c r="D19" s="17" t="s">
        <v>118</v>
      </c>
      <c r="E19" s="50">
        <f>+SUM(E6:E18)</f>
        <v>2.2476447838571429</v>
      </c>
      <c r="F19" s="50">
        <f t="shared" ref="F19:BQ19" si="147">+SUM(F6:F18)</f>
        <v>2.2476447838571429</v>
      </c>
      <c r="G19" s="50">
        <f t="shared" si="147"/>
        <v>2.2476447838571429</v>
      </c>
      <c r="H19" s="50">
        <f t="shared" si="147"/>
        <v>2.2476447838571429</v>
      </c>
      <c r="I19" s="50">
        <f t="shared" si="147"/>
        <v>2.2476447838571429</v>
      </c>
      <c r="J19" s="50">
        <f t="shared" si="147"/>
        <v>2.2476447838571429</v>
      </c>
      <c r="K19" s="50">
        <f t="shared" si="147"/>
        <v>2.2476447838571429</v>
      </c>
      <c r="L19" s="50">
        <f t="shared" si="147"/>
        <v>2.2476447838571429</v>
      </c>
      <c r="M19" s="50">
        <f t="shared" si="147"/>
        <v>2.2476447838571429</v>
      </c>
      <c r="N19" s="50">
        <f t="shared" si="147"/>
        <v>2.2476447838571429</v>
      </c>
      <c r="O19" s="50">
        <f t="shared" si="147"/>
        <v>8.5556447838571419</v>
      </c>
      <c r="P19" s="50">
        <f t="shared" si="147"/>
        <v>8.5556447838571419</v>
      </c>
      <c r="Q19" s="50">
        <f t="shared" si="147"/>
        <v>8.5556447838571419</v>
      </c>
      <c r="R19" s="50">
        <f t="shared" si="147"/>
        <v>8.5556447838571419</v>
      </c>
      <c r="S19" s="50">
        <f t="shared" si="147"/>
        <v>8.5556447838571419</v>
      </c>
      <c r="T19" s="50">
        <f t="shared" si="147"/>
        <v>8.5556447838571419</v>
      </c>
      <c r="U19" s="50">
        <f t="shared" si="147"/>
        <v>8.5556447838571419</v>
      </c>
      <c r="V19" s="50">
        <f t="shared" si="147"/>
        <v>8.3936447838571429</v>
      </c>
      <c r="W19" s="50">
        <f t="shared" si="147"/>
        <v>8.3936447838571429</v>
      </c>
      <c r="X19" s="50">
        <f t="shared" si="147"/>
        <v>8.3936447838571429</v>
      </c>
      <c r="Y19" s="50">
        <f t="shared" si="147"/>
        <v>8.3936447838571429</v>
      </c>
      <c r="Z19" s="50">
        <f t="shared" si="147"/>
        <v>8.4786447838571419</v>
      </c>
      <c r="AA19" s="50">
        <f t="shared" si="147"/>
        <v>8.5556447838571419</v>
      </c>
      <c r="AB19" s="50">
        <f t="shared" si="147"/>
        <v>8.5556447838571419</v>
      </c>
      <c r="AC19" s="50">
        <f t="shared" si="147"/>
        <v>8.5556447838571419</v>
      </c>
      <c r="AD19" s="50">
        <f t="shared" si="147"/>
        <v>8.5556447838571419</v>
      </c>
      <c r="AE19" s="50">
        <f t="shared" si="147"/>
        <v>8.5556447838571419</v>
      </c>
      <c r="AF19" s="50">
        <f t="shared" si="147"/>
        <v>8.5556447838571419</v>
      </c>
      <c r="AG19" s="50">
        <f t="shared" si="147"/>
        <v>8.5556447838571419</v>
      </c>
      <c r="AH19" s="50">
        <f t="shared" si="147"/>
        <v>8.3843757838571431</v>
      </c>
      <c r="AI19" s="50">
        <f t="shared" si="147"/>
        <v>8.3843757838571431</v>
      </c>
      <c r="AJ19" s="50">
        <f t="shared" si="147"/>
        <v>8.3843757838571431</v>
      </c>
      <c r="AK19" s="50">
        <f t="shared" si="147"/>
        <v>8.3843757838571431</v>
      </c>
      <c r="AL19" s="50">
        <f t="shared" si="147"/>
        <v>8.4693757838571422</v>
      </c>
      <c r="AM19" s="50">
        <f t="shared" si="147"/>
        <v>8.5463757838571421</v>
      </c>
      <c r="AN19" s="50">
        <f t="shared" si="147"/>
        <v>8.5463757838571421</v>
      </c>
      <c r="AO19" s="50">
        <f t="shared" si="147"/>
        <v>8.5463757838571421</v>
      </c>
      <c r="AP19" s="50">
        <f t="shared" si="147"/>
        <v>8.5463757838571421</v>
      </c>
      <c r="AQ19" s="50">
        <f t="shared" si="147"/>
        <v>8.5463757838571421</v>
      </c>
      <c r="AR19" s="50">
        <f t="shared" si="147"/>
        <v>8.5463757838571421</v>
      </c>
      <c r="AS19" s="50">
        <f t="shared" si="147"/>
        <v>8.5463757838571421</v>
      </c>
      <c r="AT19" s="50">
        <f t="shared" si="147"/>
        <v>2.2150017838571427</v>
      </c>
      <c r="AU19" s="50">
        <f t="shared" si="147"/>
        <v>2.2150017838571427</v>
      </c>
      <c r="AV19" s="50">
        <f t="shared" si="147"/>
        <v>2.2150017838571427</v>
      </c>
      <c r="AW19" s="50">
        <f t="shared" si="147"/>
        <v>2.2150017838571427</v>
      </c>
      <c r="AX19" s="50">
        <f t="shared" si="147"/>
        <v>2.2150017838571427</v>
      </c>
      <c r="AY19" s="50">
        <f t="shared" si="147"/>
        <v>1.9393177838571427</v>
      </c>
      <c r="AZ19" s="50">
        <f t="shared" si="147"/>
        <v>1.9393177838571427</v>
      </c>
      <c r="BA19" s="50">
        <f t="shared" si="147"/>
        <v>1.9393177838571427</v>
      </c>
      <c r="BB19" s="50">
        <f t="shared" si="147"/>
        <v>1.9393177838571427</v>
      </c>
      <c r="BC19" s="50">
        <f t="shared" si="147"/>
        <v>1.9393177838571427</v>
      </c>
      <c r="BD19" s="50">
        <f t="shared" si="147"/>
        <v>1.9393177838571427</v>
      </c>
      <c r="BE19" s="50">
        <f t="shared" si="147"/>
        <v>1.9393177838571427</v>
      </c>
      <c r="BF19" s="50">
        <f t="shared" si="147"/>
        <v>1.9393177838571427</v>
      </c>
      <c r="BG19" s="50">
        <f t="shared" si="147"/>
        <v>1.9393177838571427</v>
      </c>
      <c r="BH19" s="50">
        <f t="shared" si="147"/>
        <v>1.9393177838571427</v>
      </c>
      <c r="BI19" s="50">
        <f t="shared" si="147"/>
        <v>1.9393177838571427</v>
      </c>
      <c r="BJ19" s="50">
        <f t="shared" si="147"/>
        <v>1.9393177838571427</v>
      </c>
      <c r="BK19" s="50">
        <f t="shared" si="147"/>
        <v>1.9393177838571427</v>
      </c>
      <c r="BL19" s="50">
        <f t="shared" si="147"/>
        <v>1.9393177838571427</v>
      </c>
      <c r="BM19" s="50">
        <f t="shared" si="147"/>
        <v>1.9393177838571427</v>
      </c>
      <c r="BN19" s="50">
        <f t="shared" si="147"/>
        <v>1.9393177838571427</v>
      </c>
      <c r="BO19" s="50">
        <f t="shared" si="147"/>
        <v>1.9393177838571427</v>
      </c>
      <c r="BP19" s="50">
        <f t="shared" si="147"/>
        <v>1.9393177838571427</v>
      </c>
      <c r="BQ19" s="50">
        <f t="shared" si="147"/>
        <v>1.9393177838571427</v>
      </c>
      <c r="BR19" s="50">
        <f t="shared" ref="BR19:EC19" si="148">+SUM(BR6:BR18)</f>
        <v>1.9393177838571427</v>
      </c>
      <c r="BS19" s="50">
        <f t="shared" si="148"/>
        <v>1.9393177838571427</v>
      </c>
      <c r="BT19" s="50">
        <f t="shared" si="148"/>
        <v>1.9393177838571427</v>
      </c>
      <c r="BU19" s="50">
        <f t="shared" si="148"/>
        <v>1.9393177838571427</v>
      </c>
      <c r="BV19" s="50">
        <f t="shared" si="148"/>
        <v>1.9393177838571427</v>
      </c>
      <c r="BW19" s="50">
        <f t="shared" si="148"/>
        <v>1.9393177838571427</v>
      </c>
      <c r="BX19" s="50">
        <f t="shared" si="148"/>
        <v>1.9393177838571427</v>
      </c>
      <c r="BY19" s="50">
        <f t="shared" si="148"/>
        <v>1.9393177838571427</v>
      </c>
      <c r="BZ19" s="50">
        <f t="shared" si="148"/>
        <v>1.9393177838571427</v>
      </c>
      <c r="CA19" s="50">
        <f t="shared" si="148"/>
        <v>1.9393177838571427</v>
      </c>
      <c r="CB19" s="50">
        <f t="shared" si="148"/>
        <v>1.9393177838571427</v>
      </c>
      <c r="CC19" s="50">
        <f t="shared" si="148"/>
        <v>1.9393177838571427</v>
      </c>
      <c r="CD19" s="50">
        <f t="shared" si="148"/>
        <v>1.9393177838571427</v>
      </c>
      <c r="CE19" s="50">
        <f t="shared" si="148"/>
        <v>1.9393177838571427</v>
      </c>
      <c r="CF19" s="50">
        <f t="shared" si="148"/>
        <v>1.9393177838571427</v>
      </c>
      <c r="CG19" s="50">
        <f t="shared" si="148"/>
        <v>1.9393177838571427</v>
      </c>
      <c r="CH19" s="50">
        <f t="shared" si="148"/>
        <v>1.9393177838571427</v>
      </c>
      <c r="CI19" s="50">
        <f t="shared" si="148"/>
        <v>1.9393177838571427</v>
      </c>
      <c r="CJ19" s="50">
        <f t="shared" si="148"/>
        <v>1.9393177838571427</v>
      </c>
      <c r="CK19" s="50">
        <f t="shared" si="148"/>
        <v>1.9393177838571427</v>
      </c>
      <c r="CL19" s="50">
        <f t="shared" si="148"/>
        <v>1.9393177838571427</v>
      </c>
      <c r="CM19" s="50">
        <f t="shared" si="148"/>
        <v>1.9393177838571427</v>
      </c>
      <c r="CN19" s="50">
        <f t="shared" si="148"/>
        <v>1.9393177838571427</v>
      </c>
      <c r="CO19" s="50">
        <f t="shared" si="148"/>
        <v>1.9393177838571427</v>
      </c>
      <c r="CP19" s="50">
        <f t="shared" si="148"/>
        <v>1.9393177838571427</v>
      </c>
      <c r="CQ19" s="50">
        <f t="shared" si="148"/>
        <v>1.9393177838571427</v>
      </c>
      <c r="CR19" s="50">
        <f t="shared" si="148"/>
        <v>1.9393177838571427</v>
      </c>
      <c r="CS19" s="50">
        <f t="shared" si="148"/>
        <v>1.9393177838571427</v>
      </c>
      <c r="CT19" s="50">
        <f t="shared" si="148"/>
        <v>1.9393177838571427</v>
      </c>
      <c r="CU19" s="50">
        <f t="shared" si="148"/>
        <v>1.9393177838571427</v>
      </c>
      <c r="CV19" s="50">
        <f t="shared" si="148"/>
        <v>1.9393177838571427</v>
      </c>
      <c r="CW19" s="50">
        <f t="shared" si="148"/>
        <v>1.9393177838571427</v>
      </c>
      <c r="CX19" s="50">
        <f t="shared" si="148"/>
        <v>1.9393177838571427</v>
      </c>
      <c r="CY19" s="50">
        <f t="shared" si="148"/>
        <v>1.9393177838571427</v>
      </c>
      <c r="CZ19" s="50">
        <f t="shared" si="148"/>
        <v>1.9393177838571427</v>
      </c>
      <c r="DA19" s="50">
        <f t="shared" si="148"/>
        <v>1.9393177838571427</v>
      </c>
      <c r="DB19" s="50">
        <f t="shared" si="148"/>
        <v>1.9393177838571427</v>
      </c>
      <c r="DC19" s="50">
        <f t="shared" si="148"/>
        <v>1.9393177838571427</v>
      </c>
      <c r="DD19" s="50">
        <f t="shared" si="148"/>
        <v>1.9393177838571427</v>
      </c>
      <c r="DE19" s="50">
        <f t="shared" si="148"/>
        <v>1.9393177838571427</v>
      </c>
      <c r="DF19" s="50">
        <f t="shared" si="148"/>
        <v>1.9393177838571427</v>
      </c>
      <c r="DG19" s="50">
        <f t="shared" si="148"/>
        <v>1.9393177838571427</v>
      </c>
      <c r="DH19" s="50">
        <f t="shared" si="148"/>
        <v>1.9393177838571427</v>
      </c>
      <c r="DI19" s="50">
        <f t="shared" si="148"/>
        <v>1.9393177838571427</v>
      </c>
      <c r="DJ19" s="50">
        <f t="shared" si="148"/>
        <v>1.9393177838571427</v>
      </c>
      <c r="DK19" s="50">
        <f t="shared" si="148"/>
        <v>1.9393177838571427</v>
      </c>
      <c r="DL19" s="50">
        <f t="shared" si="148"/>
        <v>1.9393177838571427</v>
      </c>
      <c r="DM19" s="50">
        <f t="shared" si="148"/>
        <v>1.9393177838571427</v>
      </c>
      <c r="DN19" s="50">
        <f t="shared" si="148"/>
        <v>1.9393177838571427</v>
      </c>
      <c r="DO19" s="50">
        <f t="shared" si="148"/>
        <v>1.9393177838571427</v>
      </c>
      <c r="DP19" s="50">
        <f t="shared" si="148"/>
        <v>1.9393177838571427</v>
      </c>
      <c r="DQ19" s="50">
        <f t="shared" si="148"/>
        <v>1.9393177838571427</v>
      </c>
      <c r="DR19" s="50">
        <f t="shared" si="148"/>
        <v>1.9393177838571427</v>
      </c>
      <c r="DS19" s="50">
        <f t="shared" si="148"/>
        <v>1.9393177838571427</v>
      </c>
      <c r="DT19" s="50">
        <f t="shared" si="148"/>
        <v>1.9393177838571427</v>
      </c>
      <c r="DU19" s="50">
        <f t="shared" si="148"/>
        <v>1.9393177838571427</v>
      </c>
      <c r="DV19" s="50">
        <f t="shared" si="148"/>
        <v>1.9393177838571427</v>
      </c>
      <c r="DW19" s="50">
        <f t="shared" si="148"/>
        <v>1.9393177838571427</v>
      </c>
      <c r="DX19" s="50">
        <f t="shared" si="148"/>
        <v>1.9393177838571427</v>
      </c>
      <c r="DY19" s="50">
        <f t="shared" si="148"/>
        <v>1.9393177838571427</v>
      </c>
      <c r="DZ19" s="50">
        <f t="shared" si="148"/>
        <v>1.9393177838571427</v>
      </c>
      <c r="EA19" s="50">
        <f t="shared" si="148"/>
        <v>1.9393177838571427</v>
      </c>
      <c r="EB19" s="50">
        <f t="shared" si="148"/>
        <v>1.9393177838571427</v>
      </c>
      <c r="EC19" s="50">
        <f t="shared" si="148"/>
        <v>1.9393177838571427</v>
      </c>
      <c r="ED19" s="50">
        <f t="shared" ref="ED19:GO19" si="149">+SUM(ED6:ED18)</f>
        <v>1.9393177838571427</v>
      </c>
      <c r="EE19" s="50">
        <f t="shared" si="149"/>
        <v>1.9393177838571427</v>
      </c>
      <c r="EF19" s="50">
        <f t="shared" si="149"/>
        <v>1.9393177838571427</v>
      </c>
      <c r="EG19" s="50">
        <f t="shared" si="149"/>
        <v>1.9393177838571427</v>
      </c>
      <c r="EH19" s="50">
        <f t="shared" si="149"/>
        <v>1.9393177838571427</v>
      </c>
      <c r="EI19" s="50">
        <f t="shared" si="149"/>
        <v>1.9393177838571427</v>
      </c>
      <c r="EJ19" s="50">
        <f t="shared" si="149"/>
        <v>1.9393177838571427</v>
      </c>
      <c r="EK19" s="50">
        <f t="shared" si="149"/>
        <v>1.9393177838571427</v>
      </c>
      <c r="EL19" s="50">
        <f t="shared" si="149"/>
        <v>1.9393177838571427</v>
      </c>
      <c r="EM19" s="50">
        <f t="shared" si="149"/>
        <v>1.9393177838571427</v>
      </c>
      <c r="EN19" s="50">
        <f t="shared" si="149"/>
        <v>1.9393177838571427</v>
      </c>
      <c r="EO19" s="50">
        <f t="shared" si="149"/>
        <v>1.9393177838571427</v>
      </c>
      <c r="EP19" s="50">
        <f t="shared" si="149"/>
        <v>1.9393177838571427</v>
      </c>
      <c r="EQ19" s="50">
        <f t="shared" si="149"/>
        <v>1.9393177838571427</v>
      </c>
      <c r="ER19" s="50">
        <f t="shared" si="149"/>
        <v>1.9393177838571427</v>
      </c>
      <c r="ES19" s="50">
        <f t="shared" si="149"/>
        <v>1.9393177838571427</v>
      </c>
      <c r="ET19" s="50">
        <f t="shared" si="149"/>
        <v>1.9393177838571427</v>
      </c>
      <c r="EU19" s="50">
        <f t="shared" si="149"/>
        <v>1.9393177838571427</v>
      </c>
      <c r="EV19" s="50">
        <f t="shared" si="149"/>
        <v>1.9393177838571427</v>
      </c>
      <c r="EW19" s="50">
        <f t="shared" si="149"/>
        <v>1.9393177838571427</v>
      </c>
      <c r="EX19" s="50">
        <f t="shared" si="149"/>
        <v>1.9393177838571427</v>
      </c>
      <c r="EY19" s="50">
        <f t="shared" si="149"/>
        <v>1.9393177838571427</v>
      </c>
      <c r="EZ19" s="50">
        <f t="shared" si="149"/>
        <v>1.9393177838571427</v>
      </c>
      <c r="FA19" s="50">
        <f t="shared" si="149"/>
        <v>1.9393177838571427</v>
      </c>
      <c r="FB19" s="50">
        <f t="shared" si="149"/>
        <v>1.9393177838571427</v>
      </c>
      <c r="FC19" s="50">
        <f t="shared" si="149"/>
        <v>1.9393177838571427</v>
      </c>
      <c r="FD19" s="50">
        <f t="shared" si="149"/>
        <v>1.9393177838571427</v>
      </c>
      <c r="FE19" s="50">
        <f t="shared" si="149"/>
        <v>1.9393177838571427</v>
      </c>
      <c r="FF19" s="50">
        <f t="shared" si="149"/>
        <v>1.9393177838571427</v>
      </c>
      <c r="FG19" s="50">
        <f t="shared" si="149"/>
        <v>1.9393177838571427</v>
      </c>
      <c r="FH19" s="50">
        <f t="shared" si="149"/>
        <v>1.9393177838571427</v>
      </c>
      <c r="FI19" s="50">
        <f t="shared" si="149"/>
        <v>1.9393177838571427</v>
      </c>
      <c r="FJ19" s="50">
        <f t="shared" si="149"/>
        <v>1.9393177838571427</v>
      </c>
      <c r="FK19" s="50">
        <f t="shared" si="149"/>
        <v>1.9393177838571427</v>
      </c>
      <c r="FL19" s="50">
        <f t="shared" si="149"/>
        <v>1.9393177838571427</v>
      </c>
      <c r="FM19" s="50">
        <f t="shared" si="149"/>
        <v>1.9393177838571427</v>
      </c>
      <c r="FN19" s="50">
        <f t="shared" si="149"/>
        <v>1.9393177838571427</v>
      </c>
      <c r="FO19" s="50">
        <f t="shared" si="149"/>
        <v>1.9393177838571427</v>
      </c>
      <c r="FP19" s="50">
        <f t="shared" si="149"/>
        <v>1.9393177838571427</v>
      </c>
      <c r="FQ19" s="50">
        <f t="shared" si="149"/>
        <v>1.9393177838571427</v>
      </c>
      <c r="FR19" s="50">
        <f t="shared" si="149"/>
        <v>1.9393177838571427</v>
      </c>
      <c r="FS19" s="50">
        <f t="shared" si="149"/>
        <v>1.9393177838571427</v>
      </c>
      <c r="FT19" s="50">
        <f t="shared" si="149"/>
        <v>1.9393177838571427</v>
      </c>
      <c r="FU19" s="50">
        <f t="shared" si="149"/>
        <v>1.9393177838571427</v>
      </c>
      <c r="FV19" s="50">
        <f t="shared" si="149"/>
        <v>1.9393177838571427</v>
      </c>
      <c r="FW19" s="50">
        <f t="shared" si="149"/>
        <v>1.9393177838571427</v>
      </c>
      <c r="FX19" s="50">
        <f t="shared" si="149"/>
        <v>1.9393177838571427</v>
      </c>
      <c r="FY19" s="50">
        <f t="shared" si="149"/>
        <v>1.9393177838571427</v>
      </c>
      <c r="FZ19" s="50">
        <f t="shared" si="149"/>
        <v>1.9393177838571427</v>
      </c>
      <c r="GA19" s="50">
        <f t="shared" si="149"/>
        <v>1.9393177838571427</v>
      </c>
      <c r="GB19" s="50">
        <f t="shared" si="149"/>
        <v>1.9393177838571427</v>
      </c>
      <c r="GC19" s="50">
        <f t="shared" si="149"/>
        <v>1.9393177838571427</v>
      </c>
      <c r="GD19" s="50">
        <f t="shared" si="149"/>
        <v>1.9393177838571427</v>
      </c>
      <c r="GE19" s="50">
        <f t="shared" si="149"/>
        <v>1.9393177838571427</v>
      </c>
      <c r="GF19" s="50">
        <f t="shared" si="149"/>
        <v>1.9393177838571427</v>
      </c>
      <c r="GG19" s="50">
        <f t="shared" si="149"/>
        <v>1.9393177838571427</v>
      </c>
      <c r="GH19" s="50">
        <f t="shared" si="149"/>
        <v>1.9393177838571427</v>
      </c>
      <c r="GI19" s="50">
        <f t="shared" si="149"/>
        <v>1.9393177838571427</v>
      </c>
      <c r="GJ19" s="50">
        <f t="shared" si="149"/>
        <v>1.9393177838571427</v>
      </c>
      <c r="GK19" s="50">
        <f t="shared" si="149"/>
        <v>1.9393177838571427</v>
      </c>
      <c r="GL19" s="50">
        <f t="shared" si="149"/>
        <v>1.9393177838571427</v>
      </c>
      <c r="GM19" s="50">
        <f t="shared" si="149"/>
        <v>1.9393177838571427</v>
      </c>
      <c r="GN19" s="50">
        <f t="shared" si="149"/>
        <v>1.9393177838571427</v>
      </c>
      <c r="GO19" s="50">
        <f t="shared" si="149"/>
        <v>1.9393177838571427</v>
      </c>
      <c r="GP19" s="50">
        <f t="shared" ref="GP19:IJ19" si="150">+SUM(GP6:GP18)</f>
        <v>1.9393177838571427</v>
      </c>
      <c r="GQ19" s="50">
        <f t="shared" si="150"/>
        <v>1.9393177838571427</v>
      </c>
      <c r="GR19" s="50">
        <f t="shared" si="150"/>
        <v>1.9393177838571427</v>
      </c>
      <c r="GS19" s="50">
        <f t="shared" si="150"/>
        <v>1.9393177838571427</v>
      </c>
      <c r="GT19" s="50">
        <f t="shared" si="150"/>
        <v>1.9393177838571427</v>
      </c>
      <c r="GU19" s="50">
        <f t="shared" si="150"/>
        <v>1.9393177838571427</v>
      </c>
      <c r="GV19" s="50">
        <f t="shared" si="150"/>
        <v>1.9393177838571427</v>
      </c>
      <c r="GW19" s="50">
        <f t="shared" si="150"/>
        <v>1.9393177838571427</v>
      </c>
      <c r="GX19" s="50">
        <f t="shared" si="150"/>
        <v>1.9393177838571427</v>
      </c>
      <c r="GY19" s="50">
        <f t="shared" si="150"/>
        <v>1.9393177838571427</v>
      </c>
      <c r="GZ19" s="50">
        <f t="shared" si="150"/>
        <v>1.9393177838571427</v>
      </c>
      <c r="HA19" s="50">
        <f t="shared" si="150"/>
        <v>1.9393177838571427</v>
      </c>
      <c r="HB19" s="50">
        <f t="shared" si="150"/>
        <v>1.9393177838571427</v>
      </c>
      <c r="HC19" s="50">
        <f t="shared" si="150"/>
        <v>1.9393177838571427</v>
      </c>
      <c r="HD19" s="50">
        <f t="shared" si="150"/>
        <v>1.9393177838571427</v>
      </c>
      <c r="HE19" s="50">
        <f t="shared" si="150"/>
        <v>1.9393177838571427</v>
      </c>
      <c r="HF19" s="50">
        <f t="shared" si="150"/>
        <v>1.9393177838571427</v>
      </c>
      <c r="HG19" s="50">
        <f t="shared" si="150"/>
        <v>1.9393177838571427</v>
      </c>
      <c r="HH19" s="50">
        <f t="shared" si="150"/>
        <v>1.9393177838571427</v>
      </c>
      <c r="HI19" s="50">
        <f t="shared" si="150"/>
        <v>1.9393177838571427</v>
      </c>
      <c r="HJ19" s="50">
        <f t="shared" si="150"/>
        <v>1.9393177838571427</v>
      </c>
      <c r="HK19" s="50">
        <f t="shared" si="150"/>
        <v>1.9393177838571427</v>
      </c>
      <c r="HL19" s="50">
        <f t="shared" si="150"/>
        <v>1.9393177838571427</v>
      </c>
      <c r="HM19" s="50">
        <f t="shared" si="150"/>
        <v>1.9393177838571427</v>
      </c>
      <c r="HN19" s="50">
        <f t="shared" si="150"/>
        <v>1.9393177838571427</v>
      </c>
      <c r="HO19" s="50">
        <f t="shared" si="150"/>
        <v>1.9393177838571427</v>
      </c>
      <c r="HP19" s="50">
        <f t="shared" si="150"/>
        <v>1.9393177838571427</v>
      </c>
      <c r="HQ19" s="50">
        <f t="shared" si="150"/>
        <v>1.9393177838571427</v>
      </c>
      <c r="HR19" s="50">
        <f t="shared" si="150"/>
        <v>1.9393177838571427</v>
      </c>
      <c r="HS19" s="50">
        <f t="shared" si="150"/>
        <v>1.9393177838571427</v>
      </c>
      <c r="HT19" s="50">
        <f t="shared" si="150"/>
        <v>1.9393177838571427</v>
      </c>
      <c r="HU19" s="50">
        <f t="shared" si="150"/>
        <v>1.9393177838571427</v>
      </c>
      <c r="HV19" s="50">
        <f t="shared" si="150"/>
        <v>1.9393177838571427</v>
      </c>
      <c r="HW19" s="50">
        <f t="shared" si="150"/>
        <v>1.9393177838571427</v>
      </c>
      <c r="HX19" s="50">
        <f t="shared" si="150"/>
        <v>1.9393177838571427</v>
      </c>
      <c r="HY19" s="50">
        <f t="shared" si="150"/>
        <v>1.9393177838571427</v>
      </c>
      <c r="HZ19" s="50">
        <f t="shared" si="150"/>
        <v>1.9393177838571427</v>
      </c>
      <c r="IA19" s="50">
        <f t="shared" si="150"/>
        <v>1.9393177838571427</v>
      </c>
      <c r="IB19" s="50">
        <f t="shared" si="150"/>
        <v>1.9393177838571427</v>
      </c>
      <c r="IC19" s="50">
        <f t="shared" si="150"/>
        <v>1.9393177838571427</v>
      </c>
      <c r="ID19" s="50">
        <f t="shared" si="150"/>
        <v>1.9393177838571427</v>
      </c>
      <c r="IE19" s="50">
        <f t="shared" si="150"/>
        <v>1.9393177838571427</v>
      </c>
      <c r="IF19" s="50">
        <f t="shared" si="150"/>
        <v>1.9393177838571427</v>
      </c>
      <c r="IG19" s="50">
        <f t="shared" si="150"/>
        <v>1.9393177838571427</v>
      </c>
      <c r="IH19" s="50">
        <f t="shared" si="150"/>
        <v>1.9393177838571427</v>
      </c>
      <c r="II19" s="50">
        <f t="shared" si="150"/>
        <v>1.9393177838571427</v>
      </c>
      <c r="IJ19" s="50">
        <f t="shared" si="150"/>
        <v>1.9393177838571427</v>
      </c>
      <c r="IK19" s="50">
        <f t="shared" ref="IK19" si="151">+SUM(IK6:IK18)</f>
        <v>1.9393177838571427</v>
      </c>
      <c r="IL19" s="50">
        <f t="shared" ref="IL19" si="152">+SUM(IL6:IL18)</f>
        <v>1.9393177838571427</v>
      </c>
      <c r="IM19" s="50">
        <f t="shared" ref="IM19" si="153">+SUM(IM6:IM18)</f>
        <v>1.9393177838571427</v>
      </c>
      <c r="IN19" s="50">
        <f t="shared" ref="IN19" si="154">+SUM(IN6:IN18)</f>
        <v>1.9393177838571427</v>
      </c>
      <c r="IO19" s="50">
        <f t="shared" ref="IO19" si="155">+SUM(IO6:IO18)</f>
        <v>1.9393177838571427</v>
      </c>
      <c r="IP19" s="50">
        <f t="shared" ref="IP19" si="156">+SUM(IP6:IP18)</f>
        <v>1.9393177838571427</v>
      </c>
      <c r="IQ19" s="50">
        <f t="shared" ref="IQ19" si="157">+SUM(IQ6:IQ18)</f>
        <v>1.9393177838571427</v>
      </c>
      <c r="IR19" s="50">
        <f t="shared" ref="IR19" si="158">+SUM(IR6:IR18)</f>
        <v>1.9393177838571427</v>
      </c>
      <c r="IS19" s="50">
        <f t="shared" ref="IS19" si="159">+SUM(IS6:IS18)</f>
        <v>1.9393177838571427</v>
      </c>
      <c r="IT19" s="50">
        <f t="shared" ref="IT19" si="160">+SUM(IT6:IT18)</f>
        <v>1.9393177838571427</v>
      </c>
      <c r="IU19" s="50">
        <f t="shared" ref="IU19" si="161">+SUM(IU6:IU18)</f>
        <v>1.9393177838571427</v>
      </c>
      <c r="IV19" s="50">
        <f t="shared" ref="IV19" si="162">+SUM(IV6:IV18)</f>
        <v>1.9393177838571427</v>
      </c>
      <c r="IW19" s="50">
        <f t="shared" ref="IW19" si="163">+SUM(IW6:IW18)</f>
        <v>1.9393177838571427</v>
      </c>
      <c r="IX19" s="50">
        <f t="shared" ref="IX19" si="164">+SUM(IX6:IX18)</f>
        <v>1.9393177838571427</v>
      </c>
      <c r="IY19" s="50">
        <f t="shared" ref="IY19" si="165">+SUM(IY6:IY18)</f>
        <v>1.9393177838571427</v>
      </c>
      <c r="IZ19" s="50">
        <f t="shared" ref="IZ19" si="166">+SUM(IZ6:IZ18)</f>
        <v>1.9393177838571427</v>
      </c>
      <c r="JA19" s="50">
        <f t="shared" ref="JA19" si="167">+SUM(JA6:JA18)</f>
        <v>1.9393177838571427</v>
      </c>
      <c r="JB19" s="50">
        <f t="shared" ref="JB19" si="168">+SUM(JB6:JB18)</f>
        <v>1.9393177838571427</v>
      </c>
      <c r="JC19" s="50">
        <f t="shared" ref="JC19" si="169">+SUM(JC6:JC18)</f>
        <v>1.9393177838571427</v>
      </c>
      <c r="JD19" s="50">
        <f t="shared" ref="JD19" si="170">+SUM(JD6:JD18)</f>
        <v>1.9393177838571427</v>
      </c>
      <c r="JE19" s="50">
        <f t="shared" ref="JE19" si="171">+SUM(JE6:JE18)</f>
        <v>1.9393177838571427</v>
      </c>
      <c r="JF19" s="50">
        <f t="shared" ref="JF19" si="172">+SUM(JF6:JF18)</f>
        <v>1.9393177838571427</v>
      </c>
      <c r="JG19" s="50">
        <f t="shared" ref="JG19" si="173">+SUM(JG6:JG18)</f>
        <v>1.9393177838571427</v>
      </c>
      <c r="JH19" s="50">
        <f t="shared" ref="JH19" si="174">+SUM(JH6:JH18)</f>
        <v>1.9393177838571427</v>
      </c>
      <c r="JI19" s="50">
        <f t="shared" ref="JI19" si="175">+SUM(JI6:JI18)</f>
        <v>1.9393177838571427</v>
      </c>
      <c r="JJ19" s="50">
        <f t="shared" ref="JJ19" si="176">+SUM(JJ6:JJ18)</f>
        <v>1.9393177838571427</v>
      </c>
      <c r="JK19" s="50">
        <f t="shared" ref="JK19" si="177">+SUM(JK6:JK18)</f>
        <v>1.9393177838571427</v>
      </c>
      <c r="JL19" s="50">
        <f t="shared" ref="JL19" si="178">+SUM(JL6:JL18)</f>
        <v>1.9393177838571427</v>
      </c>
      <c r="JM19" s="50">
        <f t="shared" ref="JM19" si="179">+SUM(JM6:JM18)</f>
        <v>1.9393177838571427</v>
      </c>
      <c r="JN19" s="50">
        <f t="shared" ref="JN19" si="180">+SUM(JN6:JN18)</f>
        <v>1.9393177838571427</v>
      </c>
      <c r="JO19" s="50">
        <f t="shared" ref="JO19" si="181">+SUM(JO6:JO18)</f>
        <v>1.9393177838571427</v>
      </c>
      <c r="JP19" s="50">
        <f t="shared" ref="JP19" si="182">+SUM(JP6:JP18)</f>
        <v>1.9393177838571427</v>
      </c>
      <c r="JQ19" s="50">
        <f t="shared" ref="JQ19" si="183">+SUM(JQ6:JQ18)</f>
        <v>1.9393177838571427</v>
      </c>
      <c r="JR19" s="50">
        <f t="shared" ref="JR19" si="184">+SUM(JR6:JR18)</f>
        <v>1.9393177838571427</v>
      </c>
      <c r="JS19" s="50">
        <f t="shared" ref="JS19" si="185">+SUM(JS6:JS18)</f>
        <v>1.9393177838571427</v>
      </c>
      <c r="JT19" s="50">
        <f t="shared" ref="JT19" si="186">+SUM(JT6:JT18)</f>
        <v>1.9393177838571427</v>
      </c>
      <c r="JU19" s="50">
        <f t="shared" ref="JU19" si="187">+SUM(JU6:JU18)</f>
        <v>1.9393177838571427</v>
      </c>
      <c r="JV19" s="50">
        <f t="shared" ref="JV19" si="188">+SUM(JV6:JV18)</f>
        <v>1.9393177838571427</v>
      </c>
      <c r="JW19" s="50">
        <f t="shared" ref="JW19" si="189">+SUM(JW6:JW18)</f>
        <v>1.9393177838571427</v>
      </c>
      <c r="JX19" s="50">
        <f t="shared" ref="JX19" si="190">+SUM(JX6:JX18)</f>
        <v>1.9393177838571427</v>
      </c>
      <c r="JY19" s="50">
        <f t="shared" ref="JY19" si="191">+SUM(JY6:JY18)</f>
        <v>1.9393177838571427</v>
      </c>
      <c r="JZ19" s="50">
        <f t="shared" ref="JZ19" si="192">+SUM(JZ6:JZ18)</f>
        <v>1.9393177838571427</v>
      </c>
      <c r="KA19" s="50">
        <f t="shared" ref="KA19" si="193">+SUM(KA6:KA18)</f>
        <v>1.9393177838571427</v>
      </c>
      <c r="KB19" s="50">
        <f t="shared" ref="KB19" si="194">+SUM(KB6:KB18)</f>
        <v>1.9393177838571427</v>
      </c>
      <c r="KC19" s="50">
        <f t="shared" ref="KC19" si="195">+SUM(KC6:KC18)</f>
        <v>1.9393177838571427</v>
      </c>
      <c r="KD19" s="50">
        <f t="shared" ref="KD19" si="196">+SUM(KD6:KD18)</f>
        <v>1.9393177838571427</v>
      </c>
      <c r="KE19" s="50">
        <f t="shared" ref="KE19" si="197">+SUM(KE6:KE18)</f>
        <v>1.9393177838571427</v>
      </c>
      <c r="KF19" s="50">
        <f t="shared" ref="KF19" si="198">+SUM(KF6:KF18)</f>
        <v>1.9393177838571427</v>
      </c>
      <c r="KG19" s="50">
        <f t="shared" ref="KG19" si="199">+SUM(KG6:KG18)</f>
        <v>1.9393177838571427</v>
      </c>
      <c r="KH19" s="50">
        <f t="shared" ref="KH19" si="200">+SUM(KH6:KH18)</f>
        <v>1.9393177838571427</v>
      </c>
      <c r="KI19" s="50">
        <f t="shared" ref="KI19" si="201">+SUM(KI6:KI18)</f>
        <v>1.9393177838571427</v>
      </c>
      <c r="KJ19" s="50">
        <f t="shared" ref="KJ19" si="202">+SUM(KJ6:KJ18)</f>
        <v>1.9393177838571427</v>
      </c>
      <c r="KK19" s="50">
        <f t="shared" ref="KK19" si="203">+SUM(KK6:KK18)</f>
        <v>1.9393177838571427</v>
      </c>
      <c r="KL19" s="50">
        <f t="shared" ref="KL19" si="204">+SUM(KL6:KL18)</f>
        <v>1.9393177838571427</v>
      </c>
      <c r="KM19" s="50">
        <f t="shared" ref="KM19" si="205">+SUM(KM6:KM18)</f>
        <v>1.9393177838571427</v>
      </c>
      <c r="KN19" s="50">
        <f t="shared" ref="KN19" si="206">+SUM(KN6:KN18)</f>
        <v>1.9393177838571427</v>
      </c>
      <c r="KO19" s="50">
        <f t="shared" ref="KO19" si="207">+SUM(KO6:KO18)</f>
        <v>1.9393177838571427</v>
      </c>
      <c r="KP19" s="50">
        <f t="shared" ref="KP19" si="208">+SUM(KP6:KP18)</f>
        <v>1.9393177838571427</v>
      </c>
      <c r="KQ19" s="50">
        <f t="shared" ref="KQ19" si="209">+SUM(KQ6:KQ18)</f>
        <v>1.9393177838571427</v>
      </c>
      <c r="KR19" s="50">
        <f t="shared" ref="KR19" si="210">+SUM(KR6:KR18)</f>
        <v>1.9393177838571427</v>
      </c>
      <c r="KS19" s="50">
        <f t="shared" ref="KS19" si="211">+SUM(KS6:KS18)</f>
        <v>1.9393177838571427</v>
      </c>
      <c r="KT19" s="50">
        <f t="shared" ref="KT19" si="212">+SUM(KT6:KT18)</f>
        <v>1.9393177838571427</v>
      </c>
      <c r="KU19" s="50">
        <f t="shared" ref="KU19" si="213">+SUM(KU6:KU18)</f>
        <v>1.9393177838571427</v>
      </c>
      <c r="KV19" s="50">
        <f t="shared" ref="KV19" si="214">+SUM(KV6:KV18)</f>
        <v>1.9393177838571427</v>
      </c>
      <c r="KW19" s="50">
        <f t="shared" ref="KW19" si="215">+SUM(KW6:KW18)</f>
        <v>1.9393177838571427</v>
      </c>
      <c r="KX19" s="50">
        <f t="shared" ref="KX19" si="216">+SUM(KX6:KX18)</f>
        <v>1.9393177838571427</v>
      </c>
      <c r="KY19" s="50">
        <f t="shared" ref="KY19" si="217">+SUM(KY6:KY18)</f>
        <v>1.9393177838571427</v>
      </c>
      <c r="KZ19" s="50">
        <f t="shared" ref="KZ19" si="218">+SUM(KZ6:KZ18)</f>
        <v>1.9393177838571427</v>
      </c>
      <c r="LA19" s="50">
        <f t="shared" ref="LA19" si="219">+SUM(LA6:LA18)</f>
        <v>1.9393177838571427</v>
      </c>
      <c r="LB19" s="50">
        <f t="shared" ref="LB19" si="220">+SUM(LB6:LB18)</f>
        <v>1.9393177838571427</v>
      </c>
      <c r="LC19" s="50">
        <f t="shared" ref="LC19" si="221">+SUM(LC6:LC18)</f>
        <v>1.9393177838571427</v>
      </c>
      <c r="LD19" s="50">
        <f t="shared" ref="LD19" si="222">+SUM(LD6:LD18)</f>
        <v>1.9393177838571427</v>
      </c>
      <c r="LE19" s="50">
        <f t="shared" ref="LE19" si="223">+SUM(LE6:LE18)</f>
        <v>1.9393177838571427</v>
      </c>
      <c r="LF19" s="50">
        <f t="shared" ref="LF19" si="224">+SUM(LF6:LF18)</f>
        <v>1.9393177838571427</v>
      </c>
      <c r="LG19" s="50">
        <f t="shared" ref="LG19" si="225">+SUM(LG6:LG18)</f>
        <v>1.9393177838571427</v>
      </c>
      <c r="LH19" s="50">
        <f t="shared" ref="LH19" si="226">+SUM(LH6:LH18)</f>
        <v>1.9393177838571427</v>
      </c>
      <c r="LI19" s="50">
        <f t="shared" ref="LI19" si="227">+SUM(LI6:LI18)</f>
        <v>1.9393177838571427</v>
      </c>
      <c r="LJ19" s="50">
        <f t="shared" ref="LJ19" si="228">+SUM(LJ6:LJ18)</f>
        <v>1.9393177838571427</v>
      </c>
      <c r="LK19" s="50">
        <f t="shared" ref="LK19" si="229">+SUM(LK6:LK18)</f>
        <v>1.9393177838571427</v>
      </c>
      <c r="LL19" s="50">
        <f t="shared" ref="LL19" si="230">+SUM(LL6:LL18)</f>
        <v>1.9393177838571427</v>
      </c>
      <c r="LM19" s="50">
        <f t="shared" ref="LM19" si="231">+SUM(LM6:LM18)</f>
        <v>1.9393177838571427</v>
      </c>
      <c r="LN19" s="50">
        <f t="shared" ref="LN19" si="232">+SUM(LN6:LN18)</f>
        <v>1.9393177838571427</v>
      </c>
      <c r="LO19" s="50">
        <f t="shared" ref="LO19" si="233">+SUM(LO6:LO18)</f>
        <v>1.9393177838571427</v>
      </c>
      <c r="LP19" s="50">
        <f t="shared" ref="LP19" si="234">+SUM(LP6:LP18)</f>
        <v>1.9393177838571427</v>
      </c>
      <c r="LQ19" s="50">
        <f t="shared" ref="LQ19" si="235">+SUM(LQ6:LQ18)</f>
        <v>1.9393177838571427</v>
      </c>
      <c r="LR19" s="50">
        <f t="shared" ref="LR19" si="236">+SUM(LR6:LR18)</f>
        <v>1.9393177838571427</v>
      </c>
      <c r="LS19" s="50">
        <f t="shared" ref="LS19" si="237">+SUM(LS6:LS18)</f>
        <v>1.9393177838571427</v>
      </c>
      <c r="LT19" s="50">
        <f t="shared" ref="LT19" si="238">+SUM(LT6:LT18)</f>
        <v>1.9393177838571427</v>
      </c>
      <c r="LU19" s="50">
        <f t="shared" ref="LU19" si="239">+SUM(LU6:LU18)</f>
        <v>1.9393177838571427</v>
      </c>
      <c r="LV19" s="50">
        <f t="shared" ref="LV19" si="240">+SUM(LV6:LV18)</f>
        <v>1.9393177838571427</v>
      </c>
      <c r="LW19" s="50">
        <f t="shared" ref="LW19" si="241">+SUM(LW6:LW18)</f>
        <v>1.9393177838571427</v>
      </c>
      <c r="LX19" s="50">
        <f t="shared" ref="LX19" si="242">+SUM(LX6:LX18)</f>
        <v>1.9393177838571427</v>
      </c>
      <c r="LY19" s="50">
        <f t="shared" ref="LY19" si="243">+SUM(LY6:LY18)</f>
        <v>1.9393177838571427</v>
      </c>
      <c r="LZ19" s="50">
        <f t="shared" ref="LZ19" si="244">+SUM(LZ6:LZ18)</f>
        <v>1.9393177838571427</v>
      </c>
      <c r="MA19" s="50">
        <f t="shared" ref="MA19" si="245">+SUM(MA6:MA18)</f>
        <v>1.9393177838571427</v>
      </c>
      <c r="MB19" s="50">
        <f t="shared" ref="MB19" si="246">+SUM(MB6:MB18)</f>
        <v>1.9393177838571427</v>
      </c>
      <c r="MC19" s="50">
        <f t="shared" ref="MC19" si="247">+SUM(MC6:MC18)</f>
        <v>1.9393177838571427</v>
      </c>
      <c r="MD19" s="50">
        <f t="shared" ref="MD19" si="248">+SUM(MD6:MD18)</f>
        <v>1.9393177838571427</v>
      </c>
      <c r="ME19" s="50">
        <f t="shared" ref="ME19" si="249">+SUM(ME6:ME18)</f>
        <v>1.9393177838571427</v>
      </c>
      <c r="MF19" s="50">
        <f t="shared" ref="MF19" si="250">+SUM(MF6:MF18)</f>
        <v>1.9393177838571427</v>
      </c>
      <c r="MG19" s="50">
        <f t="shared" ref="MG19" si="251">+SUM(MG6:MG18)</f>
        <v>1.9393177838571427</v>
      </c>
      <c r="MH19" s="50">
        <f t="shared" ref="MH19" si="252">+SUM(MH6:MH18)</f>
        <v>1.9393177838571427</v>
      </c>
      <c r="MI19" s="50">
        <f t="shared" ref="MI19" si="253">+SUM(MI6:MI18)</f>
        <v>1.9393177838571427</v>
      </c>
      <c r="MJ19" s="50">
        <f t="shared" ref="MJ19" si="254">+SUM(MJ6:MJ18)</f>
        <v>1.9393177838571427</v>
      </c>
      <c r="MK19" s="50">
        <f t="shared" ref="MK19" si="255">+SUM(MK6:MK18)</f>
        <v>1.9393177838571427</v>
      </c>
      <c r="ML19" s="50">
        <f t="shared" ref="ML19" si="256">+SUM(ML6:ML18)</f>
        <v>1.9393177838571427</v>
      </c>
      <c r="MM19" s="50">
        <f t="shared" ref="MM19" si="257">+SUM(MM6:MM18)</f>
        <v>1.9393177838571427</v>
      </c>
      <c r="MN19" s="50">
        <f t="shared" ref="MN19" si="258">+SUM(MN6:MN18)</f>
        <v>1.9393177838571427</v>
      </c>
      <c r="MO19" s="50">
        <f t="shared" ref="MO19" si="259">+SUM(MO6:MO18)</f>
        <v>1.9393177838571427</v>
      </c>
      <c r="MP19" s="50">
        <f t="shared" ref="MP19" si="260">+SUM(MP6:MP18)</f>
        <v>1.9393177838571427</v>
      </c>
      <c r="MQ19" s="50">
        <f t="shared" ref="MQ19" si="261">+SUM(MQ6:MQ18)</f>
        <v>1.9393177838571427</v>
      </c>
      <c r="MR19" s="50">
        <f t="shared" ref="MR19" si="262">+SUM(MR6:MR18)</f>
        <v>1.9393177838571427</v>
      </c>
      <c r="MS19" s="50">
        <f t="shared" ref="MS19" si="263">+SUM(MS6:MS18)</f>
        <v>1.9393177838571427</v>
      </c>
      <c r="MT19" s="50">
        <f t="shared" ref="MT19" si="264">+SUM(MT6:MT18)</f>
        <v>1.9393177838571427</v>
      </c>
      <c r="MU19" s="50">
        <f t="shared" ref="MU19" si="265">+SUM(MU6:MU18)</f>
        <v>1.9393177838571427</v>
      </c>
      <c r="MV19" s="50">
        <f t="shared" ref="MV19" si="266">+SUM(MV6:MV18)</f>
        <v>1.9393177838571427</v>
      </c>
      <c r="MW19" s="50">
        <f t="shared" ref="MW19" si="267">+SUM(MW6:MW18)</f>
        <v>1.9393177838571427</v>
      </c>
      <c r="MX19" s="50">
        <f t="shared" ref="MX19" si="268">+SUM(MX6:MX18)</f>
        <v>1.9393177838571427</v>
      </c>
      <c r="MY19" s="50">
        <f t="shared" ref="MY19" si="269">+SUM(MY6:MY18)</f>
        <v>1.9393177838571427</v>
      </c>
      <c r="MZ19" s="50">
        <f t="shared" ref="MZ19" si="270">+SUM(MZ6:MZ18)</f>
        <v>1.9393177838571427</v>
      </c>
      <c r="NB19" s="51" t="str">
        <f t="shared" ref="NB19:NB21" si="271">+D19</f>
        <v>Total Supply</v>
      </c>
      <c r="NC19" s="50">
        <f t="shared" si="144"/>
        <v>3.2989781171904764</v>
      </c>
      <c r="ND19" s="50">
        <f t="shared" si="142"/>
        <v>8.4952281171904769</v>
      </c>
      <c r="NE19" s="50">
        <f t="shared" si="142"/>
        <v>8.4898212005238083</v>
      </c>
      <c r="NF19" s="50">
        <f t="shared" si="142"/>
        <v>4.8071269505238083</v>
      </c>
      <c r="NG19" s="50">
        <f t="shared" si="142"/>
        <v>1.939317783857142</v>
      </c>
      <c r="NH19" s="50">
        <f t="shared" si="142"/>
        <v>1.939317783857142</v>
      </c>
      <c r="NI19" s="50">
        <f t="shared" si="142"/>
        <v>1.939317783857142</v>
      </c>
      <c r="NJ19" s="50">
        <f t="shared" si="142"/>
        <v>1.939317783857142</v>
      </c>
      <c r="NK19" s="50">
        <f t="shared" si="142"/>
        <v>1.939317783857142</v>
      </c>
      <c r="NL19" s="50">
        <f t="shared" si="142"/>
        <v>1.939317783857142</v>
      </c>
      <c r="NM19" s="50">
        <f t="shared" si="142"/>
        <v>1.939317783857142</v>
      </c>
      <c r="NN19" s="50">
        <f t="shared" si="142"/>
        <v>1.939317783857142</v>
      </c>
      <c r="NO19" s="50">
        <f t="shared" si="142"/>
        <v>1.939317783857142</v>
      </c>
      <c r="NP19" s="50">
        <f t="shared" si="142"/>
        <v>1.939317783857142</v>
      </c>
      <c r="NQ19" s="50">
        <f t="shared" si="142"/>
        <v>1.939317783857142</v>
      </c>
      <c r="NR19" s="50">
        <f t="shared" si="142"/>
        <v>1.939317783857142</v>
      </c>
      <c r="NS19" s="50">
        <f t="shared" si="142"/>
        <v>1.939317783857142</v>
      </c>
      <c r="NT19" s="50">
        <f t="shared" si="143"/>
        <v>1.939317783857142</v>
      </c>
      <c r="NU19" s="50">
        <f t="shared" si="143"/>
        <v>1.939317783857142</v>
      </c>
      <c r="NV19" s="50">
        <f t="shared" si="143"/>
        <v>1.939317783857142</v>
      </c>
      <c r="NW19" s="50">
        <f t="shared" si="143"/>
        <v>1.939317783857142</v>
      </c>
      <c r="NX19" s="50">
        <f t="shared" si="143"/>
        <v>1.939317783857142</v>
      </c>
      <c r="NY19" s="50">
        <f t="shared" si="143"/>
        <v>1.939317783857142</v>
      </c>
      <c r="NZ19" s="50">
        <f t="shared" si="143"/>
        <v>1.939317783857142</v>
      </c>
      <c r="OA19" s="50">
        <f t="shared" si="143"/>
        <v>1.939317783857142</v>
      </c>
      <c r="OB19" s="50">
        <f t="shared" si="143"/>
        <v>1.939317783857142</v>
      </c>
      <c r="OC19" s="50">
        <f t="shared" si="143"/>
        <v>1.939317783857142</v>
      </c>
      <c r="OD19" s="50">
        <f t="shared" si="143"/>
        <v>1.939317783857142</v>
      </c>
      <c r="OE19" s="50">
        <f t="shared" si="143"/>
        <v>1.939317783857142</v>
      </c>
      <c r="OF19" s="50">
        <f t="shared" si="143"/>
        <v>1.939317783857142</v>
      </c>
    </row>
    <row r="20" spans="4:396" x14ac:dyDescent="0.25">
      <c r="D20" s="17" t="s">
        <v>119</v>
      </c>
      <c r="E20" s="11">
        <f>+E19/E5</f>
        <v>0.18637604522299778</v>
      </c>
      <c r="F20" s="11">
        <f t="shared" ref="F20:BQ20" si="272">+F19/F5</f>
        <v>0.18637604522299778</v>
      </c>
      <c r="G20" s="11">
        <f t="shared" si="272"/>
        <v>0.18637604522299778</v>
      </c>
      <c r="H20" s="11">
        <f t="shared" si="272"/>
        <v>0.18637604522299778</v>
      </c>
      <c r="I20" s="11">
        <f t="shared" si="272"/>
        <v>0.18637604522299778</v>
      </c>
      <c r="J20" s="11">
        <f t="shared" si="272"/>
        <v>0.16905113957250251</v>
      </c>
      <c r="K20" s="11">
        <f t="shared" si="272"/>
        <v>0.16905113957250251</v>
      </c>
      <c r="L20" s="11">
        <f t="shared" si="272"/>
        <v>0.16905113957250251</v>
      </c>
      <c r="M20" s="11">
        <f t="shared" si="272"/>
        <v>0.16905113957250251</v>
      </c>
      <c r="N20" s="11">
        <f t="shared" si="272"/>
        <v>0.16905113957250251</v>
      </c>
      <c r="O20" s="11">
        <f t="shared" si="272"/>
        <v>0.6434920281337988</v>
      </c>
      <c r="P20" s="11">
        <f t="shared" si="272"/>
        <v>0.6434920281337988</v>
      </c>
      <c r="Q20" s="11">
        <f t="shared" si="272"/>
        <v>0.39779866720086671</v>
      </c>
      <c r="R20" s="11">
        <f t="shared" si="272"/>
        <v>0.39779866720086671</v>
      </c>
      <c r="S20" s="11">
        <f t="shared" si="272"/>
        <v>0.39779866720086671</v>
      </c>
      <c r="T20" s="11">
        <f t="shared" si="272"/>
        <v>0.39779866720086671</v>
      </c>
      <c r="U20" s="11">
        <f t="shared" si="272"/>
        <v>0.39779866720086671</v>
      </c>
      <c r="V20" s="11">
        <f t="shared" si="272"/>
        <v>0.49199721009380548</v>
      </c>
      <c r="W20" s="11">
        <f t="shared" si="272"/>
        <v>0.49199721009380548</v>
      </c>
      <c r="X20" s="11">
        <f t="shared" si="272"/>
        <v>0.49199721009380548</v>
      </c>
      <c r="Y20" s="11">
        <f t="shared" si="272"/>
        <v>0.49199721009380548</v>
      </c>
      <c r="Z20" s="11">
        <f t="shared" si="272"/>
        <v>0.49697952277618174</v>
      </c>
      <c r="AA20" s="11">
        <f t="shared" si="272"/>
        <v>0.50149291191198153</v>
      </c>
      <c r="AB20" s="11">
        <f t="shared" si="272"/>
        <v>0.50149291191198153</v>
      </c>
      <c r="AC20" s="11">
        <f t="shared" si="272"/>
        <v>0.50149291191198153</v>
      </c>
      <c r="AD20" s="11">
        <f t="shared" si="272"/>
        <v>0.50149291191198153</v>
      </c>
      <c r="AE20" s="11">
        <f t="shared" si="272"/>
        <v>0.50149291191198153</v>
      </c>
      <c r="AF20" s="11">
        <f t="shared" si="272"/>
        <v>0.50149291191198153</v>
      </c>
      <c r="AG20" s="11">
        <f t="shared" si="272"/>
        <v>0.50149291191198153</v>
      </c>
      <c r="AH20" s="11">
        <f t="shared" si="272"/>
        <v>0.47238749464556534</v>
      </c>
      <c r="AI20" s="11">
        <f t="shared" si="272"/>
        <v>0.47238749464556534</v>
      </c>
      <c r="AJ20" s="11">
        <f t="shared" si="272"/>
        <v>0.47238749464556534</v>
      </c>
      <c r="AK20" s="11">
        <f t="shared" si="272"/>
        <v>0.47238749464556534</v>
      </c>
      <c r="AL20" s="11">
        <f t="shared" si="272"/>
        <v>0.47717651389756272</v>
      </c>
      <c r="AM20" s="11">
        <f t="shared" si="272"/>
        <v>0.48151480192584273</v>
      </c>
      <c r="AN20" s="11">
        <f t="shared" si="272"/>
        <v>0.48151480192584273</v>
      </c>
      <c r="AO20" s="11">
        <f t="shared" si="272"/>
        <v>0.48151480192584273</v>
      </c>
      <c r="AP20" s="11">
        <f t="shared" si="272"/>
        <v>0.48151480192584273</v>
      </c>
      <c r="AQ20" s="11">
        <f t="shared" si="272"/>
        <v>0.48151480192584273</v>
      </c>
      <c r="AR20" s="11">
        <f t="shared" si="272"/>
        <v>0.48151480192584273</v>
      </c>
      <c r="AS20" s="11">
        <f t="shared" si="272"/>
        <v>0.48151480192584273</v>
      </c>
      <c r="AT20" s="11">
        <f t="shared" si="272"/>
        <v>0.11149416085509201</v>
      </c>
      <c r="AU20" s="11">
        <f t="shared" si="272"/>
        <v>0.11149416085509201</v>
      </c>
      <c r="AV20" s="11">
        <f t="shared" si="272"/>
        <v>0.11149416085509201</v>
      </c>
      <c r="AW20" s="11">
        <f t="shared" si="272"/>
        <v>0.11149416085509201</v>
      </c>
      <c r="AX20" s="11">
        <f t="shared" si="272"/>
        <v>0.11149416085509201</v>
      </c>
      <c r="AY20" s="11">
        <f t="shared" si="272"/>
        <v>9.7617352057380632E-2</v>
      </c>
      <c r="AZ20" s="11">
        <f t="shared" si="272"/>
        <v>9.7617352057380632E-2</v>
      </c>
      <c r="BA20" s="11">
        <f t="shared" si="272"/>
        <v>9.7617352057380632E-2</v>
      </c>
      <c r="BB20" s="11">
        <f t="shared" si="272"/>
        <v>9.7617352057380632E-2</v>
      </c>
      <c r="BC20" s="11">
        <f t="shared" si="272"/>
        <v>9.7617352057380632E-2</v>
      </c>
      <c r="BD20" s="11">
        <f t="shared" si="272"/>
        <v>9.7617352057380632E-2</v>
      </c>
      <c r="BE20" s="11">
        <f t="shared" si="272"/>
        <v>9.7617352057380632E-2</v>
      </c>
      <c r="BF20" s="11">
        <f t="shared" si="272"/>
        <v>0.21098193921031619</v>
      </c>
      <c r="BG20" s="11">
        <f t="shared" si="272"/>
        <v>0.21098193921031619</v>
      </c>
      <c r="BH20" s="11">
        <f t="shared" si="272"/>
        <v>0.21098193921031619</v>
      </c>
      <c r="BI20" s="11">
        <f t="shared" si="272"/>
        <v>0.21098193921031619</v>
      </c>
      <c r="BJ20" s="11">
        <f t="shared" si="272"/>
        <v>0.21098193921031619</v>
      </c>
      <c r="BK20" s="11">
        <f t="shared" si="272"/>
        <v>0.21098193921031619</v>
      </c>
      <c r="BL20" s="11">
        <f t="shared" si="272"/>
        <v>0.21098193921031619</v>
      </c>
      <c r="BM20" s="11">
        <f t="shared" si="272"/>
        <v>0.21098193921031619</v>
      </c>
      <c r="BN20" s="11">
        <f t="shared" si="272"/>
        <v>0.21098193921031619</v>
      </c>
      <c r="BO20" s="11">
        <f t="shared" si="272"/>
        <v>0.21098193921031619</v>
      </c>
      <c r="BP20" s="11">
        <f t="shared" si="272"/>
        <v>0.21098193921031619</v>
      </c>
      <c r="BQ20" s="11">
        <f t="shared" si="272"/>
        <v>0.21098193921031619</v>
      </c>
      <c r="BR20" s="11">
        <f t="shared" ref="BR20:EC20" si="273">+BR19/BR5</f>
        <v>0.21838656192010888</v>
      </c>
      <c r="BS20" s="11">
        <f t="shared" si="273"/>
        <v>0.21838656192010888</v>
      </c>
      <c r="BT20" s="11">
        <f t="shared" si="273"/>
        <v>0.21838656192010888</v>
      </c>
      <c r="BU20" s="11">
        <f t="shared" si="273"/>
        <v>0.21838656192010888</v>
      </c>
      <c r="BV20" s="11">
        <f t="shared" si="273"/>
        <v>0.21838656192010888</v>
      </c>
      <c r="BW20" s="11">
        <f t="shared" si="273"/>
        <v>0.21838656192010888</v>
      </c>
      <c r="BX20" s="11">
        <f t="shared" si="273"/>
        <v>0.21838656192010888</v>
      </c>
      <c r="BY20" s="11">
        <f t="shared" si="273"/>
        <v>0.21838656192010888</v>
      </c>
      <c r="BZ20" s="11">
        <f t="shared" si="273"/>
        <v>0.21838656192010888</v>
      </c>
      <c r="CA20" s="11">
        <f t="shared" si="273"/>
        <v>0.21838656192010888</v>
      </c>
      <c r="CB20" s="11">
        <f t="shared" si="273"/>
        <v>0.21838656192010888</v>
      </c>
      <c r="CC20" s="11">
        <f t="shared" si="273"/>
        <v>0.21838656192010888</v>
      </c>
      <c r="CD20" s="11">
        <f t="shared" si="273"/>
        <v>0.21848133101352749</v>
      </c>
      <c r="CE20" s="11">
        <f t="shared" si="273"/>
        <v>0.21848133101352749</v>
      </c>
      <c r="CF20" s="11">
        <f t="shared" si="273"/>
        <v>0.21848133101352749</v>
      </c>
      <c r="CG20" s="11">
        <f t="shared" si="273"/>
        <v>0.21848133101352749</v>
      </c>
      <c r="CH20" s="11">
        <f t="shared" si="273"/>
        <v>0.21848133101352749</v>
      </c>
      <c r="CI20" s="11">
        <f t="shared" si="273"/>
        <v>0.21848133101352749</v>
      </c>
      <c r="CJ20" s="11">
        <f t="shared" si="273"/>
        <v>0.21848133101352749</v>
      </c>
      <c r="CK20" s="11">
        <f t="shared" si="273"/>
        <v>0.21848133101352749</v>
      </c>
      <c r="CL20" s="11">
        <f t="shared" si="273"/>
        <v>0.21848133101352749</v>
      </c>
      <c r="CM20" s="11">
        <f t="shared" si="273"/>
        <v>0.21848133101352749</v>
      </c>
      <c r="CN20" s="11">
        <f t="shared" si="273"/>
        <v>0.21848133101352749</v>
      </c>
      <c r="CO20" s="11">
        <f t="shared" si="273"/>
        <v>0.21848133101352749</v>
      </c>
      <c r="CP20" s="11">
        <f t="shared" si="273"/>
        <v>0.21429095455859618</v>
      </c>
      <c r="CQ20" s="11">
        <f t="shared" si="273"/>
        <v>0.21429095455859618</v>
      </c>
      <c r="CR20" s="11">
        <f t="shared" si="273"/>
        <v>0.21429095455859618</v>
      </c>
      <c r="CS20" s="11">
        <f t="shared" si="273"/>
        <v>0.21429095455859618</v>
      </c>
      <c r="CT20" s="11">
        <f t="shared" si="273"/>
        <v>0.21429095455859618</v>
      </c>
      <c r="CU20" s="11">
        <f t="shared" si="273"/>
        <v>0.21429095455859618</v>
      </c>
      <c r="CV20" s="11">
        <f t="shared" si="273"/>
        <v>0.21429095455859618</v>
      </c>
      <c r="CW20" s="11">
        <f t="shared" si="273"/>
        <v>0.21429095455859618</v>
      </c>
      <c r="CX20" s="11">
        <f t="shared" si="273"/>
        <v>0.21429095455859618</v>
      </c>
      <c r="CY20" s="11">
        <f t="shared" si="273"/>
        <v>0.21429095455859618</v>
      </c>
      <c r="CZ20" s="11">
        <f t="shared" si="273"/>
        <v>0.21429095455859618</v>
      </c>
      <c r="DA20" s="11">
        <f t="shared" si="273"/>
        <v>0.21429095455859618</v>
      </c>
      <c r="DB20" s="11">
        <f t="shared" si="273"/>
        <v>0.21133864704577862</v>
      </c>
      <c r="DC20" s="11">
        <f t="shared" si="273"/>
        <v>0.21133864704577862</v>
      </c>
      <c r="DD20" s="11">
        <f t="shared" si="273"/>
        <v>0.21133864704577862</v>
      </c>
      <c r="DE20" s="11">
        <f t="shared" si="273"/>
        <v>0.21133864704577862</v>
      </c>
      <c r="DF20" s="11">
        <f t="shared" si="273"/>
        <v>0.21133864704577862</v>
      </c>
      <c r="DG20" s="11">
        <f t="shared" si="273"/>
        <v>0.21133864704577862</v>
      </c>
      <c r="DH20" s="11">
        <f t="shared" si="273"/>
        <v>0.21133864704577862</v>
      </c>
      <c r="DI20" s="11">
        <f t="shared" si="273"/>
        <v>0.21133864704577862</v>
      </c>
      <c r="DJ20" s="11">
        <f t="shared" si="273"/>
        <v>0.21133864704577862</v>
      </c>
      <c r="DK20" s="11">
        <f t="shared" si="273"/>
        <v>0.21133864704577862</v>
      </c>
      <c r="DL20" s="11">
        <f t="shared" si="273"/>
        <v>0.21133864704577862</v>
      </c>
      <c r="DM20" s="11">
        <f t="shared" si="273"/>
        <v>0.21133864704577862</v>
      </c>
      <c r="DN20" s="11">
        <f t="shared" si="273"/>
        <v>0.21252119960019533</v>
      </c>
      <c r="DO20" s="11">
        <f t="shared" si="273"/>
        <v>0.21252119960019533</v>
      </c>
      <c r="DP20" s="11">
        <f t="shared" si="273"/>
        <v>0.21252119960019533</v>
      </c>
      <c r="DQ20" s="11">
        <f t="shared" si="273"/>
        <v>0.21252119960019533</v>
      </c>
      <c r="DR20" s="11">
        <f t="shared" si="273"/>
        <v>0.21252119960019533</v>
      </c>
      <c r="DS20" s="11">
        <f t="shared" si="273"/>
        <v>0.21252119960019533</v>
      </c>
      <c r="DT20" s="11">
        <f t="shared" si="273"/>
        <v>0.21252119960019533</v>
      </c>
      <c r="DU20" s="11">
        <f t="shared" si="273"/>
        <v>0.21252119960019533</v>
      </c>
      <c r="DV20" s="11">
        <f t="shared" si="273"/>
        <v>0.21252119960019533</v>
      </c>
      <c r="DW20" s="11">
        <f t="shared" si="273"/>
        <v>0.21252119960019533</v>
      </c>
      <c r="DX20" s="11">
        <f t="shared" si="273"/>
        <v>0.21252119960019533</v>
      </c>
      <c r="DY20" s="11">
        <f t="shared" si="273"/>
        <v>0.21252119960019533</v>
      </c>
      <c r="DZ20" s="11">
        <f t="shared" si="273"/>
        <v>0.21283486090687179</v>
      </c>
      <c r="EA20" s="11">
        <f t="shared" si="273"/>
        <v>0.21283486090687179</v>
      </c>
      <c r="EB20" s="11">
        <f t="shared" si="273"/>
        <v>0.21283486090687179</v>
      </c>
      <c r="EC20" s="11">
        <f t="shared" si="273"/>
        <v>0.21283486090687179</v>
      </c>
      <c r="ED20" s="11">
        <f t="shared" ref="ED20:GO20" si="274">+ED19/ED5</f>
        <v>0.21283486090687179</v>
      </c>
      <c r="EE20" s="11">
        <f t="shared" si="274"/>
        <v>0.21283486090687179</v>
      </c>
      <c r="EF20" s="11">
        <f t="shared" si="274"/>
        <v>0.21283486090687179</v>
      </c>
      <c r="EG20" s="11">
        <f t="shared" si="274"/>
        <v>0.21283486090687179</v>
      </c>
      <c r="EH20" s="11">
        <f t="shared" si="274"/>
        <v>0.21283486090687179</v>
      </c>
      <c r="EI20" s="11">
        <f t="shared" si="274"/>
        <v>0.21283486090687179</v>
      </c>
      <c r="EJ20" s="11">
        <f t="shared" si="274"/>
        <v>0.21283486090687179</v>
      </c>
      <c r="EK20" s="11">
        <f t="shared" si="274"/>
        <v>0.21283486090687179</v>
      </c>
      <c r="EL20" s="11">
        <f t="shared" si="274"/>
        <v>0.21174750970505543</v>
      </c>
      <c r="EM20" s="11">
        <f t="shared" si="274"/>
        <v>0.21174750970505543</v>
      </c>
      <c r="EN20" s="11">
        <f t="shared" si="274"/>
        <v>0.21174750970505543</v>
      </c>
      <c r="EO20" s="11">
        <f t="shared" si="274"/>
        <v>0.21174750970505543</v>
      </c>
      <c r="EP20" s="11">
        <f t="shared" si="274"/>
        <v>0.21174750970505543</v>
      </c>
      <c r="EQ20" s="11">
        <f t="shared" si="274"/>
        <v>0.21174750970505543</v>
      </c>
      <c r="ER20" s="11">
        <f t="shared" si="274"/>
        <v>0.21174750970505543</v>
      </c>
      <c r="ES20" s="11">
        <f t="shared" si="274"/>
        <v>0.21174750970505543</v>
      </c>
      <c r="ET20" s="11">
        <f t="shared" si="274"/>
        <v>0.21174750970505543</v>
      </c>
      <c r="EU20" s="11">
        <f t="shared" si="274"/>
        <v>0.21174750970505543</v>
      </c>
      <c r="EV20" s="11">
        <f t="shared" si="274"/>
        <v>0.21174750970505543</v>
      </c>
      <c r="EW20" s="11">
        <f t="shared" si="274"/>
        <v>0.21174750970505543</v>
      </c>
      <c r="EX20" s="11">
        <f t="shared" si="274"/>
        <v>0.21043735836453337</v>
      </c>
      <c r="EY20" s="11">
        <f t="shared" si="274"/>
        <v>0.21043735836453337</v>
      </c>
      <c r="EZ20" s="11">
        <f t="shared" si="274"/>
        <v>0.21043735836453337</v>
      </c>
      <c r="FA20" s="11">
        <f t="shared" si="274"/>
        <v>0.21043735836453337</v>
      </c>
      <c r="FB20" s="11">
        <f t="shared" si="274"/>
        <v>0.21043735836453337</v>
      </c>
      <c r="FC20" s="11">
        <f t="shared" si="274"/>
        <v>0.21043735836453337</v>
      </c>
      <c r="FD20" s="11">
        <f t="shared" si="274"/>
        <v>0.21043735836453337</v>
      </c>
      <c r="FE20" s="11">
        <f t="shared" si="274"/>
        <v>0.21043735836453337</v>
      </c>
      <c r="FF20" s="11">
        <f t="shared" si="274"/>
        <v>0.21043735836453337</v>
      </c>
      <c r="FG20" s="11">
        <f t="shared" si="274"/>
        <v>0.21043735836453337</v>
      </c>
      <c r="FH20" s="11">
        <f t="shared" si="274"/>
        <v>0.21043735836453337</v>
      </c>
      <c r="FI20" s="11">
        <f t="shared" si="274"/>
        <v>0.21043735836453337</v>
      </c>
      <c r="FJ20" s="11">
        <f t="shared" si="274"/>
        <v>0.20967569716892701</v>
      </c>
      <c r="FK20" s="11">
        <f t="shared" si="274"/>
        <v>0.20967569716892701</v>
      </c>
      <c r="FL20" s="11">
        <f t="shared" si="274"/>
        <v>0.20967569716892701</v>
      </c>
      <c r="FM20" s="11">
        <f t="shared" si="274"/>
        <v>0.20967569716892701</v>
      </c>
      <c r="FN20" s="11">
        <f t="shared" si="274"/>
        <v>0.20967569716892701</v>
      </c>
      <c r="FO20" s="11">
        <f t="shared" si="274"/>
        <v>0.20967569716892701</v>
      </c>
      <c r="FP20" s="11">
        <f t="shared" si="274"/>
        <v>0.20967569716892701</v>
      </c>
      <c r="FQ20" s="11">
        <f t="shared" si="274"/>
        <v>0.20967569716892701</v>
      </c>
      <c r="FR20" s="11">
        <f t="shared" si="274"/>
        <v>0.20967569716892701</v>
      </c>
      <c r="FS20" s="11">
        <f t="shared" si="274"/>
        <v>0.20967569716892701</v>
      </c>
      <c r="FT20" s="11">
        <f t="shared" si="274"/>
        <v>0.20967569716892701</v>
      </c>
      <c r="FU20" s="11">
        <f t="shared" si="274"/>
        <v>0.20967569716892701</v>
      </c>
      <c r="FV20" s="11">
        <f t="shared" si="274"/>
        <v>0.20934295338368028</v>
      </c>
      <c r="FW20" s="11">
        <f t="shared" si="274"/>
        <v>0.20934295338368028</v>
      </c>
      <c r="FX20" s="11">
        <f t="shared" si="274"/>
        <v>0.20934295338368028</v>
      </c>
      <c r="FY20" s="11">
        <f t="shared" si="274"/>
        <v>0.20934295338368028</v>
      </c>
      <c r="FZ20" s="11">
        <f t="shared" si="274"/>
        <v>0.20934295338368028</v>
      </c>
      <c r="GA20" s="11">
        <f t="shared" si="274"/>
        <v>0.20934295338368028</v>
      </c>
      <c r="GB20" s="11">
        <f t="shared" si="274"/>
        <v>0.20934295338368028</v>
      </c>
      <c r="GC20" s="11">
        <f t="shared" si="274"/>
        <v>0.20934295338368028</v>
      </c>
      <c r="GD20" s="11">
        <f t="shared" si="274"/>
        <v>0.20934295338368028</v>
      </c>
      <c r="GE20" s="11">
        <f t="shared" si="274"/>
        <v>0.20934295338368028</v>
      </c>
      <c r="GF20" s="11">
        <f t="shared" si="274"/>
        <v>0.20934295338368028</v>
      </c>
      <c r="GG20" s="11">
        <f t="shared" si="274"/>
        <v>0.20934295338368028</v>
      </c>
      <c r="GH20" s="11">
        <f t="shared" si="274"/>
        <v>0.20871245349700218</v>
      </c>
      <c r="GI20" s="11">
        <f t="shared" si="274"/>
        <v>0.20871245349700218</v>
      </c>
      <c r="GJ20" s="11">
        <f t="shared" si="274"/>
        <v>0.20871245349700218</v>
      </c>
      <c r="GK20" s="11">
        <f t="shared" si="274"/>
        <v>0.20871245349700218</v>
      </c>
      <c r="GL20" s="11">
        <f t="shared" si="274"/>
        <v>0.20871245349700218</v>
      </c>
      <c r="GM20" s="11">
        <f t="shared" si="274"/>
        <v>0.20871245349700218</v>
      </c>
      <c r="GN20" s="11">
        <f t="shared" si="274"/>
        <v>0.20871245349700218</v>
      </c>
      <c r="GO20" s="11">
        <f t="shared" si="274"/>
        <v>0.20871245349700218</v>
      </c>
      <c r="GP20" s="11">
        <f t="shared" ref="GP20:IJ20" si="275">+GP19/GP5</f>
        <v>0.20871245349700218</v>
      </c>
      <c r="GQ20" s="11">
        <f t="shared" si="275"/>
        <v>0.20871245349700218</v>
      </c>
      <c r="GR20" s="11">
        <f t="shared" si="275"/>
        <v>0.20871245349700218</v>
      </c>
      <c r="GS20" s="11">
        <f t="shared" si="275"/>
        <v>0.20871245349700218</v>
      </c>
      <c r="GT20" s="11">
        <f t="shared" si="275"/>
        <v>0.20789903883374011</v>
      </c>
      <c r="GU20" s="11">
        <f t="shared" si="275"/>
        <v>0.20789903883374011</v>
      </c>
      <c r="GV20" s="11">
        <f t="shared" si="275"/>
        <v>0.20789903883374011</v>
      </c>
      <c r="GW20" s="11">
        <f t="shared" si="275"/>
        <v>0.20789903883374011</v>
      </c>
      <c r="GX20" s="11">
        <f t="shared" si="275"/>
        <v>0.20789903883374011</v>
      </c>
      <c r="GY20" s="11">
        <f t="shared" si="275"/>
        <v>0.20789903883374011</v>
      </c>
      <c r="GZ20" s="11">
        <f t="shared" si="275"/>
        <v>0.20789903883374011</v>
      </c>
      <c r="HA20" s="11">
        <f t="shared" si="275"/>
        <v>0.20789903883374011</v>
      </c>
      <c r="HB20" s="11">
        <f t="shared" si="275"/>
        <v>0.20789903883374011</v>
      </c>
      <c r="HC20" s="11">
        <f t="shared" si="275"/>
        <v>0.20789903883374011</v>
      </c>
      <c r="HD20" s="11">
        <f t="shared" si="275"/>
        <v>0.20789903883374011</v>
      </c>
      <c r="HE20" s="11">
        <f t="shared" si="275"/>
        <v>0.20789903883374011</v>
      </c>
      <c r="HF20" s="11">
        <f t="shared" si="275"/>
        <v>0.20713856857735569</v>
      </c>
      <c r="HG20" s="11">
        <f t="shared" si="275"/>
        <v>0.20713856857735569</v>
      </c>
      <c r="HH20" s="11">
        <f t="shared" si="275"/>
        <v>0.20713856857735569</v>
      </c>
      <c r="HI20" s="11">
        <f t="shared" si="275"/>
        <v>0.20713856857735569</v>
      </c>
      <c r="HJ20" s="11">
        <f t="shared" si="275"/>
        <v>0.20713856857735569</v>
      </c>
      <c r="HK20" s="11">
        <f t="shared" si="275"/>
        <v>0.20713856857735569</v>
      </c>
      <c r="HL20" s="11">
        <f t="shared" si="275"/>
        <v>0.20713856857735569</v>
      </c>
      <c r="HM20" s="11">
        <f t="shared" si="275"/>
        <v>0.20713856857735569</v>
      </c>
      <c r="HN20" s="11">
        <f t="shared" si="275"/>
        <v>0.20713856857735569</v>
      </c>
      <c r="HO20" s="11">
        <f t="shared" si="275"/>
        <v>0.20713856857735569</v>
      </c>
      <c r="HP20" s="11">
        <f t="shared" si="275"/>
        <v>0.20713856857735569</v>
      </c>
      <c r="HQ20" s="11">
        <f t="shared" si="275"/>
        <v>0.20713856857735569</v>
      </c>
      <c r="HR20" s="11">
        <f t="shared" si="275"/>
        <v>0.20648472914673249</v>
      </c>
      <c r="HS20" s="11">
        <f t="shared" si="275"/>
        <v>0.20648472914673249</v>
      </c>
      <c r="HT20" s="11">
        <f t="shared" si="275"/>
        <v>0.20648472914673249</v>
      </c>
      <c r="HU20" s="11">
        <f t="shared" si="275"/>
        <v>0.20648472914673249</v>
      </c>
      <c r="HV20" s="11">
        <f t="shared" si="275"/>
        <v>0.20648472914673249</v>
      </c>
      <c r="HW20" s="11">
        <f t="shared" si="275"/>
        <v>0.20648472914673249</v>
      </c>
      <c r="HX20" s="11">
        <f t="shared" si="275"/>
        <v>0.20648472914673249</v>
      </c>
      <c r="HY20" s="11">
        <f t="shared" si="275"/>
        <v>0.20648472914673249</v>
      </c>
      <c r="HZ20" s="11">
        <f t="shared" si="275"/>
        <v>0.20648472914673249</v>
      </c>
      <c r="IA20" s="11">
        <f t="shared" si="275"/>
        <v>0.20648472914673249</v>
      </c>
      <c r="IB20" s="11">
        <f t="shared" si="275"/>
        <v>0.20648472914673249</v>
      </c>
      <c r="IC20" s="11">
        <f t="shared" si="275"/>
        <v>0.20648472914673249</v>
      </c>
      <c r="ID20" s="11">
        <f t="shared" si="275"/>
        <v>0.20585190852427548</v>
      </c>
      <c r="IE20" s="11">
        <f t="shared" si="275"/>
        <v>0.20585190852427548</v>
      </c>
      <c r="IF20" s="11">
        <f t="shared" si="275"/>
        <v>0.20585190852427548</v>
      </c>
      <c r="IG20" s="11">
        <f t="shared" si="275"/>
        <v>0.20585190852427548</v>
      </c>
      <c r="IH20" s="11">
        <f t="shared" si="275"/>
        <v>0.20585190852427548</v>
      </c>
      <c r="II20" s="11">
        <f t="shared" si="275"/>
        <v>0.20585190852427548</v>
      </c>
      <c r="IJ20" s="11">
        <f t="shared" si="275"/>
        <v>0.20585190852427548</v>
      </c>
      <c r="IK20" s="11">
        <f t="shared" ref="IK20" si="276">+IK19/IK5</f>
        <v>0.20585190852427548</v>
      </c>
      <c r="IL20" s="11">
        <f t="shared" ref="IL20" si="277">+IL19/IL5</f>
        <v>0.20585190852427548</v>
      </c>
      <c r="IM20" s="11">
        <f t="shared" ref="IM20" si="278">+IM19/IM5</f>
        <v>0.20585190852427548</v>
      </c>
      <c r="IN20" s="11">
        <f t="shared" ref="IN20" si="279">+IN19/IN5</f>
        <v>0.20585190852427548</v>
      </c>
      <c r="IO20" s="11">
        <f t="shared" ref="IO20" si="280">+IO19/IO5</f>
        <v>0.20585190852427548</v>
      </c>
      <c r="IP20" s="11">
        <f t="shared" ref="IP20" si="281">+IP19/IP5</f>
        <v>0.20516080541413886</v>
      </c>
      <c r="IQ20" s="11">
        <f t="shared" ref="IQ20" si="282">+IQ19/IQ5</f>
        <v>0.20516080541413886</v>
      </c>
      <c r="IR20" s="11">
        <f t="shared" ref="IR20" si="283">+IR19/IR5</f>
        <v>0.20516080541413886</v>
      </c>
      <c r="IS20" s="11">
        <f t="shared" ref="IS20" si="284">+IS19/IS5</f>
        <v>0.20516080541413886</v>
      </c>
      <c r="IT20" s="11">
        <f t="shared" ref="IT20" si="285">+IT19/IT5</f>
        <v>0.20516080541413886</v>
      </c>
      <c r="IU20" s="11">
        <f t="shared" ref="IU20" si="286">+IU19/IU5</f>
        <v>0.20516080541413886</v>
      </c>
      <c r="IV20" s="11">
        <f t="shared" ref="IV20" si="287">+IV19/IV5</f>
        <v>0.20516080541413886</v>
      </c>
      <c r="IW20" s="11">
        <f t="shared" ref="IW20" si="288">+IW19/IW5</f>
        <v>0.20516080541413886</v>
      </c>
      <c r="IX20" s="11">
        <f t="shared" ref="IX20" si="289">+IX19/IX5</f>
        <v>0.20516080541413886</v>
      </c>
      <c r="IY20" s="11">
        <f t="shared" ref="IY20" si="290">+IY19/IY5</f>
        <v>0.20516080541413886</v>
      </c>
      <c r="IZ20" s="11">
        <f t="shared" ref="IZ20" si="291">+IZ19/IZ5</f>
        <v>0.20516080541413886</v>
      </c>
      <c r="JA20" s="11">
        <f t="shared" ref="JA20" si="292">+JA19/JA5</f>
        <v>0.20516080541413886</v>
      </c>
      <c r="JB20" s="11">
        <f t="shared" ref="JB20" si="293">+JB19/JB5</f>
        <v>0.20445799686693819</v>
      </c>
      <c r="JC20" s="11">
        <f t="shared" ref="JC20" si="294">+JC19/JC5</f>
        <v>0.20445799686693819</v>
      </c>
      <c r="JD20" s="11">
        <f t="shared" ref="JD20" si="295">+JD19/JD5</f>
        <v>0.20445799686693819</v>
      </c>
      <c r="JE20" s="11">
        <f t="shared" ref="JE20" si="296">+JE19/JE5</f>
        <v>0.20445799686693819</v>
      </c>
      <c r="JF20" s="11">
        <f t="shared" ref="JF20" si="297">+JF19/JF5</f>
        <v>0.20445799686693819</v>
      </c>
      <c r="JG20" s="11">
        <f t="shared" ref="JG20" si="298">+JG19/JG5</f>
        <v>0.20445799686693819</v>
      </c>
      <c r="JH20" s="11">
        <f t="shared" ref="JH20" si="299">+JH19/JH5</f>
        <v>0.20445799686693819</v>
      </c>
      <c r="JI20" s="11">
        <f t="shared" ref="JI20" si="300">+JI19/JI5</f>
        <v>0.20445799686693819</v>
      </c>
      <c r="JJ20" s="11">
        <f t="shared" ref="JJ20" si="301">+JJ19/JJ5</f>
        <v>0.20445799686693819</v>
      </c>
      <c r="JK20" s="11">
        <f t="shared" ref="JK20" si="302">+JK19/JK5</f>
        <v>0.20445799686693819</v>
      </c>
      <c r="JL20" s="11">
        <f t="shared" ref="JL20" si="303">+JL19/JL5</f>
        <v>0.20445799686693819</v>
      </c>
      <c r="JM20" s="11">
        <f t="shared" ref="JM20" si="304">+JM19/JM5</f>
        <v>0.20445799686693819</v>
      </c>
      <c r="JN20" s="11">
        <f t="shared" ref="JN20" si="305">+JN19/JN5</f>
        <v>0.20377668907031804</v>
      </c>
      <c r="JO20" s="11">
        <f t="shared" ref="JO20" si="306">+JO19/JO5</f>
        <v>0.20377668907031804</v>
      </c>
      <c r="JP20" s="11">
        <f t="shared" ref="JP20" si="307">+JP19/JP5</f>
        <v>0.20377668907031804</v>
      </c>
      <c r="JQ20" s="11">
        <f t="shared" ref="JQ20" si="308">+JQ19/JQ5</f>
        <v>0.20377668907031804</v>
      </c>
      <c r="JR20" s="11">
        <f t="shared" ref="JR20" si="309">+JR19/JR5</f>
        <v>0.20377668907031804</v>
      </c>
      <c r="JS20" s="11">
        <f t="shared" ref="JS20" si="310">+JS19/JS5</f>
        <v>0.20377668907031804</v>
      </c>
      <c r="JT20" s="11">
        <f t="shared" ref="JT20" si="311">+JT19/JT5</f>
        <v>0.20377668907031804</v>
      </c>
      <c r="JU20" s="11">
        <f t="shared" ref="JU20" si="312">+JU19/JU5</f>
        <v>0.20377668907031804</v>
      </c>
      <c r="JV20" s="11">
        <f t="shared" ref="JV20" si="313">+JV19/JV5</f>
        <v>0.20377668907031804</v>
      </c>
      <c r="JW20" s="11">
        <f t="shared" ref="JW20" si="314">+JW19/JW5</f>
        <v>0.20377668907031804</v>
      </c>
      <c r="JX20" s="11">
        <f t="shared" ref="JX20" si="315">+JX19/JX5</f>
        <v>0.20377668907031804</v>
      </c>
      <c r="JY20" s="11">
        <f t="shared" ref="JY20" si="316">+JY19/JY5</f>
        <v>0.20377668907031804</v>
      </c>
      <c r="JZ20" s="11">
        <f t="shared" ref="JZ20" si="317">+JZ19/JZ5</f>
        <v>0.20311079438714238</v>
      </c>
      <c r="KA20" s="11">
        <f t="shared" ref="KA20" si="318">+KA19/KA5</f>
        <v>0.20311079438714238</v>
      </c>
      <c r="KB20" s="11">
        <f t="shared" ref="KB20" si="319">+KB19/KB5</f>
        <v>0.20311079438714238</v>
      </c>
      <c r="KC20" s="11">
        <f t="shared" ref="KC20" si="320">+KC19/KC5</f>
        <v>0.20311079438714238</v>
      </c>
      <c r="KD20" s="11">
        <f t="shared" ref="KD20" si="321">+KD19/KD5</f>
        <v>0.20311079438714238</v>
      </c>
      <c r="KE20" s="11">
        <f t="shared" ref="KE20" si="322">+KE19/KE5</f>
        <v>0.20311079438714238</v>
      </c>
      <c r="KF20" s="11">
        <f t="shared" ref="KF20" si="323">+KF19/KF5</f>
        <v>0.20311079438714238</v>
      </c>
      <c r="KG20" s="11">
        <f t="shared" ref="KG20" si="324">+KG19/KG5</f>
        <v>0.20311079438714238</v>
      </c>
      <c r="KH20" s="11">
        <f t="shared" ref="KH20" si="325">+KH19/KH5</f>
        <v>0.20311079438714238</v>
      </c>
      <c r="KI20" s="11">
        <f t="shared" ref="KI20" si="326">+KI19/KI5</f>
        <v>0.20311079438714238</v>
      </c>
      <c r="KJ20" s="11">
        <f t="shared" ref="KJ20" si="327">+KJ19/KJ5</f>
        <v>0.20311079438714238</v>
      </c>
      <c r="KK20" s="11">
        <f t="shared" ref="KK20" si="328">+KK19/KK5</f>
        <v>0.20311079438714238</v>
      </c>
      <c r="KL20" s="11">
        <f t="shared" ref="KL20" si="329">+KL19/KL5</f>
        <v>0.20244260123477717</v>
      </c>
      <c r="KM20" s="11">
        <f t="shared" ref="KM20" si="330">+KM19/KM5</f>
        <v>0.20244260123477717</v>
      </c>
      <c r="KN20" s="11">
        <f t="shared" ref="KN20" si="331">+KN19/KN5</f>
        <v>0.20244260123477717</v>
      </c>
      <c r="KO20" s="11">
        <f t="shared" ref="KO20" si="332">+KO19/KO5</f>
        <v>0.20244260123477717</v>
      </c>
      <c r="KP20" s="11">
        <f t="shared" ref="KP20" si="333">+KP19/KP5</f>
        <v>0.20244260123477717</v>
      </c>
      <c r="KQ20" s="11">
        <f t="shared" ref="KQ20" si="334">+KQ19/KQ5</f>
        <v>0.20244260123477717</v>
      </c>
      <c r="KR20" s="11">
        <f t="shared" ref="KR20" si="335">+KR19/KR5</f>
        <v>0.20244260123477717</v>
      </c>
      <c r="KS20" s="11">
        <f t="shared" ref="KS20" si="336">+KS19/KS5</f>
        <v>0.20244260123477717</v>
      </c>
      <c r="KT20" s="11">
        <f t="shared" ref="KT20" si="337">+KT19/KT5</f>
        <v>0.20244260123477717</v>
      </c>
      <c r="KU20" s="11">
        <f t="shared" ref="KU20" si="338">+KU19/KU5</f>
        <v>0.20244260123477717</v>
      </c>
      <c r="KV20" s="11">
        <f t="shared" ref="KV20" si="339">+KV19/KV5</f>
        <v>0.20244260123477717</v>
      </c>
      <c r="KW20" s="11">
        <f t="shared" ref="KW20" si="340">+KW19/KW5</f>
        <v>0.20244260123477717</v>
      </c>
      <c r="KX20" s="11">
        <f t="shared" ref="KX20" si="341">+KX19/KX5</f>
        <v>0.20176758531544461</v>
      </c>
      <c r="KY20" s="11">
        <f t="shared" ref="KY20" si="342">+KY19/KY5</f>
        <v>0.20176758531544461</v>
      </c>
      <c r="KZ20" s="11">
        <f t="shared" ref="KZ20" si="343">+KZ19/KZ5</f>
        <v>0.20176758531544461</v>
      </c>
      <c r="LA20" s="11">
        <f t="shared" ref="LA20" si="344">+LA19/LA5</f>
        <v>0.20176758531544461</v>
      </c>
      <c r="LB20" s="11">
        <f t="shared" ref="LB20" si="345">+LB19/LB5</f>
        <v>0.20176758531544461</v>
      </c>
      <c r="LC20" s="11">
        <f t="shared" ref="LC20" si="346">+LC19/LC5</f>
        <v>0.20176758531544461</v>
      </c>
      <c r="LD20" s="11">
        <f t="shared" ref="LD20" si="347">+LD19/LD5</f>
        <v>0.20176758531544461</v>
      </c>
      <c r="LE20" s="11">
        <f t="shared" ref="LE20" si="348">+LE19/LE5</f>
        <v>0.20176758531544461</v>
      </c>
      <c r="LF20" s="11">
        <f t="shared" ref="LF20" si="349">+LF19/LF5</f>
        <v>0.20176758531544461</v>
      </c>
      <c r="LG20" s="11">
        <f t="shared" ref="LG20" si="350">+LG19/LG5</f>
        <v>0.20176758531544461</v>
      </c>
      <c r="LH20" s="11">
        <f t="shared" ref="LH20" si="351">+LH19/LH5</f>
        <v>0.20176758531544461</v>
      </c>
      <c r="LI20" s="11">
        <f t="shared" ref="LI20" si="352">+LI19/LI5</f>
        <v>0.20176758531544461</v>
      </c>
      <c r="LJ20" s="11">
        <f t="shared" ref="LJ20" si="353">+LJ19/LJ5</f>
        <v>0.20109573601873168</v>
      </c>
      <c r="LK20" s="11">
        <f t="shared" ref="LK20" si="354">+LK19/LK5</f>
        <v>0.20109573601873168</v>
      </c>
      <c r="LL20" s="11">
        <f t="shared" ref="LL20" si="355">+LL19/LL5</f>
        <v>0.20109573601873168</v>
      </c>
      <c r="LM20" s="11">
        <f t="shared" ref="LM20" si="356">+LM19/LM5</f>
        <v>0.20109573601873168</v>
      </c>
      <c r="LN20" s="11">
        <f t="shared" ref="LN20" si="357">+LN19/LN5</f>
        <v>0.20109573601873168</v>
      </c>
      <c r="LO20" s="11">
        <f t="shared" ref="LO20" si="358">+LO19/LO5</f>
        <v>0.20109573601873168</v>
      </c>
      <c r="LP20" s="11">
        <f t="shared" ref="LP20" si="359">+LP19/LP5</f>
        <v>0.20109573601873168</v>
      </c>
      <c r="LQ20" s="11">
        <f t="shared" ref="LQ20" si="360">+LQ19/LQ5</f>
        <v>0.20109573601873168</v>
      </c>
      <c r="LR20" s="11">
        <f t="shared" ref="LR20" si="361">+LR19/LR5</f>
        <v>0.20109573601873168</v>
      </c>
      <c r="LS20" s="11">
        <f t="shared" ref="LS20" si="362">+LS19/LS5</f>
        <v>0.20109573601873168</v>
      </c>
      <c r="LT20" s="11">
        <f t="shared" ref="LT20" si="363">+LT19/LT5</f>
        <v>0.20109573601873168</v>
      </c>
      <c r="LU20" s="11">
        <f t="shared" ref="LU20" si="364">+LU19/LU5</f>
        <v>0.20109573601873168</v>
      </c>
      <c r="LV20" s="11">
        <f t="shared" ref="LV20" si="365">+LV19/LV5</f>
        <v>0.20042993988699095</v>
      </c>
      <c r="LW20" s="11">
        <f t="shared" ref="LW20" si="366">+LW19/LW5</f>
        <v>0.20042993988699095</v>
      </c>
      <c r="LX20" s="11">
        <f t="shared" ref="LX20" si="367">+LX19/LX5</f>
        <v>0.20042993988699095</v>
      </c>
      <c r="LY20" s="11">
        <f t="shared" ref="LY20" si="368">+LY19/LY5</f>
        <v>0.20042993988699095</v>
      </c>
      <c r="LZ20" s="11">
        <f t="shared" ref="LZ20" si="369">+LZ19/LZ5</f>
        <v>0.20042993988699095</v>
      </c>
      <c r="MA20" s="11">
        <f t="shared" ref="MA20" si="370">+MA19/MA5</f>
        <v>0.20042993988699095</v>
      </c>
      <c r="MB20" s="11">
        <f t="shared" ref="MB20" si="371">+MB19/MB5</f>
        <v>0.20042993988699095</v>
      </c>
      <c r="MC20" s="11">
        <f t="shared" ref="MC20" si="372">+MC19/MC5</f>
        <v>0.20042993988699095</v>
      </c>
      <c r="MD20" s="11">
        <f t="shared" ref="MD20" si="373">+MD19/MD5</f>
        <v>0.20042993988699095</v>
      </c>
      <c r="ME20" s="11">
        <f t="shared" ref="ME20" si="374">+ME19/ME5</f>
        <v>0.20042993988699095</v>
      </c>
      <c r="MF20" s="11">
        <f t="shared" ref="MF20" si="375">+MF19/MF5</f>
        <v>0.20042993988699095</v>
      </c>
      <c r="MG20" s="11">
        <f t="shared" ref="MG20" si="376">+MG19/MG5</f>
        <v>0.20042993988699095</v>
      </c>
      <c r="MH20" s="11">
        <f t="shared" ref="MH20" si="377">+MH19/MH5</f>
        <v>0.19976719831632403</v>
      </c>
      <c r="MI20" s="11">
        <f t="shared" ref="MI20" si="378">+MI19/MI5</f>
        <v>0.19976719831632403</v>
      </c>
      <c r="MJ20" s="11">
        <f t="shared" ref="MJ20" si="379">+MJ19/MJ5</f>
        <v>0.19976719831632403</v>
      </c>
      <c r="MK20" s="11">
        <f t="shared" ref="MK20" si="380">+MK19/MK5</f>
        <v>0.19976719831632403</v>
      </c>
      <c r="ML20" s="11">
        <f t="shared" ref="ML20" si="381">+ML19/ML5</f>
        <v>0.19976719831632403</v>
      </c>
      <c r="MM20" s="11">
        <f t="shared" ref="MM20" si="382">+MM19/MM5</f>
        <v>0.19976719831632403</v>
      </c>
      <c r="MN20" s="11">
        <f t="shared" ref="MN20" si="383">+MN19/MN5</f>
        <v>0.19976719831632403</v>
      </c>
      <c r="MO20" s="11">
        <f t="shared" ref="MO20" si="384">+MO19/MO5</f>
        <v>0.19976719831632403</v>
      </c>
      <c r="MP20" s="11">
        <f t="shared" ref="MP20" si="385">+MP19/MP5</f>
        <v>0.19976719831632403</v>
      </c>
      <c r="MQ20" s="11">
        <f t="shared" ref="MQ20" si="386">+MQ19/MQ5</f>
        <v>0.19976719831632403</v>
      </c>
      <c r="MR20" s="11">
        <f t="shared" ref="MR20" si="387">+MR19/MR5</f>
        <v>0.19976719831632403</v>
      </c>
      <c r="MS20" s="11">
        <f t="shared" ref="MS20" si="388">+MS19/MS5</f>
        <v>0.19976719831632403</v>
      </c>
      <c r="MT20" s="11">
        <f t="shared" ref="MT20" si="389">+MT19/MT5</f>
        <v>0.19910511204656101</v>
      </c>
      <c r="MU20" s="11">
        <f t="shared" ref="MU20" si="390">+MU19/MU5</f>
        <v>0.19910511204656101</v>
      </c>
      <c r="MV20" s="11">
        <f t="shared" ref="MV20" si="391">+MV19/MV5</f>
        <v>0.19910511204656101</v>
      </c>
      <c r="MW20" s="11">
        <f t="shared" ref="MW20" si="392">+MW19/MW5</f>
        <v>0.19910511204656101</v>
      </c>
      <c r="MX20" s="11">
        <f t="shared" ref="MX20" si="393">+MX19/MX5</f>
        <v>0.19910511204656101</v>
      </c>
      <c r="MY20" s="11">
        <f t="shared" ref="MY20" si="394">+MY19/MY5</f>
        <v>0.19910511204656101</v>
      </c>
      <c r="MZ20" s="11">
        <f t="shared" ref="MZ20" si="395">+MZ19/MZ5</f>
        <v>0.19910511204656101</v>
      </c>
      <c r="NB20" s="51" t="str">
        <f t="shared" si="271"/>
        <v>Coverage Ratio</v>
      </c>
      <c r="NC20" s="11">
        <f t="shared" si="144"/>
        <v>0.25534333168709161</v>
      </c>
      <c r="ND20" s="11">
        <f t="shared" si="142"/>
        <v>0.454745626914975</v>
      </c>
      <c r="NE20" s="11">
        <f t="shared" si="142"/>
        <v>0.4864350546576181</v>
      </c>
      <c r="NF20" s="11">
        <f t="shared" si="142"/>
        <v>0.26335662650161956</v>
      </c>
      <c r="NG20" s="11">
        <f t="shared" si="142"/>
        <v>0.16374669456325974</v>
      </c>
      <c r="NH20" s="11">
        <f t="shared" si="142"/>
        <v>0.21530130245769527</v>
      </c>
      <c r="NI20" s="11">
        <f t="shared" si="142"/>
        <v>0.21844184389126972</v>
      </c>
      <c r="NJ20" s="11">
        <f t="shared" si="142"/>
        <v>0.21603694474815094</v>
      </c>
      <c r="NK20" s="11">
        <f t="shared" si="142"/>
        <v>0.21256877517611927</v>
      </c>
      <c r="NL20" s="11">
        <f t="shared" si="142"/>
        <v>0.21202846936918832</v>
      </c>
      <c r="NM20" s="11">
        <f t="shared" si="142"/>
        <v>0.21270416869575662</v>
      </c>
      <c r="NN20" s="11">
        <f t="shared" si="142"/>
        <v>0.21220057270581225</v>
      </c>
      <c r="NO20" s="11">
        <f t="shared" si="142"/>
        <v>0.21098325475641758</v>
      </c>
      <c r="NP20" s="11">
        <f t="shared" si="142"/>
        <v>0.20999305600042964</v>
      </c>
      <c r="NQ20" s="11">
        <f t="shared" si="142"/>
        <v>0.2094815966275331</v>
      </c>
      <c r="NR20" s="11">
        <f t="shared" si="142"/>
        <v>0.20897516178311801</v>
      </c>
      <c r="NS20" s="11">
        <f t="shared" si="142"/>
        <v>0.2082379616100993</v>
      </c>
      <c r="NT20" s="11">
        <f t="shared" si="143"/>
        <v>0.20745543118418253</v>
      </c>
      <c r="NU20" s="11">
        <f t="shared" si="143"/>
        <v>0.20675716224282548</v>
      </c>
      <c r="NV20" s="11">
        <f t="shared" si="143"/>
        <v>0.20611558378363251</v>
      </c>
      <c r="NW20" s="11">
        <f t="shared" si="143"/>
        <v>0.20544876504336243</v>
      </c>
      <c r="NX20" s="11">
        <f t="shared" si="143"/>
        <v>0.20475083376160511</v>
      </c>
      <c r="NY20" s="11">
        <f t="shared" si="143"/>
        <v>0.20406056731890979</v>
      </c>
      <c r="NZ20" s="11">
        <f t="shared" si="143"/>
        <v>0.20338825050513223</v>
      </c>
      <c r="OA20" s="11">
        <f t="shared" si="143"/>
        <v>0.20272101504826265</v>
      </c>
      <c r="OB20" s="11">
        <f t="shared" si="143"/>
        <v>0.2020488419484999</v>
      </c>
      <c r="OC20" s="11">
        <f t="shared" si="143"/>
        <v>0.20137567322569547</v>
      </c>
      <c r="OD20" s="11">
        <f t="shared" si="143"/>
        <v>0.20070735494188294</v>
      </c>
      <c r="OE20" s="11">
        <f t="shared" si="143"/>
        <v>0.20004334063743523</v>
      </c>
      <c r="OF20" s="11">
        <f t="shared" si="143"/>
        <v>0.19938098132562895</v>
      </c>
    </row>
    <row r="21" spans="4:396" x14ac:dyDescent="0.25">
      <c r="D21" s="17" t="s">
        <v>121</v>
      </c>
      <c r="E21" s="50">
        <f>+E19-E5</f>
        <v>-9.812085216142858</v>
      </c>
      <c r="F21" s="50">
        <f t="shared" ref="F21:BQ21" si="396">+F19-F5</f>
        <v>-9.812085216142858</v>
      </c>
      <c r="G21" s="50">
        <f t="shared" si="396"/>
        <v>-9.812085216142858</v>
      </c>
      <c r="H21" s="50">
        <f t="shared" si="396"/>
        <v>-9.812085216142858</v>
      </c>
      <c r="I21" s="50">
        <f t="shared" si="396"/>
        <v>-9.812085216142858</v>
      </c>
      <c r="J21" s="50">
        <f t="shared" si="396"/>
        <v>-11.048005216142858</v>
      </c>
      <c r="K21" s="50">
        <f t="shared" si="396"/>
        <v>-11.048005216142858</v>
      </c>
      <c r="L21" s="50">
        <f t="shared" si="396"/>
        <v>-11.048005216142858</v>
      </c>
      <c r="M21" s="50">
        <f t="shared" si="396"/>
        <v>-11.048005216142858</v>
      </c>
      <c r="N21" s="50">
        <f t="shared" si="396"/>
        <v>-11.048005216142858</v>
      </c>
      <c r="O21" s="50">
        <f t="shared" si="396"/>
        <v>-4.7400052161428583</v>
      </c>
      <c r="P21" s="50">
        <f t="shared" si="396"/>
        <v>-4.7400052161428583</v>
      </c>
      <c r="Q21" s="50">
        <f t="shared" si="396"/>
        <v>-12.951829949679373</v>
      </c>
      <c r="R21" s="50">
        <f t="shared" si="396"/>
        <v>-12.951829949679373</v>
      </c>
      <c r="S21" s="50">
        <f t="shared" si="396"/>
        <v>-12.951829949679373</v>
      </c>
      <c r="T21" s="50">
        <f t="shared" si="396"/>
        <v>-12.951829949679373</v>
      </c>
      <c r="U21" s="50">
        <f t="shared" si="396"/>
        <v>-12.951829949679373</v>
      </c>
      <c r="V21" s="50">
        <f t="shared" si="396"/>
        <v>-8.6667055832857702</v>
      </c>
      <c r="W21" s="50">
        <f t="shared" si="396"/>
        <v>-8.6667055832857702</v>
      </c>
      <c r="X21" s="50">
        <f t="shared" si="396"/>
        <v>-8.6667055832857702</v>
      </c>
      <c r="Y21" s="50">
        <f t="shared" si="396"/>
        <v>-8.6667055832857702</v>
      </c>
      <c r="Z21" s="50">
        <f t="shared" si="396"/>
        <v>-8.5817055832857712</v>
      </c>
      <c r="AA21" s="50">
        <f t="shared" si="396"/>
        <v>-8.5047055832857712</v>
      </c>
      <c r="AB21" s="50">
        <f t="shared" si="396"/>
        <v>-8.5047055832857712</v>
      </c>
      <c r="AC21" s="50">
        <f t="shared" si="396"/>
        <v>-8.5047055832857712</v>
      </c>
      <c r="AD21" s="50">
        <f t="shared" si="396"/>
        <v>-8.5047055832857712</v>
      </c>
      <c r="AE21" s="50">
        <f t="shared" si="396"/>
        <v>-8.5047055832857712</v>
      </c>
      <c r="AF21" s="50">
        <f t="shared" si="396"/>
        <v>-8.5047055832857712</v>
      </c>
      <c r="AG21" s="50">
        <f t="shared" si="396"/>
        <v>-8.5047055832857712</v>
      </c>
      <c r="AH21" s="50">
        <f t="shared" si="396"/>
        <v>-9.3645610082736095</v>
      </c>
      <c r="AI21" s="50">
        <f t="shared" si="396"/>
        <v>-9.3645610082736095</v>
      </c>
      <c r="AJ21" s="50">
        <f t="shared" si="396"/>
        <v>-9.3645610082736095</v>
      </c>
      <c r="AK21" s="50">
        <f t="shared" si="396"/>
        <v>-9.3645610082736095</v>
      </c>
      <c r="AL21" s="50">
        <f t="shared" si="396"/>
        <v>-9.2795610082736104</v>
      </c>
      <c r="AM21" s="50">
        <f t="shared" si="396"/>
        <v>-9.2025610082736105</v>
      </c>
      <c r="AN21" s="50">
        <f t="shared" si="396"/>
        <v>-9.2025610082736105</v>
      </c>
      <c r="AO21" s="50">
        <f t="shared" si="396"/>
        <v>-9.2025610082736105</v>
      </c>
      <c r="AP21" s="50">
        <f t="shared" si="396"/>
        <v>-9.2025610082736105</v>
      </c>
      <c r="AQ21" s="50">
        <f t="shared" si="396"/>
        <v>-9.2025610082736105</v>
      </c>
      <c r="AR21" s="50">
        <f t="shared" si="396"/>
        <v>-9.2025610082736105</v>
      </c>
      <c r="AS21" s="50">
        <f t="shared" si="396"/>
        <v>-9.2025610082736105</v>
      </c>
      <c r="AT21" s="50">
        <f t="shared" si="396"/>
        <v>-17.651525457295524</v>
      </c>
      <c r="AU21" s="50">
        <f t="shared" si="396"/>
        <v>-17.651525457295524</v>
      </c>
      <c r="AV21" s="50">
        <f t="shared" si="396"/>
        <v>-17.651525457295524</v>
      </c>
      <c r="AW21" s="50">
        <f t="shared" si="396"/>
        <v>-17.651525457295524</v>
      </c>
      <c r="AX21" s="50">
        <f t="shared" si="396"/>
        <v>-17.651525457295524</v>
      </c>
      <c r="AY21" s="50">
        <f t="shared" si="396"/>
        <v>-17.927209457295525</v>
      </c>
      <c r="AZ21" s="50">
        <f t="shared" si="396"/>
        <v>-17.927209457295525</v>
      </c>
      <c r="BA21" s="50">
        <f t="shared" si="396"/>
        <v>-17.927209457295525</v>
      </c>
      <c r="BB21" s="50">
        <f t="shared" si="396"/>
        <v>-17.927209457295525</v>
      </c>
      <c r="BC21" s="50">
        <f t="shared" si="396"/>
        <v>-17.927209457295525</v>
      </c>
      <c r="BD21" s="50">
        <f t="shared" si="396"/>
        <v>-17.927209457295525</v>
      </c>
      <c r="BE21" s="50">
        <f t="shared" si="396"/>
        <v>-17.927209457295525</v>
      </c>
      <c r="BF21" s="50">
        <f t="shared" si="396"/>
        <v>-7.2525485489475079</v>
      </c>
      <c r="BG21" s="50">
        <f t="shared" si="396"/>
        <v>-7.2525485489475079</v>
      </c>
      <c r="BH21" s="50">
        <f t="shared" si="396"/>
        <v>-7.2525485489475079</v>
      </c>
      <c r="BI21" s="50">
        <f t="shared" si="396"/>
        <v>-7.2525485489475079</v>
      </c>
      <c r="BJ21" s="50">
        <f t="shared" si="396"/>
        <v>-7.2525485489475079</v>
      </c>
      <c r="BK21" s="50">
        <f t="shared" si="396"/>
        <v>-7.2525485489475079</v>
      </c>
      <c r="BL21" s="50">
        <f t="shared" si="396"/>
        <v>-7.2525485489475079</v>
      </c>
      <c r="BM21" s="50">
        <f t="shared" si="396"/>
        <v>-7.2525485489475079</v>
      </c>
      <c r="BN21" s="50">
        <f t="shared" si="396"/>
        <v>-7.2525485489475079</v>
      </c>
      <c r="BO21" s="50">
        <f t="shared" si="396"/>
        <v>-7.2525485489475079</v>
      </c>
      <c r="BP21" s="50">
        <f t="shared" si="396"/>
        <v>-7.2525485489475079</v>
      </c>
      <c r="BQ21" s="50">
        <f t="shared" si="396"/>
        <v>-7.2525485489475079</v>
      </c>
      <c r="BR21" s="50">
        <f t="shared" ref="BR21:EC21" si="397">+BR19-BR5</f>
        <v>-6.9408887948177496</v>
      </c>
      <c r="BS21" s="50">
        <f t="shared" si="397"/>
        <v>-6.9408887948177496</v>
      </c>
      <c r="BT21" s="50">
        <f t="shared" si="397"/>
        <v>-6.9408887948177496</v>
      </c>
      <c r="BU21" s="50">
        <f t="shared" si="397"/>
        <v>-6.9408887948177496</v>
      </c>
      <c r="BV21" s="50">
        <f t="shared" si="397"/>
        <v>-6.9408887948177496</v>
      </c>
      <c r="BW21" s="50">
        <f t="shared" si="397"/>
        <v>-6.9408887948177496</v>
      </c>
      <c r="BX21" s="50">
        <f t="shared" si="397"/>
        <v>-6.9408887948177496</v>
      </c>
      <c r="BY21" s="50">
        <f t="shared" si="397"/>
        <v>-6.9408887948177496</v>
      </c>
      <c r="BZ21" s="50">
        <f t="shared" si="397"/>
        <v>-6.9408887948177496</v>
      </c>
      <c r="CA21" s="50">
        <f t="shared" si="397"/>
        <v>-6.9408887948177496</v>
      </c>
      <c r="CB21" s="50">
        <f t="shared" si="397"/>
        <v>-6.9408887948177496</v>
      </c>
      <c r="CC21" s="50">
        <f t="shared" si="397"/>
        <v>-6.9408887948177496</v>
      </c>
      <c r="CD21" s="50">
        <f t="shared" si="397"/>
        <v>-6.9370368907537872</v>
      </c>
      <c r="CE21" s="50">
        <f t="shared" si="397"/>
        <v>-6.9370368907537872</v>
      </c>
      <c r="CF21" s="50">
        <f t="shared" si="397"/>
        <v>-6.9370368907537872</v>
      </c>
      <c r="CG21" s="50">
        <f t="shared" si="397"/>
        <v>-6.9370368907537872</v>
      </c>
      <c r="CH21" s="50">
        <f t="shared" si="397"/>
        <v>-6.9370368907537872</v>
      </c>
      <c r="CI21" s="50">
        <f t="shared" si="397"/>
        <v>-6.9370368907537872</v>
      </c>
      <c r="CJ21" s="50">
        <f t="shared" si="397"/>
        <v>-6.9370368907537872</v>
      </c>
      <c r="CK21" s="50">
        <f t="shared" si="397"/>
        <v>-6.9370368907537872</v>
      </c>
      <c r="CL21" s="50">
        <f t="shared" si="397"/>
        <v>-6.9370368907537872</v>
      </c>
      <c r="CM21" s="50">
        <f t="shared" si="397"/>
        <v>-6.9370368907537872</v>
      </c>
      <c r="CN21" s="50">
        <f t="shared" si="397"/>
        <v>-6.9370368907537872</v>
      </c>
      <c r="CO21" s="50">
        <f t="shared" si="397"/>
        <v>-6.9370368907537872</v>
      </c>
      <c r="CP21" s="50">
        <f t="shared" si="397"/>
        <v>-7.1106105617037594</v>
      </c>
      <c r="CQ21" s="50">
        <f t="shared" si="397"/>
        <v>-7.1106105617037594</v>
      </c>
      <c r="CR21" s="50">
        <f t="shared" si="397"/>
        <v>-7.1106105617037594</v>
      </c>
      <c r="CS21" s="50">
        <f t="shared" si="397"/>
        <v>-7.1106105617037594</v>
      </c>
      <c r="CT21" s="50">
        <f t="shared" si="397"/>
        <v>-7.1106105617037594</v>
      </c>
      <c r="CU21" s="50">
        <f t="shared" si="397"/>
        <v>-7.1106105617037594</v>
      </c>
      <c r="CV21" s="50">
        <f t="shared" si="397"/>
        <v>-7.1106105617037594</v>
      </c>
      <c r="CW21" s="50">
        <f t="shared" si="397"/>
        <v>-7.1106105617037594</v>
      </c>
      <c r="CX21" s="50">
        <f t="shared" si="397"/>
        <v>-7.1106105617037594</v>
      </c>
      <c r="CY21" s="50">
        <f t="shared" si="397"/>
        <v>-7.1106105617037594</v>
      </c>
      <c r="CZ21" s="50">
        <f t="shared" si="397"/>
        <v>-7.1106105617037594</v>
      </c>
      <c r="DA21" s="50">
        <f t="shared" si="397"/>
        <v>-7.1106105617037594</v>
      </c>
      <c r="DB21" s="50">
        <f t="shared" si="397"/>
        <v>-7.2370340617050273</v>
      </c>
      <c r="DC21" s="50">
        <f t="shared" si="397"/>
        <v>-7.2370340617050273</v>
      </c>
      <c r="DD21" s="50">
        <f t="shared" si="397"/>
        <v>-7.2370340617050273</v>
      </c>
      <c r="DE21" s="50">
        <f t="shared" si="397"/>
        <v>-7.2370340617050273</v>
      </c>
      <c r="DF21" s="50">
        <f t="shared" si="397"/>
        <v>-7.2370340617050273</v>
      </c>
      <c r="DG21" s="50">
        <f t="shared" si="397"/>
        <v>-7.2370340617050273</v>
      </c>
      <c r="DH21" s="50">
        <f t="shared" si="397"/>
        <v>-7.2370340617050273</v>
      </c>
      <c r="DI21" s="50">
        <f t="shared" si="397"/>
        <v>-7.2370340617050273</v>
      </c>
      <c r="DJ21" s="50">
        <f t="shared" si="397"/>
        <v>-7.2370340617050273</v>
      </c>
      <c r="DK21" s="50">
        <f t="shared" si="397"/>
        <v>-7.2370340617050273</v>
      </c>
      <c r="DL21" s="50">
        <f t="shared" si="397"/>
        <v>-7.2370340617050273</v>
      </c>
      <c r="DM21" s="50">
        <f t="shared" si="397"/>
        <v>-7.2370340617050273</v>
      </c>
      <c r="DN21" s="50">
        <f t="shared" si="397"/>
        <v>-7.1859731871399939</v>
      </c>
      <c r="DO21" s="50">
        <f t="shared" si="397"/>
        <v>-7.1859731871399939</v>
      </c>
      <c r="DP21" s="50">
        <f t="shared" si="397"/>
        <v>-7.1859731871399939</v>
      </c>
      <c r="DQ21" s="50">
        <f t="shared" si="397"/>
        <v>-7.1859731871399939</v>
      </c>
      <c r="DR21" s="50">
        <f t="shared" si="397"/>
        <v>-7.1859731871399939</v>
      </c>
      <c r="DS21" s="50">
        <f t="shared" si="397"/>
        <v>-7.1859731871399939</v>
      </c>
      <c r="DT21" s="50">
        <f t="shared" si="397"/>
        <v>-7.1859731871399939</v>
      </c>
      <c r="DU21" s="50">
        <f t="shared" si="397"/>
        <v>-7.1859731871399939</v>
      </c>
      <c r="DV21" s="50">
        <f t="shared" si="397"/>
        <v>-7.1859731871399939</v>
      </c>
      <c r="DW21" s="50">
        <f t="shared" si="397"/>
        <v>-7.1859731871399939</v>
      </c>
      <c r="DX21" s="50">
        <f t="shared" si="397"/>
        <v>-7.1859731871399939</v>
      </c>
      <c r="DY21" s="50">
        <f t="shared" si="397"/>
        <v>-7.1859731871399939</v>
      </c>
      <c r="DZ21" s="50">
        <f t="shared" si="397"/>
        <v>-7.1725249640548752</v>
      </c>
      <c r="EA21" s="50">
        <f t="shared" si="397"/>
        <v>-7.1725249640548752</v>
      </c>
      <c r="EB21" s="50">
        <f t="shared" si="397"/>
        <v>-7.1725249640548752</v>
      </c>
      <c r="EC21" s="50">
        <f t="shared" si="397"/>
        <v>-7.1725249640548752</v>
      </c>
      <c r="ED21" s="50">
        <f t="shared" ref="ED21:GO21" si="398">+ED19-ED5</f>
        <v>-7.1725249640548752</v>
      </c>
      <c r="EE21" s="50">
        <f t="shared" si="398"/>
        <v>-7.1725249640548752</v>
      </c>
      <c r="EF21" s="50">
        <f t="shared" si="398"/>
        <v>-7.1725249640548752</v>
      </c>
      <c r="EG21" s="50">
        <f t="shared" si="398"/>
        <v>-7.1725249640548752</v>
      </c>
      <c r="EH21" s="50">
        <f t="shared" si="398"/>
        <v>-7.1725249640548752</v>
      </c>
      <c r="EI21" s="50">
        <f t="shared" si="398"/>
        <v>-7.1725249640548752</v>
      </c>
      <c r="EJ21" s="50">
        <f t="shared" si="398"/>
        <v>-7.1725249640548752</v>
      </c>
      <c r="EK21" s="50">
        <f t="shared" si="398"/>
        <v>-7.1725249640548752</v>
      </c>
      <c r="EL21" s="50">
        <f t="shared" si="398"/>
        <v>-7.2193154702407769</v>
      </c>
      <c r="EM21" s="50">
        <f t="shared" si="398"/>
        <v>-7.2193154702407769</v>
      </c>
      <c r="EN21" s="50">
        <f t="shared" si="398"/>
        <v>-7.2193154702407769</v>
      </c>
      <c r="EO21" s="50">
        <f t="shared" si="398"/>
        <v>-7.2193154702407769</v>
      </c>
      <c r="EP21" s="50">
        <f t="shared" si="398"/>
        <v>-7.2193154702407769</v>
      </c>
      <c r="EQ21" s="50">
        <f t="shared" si="398"/>
        <v>-7.2193154702407769</v>
      </c>
      <c r="ER21" s="50">
        <f t="shared" si="398"/>
        <v>-7.2193154702407769</v>
      </c>
      <c r="ES21" s="50">
        <f t="shared" si="398"/>
        <v>-7.2193154702407769</v>
      </c>
      <c r="ET21" s="50">
        <f t="shared" si="398"/>
        <v>-7.2193154702407769</v>
      </c>
      <c r="EU21" s="50">
        <f t="shared" si="398"/>
        <v>-7.2193154702407769</v>
      </c>
      <c r="EV21" s="50">
        <f t="shared" si="398"/>
        <v>-7.2193154702407769</v>
      </c>
      <c r="EW21" s="50">
        <f t="shared" si="398"/>
        <v>-7.2193154702407769</v>
      </c>
      <c r="EX21" s="50">
        <f t="shared" si="398"/>
        <v>-7.2763357432971452</v>
      </c>
      <c r="EY21" s="50">
        <f t="shared" si="398"/>
        <v>-7.2763357432971452</v>
      </c>
      <c r="EZ21" s="50">
        <f t="shared" si="398"/>
        <v>-7.2763357432971452</v>
      </c>
      <c r="FA21" s="50">
        <f t="shared" si="398"/>
        <v>-7.2763357432971452</v>
      </c>
      <c r="FB21" s="50">
        <f t="shared" si="398"/>
        <v>-7.2763357432971452</v>
      </c>
      <c r="FC21" s="50">
        <f t="shared" si="398"/>
        <v>-7.2763357432971452</v>
      </c>
      <c r="FD21" s="50">
        <f t="shared" si="398"/>
        <v>-7.2763357432971452</v>
      </c>
      <c r="FE21" s="50">
        <f t="shared" si="398"/>
        <v>-7.2763357432971452</v>
      </c>
      <c r="FF21" s="50">
        <f t="shared" si="398"/>
        <v>-7.2763357432971452</v>
      </c>
      <c r="FG21" s="50">
        <f t="shared" si="398"/>
        <v>-7.2763357432971452</v>
      </c>
      <c r="FH21" s="50">
        <f t="shared" si="398"/>
        <v>-7.2763357432971452</v>
      </c>
      <c r="FI21" s="50">
        <f t="shared" si="398"/>
        <v>-7.2763357432971452</v>
      </c>
      <c r="FJ21" s="50">
        <f t="shared" si="398"/>
        <v>-7.30981222997901</v>
      </c>
      <c r="FK21" s="50">
        <f t="shared" si="398"/>
        <v>-7.30981222997901</v>
      </c>
      <c r="FL21" s="50">
        <f t="shared" si="398"/>
        <v>-7.30981222997901</v>
      </c>
      <c r="FM21" s="50">
        <f t="shared" si="398"/>
        <v>-7.30981222997901</v>
      </c>
      <c r="FN21" s="50">
        <f t="shared" si="398"/>
        <v>-7.30981222997901</v>
      </c>
      <c r="FO21" s="50">
        <f t="shared" si="398"/>
        <v>-7.30981222997901</v>
      </c>
      <c r="FP21" s="50">
        <f t="shared" si="398"/>
        <v>-7.30981222997901</v>
      </c>
      <c r="FQ21" s="50">
        <f t="shared" si="398"/>
        <v>-7.30981222997901</v>
      </c>
      <c r="FR21" s="50">
        <f t="shared" si="398"/>
        <v>-7.30981222997901</v>
      </c>
      <c r="FS21" s="50">
        <f t="shared" si="398"/>
        <v>-7.30981222997901</v>
      </c>
      <c r="FT21" s="50">
        <f t="shared" si="398"/>
        <v>-7.30981222997901</v>
      </c>
      <c r="FU21" s="50">
        <f t="shared" si="398"/>
        <v>-7.30981222997901</v>
      </c>
      <c r="FV21" s="50">
        <f t="shared" si="398"/>
        <v>-7.3245134199703559</v>
      </c>
      <c r="FW21" s="50">
        <f t="shared" si="398"/>
        <v>-7.3245134199703559</v>
      </c>
      <c r="FX21" s="50">
        <f t="shared" si="398"/>
        <v>-7.3245134199703559</v>
      </c>
      <c r="FY21" s="50">
        <f t="shared" si="398"/>
        <v>-7.3245134199703559</v>
      </c>
      <c r="FZ21" s="50">
        <f t="shared" si="398"/>
        <v>-7.3245134199703559</v>
      </c>
      <c r="GA21" s="50">
        <f t="shared" si="398"/>
        <v>-7.3245134199703559</v>
      </c>
      <c r="GB21" s="50">
        <f t="shared" si="398"/>
        <v>-7.3245134199703559</v>
      </c>
      <c r="GC21" s="50">
        <f t="shared" si="398"/>
        <v>-7.3245134199703559</v>
      </c>
      <c r="GD21" s="50">
        <f t="shared" si="398"/>
        <v>-7.3245134199703559</v>
      </c>
      <c r="GE21" s="50">
        <f t="shared" si="398"/>
        <v>-7.3245134199703559</v>
      </c>
      <c r="GF21" s="50">
        <f t="shared" si="398"/>
        <v>-7.3245134199703559</v>
      </c>
      <c r="GG21" s="50">
        <f t="shared" si="398"/>
        <v>-7.3245134199703559</v>
      </c>
      <c r="GH21" s="50">
        <f t="shared" si="398"/>
        <v>-7.3524985470020878</v>
      </c>
      <c r="GI21" s="50">
        <f t="shared" si="398"/>
        <v>-7.3524985470020878</v>
      </c>
      <c r="GJ21" s="50">
        <f t="shared" si="398"/>
        <v>-7.3524985470020878</v>
      </c>
      <c r="GK21" s="50">
        <f t="shared" si="398"/>
        <v>-7.3524985470020878</v>
      </c>
      <c r="GL21" s="50">
        <f t="shared" si="398"/>
        <v>-7.3524985470020878</v>
      </c>
      <c r="GM21" s="50">
        <f t="shared" si="398"/>
        <v>-7.3524985470020878</v>
      </c>
      <c r="GN21" s="50">
        <f t="shared" si="398"/>
        <v>-7.3524985470020878</v>
      </c>
      <c r="GO21" s="50">
        <f t="shared" si="398"/>
        <v>-7.3524985470020878</v>
      </c>
      <c r="GP21" s="50">
        <f t="shared" ref="GP21:IJ21" si="399">+GP19-GP5</f>
        <v>-7.3524985470020878</v>
      </c>
      <c r="GQ21" s="50">
        <f t="shared" si="399"/>
        <v>-7.3524985470020878</v>
      </c>
      <c r="GR21" s="50">
        <f t="shared" si="399"/>
        <v>-7.3524985470020878</v>
      </c>
      <c r="GS21" s="50">
        <f t="shared" si="399"/>
        <v>-7.3524985470020878</v>
      </c>
      <c r="GT21" s="50">
        <f t="shared" si="399"/>
        <v>-7.3888532107574276</v>
      </c>
      <c r="GU21" s="50">
        <f t="shared" si="399"/>
        <v>-7.3888532107574276</v>
      </c>
      <c r="GV21" s="50">
        <f t="shared" si="399"/>
        <v>-7.3888532107574276</v>
      </c>
      <c r="GW21" s="50">
        <f t="shared" si="399"/>
        <v>-7.3888532107574276</v>
      </c>
      <c r="GX21" s="50">
        <f t="shared" si="399"/>
        <v>-7.3888532107574276</v>
      </c>
      <c r="GY21" s="50">
        <f t="shared" si="399"/>
        <v>-7.3888532107574276</v>
      </c>
      <c r="GZ21" s="50">
        <f t="shared" si="399"/>
        <v>-7.3888532107574276</v>
      </c>
      <c r="HA21" s="50">
        <f t="shared" si="399"/>
        <v>-7.3888532107574276</v>
      </c>
      <c r="HB21" s="50">
        <f t="shared" si="399"/>
        <v>-7.3888532107574276</v>
      </c>
      <c r="HC21" s="50">
        <f t="shared" si="399"/>
        <v>-7.3888532107574276</v>
      </c>
      <c r="HD21" s="50">
        <f t="shared" si="399"/>
        <v>-7.3888532107574276</v>
      </c>
      <c r="HE21" s="50">
        <f t="shared" si="399"/>
        <v>-7.3888532107574276</v>
      </c>
      <c r="HF21" s="50">
        <f t="shared" si="399"/>
        <v>-7.42309983434179</v>
      </c>
      <c r="HG21" s="50">
        <f t="shared" si="399"/>
        <v>-7.42309983434179</v>
      </c>
      <c r="HH21" s="50">
        <f t="shared" si="399"/>
        <v>-7.42309983434179</v>
      </c>
      <c r="HI21" s="50">
        <f t="shared" si="399"/>
        <v>-7.42309983434179</v>
      </c>
      <c r="HJ21" s="50">
        <f t="shared" si="399"/>
        <v>-7.42309983434179</v>
      </c>
      <c r="HK21" s="50">
        <f t="shared" si="399"/>
        <v>-7.42309983434179</v>
      </c>
      <c r="HL21" s="50">
        <f t="shared" si="399"/>
        <v>-7.42309983434179</v>
      </c>
      <c r="HM21" s="50">
        <f t="shared" si="399"/>
        <v>-7.42309983434179</v>
      </c>
      <c r="HN21" s="50">
        <f t="shared" si="399"/>
        <v>-7.42309983434179</v>
      </c>
      <c r="HO21" s="50">
        <f t="shared" si="399"/>
        <v>-7.42309983434179</v>
      </c>
      <c r="HP21" s="50">
        <f t="shared" si="399"/>
        <v>-7.42309983434179</v>
      </c>
      <c r="HQ21" s="50">
        <f t="shared" si="399"/>
        <v>-7.42309983434179</v>
      </c>
      <c r="HR21" s="50">
        <f t="shared" si="399"/>
        <v>-7.4527461807328086</v>
      </c>
      <c r="HS21" s="50">
        <f t="shared" si="399"/>
        <v>-7.4527461807328086</v>
      </c>
      <c r="HT21" s="50">
        <f t="shared" si="399"/>
        <v>-7.4527461807328086</v>
      </c>
      <c r="HU21" s="50">
        <f t="shared" si="399"/>
        <v>-7.4527461807328086</v>
      </c>
      <c r="HV21" s="50">
        <f t="shared" si="399"/>
        <v>-7.4527461807328086</v>
      </c>
      <c r="HW21" s="50">
        <f t="shared" si="399"/>
        <v>-7.4527461807328086</v>
      </c>
      <c r="HX21" s="50">
        <f t="shared" si="399"/>
        <v>-7.4527461807328086</v>
      </c>
      <c r="HY21" s="50">
        <f t="shared" si="399"/>
        <v>-7.4527461807328086</v>
      </c>
      <c r="HZ21" s="50">
        <f t="shared" si="399"/>
        <v>-7.4527461807328086</v>
      </c>
      <c r="IA21" s="50">
        <f t="shared" si="399"/>
        <v>-7.4527461807328086</v>
      </c>
      <c r="IB21" s="50">
        <f t="shared" si="399"/>
        <v>-7.4527461807328086</v>
      </c>
      <c r="IC21" s="50">
        <f t="shared" si="399"/>
        <v>-7.4527461807328086</v>
      </c>
      <c r="ID21" s="50">
        <f t="shared" si="399"/>
        <v>-7.4816188387850753</v>
      </c>
      <c r="IE21" s="50">
        <f t="shared" si="399"/>
        <v>-7.4816188387850753</v>
      </c>
      <c r="IF21" s="50">
        <f t="shared" si="399"/>
        <v>-7.4816188387850753</v>
      </c>
      <c r="IG21" s="50">
        <f t="shared" si="399"/>
        <v>-7.4816188387850753</v>
      </c>
      <c r="IH21" s="50">
        <f t="shared" si="399"/>
        <v>-7.4816188387850753</v>
      </c>
      <c r="II21" s="50">
        <f t="shared" si="399"/>
        <v>-7.4816188387850753</v>
      </c>
      <c r="IJ21" s="50">
        <f t="shared" si="399"/>
        <v>-7.4816188387850753</v>
      </c>
      <c r="IK21" s="50">
        <f t="shared" ref="IK21:KV21" si="400">+IK19-IK5</f>
        <v>-7.4816188387850753</v>
      </c>
      <c r="IL21" s="50">
        <f t="shared" si="400"/>
        <v>-7.4816188387850753</v>
      </c>
      <c r="IM21" s="50">
        <f t="shared" si="400"/>
        <v>-7.4816188387850753</v>
      </c>
      <c r="IN21" s="50">
        <f t="shared" si="400"/>
        <v>-7.4816188387850753</v>
      </c>
      <c r="IO21" s="50">
        <f t="shared" si="400"/>
        <v>-7.4816188387850753</v>
      </c>
      <c r="IP21" s="50">
        <f t="shared" si="400"/>
        <v>-7.5133541333856462</v>
      </c>
      <c r="IQ21" s="50">
        <f t="shared" si="400"/>
        <v>-7.5133541333856462</v>
      </c>
      <c r="IR21" s="50">
        <f t="shared" si="400"/>
        <v>-7.5133541333856462</v>
      </c>
      <c r="IS21" s="50">
        <f t="shared" si="400"/>
        <v>-7.5133541333856462</v>
      </c>
      <c r="IT21" s="50">
        <f t="shared" si="400"/>
        <v>-7.5133541333856462</v>
      </c>
      <c r="IU21" s="50">
        <f t="shared" si="400"/>
        <v>-7.5133541333856462</v>
      </c>
      <c r="IV21" s="50">
        <f t="shared" si="400"/>
        <v>-7.5133541333856462</v>
      </c>
      <c r="IW21" s="50">
        <f t="shared" si="400"/>
        <v>-7.5133541333856462</v>
      </c>
      <c r="IX21" s="50">
        <f t="shared" si="400"/>
        <v>-7.5133541333856462</v>
      </c>
      <c r="IY21" s="50">
        <f t="shared" si="400"/>
        <v>-7.5133541333856462</v>
      </c>
      <c r="IZ21" s="50">
        <f t="shared" si="400"/>
        <v>-7.5133541333856462</v>
      </c>
      <c r="JA21" s="50">
        <f t="shared" si="400"/>
        <v>-7.5133541333856462</v>
      </c>
      <c r="JB21" s="50">
        <f t="shared" si="400"/>
        <v>-7.5458469618351272</v>
      </c>
      <c r="JC21" s="50">
        <f t="shared" si="400"/>
        <v>-7.5458469618351272</v>
      </c>
      <c r="JD21" s="50">
        <f t="shared" si="400"/>
        <v>-7.5458469618351272</v>
      </c>
      <c r="JE21" s="50">
        <f t="shared" si="400"/>
        <v>-7.5458469618351272</v>
      </c>
      <c r="JF21" s="50">
        <f t="shared" si="400"/>
        <v>-7.5458469618351272</v>
      </c>
      <c r="JG21" s="50">
        <f t="shared" si="400"/>
        <v>-7.5458469618351272</v>
      </c>
      <c r="JH21" s="50">
        <f t="shared" si="400"/>
        <v>-7.5458469618351272</v>
      </c>
      <c r="JI21" s="50">
        <f t="shared" si="400"/>
        <v>-7.5458469618351272</v>
      </c>
      <c r="JJ21" s="50">
        <f t="shared" si="400"/>
        <v>-7.5458469618351272</v>
      </c>
      <c r="JK21" s="50">
        <f t="shared" si="400"/>
        <v>-7.5458469618351272</v>
      </c>
      <c r="JL21" s="50">
        <f t="shared" si="400"/>
        <v>-7.5458469618351272</v>
      </c>
      <c r="JM21" s="50">
        <f t="shared" si="400"/>
        <v>-7.5458469618351272</v>
      </c>
      <c r="JN21" s="50">
        <f t="shared" si="400"/>
        <v>-7.5775596995528192</v>
      </c>
      <c r="JO21" s="50">
        <f t="shared" si="400"/>
        <v>-7.5775596995528192</v>
      </c>
      <c r="JP21" s="50">
        <f t="shared" si="400"/>
        <v>-7.5775596995528192</v>
      </c>
      <c r="JQ21" s="50">
        <f t="shared" si="400"/>
        <v>-7.5775596995528192</v>
      </c>
      <c r="JR21" s="50">
        <f t="shared" si="400"/>
        <v>-7.5775596995528192</v>
      </c>
      <c r="JS21" s="50">
        <f t="shared" si="400"/>
        <v>-7.5775596995528192</v>
      </c>
      <c r="JT21" s="50">
        <f t="shared" si="400"/>
        <v>-7.5775596995528192</v>
      </c>
      <c r="JU21" s="50">
        <f t="shared" si="400"/>
        <v>-7.5775596995528192</v>
      </c>
      <c r="JV21" s="50">
        <f t="shared" si="400"/>
        <v>-7.5775596995528192</v>
      </c>
      <c r="JW21" s="50">
        <f t="shared" si="400"/>
        <v>-7.5775596995528192</v>
      </c>
      <c r="JX21" s="50">
        <f t="shared" si="400"/>
        <v>-7.5775596995528192</v>
      </c>
      <c r="JY21" s="50">
        <f t="shared" si="400"/>
        <v>-7.5775596995528192</v>
      </c>
      <c r="JZ21" s="50">
        <f t="shared" si="400"/>
        <v>-7.6087605923254484</v>
      </c>
      <c r="KA21" s="50">
        <f t="shared" si="400"/>
        <v>-7.6087605923254484</v>
      </c>
      <c r="KB21" s="50">
        <f t="shared" si="400"/>
        <v>-7.6087605923254484</v>
      </c>
      <c r="KC21" s="50">
        <f t="shared" si="400"/>
        <v>-7.6087605923254484</v>
      </c>
      <c r="KD21" s="50">
        <f t="shared" si="400"/>
        <v>-7.6087605923254484</v>
      </c>
      <c r="KE21" s="50">
        <f t="shared" si="400"/>
        <v>-7.6087605923254484</v>
      </c>
      <c r="KF21" s="50">
        <f t="shared" si="400"/>
        <v>-7.6087605923254484</v>
      </c>
      <c r="KG21" s="50">
        <f t="shared" si="400"/>
        <v>-7.6087605923254484</v>
      </c>
      <c r="KH21" s="50">
        <f t="shared" si="400"/>
        <v>-7.6087605923254484</v>
      </c>
      <c r="KI21" s="50">
        <f t="shared" si="400"/>
        <v>-7.6087605923254484</v>
      </c>
      <c r="KJ21" s="50">
        <f t="shared" si="400"/>
        <v>-7.6087605923254484</v>
      </c>
      <c r="KK21" s="50">
        <f t="shared" si="400"/>
        <v>-7.6087605923254484</v>
      </c>
      <c r="KL21" s="50">
        <f t="shared" si="400"/>
        <v>-7.640275503467163</v>
      </c>
      <c r="KM21" s="50">
        <f t="shared" si="400"/>
        <v>-7.640275503467163</v>
      </c>
      <c r="KN21" s="50">
        <f t="shared" si="400"/>
        <v>-7.640275503467163</v>
      </c>
      <c r="KO21" s="50">
        <f t="shared" si="400"/>
        <v>-7.640275503467163</v>
      </c>
      <c r="KP21" s="50">
        <f t="shared" si="400"/>
        <v>-7.640275503467163</v>
      </c>
      <c r="KQ21" s="50">
        <f t="shared" si="400"/>
        <v>-7.640275503467163</v>
      </c>
      <c r="KR21" s="50">
        <f t="shared" si="400"/>
        <v>-7.640275503467163</v>
      </c>
      <c r="KS21" s="50">
        <f t="shared" si="400"/>
        <v>-7.640275503467163</v>
      </c>
      <c r="KT21" s="50">
        <f t="shared" si="400"/>
        <v>-7.640275503467163</v>
      </c>
      <c r="KU21" s="50">
        <f t="shared" si="400"/>
        <v>-7.640275503467163</v>
      </c>
      <c r="KV21" s="50">
        <f t="shared" si="400"/>
        <v>-7.640275503467163</v>
      </c>
      <c r="KW21" s="50">
        <f t="shared" ref="KW21:MZ21" si="401">+KW19-KW5</f>
        <v>-7.640275503467163</v>
      </c>
      <c r="KX21" s="50">
        <f t="shared" si="401"/>
        <v>-7.6723241497329431</v>
      </c>
      <c r="KY21" s="50">
        <f t="shared" si="401"/>
        <v>-7.6723241497329431</v>
      </c>
      <c r="KZ21" s="50">
        <f t="shared" si="401"/>
        <v>-7.6723241497329431</v>
      </c>
      <c r="LA21" s="50">
        <f t="shared" si="401"/>
        <v>-7.6723241497329431</v>
      </c>
      <c r="LB21" s="50">
        <f t="shared" si="401"/>
        <v>-7.6723241497329431</v>
      </c>
      <c r="LC21" s="50">
        <f t="shared" si="401"/>
        <v>-7.6723241497329431</v>
      </c>
      <c r="LD21" s="50">
        <f t="shared" si="401"/>
        <v>-7.6723241497329431</v>
      </c>
      <c r="LE21" s="50">
        <f t="shared" si="401"/>
        <v>-7.6723241497329431</v>
      </c>
      <c r="LF21" s="50">
        <f t="shared" si="401"/>
        <v>-7.6723241497329431</v>
      </c>
      <c r="LG21" s="50">
        <f t="shared" si="401"/>
        <v>-7.6723241497329431</v>
      </c>
      <c r="LH21" s="50">
        <f t="shared" si="401"/>
        <v>-7.6723241497329431</v>
      </c>
      <c r="LI21" s="50">
        <f t="shared" si="401"/>
        <v>-7.6723241497329431</v>
      </c>
      <c r="LJ21" s="50">
        <f t="shared" si="401"/>
        <v>-7.7044360930350999</v>
      </c>
      <c r="LK21" s="50">
        <f t="shared" si="401"/>
        <v>-7.7044360930350999</v>
      </c>
      <c r="LL21" s="50">
        <f t="shared" si="401"/>
        <v>-7.7044360930350999</v>
      </c>
      <c r="LM21" s="50">
        <f t="shared" si="401"/>
        <v>-7.7044360930350999</v>
      </c>
      <c r="LN21" s="50">
        <f t="shared" si="401"/>
        <v>-7.7044360930350999</v>
      </c>
      <c r="LO21" s="50">
        <f t="shared" si="401"/>
        <v>-7.7044360930350999</v>
      </c>
      <c r="LP21" s="50">
        <f t="shared" si="401"/>
        <v>-7.7044360930350999</v>
      </c>
      <c r="LQ21" s="50">
        <f t="shared" si="401"/>
        <v>-7.7044360930350999</v>
      </c>
      <c r="LR21" s="50">
        <f t="shared" si="401"/>
        <v>-7.7044360930350999</v>
      </c>
      <c r="LS21" s="50">
        <f t="shared" si="401"/>
        <v>-7.7044360930350999</v>
      </c>
      <c r="LT21" s="50">
        <f t="shared" si="401"/>
        <v>-7.7044360930350999</v>
      </c>
      <c r="LU21" s="50">
        <f t="shared" si="401"/>
        <v>-7.7044360930350999</v>
      </c>
      <c r="LV21" s="50">
        <f t="shared" si="401"/>
        <v>-7.7364710975374953</v>
      </c>
      <c r="LW21" s="50">
        <f t="shared" si="401"/>
        <v>-7.7364710975374953</v>
      </c>
      <c r="LX21" s="50">
        <f t="shared" si="401"/>
        <v>-7.7364710975374953</v>
      </c>
      <c r="LY21" s="50">
        <f t="shared" si="401"/>
        <v>-7.7364710975374953</v>
      </c>
      <c r="LZ21" s="50">
        <f t="shared" si="401"/>
        <v>-7.7364710975374953</v>
      </c>
      <c r="MA21" s="50">
        <f t="shared" si="401"/>
        <v>-7.7364710975374953</v>
      </c>
      <c r="MB21" s="50">
        <f t="shared" si="401"/>
        <v>-7.7364710975374953</v>
      </c>
      <c r="MC21" s="50">
        <f t="shared" si="401"/>
        <v>-7.7364710975374953</v>
      </c>
      <c r="MD21" s="50">
        <f t="shared" si="401"/>
        <v>-7.7364710975374953</v>
      </c>
      <c r="ME21" s="50">
        <f t="shared" si="401"/>
        <v>-7.7364710975374953</v>
      </c>
      <c r="MF21" s="50">
        <f t="shared" si="401"/>
        <v>-7.7364710975374953</v>
      </c>
      <c r="MG21" s="50">
        <f t="shared" si="401"/>
        <v>-7.7364710975374953</v>
      </c>
      <c r="MH21" s="50">
        <f t="shared" si="401"/>
        <v>-7.7685711999303964</v>
      </c>
      <c r="MI21" s="50">
        <f t="shared" si="401"/>
        <v>-7.7685711999303964</v>
      </c>
      <c r="MJ21" s="50">
        <f t="shared" si="401"/>
        <v>-7.7685711999303964</v>
      </c>
      <c r="MK21" s="50">
        <f t="shared" si="401"/>
        <v>-7.7685711999303964</v>
      </c>
      <c r="ML21" s="50">
        <f t="shared" si="401"/>
        <v>-7.7685711999303964</v>
      </c>
      <c r="MM21" s="50">
        <f t="shared" si="401"/>
        <v>-7.7685711999303964</v>
      </c>
      <c r="MN21" s="50">
        <f t="shared" si="401"/>
        <v>-7.7685711999303964</v>
      </c>
      <c r="MO21" s="50">
        <f t="shared" si="401"/>
        <v>-7.7685711999303964</v>
      </c>
      <c r="MP21" s="50">
        <f t="shared" si="401"/>
        <v>-7.7685711999303964</v>
      </c>
      <c r="MQ21" s="50">
        <f t="shared" si="401"/>
        <v>-7.7685711999303964</v>
      </c>
      <c r="MR21" s="50">
        <f t="shared" si="401"/>
        <v>-7.7685711999303964</v>
      </c>
      <c r="MS21" s="50">
        <f t="shared" si="401"/>
        <v>-7.7685711999303964</v>
      </c>
      <c r="MT21" s="50">
        <f t="shared" si="401"/>
        <v>-7.8008529426665971</v>
      </c>
      <c r="MU21" s="50">
        <f t="shared" si="401"/>
        <v>-7.8008529426665971</v>
      </c>
      <c r="MV21" s="50">
        <f t="shared" si="401"/>
        <v>-7.8008529426665971</v>
      </c>
      <c r="MW21" s="50">
        <f t="shared" si="401"/>
        <v>-7.8008529426665971</v>
      </c>
      <c r="MX21" s="50">
        <f t="shared" si="401"/>
        <v>-7.8008529426665971</v>
      </c>
      <c r="MY21" s="50">
        <f t="shared" si="401"/>
        <v>-7.8008529426665971</v>
      </c>
      <c r="MZ21" s="50">
        <f t="shared" si="401"/>
        <v>-7.8008529426665971</v>
      </c>
      <c r="NB21" s="51" t="str">
        <f t="shared" si="271"/>
        <v>Surplus/(Deficiency)</v>
      </c>
      <c r="NC21" s="50">
        <f t="shared" si="144"/>
        <v>-9.4817052161428581</v>
      </c>
      <c r="ND21" s="50">
        <f t="shared" si="142"/>
        <v>-10.418090735949773</v>
      </c>
      <c r="NE21" s="50">
        <f t="shared" si="142"/>
        <v>-8.9722045811953421</v>
      </c>
      <c r="NF21" s="50">
        <f t="shared" si="142"/>
        <v>-14.177070936869727</v>
      </c>
      <c r="NG21" s="50">
        <f t="shared" si="142"/>
        <v>-11.700323927425847</v>
      </c>
      <c r="NH21" s="50">
        <f t="shared" si="142"/>
        <v>-7.0707470257051499</v>
      </c>
      <c r="NI21" s="50">
        <f t="shared" si="142"/>
        <v>-6.9386418507804386</v>
      </c>
      <c r="NJ21" s="50">
        <f t="shared" si="142"/>
        <v>-7.0382881988079378</v>
      </c>
      <c r="NK21" s="50">
        <f t="shared" si="142"/>
        <v>-7.1843576033711658</v>
      </c>
      <c r="NL21" s="50">
        <f t="shared" si="142"/>
        <v>-7.207248551542091</v>
      </c>
      <c r="NM21" s="50">
        <f t="shared" si="142"/>
        <v>-7.1781283903403406</v>
      </c>
      <c r="NN21" s="50">
        <f t="shared" si="142"/>
        <v>-7.199819425996651</v>
      </c>
      <c r="NO21" s="50">
        <f t="shared" si="142"/>
        <v>-7.2525772961903234</v>
      </c>
      <c r="NP21" s="50">
        <f t="shared" si="142"/>
        <v>-7.2958636938615671</v>
      </c>
      <c r="NQ21" s="50">
        <f t="shared" si="142"/>
        <v>-7.3183879241406302</v>
      </c>
      <c r="NR21" s="50">
        <f t="shared" si="142"/>
        <v>-7.3408380774055315</v>
      </c>
      <c r="NS21" s="50">
        <f t="shared" ref="NS21" si="402">AVERAGEIF($E$3:$MZ$3,NS$3,$E21:$MZ21)</f>
        <v>-7.3737054341927033</v>
      </c>
      <c r="NT21" s="50">
        <f t="shared" si="143"/>
        <v>-7.4088304078483036</v>
      </c>
      <c r="NU21" s="50">
        <f t="shared" si="143"/>
        <v>-7.4403935364032163</v>
      </c>
      <c r="NV21" s="50">
        <f t="shared" si="143"/>
        <v>-7.4695885645966316</v>
      </c>
      <c r="NW21" s="50">
        <f t="shared" si="143"/>
        <v>-7.5001310939687427</v>
      </c>
      <c r="NX21" s="50">
        <f t="shared" si="143"/>
        <v>-7.5323082833145092</v>
      </c>
      <c r="NY21" s="50">
        <f t="shared" si="143"/>
        <v>-7.5643460588371161</v>
      </c>
      <c r="NZ21" s="50">
        <f t="shared" si="143"/>
        <v>-7.5957602203368531</v>
      </c>
      <c r="OA21" s="50">
        <f t="shared" si="143"/>
        <v>-7.6271442904914499</v>
      </c>
      <c r="OB21" s="50">
        <f t="shared" si="143"/>
        <v>-7.6589705471222018</v>
      </c>
      <c r="OC21" s="50">
        <f t="shared" si="143"/>
        <v>-7.6910561166592011</v>
      </c>
      <c r="OD21" s="50">
        <f t="shared" si="143"/>
        <v>-7.7231231789948289</v>
      </c>
      <c r="OE21" s="50">
        <f t="shared" si="143"/>
        <v>-7.7551961572666874</v>
      </c>
      <c r="OF21" s="50">
        <f t="shared" si="143"/>
        <v>-7.7874022165265124</v>
      </c>
    </row>
    <row r="23" spans="4:396" x14ac:dyDescent="0.25">
      <c r="ND23" s="49"/>
      <c r="NE23" s="49"/>
      <c r="NF23" s="49"/>
    </row>
  </sheetData>
  <dataValidations disablePrompts="1" count="1">
    <dataValidation type="list" allowBlank="1" showInputMessage="1" showErrorMessage="1" sqref="B3" xr:uid="{A5037889-EEA4-4BFE-B4A9-420C983C1BB6}">
      <formula1>#REF!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25EA3-9197-4E5A-8783-C7E90AA424D6}">
  <sheetPr codeName="Sheet14"/>
  <dimension ref="B2:V9"/>
  <sheetViews>
    <sheetView workbookViewId="0">
      <selection activeCell="C9" sqref="C9"/>
    </sheetView>
  </sheetViews>
  <sheetFormatPr defaultRowHeight="15" x14ac:dyDescent="0.25"/>
  <cols>
    <col min="1" max="1" width="4.140625" customWidth="1"/>
    <col min="2" max="5" width="9.85546875" customWidth="1"/>
    <col min="6" max="6" width="3.7109375" customWidth="1"/>
    <col min="7" max="7" width="12" bestFit="1" customWidth="1"/>
    <col min="8" max="8" width="9" bestFit="1" customWidth="1"/>
    <col min="9" max="9" width="8.7109375" customWidth="1"/>
    <col min="10" max="10" width="9.85546875" bestFit="1" customWidth="1"/>
    <col min="11" max="11" width="4.28515625" customWidth="1"/>
    <col min="12" max="13" width="8.28515625" bestFit="1" customWidth="1"/>
    <col min="14" max="14" width="7.5703125" bestFit="1" customWidth="1"/>
    <col min="15" max="15" width="4" customWidth="1"/>
    <col min="16" max="17" width="8.28515625" bestFit="1" customWidth="1"/>
    <col min="18" max="18" width="7.5703125" bestFit="1" customWidth="1"/>
    <col min="19" max="19" width="3.85546875" customWidth="1"/>
  </cols>
  <sheetData>
    <row r="2" spans="2:22" x14ac:dyDescent="0.25">
      <c r="B2" s="5" t="s">
        <v>106</v>
      </c>
    </row>
    <row r="3" spans="2:22" x14ac:dyDescent="0.25">
      <c r="H3" s="63">
        <v>1</v>
      </c>
    </row>
    <row r="4" spans="2:22" x14ac:dyDescent="0.25">
      <c r="B4" s="304" t="s">
        <v>103</v>
      </c>
      <c r="C4" s="304"/>
      <c r="D4" s="304"/>
      <c r="E4" s="304"/>
      <c r="G4" s="304" t="s">
        <v>102</v>
      </c>
      <c r="H4" s="304"/>
      <c r="I4" s="304"/>
      <c r="J4" s="304"/>
      <c r="L4" s="304" t="s">
        <v>101</v>
      </c>
      <c r="M4" s="304"/>
      <c r="N4" s="304"/>
      <c r="P4" s="302" t="s">
        <v>100</v>
      </c>
      <c r="Q4" s="303"/>
      <c r="R4" s="63">
        <v>1</v>
      </c>
      <c r="T4" s="302" t="s">
        <v>104</v>
      </c>
      <c r="U4" s="305"/>
      <c r="V4" s="303"/>
    </row>
    <row r="5" spans="2:22" s="59" customFormat="1" ht="60" customHeight="1" x14ac:dyDescent="0.25">
      <c r="B5" s="60" t="s">
        <v>94</v>
      </c>
      <c r="C5" s="60" t="s">
        <v>95</v>
      </c>
      <c r="D5" s="60" t="s">
        <v>93</v>
      </c>
      <c r="E5" s="60" t="s">
        <v>92</v>
      </c>
      <c r="F5"/>
      <c r="G5" s="60" t="s">
        <v>117</v>
      </c>
      <c r="H5" s="60" t="s">
        <v>96</v>
      </c>
      <c r="I5" s="60" t="s">
        <v>97</v>
      </c>
      <c r="J5" s="60" t="s">
        <v>98</v>
      </c>
      <c r="L5" s="64">
        <v>0</v>
      </c>
      <c r="M5" s="64">
        <v>0.5</v>
      </c>
      <c r="N5" s="64">
        <v>1</v>
      </c>
      <c r="P5" s="64">
        <v>0</v>
      </c>
      <c r="Q5" s="64">
        <v>0.5</v>
      </c>
      <c r="R5" s="64">
        <v>1</v>
      </c>
      <c r="T5" s="60" t="s">
        <v>99</v>
      </c>
      <c r="U5" s="64">
        <v>0.5</v>
      </c>
      <c r="V5" s="64">
        <v>1</v>
      </c>
    </row>
    <row r="6" spans="2:22" x14ac:dyDescent="0.25">
      <c r="B6" s="6">
        <v>10000</v>
      </c>
      <c r="C6" s="6">
        <v>1500</v>
      </c>
      <c r="D6" s="6">
        <v>35000</v>
      </c>
      <c r="E6" s="11">
        <f t="shared" ref="E6:E9" si="0">+(B6+C6)/D6</f>
        <v>0.32857142857142857</v>
      </c>
      <c r="G6" s="88">
        <f>+Gap_Table!E14</f>
        <v>0</v>
      </c>
      <c r="H6" s="62">
        <f>+G6*$H$3</f>
        <v>0</v>
      </c>
      <c r="I6" s="6">
        <v>5500</v>
      </c>
      <c r="J6" s="61">
        <f>+I6*(H6-(E6*G6))</f>
        <v>0</v>
      </c>
      <c r="L6" s="61">
        <v>-6985.1492857142866</v>
      </c>
      <c r="M6" s="61">
        <v>3644.4257142857145</v>
      </c>
      <c r="N6" s="61">
        <v>14274.000714285718</v>
      </c>
      <c r="P6" s="16">
        <f t="shared" ref="P6" si="1">+ROUND(L6*$R$4,-2)</f>
        <v>-7000</v>
      </c>
      <c r="Q6" s="16">
        <f t="shared" ref="Q6:Q9" si="2">+ROUND(M6*$R$4,-2)</f>
        <v>3600</v>
      </c>
      <c r="R6" s="16">
        <f t="shared" ref="R6:R9" si="3">+ROUND(N6*$R$4,-2)</f>
        <v>14300</v>
      </c>
      <c r="T6" s="65">
        <f>+P6/AVERAGE(SUMMARY!$Q$12:$AB$12)</f>
        <v>-8.9011863147608158E-2</v>
      </c>
      <c r="U6" s="65">
        <f>+Q6/AVERAGE(SUMMARY!$Q$12:$AB$12)</f>
        <v>4.5777529618769915E-2</v>
      </c>
      <c r="V6" s="65">
        <f>+R6/AVERAGE(SUMMARY!$Q$12:$AB$12)</f>
        <v>0.18183852043011381</v>
      </c>
    </row>
    <row r="7" spans="2:22" x14ac:dyDescent="0.25">
      <c r="B7" s="6">
        <v>15000</v>
      </c>
      <c r="C7" s="6">
        <v>1500</v>
      </c>
      <c r="D7" s="6">
        <v>35000</v>
      </c>
      <c r="E7" s="11">
        <f t="shared" si="0"/>
        <v>0.47142857142857142</v>
      </c>
      <c r="G7" s="14">
        <f>+G6</f>
        <v>0</v>
      </c>
      <c r="H7" s="14">
        <f>+H6</f>
        <v>0</v>
      </c>
      <c r="I7" s="6">
        <f>+I6</f>
        <v>5500</v>
      </c>
      <c r="J7" s="61">
        <f t="shared" ref="J7:J9" si="4">+I7*(H7-(E7*G7))</f>
        <v>0</v>
      </c>
      <c r="L7" s="61">
        <v>-10022.170714285716</v>
      </c>
      <c r="M7" s="61">
        <v>607.40428571428595</v>
      </c>
      <c r="N7" s="61">
        <v>11236.979285714286</v>
      </c>
      <c r="P7" s="16">
        <f>+ROUND(L7*$R$4,-2)</f>
        <v>-10000</v>
      </c>
      <c r="Q7" s="16">
        <f t="shared" si="2"/>
        <v>600</v>
      </c>
      <c r="R7" s="16">
        <f t="shared" si="3"/>
        <v>11200</v>
      </c>
      <c r="T7" s="65">
        <f>+P7/AVERAGE(SUMMARY!$Q$12:$AB$12)</f>
        <v>-0.1271598044965831</v>
      </c>
      <c r="U7" s="65">
        <f>+Q7/AVERAGE(SUMMARY!$Q$12:$AB$12)</f>
        <v>7.6295882697949855E-3</v>
      </c>
      <c r="V7" s="65">
        <f>+R7/AVERAGE(SUMMARY!$Q$12:$AB$12)</f>
        <v>0.14241898103617306</v>
      </c>
    </row>
    <row r="8" spans="2:22" x14ac:dyDescent="0.25">
      <c r="B8" s="6">
        <f>+(B7-B6)+B7</f>
        <v>20000</v>
      </c>
      <c r="C8" s="6">
        <v>1500</v>
      </c>
      <c r="D8" s="6">
        <v>35000</v>
      </c>
      <c r="E8" s="11">
        <f t="shared" si="0"/>
        <v>0.61428571428571432</v>
      </c>
      <c r="G8" s="14">
        <f t="shared" ref="G8:H9" si="5">+G7</f>
        <v>0</v>
      </c>
      <c r="H8" s="14">
        <f t="shared" si="5"/>
        <v>0</v>
      </c>
      <c r="I8" s="6">
        <f>+I7</f>
        <v>5500</v>
      </c>
      <c r="J8" s="61">
        <f t="shared" si="4"/>
        <v>0</v>
      </c>
      <c r="L8" s="61">
        <v>-13059.192142857144</v>
      </c>
      <c r="M8" s="61">
        <v>-2429.6171428571438</v>
      </c>
      <c r="N8" s="61">
        <v>8199.9578571428574</v>
      </c>
      <c r="P8" s="16">
        <f t="shared" ref="P8:P9" si="6">+ROUND(L8*$R$4,-2)</f>
        <v>-13100</v>
      </c>
      <c r="Q8" s="16">
        <f t="shared" si="2"/>
        <v>-2400</v>
      </c>
      <c r="R8" s="16">
        <f t="shared" si="3"/>
        <v>8200</v>
      </c>
      <c r="T8" s="65">
        <f>+P8/AVERAGE(SUMMARY!$Q$12:$AB$12)</f>
        <v>-0.16657934389052384</v>
      </c>
      <c r="U8" s="65">
        <f>+Q8/AVERAGE(SUMMARY!$Q$12:$AB$12)</f>
        <v>-3.0518353079179942E-2</v>
      </c>
      <c r="V8" s="65">
        <f>+R8/AVERAGE(SUMMARY!$Q$12:$AB$12)</f>
        <v>0.10427103968719813</v>
      </c>
    </row>
    <row r="9" spans="2:22" x14ac:dyDescent="0.25">
      <c r="B9" s="6">
        <f t="shared" ref="B9" si="7">+(B8-B7)+B8</f>
        <v>25000</v>
      </c>
      <c r="C9" s="6">
        <v>1500</v>
      </c>
      <c r="D9" s="6">
        <v>35000</v>
      </c>
      <c r="E9" s="11">
        <f t="shared" si="0"/>
        <v>0.75714285714285712</v>
      </c>
      <c r="G9" s="14">
        <f t="shared" si="5"/>
        <v>0</v>
      </c>
      <c r="H9" s="14">
        <f t="shared" si="5"/>
        <v>0</v>
      </c>
      <c r="I9" s="6">
        <f>+I8</f>
        <v>5500</v>
      </c>
      <c r="J9" s="61">
        <f t="shared" si="4"/>
        <v>0</v>
      </c>
      <c r="L9" s="61">
        <v>-16096.213571428574</v>
      </c>
      <c r="M9" s="61">
        <v>-5466.6385714285725</v>
      </c>
      <c r="N9" s="61">
        <v>5162.9364285714291</v>
      </c>
      <c r="P9" s="16">
        <f t="shared" si="6"/>
        <v>-16100</v>
      </c>
      <c r="Q9" s="16">
        <f t="shared" si="2"/>
        <v>-5500</v>
      </c>
      <c r="R9" s="16">
        <f t="shared" si="3"/>
        <v>5200</v>
      </c>
      <c r="T9" s="65">
        <f>+P9/AVERAGE(SUMMARY!$Q$12:$AB$12)</f>
        <v>-0.20472728523949876</v>
      </c>
      <c r="U9" s="65">
        <f>+Q9/AVERAGE(SUMMARY!$Q$12:$AB$12)</f>
        <v>-6.9937892473120697E-2</v>
      </c>
      <c r="V9" s="65">
        <f>+R9/AVERAGE(SUMMARY!$Q$12:$AB$12)</f>
        <v>6.6123098338223205E-2</v>
      </c>
    </row>
  </sheetData>
  <mergeCells count="5">
    <mergeCell ref="P4:Q4"/>
    <mergeCell ref="L4:N4"/>
    <mergeCell ref="B4:E4"/>
    <mergeCell ref="G4:J4"/>
    <mergeCell ref="T4:V4"/>
  </mergeCells>
  <conditionalFormatting sqref="P6:R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6:V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6FD3DF8-6F92-47B8-8EDA-E3075EB539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16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18" baseType="lpstr">
      <vt:lpstr>README</vt:lpstr>
      <vt:lpstr>Cap Rates &amp; Allocations</vt:lpstr>
      <vt:lpstr>FCA_Results_SQL</vt:lpstr>
      <vt:lpstr>Annual_Peak_Times_SQL</vt:lpstr>
      <vt:lpstr>Coincident_Peaks_SQL</vt:lpstr>
      <vt:lpstr>CP_Forecast</vt:lpstr>
      <vt:lpstr>Lookups</vt:lpstr>
      <vt:lpstr>Cap_MW_Lookups</vt:lpstr>
      <vt:lpstr>Capacity_Charges</vt:lpstr>
      <vt:lpstr>Exhibit</vt:lpstr>
      <vt:lpstr>FCA_Capacity_Credits</vt:lpstr>
      <vt:lpstr>ARA_Capacity_Credits</vt:lpstr>
      <vt:lpstr>MRA_Capacity_Credits</vt:lpstr>
      <vt:lpstr>SUMMARY</vt:lpstr>
      <vt:lpstr>Gap_Table</vt:lpstr>
      <vt:lpstr>PFP</vt:lpstr>
      <vt:lpstr>Gap_Chart</vt:lpstr>
      <vt:lpstr>Exhibit!Print_Area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Shawn Enterline</dc:creator>
  <cp:lastModifiedBy>Secretary</cp:lastModifiedBy>
  <cp:lastPrinted>2022-09-12T19:38:50Z</cp:lastPrinted>
  <dcterms:created xsi:type="dcterms:W3CDTF">2019-02-12T13:49:12Z</dcterms:created>
  <dcterms:modified xsi:type="dcterms:W3CDTF">2022-12-30T18:46:41Z</dcterms:modified>
</cp:coreProperties>
</file>